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Everton\Documents\indicadores\"/>
    </mc:Choice>
  </mc:AlternateContent>
  <xr:revisionPtr revIDLastSave="0" documentId="13_ncr:1_{32E9E5F1-4849-4BD2-B8D4-0120E6158DFC}" xr6:coauthVersionLast="47" xr6:coauthVersionMax="47" xr10:uidLastSave="{00000000-0000-0000-0000-000000000000}"/>
  <bookViews>
    <workbookView xWindow="-120" yWindow="-120" windowWidth="29040" windowHeight="15720" firstSheet="13" activeTab="20" xr2:uid="{90C291B9-25DF-4BA2-9141-60EC98F5DE22}"/>
  </bookViews>
  <sheets>
    <sheet name="Instruções" sheetId="23" r:id="rId1"/>
    <sheet name="RECEITA_ALT" sheetId="3" r:id="rId2"/>
    <sheet name="EMPENHO" sheetId="8" r:id="rId3"/>
    <sheet name="tce_4111" sheetId="16" r:id="rId4"/>
    <sheet name="BAL_VER" sheetId="20" r:id="rId5"/>
    <sheet name="LIQUIDACAO" sheetId="22" r:id="rId6"/>
    <sheet name="Periodo" sheetId="2" r:id="rId7"/>
    <sheet name="ReceitaTotal" sheetId="1" r:id="rId8"/>
    <sheet name="ContribServ" sheetId="4" r:id="rId9"/>
    <sheet name="PatronalNormal" sheetId="5" r:id="rId10"/>
    <sheet name="PatronalSuplementar" sheetId="6" r:id="rId11"/>
    <sheet name="Caixa" sheetId="19" r:id="rId12"/>
    <sheet name="GanhosPerdasRend" sheetId="7" r:id="rId13"/>
    <sheet name="DespesaTotal" sheetId="9" r:id="rId14"/>
    <sheet name="InativPensRPPS" sheetId="10" r:id="rId15"/>
    <sheet name="InativPensTesouro" sheetId="11" r:id="rId16"/>
    <sheet name="Manut" sheetId="12" r:id="rId17"/>
    <sheet name="Aposentadorias" sheetId="13" r:id="rId18"/>
    <sheet name="Pensoes" sheetId="15" r:id="rId19"/>
    <sheet name="Divida" sheetId="18" r:id="rId20"/>
    <sheet name="COMPREV" sheetId="21" r:id="rId21"/>
  </sheets>
  <definedNames>
    <definedName name="_xlnm.Print_Area" localSheetId="17">Aposentadorias!#REF!</definedName>
    <definedName name="_xlnm.Print_Area" localSheetId="11">Caixa!#REF!</definedName>
    <definedName name="_xlnm.Print_Area" localSheetId="20">COMPREV!#REF!</definedName>
    <definedName name="_xlnm.Print_Area" localSheetId="8">ContribServ!#REF!</definedName>
    <definedName name="_xlnm.Print_Area" localSheetId="13">DespesaTotal!#REF!</definedName>
    <definedName name="_xlnm.Print_Area" localSheetId="19">Divida!$A$1:$F$65</definedName>
    <definedName name="_xlnm.Print_Area" localSheetId="12">GanhosPerdasRend!#REF!</definedName>
    <definedName name="_xlnm.Print_Area" localSheetId="14">InativPensRPPS!#REF!</definedName>
    <definedName name="_xlnm.Print_Area" localSheetId="15">InativPensTesouro!#REF!</definedName>
    <definedName name="_xlnm.Print_Area" localSheetId="16">Manut!#REF!</definedName>
    <definedName name="_xlnm.Print_Area" localSheetId="9">PatronalNormal!#REF!</definedName>
    <definedName name="_xlnm.Print_Area" localSheetId="10">PatronalSuplementar!#REF!</definedName>
    <definedName name="_xlnm.Print_Area" localSheetId="18">Pensoes!#REF!</definedName>
    <definedName name="_xlnm.Print_Area" localSheetId="6">Periodo!#REF!</definedName>
    <definedName name="_xlnm.Print_Area" localSheetId="7">ReceitaTotal!#REF!</definedName>
    <definedName name="DadosExternos_1" localSheetId="4" hidden="1">BAL_VER!$A$1:$O$119</definedName>
    <definedName name="DadosExternos_1" localSheetId="2" hidden="1">EMPENHO!$A$1:$AL$5772</definedName>
    <definedName name="DadosExternos_1" localSheetId="5" hidden="1">LIQUIDACAO!$A$1:$R$154</definedName>
    <definedName name="DadosExternos_1" localSheetId="1" hidden="1">'RECEITA_ALT'!$A$1:$AF$507</definedName>
    <definedName name="DadosExternos_1" localSheetId="3" hidden="1">tce_4111!$A$1:$I$442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S2" i="22" l="1"/>
  <c r="S3" i="22"/>
  <c r="S4" i="22"/>
  <c r="S5" i="22"/>
  <c r="S6" i="22"/>
  <c r="S7" i="22"/>
  <c r="S8" i="22"/>
  <c r="S9" i="22"/>
  <c r="S10" i="22"/>
  <c r="S11" i="22"/>
  <c r="S12" i="22"/>
  <c r="S13" i="22"/>
  <c r="S14" i="22"/>
  <c r="S15" i="22"/>
  <c r="S16" i="22"/>
  <c r="S17" i="22"/>
  <c r="S18" i="22"/>
  <c r="S19" i="22"/>
  <c r="S20" i="22"/>
  <c r="S21" i="22"/>
  <c r="S22" i="22"/>
  <c r="S23" i="22"/>
  <c r="S24" i="22"/>
  <c r="S25" i="22"/>
  <c r="S26" i="22"/>
  <c r="S27" i="22"/>
  <c r="S28" i="22"/>
  <c r="S29" i="22"/>
  <c r="S30" i="22"/>
  <c r="S31" i="22"/>
  <c r="S32" i="22"/>
  <c r="S33" i="22"/>
  <c r="S34" i="22"/>
  <c r="S35" i="22"/>
  <c r="S36" i="22"/>
  <c r="S37" i="22"/>
  <c r="S38" i="22"/>
  <c r="S39" i="22"/>
  <c r="S40" i="22"/>
  <c r="S41" i="22"/>
  <c r="S42" i="22"/>
  <c r="S43" i="22"/>
  <c r="S44" i="22"/>
  <c r="S45" i="22"/>
  <c r="S46" i="22"/>
  <c r="S47" i="22"/>
  <c r="S48" i="22"/>
  <c r="S49" i="22"/>
  <c r="S50" i="22"/>
  <c r="S51" i="22"/>
  <c r="S52" i="22"/>
  <c r="S53" i="22"/>
  <c r="S54" i="22"/>
  <c r="S55" i="22"/>
  <c r="S56" i="22"/>
  <c r="S57" i="22"/>
  <c r="S58" i="22"/>
  <c r="S59" i="22"/>
  <c r="S60" i="22"/>
  <c r="S61" i="22"/>
  <c r="S62" i="22"/>
  <c r="S63" i="22"/>
  <c r="S64" i="22"/>
  <c r="S65" i="22"/>
  <c r="S66" i="22"/>
  <c r="S67" i="22"/>
  <c r="S68" i="22"/>
  <c r="S69" i="22"/>
  <c r="S70" i="22"/>
  <c r="S71" i="22"/>
  <c r="S72" i="22"/>
  <c r="S73" i="22"/>
  <c r="S74" i="22"/>
  <c r="S75" i="22"/>
  <c r="S76" i="22"/>
  <c r="S77" i="22"/>
  <c r="S78" i="22"/>
  <c r="S79" i="22"/>
  <c r="S80" i="22"/>
  <c r="S81" i="22"/>
  <c r="S82" i="22"/>
  <c r="S83" i="22"/>
  <c r="S84" i="22"/>
  <c r="S85" i="22"/>
  <c r="S86" i="22"/>
  <c r="S87" i="22"/>
  <c r="S88" i="22"/>
  <c r="S89" i="22"/>
  <c r="S90" i="22"/>
  <c r="S91" i="22"/>
  <c r="S92" i="22"/>
  <c r="S93" i="22"/>
  <c r="S94" i="22"/>
  <c r="S95" i="22"/>
  <c r="S96" i="22"/>
  <c r="S97" i="22"/>
  <c r="S98" i="22"/>
  <c r="S99" i="22"/>
  <c r="S100" i="22"/>
  <c r="S101" i="22"/>
  <c r="S102" i="22"/>
  <c r="S103" i="22"/>
  <c r="S104" i="22"/>
  <c r="S105" i="22"/>
  <c r="S106" i="22"/>
  <c r="S107" i="22"/>
  <c r="S108" i="22"/>
  <c r="S109" i="22"/>
  <c r="S110" i="22"/>
  <c r="S111" i="22"/>
  <c r="S112" i="22"/>
  <c r="S113" i="22"/>
  <c r="S114" i="22"/>
  <c r="S115" i="22"/>
  <c r="S116" i="22"/>
  <c r="S117" i="22"/>
  <c r="S118" i="22"/>
  <c r="S119" i="22"/>
  <c r="S120" i="22"/>
  <c r="S121" i="22"/>
  <c r="S122" i="22"/>
  <c r="S123" i="22"/>
  <c r="S124" i="22"/>
  <c r="S125" i="22"/>
  <c r="S126" i="22"/>
  <c r="S127" i="22"/>
  <c r="S128" i="22"/>
  <c r="S129" i="22"/>
  <c r="S130" i="22"/>
  <c r="S131" i="22"/>
  <c r="S132" i="22"/>
  <c r="S133" i="22"/>
  <c r="S134" i="22"/>
  <c r="S135" i="22"/>
  <c r="S136" i="22"/>
  <c r="S137" i="22"/>
  <c r="S138" i="22"/>
  <c r="S139" i="22"/>
  <c r="S140" i="22"/>
  <c r="S141" i="22"/>
  <c r="S142" i="22"/>
  <c r="S143" i="22"/>
  <c r="S144" i="22"/>
  <c r="S145" i="22"/>
  <c r="S146" i="22"/>
  <c r="S147" i="22"/>
  <c r="S148" i="22"/>
  <c r="S149" i="22"/>
  <c r="S150" i="22"/>
  <c r="S151" i="22"/>
  <c r="S152" i="22"/>
  <c r="S153" i="22"/>
  <c r="S154" i="22"/>
  <c r="J2" i="16"/>
  <c r="J3" i="16"/>
  <c r="J4" i="16"/>
  <c r="J5" i="16"/>
  <c r="J6" i="16"/>
  <c r="J7" i="16"/>
  <c r="J8" i="16"/>
  <c r="J9" i="16"/>
  <c r="J10" i="16"/>
  <c r="J11" i="16"/>
  <c r="J12" i="16"/>
  <c r="J13" i="16"/>
  <c r="J14" i="16"/>
  <c r="J15" i="16"/>
  <c r="J16" i="16"/>
  <c r="J17" i="16"/>
  <c r="J18" i="16"/>
  <c r="J19" i="16"/>
  <c r="J20" i="16"/>
  <c r="J21" i="16"/>
  <c r="J22" i="16"/>
  <c r="J23" i="16"/>
  <c r="J24" i="16"/>
  <c r="J25" i="16"/>
  <c r="J26" i="16"/>
  <c r="J27" i="16"/>
  <c r="J28" i="16"/>
  <c r="J29" i="16"/>
  <c r="J30" i="16"/>
  <c r="J31" i="16"/>
  <c r="J32" i="16"/>
  <c r="J33" i="16"/>
  <c r="J34" i="16"/>
  <c r="J35" i="16"/>
  <c r="J36" i="16"/>
  <c r="J37" i="16"/>
  <c r="J38" i="16"/>
  <c r="J39" i="16"/>
  <c r="J40" i="16"/>
  <c r="J41" i="16"/>
  <c r="J42" i="16"/>
  <c r="J43" i="16"/>
  <c r="J44" i="16"/>
  <c r="J45" i="16"/>
  <c r="J46" i="16"/>
  <c r="J47" i="16"/>
  <c r="J48" i="16"/>
  <c r="J49" i="16"/>
  <c r="J50" i="16"/>
  <c r="J51" i="16"/>
  <c r="J52" i="16"/>
  <c r="J53" i="16"/>
  <c r="J54" i="16"/>
  <c r="J55" i="16"/>
  <c r="J56" i="16"/>
  <c r="J57" i="16"/>
  <c r="J58" i="16"/>
  <c r="J59" i="16"/>
  <c r="J60" i="16"/>
  <c r="J61" i="16"/>
  <c r="J62" i="16"/>
  <c r="J63" i="16"/>
  <c r="J64" i="16"/>
  <c r="J65" i="16"/>
  <c r="J66" i="16"/>
  <c r="J67" i="16"/>
  <c r="J68" i="16"/>
  <c r="J69" i="16"/>
  <c r="J70" i="16"/>
  <c r="J71" i="16"/>
  <c r="J72" i="16"/>
  <c r="J73" i="16"/>
  <c r="J74" i="16"/>
  <c r="J75" i="16"/>
  <c r="J76" i="16"/>
  <c r="J77" i="16"/>
  <c r="J78" i="16"/>
  <c r="J79" i="16"/>
  <c r="J80" i="16"/>
  <c r="J81" i="16"/>
  <c r="J82" i="16"/>
  <c r="J83" i="16"/>
  <c r="J84" i="16"/>
  <c r="J85" i="16"/>
  <c r="J86" i="16"/>
  <c r="J87" i="16"/>
  <c r="J88" i="16"/>
  <c r="J89" i="16"/>
  <c r="J90" i="16"/>
  <c r="J91" i="16"/>
  <c r="J92" i="16"/>
  <c r="J93" i="16"/>
  <c r="J94" i="16"/>
  <c r="J95" i="16"/>
  <c r="J96" i="16"/>
  <c r="J97" i="16"/>
  <c r="J98" i="16"/>
  <c r="J99" i="16"/>
  <c r="J100" i="16"/>
  <c r="J101" i="16"/>
  <c r="J102" i="16"/>
  <c r="J103" i="16"/>
  <c r="J104" i="16"/>
  <c r="J105" i="16"/>
  <c r="J106" i="16"/>
  <c r="J107" i="16"/>
  <c r="J108" i="16"/>
  <c r="J109" i="16"/>
  <c r="J110" i="16"/>
  <c r="J111" i="16"/>
  <c r="J112" i="16"/>
  <c r="J113" i="16"/>
  <c r="J114" i="16"/>
  <c r="J115" i="16"/>
  <c r="J116" i="16"/>
  <c r="J117" i="16"/>
  <c r="J118" i="16"/>
  <c r="J119" i="16"/>
  <c r="J120" i="16"/>
  <c r="J121" i="16"/>
  <c r="J122" i="16"/>
  <c r="J123" i="16"/>
  <c r="J124" i="16"/>
  <c r="J125" i="16"/>
  <c r="J126" i="16"/>
  <c r="J127" i="16"/>
  <c r="J128" i="16"/>
  <c r="J129" i="16"/>
  <c r="J130" i="16"/>
  <c r="J131" i="16"/>
  <c r="J132" i="16"/>
  <c r="J133" i="16"/>
  <c r="J134" i="16"/>
  <c r="J135" i="16"/>
  <c r="J136" i="16"/>
  <c r="J137" i="16"/>
  <c r="J138" i="16"/>
  <c r="J139" i="16"/>
  <c r="J140" i="16"/>
  <c r="J141" i="16"/>
  <c r="J142" i="16"/>
  <c r="J143" i="16"/>
  <c r="J144" i="16"/>
  <c r="J145" i="16"/>
  <c r="J146" i="16"/>
  <c r="J147" i="16"/>
  <c r="J148" i="16"/>
  <c r="J149" i="16"/>
  <c r="J150" i="16"/>
  <c r="J151" i="16"/>
  <c r="J152" i="16"/>
  <c r="J153" i="16"/>
  <c r="J154" i="16"/>
  <c r="J155" i="16"/>
  <c r="J156" i="16"/>
  <c r="J157" i="16"/>
  <c r="J158" i="16"/>
  <c r="J159" i="16"/>
  <c r="J160" i="16"/>
  <c r="J161" i="16"/>
  <c r="J162" i="16"/>
  <c r="J163" i="16"/>
  <c r="J164" i="16"/>
  <c r="J165" i="16"/>
  <c r="J166" i="16"/>
  <c r="J167" i="16"/>
  <c r="J168" i="16"/>
  <c r="J169" i="16"/>
  <c r="J170" i="16"/>
  <c r="J171" i="16"/>
  <c r="J172" i="16"/>
  <c r="J173" i="16"/>
  <c r="J174" i="16"/>
  <c r="J175" i="16"/>
  <c r="J176" i="16"/>
  <c r="J177" i="16"/>
  <c r="J178" i="16"/>
  <c r="J179" i="16"/>
  <c r="J180" i="16"/>
  <c r="J181" i="16"/>
  <c r="J182" i="16"/>
  <c r="J183" i="16"/>
  <c r="J184" i="16"/>
  <c r="J185" i="16"/>
  <c r="J186" i="16"/>
  <c r="J187" i="16"/>
  <c r="J188" i="16"/>
  <c r="J189" i="16"/>
  <c r="J190" i="16"/>
  <c r="J191" i="16"/>
  <c r="J192" i="16"/>
  <c r="J193" i="16"/>
  <c r="J194" i="16"/>
  <c r="J195" i="16"/>
  <c r="J196" i="16"/>
  <c r="J197" i="16"/>
  <c r="J198" i="16"/>
  <c r="J199" i="16"/>
  <c r="J200" i="16"/>
  <c r="J201" i="16"/>
  <c r="J202" i="16"/>
  <c r="J203" i="16"/>
  <c r="J204" i="16"/>
  <c r="J205" i="16"/>
  <c r="J206" i="16"/>
  <c r="J207" i="16"/>
  <c r="J208" i="16"/>
  <c r="J209" i="16"/>
  <c r="J210" i="16"/>
  <c r="J211" i="16"/>
  <c r="J212" i="16"/>
  <c r="J213" i="16"/>
  <c r="J214" i="16"/>
  <c r="J215" i="16"/>
  <c r="J216" i="16"/>
  <c r="J217" i="16"/>
  <c r="J218" i="16"/>
  <c r="J219" i="16"/>
  <c r="J220" i="16"/>
  <c r="J221" i="16"/>
  <c r="J222" i="16"/>
  <c r="J223" i="16"/>
  <c r="J224" i="16"/>
  <c r="J225" i="16"/>
  <c r="J226" i="16"/>
  <c r="J227" i="16"/>
  <c r="J228" i="16"/>
  <c r="J229" i="16"/>
  <c r="J230" i="16"/>
  <c r="J231" i="16"/>
  <c r="J232" i="16"/>
  <c r="J233" i="16"/>
  <c r="J234" i="16"/>
  <c r="J235" i="16"/>
  <c r="J236" i="16"/>
  <c r="J237" i="16"/>
  <c r="J238" i="16"/>
  <c r="J239" i="16"/>
  <c r="J240" i="16"/>
  <c r="J241" i="16"/>
  <c r="J242" i="16"/>
  <c r="J243" i="16"/>
  <c r="J244" i="16"/>
  <c r="J245" i="16"/>
  <c r="J246" i="16"/>
  <c r="J247" i="16"/>
  <c r="J248" i="16"/>
  <c r="J249" i="16"/>
  <c r="J250" i="16"/>
  <c r="J251" i="16"/>
  <c r="J252" i="16"/>
  <c r="J253" i="16"/>
  <c r="J254" i="16"/>
  <c r="J255" i="16"/>
  <c r="J256" i="16"/>
  <c r="J257" i="16"/>
  <c r="J258" i="16"/>
  <c r="J259" i="16"/>
  <c r="J260" i="16"/>
  <c r="J261" i="16"/>
  <c r="J262" i="16"/>
  <c r="J263" i="16"/>
  <c r="J264" i="16"/>
  <c r="J265" i="16"/>
  <c r="J266" i="16"/>
  <c r="J267" i="16"/>
  <c r="J268" i="16"/>
  <c r="J269" i="16"/>
  <c r="J270" i="16"/>
  <c r="J271" i="16"/>
  <c r="J272" i="16"/>
  <c r="J273" i="16"/>
  <c r="J274" i="16"/>
  <c r="J275" i="16"/>
  <c r="J276" i="16"/>
  <c r="J277" i="16"/>
  <c r="J278" i="16"/>
  <c r="J279" i="16"/>
  <c r="J280" i="16"/>
  <c r="J281" i="16"/>
  <c r="J282" i="16"/>
  <c r="J283" i="16"/>
  <c r="J284" i="16"/>
  <c r="J285" i="16"/>
  <c r="J286" i="16"/>
  <c r="J287" i="16"/>
  <c r="J288" i="16"/>
  <c r="J289" i="16"/>
  <c r="J290" i="16"/>
  <c r="J291" i="16"/>
  <c r="J292" i="16"/>
  <c r="J293" i="16"/>
  <c r="J294" i="16"/>
  <c r="J295" i="16"/>
  <c r="J296" i="16"/>
  <c r="J297" i="16"/>
  <c r="J298" i="16"/>
  <c r="J299" i="16"/>
  <c r="J300" i="16"/>
  <c r="J301" i="16"/>
  <c r="J302" i="16"/>
  <c r="J303" i="16"/>
  <c r="J304" i="16"/>
  <c r="J305" i="16"/>
  <c r="J306" i="16"/>
  <c r="J307" i="16"/>
  <c r="J308" i="16"/>
  <c r="J309" i="16"/>
  <c r="J310" i="16"/>
  <c r="J311" i="16"/>
  <c r="J312" i="16"/>
  <c r="J313" i="16"/>
  <c r="J314" i="16"/>
  <c r="J315" i="16"/>
  <c r="J316" i="16"/>
  <c r="J317" i="16"/>
  <c r="J318" i="16"/>
  <c r="J319" i="16"/>
  <c r="J320" i="16"/>
  <c r="J321" i="16"/>
  <c r="J322" i="16"/>
  <c r="J323" i="16"/>
  <c r="J324" i="16"/>
  <c r="J325" i="16"/>
  <c r="J326" i="16"/>
  <c r="J327" i="16"/>
  <c r="J328" i="16"/>
  <c r="J329" i="16"/>
  <c r="J330" i="16"/>
  <c r="J331" i="16"/>
  <c r="J332" i="16"/>
  <c r="J333" i="16"/>
  <c r="J334" i="16"/>
  <c r="J335" i="16"/>
  <c r="J336" i="16"/>
  <c r="J337" i="16"/>
  <c r="J338" i="16"/>
  <c r="J339" i="16"/>
  <c r="J340" i="16"/>
  <c r="J341" i="16"/>
  <c r="J342" i="16"/>
  <c r="J343" i="16"/>
  <c r="J344" i="16"/>
  <c r="J345" i="16"/>
  <c r="J346" i="16"/>
  <c r="J347" i="16"/>
  <c r="J348" i="16"/>
  <c r="J349" i="16"/>
  <c r="J350" i="16"/>
  <c r="J351" i="16"/>
  <c r="J352" i="16"/>
  <c r="J353" i="16"/>
  <c r="J354" i="16"/>
  <c r="J355" i="16"/>
  <c r="J356" i="16"/>
  <c r="J357" i="16"/>
  <c r="J358" i="16"/>
  <c r="J359" i="16"/>
  <c r="J360" i="16"/>
  <c r="J361" i="16"/>
  <c r="J362" i="16"/>
  <c r="J363" i="16"/>
  <c r="J364" i="16"/>
  <c r="J365" i="16"/>
  <c r="J366" i="16"/>
  <c r="J367" i="16"/>
  <c r="J368" i="16"/>
  <c r="J369" i="16"/>
  <c r="J370" i="16"/>
  <c r="J371" i="16"/>
  <c r="J372" i="16"/>
  <c r="J373" i="16"/>
  <c r="J374" i="16"/>
  <c r="J375" i="16"/>
  <c r="J376" i="16"/>
  <c r="J377" i="16"/>
  <c r="J378" i="16"/>
  <c r="J379" i="16"/>
  <c r="J380" i="16"/>
  <c r="J381" i="16"/>
  <c r="J382" i="16"/>
  <c r="J383" i="16"/>
  <c r="J384" i="16"/>
  <c r="J385" i="16"/>
  <c r="J386" i="16"/>
  <c r="J387" i="16"/>
  <c r="J388" i="16"/>
  <c r="J389" i="16"/>
  <c r="J390" i="16"/>
  <c r="J391" i="16"/>
  <c r="J392" i="16"/>
  <c r="J393" i="16"/>
  <c r="J394" i="16"/>
  <c r="J395" i="16"/>
  <c r="J396" i="16"/>
  <c r="J397" i="16"/>
  <c r="J398" i="16"/>
  <c r="J399" i="16"/>
  <c r="J400" i="16"/>
  <c r="J401" i="16"/>
  <c r="J402" i="16"/>
  <c r="J403" i="16"/>
  <c r="J404" i="16"/>
  <c r="J405" i="16"/>
  <c r="J406" i="16"/>
  <c r="J407" i="16"/>
  <c r="J408" i="16"/>
  <c r="J409" i="16"/>
  <c r="J410" i="16"/>
  <c r="J411" i="16"/>
  <c r="J412" i="16"/>
  <c r="J413" i="16"/>
  <c r="J414" i="16"/>
  <c r="J415" i="16"/>
  <c r="J416" i="16"/>
  <c r="J417" i="16"/>
  <c r="J418" i="16"/>
  <c r="J419" i="16"/>
  <c r="J420" i="16"/>
  <c r="J421" i="16"/>
  <c r="J422" i="16"/>
  <c r="J423" i="16"/>
  <c r="J424" i="16"/>
  <c r="J425" i="16"/>
  <c r="J426" i="16"/>
  <c r="J427" i="16"/>
  <c r="J428" i="16"/>
  <c r="J429" i="16"/>
  <c r="J430" i="16"/>
  <c r="J431" i="16"/>
  <c r="J432" i="16"/>
  <c r="J433" i="16"/>
  <c r="J434" i="16"/>
  <c r="J435" i="16"/>
  <c r="J436" i="16"/>
  <c r="J437" i="16"/>
  <c r="J438" i="16"/>
  <c r="J439" i="16"/>
  <c r="J440" i="16"/>
  <c r="J441" i="16"/>
  <c r="J442" i="16"/>
  <c r="AM2" i="8"/>
  <c r="AM3" i="8"/>
  <c r="AM4" i="8"/>
  <c r="AM5" i="8"/>
  <c r="AM6" i="8"/>
  <c r="AM7" i="8"/>
  <c r="AM8" i="8"/>
  <c r="AM9" i="8"/>
  <c r="AM10" i="8"/>
  <c r="AM11" i="8"/>
  <c r="AM12" i="8"/>
  <c r="AM13" i="8"/>
  <c r="AM14" i="8"/>
  <c r="AM15" i="8"/>
  <c r="AM16" i="8"/>
  <c r="AM17" i="8"/>
  <c r="AM18" i="8"/>
  <c r="AM19" i="8"/>
  <c r="AM20" i="8"/>
  <c r="AM21" i="8"/>
  <c r="AM22" i="8"/>
  <c r="AM23" i="8"/>
  <c r="AM24" i="8"/>
  <c r="AM25" i="8"/>
  <c r="AM26" i="8"/>
  <c r="AM27" i="8"/>
  <c r="AM28" i="8"/>
  <c r="AM29" i="8"/>
  <c r="AM30" i="8"/>
  <c r="AM31" i="8"/>
  <c r="AM32" i="8"/>
  <c r="AM33" i="8"/>
  <c r="AM34" i="8"/>
  <c r="AM35" i="8"/>
  <c r="AM36" i="8"/>
  <c r="AM37" i="8"/>
  <c r="AM38" i="8"/>
  <c r="AM39" i="8"/>
  <c r="AM40" i="8"/>
  <c r="AM41" i="8"/>
  <c r="AM42" i="8"/>
  <c r="AM43" i="8"/>
  <c r="AM44" i="8"/>
  <c r="AM45" i="8"/>
  <c r="AM46" i="8"/>
  <c r="AM47" i="8"/>
  <c r="AM48" i="8"/>
  <c r="AM49" i="8"/>
  <c r="AM50" i="8"/>
  <c r="AM51" i="8"/>
  <c r="AM52" i="8"/>
  <c r="AM53" i="8"/>
  <c r="AM54" i="8"/>
  <c r="AM55" i="8"/>
  <c r="AM56" i="8"/>
  <c r="AM57" i="8"/>
  <c r="AM58" i="8"/>
  <c r="AM59" i="8"/>
  <c r="AM60" i="8"/>
  <c r="AM61" i="8"/>
  <c r="AM62" i="8"/>
  <c r="AM63" i="8"/>
  <c r="AM64" i="8"/>
  <c r="AM65" i="8"/>
  <c r="AM66" i="8"/>
  <c r="AM67" i="8"/>
  <c r="AM68" i="8"/>
  <c r="AM69" i="8"/>
  <c r="AM70" i="8"/>
  <c r="AM71" i="8"/>
  <c r="AM72" i="8"/>
  <c r="AM73" i="8"/>
  <c r="AM74" i="8"/>
  <c r="AM75" i="8"/>
  <c r="AM76" i="8"/>
  <c r="AM77" i="8"/>
  <c r="AM78" i="8"/>
  <c r="AM79" i="8"/>
  <c r="AM80" i="8"/>
  <c r="AM81" i="8"/>
  <c r="AM82" i="8"/>
  <c r="AM83" i="8"/>
  <c r="AM84" i="8"/>
  <c r="AM85" i="8"/>
  <c r="AM86" i="8"/>
  <c r="AM87" i="8"/>
  <c r="AM88" i="8"/>
  <c r="AM89" i="8"/>
  <c r="AM90" i="8"/>
  <c r="AM91" i="8"/>
  <c r="AM92" i="8"/>
  <c r="AM93" i="8"/>
  <c r="AM94" i="8"/>
  <c r="AM95" i="8"/>
  <c r="AM96" i="8"/>
  <c r="AM97" i="8"/>
  <c r="AM98" i="8"/>
  <c r="AM99" i="8"/>
  <c r="AM100" i="8"/>
  <c r="AM101" i="8"/>
  <c r="AM102" i="8"/>
  <c r="AM103" i="8"/>
  <c r="AM104" i="8"/>
  <c r="AM105" i="8"/>
  <c r="AM106" i="8"/>
  <c r="AM107" i="8"/>
  <c r="AM108" i="8"/>
  <c r="AM109" i="8"/>
  <c r="AM110" i="8"/>
  <c r="AM111" i="8"/>
  <c r="AM112" i="8"/>
  <c r="AM113" i="8"/>
  <c r="AM114" i="8"/>
  <c r="AM115" i="8"/>
  <c r="AM116" i="8"/>
  <c r="AM117" i="8"/>
  <c r="AM118" i="8"/>
  <c r="AM119" i="8"/>
  <c r="AM120" i="8"/>
  <c r="AM121" i="8"/>
  <c r="AM122" i="8"/>
  <c r="AM123" i="8"/>
  <c r="AM124" i="8"/>
  <c r="AM125" i="8"/>
  <c r="AM126" i="8"/>
  <c r="AM127" i="8"/>
  <c r="AM128" i="8"/>
  <c r="AM129" i="8"/>
  <c r="AM130" i="8"/>
  <c r="AM131" i="8"/>
  <c r="AM132" i="8"/>
  <c r="AM133" i="8"/>
  <c r="AM134" i="8"/>
  <c r="AM135" i="8"/>
  <c r="AM136" i="8"/>
  <c r="AM137" i="8"/>
  <c r="AM138" i="8"/>
  <c r="AM139" i="8"/>
  <c r="AM140" i="8"/>
  <c r="AM141" i="8"/>
  <c r="AM142" i="8"/>
  <c r="AM143" i="8"/>
  <c r="AM144" i="8"/>
  <c r="AM145" i="8"/>
  <c r="AM146" i="8"/>
  <c r="AM147" i="8"/>
  <c r="AM148" i="8"/>
  <c r="AM149" i="8"/>
  <c r="AM150" i="8"/>
  <c r="AM151" i="8"/>
  <c r="AM152" i="8"/>
  <c r="AM153" i="8"/>
  <c r="AM154" i="8"/>
  <c r="AM155" i="8"/>
  <c r="AM156" i="8"/>
  <c r="AM157" i="8"/>
  <c r="AM158" i="8"/>
  <c r="AM159" i="8"/>
  <c r="AM160" i="8"/>
  <c r="AM161" i="8"/>
  <c r="AM162" i="8"/>
  <c r="AM163" i="8"/>
  <c r="AM164" i="8"/>
  <c r="AM165" i="8"/>
  <c r="AM166" i="8"/>
  <c r="AM167" i="8"/>
  <c r="AM168" i="8"/>
  <c r="AM169" i="8"/>
  <c r="AM170" i="8"/>
  <c r="AM171" i="8"/>
  <c r="AM172" i="8"/>
  <c r="AM173" i="8"/>
  <c r="AM174" i="8"/>
  <c r="AM175" i="8"/>
  <c r="AM176" i="8"/>
  <c r="AM177" i="8"/>
  <c r="AM178" i="8"/>
  <c r="AM179" i="8"/>
  <c r="AM180" i="8"/>
  <c r="AM181" i="8"/>
  <c r="AM182" i="8"/>
  <c r="AM183" i="8"/>
  <c r="AM184" i="8"/>
  <c r="AM185" i="8"/>
  <c r="AM186" i="8"/>
  <c r="AM187" i="8"/>
  <c r="AM188" i="8"/>
  <c r="AM189" i="8"/>
  <c r="AM190" i="8"/>
  <c r="AM191" i="8"/>
  <c r="AM192" i="8"/>
  <c r="AM193" i="8"/>
  <c r="AM194" i="8"/>
  <c r="AM195" i="8"/>
  <c r="AM196" i="8"/>
  <c r="AM197" i="8"/>
  <c r="AM198" i="8"/>
  <c r="AM199" i="8"/>
  <c r="AM200" i="8"/>
  <c r="AM201" i="8"/>
  <c r="AM202" i="8"/>
  <c r="AM203" i="8"/>
  <c r="AM204" i="8"/>
  <c r="AM205" i="8"/>
  <c r="AM206" i="8"/>
  <c r="AM207" i="8"/>
  <c r="AM208" i="8"/>
  <c r="AM209" i="8"/>
  <c r="AM210" i="8"/>
  <c r="AM211" i="8"/>
  <c r="AM212" i="8"/>
  <c r="AM213" i="8"/>
  <c r="AM214" i="8"/>
  <c r="AM215" i="8"/>
  <c r="AM216" i="8"/>
  <c r="AM217" i="8"/>
  <c r="AM218" i="8"/>
  <c r="AM219" i="8"/>
  <c r="AM220" i="8"/>
  <c r="AM221" i="8"/>
  <c r="AM222" i="8"/>
  <c r="AM223" i="8"/>
  <c r="AM224" i="8"/>
  <c r="AM225" i="8"/>
  <c r="AM226" i="8"/>
  <c r="AM227" i="8"/>
  <c r="AM228" i="8"/>
  <c r="AM229" i="8"/>
  <c r="AM230" i="8"/>
  <c r="AM231" i="8"/>
  <c r="AM232" i="8"/>
  <c r="AM233" i="8"/>
  <c r="AM234" i="8"/>
  <c r="AM235" i="8"/>
  <c r="AM236" i="8"/>
  <c r="AM237" i="8"/>
  <c r="AM238" i="8"/>
  <c r="AM239" i="8"/>
  <c r="AM240" i="8"/>
  <c r="AM241" i="8"/>
  <c r="AM242" i="8"/>
  <c r="AM243" i="8"/>
  <c r="AM244" i="8"/>
  <c r="AM245" i="8"/>
  <c r="AM246" i="8"/>
  <c r="AM247" i="8"/>
  <c r="AM248" i="8"/>
  <c r="AM249" i="8"/>
  <c r="AM250" i="8"/>
  <c r="AM251" i="8"/>
  <c r="AM252" i="8"/>
  <c r="AM253" i="8"/>
  <c r="AM254" i="8"/>
  <c r="AM255" i="8"/>
  <c r="AM256" i="8"/>
  <c r="AM257" i="8"/>
  <c r="AM258" i="8"/>
  <c r="AM259" i="8"/>
  <c r="AM260" i="8"/>
  <c r="AM261" i="8"/>
  <c r="AM262" i="8"/>
  <c r="AM263" i="8"/>
  <c r="AM264" i="8"/>
  <c r="AM265" i="8"/>
  <c r="AM266" i="8"/>
  <c r="AM267" i="8"/>
  <c r="AM268" i="8"/>
  <c r="AM269" i="8"/>
  <c r="AM270" i="8"/>
  <c r="AM271" i="8"/>
  <c r="AM272" i="8"/>
  <c r="AM273" i="8"/>
  <c r="AM274" i="8"/>
  <c r="AM275" i="8"/>
  <c r="AM276" i="8"/>
  <c r="AM277" i="8"/>
  <c r="AM278" i="8"/>
  <c r="AM279" i="8"/>
  <c r="AM280" i="8"/>
  <c r="AM281" i="8"/>
  <c r="AM282" i="8"/>
  <c r="AM283" i="8"/>
  <c r="AM284" i="8"/>
  <c r="AM285" i="8"/>
  <c r="AM286" i="8"/>
  <c r="AM287" i="8"/>
  <c r="AM288" i="8"/>
  <c r="AM289" i="8"/>
  <c r="AM290" i="8"/>
  <c r="AM291" i="8"/>
  <c r="AM292" i="8"/>
  <c r="AM293" i="8"/>
  <c r="AM294" i="8"/>
  <c r="AM295" i="8"/>
  <c r="AM296" i="8"/>
  <c r="AM297" i="8"/>
  <c r="AM298" i="8"/>
  <c r="AM299" i="8"/>
  <c r="AM300" i="8"/>
  <c r="AM301" i="8"/>
  <c r="AM302" i="8"/>
  <c r="AM303" i="8"/>
  <c r="AM304" i="8"/>
  <c r="AM305" i="8"/>
  <c r="AM306" i="8"/>
  <c r="AM307" i="8"/>
  <c r="AM308" i="8"/>
  <c r="AM309" i="8"/>
  <c r="AM310" i="8"/>
  <c r="AM311" i="8"/>
  <c r="AM312" i="8"/>
  <c r="AM313" i="8"/>
  <c r="AM314" i="8"/>
  <c r="AM315" i="8"/>
  <c r="AM316" i="8"/>
  <c r="AM317" i="8"/>
  <c r="AM318" i="8"/>
  <c r="AM319" i="8"/>
  <c r="AM320" i="8"/>
  <c r="AM321" i="8"/>
  <c r="AM322" i="8"/>
  <c r="AM323" i="8"/>
  <c r="AM324" i="8"/>
  <c r="AM325" i="8"/>
  <c r="AM326" i="8"/>
  <c r="AM327" i="8"/>
  <c r="AM328" i="8"/>
  <c r="AM329" i="8"/>
  <c r="AM330" i="8"/>
  <c r="AM331" i="8"/>
  <c r="AM332" i="8"/>
  <c r="AM333" i="8"/>
  <c r="AM334" i="8"/>
  <c r="AM335" i="8"/>
  <c r="AM336" i="8"/>
  <c r="AM337" i="8"/>
  <c r="AM338" i="8"/>
  <c r="AM339" i="8"/>
  <c r="AM340" i="8"/>
  <c r="AM341" i="8"/>
  <c r="AM342" i="8"/>
  <c r="AM343" i="8"/>
  <c r="AM344" i="8"/>
  <c r="AM345" i="8"/>
  <c r="AM346" i="8"/>
  <c r="AM347" i="8"/>
  <c r="AM348" i="8"/>
  <c r="AM349" i="8"/>
  <c r="AM350" i="8"/>
  <c r="AM351" i="8"/>
  <c r="AM352" i="8"/>
  <c r="AM353" i="8"/>
  <c r="AM354" i="8"/>
  <c r="AM355" i="8"/>
  <c r="AM356" i="8"/>
  <c r="AM357" i="8"/>
  <c r="AM358" i="8"/>
  <c r="AM359" i="8"/>
  <c r="AM360" i="8"/>
  <c r="AM361" i="8"/>
  <c r="AM362" i="8"/>
  <c r="AM363" i="8"/>
  <c r="AM364" i="8"/>
  <c r="AM365" i="8"/>
  <c r="AM366" i="8"/>
  <c r="AM367" i="8"/>
  <c r="AM368" i="8"/>
  <c r="AM369" i="8"/>
  <c r="AM370" i="8"/>
  <c r="AM371" i="8"/>
  <c r="AM372" i="8"/>
  <c r="AM373" i="8"/>
  <c r="AM374" i="8"/>
  <c r="AM375" i="8"/>
  <c r="AM376" i="8"/>
  <c r="AM377" i="8"/>
  <c r="AM378" i="8"/>
  <c r="AM379" i="8"/>
  <c r="AM380" i="8"/>
  <c r="AM381" i="8"/>
  <c r="AM382" i="8"/>
  <c r="AM383" i="8"/>
  <c r="AM384" i="8"/>
  <c r="AM385" i="8"/>
  <c r="AM386" i="8"/>
  <c r="AM387" i="8"/>
  <c r="AM388" i="8"/>
  <c r="AM389" i="8"/>
  <c r="AM390" i="8"/>
  <c r="AM391" i="8"/>
  <c r="AM392" i="8"/>
  <c r="AM393" i="8"/>
  <c r="AM394" i="8"/>
  <c r="AM395" i="8"/>
  <c r="AM396" i="8"/>
  <c r="AM397" i="8"/>
  <c r="AM398" i="8"/>
  <c r="AM399" i="8"/>
  <c r="AM400" i="8"/>
  <c r="AM401" i="8"/>
  <c r="AM402" i="8"/>
  <c r="AM403" i="8"/>
  <c r="AM404" i="8"/>
  <c r="AM405" i="8"/>
  <c r="AM406" i="8"/>
  <c r="AM407" i="8"/>
  <c r="AM408" i="8"/>
  <c r="AM409" i="8"/>
  <c r="AM410" i="8"/>
  <c r="AM411" i="8"/>
  <c r="AM412" i="8"/>
  <c r="AM413" i="8"/>
  <c r="AM414" i="8"/>
  <c r="AM415" i="8"/>
  <c r="AM416" i="8"/>
  <c r="AM417" i="8"/>
  <c r="AM418" i="8"/>
  <c r="AM419" i="8"/>
  <c r="AM420" i="8"/>
  <c r="AM421" i="8"/>
  <c r="AM422" i="8"/>
  <c r="AM423" i="8"/>
  <c r="AM424" i="8"/>
  <c r="AM425" i="8"/>
  <c r="AM426" i="8"/>
  <c r="AM427" i="8"/>
  <c r="AM428" i="8"/>
  <c r="AM429" i="8"/>
  <c r="AM430" i="8"/>
  <c r="AM431" i="8"/>
  <c r="AM432" i="8"/>
  <c r="AM433" i="8"/>
  <c r="AM434" i="8"/>
  <c r="AM435" i="8"/>
  <c r="AM436" i="8"/>
  <c r="AM437" i="8"/>
  <c r="AM438" i="8"/>
  <c r="AM439" i="8"/>
  <c r="AM440" i="8"/>
  <c r="AM441" i="8"/>
  <c r="AM442" i="8"/>
  <c r="AM443" i="8"/>
  <c r="AM444" i="8"/>
  <c r="AM445" i="8"/>
  <c r="AM446" i="8"/>
  <c r="AM447" i="8"/>
  <c r="AM448" i="8"/>
  <c r="AM449" i="8"/>
  <c r="AM450" i="8"/>
  <c r="AM451" i="8"/>
  <c r="AM452" i="8"/>
  <c r="AM453" i="8"/>
  <c r="AM454" i="8"/>
  <c r="AM455" i="8"/>
  <c r="AM456" i="8"/>
  <c r="AM457" i="8"/>
  <c r="AM458" i="8"/>
  <c r="AM459" i="8"/>
  <c r="AM460" i="8"/>
  <c r="AM461" i="8"/>
  <c r="AM462" i="8"/>
  <c r="AM463" i="8"/>
  <c r="AM464" i="8"/>
  <c r="AM465" i="8"/>
  <c r="AM466" i="8"/>
  <c r="AM467" i="8"/>
  <c r="AM468" i="8"/>
  <c r="AM469" i="8"/>
  <c r="AM470" i="8"/>
  <c r="AM471" i="8"/>
  <c r="AM472" i="8"/>
  <c r="AM473" i="8"/>
  <c r="AM474" i="8"/>
  <c r="AM475" i="8"/>
  <c r="AM476" i="8"/>
  <c r="AM477" i="8"/>
  <c r="AM478" i="8"/>
  <c r="AM479" i="8"/>
  <c r="AM480" i="8"/>
  <c r="AM481" i="8"/>
  <c r="AM482" i="8"/>
  <c r="AM483" i="8"/>
  <c r="AM484" i="8"/>
  <c r="AM485" i="8"/>
  <c r="AM486" i="8"/>
  <c r="AM487" i="8"/>
  <c r="AM488" i="8"/>
  <c r="AM489" i="8"/>
  <c r="AM490" i="8"/>
  <c r="AM491" i="8"/>
  <c r="AM492" i="8"/>
  <c r="AM493" i="8"/>
  <c r="AM494" i="8"/>
  <c r="AM495" i="8"/>
  <c r="AM496" i="8"/>
  <c r="AM497" i="8"/>
  <c r="AM498" i="8"/>
  <c r="AM499" i="8"/>
  <c r="AM500" i="8"/>
  <c r="AM501" i="8"/>
  <c r="AM502" i="8"/>
  <c r="AM503" i="8"/>
  <c r="AM504" i="8"/>
  <c r="AM505" i="8"/>
  <c r="AM506" i="8"/>
  <c r="AM507" i="8"/>
  <c r="AM508" i="8"/>
  <c r="AM509" i="8"/>
  <c r="AM510" i="8"/>
  <c r="AM511" i="8"/>
  <c r="AM512" i="8"/>
  <c r="AM513" i="8"/>
  <c r="AM514" i="8"/>
  <c r="AM515" i="8"/>
  <c r="AM516" i="8"/>
  <c r="AM517" i="8"/>
  <c r="AM518" i="8"/>
  <c r="AM519" i="8"/>
  <c r="AM520" i="8"/>
  <c r="AM521" i="8"/>
  <c r="AM522" i="8"/>
  <c r="AM523" i="8"/>
  <c r="AM524" i="8"/>
  <c r="AM525" i="8"/>
  <c r="AM526" i="8"/>
  <c r="AM527" i="8"/>
  <c r="AM528" i="8"/>
  <c r="AM529" i="8"/>
  <c r="AM530" i="8"/>
  <c r="AM531" i="8"/>
  <c r="AM532" i="8"/>
  <c r="AM533" i="8"/>
  <c r="AM534" i="8"/>
  <c r="AM535" i="8"/>
  <c r="AM536" i="8"/>
  <c r="AM537" i="8"/>
  <c r="AM538" i="8"/>
  <c r="AM539" i="8"/>
  <c r="AM540" i="8"/>
  <c r="AM541" i="8"/>
  <c r="AM542" i="8"/>
  <c r="AM543" i="8"/>
  <c r="AM544" i="8"/>
  <c r="AM545" i="8"/>
  <c r="AM546" i="8"/>
  <c r="AM547" i="8"/>
  <c r="AM548" i="8"/>
  <c r="AM549" i="8"/>
  <c r="AM550" i="8"/>
  <c r="AM551" i="8"/>
  <c r="AM552" i="8"/>
  <c r="AM553" i="8"/>
  <c r="AM554" i="8"/>
  <c r="AM555" i="8"/>
  <c r="AM556" i="8"/>
  <c r="AM557" i="8"/>
  <c r="AM558" i="8"/>
  <c r="AM559" i="8"/>
  <c r="AM560" i="8"/>
  <c r="AM561" i="8"/>
  <c r="AM562" i="8"/>
  <c r="AM563" i="8"/>
  <c r="AM564" i="8"/>
  <c r="AM565" i="8"/>
  <c r="AM566" i="8"/>
  <c r="AM567" i="8"/>
  <c r="AM568" i="8"/>
  <c r="AM569" i="8"/>
  <c r="AM570" i="8"/>
  <c r="AM571" i="8"/>
  <c r="AM572" i="8"/>
  <c r="AM573" i="8"/>
  <c r="AM574" i="8"/>
  <c r="AM575" i="8"/>
  <c r="AM576" i="8"/>
  <c r="AM577" i="8"/>
  <c r="AM578" i="8"/>
  <c r="AM579" i="8"/>
  <c r="AM580" i="8"/>
  <c r="AM581" i="8"/>
  <c r="AM582" i="8"/>
  <c r="AM583" i="8"/>
  <c r="AM584" i="8"/>
  <c r="AM585" i="8"/>
  <c r="AM586" i="8"/>
  <c r="AM587" i="8"/>
  <c r="AM588" i="8"/>
  <c r="AM589" i="8"/>
  <c r="AM590" i="8"/>
  <c r="AM591" i="8"/>
  <c r="AM592" i="8"/>
  <c r="AM593" i="8"/>
  <c r="AM594" i="8"/>
  <c r="AM595" i="8"/>
  <c r="AM596" i="8"/>
  <c r="AM597" i="8"/>
  <c r="AM598" i="8"/>
  <c r="AM599" i="8"/>
  <c r="AM600" i="8"/>
  <c r="AM601" i="8"/>
  <c r="AM602" i="8"/>
  <c r="AM603" i="8"/>
  <c r="AM604" i="8"/>
  <c r="AM605" i="8"/>
  <c r="AM606" i="8"/>
  <c r="AM607" i="8"/>
  <c r="AM608" i="8"/>
  <c r="AM609" i="8"/>
  <c r="AM610" i="8"/>
  <c r="AM611" i="8"/>
  <c r="AM612" i="8"/>
  <c r="AM613" i="8"/>
  <c r="AM614" i="8"/>
  <c r="AM615" i="8"/>
  <c r="AM616" i="8"/>
  <c r="AM617" i="8"/>
  <c r="AM618" i="8"/>
  <c r="AM619" i="8"/>
  <c r="AM620" i="8"/>
  <c r="AM621" i="8"/>
  <c r="AM622" i="8"/>
  <c r="AM623" i="8"/>
  <c r="AM624" i="8"/>
  <c r="AM625" i="8"/>
  <c r="AM626" i="8"/>
  <c r="AM627" i="8"/>
  <c r="AM628" i="8"/>
  <c r="AM629" i="8"/>
  <c r="AM630" i="8"/>
  <c r="AM631" i="8"/>
  <c r="AM632" i="8"/>
  <c r="AM633" i="8"/>
  <c r="AM634" i="8"/>
  <c r="AM635" i="8"/>
  <c r="AM636" i="8"/>
  <c r="AM637" i="8"/>
  <c r="AM638" i="8"/>
  <c r="AM639" i="8"/>
  <c r="AM640" i="8"/>
  <c r="AM641" i="8"/>
  <c r="AM642" i="8"/>
  <c r="AM643" i="8"/>
  <c r="AM644" i="8"/>
  <c r="AM645" i="8"/>
  <c r="AM646" i="8"/>
  <c r="AM647" i="8"/>
  <c r="AM648" i="8"/>
  <c r="AM649" i="8"/>
  <c r="AM650" i="8"/>
  <c r="AM651" i="8"/>
  <c r="AM652" i="8"/>
  <c r="AM653" i="8"/>
  <c r="AM654" i="8"/>
  <c r="AM655" i="8"/>
  <c r="AM656" i="8"/>
  <c r="AM657" i="8"/>
  <c r="AM658" i="8"/>
  <c r="AM659" i="8"/>
  <c r="AM660" i="8"/>
  <c r="AM661" i="8"/>
  <c r="AM662" i="8"/>
  <c r="AM663" i="8"/>
  <c r="AM664" i="8"/>
  <c r="AM665" i="8"/>
  <c r="AM666" i="8"/>
  <c r="AM667" i="8"/>
  <c r="AM668" i="8"/>
  <c r="AM669" i="8"/>
  <c r="AM670" i="8"/>
  <c r="AM671" i="8"/>
  <c r="AM672" i="8"/>
  <c r="AM673" i="8"/>
  <c r="AM674" i="8"/>
  <c r="AM675" i="8"/>
  <c r="AM676" i="8"/>
  <c r="AM677" i="8"/>
  <c r="AM678" i="8"/>
  <c r="AM679" i="8"/>
  <c r="AM680" i="8"/>
  <c r="AM681" i="8"/>
  <c r="AM682" i="8"/>
  <c r="AM683" i="8"/>
  <c r="AM684" i="8"/>
  <c r="AM685" i="8"/>
  <c r="AM686" i="8"/>
  <c r="AM687" i="8"/>
  <c r="AM688" i="8"/>
  <c r="AM689" i="8"/>
  <c r="AM690" i="8"/>
  <c r="AM691" i="8"/>
  <c r="AM692" i="8"/>
  <c r="AM693" i="8"/>
  <c r="AM694" i="8"/>
  <c r="AM695" i="8"/>
  <c r="AM696" i="8"/>
  <c r="AM697" i="8"/>
  <c r="AM698" i="8"/>
  <c r="AM699" i="8"/>
  <c r="AM700" i="8"/>
  <c r="AM701" i="8"/>
  <c r="AM702" i="8"/>
  <c r="AM703" i="8"/>
  <c r="AM704" i="8"/>
  <c r="AM705" i="8"/>
  <c r="AM706" i="8"/>
  <c r="AM707" i="8"/>
  <c r="AM708" i="8"/>
  <c r="AM709" i="8"/>
  <c r="AM710" i="8"/>
  <c r="AM711" i="8"/>
  <c r="AM712" i="8"/>
  <c r="AM713" i="8"/>
  <c r="AM714" i="8"/>
  <c r="AM715" i="8"/>
  <c r="AM716" i="8"/>
  <c r="AM717" i="8"/>
  <c r="AM718" i="8"/>
  <c r="AM719" i="8"/>
  <c r="AM720" i="8"/>
  <c r="AM721" i="8"/>
  <c r="AM722" i="8"/>
  <c r="AM723" i="8"/>
  <c r="AM724" i="8"/>
  <c r="AM725" i="8"/>
  <c r="AM726" i="8"/>
  <c r="AM727" i="8"/>
  <c r="AM728" i="8"/>
  <c r="AM729" i="8"/>
  <c r="AM730" i="8"/>
  <c r="AM731" i="8"/>
  <c r="AM732" i="8"/>
  <c r="AM733" i="8"/>
  <c r="AM734" i="8"/>
  <c r="AM735" i="8"/>
  <c r="AM736" i="8"/>
  <c r="AM737" i="8"/>
  <c r="AM738" i="8"/>
  <c r="AM739" i="8"/>
  <c r="AM740" i="8"/>
  <c r="AM741" i="8"/>
  <c r="AM742" i="8"/>
  <c r="AM743" i="8"/>
  <c r="AM744" i="8"/>
  <c r="AM745" i="8"/>
  <c r="AM746" i="8"/>
  <c r="AM747" i="8"/>
  <c r="AM748" i="8"/>
  <c r="AM749" i="8"/>
  <c r="AM750" i="8"/>
  <c r="AM751" i="8"/>
  <c r="AM752" i="8"/>
  <c r="AM753" i="8"/>
  <c r="AM754" i="8"/>
  <c r="AM755" i="8"/>
  <c r="AM756" i="8"/>
  <c r="AM757" i="8"/>
  <c r="AM758" i="8"/>
  <c r="AM759" i="8"/>
  <c r="AM760" i="8"/>
  <c r="AM761" i="8"/>
  <c r="AM762" i="8"/>
  <c r="AM763" i="8"/>
  <c r="AM764" i="8"/>
  <c r="AM765" i="8"/>
  <c r="AM766" i="8"/>
  <c r="AM767" i="8"/>
  <c r="AM768" i="8"/>
  <c r="AM769" i="8"/>
  <c r="AM770" i="8"/>
  <c r="AM771" i="8"/>
  <c r="AM772" i="8"/>
  <c r="AM773" i="8"/>
  <c r="AM774" i="8"/>
  <c r="AM775" i="8"/>
  <c r="AM776" i="8"/>
  <c r="AM777" i="8"/>
  <c r="AM778" i="8"/>
  <c r="AM779" i="8"/>
  <c r="AM780" i="8"/>
  <c r="AM781" i="8"/>
  <c r="AM782" i="8"/>
  <c r="AM783" i="8"/>
  <c r="AM784" i="8"/>
  <c r="AM785" i="8"/>
  <c r="AM786" i="8"/>
  <c r="AM787" i="8"/>
  <c r="AM788" i="8"/>
  <c r="AM789" i="8"/>
  <c r="AM790" i="8"/>
  <c r="AM791" i="8"/>
  <c r="AM792" i="8"/>
  <c r="AM793" i="8"/>
  <c r="AM794" i="8"/>
  <c r="AM795" i="8"/>
  <c r="AM796" i="8"/>
  <c r="AM797" i="8"/>
  <c r="AM798" i="8"/>
  <c r="AM799" i="8"/>
  <c r="AM800" i="8"/>
  <c r="AM801" i="8"/>
  <c r="AM802" i="8"/>
  <c r="AM803" i="8"/>
  <c r="AM804" i="8"/>
  <c r="AM805" i="8"/>
  <c r="AM806" i="8"/>
  <c r="AM807" i="8"/>
  <c r="AM808" i="8"/>
  <c r="AM809" i="8"/>
  <c r="AM810" i="8"/>
  <c r="AM811" i="8"/>
  <c r="AM812" i="8"/>
  <c r="AM813" i="8"/>
  <c r="AM814" i="8"/>
  <c r="AM815" i="8"/>
  <c r="AM816" i="8"/>
  <c r="AM817" i="8"/>
  <c r="AM818" i="8"/>
  <c r="AM819" i="8"/>
  <c r="AM820" i="8"/>
  <c r="AM821" i="8"/>
  <c r="AM822" i="8"/>
  <c r="AM823" i="8"/>
  <c r="AM824" i="8"/>
  <c r="AM825" i="8"/>
  <c r="AM826" i="8"/>
  <c r="AM827" i="8"/>
  <c r="AM828" i="8"/>
  <c r="AM829" i="8"/>
  <c r="AM830" i="8"/>
  <c r="AM831" i="8"/>
  <c r="AM832" i="8"/>
  <c r="AM833" i="8"/>
  <c r="AM834" i="8"/>
  <c r="AM835" i="8"/>
  <c r="AM836" i="8"/>
  <c r="AM837" i="8"/>
  <c r="AM838" i="8"/>
  <c r="AM839" i="8"/>
  <c r="AM840" i="8"/>
  <c r="AM841" i="8"/>
  <c r="AM842" i="8"/>
  <c r="AM843" i="8"/>
  <c r="AM844" i="8"/>
  <c r="AM845" i="8"/>
  <c r="AM846" i="8"/>
  <c r="AM847" i="8"/>
  <c r="AM848" i="8"/>
  <c r="AM849" i="8"/>
  <c r="AM850" i="8"/>
  <c r="AM851" i="8"/>
  <c r="AM852" i="8"/>
  <c r="AM853" i="8"/>
  <c r="AM854" i="8"/>
  <c r="AM855" i="8"/>
  <c r="AM856" i="8"/>
  <c r="AM857" i="8"/>
  <c r="AM858" i="8"/>
  <c r="AM859" i="8"/>
  <c r="AM860" i="8"/>
  <c r="AM861" i="8"/>
  <c r="AM862" i="8"/>
  <c r="AM863" i="8"/>
  <c r="AM864" i="8"/>
  <c r="AM865" i="8"/>
  <c r="AM866" i="8"/>
  <c r="AM867" i="8"/>
  <c r="AM868" i="8"/>
  <c r="AM869" i="8"/>
  <c r="AM870" i="8"/>
  <c r="AM871" i="8"/>
  <c r="AM872" i="8"/>
  <c r="AM873" i="8"/>
  <c r="AM874" i="8"/>
  <c r="AM875" i="8"/>
  <c r="AM876" i="8"/>
  <c r="AM877" i="8"/>
  <c r="AM878" i="8"/>
  <c r="AM879" i="8"/>
  <c r="AM880" i="8"/>
  <c r="AM881" i="8"/>
  <c r="AM882" i="8"/>
  <c r="AM883" i="8"/>
  <c r="AM884" i="8"/>
  <c r="AM885" i="8"/>
  <c r="AM886" i="8"/>
  <c r="AM887" i="8"/>
  <c r="AM888" i="8"/>
  <c r="AM889" i="8"/>
  <c r="AM890" i="8"/>
  <c r="AM891" i="8"/>
  <c r="AM892" i="8"/>
  <c r="AM893" i="8"/>
  <c r="AM894" i="8"/>
  <c r="AM895" i="8"/>
  <c r="AM896" i="8"/>
  <c r="AM897" i="8"/>
  <c r="AM898" i="8"/>
  <c r="AM899" i="8"/>
  <c r="AM900" i="8"/>
  <c r="AM901" i="8"/>
  <c r="AM902" i="8"/>
  <c r="AM903" i="8"/>
  <c r="AM904" i="8"/>
  <c r="AM905" i="8"/>
  <c r="AM906" i="8"/>
  <c r="AM907" i="8"/>
  <c r="AM908" i="8"/>
  <c r="AM909" i="8"/>
  <c r="AM910" i="8"/>
  <c r="AM911" i="8"/>
  <c r="AM912" i="8"/>
  <c r="AM913" i="8"/>
  <c r="AM914" i="8"/>
  <c r="AM915" i="8"/>
  <c r="AM916" i="8"/>
  <c r="AM917" i="8"/>
  <c r="AM918" i="8"/>
  <c r="AM919" i="8"/>
  <c r="AM920" i="8"/>
  <c r="AM921" i="8"/>
  <c r="AM922" i="8"/>
  <c r="AM923" i="8"/>
  <c r="AM924" i="8"/>
  <c r="AM925" i="8"/>
  <c r="AM926" i="8"/>
  <c r="AM927" i="8"/>
  <c r="AM928" i="8"/>
  <c r="AM929" i="8"/>
  <c r="AM930" i="8"/>
  <c r="AM931" i="8"/>
  <c r="AM932" i="8"/>
  <c r="AM933" i="8"/>
  <c r="AM934" i="8"/>
  <c r="AM935" i="8"/>
  <c r="AM936" i="8"/>
  <c r="AM937" i="8"/>
  <c r="AM938" i="8"/>
  <c r="AM939" i="8"/>
  <c r="AM940" i="8"/>
  <c r="AM941" i="8"/>
  <c r="AM942" i="8"/>
  <c r="AM943" i="8"/>
  <c r="AM944" i="8"/>
  <c r="AM945" i="8"/>
  <c r="AM946" i="8"/>
  <c r="AM947" i="8"/>
  <c r="AM948" i="8"/>
  <c r="AM949" i="8"/>
  <c r="AM950" i="8"/>
  <c r="AM951" i="8"/>
  <c r="AM952" i="8"/>
  <c r="AM953" i="8"/>
  <c r="AM954" i="8"/>
  <c r="AM955" i="8"/>
  <c r="AM956" i="8"/>
  <c r="AM957" i="8"/>
  <c r="AM958" i="8"/>
  <c r="AM959" i="8"/>
  <c r="AM960" i="8"/>
  <c r="AM961" i="8"/>
  <c r="AM962" i="8"/>
  <c r="AM963" i="8"/>
  <c r="AM964" i="8"/>
  <c r="AM965" i="8"/>
  <c r="AM966" i="8"/>
  <c r="AM967" i="8"/>
  <c r="AM968" i="8"/>
  <c r="AM969" i="8"/>
  <c r="AM970" i="8"/>
  <c r="AM971" i="8"/>
  <c r="AM972" i="8"/>
  <c r="AM973" i="8"/>
  <c r="AM974" i="8"/>
  <c r="AM975" i="8"/>
  <c r="AM976" i="8"/>
  <c r="AM977" i="8"/>
  <c r="AM978" i="8"/>
  <c r="AM979" i="8"/>
  <c r="AM980" i="8"/>
  <c r="AM981" i="8"/>
  <c r="AM982" i="8"/>
  <c r="AM983" i="8"/>
  <c r="AM984" i="8"/>
  <c r="AM985" i="8"/>
  <c r="AM986" i="8"/>
  <c r="AM987" i="8"/>
  <c r="AM988" i="8"/>
  <c r="AM989" i="8"/>
  <c r="AM990" i="8"/>
  <c r="AM991" i="8"/>
  <c r="AM992" i="8"/>
  <c r="AM993" i="8"/>
  <c r="AM994" i="8"/>
  <c r="AM995" i="8"/>
  <c r="AM996" i="8"/>
  <c r="AM997" i="8"/>
  <c r="AM998" i="8"/>
  <c r="AM999" i="8"/>
  <c r="AM1000" i="8"/>
  <c r="AM1001" i="8"/>
  <c r="AM1002" i="8"/>
  <c r="AM1003" i="8"/>
  <c r="AM1004" i="8"/>
  <c r="AM1005" i="8"/>
  <c r="AM1006" i="8"/>
  <c r="AM1007" i="8"/>
  <c r="AM1008" i="8"/>
  <c r="AM1009" i="8"/>
  <c r="AM1010" i="8"/>
  <c r="AM1011" i="8"/>
  <c r="AM1012" i="8"/>
  <c r="AM1013" i="8"/>
  <c r="AM1014" i="8"/>
  <c r="AM1015" i="8"/>
  <c r="AM1016" i="8"/>
  <c r="AM1017" i="8"/>
  <c r="AM1018" i="8"/>
  <c r="AM1019" i="8"/>
  <c r="AM1020" i="8"/>
  <c r="AM1021" i="8"/>
  <c r="AM1022" i="8"/>
  <c r="AM1023" i="8"/>
  <c r="AM1024" i="8"/>
  <c r="AM1025" i="8"/>
  <c r="AM1026" i="8"/>
  <c r="AM1027" i="8"/>
  <c r="AM1028" i="8"/>
  <c r="AM1029" i="8"/>
  <c r="AM1030" i="8"/>
  <c r="AM1031" i="8"/>
  <c r="AM1032" i="8"/>
  <c r="AM1033" i="8"/>
  <c r="AM1034" i="8"/>
  <c r="AM1035" i="8"/>
  <c r="AM1036" i="8"/>
  <c r="AM1037" i="8"/>
  <c r="AM1038" i="8"/>
  <c r="AM1039" i="8"/>
  <c r="AM1040" i="8"/>
  <c r="AM1041" i="8"/>
  <c r="AM1042" i="8"/>
  <c r="AM1043" i="8"/>
  <c r="AM1044" i="8"/>
  <c r="AM1045" i="8"/>
  <c r="AM1046" i="8"/>
  <c r="AM1047" i="8"/>
  <c r="AM1048" i="8"/>
  <c r="AM1049" i="8"/>
  <c r="AM1050" i="8"/>
  <c r="AM1051" i="8"/>
  <c r="AM1052" i="8"/>
  <c r="AM1053" i="8"/>
  <c r="AM1054" i="8"/>
  <c r="AM1055" i="8"/>
  <c r="AM1056" i="8"/>
  <c r="AM1057" i="8"/>
  <c r="AM1058" i="8"/>
  <c r="AM1059" i="8"/>
  <c r="AM1060" i="8"/>
  <c r="AM1061" i="8"/>
  <c r="AM1062" i="8"/>
  <c r="AM1063" i="8"/>
  <c r="AM1064" i="8"/>
  <c r="AM1065" i="8"/>
  <c r="AM1066" i="8"/>
  <c r="AM1067" i="8"/>
  <c r="AM1068" i="8"/>
  <c r="AM1069" i="8"/>
  <c r="AM1070" i="8"/>
  <c r="AM1071" i="8"/>
  <c r="AM1072" i="8"/>
  <c r="AM1073" i="8"/>
  <c r="AM1074" i="8"/>
  <c r="AM1075" i="8"/>
  <c r="AM1076" i="8"/>
  <c r="AM1077" i="8"/>
  <c r="AM1078" i="8"/>
  <c r="AM1079" i="8"/>
  <c r="AM1080" i="8"/>
  <c r="AM1081" i="8"/>
  <c r="AM1082" i="8"/>
  <c r="AM1083" i="8"/>
  <c r="AM1084" i="8"/>
  <c r="AM1085" i="8"/>
  <c r="AM1086" i="8"/>
  <c r="AM1087" i="8"/>
  <c r="AM1088" i="8"/>
  <c r="AM1089" i="8"/>
  <c r="AM1090" i="8"/>
  <c r="AM1091" i="8"/>
  <c r="AM1092" i="8"/>
  <c r="AM1093" i="8"/>
  <c r="AM1094" i="8"/>
  <c r="AM1095" i="8"/>
  <c r="AM1096" i="8"/>
  <c r="AM1097" i="8"/>
  <c r="AM1098" i="8"/>
  <c r="AM1099" i="8"/>
  <c r="AM1100" i="8"/>
  <c r="AM1101" i="8"/>
  <c r="AM1102" i="8"/>
  <c r="AM1103" i="8"/>
  <c r="AM1104" i="8"/>
  <c r="AM1105" i="8"/>
  <c r="AM1106" i="8"/>
  <c r="AM1107" i="8"/>
  <c r="AM1108" i="8"/>
  <c r="AM1109" i="8"/>
  <c r="AM1110" i="8"/>
  <c r="AM1111" i="8"/>
  <c r="AM1112" i="8"/>
  <c r="AM1113" i="8"/>
  <c r="AM1114" i="8"/>
  <c r="AM1115" i="8"/>
  <c r="AM1116" i="8"/>
  <c r="AM1117" i="8"/>
  <c r="AM1118" i="8"/>
  <c r="AM1119" i="8"/>
  <c r="AM1120" i="8"/>
  <c r="AM1121" i="8"/>
  <c r="AM1122" i="8"/>
  <c r="AM1123" i="8"/>
  <c r="AM1124" i="8"/>
  <c r="AM1125" i="8"/>
  <c r="AM1126" i="8"/>
  <c r="AM1127" i="8"/>
  <c r="AM1128" i="8"/>
  <c r="AM1129" i="8"/>
  <c r="AM1130" i="8"/>
  <c r="AM1131" i="8"/>
  <c r="AM1132" i="8"/>
  <c r="AM1133" i="8"/>
  <c r="AM1134" i="8"/>
  <c r="AM1135" i="8"/>
  <c r="AM1136" i="8"/>
  <c r="AM1137" i="8"/>
  <c r="AM1138" i="8"/>
  <c r="AM1139" i="8"/>
  <c r="AM1140" i="8"/>
  <c r="AM1141" i="8"/>
  <c r="AM1142" i="8"/>
  <c r="AM1143" i="8"/>
  <c r="AM1144" i="8"/>
  <c r="AM1145" i="8"/>
  <c r="AM1146" i="8"/>
  <c r="AM1147" i="8"/>
  <c r="AM1148" i="8"/>
  <c r="AM1149" i="8"/>
  <c r="AM1150" i="8"/>
  <c r="AM1151" i="8"/>
  <c r="AM1152" i="8"/>
  <c r="AM1153" i="8"/>
  <c r="AM1154" i="8"/>
  <c r="AM1155" i="8"/>
  <c r="AM1156" i="8"/>
  <c r="AM1157" i="8"/>
  <c r="AM1158" i="8"/>
  <c r="AM1159" i="8"/>
  <c r="AM1160" i="8"/>
  <c r="AM1161" i="8"/>
  <c r="AM1162" i="8"/>
  <c r="AM1163" i="8"/>
  <c r="AM1164" i="8"/>
  <c r="AM1165" i="8"/>
  <c r="AM1166" i="8"/>
  <c r="AM1167" i="8"/>
  <c r="AM1168" i="8"/>
  <c r="AM1169" i="8"/>
  <c r="AM1170" i="8"/>
  <c r="AM1171" i="8"/>
  <c r="AM1172" i="8"/>
  <c r="AM1173" i="8"/>
  <c r="AM1174" i="8"/>
  <c r="AM1175" i="8"/>
  <c r="AM1176" i="8"/>
  <c r="AM1177" i="8"/>
  <c r="AM1178" i="8"/>
  <c r="AM1179" i="8"/>
  <c r="AM1180" i="8"/>
  <c r="AM1181" i="8"/>
  <c r="AM1182" i="8"/>
  <c r="AM1183" i="8"/>
  <c r="AM1184" i="8"/>
  <c r="AM1185" i="8"/>
  <c r="AM1186" i="8"/>
  <c r="AM1187" i="8"/>
  <c r="AM1188" i="8"/>
  <c r="AM1189" i="8"/>
  <c r="AM1190" i="8"/>
  <c r="AM1191" i="8"/>
  <c r="AM1192" i="8"/>
  <c r="AM1193" i="8"/>
  <c r="AM1194" i="8"/>
  <c r="AM1195" i="8"/>
  <c r="AM1196" i="8"/>
  <c r="AM1197" i="8"/>
  <c r="AM1198" i="8"/>
  <c r="AM1199" i="8"/>
  <c r="AM1200" i="8"/>
  <c r="AM1201" i="8"/>
  <c r="AM1202" i="8"/>
  <c r="AM1203" i="8"/>
  <c r="AM1204" i="8"/>
  <c r="AM1205" i="8"/>
  <c r="AM1206" i="8"/>
  <c r="AM1207" i="8"/>
  <c r="AM1208" i="8"/>
  <c r="AM1209" i="8"/>
  <c r="AM1210" i="8"/>
  <c r="AM1211" i="8"/>
  <c r="AM1212" i="8"/>
  <c r="AM1213" i="8"/>
  <c r="AM1214" i="8"/>
  <c r="AM1215" i="8"/>
  <c r="AM1216" i="8"/>
  <c r="AM1217" i="8"/>
  <c r="AM1218" i="8"/>
  <c r="AM1219" i="8"/>
  <c r="AM1220" i="8"/>
  <c r="AM1221" i="8"/>
  <c r="AM1222" i="8"/>
  <c r="AM1223" i="8"/>
  <c r="AM1224" i="8"/>
  <c r="AM1225" i="8"/>
  <c r="AM1226" i="8"/>
  <c r="AM1227" i="8"/>
  <c r="AM1228" i="8"/>
  <c r="AM1229" i="8"/>
  <c r="AM1230" i="8"/>
  <c r="AM1231" i="8"/>
  <c r="AM1232" i="8"/>
  <c r="AM1233" i="8"/>
  <c r="AM1234" i="8"/>
  <c r="AM1235" i="8"/>
  <c r="AM1236" i="8"/>
  <c r="AM1237" i="8"/>
  <c r="AM1238" i="8"/>
  <c r="AM1239" i="8"/>
  <c r="AM1240" i="8"/>
  <c r="AM1241" i="8"/>
  <c r="AM1242" i="8"/>
  <c r="AM1243" i="8"/>
  <c r="AM1244" i="8"/>
  <c r="AM1245" i="8"/>
  <c r="AM1246" i="8"/>
  <c r="AM1247" i="8"/>
  <c r="AM1248" i="8"/>
  <c r="AM1249" i="8"/>
  <c r="AM1250" i="8"/>
  <c r="AM1251" i="8"/>
  <c r="AM1252" i="8"/>
  <c r="AM1253" i="8"/>
  <c r="AM1254" i="8"/>
  <c r="AM1255" i="8"/>
  <c r="AM1256" i="8"/>
  <c r="AM1257" i="8"/>
  <c r="AM1258" i="8"/>
  <c r="AM1259" i="8"/>
  <c r="AM1260" i="8"/>
  <c r="AM1261" i="8"/>
  <c r="AM1262" i="8"/>
  <c r="AM1263" i="8"/>
  <c r="AM1264" i="8"/>
  <c r="AM1265" i="8"/>
  <c r="AM1266" i="8"/>
  <c r="AM1267" i="8"/>
  <c r="AM1268" i="8"/>
  <c r="AM1269" i="8"/>
  <c r="AM1270" i="8"/>
  <c r="AM1271" i="8"/>
  <c r="AM1272" i="8"/>
  <c r="AM1273" i="8"/>
  <c r="AM1274" i="8"/>
  <c r="AM1275" i="8"/>
  <c r="AM1276" i="8"/>
  <c r="AM1277" i="8"/>
  <c r="AM1278" i="8"/>
  <c r="AM1279" i="8"/>
  <c r="AM1280" i="8"/>
  <c r="AM1281" i="8"/>
  <c r="AM1282" i="8"/>
  <c r="AM1283" i="8"/>
  <c r="AM1284" i="8"/>
  <c r="AM1285" i="8"/>
  <c r="AM1286" i="8"/>
  <c r="AM1287" i="8"/>
  <c r="AM1288" i="8"/>
  <c r="AM1289" i="8"/>
  <c r="AM1290" i="8"/>
  <c r="AM1291" i="8"/>
  <c r="AM1292" i="8"/>
  <c r="AM1293" i="8"/>
  <c r="AM1294" i="8"/>
  <c r="AM1295" i="8"/>
  <c r="AM1296" i="8"/>
  <c r="AM1297" i="8"/>
  <c r="AM1298" i="8"/>
  <c r="AM1299" i="8"/>
  <c r="AM1300" i="8"/>
  <c r="AM1301" i="8"/>
  <c r="AM1302" i="8"/>
  <c r="AM1303" i="8"/>
  <c r="AM1304" i="8"/>
  <c r="AM1305" i="8"/>
  <c r="AM1306" i="8"/>
  <c r="AM1307" i="8"/>
  <c r="AM1308" i="8"/>
  <c r="AM1309" i="8"/>
  <c r="AM1310" i="8"/>
  <c r="AM1311" i="8"/>
  <c r="AM1312" i="8"/>
  <c r="AM1313" i="8"/>
  <c r="AM1314" i="8"/>
  <c r="AM1315" i="8"/>
  <c r="AM1316" i="8"/>
  <c r="AM1317" i="8"/>
  <c r="AM1318" i="8"/>
  <c r="AM1319" i="8"/>
  <c r="AM1320" i="8"/>
  <c r="AM1321" i="8"/>
  <c r="AM1322" i="8"/>
  <c r="AM1323" i="8"/>
  <c r="AM1324" i="8"/>
  <c r="AM1325" i="8"/>
  <c r="AM1326" i="8"/>
  <c r="AM1327" i="8"/>
  <c r="AM1328" i="8"/>
  <c r="AM1329" i="8"/>
  <c r="AM1330" i="8"/>
  <c r="AM1331" i="8"/>
  <c r="AM1332" i="8"/>
  <c r="AM1333" i="8"/>
  <c r="AM1334" i="8"/>
  <c r="AM1335" i="8"/>
  <c r="AM1336" i="8"/>
  <c r="AM1337" i="8"/>
  <c r="AM1338" i="8"/>
  <c r="AM1339" i="8"/>
  <c r="AM1340" i="8"/>
  <c r="AM1341" i="8"/>
  <c r="AM1342" i="8"/>
  <c r="AM1343" i="8"/>
  <c r="AM1344" i="8"/>
  <c r="AM1345" i="8"/>
  <c r="AM1346" i="8"/>
  <c r="AM1347" i="8"/>
  <c r="AM1348" i="8"/>
  <c r="AM1349" i="8"/>
  <c r="AM1350" i="8"/>
  <c r="AM1351" i="8"/>
  <c r="AM1352" i="8"/>
  <c r="AM1353" i="8"/>
  <c r="AM1354" i="8"/>
  <c r="AM1355" i="8"/>
  <c r="AM1356" i="8"/>
  <c r="AM1357" i="8"/>
  <c r="AM1358" i="8"/>
  <c r="AM1359" i="8"/>
  <c r="AM1360" i="8"/>
  <c r="AM1361" i="8"/>
  <c r="AM1362" i="8"/>
  <c r="AM1363" i="8"/>
  <c r="AM1364" i="8"/>
  <c r="AM1365" i="8"/>
  <c r="AM1366" i="8"/>
  <c r="AM1367" i="8"/>
  <c r="AM1368" i="8"/>
  <c r="AM1369" i="8"/>
  <c r="AM1370" i="8"/>
  <c r="AM1371" i="8"/>
  <c r="AM1372" i="8"/>
  <c r="AM1373" i="8"/>
  <c r="AM1374" i="8"/>
  <c r="AM1375" i="8"/>
  <c r="AM1376" i="8"/>
  <c r="AM1377" i="8"/>
  <c r="AM1378" i="8"/>
  <c r="AM1379" i="8"/>
  <c r="AM1380" i="8"/>
  <c r="AM1381" i="8"/>
  <c r="AM1382" i="8"/>
  <c r="AM1383" i="8"/>
  <c r="AM1384" i="8"/>
  <c r="AM1385" i="8"/>
  <c r="AM1386" i="8"/>
  <c r="AM1387" i="8"/>
  <c r="AM1388" i="8"/>
  <c r="AM1389" i="8"/>
  <c r="AM1390" i="8"/>
  <c r="AM1391" i="8"/>
  <c r="AM1392" i="8"/>
  <c r="AM1393" i="8"/>
  <c r="AM1394" i="8"/>
  <c r="AM1395" i="8"/>
  <c r="AM1396" i="8"/>
  <c r="AM1397" i="8"/>
  <c r="AM1398" i="8"/>
  <c r="AM1399" i="8"/>
  <c r="AM1400" i="8"/>
  <c r="AM1401" i="8"/>
  <c r="AM1402" i="8"/>
  <c r="AM1403" i="8"/>
  <c r="AM1404" i="8"/>
  <c r="AM1405" i="8"/>
  <c r="AM1406" i="8"/>
  <c r="AM1407" i="8"/>
  <c r="AM1408" i="8"/>
  <c r="AM1409" i="8"/>
  <c r="AM1410" i="8"/>
  <c r="AM1411" i="8"/>
  <c r="AM1412" i="8"/>
  <c r="AM1413" i="8"/>
  <c r="AM1414" i="8"/>
  <c r="AM1415" i="8"/>
  <c r="AM1416" i="8"/>
  <c r="AM1417" i="8"/>
  <c r="AM1418" i="8"/>
  <c r="AM1419" i="8"/>
  <c r="AM1420" i="8"/>
  <c r="AM1421" i="8"/>
  <c r="AM1422" i="8"/>
  <c r="AM1423" i="8"/>
  <c r="AM1424" i="8"/>
  <c r="AM1425" i="8"/>
  <c r="AM1426" i="8"/>
  <c r="AM1427" i="8"/>
  <c r="AM1428" i="8"/>
  <c r="AM1429" i="8"/>
  <c r="AM1430" i="8"/>
  <c r="AM1431" i="8"/>
  <c r="AM1432" i="8"/>
  <c r="AM1433" i="8"/>
  <c r="AM1434" i="8"/>
  <c r="AM1435" i="8"/>
  <c r="AM1436" i="8"/>
  <c r="AM1437" i="8"/>
  <c r="AM1438" i="8"/>
  <c r="AM1439" i="8"/>
  <c r="AM1440" i="8"/>
  <c r="AM1441" i="8"/>
  <c r="AM1442" i="8"/>
  <c r="AM1443" i="8"/>
  <c r="AM1444" i="8"/>
  <c r="AM1445" i="8"/>
  <c r="AM1446" i="8"/>
  <c r="AM1447" i="8"/>
  <c r="AM1448" i="8"/>
  <c r="AM1449" i="8"/>
  <c r="AM1450" i="8"/>
  <c r="AM1451" i="8"/>
  <c r="AM1452" i="8"/>
  <c r="AM1453" i="8"/>
  <c r="AM1454" i="8"/>
  <c r="AM1455" i="8"/>
  <c r="AM1456" i="8"/>
  <c r="AM1457" i="8"/>
  <c r="AM1458" i="8"/>
  <c r="AM1459" i="8"/>
  <c r="AM1460" i="8"/>
  <c r="AM1461" i="8"/>
  <c r="AM1462" i="8"/>
  <c r="AM1463" i="8"/>
  <c r="AM1464" i="8"/>
  <c r="AM1465" i="8"/>
  <c r="AM1466" i="8"/>
  <c r="AM1467" i="8"/>
  <c r="AM1468" i="8"/>
  <c r="AM1469" i="8"/>
  <c r="AM1470" i="8"/>
  <c r="AM1471" i="8"/>
  <c r="AM1472" i="8"/>
  <c r="AM1473" i="8"/>
  <c r="AM1474" i="8"/>
  <c r="AM1475" i="8"/>
  <c r="AM1476" i="8"/>
  <c r="AM1477" i="8"/>
  <c r="AM1478" i="8"/>
  <c r="AM1479" i="8"/>
  <c r="AM1480" i="8"/>
  <c r="AM1481" i="8"/>
  <c r="AM1482" i="8"/>
  <c r="AM1483" i="8"/>
  <c r="AM1484" i="8"/>
  <c r="AM1485" i="8"/>
  <c r="AM1486" i="8"/>
  <c r="AM1487" i="8"/>
  <c r="AM1488" i="8"/>
  <c r="AM1489" i="8"/>
  <c r="AM1490" i="8"/>
  <c r="AM1491" i="8"/>
  <c r="AM1492" i="8"/>
  <c r="AM1493" i="8"/>
  <c r="AM1494" i="8"/>
  <c r="AM1495" i="8"/>
  <c r="AM1496" i="8"/>
  <c r="AM1497" i="8"/>
  <c r="AM1498" i="8"/>
  <c r="AM1499" i="8"/>
  <c r="AM1500" i="8"/>
  <c r="AM1501" i="8"/>
  <c r="AM1502" i="8"/>
  <c r="AM1503" i="8"/>
  <c r="AM1504" i="8"/>
  <c r="AM1505" i="8"/>
  <c r="AM1506" i="8"/>
  <c r="AM1507" i="8"/>
  <c r="AM1508" i="8"/>
  <c r="AM1509" i="8"/>
  <c r="AM1510" i="8"/>
  <c r="AM1511" i="8"/>
  <c r="AM1512" i="8"/>
  <c r="AM1513" i="8"/>
  <c r="AM1514" i="8"/>
  <c r="AM1515" i="8"/>
  <c r="AM1516" i="8"/>
  <c r="AM1517" i="8"/>
  <c r="AM1518" i="8"/>
  <c r="AM1519" i="8"/>
  <c r="AM1520" i="8"/>
  <c r="AM1521" i="8"/>
  <c r="AM1522" i="8"/>
  <c r="AM1523" i="8"/>
  <c r="AM1524" i="8"/>
  <c r="AM1525" i="8"/>
  <c r="AM1526" i="8"/>
  <c r="AM1527" i="8"/>
  <c r="AM1528" i="8"/>
  <c r="AM1529" i="8"/>
  <c r="AM1530" i="8"/>
  <c r="AM1531" i="8"/>
  <c r="AM1532" i="8"/>
  <c r="AM1533" i="8"/>
  <c r="AM1534" i="8"/>
  <c r="AM1535" i="8"/>
  <c r="AM1536" i="8"/>
  <c r="AM1537" i="8"/>
  <c r="AM1538" i="8"/>
  <c r="AM1539" i="8"/>
  <c r="AM1540" i="8"/>
  <c r="AM1541" i="8"/>
  <c r="AM1542" i="8"/>
  <c r="AM1543" i="8"/>
  <c r="AM1544" i="8"/>
  <c r="AM1545" i="8"/>
  <c r="AM1546" i="8"/>
  <c r="AM1547" i="8"/>
  <c r="AM1548" i="8"/>
  <c r="AM1549" i="8"/>
  <c r="AM1550" i="8"/>
  <c r="AM1551" i="8"/>
  <c r="AM1552" i="8"/>
  <c r="AM1553" i="8"/>
  <c r="AM1554" i="8"/>
  <c r="AM1555" i="8"/>
  <c r="AM1556" i="8"/>
  <c r="AM1557" i="8"/>
  <c r="AM1558" i="8"/>
  <c r="AM1559" i="8"/>
  <c r="AM1560" i="8"/>
  <c r="AM1561" i="8"/>
  <c r="AM1562" i="8"/>
  <c r="AM1563" i="8"/>
  <c r="AM1564" i="8"/>
  <c r="AM1565" i="8"/>
  <c r="AM1566" i="8"/>
  <c r="AM1567" i="8"/>
  <c r="AM1568" i="8"/>
  <c r="AM1569" i="8"/>
  <c r="AM1570" i="8"/>
  <c r="AM1571" i="8"/>
  <c r="AM1572" i="8"/>
  <c r="AM1573" i="8"/>
  <c r="AM1574" i="8"/>
  <c r="AM1575" i="8"/>
  <c r="AM1576" i="8"/>
  <c r="AM1577" i="8"/>
  <c r="AM1578" i="8"/>
  <c r="AM1579" i="8"/>
  <c r="AM1580" i="8"/>
  <c r="AM1581" i="8"/>
  <c r="AM1582" i="8"/>
  <c r="AM1583" i="8"/>
  <c r="AM1584" i="8"/>
  <c r="AM1585" i="8"/>
  <c r="AM1586" i="8"/>
  <c r="AM1587" i="8"/>
  <c r="AM1588" i="8"/>
  <c r="AM1589" i="8"/>
  <c r="AM1590" i="8"/>
  <c r="AM1591" i="8"/>
  <c r="AM1592" i="8"/>
  <c r="AM1593" i="8"/>
  <c r="AM1594" i="8"/>
  <c r="AM1595" i="8"/>
  <c r="AM1596" i="8"/>
  <c r="AM1597" i="8"/>
  <c r="AM1598" i="8"/>
  <c r="AM1599" i="8"/>
  <c r="AM1600" i="8"/>
  <c r="AM1601" i="8"/>
  <c r="AM1602" i="8"/>
  <c r="AM1603" i="8"/>
  <c r="AM1604" i="8"/>
  <c r="AM1605" i="8"/>
  <c r="AM1606" i="8"/>
  <c r="AM1607" i="8"/>
  <c r="AM1608" i="8"/>
  <c r="AM1609" i="8"/>
  <c r="AM1610" i="8"/>
  <c r="AM1611" i="8"/>
  <c r="AM1612" i="8"/>
  <c r="AM1613" i="8"/>
  <c r="AM1614" i="8"/>
  <c r="AM1615" i="8"/>
  <c r="AM1616" i="8"/>
  <c r="AM1617" i="8"/>
  <c r="AM1618" i="8"/>
  <c r="AM1619" i="8"/>
  <c r="AM1620" i="8"/>
  <c r="AM1621" i="8"/>
  <c r="AM1622" i="8"/>
  <c r="AM1623" i="8"/>
  <c r="AM1624" i="8"/>
  <c r="AM1625" i="8"/>
  <c r="AM1626" i="8"/>
  <c r="AM1627" i="8"/>
  <c r="AM1628" i="8"/>
  <c r="AM1629" i="8"/>
  <c r="AM1630" i="8"/>
  <c r="AM1631" i="8"/>
  <c r="AM1632" i="8"/>
  <c r="AM1633" i="8"/>
  <c r="AM1634" i="8"/>
  <c r="AM1635" i="8"/>
  <c r="AM1636" i="8"/>
  <c r="AM1637" i="8"/>
  <c r="AM1638" i="8"/>
  <c r="AM1639" i="8"/>
  <c r="AM1640" i="8"/>
  <c r="AM1641" i="8"/>
  <c r="AM1642" i="8"/>
  <c r="AM1643" i="8"/>
  <c r="AM1644" i="8"/>
  <c r="AM1645" i="8"/>
  <c r="AM1646" i="8"/>
  <c r="AM1647" i="8"/>
  <c r="AM1648" i="8"/>
  <c r="AM1649" i="8"/>
  <c r="AM1650" i="8"/>
  <c r="AM1651" i="8"/>
  <c r="AM1652" i="8"/>
  <c r="AM1653" i="8"/>
  <c r="AM1654" i="8"/>
  <c r="AM1655" i="8"/>
  <c r="AM1656" i="8"/>
  <c r="AM1657" i="8"/>
  <c r="AM1658" i="8"/>
  <c r="AM1659" i="8"/>
  <c r="AM1660" i="8"/>
  <c r="AM1661" i="8"/>
  <c r="AM1662" i="8"/>
  <c r="AM1663" i="8"/>
  <c r="AM1664" i="8"/>
  <c r="AM1665" i="8"/>
  <c r="AM1666" i="8"/>
  <c r="AM1667" i="8"/>
  <c r="AM1668" i="8"/>
  <c r="AM1669" i="8"/>
  <c r="AM1670" i="8"/>
  <c r="AM1671" i="8"/>
  <c r="AM1672" i="8"/>
  <c r="AM1673" i="8"/>
  <c r="AM1674" i="8"/>
  <c r="AM1675" i="8"/>
  <c r="AM1676" i="8"/>
  <c r="AM1677" i="8"/>
  <c r="AM1678" i="8"/>
  <c r="AM1679" i="8"/>
  <c r="AM1680" i="8"/>
  <c r="AM1681" i="8"/>
  <c r="AM1682" i="8"/>
  <c r="AM1683" i="8"/>
  <c r="AM1684" i="8"/>
  <c r="AM1685" i="8"/>
  <c r="AM1686" i="8"/>
  <c r="AM1687" i="8"/>
  <c r="AM1688" i="8"/>
  <c r="AM1689" i="8"/>
  <c r="AM1690" i="8"/>
  <c r="AM1691" i="8"/>
  <c r="AM1692" i="8"/>
  <c r="AM1693" i="8"/>
  <c r="AM1694" i="8"/>
  <c r="AM1695" i="8"/>
  <c r="AM1696" i="8"/>
  <c r="AM1697" i="8"/>
  <c r="AM1698" i="8"/>
  <c r="AM1699" i="8"/>
  <c r="AM1700" i="8"/>
  <c r="AM1701" i="8"/>
  <c r="AM1702" i="8"/>
  <c r="AM1703" i="8"/>
  <c r="AM1704" i="8"/>
  <c r="AM1705" i="8"/>
  <c r="AM1706" i="8"/>
  <c r="AM1707" i="8"/>
  <c r="AM1708" i="8"/>
  <c r="AM1709" i="8"/>
  <c r="AM1710" i="8"/>
  <c r="AM1711" i="8"/>
  <c r="AM1712" i="8"/>
  <c r="AM1713" i="8"/>
  <c r="AM1714" i="8"/>
  <c r="AM1715" i="8"/>
  <c r="AM1716" i="8"/>
  <c r="AM1717" i="8"/>
  <c r="AM1718" i="8"/>
  <c r="AM1719" i="8"/>
  <c r="AM1720" i="8"/>
  <c r="AM1721" i="8"/>
  <c r="AM1722" i="8"/>
  <c r="AM1723" i="8"/>
  <c r="AM1724" i="8"/>
  <c r="AM1725" i="8"/>
  <c r="AM1726" i="8"/>
  <c r="AM1727" i="8"/>
  <c r="AM1728" i="8"/>
  <c r="AM1729" i="8"/>
  <c r="AM1730" i="8"/>
  <c r="AM1731" i="8"/>
  <c r="AM1732" i="8"/>
  <c r="AM1733" i="8"/>
  <c r="AM1734" i="8"/>
  <c r="AM1735" i="8"/>
  <c r="AM1736" i="8"/>
  <c r="AM1737" i="8"/>
  <c r="AM1738" i="8"/>
  <c r="AM1739" i="8"/>
  <c r="AM1740" i="8"/>
  <c r="AM1741" i="8"/>
  <c r="AM1742" i="8"/>
  <c r="AM1743" i="8"/>
  <c r="AM1744" i="8"/>
  <c r="AM1745" i="8"/>
  <c r="AM1746" i="8"/>
  <c r="AM1747" i="8"/>
  <c r="AM1748" i="8"/>
  <c r="AM1749" i="8"/>
  <c r="AM1750" i="8"/>
  <c r="AM1751" i="8"/>
  <c r="AM1752" i="8"/>
  <c r="AM1753" i="8"/>
  <c r="AM1754" i="8"/>
  <c r="AM1755" i="8"/>
  <c r="AM1756" i="8"/>
  <c r="AM1757" i="8"/>
  <c r="AM1758" i="8"/>
  <c r="AM1759" i="8"/>
  <c r="AM1760" i="8"/>
  <c r="AM1761" i="8"/>
  <c r="AM1762" i="8"/>
  <c r="AM1763" i="8"/>
  <c r="AM1764" i="8"/>
  <c r="AM1765" i="8"/>
  <c r="AM1766" i="8"/>
  <c r="AM1767" i="8"/>
  <c r="AM1768" i="8"/>
  <c r="AM1769" i="8"/>
  <c r="AM1770" i="8"/>
  <c r="AM1771" i="8"/>
  <c r="AM1772" i="8"/>
  <c r="AM1773" i="8"/>
  <c r="AM1774" i="8"/>
  <c r="AM1775" i="8"/>
  <c r="AM1776" i="8"/>
  <c r="AM1777" i="8"/>
  <c r="AM1778" i="8"/>
  <c r="AM1779" i="8"/>
  <c r="AM1780" i="8"/>
  <c r="AM1781" i="8"/>
  <c r="AM1782" i="8"/>
  <c r="AM1783" i="8"/>
  <c r="AM1784" i="8"/>
  <c r="AM1785" i="8"/>
  <c r="AM1786" i="8"/>
  <c r="AM1787" i="8"/>
  <c r="AM1788" i="8"/>
  <c r="AM1789" i="8"/>
  <c r="AM1790" i="8"/>
  <c r="AM1791" i="8"/>
  <c r="AM1792" i="8"/>
  <c r="AM1793" i="8"/>
  <c r="AM1794" i="8"/>
  <c r="AM1795" i="8"/>
  <c r="AM1796" i="8"/>
  <c r="AM1797" i="8"/>
  <c r="AM1798" i="8"/>
  <c r="AM1799" i="8"/>
  <c r="AM1800" i="8"/>
  <c r="AM1801" i="8"/>
  <c r="AM1802" i="8"/>
  <c r="AM1803" i="8"/>
  <c r="AM1804" i="8"/>
  <c r="AM1805" i="8"/>
  <c r="AM1806" i="8"/>
  <c r="AM1807" i="8"/>
  <c r="AM1808" i="8"/>
  <c r="AM1809" i="8"/>
  <c r="AM1810" i="8"/>
  <c r="AM1811" i="8"/>
  <c r="AM1812" i="8"/>
  <c r="AM1813" i="8"/>
  <c r="AM1814" i="8"/>
  <c r="AM1815" i="8"/>
  <c r="AM1816" i="8"/>
  <c r="AM1817" i="8"/>
  <c r="AM1818" i="8"/>
  <c r="AM1819" i="8"/>
  <c r="AM1820" i="8"/>
  <c r="AM1821" i="8"/>
  <c r="AM1822" i="8"/>
  <c r="AM1823" i="8"/>
  <c r="AM1824" i="8"/>
  <c r="AM1825" i="8"/>
  <c r="AM1826" i="8"/>
  <c r="AM1827" i="8"/>
  <c r="AM1828" i="8"/>
  <c r="AM1829" i="8"/>
  <c r="AM1830" i="8"/>
  <c r="AM1831" i="8"/>
  <c r="AM1832" i="8"/>
  <c r="AM1833" i="8"/>
  <c r="AM1834" i="8"/>
  <c r="AM1835" i="8"/>
  <c r="AM1836" i="8"/>
  <c r="AM1837" i="8"/>
  <c r="AM1838" i="8"/>
  <c r="AM1839" i="8"/>
  <c r="AM1840" i="8"/>
  <c r="AM1841" i="8"/>
  <c r="AM1842" i="8"/>
  <c r="AM1843" i="8"/>
  <c r="AM1844" i="8"/>
  <c r="AM1845" i="8"/>
  <c r="AM1846" i="8"/>
  <c r="AM1847" i="8"/>
  <c r="AM1848" i="8"/>
  <c r="AM1849" i="8"/>
  <c r="AM1850" i="8"/>
  <c r="AM1851" i="8"/>
  <c r="AM1852" i="8"/>
  <c r="AM1853" i="8"/>
  <c r="AM1854" i="8"/>
  <c r="AM1855" i="8"/>
  <c r="AM1856" i="8"/>
  <c r="AM1857" i="8"/>
  <c r="AM1858" i="8"/>
  <c r="AM1859" i="8"/>
  <c r="AM1860" i="8"/>
  <c r="AM1861" i="8"/>
  <c r="AM1862" i="8"/>
  <c r="AM1863" i="8"/>
  <c r="AM1864" i="8"/>
  <c r="AM1865" i="8"/>
  <c r="AM1866" i="8"/>
  <c r="AM1867" i="8"/>
  <c r="AM1868" i="8"/>
  <c r="AM1869" i="8"/>
  <c r="AM1870" i="8"/>
  <c r="AM1871" i="8"/>
  <c r="AM1872" i="8"/>
  <c r="AM1873" i="8"/>
  <c r="AM1874" i="8"/>
  <c r="AM1875" i="8"/>
  <c r="AM1876" i="8"/>
  <c r="AM1877" i="8"/>
  <c r="AM1878" i="8"/>
  <c r="AM1879" i="8"/>
  <c r="AM1880" i="8"/>
  <c r="AM1881" i="8"/>
  <c r="AM1882" i="8"/>
  <c r="AM1883" i="8"/>
  <c r="AM1884" i="8"/>
  <c r="AM1885" i="8"/>
  <c r="AM1886" i="8"/>
  <c r="AM1887" i="8"/>
  <c r="AM1888" i="8"/>
  <c r="AM1889" i="8"/>
  <c r="AM1890" i="8"/>
  <c r="AM1891" i="8"/>
  <c r="AM1892" i="8"/>
  <c r="AM1893" i="8"/>
  <c r="AM1894" i="8"/>
  <c r="AM1895" i="8"/>
  <c r="AM1896" i="8"/>
  <c r="AM1897" i="8"/>
  <c r="AM1898" i="8"/>
  <c r="AM1899" i="8"/>
  <c r="AM1900" i="8"/>
  <c r="AM1901" i="8"/>
  <c r="AM1902" i="8"/>
  <c r="AM1903" i="8"/>
  <c r="AM1904" i="8"/>
  <c r="AM1905" i="8"/>
  <c r="AM1906" i="8"/>
  <c r="AM1907" i="8"/>
  <c r="AM1908" i="8"/>
  <c r="AM1909" i="8"/>
  <c r="AM1910" i="8"/>
  <c r="AM1911" i="8"/>
  <c r="AM1912" i="8"/>
  <c r="AM1913" i="8"/>
  <c r="AM1914" i="8"/>
  <c r="AM1915" i="8"/>
  <c r="AM1916" i="8"/>
  <c r="AM1917" i="8"/>
  <c r="AM1918" i="8"/>
  <c r="AM1919" i="8"/>
  <c r="AM1920" i="8"/>
  <c r="AM1921" i="8"/>
  <c r="AM1922" i="8"/>
  <c r="AM1923" i="8"/>
  <c r="AM1924" i="8"/>
  <c r="AM1925" i="8"/>
  <c r="AM1926" i="8"/>
  <c r="AM1927" i="8"/>
  <c r="AM1928" i="8"/>
  <c r="AM1929" i="8"/>
  <c r="AM1930" i="8"/>
  <c r="AM1931" i="8"/>
  <c r="AM1932" i="8"/>
  <c r="AM1933" i="8"/>
  <c r="AM1934" i="8"/>
  <c r="AM1935" i="8"/>
  <c r="AM1936" i="8"/>
  <c r="AM1937" i="8"/>
  <c r="AM1938" i="8"/>
  <c r="AM1939" i="8"/>
  <c r="AM1940" i="8"/>
  <c r="AM1941" i="8"/>
  <c r="AM1942" i="8"/>
  <c r="AM1943" i="8"/>
  <c r="AM1944" i="8"/>
  <c r="AM1945" i="8"/>
  <c r="AM1946" i="8"/>
  <c r="AM1947" i="8"/>
  <c r="AM1948" i="8"/>
  <c r="AM1949" i="8"/>
  <c r="AM1950" i="8"/>
  <c r="AM1951" i="8"/>
  <c r="AM1952" i="8"/>
  <c r="AM1953" i="8"/>
  <c r="AM1954" i="8"/>
  <c r="AM1955" i="8"/>
  <c r="AM1956" i="8"/>
  <c r="AM1957" i="8"/>
  <c r="AM1958" i="8"/>
  <c r="AM1959" i="8"/>
  <c r="AM1960" i="8"/>
  <c r="AM1961" i="8"/>
  <c r="AM1962" i="8"/>
  <c r="AM1963" i="8"/>
  <c r="AM1964" i="8"/>
  <c r="AM1965" i="8"/>
  <c r="AM1966" i="8"/>
  <c r="AM1967" i="8"/>
  <c r="AM1968" i="8"/>
  <c r="AM1969" i="8"/>
  <c r="AM1970" i="8"/>
  <c r="AM1971" i="8"/>
  <c r="AM1972" i="8"/>
  <c r="AM1973" i="8"/>
  <c r="AM1974" i="8"/>
  <c r="AM1975" i="8"/>
  <c r="AM1976" i="8"/>
  <c r="AM1977" i="8"/>
  <c r="AM1978" i="8"/>
  <c r="AM1979" i="8"/>
  <c r="AM1980" i="8"/>
  <c r="AM1981" i="8"/>
  <c r="AM1982" i="8"/>
  <c r="AM1983" i="8"/>
  <c r="AM1984" i="8"/>
  <c r="AM1985" i="8"/>
  <c r="AM1986" i="8"/>
  <c r="AM1987" i="8"/>
  <c r="AM1988" i="8"/>
  <c r="AM1989" i="8"/>
  <c r="AM1990" i="8"/>
  <c r="AM1991" i="8"/>
  <c r="AM1992" i="8"/>
  <c r="AM1993" i="8"/>
  <c r="AM1994" i="8"/>
  <c r="AM1995" i="8"/>
  <c r="AM1996" i="8"/>
  <c r="AM1997" i="8"/>
  <c r="AM1998" i="8"/>
  <c r="AM1999" i="8"/>
  <c r="AM2000" i="8"/>
  <c r="AM2001" i="8"/>
  <c r="AM2002" i="8"/>
  <c r="AM2003" i="8"/>
  <c r="AM2004" i="8"/>
  <c r="AM2005" i="8"/>
  <c r="AM2006" i="8"/>
  <c r="AM2007" i="8"/>
  <c r="AM2008" i="8"/>
  <c r="AM2009" i="8"/>
  <c r="AM2010" i="8"/>
  <c r="AM2011" i="8"/>
  <c r="AM2012" i="8"/>
  <c r="AM2013" i="8"/>
  <c r="AM2014" i="8"/>
  <c r="AM2015" i="8"/>
  <c r="AM2016" i="8"/>
  <c r="AM2017" i="8"/>
  <c r="AM2018" i="8"/>
  <c r="AM2019" i="8"/>
  <c r="AM2020" i="8"/>
  <c r="AM2021" i="8"/>
  <c r="AM2022" i="8"/>
  <c r="AM2023" i="8"/>
  <c r="AM2024" i="8"/>
  <c r="AM2025" i="8"/>
  <c r="AM2026" i="8"/>
  <c r="AM2027" i="8"/>
  <c r="AM2028" i="8"/>
  <c r="AM2029" i="8"/>
  <c r="AM2030" i="8"/>
  <c r="AM2031" i="8"/>
  <c r="AM2032" i="8"/>
  <c r="AM2033" i="8"/>
  <c r="AM2034" i="8"/>
  <c r="AM2035" i="8"/>
  <c r="AM2036" i="8"/>
  <c r="AM2037" i="8"/>
  <c r="AM2038" i="8"/>
  <c r="AM2039" i="8"/>
  <c r="AM2040" i="8"/>
  <c r="AM2041" i="8"/>
  <c r="AM2042" i="8"/>
  <c r="AM2043" i="8"/>
  <c r="AM2044" i="8"/>
  <c r="AM2045" i="8"/>
  <c r="AM2046" i="8"/>
  <c r="AM2047" i="8"/>
  <c r="AM2048" i="8"/>
  <c r="AM2049" i="8"/>
  <c r="AM2050" i="8"/>
  <c r="AM2051" i="8"/>
  <c r="AM2052" i="8"/>
  <c r="AM2053" i="8"/>
  <c r="AM2054" i="8"/>
  <c r="AM2055" i="8"/>
  <c r="AM2056" i="8"/>
  <c r="AM2057" i="8"/>
  <c r="AM2058" i="8"/>
  <c r="AM2059" i="8"/>
  <c r="AM2060" i="8"/>
  <c r="AM2061" i="8"/>
  <c r="AM2062" i="8"/>
  <c r="AM2063" i="8"/>
  <c r="AM2064" i="8"/>
  <c r="AM2065" i="8"/>
  <c r="AM2066" i="8"/>
  <c r="AM2067" i="8"/>
  <c r="AM2068" i="8"/>
  <c r="AM2069" i="8"/>
  <c r="AM2070" i="8"/>
  <c r="AM2071" i="8"/>
  <c r="AM2072" i="8"/>
  <c r="AM2073" i="8"/>
  <c r="AM2074" i="8"/>
  <c r="AM2075" i="8"/>
  <c r="AM2076" i="8"/>
  <c r="AM2077" i="8"/>
  <c r="AM2078" i="8"/>
  <c r="AM2079" i="8"/>
  <c r="AM2080" i="8"/>
  <c r="AM2081" i="8"/>
  <c r="AM2082" i="8"/>
  <c r="AM2083" i="8"/>
  <c r="AM2084" i="8"/>
  <c r="AM2085" i="8"/>
  <c r="AM2086" i="8"/>
  <c r="AM2087" i="8"/>
  <c r="AM2088" i="8"/>
  <c r="AM2089" i="8"/>
  <c r="AM2090" i="8"/>
  <c r="AM2091" i="8"/>
  <c r="AM2092" i="8"/>
  <c r="AM2093" i="8"/>
  <c r="AM2094" i="8"/>
  <c r="AM2095" i="8"/>
  <c r="AM2096" i="8"/>
  <c r="AM2097" i="8"/>
  <c r="AM2098" i="8"/>
  <c r="AM2099" i="8"/>
  <c r="AM2100" i="8"/>
  <c r="AM2101" i="8"/>
  <c r="AM2102" i="8"/>
  <c r="AM2103" i="8"/>
  <c r="AM2104" i="8"/>
  <c r="AM2105" i="8"/>
  <c r="AM2106" i="8"/>
  <c r="AM2107" i="8"/>
  <c r="AM2108" i="8"/>
  <c r="AM2109" i="8"/>
  <c r="AM2110" i="8"/>
  <c r="AM2111" i="8"/>
  <c r="AM2112" i="8"/>
  <c r="AM2113" i="8"/>
  <c r="AM2114" i="8"/>
  <c r="AM2115" i="8"/>
  <c r="AM2116" i="8"/>
  <c r="AM2117" i="8"/>
  <c r="AM2118" i="8"/>
  <c r="AM2119" i="8"/>
  <c r="AM2120" i="8"/>
  <c r="AM2121" i="8"/>
  <c r="AM2122" i="8"/>
  <c r="AM2123" i="8"/>
  <c r="AM2124" i="8"/>
  <c r="AM2125" i="8"/>
  <c r="AM2126" i="8"/>
  <c r="AM2127" i="8"/>
  <c r="AM2128" i="8"/>
  <c r="AM2129" i="8"/>
  <c r="AM2130" i="8"/>
  <c r="AM2131" i="8"/>
  <c r="AM2132" i="8"/>
  <c r="AM2133" i="8"/>
  <c r="AM2134" i="8"/>
  <c r="AM2135" i="8"/>
  <c r="AM2136" i="8"/>
  <c r="AM2137" i="8"/>
  <c r="AM2138" i="8"/>
  <c r="AM2139" i="8"/>
  <c r="AM2140" i="8"/>
  <c r="AM2141" i="8"/>
  <c r="AM2142" i="8"/>
  <c r="AM2143" i="8"/>
  <c r="AM2144" i="8"/>
  <c r="AM2145" i="8"/>
  <c r="AM2146" i="8"/>
  <c r="AM2147" i="8"/>
  <c r="AM2148" i="8"/>
  <c r="AM2149" i="8"/>
  <c r="AM2150" i="8"/>
  <c r="AM2151" i="8"/>
  <c r="AM2152" i="8"/>
  <c r="AM2153" i="8"/>
  <c r="AM2154" i="8"/>
  <c r="AM2155" i="8"/>
  <c r="AM2156" i="8"/>
  <c r="AM2157" i="8"/>
  <c r="AM2158" i="8"/>
  <c r="AM2159" i="8"/>
  <c r="AM2160" i="8"/>
  <c r="AM2161" i="8"/>
  <c r="AM2162" i="8"/>
  <c r="AM2163" i="8"/>
  <c r="AM2164" i="8"/>
  <c r="AM2165" i="8"/>
  <c r="AM2166" i="8"/>
  <c r="AM2167" i="8"/>
  <c r="AM2168" i="8"/>
  <c r="AM2169" i="8"/>
  <c r="AM2170" i="8"/>
  <c r="AM2171" i="8"/>
  <c r="AM2172" i="8"/>
  <c r="AM2173" i="8"/>
  <c r="AM2174" i="8"/>
  <c r="AM2175" i="8"/>
  <c r="AM2176" i="8"/>
  <c r="AM2177" i="8"/>
  <c r="AM2178" i="8"/>
  <c r="AM2179" i="8"/>
  <c r="AM2180" i="8"/>
  <c r="AM2181" i="8"/>
  <c r="AM2182" i="8"/>
  <c r="AM2183" i="8"/>
  <c r="AM2184" i="8"/>
  <c r="AM2185" i="8"/>
  <c r="AM2186" i="8"/>
  <c r="AM2187" i="8"/>
  <c r="AM2188" i="8"/>
  <c r="AM2189" i="8"/>
  <c r="AM2190" i="8"/>
  <c r="AM2191" i="8"/>
  <c r="AM2192" i="8"/>
  <c r="AM2193" i="8"/>
  <c r="AM2194" i="8"/>
  <c r="AM2195" i="8"/>
  <c r="AM2196" i="8"/>
  <c r="AM2197" i="8"/>
  <c r="AM2198" i="8"/>
  <c r="AM2199" i="8"/>
  <c r="AM2200" i="8"/>
  <c r="AM2201" i="8"/>
  <c r="AM2202" i="8"/>
  <c r="AM2203" i="8"/>
  <c r="AM2204" i="8"/>
  <c r="AM2205" i="8"/>
  <c r="AM2206" i="8"/>
  <c r="AM2207" i="8"/>
  <c r="AM2208" i="8"/>
  <c r="AM2209" i="8"/>
  <c r="AM2210" i="8"/>
  <c r="AM2211" i="8"/>
  <c r="AM2212" i="8"/>
  <c r="AM2213" i="8"/>
  <c r="AM2214" i="8"/>
  <c r="AM2215" i="8"/>
  <c r="AM2216" i="8"/>
  <c r="AM2217" i="8"/>
  <c r="AM2218" i="8"/>
  <c r="AM2219" i="8"/>
  <c r="AM2220" i="8"/>
  <c r="AM2221" i="8"/>
  <c r="AM2222" i="8"/>
  <c r="AM2223" i="8"/>
  <c r="AM2224" i="8"/>
  <c r="AM2225" i="8"/>
  <c r="AM2226" i="8"/>
  <c r="AM2227" i="8"/>
  <c r="AM2228" i="8"/>
  <c r="AM2229" i="8"/>
  <c r="AM2230" i="8"/>
  <c r="AM2231" i="8"/>
  <c r="AM2232" i="8"/>
  <c r="AM2233" i="8"/>
  <c r="AM2234" i="8"/>
  <c r="AM2235" i="8"/>
  <c r="AM2236" i="8"/>
  <c r="AM2237" i="8"/>
  <c r="AM2238" i="8"/>
  <c r="AM2239" i="8"/>
  <c r="AM2240" i="8"/>
  <c r="AM2241" i="8"/>
  <c r="AM2242" i="8"/>
  <c r="AM2243" i="8"/>
  <c r="AM2244" i="8"/>
  <c r="AM2245" i="8"/>
  <c r="AM2246" i="8"/>
  <c r="AM2247" i="8"/>
  <c r="AM2248" i="8"/>
  <c r="AM2249" i="8"/>
  <c r="AM2250" i="8"/>
  <c r="AM2251" i="8"/>
  <c r="AM2252" i="8"/>
  <c r="AM2253" i="8"/>
  <c r="AM2254" i="8"/>
  <c r="AM2255" i="8"/>
  <c r="AM2256" i="8"/>
  <c r="AM2257" i="8"/>
  <c r="AM2258" i="8"/>
  <c r="AM2259" i="8"/>
  <c r="AM2260" i="8"/>
  <c r="AM2261" i="8"/>
  <c r="AM2262" i="8"/>
  <c r="AM2263" i="8"/>
  <c r="AM2264" i="8"/>
  <c r="AM2265" i="8"/>
  <c r="AM2266" i="8"/>
  <c r="AM2267" i="8"/>
  <c r="AM2268" i="8"/>
  <c r="AM2269" i="8"/>
  <c r="AM2270" i="8"/>
  <c r="AM2271" i="8"/>
  <c r="AM2272" i="8"/>
  <c r="AM2273" i="8"/>
  <c r="AM2274" i="8"/>
  <c r="AM2275" i="8"/>
  <c r="AM2276" i="8"/>
  <c r="AM2277" i="8"/>
  <c r="AM2278" i="8"/>
  <c r="AM2279" i="8"/>
  <c r="AM2280" i="8"/>
  <c r="AM2281" i="8"/>
  <c r="AM2282" i="8"/>
  <c r="AM2283" i="8"/>
  <c r="AM2284" i="8"/>
  <c r="AM2285" i="8"/>
  <c r="AM2286" i="8"/>
  <c r="AM2287" i="8"/>
  <c r="AM2288" i="8"/>
  <c r="AM2289" i="8"/>
  <c r="AM2290" i="8"/>
  <c r="AM2291" i="8"/>
  <c r="AM2292" i="8"/>
  <c r="AM2293" i="8"/>
  <c r="AM2294" i="8"/>
  <c r="AM2295" i="8"/>
  <c r="AM2296" i="8"/>
  <c r="AM2297" i="8"/>
  <c r="AM2298" i="8"/>
  <c r="AM2299" i="8"/>
  <c r="AM2300" i="8"/>
  <c r="AM2301" i="8"/>
  <c r="AM2302" i="8"/>
  <c r="AM2303" i="8"/>
  <c r="AM2304" i="8"/>
  <c r="AM2305" i="8"/>
  <c r="AM2306" i="8"/>
  <c r="AM2307" i="8"/>
  <c r="AM2308" i="8"/>
  <c r="AM2309" i="8"/>
  <c r="AM2310" i="8"/>
  <c r="AM2311" i="8"/>
  <c r="AM2312" i="8"/>
  <c r="AM2313" i="8"/>
  <c r="AM2314" i="8"/>
  <c r="AM2315" i="8"/>
  <c r="AM2316" i="8"/>
  <c r="AM2317" i="8"/>
  <c r="AM2318" i="8"/>
  <c r="AM2319" i="8"/>
  <c r="AM2320" i="8"/>
  <c r="AM2321" i="8"/>
  <c r="AM2322" i="8"/>
  <c r="AM2323" i="8"/>
  <c r="AM2324" i="8"/>
  <c r="AM2325" i="8"/>
  <c r="AM2326" i="8"/>
  <c r="AM2327" i="8"/>
  <c r="AM2328" i="8"/>
  <c r="AM2329" i="8"/>
  <c r="AM2330" i="8"/>
  <c r="AM2331" i="8"/>
  <c r="AM2332" i="8"/>
  <c r="AM2333" i="8"/>
  <c r="AM2334" i="8"/>
  <c r="AM2335" i="8"/>
  <c r="AM2336" i="8"/>
  <c r="AM2337" i="8"/>
  <c r="AM2338" i="8"/>
  <c r="AM2339" i="8"/>
  <c r="AM2340" i="8"/>
  <c r="AM2341" i="8"/>
  <c r="AM2342" i="8"/>
  <c r="AM2343" i="8"/>
  <c r="AM2344" i="8"/>
  <c r="AM2345" i="8"/>
  <c r="AM2346" i="8"/>
  <c r="AM2347" i="8"/>
  <c r="AM2348" i="8"/>
  <c r="AM2349" i="8"/>
  <c r="AM2350" i="8"/>
  <c r="AM2351" i="8"/>
  <c r="AM2352" i="8"/>
  <c r="AM2353" i="8"/>
  <c r="AM2354" i="8"/>
  <c r="AM2355" i="8"/>
  <c r="AM2356" i="8"/>
  <c r="AM2357" i="8"/>
  <c r="AM2358" i="8"/>
  <c r="AM2359" i="8"/>
  <c r="AM2360" i="8"/>
  <c r="AM2361" i="8"/>
  <c r="AM2362" i="8"/>
  <c r="AM2363" i="8"/>
  <c r="AM2364" i="8"/>
  <c r="AM2365" i="8"/>
  <c r="AM2366" i="8"/>
  <c r="AM2367" i="8"/>
  <c r="AM2368" i="8"/>
  <c r="AM2369" i="8"/>
  <c r="AM2370" i="8"/>
  <c r="AM2371" i="8"/>
  <c r="AM2372" i="8"/>
  <c r="AM2373" i="8"/>
  <c r="AM2374" i="8"/>
  <c r="AM2375" i="8"/>
  <c r="AM2376" i="8"/>
  <c r="AM2377" i="8"/>
  <c r="AM2378" i="8"/>
  <c r="AM2379" i="8"/>
  <c r="AM2380" i="8"/>
  <c r="AM2381" i="8"/>
  <c r="AM2382" i="8"/>
  <c r="AM2383" i="8"/>
  <c r="AM2384" i="8"/>
  <c r="AM2385" i="8"/>
  <c r="AM2386" i="8"/>
  <c r="AM2387" i="8"/>
  <c r="AM2388" i="8"/>
  <c r="AM2389" i="8"/>
  <c r="AM2390" i="8"/>
  <c r="AM2391" i="8"/>
  <c r="AM2392" i="8"/>
  <c r="AM2393" i="8"/>
  <c r="AM2394" i="8"/>
  <c r="AM2395" i="8"/>
  <c r="AM2396" i="8"/>
  <c r="AM2397" i="8"/>
  <c r="AM2398" i="8"/>
  <c r="AM2399" i="8"/>
  <c r="AM2400" i="8"/>
  <c r="AM2401" i="8"/>
  <c r="AM2402" i="8"/>
  <c r="AM2403" i="8"/>
  <c r="AM2404" i="8"/>
  <c r="AM2405" i="8"/>
  <c r="AM2406" i="8"/>
  <c r="AM2407" i="8"/>
  <c r="AM2408" i="8"/>
  <c r="AM2409" i="8"/>
  <c r="AM2410" i="8"/>
  <c r="AM2411" i="8"/>
  <c r="AM2412" i="8"/>
  <c r="AM2413" i="8"/>
  <c r="AM2414" i="8"/>
  <c r="AM2415" i="8"/>
  <c r="AM2416" i="8"/>
  <c r="AM2417" i="8"/>
  <c r="AM2418" i="8"/>
  <c r="AM2419" i="8"/>
  <c r="AM2420" i="8"/>
  <c r="AM2421" i="8"/>
  <c r="AM2422" i="8"/>
  <c r="AM2423" i="8"/>
  <c r="AM2424" i="8"/>
  <c r="AM2425" i="8"/>
  <c r="AM2426" i="8"/>
  <c r="AM2427" i="8"/>
  <c r="AM2428" i="8"/>
  <c r="AM2429" i="8"/>
  <c r="AM2430" i="8"/>
  <c r="AM2431" i="8"/>
  <c r="AM2432" i="8"/>
  <c r="AM2433" i="8"/>
  <c r="AM2434" i="8"/>
  <c r="AM2435" i="8"/>
  <c r="AM2436" i="8"/>
  <c r="AM2437" i="8"/>
  <c r="AM2438" i="8"/>
  <c r="AM2439" i="8"/>
  <c r="AM2440" i="8"/>
  <c r="AM2441" i="8"/>
  <c r="AM2442" i="8"/>
  <c r="AM2443" i="8"/>
  <c r="AM2444" i="8"/>
  <c r="AM2445" i="8"/>
  <c r="AM2446" i="8"/>
  <c r="AM2447" i="8"/>
  <c r="AM2448" i="8"/>
  <c r="AM2449" i="8"/>
  <c r="AM2450" i="8"/>
  <c r="AM2451" i="8"/>
  <c r="AM2452" i="8"/>
  <c r="AM2453" i="8"/>
  <c r="AM2454" i="8"/>
  <c r="AM2455" i="8"/>
  <c r="AM2456" i="8"/>
  <c r="AM2457" i="8"/>
  <c r="AM2458" i="8"/>
  <c r="AM2459" i="8"/>
  <c r="AM2460" i="8"/>
  <c r="AM2461" i="8"/>
  <c r="AM2462" i="8"/>
  <c r="AM2463" i="8"/>
  <c r="AM2464" i="8"/>
  <c r="AM2465" i="8"/>
  <c r="AM2466" i="8"/>
  <c r="AM2467" i="8"/>
  <c r="AM2468" i="8"/>
  <c r="AM2469" i="8"/>
  <c r="AM2470" i="8"/>
  <c r="AM2471" i="8"/>
  <c r="AM2472" i="8"/>
  <c r="AM2473" i="8"/>
  <c r="AM2474" i="8"/>
  <c r="AM2475" i="8"/>
  <c r="AM2476" i="8"/>
  <c r="AM2477" i="8"/>
  <c r="AM2478" i="8"/>
  <c r="AM2479" i="8"/>
  <c r="AM2480" i="8"/>
  <c r="AM2481" i="8"/>
  <c r="AM2482" i="8"/>
  <c r="AM2483" i="8"/>
  <c r="AM2484" i="8"/>
  <c r="AM2485" i="8"/>
  <c r="AM2486" i="8"/>
  <c r="AM2487" i="8"/>
  <c r="AM2488" i="8"/>
  <c r="AM2489" i="8"/>
  <c r="AM2490" i="8"/>
  <c r="AM2491" i="8"/>
  <c r="AM2492" i="8"/>
  <c r="AM2493" i="8"/>
  <c r="AM2494" i="8"/>
  <c r="AM2495" i="8"/>
  <c r="AM2496" i="8"/>
  <c r="AM2497" i="8"/>
  <c r="AM2498" i="8"/>
  <c r="AM2499" i="8"/>
  <c r="AM2500" i="8"/>
  <c r="AM2501" i="8"/>
  <c r="AM2502" i="8"/>
  <c r="AM2503" i="8"/>
  <c r="AM2504" i="8"/>
  <c r="AM2505" i="8"/>
  <c r="AM2506" i="8"/>
  <c r="AM2507" i="8"/>
  <c r="AM2508" i="8"/>
  <c r="AM2509" i="8"/>
  <c r="AM2510" i="8"/>
  <c r="AM2511" i="8"/>
  <c r="AM2512" i="8"/>
  <c r="AM2513" i="8"/>
  <c r="AM2514" i="8"/>
  <c r="AM2515" i="8"/>
  <c r="AM2516" i="8"/>
  <c r="AM2517" i="8"/>
  <c r="AM2518" i="8"/>
  <c r="AM2519" i="8"/>
  <c r="AM2520" i="8"/>
  <c r="AM2521" i="8"/>
  <c r="AM2522" i="8"/>
  <c r="AM2523" i="8"/>
  <c r="AM2524" i="8"/>
  <c r="AM2525" i="8"/>
  <c r="AM2526" i="8"/>
  <c r="AM2527" i="8"/>
  <c r="AM2528" i="8"/>
  <c r="AM2529" i="8"/>
  <c r="AM2530" i="8"/>
  <c r="AM2531" i="8"/>
  <c r="AM2532" i="8"/>
  <c r="AM2533" i="8"/>
  <c r="AM2534" i="8"/>
  <c r="AM2535" i="8"/>
  <c r="AM2536" i="8"/>
  <c r="AM2537" i="8"/>
  <c r="AM2538" i="8"/>
  <c r="AM2539" i="8"/>
  <c r="AM2540" i="8"/>
  <c r="AM2541" i="8"/>
  <c r="AM2542" i="8"/>
  <c r="AM2543" i="8"/>
  <c r="AM2544" i="8"/>
  <c r="AM2545" i="8"/>
  <c r="AM2546" i="8"/>
  <c r="AM2547" i="8"/>
  <c r="AM2548" i="8"/>
  <c r="AM2549" i="8"/>
  <c r="AM2550" i="8"/>
  <c r="AM2551" i="8"/>
  <c r="AM2552" i="8"/>
  <c r="AM2553" i="8"/>
  <c r="AM2554" i="8"/>
  <c r="AM2555" i="8"/>
  <c r="AM2556" i="8"/>
  <c r="AM2557" i="8"/>
  <c r="AM2558" i="8"/>
  <c r="AM2559" i="8"/>
  <c r="AM2560" i="8"/>
  <c r="AM2561" i="8"/>
  <c r="AM2562" i="8"/>
  <c r="AM2563" i="8"/>
  <c r="AM2564" i="8"/>
  <c r="AM2565" i="8"/>
  <c r="AM2566" i="8"/>
  <c r="AM2567" i="8"/>
  <c r="AM2568" i="8"/>
  <c r="AM2569" i="8"/>
  <c r="AM2570" i="8"/>
  <c r="AM2571" i="8"/>
  <c r="AM2572" i="8"/>
  <c r="AM2573" i="8"/>
  <c r="AM2574" i="8"/>
  <c r="AM2575" i="8"/>
  <c r="AM2576" i="8"/>
  <c r="AM2577" i="8"/>
  <c r="AM2578" i="8"/>
  <c r="AM2579" i="8"/>
  <c r="AM2580" i="8"/>
  <c r="AM2581" i="8"/>
  <c r="AM2582" i="8"/>
  <c r="AM2583" i="8"/>
  <c r="AM2584" i="8"/>
  <c r="AM2585" i="8"/>
  <c r="AM2586" i="8"/>
  <c r="AM2587" i="8"/>
  <c r="AM2588" i="8"/>
  <c r="AM2589" i="8"/>
  <c r="AM2590" i="8"/>
  <c r="AM2591" i="8"/>
  <c r="AM2592" i="8"/>
  <c r="AM2593" i="8"/>
  <c r="AM2594" i="8"/>
  <c r="AM2595" i="8"/>
  <c r="AM2596" i="8"/>
  <c r="AM2597" i="8"/>
  <c r="AM2598" i="8"/>
  <c r="AM2599" i="8"/>
  <c r="AM2600" i="8"/>
  <c r="AM2601" i="8"/>
  <c r="AM2602" i="8"/>
  <c r="AM2603" i="8"/>
  <c r="AM2604" i="8"/>
  <c r="AM2605" i="8"/>
  <c r="AM2606" i="8"/>
  <c r="AM2607" i="8"/>
  <c r="AM2608" i="8"/>
  <c r="AM2609" i="8"/>
  <c r="AM2610" i="8"/>
  <c r="AM2611" i="8"/>
  <c r="AM2612" i="8"/>
  <c r="AM2613" i="8"/>
  <c r="AM2614" i="8"/>
  <c r="AM2615" i="8"/>
  <c r="AM2616" i="8"/>
  <c r="AM2617" i="8"/>
  <c r="AM2618" i="8"/>
  <c r="AM2619" i="8"/>
  <c r="AM2620" i="8"/>
  <c r="AM2621" i="8"/>
  <c r="AM2622" i="8"/>
  <c r="AM2623" i="8"/>
  <c r="AM2624" i="8"/>
  <c r="AM2625" i="8"/>
  <c r="AM2626" i="8"/>
  <c r="AM2627" i="8"/>
  <c r="AM2628" i="8"/>
  <c r="AM2629" i="8"/>
  <c r="AM2630" i="8"/>
  <c r="AM2631" i="8"/>
  <c r="AM2632" i="8"/>
  <c r="AM2633" i="8"/>
  <c r="AM2634" i="8"/>
  <c r="AM2635" i="8"/>
  <c r="AM2636" i="8"/>
  <c r="AM2637" i="8"/>
  <c r="AM2638" i="8"/>
  <c r="AM2639" i="8"/>
  <c r="AM2640" i="8"/>
  <c r="AM2641" i="8"/>
  <c r="AM2642" i="8"/>
  <c r="AM2643" i="8"/>
  <c r="AM2644" i="8"/>
  <c r="AM2645" i="8"/>
  <c r="AM2646" i="8"/>
  <c r="AM2647" i="8"/>
  <c r="AM2648" i="8"/>
  <c r="AM2649" i="8"/>
  <c r="AM2650" i="8"/>
  <c r="AM2651" i="8"/>
  <c r="AM2652" i="8"/>
  <c r="AM2653" i="8"/>
  <c r="AM2654" i="8"/>
  <c r="AM2655" i="8"/>
  <c r="AM2656" i="8"/>
  <c r="AM2657" i="8"/>
  <c r="AM2658" i="8"/>
  <c r="AM2659" i="8"/>
  <c r="AM2660" i="8"/>
  <c r="AM2661" i="8"/>
  <c r="AM2662" i="8"/>
  <c r="AM2663" i="8"/>
  <c r="AM2664" i="8"/>
  <c r="AM2665" i="8"/>
  <c r="AM2666" i="8"/>
  <c r="AM2667" i="8"/>
  <c r="AM2668" i="8"/>
  <c r="AM2669" i="8"/>
  <c r="AM2670" i="8"/>
  <c r="AM2671" i="8"/>
  <c r="AM2672" i="8"/>
  <c r="AM2673" i="8"/>
  <c r="AM2674" i="8"/>
  <c r="AM2675" i="8"/>
  <c r="AM2676" i="8"/>
  <c r="AM2677" i="8"/>
  <c r="AM2678" i="8"/>
  <c r="AM2679" i="8"/>
  <c r="AM2680" i="8"/>
  <c r="AM2681" i="8"/>
  <c r="AM2682" i="8"/>
  <c r="AM2683" i="8"/>
  <c r="AM2684" i="8"/>
  <c r="AM2685" i="8"/>
  <c r="AM2686" i="8"/>
  <c r="AM2687" i="8"/>
  <c r="AM2688" i="8"/>
  <c r="AM2689" i="8"/>
  <c r="AM2690" i="8"/>
  <c r="AM2691" i="8"/>
  <c r="AM2692" i="8"/>
  <c r="AM2693" i="8"/>
  <c r="AM2694" i="8"/>
  <c r="AM2695" i="8"/>
  <c r="AM2696" i="8"/>
  <c r="AM2697" i="8"/>
  <c r="AM2698" i="8"/>
  <c r="AM2699" i="8"/>
  <c r="AM2700" i="8"/>
  <c r="AM2701" i="8"/>
  <c r="AM2702" i="8"/>
  <c r="AM2703" i="8"/>
  <c r="AM2704" i="8"/>
  <c r="AM2705" i="8"/>
  <c r="AM2706" i="8"/>
  <c r="AM2707" i="8"/>
  <c r="AM2708" i="8"/>
  <c r="AM2709" i="8"/>
  <c r="AM2710" i="8"/>
  <c r="AM2711" i="8"/>
  <c r="AM2712" i="8"/>
  <c r="AM2713" i="8"/>
  <c r="AM2714" i="8"/>
  <c r="AM2715" i="8"/>
  <c r="AM2716" i="8"/>
  <c r="AM2717" i="8"/>
  <c r="AM2718" i="8"/>
  <c r="AM2719" i="8"/>
  <c r="AM2720" i="8"/>
  <c r="AM2721" i="8"/>
  <c r="AM2722" i="8"/>
  <c r="AM2723" i="8"/>
  <c r="AM2724" i="8"/>
  <c r="AM2725" i="8"/>
  <c r="AM2726" i="8"/>
  <c r="AM2727" i="8"/>
  <c r="AM2728" i="8"/>
  <c r="AM2729" i="8"/>
  <c r="AM2730" i="8"/>
  <c r="AM2731" i="8"/>
  <c r="AM2732" i="8"/>
  <c r="AM2733" i="8"/>
  <c r="AM2734" i="8"/>
  <c r="AM2735" i="8"/>
  <c r="AM2736" i="8"/>
  <c r="AM2737" i="8"/>
  <c r="AM2738" i="8"/>
  <c r="AM2739" i="8"/>
  <c r="AM2740" i="8"/>
  <c r="AM2741" i="8"/>
  <c r="AM2742" i="8"/>
  <c r="AM2743" i="8"/>
  <c r="AM2744" i="8"/>
  <c r="AM2745" i="8"/>
  <c r="AM2746" i="8"/>
  <c r="AM2747" i="8"/>
  <c r="AM2748" i="8"/>
  <c r="AM2749" i="8"/>
  <c r="AM2750" i="8"/>
  <c r="AM2751" i="8"/>
  <c r="AM2752" i="8"/>
  <c r="AM2753" i="8"/>
  <c r="AM2754" i="8"/>
  <c r="AM2755" i="8"/>
  <c r="AM2756" i="8"/>
  <c r="AM2757" i="8"/>
  <c r="AM2758" i="8"/>
  <c r="AM2759" i="8"/>
  <c r="AM2760" i="8"/>
  <c r="AM2761" i="8"/>
  <c r="AM2762" i="8"/>
  <c r="AM2763" i="8"/>
  <c r="AM2764" i="8"/>
  <c r="AM2765" i="8"/>
  <c r="AM2766" i="8"/>
  <c r="AM2767" i="8"/>
  <c r="AM2768" i="8"/>
  <c r="AM2769" i="8"/>
  <c r="AM2770" i="8"/>
  <c r="AM2771" i="8"/>
  <c r="AM2772" i="8"/>
  <c r="AM2773" i="8"/>
  <c r="AM2774" i="8"/>
  <c r="AM2775" i="8"/>
  <c r="AM2776" i="8"/>
  <c r="AM2777" i="8"/>
  <c r="AM2778" i="8"/>
  <c r="AM2779" i="8"/>
  <c r="AM2780" i="8"/>
  <c r="AM2781" i="8"/>
  <c r="AM2782" i="8"/>
  <c r="AM2783" i="8"/>
  <c r="AM2784" i="8"/>
  <c r="AM2785" i="8"/>
  <c r="AM2786" i="8"/>
  <c r="AM2787" i="8"/>
  <c r="AM2788" i="8"/>
  <c r="AM2789" i="8"/>
  <c r="AM2790" i="8"/>
  <c r="AM2791" i="8"/>
  <c r="AM2792" i="8"/>
  <c r="AM2793" i="8"/>
  <c r="AM2794" i="8"/>
  <c r="AM2795" i="8"/>
  <c r="AM2796" i="8"/>
  <c r="AM2797" i="8"/>
  <c r="AM2798" i="8"/>
  <c r="AM2799" i="8"/>
  <c r="AM2800" i="8"/>
  <c r="AM2801" i="8"/>
  <c r="AM2802" i="8"/>
  <c r="AM2803" i="8"/>
  <c r="AM2804" i="8"/>
  <c r="AM2805" i="8"/>
  <c r="AM2806" i="8"/>
  <c r="AM2807" i="8"/>
  <c r="AM2808" i="8"/>
  <c r="AM2809" i="8"/>
  <c r="AM2810" i="8"/>
  <c r="AM2811" i="8"/>
  <c r="AM2812" i="8"/>
  <c r="AM2813" i="8"/>
  <c r="AM2814" i="8"/>
  <c r="AM2815" i="8"/>
  <c r="AM2816" i="8"/>
  <c r="AM2817" i="8"/>
  <c r="AM2818" i="8"/>
  <c r="AM2819" i="8"/>
  <c r="AM2820" i="8"/>
  <c r="AM2821" i="8"/>
  <c r="AM2822" i="8"/>
  <c r="AM2823" i="8"/>
  <c r="AM2824" i="8"/>
  <c r="AM2825" i="8"/>
  <c r="AM2826" i="8"/>
  <c r="AM2827" i="8"/>
  <c r="AM2828" i="8"/>
  <c r="AM2829" i="8"/>
  <c r="AM2830" i="8"/>
  <c r="AM2831" i="8"/>
  <c r="AM2832" i="8"/>
  <c r="AM2833" i="8"/>
  <c r="AM2834" i="8"/>
  <c r="AM2835" i="8"/>
  <c r="AM2836" i="8"/>
  <c r="AM2837" i="8"/>
  <c r="AM2838" i="8"/>
  <c r="AM2839" i="8"/>
  <c r="AM2840" i="8"/>
  <c r="AM2841" i="8"/>
  <c r="AM2842" i="8"/>
  <c r="AM2843" i="8"/>
  <c r="AM2844" i="8"/>
  <c r="AM2845" i="8"/>
  <c r="AM2846" i="8"/>
  <c r="AM2847" i="8"/>
  <c r="AM2848" i="8"/>
  <c r="AM2849" i="8"/>
  <c r="AM2850" i="8"/>
  <c r="AM2851" i="8"/>
  <c r="AM2852" i="8"/>
  <c r="AM2853" i="8"/>
  <c r="AM2854" i="8"/>
  <c r="AM2855" i="8"/>
  <c r="AM2856" i="8"/>
  <c r="AM2857" i="8"/>
  <c r="AM2858" i="8"/>
  <c r="AM2859" i="8"/>
  <c r="AM2860" i="8"/>
  <c r="AM2861" i="8"/>
  <c r="AM2862" i="8"/>
  <c r="AM2863" i="8"/>
  <c r="AM2864" i="8"/>
  <c r="AM2865" i="8"/>
  <c r="AM2866" i="8"/>
  <c r="AM2867" i="8"/>
  <c r="AM2868" i="8"/>
  <c r="AM2869" i="8"/>
  <c r="AM2870" i="8"/>
  <c r="AM2871" i="8"/>
  <c r="AM2872" i="8"/>
  <c r="AM2873" i="8"/>
  <c r="AM2874" i="8"/>
  <c r="AM2875" i="8"/>
  <c r="AM2876" i="8"/>
  <c r="AM2877" i="8"/>
  <c r="AM2878" i="8"/>
  <c r="AM2879" i="8"/>
  <c r="AM2880" i="8"/>
  <c r="AM2881" i="8"/>
  <c r="AM2882" i="8"/>
  <c r="AM2883" i="8"/>
  <c r="AM2884" i="8"/>
  <c r="AM2885" i="8"/>
  <c r="AM2886" i="8"/>
  <c r="AM2887" i="8"/>
  <c r="AM2888" i="8"/>
  <c r="AM2889" i="8"/>
  <c r="AM2890" i="8"/>
  <c r="AM2891" i="8"/>
  <c r="AM2892" i="8"/>
  <c r="AM2893" i="8"/>
  <c r="AM2894" i="8"/>
  <c r="AM2895" i="8"/>
  <c r="AM2896" i="8"/>
  <c r="AM2897" i="8"/>
  <c r="AM2898" i="8"/>
  <c r="AM2899" i="8"/>
  <c r="AM2900" i="8"/>
  <c r="AM2901" i="8"/>
  <c r="AM2902" i="8"/>
  <c r="AM2903" i="8"/>
  <c r="AM2904" i="8"/>
  <c r="AM2905" i="8"/>
  <c r="AM2906" i="8"/>
  <c r="AM2907" i="8"/>
  <c r="AM2908" i="8"/>
  <c r="AM2909" i="8"/>
  <c r="AM2910" i="8"/>
  <c r="AM2911" i="8"/>
  <c r="AM2912" i="8"/>
  <c r="AM2913" i="8"/>
  <c r="AM2914" i="8"/>
  <c r="AM2915" i="8"/>
  <c r="AM2916" i="8"/>
  <c r="AM2917" i="8"/>
  <c r="AM2918" i="8"/>
  <c r="AM2919" i="8"/>
  <c r="AM2920" i="8"/>
  <c r="AM2921" i="8"/>
  <c r="AM2922" i="8"/>
  <c r="AM2923" i="8"/>
  <c r="AM2924" i="8"/>
  <c r="AM2925" i="8"/>
  <c r="AM2926" i="8"/>
  <c r="AM2927" i="8"/>
  <c r="AM2928" i="8"/>
  <c r="AM2929" i="8"/>
  <c r="AM2930" i="8"/>
  <c r="AM2931" i="8"/>
  <c r="AM2932" i="8"/>
  <c r="AM2933" i="8"/>
  <c r="AM2934" i="8"/>
  <c r="AM2935" i="8"/>
  <c r="AM2936" i="8"/>
  <c r="AM2937" i="8"/>
  <c r="AM2938" i="8"/>
  <c r="AM2939" i="8"/>
  <c r="AM2940" i="8"/>
  <c r="AM2941" i="8"/>
  <c r="AM2942" i="8"/>
  <c r="AM2943" i="8"/>
  <c r="AM2944" i="8"/>
  <c r="AM2945" i="8"/>
  <c r="AM2946" i="8"/>
  <c r="AM2947" i="8"/>
  <c r="AM2948" i="8"/>
  <c r="AM2949" i="8"/>
  <c r="AM2950" i="8"/>
  <c r="AM2951" i="8"/>
  <c r="AM2952" i="8"/>
  <c r="AM2953" i="8"/>
  <c r="AM2954" i="8"/>
  <c r="AM2955" i="8"/>
  <c r="AM2956" i="8"/>
  <c r="AM2957" i="8"/>
  <c r="AM2958" i="8"/>
  <c r="AM2959" i="8"/>
  <c r="AM2960" i="8"/>
  <c r="AM2961" i="8"/>
  <c r="AM2962" i="8"/>
  <c r="AM2963" i="8"/>
  <c r="AM2964" i="8"/>
  <c r="AM2965" i="8"/>
  <c r="AM2966" i="8"/>
  <c r="AM2967" i="8"/>
  <c r="AM2968" i="8"/>
  <c r="AM2969" i="8"/>
  <c r="AM2970" i="8"/>
  <c r="AM2971" i="8"/>
  <c r="AM2972" i="8"/>
  <c r="AM2973" i="8"/>
  <c r="AM2974" i="8"/>
  <c r="AM2975" i="8"/>
  <c r="AM2976" i="8"/>
  <c r="AM2977" i="8"/>
  <c r="AM2978" i="8"/>
  <c r="AM2979" i="8"/>
  <c r="AM2980" i="8"/>
  <c r="AM2981" i="8"/>
  <c r="AM2982" i="8"/>
  <c r="AM2983" i="8"/>
  <c r="AM2984" i="8"/>
  <c r="AM2985" i="8"/>
  <c r="AM2986" i="8"/>
  <c r="AM2987" i="8"/>
  <c r="AM2988" i="8"/>
  <c r="AM2989" i="8"/>
  <c r="AM2990" i="8"/>
  <c r="AM2991" i="8"/>
  <c r="AM2992" i="8"/>
  <c r="AM2993" i="8"/>
  <c r="AM2994" i="8"/>
  <c r="AM2995" i="8"/>
  <c r="AM2996" i="8"/>
  <c r="AM2997" i="8"/>
  <c r="AM2998" i="8"/>
  <c r="AM2999" i="8"/>
  <c r="AM3000" i="8"/>
  <c r="AM3001" i="8"/>
  <c r="AM3002" i="8"/>
  <c r="AM3003" i="8"/>
  <c r="AM3004" i="8"/>
  <c r="AM3005" i="8"/>
  <c r="AM3006" i="8"/>
  <c r="AM3007" i="8"/>
  <c r="AM3008" i="8"/>
  <c r="AM3009" i="8"/>
  <c r="AM3010" i="8"/>
  <c r="AM3011" i="8"/>
  <c r="AM3012" i="8"/>
  <c r="AM3013" i="8"/>
  <c r="AM3014" i="8"/>
  <c r="AM3015" i="8"/>
  <c r="AM3016" i="8"/>
  <c r="AM3017" i="8"/>
  <c r="AM3018" i="8"/>
  <c r="AM3019" i="8"/>
  <c r="AM3020" i="8"/>
  <c r="AM3021" i="8"/>
  <c r="AM3022" i="8"/>
  <c r="AM3023" i="8"/>
  <c r="AM3024" i="8"/>
  <c r="AM3025" i="8"/>
  <c r="AM3026" i="8"/>
  <c r="AM3027" i="8"/>
  <c r="AM3028" i="8"/>
  <c r="AM3029" i="8"/>
  <c r="AM3030" i="8"/>
  <c r="AM3031" i="8"/>
  <c r="AM3032" i="8"/>
  <c r="AM3033" i="8"/>
  <c r="AM3034" i="8"/>
  <c r="AM3035" i="8"/>
  <c r="AM3036" i="8"/>
  <c r="AM3037" i="8"/>
  <c r="AM3038" i="8"/>
  <c r="AM3039" i="8"/>
  <c r="AM3040" i="8"/>
  <c r="AM3041" i="8"/>
  <c r="AM3042" i="8"/>
  <c r="AM3043" i="8"/>
  <c r="AM3044" i="8"/>
  <c r="AM3045" i="8"/>
  <c r="AM3046" i="8"/>
  <c r="AM3047" i="8"/>
  <c r="AM3048" i="8"/>
  <c r="AM3049" i="8"/>
  <c r="AM3050" i="8"/>
  <c r="AM3051" i="8"/>
  <c r="AM3052" i="8"/>
  <c r="AM3053" i="8"/>
  <c r="AM3054" i="8"/>
  <c r="AM3055" i="8"/>
  <c r="AM3056" i="8"/>
  <c r="AM3057" i="8"/>
  <c r="AM3058" i="8"/>
  <c r="AM3059" i="8"/>
  <c r="AM3060" i="8"/>
  <c r="AM3061" i="8"/>
  <c r="AM3062" i="8"/>
  <c r="AM3063" i="8"/>
  <c r="AM3064" i="8"/>
  <c r="AM3065" i="8"/>
  <c r="AM3066" i="8"/>
  <c r="AM3067" i="8"/>
  <c r="AM3068" i="8"/>
  <c r="AM3069" i="8"/>
  <c r="AM3070" i="8"/>
  <c r="AM3071" i="8"/>
  <c r="AM3072" i="8"/>
  <c r="AM3073" i="8"/>
  <c r="AM3074" i="8"/>
  <c r="AM3075" i="8"/>
  <c r="AM3076" i="8"/>
  <c r="AM3077" i="8"/>
  <c r="AM3078" i="8"/>
  <c r="AM3079" i="8"/>
  <c r="AM3080" i="8"/>
  <c r="AM3081" i="8"/>
  <c r="AM3082" i="8"/>
  <c r="AM3083" i="8"/>
  <c r="AM3084" i="8"/>
  <c r="AM3085" i="8"/>
  <c r="AM3086" i="8"/>
  <c r="AM3087" i="8"/>
  <c r="AM3088" i="8"/>
  <c r="AM3089" i="8"/>
  <c r="AM3090" i="8"/>
  <c r="AM3091" i="8"/>
  <c r="AM3092" i="8"/>
  <c r="AM3093" i="8"/>
  <c r="AM3094" i="8"/>
  <c r="AM3095" i="8"/>
  <c r="AM3096" i="8"/>
  <c r="AM3097" i="8"/>
  <c r="AM3098" i="8"/>
  <c r="AM3099" i="8"/>
  <c r="AM3100" i="8"/>
  <c r="AM3101" i="8"/>
  <c r="AM3102" i="8"/>
  <c r="AM3103" i="8"/>
  <c r="AM3104" i="8"/>
  <c r="AM3105" i="8"/>
  <c r="AM3106" i="8"/>
  <c r="AM3107" i="8"/>
  <c r="AM3108" i="8"/>
  <c r="AM3109" i="8"/>
  <c r="AM3110" i="8"/>
  <c r="AM3111" i="8"/>
  <c r="AM3112" i="8"/>
  <c r="AM3113" i="8"/>
  <c r="AM3114" i="8"/>
  <c r="AM3115" i="8"/>
  <c r="AM3116" i="8"/>
  <c r="AM3117" i="8"/>
  <c r="AM3118" i="8"/>
  <c r="AM3119" i="8"/>
  <c r="AM3120" i="8"/>
  <c r="AM3121" i="8"/>
  <c r="AM3122" i="8"/>
  <c r="AM3123" i="8"/>
  <c r="AM3124" i="8"/>
  <c r="AM3125" i="8"/>
  <c r="AM3126" i="8"/>
  <c r="AM3127" i="8"/>
  <c r="AM3128" i="8"/>
  <c r="AM3129" i="8"/>
  <c r="AM3130" i="8"/>
  <c r="AM3131" i="8"/>
  <c r="AM3132" i="8"/>
  <c r="AM3133" i="8"/>
  <c r="AM3134" i="8"/>
  <c r="AM3135" i="8"/>
  <c r="AM3136" i="8"/>
  <c r="AM3137" i="8"/>
  <c r="AM3138" i="8"/>
  <c r="AM3139" i="8"/>
  <c r="AM3140" i="8"/>
  <c r="AM3141" i="8"/>
  <c r="AM3142" i="8"/>
  <c r="AM3143" i="8"/>
  <c r="AM3144" i="8"/>
  <c r="AM3145" i="8"/>
  <c r="AM3146" i="8"/>
  <c r="AM3147" i="8"/>
  <c r="AM3148" i="8"/>
  <c r="AM3149" i="8"/>
  <c r="AM3150" i="8"/>
  <c r="AM3151" i="8"/>
  <c r="AM3152" i="8"/>
  <c r="AM3153" i="8"/>
  <c r="AM3154" i="8"/>
  <c r="AM3155" i="8"/>
  <c r="AM3156" i="8"/>
  <c r="AM3157" i="8"/>
  <c r="AM3158" i="8"/>
  <c r="AM3159" i="8"/>
  <c r="AM3160" i="8"/>
  <c r="AM3161" i="8"/>
  <c r="AM3162" i="8"/>
  <c r="AM3163" i="8"/>
  <c r="AM3164" i="8"/>
  <c r="AM3165" i="8"/>
  <c r="AM3166" i="8"/>
  <c r="AM3167" i="8"/>
  <c r="AM3168" i="8"/>
  <c r="AM3169" i="8"/>
  <c r="AM3170" i="8"/>
  <c r="AM3171" i="8"/>
  <c r="AM3172" i="8"/>
  <c r="AM3173" i="8"/>
  <c r="AM3174" i="8"/>
  <c r="AM3175" i="8"/>
  <c r="AM3176" i="8"/>
  <c r="AM3177" i="8"/>
  <c r="AM3178" i="8"/>
  <c r="AM3179" i="8"/>
  <c r="AM3180" i="8"/>
  <c r="AM3181" i="8"/>
  <c r="AM3182" i="8"/>
  <c r="AM3183" i="8"/>
  <c r="AM3184" i="8"/>
  <c r="AM3185" i="8"/>
  <c r="AM3186" i="8"/>
  <c r="AM3187" i="8"/>
  <c r="AM3188" i="8"/>
  <c r="AM3189" i="8"/>
  <c r="AM3190" i="8"/>
  <c r="AM3191" i="8"/>
  <c r="AM3192" i="8"/>
  <c r="AM3193" i="8"/>
  <c r="AM3194" i="8"/>
  <c r="AM3195" i="8"/>
  <c r="AM3196" i="8"/>
  <c r="AM3197" i="8"/>
  <c r="AM3198" i="8"/>
  <c r="AM3199" i="8"/>
  <c r="AM3200" i="8"/>
  <c r="AM3201" i="8"/>
  <c r="AM3202" i="8"/>
  <c r="AM3203" i="8"/>
  <c r="AM3204" i="8"/>
  <c r="AM3205" i="8"/>
  <c r="AM3206" i="8"/>
  <c r="AM3207" i="8"/>
  <c r="AM3208" i="8"/>
  <c r="AM3209" i="8"/>
  <c r="AM3210" i="8"/>
  <c r="AM3211" i="8"/>
  <c r="AM3212" i="8"/>
  <c r="AM3213" i="8"/>
  <c r="AM3214" i="8"/>
  <c r="AM3215" i="8"/>
  <c r="AM3216" i="8"/>
  <c r="AM3217" i="8"/>
  <c r="AM3218" i="8"/>
  <c r="AM3219" i="8"/>
  <c r="AM3220" i="8"/>
  <c r="AM3221" i="8"/>
  <c r="AM3222" i="8"/>
  <c r="AM3223" i="8"/>
  <c r="AM3224" i="8"/>
  <c r="AM3225" i="8"/>
  <c r="AM3226" i="8"/>
  <c r="AM3227" i="8"/>
  <c r="AM3228" i="8"/>
  <c r="AM3229" i="8"/>
  <c r="AM3230" i="8"/>
  <c r="AM3231" i="8"/>
  <c r="AM3232" i="8"/>
  <c r="AM3233" i="8"/>
  <c r="AM3234" i="8"/>
  <c r="AM3235" i="8"/>
  <c r="AM3236" i="8"/>
  <c r="AM3237" i="8"/>
  <c r="AM3238" i="8"/>
  <c r="AM3239" i="8"/>
  <c r="AM3240" i="8"/>
  <c r="AM3241" i="8"/>
  <c r="AM3242" i="8"/>
  <c r="AM3243" i="8"/>
  <c r="AM3244" i="8"/>
  <c r="AM3245" i="8"/>
  <c r="AM3246" i="8"/>
  <c r="AM3247" i="8"/>
  <c r="AM3248" i="8"/>
  <c r="AM3249" i="8"/>
  <c r="AM3250" i="8"/>
  <c r="AM3251" i="8"/>
  <c r="AM3252" i="8"/>
  <c r="AM3253" i="8"/>
  <c r="AM3254" i="8"/>
  <c r="AM3255" i="8"/>
  <c r="AM3256" i="8"/>
  <c r="AM3257" i="8"/>
  <c r="AM3258" i="8"/>
  <c r="AM3259" i="8"/>
  <c r="AM3260" i="8"/>
  <c r="AM3261" i="8"/>
  <c r="AM3262" i="8"/>
  <c r="AM3263" i="8"/>
  <c r="AM3264" i="8"/>
  <c r="AM3265" i="8"/>
  <c r="AM3266" i="8"/>
  <c r="AM3267" i="8"/>
  <c r="AM3268" i="8"/>
  <c r="AM3269" i="8"/>
  <c r="AM3270" i="8"/>
  <c r="AM3271" i="8"/>
  <c r="AM3272" i="8"/>
  <c r="AM3273" i="8"/>
  <c r="AM3274" i="8"/>
  <c r="AM3275" i="8"/>
  <c r="AM3276" i="8"/>
  <c r="AM3277" i="8"/>
  <c r="AM3278" i="8"/>
  <c r="AM3279" i="8"/>
  <c r="AM3280" i="8"/>
  <c r="AM3281" i="8"/>
  <c r="AM3282" i="8"/>
  <c r="AM3283" i="8"/>
  <c r="AM3284" i="8"/>
  <c r="AM3285" i="8"/>
  <c r="AM3286" i="8"/>
  <c r="AM3287" i="8"/>
  <c r="AM3288" i="8"/>
  <c r="AM3289" i="8"/>
  <c r="AM3290" i="8"/>
  <c r="AM3291" i="8"/>
  <c r="AM3292" i="8"/>
  <c r="AM3293" i="8"/>
  <c r="AM3294" i="8"/>
  <c r="AM3295" i="8"/>
  <c r="AM3296" i="8"/>
  <c r="AM3297" i="8"/>
  <c r="AM3298" i="8"/>
  <c r="AM3299" i="8"/>
  <c r="AM3300" i="8"/>
  <c r="AM3301" i="8"/>
  <c r="AM3302" i="8"/>
  <c r="AM3303" i="8"/>
  <c r="AM3304" i="8"/>
  <c r="AM3305" i="8"/>
  <c r="AM3306" i="8"/>
  <c r="AM3307" i="8"/>
  <c r="AM3308" i="8"/>
  <c r="AM3309" i="8"/>
  <c r="AM3310" i="8"/>
  <c r="AM3311" i="8"/>
  <c r="AM3312" i="8"/>
  <c r="AM3313" i="8"/>
  <c r="AM3314" i="8"/>
  <c r="AM3315" i="8"/>
  <c r="AM3316" i="8"/>
  <c r="AM3317" i="8"/>
  <c r="AM3318" i="8"/>
  <c r="AM3319" i="8"/>
  <c r="AM3320" i="8"/>
  <c r="AM3321" i="8"/>
  <c r="AM3322" i="8"/>
  <c r="AM3323" i="8"/>
  <c r="AM3324" i="8"/>
  <c r="AM3325" i="8"/>
  <c r="AM3326" i="8"/>
  <c r="AM3327" i="8"/>
  <c r="AM3328" i="8"/>
  <c r="AM3329" i="8"/>
  <c r="AM3330" i="8"/>
  <c r="AM3331" i="8"/>
  <c r="AM3332" i="8"/>
  <c r="AM3333" i="8"/>
  <c r="AM3334" i="8"/>
  <c r="AM3335" i="8"/>
  <c r="AM3336" i="8"/>
  <c r="AM3337" i="8"/>
  <c r="AM3338" i="8"/>
  <c r="AM3339" i="8"/>
  <c r="AM3340" i="8"/>
  <c r="AM3341" i="8"/>
  <c r="AM3342" i="8"/>
  <c r="AM3343" i="8"/>
  <c r="AM3344" i="8"/>
  <c r="AM3345" i="8"/>
  <c r="AM3346" i="8"/>
  <c r="AM3347" i="8"/>
  <c r="AM3348" i="8"/>
  <c r="AM3349" i="8"/>
  <c r="AM3350" i="8"/>
  <c r="AM3351" i="8"/>
  <c r="AM3352" i="8"/>
  <c r="AM3353" i="8"/>
  <c r="AM3354" i="8"/>
  <c r="AM3355" i="8"/>
  <c r="AM3356" i="8"/>
  <c r="AM3357" i="8"/>
  <c r="AM3358" i="8"/>
  <c r="AM3359" i="8"/>
  <c r="AM3360" i="8"/>
  <c r="AM3361" i="8"/>
  <c r="AM3362" i="8"/>
  <c r="AM3363" i="8"/>
  <c r="AM3364" i="8"/>
  <c r="AM3365" i="8"/>
  <c r="AM3366" i="8"/>
  <c r="AM3367" i="8"/>
  <c r="AM3368" i="8"/>
  <c r="AM3369" i="8"/>
  <c r="AM3370" i="8"/>
  <c r="AM3371" i="8"/>
  <c r="AM3372" i="8"/>
  <c r="AM3373" i="8"/>
  <c r="AM3374" i="8"/>
  <c r="AM3375" i="8"/>
  <c r="AM3376" i="8"/>
  <c r="AM3377" i="8"/>
  <c r="AM3378" i="8"/>
  <c r="AM3379" i="8"/>
  <c r="AM3380" i="8"/>
  <c r="AM3381" i="8"/>
  <c r="AM3382" i="8"/>
  <c r="AM3383" i="8"/>
  <c r="AM3384" i="8"/>
  <c r="AM3385" i="8"/>
  <c r="AM3386" i="8"/>
  <c r="AM3387" i="8"/>
  <c r="AM3388" i="8"/>
  <c r="AM3389" i="8"/>
  <c r="AM3390" i="8"/>
  <c r="AM3391" i="8"/>
  <c r="AM3392" i="8"/>
  <c r="AM3393" i="8"/>
  <c r="AM3394" i="8"/>
  <c r="AM3395" i="8"/>
  <c r="AM3396" i="8"/>
  <c r="AM3397" i="8"/>
  <c r="AM3398" i="8"/>
  <c r="AM3399" i="8"/>
  <c r="AM3400" i="8"/>
  <c r="AM3401" i="8"/>
  <c r="AM3402" i="8"/>
  <c r="AM3403" i="8"/>
  <c r="AM3404" i="8"/>
  <c r="AM3405" i="8"/>
  <c r="AM3406" i="8"/>
  <c r="AM3407" i="8"/>
  <c r="AM3408" i="8"/>
  <c r="AM3409" i="8"/>
  <c r="AM3410" i="8"/>
  <c r="AM3411" i="8"/>
  <c r="AM3412" i="8"/>
  <c r="AM3413" i="8"/>
  <c r="AM3414" i="8"/>
  <c r="AM3415" i="8"/>
  <c r="AM3416" i="8"/>
  <c r="AM3417" i="8"/>
  <c r="AM3418" i="8"/>
  <c r="AM3419" i="8"/>
  <c r="AM3420" i="8"/>
  <c r="AM3421" i="8"/>
  <c r="AM3422" i="8"/>
  <c r="AM3423" i="8"/>
  <c r="AM3424" i="8"/>
  <c r="AM3425" i="8"/>
  <c r="AM3426" i="8"/>
  <c r="AM3427" i="8"/>
  <c r="AM3428" i="8"/>
  <c r="AM3429" i="8"/>
  <c r="AM3430" i="8"/>
  <c r="AM3431" i="8"/>
  <c r="AM3432" i="8"/>
  <c r="AM3433" i="8"/>
  <c r="AM3434" i="8"/>
  <c r="AM3435" i="8"/>
  <c r="AM3436" i="8"/>
  <c r="AM3437" i="8"/>
  <c r="AM3438" i="8"/>
  <c r="AM3439" i="8"/>
  <c r="AM3440" i="8"/>
  <c r="AM3441" i="8"/>
  <c r="AM3442" i="8"/>
  <c r="AM3443" i="8"/>
  <c r="AM3444" i="8"/>
  <c r="AM3445" i="8"/>
  <c r="AM3446" i="8"/>
  <c r="AM3447" i="8"/>
  <c r="AM3448" i="8"/>
  <c r="AM3449" i="8"/>
  <c r="AM3450" i="8"/>
  <c r="AM3451" i="8"/>
  <c r="AM3452" i="8"/>
  <c r="AM3453" i="8"/>
  <c r="AM3454" i="8"/>
  <c r="AM3455" i="8"/>
  <c r="AM3456" i="8"/>
  <c r="AM3457" i="8"/>
  <c r="AM3458" i="8"/>
  <c r="AM3459" i="8"/>
  <c r="AM3460" i="8"/>
  <c r="AM3461" i="8"/>
  <c r="AM3462" i="8"/>
  <c r="AM3463" i="8"/>
  <c r="AM3464" i="8"/>
  <c r="AM3465" i="8"/>
  <c r="AM3466" i="8"/>
  <c r="AM3467" i="8"/>
  <c r="AM3468" i="8"/>
  <c r="AM3469" i="8"/>
  <c r="AM3470" i="8"/>
  <c r="AM3471" i="8"/>
  <c r="AM3472" i="8"/>
  <c r="AM3473" i="8"/>
  <c r="AM3474" i="8"/>
  <c r="AM3475" i="8"/>
  <c r="AM3476" i="8"/>
  <c r="AM3477" i="8"/>
  <c r="AM3478" i="8"/>
  <c r="AM3479" i="8"/>
  <c r="AM3480" i="8"/>
  <c r="AM3481" i="8"/>
  <c r="AM3482" i="8"/>
  <c r="AM3483" i="8"/>
  <c r="AM3484" i="8"/>
  <c r="AM3485" i="8"/>
  <c r="AM3486" i="8"/>
  <c r="AM3487" i="8"/>
  <c r="AM3488" i="8"/>
  <c r="AM3489" i="8"/>
  <c r="AM3490" i="8"/>
  <c r="AM3491" i="8"/>
  <c r="AM3492" i="8"/>
  <c r="AM3493" i="8"/>
  <c r="AM3494" i="8"/>
  <c r="AM3495" i="8"/>
  <c r="AM3496" i="8"/>
  <c r="AM3497" i="8"/>
  <c r="AM3498" i="8"/>
  <c r="AM3499" i="8"/>
  <c r="AM3500" i="8"/>
  <c r="AM3501" i="8"/>
  <c r="AM3502" i="8"/>
  <c r="AM3503" i="8"/>
  <c r="AM3504" i="8"/>
  <c r="AM3505" i="8"/>
  <c r="AM3506" i="8"/>
  <c r="AM3507" i="8"/>
  <c r="AM3508" i="8"/>
  <c r="AM3509" i="8"/>
  <c r="AM3510" i="8"/>
  <c r="AM3511" i="8"/>
  <c r="AM3512" i="8"/>
  <c r="AM3513" i="8"/>
  <c r="AM3514" i="8"/>
  <c r="AM3515" i="8"/>
  <c r="AM3516" i="8"/>
  <c r="AM3517" i="8"/>
  <c r="AM3518" i="8"/>
  <c r="AM3519" i="8"/>
  <c r="AM3520" i="8"/>
  <c r="AM3521" i="8"/>
  <c r="AM3522" i="8"/>
  <c r="AM3523" i="8"/>
  <c r="AM3524" i="8"/>
  <c r="AM3525" i="8"/>
  <c r="AM3526" i="8"/>
  <c r="AM3527" i="8"/>
  <c r="AM3528" i="8"/>
  <c r="AM3529" i="8"/>
  <c r="AM3530" i="8"/>
  <c r="AM3531" i="8"/>
  <c r="AM3532" i="8"/>
  <c r="AM3533" i="8"/>
  <c r="AM3534" i="8"/>
  <c r="AM3535" i="8"/>
  <c r="AM3536" i="8"/>
  <c r="AM3537" i="8"/>
  <c r="AM3538" i="8"/>
  <c r="AM3539" i="8"/>
  <c r="AM3540" i="8"/>
  <c r="AM3541" i="8"/>
  <c r="AM3542" i="8"/>
  <c r="AM3543" i="8"/>
  <c r="AM3544" i="8"/>
  <c r="AM3545" i="8"/>
  <c r="AM3546" i="8"/>
  <c r="AM3547" i="8"/>
  <c r="AM3548" i="8"/>
  <c r="AM3549" i="8"/>
  <c r="AM3550" i="8"/>
  <c r="AM3551" i="8"/>
  <c r="AM3552" i="8"/>
  <c r="AM3553" i="8"/>
  <c r="AM3554" i="8"/>
  <c r="AM3555" i="8"/>
  <c r="AM3556" i="8"/>
  <c r="AM3557" i="8"/>
  <c r="AM3558" i="8"/>
  <c r="AM3559" i="8"/>
  <c r="AM3560" i="8"/>
  <c r="AM3561" i="8"/>
  <c r="AM3562" i="8"/>
  <c r="AM3563" i="8"/>
  <c r="AM3564" i="8"/>
  <c r="AM3565" i="8"/>
  <c r="AM3566" i="8"/>
  <c r="AM3567" i="8"/>
  <c r="AM3568" i="8"/>
  <c r="AM3569" i="8"/>
  <c r="AM3570" i="8"/>
  <c r="AM3571" i="8"/>
  <c r="AM3572" i="8"/>
  <c r="AM3573" i="8"/>
  <c r="AM3574" i="8"/>
  <c r="AM3575" i="8"/>
  <c r="AM3576" i="8"/>
  <c r="AM3577" i="8"/>
  <c r="AM3578" i="8"/>
  <c r="AM3579" i="8"/>
  <c r="AM3580" i="8"/>
  <c r="AM3581" i="8"/>
  <c r="AM3582" i="8"/>
  <c r="AM3583" i="8"/>
  <c r="AM3584" i="8"/>
  <c r="AM3585" i="8"/>
  <c r="AM3586" i="8"/>
  <c r="AM3587" i="8"/>
  <c r="AM3588" i="8"/>
  <c r="AM3589" i="8"/>
  <c r="AM3590" i="8"/>
  <c r="AM3591" i="8"/>
  <c r="AM3592" i="8"/>
  <c r="AM3593" i="8"/>
  <c r="AM3594" i="8"/>
  <c r="AM3595" i="8"/>
  <c r="AM3596" i="8"/>
  <c r="AM3597" i="8"/>
  <c r="AM3598" i="8"/>
  <c r="AM3599" i="8"/>
  <c r="AM3600" i="8"/>
  <c r="AM3601" i="8"/>
  <c r="AM3602" i="8"/>
  <c r="AM3603" i="8"/>
  <c r="AM3604" i="8"/>
  <c r="AM3605" i="8"/>
  <c r="AM3606" i="8"/>
  <c r="AM3607" i="8"/>
  <c r="AM3608" i="8"/>
  <c r="AM3609" i="8"/>
  <c r="AM3610" i="8"/>
  <c r="AM3611" i="8"/>
  <c r="AM3612" i="8"/>
  <c r="AM3613" i="8"/>
  <c r="AM3614" i="8"/>
  <c r="AM3615" i="8"/>
  <c r="AM3616" i="8"/>
  <c r="AM3617" i="8"/>
  <c r="AM3618" i="8"/>
  <c r="AM3619" i="8"/>
  <c r="AM3620" i="8"/>
  <c r="AM3621" i="8"/>
  <c r="AM3622" i="8"/>
  <c r="AM3623" i="8"/>
  <c r="AM3624" i="8"/>
  <c r="AM3625" i="8"/>
  <c r="AM3626" i="8"/>
  <c r="AM3627" i="8"/>
  <c r="AM3628" i="8"/>
  <c r="AM3629" i="8"/>
  <c r="AM3630" i="8"/>
  <c r="AM3631" i="8"/>
  <c r="AM3632" i="8"/>
  <c r="AM3633" i="8"/>
  <c r="AM3634" i="8"/>
  <c r="AM3635" i="8"/>
  <c r="AM3636" i="8"/>
  <c r="AM3637" i="8"/>
  <c r="AM3638" i="8"/>
  <c r="AM3639" i="8"/>
  <c r="AM3640" i="8"/>
  <c r="AM3641" i="8"/>
  <c r="AM3642" i="8"/>
  <c r="AM3643" i="8"/>
  <c r="AM3644" i="8"/>
  <c r="AM3645" i="8"/>
  <c r="AM3646" i="8"/>
  <c r="AM3647" i="8"/>
  <c r="AM3648" i="8"/>
  <c r="AM3649" i="8"/>
  <c r="AM3650" i="8"/>
  <c r="AM3651" i="8"/>
  <c r="AM3652" i="8"/>
  <c r="AM3653" i="8"/>
  <c r="AM3654" i="8"/>
  <c r="AM3655" i="8"/>
  <c r="AM3656" i="8"/>
  <c r="AM3657" i="8"/>
  <c r="AM3658" i="8"/>
  <c r="AM3659" i="8"/>
  <c r="AM3660" i="8"/>
  <c r="AM3661" i="8"/>
  <c r="AM3662" i="8"/>
  <c r="AM3663" i="8"/>
  <c r="AM3664" i="8"/>
  <c r="AM3665" i="8"/>
  <c r="AM3666" i="8"/>
  <c r="AM3667" i="8"/>
  <c r="AM3668" i="8"/>
  <c r="AM3669" i="8"/>
  <c r="AM3670" i="8"/>
  <c r="AM3671" i="8"/>
  <c r="AM3672" i="8"/>
  <c r="AM3673" i="8"/>
  <c r="AM3674" i="8"/>
  <c r="AM3675" i="8"/>
  <c r="AM3676" i="8"/>
  <c r="AM3677" i="8"/>
  <c r="AM3678" i="8"/>
  <c r="AM3679" i="8"/>
  <c r="AM3680" i="8"/>
  <c r="AM3681" i="8"/>
  <c r="AM3682" i="8"/>
  <c r="AM3683" i="8"/>
  <c r="AM3684" i="8"/>
  <c r="AM3685" i="8"/>
  <c r="AM3686" i="8"/>
  <c r="AM3687" i="8"/>
  <c r="AM3688" i="8"/>
  <c r="AM3689" i="8"/>
  <c r="AM3690" i="8"/>
  <c r="AM3691" i="8"/>
  <c r="AM3692" i="8"/>
  <c r="AM3693" i="8"/>
  <c r="AM3694" i="8"/>
  <c r="AM3695" i="8"/>
  <c r="AM3696" i="8"/>
  <c r="AM3697" i="8"/>
  <c r="AM3698" i="8"/>
  <c r="AM3699" i="8"/>
  <c r="AM3700" i="8"/>
  <c r="AM3701" i="8"/>
  <c r="AM3702" i="8"/>
  <c r="AM3703" i="8"/>
  <c r="AM3704" i="8"/>
  <c r="AM3705" i="8"/>
  <c r="AM3706" i="8"/>
  <c r="AM3707" i="8"/>
  <c r="AM3708" i="8"/>
  <c r="AM3709" i="8"/>
  <c r="AM3710" i="8"/>
  <c r="AM3711" i="8"/>
  <c r="AM3712" i="8"/>
  <c r="AM3713" i="8"/>
  <c r="AM3714" i="8"/>
  <c r="AM3715" i="8"/>
  <c r="AM3716" i="8"/>
  <c r="AM3717" i="8"/>
  <c r="AM3718" i="8"/>
  <c r="AM3719" i="8"/>
  <c r="AM3720" i="8"/>
  <c r="AM3721" i="8"/>
  <c r="AM3722" i="8"/>
  <c r="AM3723" i="8"/>
  <c r="AM3724" i="8"/>
  <c r="AM3725" i="8"/>
  <c r="AM3726" i="8"/>
  <c r="AM3727" i="8"/>
  <c r="AM3728" i="8"/>
  <c r="AM3729" i="8"/>
  <c r="AM3730" i="8"/>
  <c r="AM3731" i="8"/>
  <c r="AM3732" i="8"/>
  <c r="AM3733" i="8"/>
  <c r="AM3734" i="8"/>
  <c r="AM3735" i="8"/>
  <c r="AM3736" i="8"/>
  <c r="AM3737" i="8"/>
  <c r="AM3738" i="8"/>
  <c r="AM3739" i="8"/>
  <c r="AM3740" i="8"/>
  <c r="AM3741" i="8"/>
  <c r="AM3742" i="8"/>
  <c r="AM3743" i="8"/>
  <c r="AM3744" i="8"/>
  <c r="AM3745" i="8"/>
  <c r="AM3746" i="8"/>
  <c r="AM3747" i="8"/>
  <c r="AM3748" i="8"/>
  <c r="AM3749" i="8"/>
  <c r="AM3750" i="8"/>
  <c r="AM3751" i="8"/>
  <c r="AM3752" i="8"/>
  <c r="AM3753" i="8"/>
  <c r="AM3754" i="8"/>
  <c r="AM3755" i="8"/>
  <c r="AM3756" i="8"/>
  <c r="AM3757" i="8"/>
  <c r="AM3758" i="8"/>
  <c r="AM3759" i="8"/>
  <c r="AM3760" i="8"/>
  <c r="AM3761" i="8"/>
  <c r="AM3762" i="8"/>
  <c r="AM3763" i="8"/>
  <c r="AM3764" i="8"/>
  <c r="AM3765" i="8"/>
  <c r="AM3766" i="8"/>
  <c r="AM3767" i="8"/>
  <c r="AM3768" i="8"/>
  <c r="AM3769" i="8"/>
  <c r="AM3770" i="8"/>
  <c r="AM3771" i="8"/>
  <c r="AM3772" i="8"/>
  <c r="AM3773" i="8"/>
  <c r="AM3774" i="8"/>
  <c r="AM3775" i="8"/>
  <c r="AM3776" i="8"/>
  <c r="AM3777" i="8"/>
  <c r="AM3778" i="8"/>
  <c r="AM3779" i="8"/>
  <c r="AM3780" i="8"/>
  <c r="AM3781" i="8"/>
  <c r="AM3782" i="8"/>
  <c r="AM3783" i="8"/>
  <c r="AM3784" i="8"/>
  <c r="AM3785" i="8"/>
  <c r="AM3786" i="8"/>
  <c r="AM3787" i="8"/>
  <c r="AM3788" i="8"/>
  <c r="AM3789" i="8"/>
  <c r="AM3790" i="8"/>
  <c r="AM3791" i="8"/>
  <c r="AM3792" i="8"/>
  <c r="AM3793" i="8"/>
  <c r="AM3794" i="8"/>
  <c r="AM3795" i="8"/>
  <c r="AM3796" i="8"/>
  <c r="AM3797" i="8"/>
  <c r="AM3798" i="8"/>
  <c r="AM3799" i="8"/>
  <c r="AM3800" i="8"/>
  <c r="AM3801" i="8"/>
  <c r="AM3802" i="8"/>
  <c r="AM3803" i="8"/>
  <c r="AM3804" i="8"/>
  <c r="AM3805" i="8"/>
  <c r="AM3806" i="8"/>
  <c r="AM3807" i="8"/>
  <c r="AM3808" i="8"/>
  <c r="AM3809" i="8"/>
  <c r="AM3810" i="8"/>
  <c r="AM3811" i="8"/>
  <c r="AM3812" i="8"/>
  <c r="AM3813" i="8"/>
  <c r="AM3814" i="8"/>
  <c r="AM3815" i="8"/>
  <c r="AM3816" i="8"/>
  <c r="AM3817" i="8"/>
  <c r="AM3818" i="8"/>
  <c r="AM3819" i="8"/>
  <c r="AM3820" i="8"/>
  <c r="AM3821" i="8"/>
  <c r="AM3822" i="8"/>
  <c r="AM3823" i="8"/>
  <c r="AM3824" i="8"/>
  <c r="AM3825" i="8"/>
  <c r="AM3826" i="8"/>
  <c r="AM3827" i="8"/>
  <c r="AM3828" i="8"/>
  <c r="AM3829" i="8"/>
  <c r="AM3830" i="8"/>
  <c r="AM3831" i="8"/>
  <c r="AM3832" i="8"/>
  <c r="AM3833" i="8"/>
  <c r="AM3834" i="8"/>
  <c r="AM3835" i="8"/>
  <c r="AM3836" i="8"/>
  <c r="AM3837" i="8"/>
  <c r="AM3838" i="8"/>
  <c r="AM3839" i="8"/>
  <c r="AM3840" i="8"/>
  <c r="AM3841" i="8"/>
  <c r="AM3842" i="8"/>
  <c r="AM3843" i="8"/>
  <c r="AM3844" i="8"/>
  <c r="AM3845" i="8"/>
  <c r="AM3846" i="8"/>
  <c r="AM3847" i="8"/>
  <c r="AM3848" i="8"/>
  <c r="AM3849" i="8"/>
  <c r="AM3850" i="8"/>
  <c r="AM3851" i="8"/>
  <c r="AM3852" i="8"/>
  <c r="AM3853" i="8"/>
  <c r="AM3854" i="8"/>
  <c r="AM3855" i="8"/>
  <c r="AM3856" i="8"/>
  <c r="AM3857" i="8"/>
  <c r="AM3858" i="8"/>
  <c r="AM3859" i="8"/>
  <c r="AM3860" i="8"/>
  <c r="AM3861" i="8"/>
  <c r="AM3862" i="8"/>
  <c r="AM3863" i="8"/>
  <c r="AM3864" i="8"/>
  <c r="AM3865" i="8"/>
  <c r="AM3866" i="8"/>
  <c r="AM3867" i="8"/>
  <c r="AM3868" i="8"/>
  <c r="AM3869" i="8"/>
  <c r="AM3870" i="8"/>
  <c r="AM3871" i="8"/>
  <c r="AM3872" i="8"/>
  <c r="AM3873" i="8"/>
  <c r="AM3874" i="8"/>
  <c r="AM3875" i="8"/>
  <c r="AM3876" i="8"/>
  <c r="AM3877" i="8"/>
  <c r="AM3878" i="8"/>
  <c r="AM3879" i="8"/>
  <c r="AM3880" i="8"/>
  <c r="AM3881" i="8"/>
  <c r="AM3882" i="8"/>
  <c r="AM3883" i="8"/>
  <c r="AM3884" i="8"/>
  <c r="AM3885" i="8"/>
  <c r="AM3886" i="8"/>
  <c r="AM3887" i="8"/>
  <c r="AM3888" i="8"/>
  <c r="AM3889" i="8"/>
  <c r="AM3890" i="8"/>
  <c r="AM3891" i="8"/>
  <c r="AM3892" i="8"/>
  <c r="AM3893" i="8"/>
  <c r="AM3894" i="8"/>
  <c r="AM3895" i="8"/>
  <c r="AM3896" i="8"/>
  <c r="AM3897" i="8"/>
  <c r="AM3898" i="8"/>
  <c r="AM3899" i="8"/>
  <c r="AM3900" i="8"/>
  <c r="AM3901" i="8"/>
  <c r="AM3902" i="8"/>
  <c r="AM3903" i="8"/>
  <c r="AM3904" i="8"/>
  <c r="AM3905" i="8"/>
  <c r="AM3906" i="8"/>
  <c r="AM3907" i="8"/>
  <c r="AM3908" i="8"/>
  <c r="AM3909" i="8"/>
  <c r="AM3910" i="8"/>
  <c r="AM3911" i="8"/>
  <c r="AM3912" i="8"/>
  <c r="AM3913" i="8"/>
  <c r="AM3914" i="8"/>
  <c r="AM3915" i="8"/>
  <c r="AM3916" i="8"/>
  <c r="AM3917" i="8"/>
  <c r="AM3918" i="8"/>
  <c r="AM3919" i="8"/>
  <c r="AM3920" i="8"/>
  <c r="AM3921" i="8"/>
  <c r="AM3922" i="8"/>
  <c r="AM3923" i="8"/>
  <c r="AM3924" i="8"/>
  <c r="AM3925" i="8"/>
  <c r="AM3926" i="8"/>
  <c r="AM3927" i="8"/>
  <c r="AM3928" i="8"/>
  <c r="AM3929" i="8"/>
  <c r="AM3930" i="8"/>
  <c r="AM3931" i="8"/>
  <c r="AM3932" i="8"/>
  <c r="AM3933" i="8"/>
  <c r="AM3934" i="8"/>
  <c r="AM3935" i="8"/>
  <c r="AM3936" i="8"/>
  <c r="AM3937" i="8"/>
  <c r="AM3938" i="8"/>
  <c r="AM3939" i="8"/>
  <c r="AM3940" i="8"/>
  <c r="AM3941" i="8"/>
  <c r="AM3942" i="8"/>
  <c r="AM3943" i="8"/>
  <c r="AM3944" i="8"/>
  <c r="AM3945" i="8"/>
  <c r="AM3946" i="8"/>
  <c r="AM3947" i="8"/>
  <c r="AM3948" i="8"/>
  <c r="AM3949" i="8"/>
  <c r="AM3950" i="8"/>
  <c r="AM3951" i="8"/>
  <c r="AM3952" i="8"/>
  <c r="AM3953" i="8"/>
  <c r="AM3954" i="8"/>
  <c r="AM3955" i="8"/>
  <c r="AM3956" i="8"/>
  <c r="AM3957" i="8"/>
  <c r="AM3958" i="8"/>
  <c r="AM3959" i="8"/>
  <c r="AM3960" i="8"/>
  <c r="AM3961" i="8"/>
  <c r="AM3962" i="8"/>
  <c r="AM3963" i="8"/>
  <c r="AM3964" i="8"/>
  <c r="AM3965" i="8"/>
  <c r="AM3966" i="8"/>
  <c r="AM3967" i="8"/>
  <c r="AM3968" i="8"/>
  <c r="AM3969" i="8"/>
  <c r="AM3970" i="8"/>
  <c r="AM3971" i="8"/>
  <c r="AM3972" i="8"/>
  <c r="AM3973" i="8"/>
  <c r="AM3974" i="8"/>
  <c r="AM3975" i="8"/>
  <c r="AM3976" i="8"/>
  <c r="AM3977" i="8"/>
  <c r="AM3978" i="8"/>
  <c r="AM3979" i="8"/>
  <c r="AM3980" i="8"/>
  <c r="AM3981" i="8"/>
  <c r="AM3982" i="8"/>
  <c r="AM3983" i="8"/>
  <c r="AM3984" i="8"/>
  <c r="AM3985" i="8"/>
  <c r="AM3986" i="8"/>
  <c r="AM3987" i="8"/>
  <c r="AM3988" i="8"/>
  <c r="AM3989" i="8"/>
  <c r="AM3990" i="8"/>
  <c r="AM3991" i="8"/>
  <c r="AM3992" i="8"/>
  <c r="AM3993" i="8"/>
  <c r="AM3994" i="8"/>
  <c r="AM3995" i="8"/>
  <c r="AM3996" i="8"/>
  <c r="AM3997" i="8"/>
  <c r="AM3998" i="8"/>
  <c r="AM3999" i="8"/>
  <c r="AM4000" i="8"/>
  <c r="AM4001" i="8"/>
  <c r="AM4002" i="8"/>
  <c r="AM4003" i="8"/>
  <c r="AM4004" i="8"/>
  <c r="AM4005" i="8"/>
  <c r="AM4006" i="8"/>
  <c r="AM4007" i="8"/>
  <c r="AM4008" i="8"/>
  <c r="AM4009" i="8"/>
  <c r="AM4010" i="8"/>
  <c r="AM4011" i="8"/>
  <c r="AM4012" i="8"/>
  <c r="AM4013" i="8"/>
  <c r="AM4014" i="8"/>
  <c r="AM4015" i="8"/>
  <c r="AM4016" i="8"/>
  <c r="AM4017" i="8"/>
  <c r="AM4018" i="8"/>
  <c r="AM4019" i="8"/>
  <c r="AM4020" i="8"/>
  <c r="AM4021" i="8"/>
  <c r="AM4022" i="8"/>
  <c r="AM4023" i="8"/>
  <c r="AM4024" i="8"/>
  <c r="AM4025" i="8"/>
  <c r="AM4026" i="8"/>
  <c r="AM4027" i="8"/>
  <c r="AM4028" i="8"/>
  <c r="AM4029" i="8"/>
  <c r="AM4030" i="8"/>
  <c r="AM4031" i="8"/>
  <c r="AM4032" i="8"/>
  <c r="AM4033" i="8"/>
  <c r="AM4034" i="8"/>
  <c r="AM4035" i="8"/>
  <c r="AM4036" i="8"/>
  <c r="AM4037" i="8"/>
  <c r="AM4038" i="8"/>
  <c r="AM4039" i="8"/>
  <c r="AM4040" i="8"/>
  <c r="AM4041" i="8"/>
  <c r="AM4042" i="8"/>
  <c r="AM4043" i="8"/>
  <c r="AM4044" i="8"/>
  <c r="AM4045" i="8"/>
  <c r="AM4046" i="8"/>
  <c r="AM4047" i="8"/>
  <c r="AM4048" i="8"/>
  <c r="AM4049" i="8"/>
  <c r="AM4050" i="8"/>
  <c r="AM4051" i="8"/>
  <c r="AM4052" i="8"/>
  <c r="AM4053" i="8"/>
  <c r="AM4054" i="8"/>
  <c r="AM4055" i="8"/>
  <c r="AM4056" i="8"/>
  <c r="AM4057" i="8"/>
  <c r="AM4058" i="8"/>
  <c r="AM4059" i="8"/>
  <c r="AM4060" i="8"/>
  <c r="AM4061" i="8"/>
  <c r="AM4062" i="8"/>
  <c r="AM4063" i="8"/>
  <c r="AM4064" i="8"/>
  <c r="AM4065" i="8"/>
  <c r="AM4066" i="8"/>
  <c r="AM4067" i="8"/>
  <c r="AM4068" i="8"/>
  <c r="AM4069" i="8"/>
  <c r="AM4070" i="8"/>
  <c r="AM4071" i="8"/>
  <c r="AM4072" i="8"/>
  <c r="AM4073" i="8"/>
  <c r="AM4074" i="8"/>
  <c r="AM4075" i="8"/>
  <c r="AM4076" i="8"/>
  <c r="AM4077" i="8"/>
  <c r="AM4078" i="8"/>
  <c r="AM4079" i="8"/>
  <c r="AM4080" i="8"/>
  <c r="AM4081" i="8"/>
  <c r="AM4082" i="8"/>
  <c r="AM4083" i="8"/>
  <c r="AM4084" i="8"/>
  <c r="AM4085" i="8"/>
  <c r="AM4086" i="8"/>
  <c r="AM4087" i="8"/>
  <c r="AM4088" i="8"/>
  <c r="AM4089" i="8"/>
  <c r="AM4090" i="8"/>
  <c r="AM4091" i="8"/>
  <c r="AM4092" i="8"/>
  <c r="AM4093" i="8"/>
  <c r="AM4094" i="8"/>
  <c r="AM4095" i="8"/>
  <c r="AM4096" i="8"/>
  <c r="AM4097" i="8"/>
  <c r="AM4098" i="8"/>
  <c r="AM4099" i="8"/>
  <c r="AM4100" i="8"/>
  <c r="AM4101" i="8"/>
  <c r="AM4102" i="8"/>
  <c r="AM4103" i="8"/>
  <c r="AM4104" i="8"/>
  <c r="AM4105" i="8"/>
  <c r="AM4106" i="8"/>
  <c r="AM4107" i="8"/>
  <c r="AM4108" i="8"/>
  <c r="AM4109" i="8"/>
  <c r="AM4110" i="8"/>
  <c r="AM4111" i="8"/>
  <c r="AM4112" i="8"/>
  <c r="AM4113" i="8"/>
  <c r="AM4114" i="8"/>
  <c r="AM4115" i="8"/>
  <c r="AM4116" i="8"/>
  <c r="AM4117" i="8"/>
  <c r="AM4118" i="8"/>
  <c r="AM4119" i="8"/>
  <c r="AM4120" i="8"/>
  <c r="AM4121" i="8"/>
  <c r="AM4122" i="8"/>
  <c r="AM4123" i="8"/>
  <c r="AM4124" i="8"/>
  <c r="AM4125" i="8"/>
  <c r="AM4126" i="8"/>
  <c r="AM4127" i="8"/>
  <c r="AM4128" i="8"/>
  <c r="AM4129" i="8"/>
  <c r="AM4130" i="8"/>
  <c r="AM4131" i="8"/>
  <c r="AM4132" i="8"/>
  <c r="AM4133" i="8"/>
  <c r="AM4134" i="8"/>
  <c r="AM4135" i="8"/>
  <c r="AM4136" i="8"/>
  <c r="AM4137" i="8"/>
  <c r="AM4138" i="8"/>
  <c r="AM4139" i="8"/>
  <c r="AM4140" i="8"/>
  <c r="AM4141" i="8"/>
  <c r="AM4142" i="8"/>
  <c r="AM4143" i="8"/>
  <c r="AM4144" i="8"/>
  <c r="AM4145" i="8"/>
  <c r="AM4146" i="8"/>
  <c r="AM4147" i="8"/>
  <c r="AM4148" i="8"/>
  <c r="AM4149" i="8"/>
  <c r="AM4150" i="8"/>
  <c r="AM4151" i="8"/>
  <c r="AM4152" i="8"/>
  <c r="AM4153" i="8"/>
  <c r="AM4154" i="8"/>
  <c r="AM4155" i="8"/>
  <c r="AM4156" i="8"/>
  <c r="AM4157" i="8"/>
  <c r="AM4158" i="8"/>
  <c r="AM4159" i="8"/>
  <c r="AM4160" i="8"/>
  <c r="AM4161" i="8"/>
  <c r="AM4162" i="8"/>
  <c r="AM4163" i="8"/>
  <c r="AM4164" i="8"/>
  <c r="AM4165" i="8"/>
  <c r="AM4166" i="8"/>
  <c r="AM4167" i="8"/>
  <c r="AM4168" i="8"/>
  <c r="AM4169" i="8"/>
  <c r="AM4170" i="8"/>
  <c r="AM4171" i="8"/>
  <c r="AM4172" i="8"/>
  <c r="AM4173" i="8"/>
  <c r="AM4174" i="8"/>
  <c r="AM4175" i="8"/>
  <c r="AM4176" i="8"/>
  <c r="AM4177" i="8"/>
  <c r="AM4178" i="8"/>
  <c r="AM4179" i="8"/>
  <c r="AM4180" i="8"/>
  <c r="AM4181" i="8"/>
  <c r="AM4182" i="8"/>
  <c r="AM4183" i="8"/>
  <c r="AM4184" i="8"/>
  <c r="AM4185" i="8"/>
  <c r="AM4186" i="8"/>
  <c r="AM4187" i="8"/>
  <c r="AM4188" i="8"/>
  <c r="AM4189" i="8"/>
  <c r="AM4190" i="8"/>
  <c r="AM4191" i="8"/>
  <c r="AM4192" i="8"/>
  <c r="AM4193" i="8"/>
  <c r="AM4194" i="8"/>
  <c r="AM4195" i="8"/>
  <c r="AM4196" i="8"/>
  <c r="AM4197" i="8"/>
  <c r="AM4198" i="8"/>
  <c r="AM4199" i="8"/>
  <c r="AM4200" i="8"/>
  <c r="AM4201" i="8"/>
  <c r="AM4202" i="8"/>
  <c r="AM4203" i="8"/>
  <c r="AM4204" i="8"/>
  <c r="AM4205" i="8"/>
  <c r="AM4206" i="8"/>
  <c r="AM4207" i="8"/>
  <c r="AM4208" i="8"/>
  <c r="AM4209" i="8"/>
  <c r="AM4210" i="8"/>
  <c r="AM4211" i="8"/>
  <c r="AM4212" i="8"/>
  <c r="AM4213" i="8"/>
  <c r="AM4214" i="8"/>
  <c r="AM4215" i="8"/>
  <c r="AM4216" i="8"/>
  <c r="AM4217" i="8"/>
  <c r="AM4218" i="8"/>
  <c r="AM4219" i="8"/>
  <c r="AM4220" i="8"/>
  <c r="AM4221" i="8"/>
  <c r="AM4222" i="8"/>
  <c r="AM4223" i="8"/>
  <c r="AM4224" i="8"/>
  <c r="AM4225" i="8"/>
  <c r="AM4226" i="8"/>
  <c r="AM4227" i="8"/>
  <c r="AM4228" i="8"/>
  <c r="AM4229" i="8"/>
  <c r="AM4230" i="8"/>
  <c r="AM4231" i="8"/>
  <c r="AM4232" i="8"/>
  <c r="AM4233" i="8"/>
  <c r="AM4234" i="8"/>
  <c r="AM4235" i="8"/>
  <c r="AM4236" i="8"/>
  <c r="AM4237" i="8"/>
  <c r="AM4238" i="8"/>
  <c r="AM4239" i="8"/>
  <c r="AM4240" i="8"/>
  <c r="AM4241" i="8"/>
  <c r="AM4242" i="8"/>
  <c r="AM4243" i="8"/>
  <c r="AM4244" i="8"/>
  <c r="AM4245" i="8"/>
  <c r="AM4246" i="8"/>
  <c r="AM4247" i="8"/>
  <c r="AM4248" i="8"/>
  <c r="AM4249" i="8"/>
  <c r="AM4250" i="8"/>
  <c r="AM4251" i="8"/>
  <c r="AM4252" i="8"/>
  <c r="AM4253" i="8"/>
  <c r="AM4254" i="8"/>
  <c r="AM4255" i="8"/>
  <c r="AM4256" i="8"/>
  <c r="AM4257" i="8"/>
  <c r="AM4258" i="8"/>
  <c r="AM4259" i="8"/>
  <c r="AM4260" i="8"/>
  <c r="AM4261" i="8"/>
  <c r="AM4262" i="8"/>
  <c r="AM4263" i="8"/>
  <c r="AM4264" i="8"/>
  <c r="AM4265" i="8"/>
  <c r="AM4266" i="8"/>
  <c r="AM4267" i="8"/>
  <c r="AM4268" i="8"/>
  <c r="AM4269" i="8"/>
  <c r="AM4270" i="8"/>
  <c r="AM4271" i="8"/>
  <c r="AM4272" i="8"/>
  <c r="AM4273" i="8"/>
  <c r="AM4274" i="8"/>
  <c r="AM4275" i="8"/>
  <c r="AM4276" i="8"/>
  <c r="AM4277" i="8"/>
  <c r="AM4278" i="8"/>
  <c r="AM4279" i="8"/>
  <c r="AM4280" i="8"/>
  <c r="AM4281" i="8"/>
  <c r="AM4282" i="8"/>
  <c r="AM4283" i="8"/>
  <c r="AM4284" i="8"/>
  <c r="AM4285" i="8"/>
  <c r="AM4286" i="8"/>
  <c r="AM4287" i="8"/>
  <c r="AM4288" i="8"/>
  <c r="AM4289" i="8"/>
  <c r="AM4290" i="8"/>
  <c r="AM4291" i="8"/>
  <c r="AM4292" i="8"/>
  <c r="AM4293" i="8"/>
  <c r="AM4294" i="8"/>
  <c r="AM4295" i="8"/>
  <c r="AM4296" i="8"/>
  <c r="AM4297" i="8"/>
  <c r="AM4298" i="8"/>
  <c r="AM4299" i="8"/>
  <c r="AM4300" i="8"/>
  <c r="AM4301" i="8"/>
  <c r="AM4302" i="8"/>
  <c r="AM4303" i="8"/>
  <c r="AM4304" i="8"/>
  <c r="AM4305" i="8"/>
  <c r="AM4306" i="8"/>
  <c r="AM4307" i="8"/>
  <c r="AM4308" i="8"/>
  <c r="AM4309" i="8"/>
  <c r="AM4310" i="8"/>
  <c r="AM4311" i="8"/>
  <c r="AM4312" i="8"/>
  <c r="AM4313" i="8"/>
  <c r="AM4314" i="8"/>
  <c r="AM4315" i="8"/>
  <c r="AM4316" i="8"/>
  <c r="AM4317" i="8"/>
  <c r="AM4318" i="8"/>
  <c r="AM4319" i="8"/>
  <c r="AM4320" i="8"/>
  <c r="AM4321" i="8"/>
  <c r="AM4322" i="8"/>
  <c r="AM4323" i="8"/>
  <c r="AM4324" i="8"/>
  <c r="AM4325" i="8"/>
  <c r="AM4326" i="8"/>
  <c r="AM4327" i="8"/>
  <c r="AM4328" i="8"/>
  <c r="AM4329" i="8"/>
  <c r="AM4330" i="8"/>
  <c r="AM4331" i="8"/>
  <c r="AM4332" i="8"/>
  <c r="AM4333" i="8"/>
  <c r="AM4334" i="8"/>
  <c r="AM4335" i="8"/>
  <c r="AM4336" i="8"/>
  <c r="AM4337" i="8"/>
  <c r="AM4338" i="8"/>
  <c r="AM4339" i="8"/>
  <c r="AM4340" i="8"/>
  <c r="AM4341" i="8"/>
  <c r="AM4342" i="8"/>
  <c r="AM4343" i="8"/>
  <c r="AM4344" i="8"/>
  <c r="AM4345" i="8"/>
  <c r="AM4346" i="8"/>
  <c r="AM4347" i="8"/>
  <c r="AM4348" i="8"/>
  <c r="AM4349" i="8"/>
  <c r="AM4350" i="8"/>
  <c r="AM4351" i="8"/>
  <c r="AM4352" i="8"/>
  <c r="AM4353" i="8"/>
  <c r="AM4354" i="8"/>
  <c r="AM4355" i="8"/>
  <c r="AM4356" i="8"/>
  <c r="AM4357" i="8"/>
  <c r="AM4358" i="8"/>
  <c r="AM4359" i="8"/>
  <c r="AM4360" i="8"/>
  <c r="AM4361" i="8"/>
  <c r="AM4362" i="8"/>
  <c r="AM4363" i="8"/>
  <c r="AM4364" i="8"/>
  <c r="AM4365" i="8"/>
  <c r="AM4366" i="8"/>
  <c r="AM4367" i="8"/>
  <c r="AM4368" i="8"/>
  <c r="AM4369" i="8"/>
  <c r="AM4370" i="8"/>
  <c r="AM4371" i="8"/>
  <c r="AM4372" i="8"/>
  <c r="AM4373" i="8"/>
  <c r="AM4374" i="8"/>
  <c r="AM4375" i="8"/>
  <c r="AM4376" i="8"/>
  <c r="AM4377" i="8"/>
  <c r="AM4378" i="8"/>
  <c r="AM4379" i="8"/>
  <c r="AM4380" i="8"/>
  <c r="AM4381" i="8"/>
  <c r="AM4382" i="8"/>
  <c r="AM4383" i="8"/>
  <c r="AM4384" i="8"/>
  <c r="AM4385" i="8"/>
  <c r="AM4386" i="8"/>
  <c r="AM4387" i="8"/>
  <c r="AM4388" i="8"/>
  <c r="AM4389" i="8"/>
  <c r="AM4390" i="8"/>
  <c r="AM4391" i="8"/>
  <c r="AM4392" i="8"/>
  <c r="AM4393" i="8"/>
  <c r="AM4394" i="8"/>
  <c r="AM4395" i="8"/>
  <c r="AM4396" i="8"/>
  <c r="AM4397" i="8"/>
  <c r="AM4398" i="8"/>
  <c r="AM4399" i="8"/>
  <c r="AM4400" i="8"/>
  <c r="AM4401" i="8"/>
  <c r="AM4402" i="8"/>
  <c r="AM4403" i="8"/>
  <c r="AM4404" i="8"/>
  <c r="AM4405" i="8"/>
  <c r="AM4406" i="8"/>
  <c r="AM4407" i="8"/>
  <c r="AM4408" i="8"/>
  <c r="AM4409" i="8"/>
  <c r="AM4410" i="8"/>
  <c r="AM4411" i="8"/>
  <c r="AM4412" i="8"/>
  <c r="AM4413" i="8"/>
  <c r="AM4414" i="8"/>
  <c r="AM4415" i="8"/>
  <c r="AM4416" i="8"/>
  <c r="AM4417" i="8"/>
  <c r="AM4418" i="8"/>
  <c r="AM4419" i="8"/>
  <c r="AM4420" i="8"/>
  <c r="AM4421" i="8"/>
  <c r="AM4422" i="8"/>
  <c r="AM4423" i="8"/>
  <c r="AM4424" i="8"/>
  <c r="AM4425" i="8"/>
  <c r="AM4426" i="8"/>
  <c r="AM4427" i="8"/>
  <c r="AM4428" i="8"/>
  <c r="AM4429" i="8"/>
  <c r="AM4430" i="8"/>
  <c r="AM4431" i="8"/>
  <c r="AM4432" i="8"/>
  <c r="AM4433" i="8"/>
  <c r="AM4434" i="8"/>
  <c r="AM4435" i="8"/>
  <c r="AM4436" i="8"/>
  <c r="AM4437" i="8"/>
  <c r="AM4438" i="8"/>
  <c r="AM4439" i="8"/>
  <c r="AM4440" i="8"/>
  <c r="AM4441" i="8"/>
  <c r="AM4442" i="8"/>
  <c r="AM4443" i="8"/>
  <c r="AM4444" i="8"/>
  <c r="AM4445" i="8"/>
  <c r="AM4446" i="8"/>
  <c r="AM4447" i="8"/>
  <c r="AM4448" i="8"/>
  <c r="AM4449" i="8"/>
  <c r="AM4450" i="8"/>
  <c r="AM4451" i="8"/>
  <c r="AM4452" i="8"/>
  <c r="AM4453" i="8"/>
  <c r="AM4454" i="8"/>
  <c r="AM4455" i="8"/>
  <c r="AM4456" i="8"/>
  <c r="AM4457" i="8"/>
  <c r="AM4458" i="8"/>
  <c r="AM4459" i="8"/>
  <c r="AM4460" i="8"/>
  <c r="AM4461" i="8"/>
  <c r="AM4462" i="8"/>
  <c r="AM4463" i="8"/>
  <c r="AM4464" i="8"/>
  <c r="AM4465" i="8"/>
  <c r="AM4466" i="8"/>
  <c r="AM4467" i="8"/>
  <c r="AM4468" i="8"/>
  <c r="AM4469" i="8"/>
  <c r="AM4470" i="8"/>
  <c r="AM4471" i="8"/>
  <c r="AM4472" i="8"/>
  <c r="AM4473" i="8"/>
  <c r="AM4474" i="8"/>
  <c r="AM4475" i="8"/>
  <c r="AM4476" i="8"/>
  <c r="AM4477" i="8"/>
  <c r="AM4478" i="8"/>
  <c r="AM4479" i="8"/>
  <c r="AM4480" i="8"/>
  <c r="AM4481" i="8"/>
  <c r="AM4482" i="8"/>
  <c r="AM4483" i="8"/>
  <c r="AM4484" i="8"/>
  <c r="AM4485" i="8"/>
  <c r="AM4486" i="8"/>
  <c r="AM4487" i="8"/>
  <c r="AM4488" i="8"/>
  <c r="AM4489" i="8"/>
  <c r="AM4490" i="8"/>
  <c r="AM4491" i="8"/>
  <c r="AM4492" i="8"/>
  <c r="AM4493" i="8"/>
  <c r="AM4494" i="8"/>
  <c r="AM4495" i="8"/>
  <c r="AM4496" i="8"/>
  <c r="AM4497" i="8"/>
  <c r="AM4498" i="8"/>
  <c r="AM4499" i="8"/>
  <c r="AM4500" i="8"/>
  <c r="AM4501" i="8"/>
  <c r="AM4502" i="8"/>
  <c r="AM4503" i="8"/>
  <c r="AM4504" i="8"/>
  <c r="AM4505" i="8"/>
  <c r="AM4506" i="8"/>
  <c r="AM4507" i="8"/>
  <c r="AM4508" i="8"/>
  <c r="AM4509" i="8"/>
  <c r="AM4510" i="8"/>
  <c r="AM4511" i="8"/>
  <c r="AM4512" i="8"/>
  <c r="AM4513" i="8"/>
  <c r="AM4514" i="8"/>
  <c r="AM4515" i="8"/>
  <c r="AM4516" i="8"/>
  <c r="AM4517" i="8"/>
  <c r="AM4518" i="8"/>
  <c r="AM4519" i="8"/>
  <c r="AM4520" i="8"/>
  <c r="AM4521" i="8"/>
  <c r="AM4522" i="8"/>
  <c r="AM4523" i="8"/>
  <c r="AM4524" i="8"/>
  <c r="AM4525" i="8"/>
  <c r="AM4526" i="8"/>
  <c r="AM4527" i="8"/>
  <c r="AM4528" i="8"/>
  <c r="AM4529" i="8"/>
  <c r="AM4530" i="8"/>
  <c r="AM4531" i="8"/>
  <c r="AM4532" i="8"/>
  <c r="AM4533" i="8"/>
  <c r="AM4534" i="8"/>
  <c r="AM4535" i="8"/>
  <c r="AM4536" i="8"/>
  <c r="AM4537" i="8"/>
  <c r="AM4538" i="8"/>
  <c r="AM4539" i="8"/>
  <c r="AM4540" i="8"/>
  <c r="AM4541" i="8"/>
  <c r="AM4542" i="8"/>
  <c r="AM4543" i="8"/>
  <c r="AM4544" i="8"/>
  <c r="AM4545" i="8"/>
  <c r="AM4546" i="8"/>
  <c r="AM4547" i="8"/>
  <c r="AM4548" i="8"/>
  <c r="AM4549" i="8"/>
  <c r="AM4550" i="8"/>
  <c r="AM4551" i="8"/>
  <c r="AM4552" i="8"/>
  <c r="AM4553" i="8"/>
  <c r="AM4554" i="8"/>
  <c r="AM4555" i="8"/>
  <c r="AM4556" i="8"/>
  <c r="AM4557" i="8"/>
  <c r="AM4558" i="8"/>
  <c r="AM4559" i="8"/>
  <c r="AM4560" i="8"/>
  <c r="AM4561" i="8"/>
  <c r="AM4562" i="8"/>
  <c r="AM4563" i="8"/>
  <c r="AM4564" i="8"/>
  <c r="AM4565" i="8"/>
  <c r="AM4566" i="8"/>
  <c r="AM4567" i="8"/>
  <c r="AM4568" i="8"/>
  <c r="AM4569" i="8"/>
  <c r="AM4570" i="8"/>
  <c r="AM4571" i="8"/>
  <c r="AM4572" i="8"/>
  <c r="AM4573" i="8"/>
  <c r="AM4574" i="8"/>
  <c r="AM4575" i="8"/>
  <c r="AM4576" i="8"/>
  <c r="AM4577" i="8"/>
  <c r="AM4578" i="8"/>
  <c r="AM4579" i="8"/>
  <c r="AM4580" i="8"/>
  <c r="AM4581" i="8"/>
  <c r="AM4582" i="8"/>
  <c r="AM4583" i="8"/>
  <c r="AM4584" i="8"/>
  <c r="AM4585" i="8"/>
  <c r="AM4586" i="8"/>
  <c r="AM4587" i="8"/>
  <c r="AM4588" i="8"/>
  <c r="AM4589" i="8"/>
  <c r="AM4590" i="8"/>
  <c r="AM4591" i="8"/>
  <c r="AM4592" i="8"/>
  <c r="AM4593" i="8"/>
  <c r="AM4594" i="8"/>
  <c r="AM4595" i="8"/>
  <c r="AM4596" i="8"/>
  <c r="AM4597" i="8"/>
  <c r="AM4598" i="8"/>
  <c r="AM4599" i="8"/>
  <c r="AM4600" i="8"/>
  <c r="AM4601" i="8"/>
  <c r="AM4602" i="8"/>
  <c r="AM4603" i="8"/>
  <c r="AM4604" i="8"/>
  <c r="AM4605" i="8"/>
  <c r="AM4606" i="8"/>
  <c r="AM4607" i="8"/>
  <c r="AM4608" i="8"/>
  <c r="AM4609" i="8"/>
  <c r="AM4610" i="8"/>
  <c r="AM4611" i="8"/>
  <c r="AM4612" i="8"/>
  <c r="AM4613" i="8"/>
  <c r="AM4614" i="8"/>
  <c r="AM4615" i="8"/>
  <c r="AM4616" i="8"/>
  <c r="AM4617" i="8"/>
  <c r="AM4618" i="8"/>
  <c r="AM4619" i="8"/>
  <c r="AM4620" i="8"/>
  <c r="AM4621" i="8"/>
  <c r="AM4622" i="8"/>
  <c r="AM4623" i="8"/>
  <c r="AM4624" i="8"/>
  <c r="AM4625" i="8"/>
  <c r="AM4626" i="8"/>
  <c r="AM4627" i="8"/>
  <c r="AM4628" i="8"/>
  <c r="AM4629" i="8"/>
  <c r="AM4630" i="8"/>
  <c r="AM4631" i="8"/>
  <c r="AM4632" i="8"/>
  <c r="AM4633" i="8"/>
  <c r="AM4634" i="8"/>
  <c r="AM4635" i="8"/>
  <c r="AM4636" i="8"/>
  <c r="AM4637" i="8"/>
  <c r="AM4638" i="8"/>
  <c r="AM4639" i="8"/>
  <c r="AM4640" i="8"/>
  <c r="AM4641" i="8"/>
  <c r="AM4642" i="8"/>
  <c r="AM4643" i="8"/>
  <c r="AM4644" i="8"/>
  <c r="AM4645" i="8"/>
  <c r="AM4646" i="8"/>
  <c r="AM4647" i="8"/>
  <c r="AM4648" i="8"/>
  <c r="AM4649" i="8"/>
  <c r="AM4650" i="8"/>
  <c r="AM4651" i="8"/>
  <c r="AM4652" i="8"/>
  <c r="AM4653" i="8"/>
  <c r="AM4654" i="8"/>
  <c r="AM4655" i="8"/>
  <c r="AM4656" i="8"/>
  <c r="AM4657" i="8"/>
  <c r="AM4658" i="8"/>
  <c r="AM4659" i="8"/>
  <c r="AM4660" i="8"/>
  <c r="AM4661" i="8"/>
  <c r="AM4662" i="8"/>
  <c r="AM4663" i="8"/>
  <c r="AM4664" i="8"/>
  <c r="AM4665" i="8"/>
  <c r="AM4666" i="8"/>
  <c r="AM4667" i="8"/>
  <c r="AM4668" i="8"/>
  <c r="AM4669" i="8"/>
  <c r="AM4670" i="8"/>
  <c r="AM4671" i="8"/>
  <c r="AM4672" i="8"/>
  <c r="AM4673" i="8"/>
  <c r="AM4674" i="8"/>
  <c r="AM4675" i="8"/>
  <c r="AM4676" i="8"/>
  <c r="AM4677" i="8"/>
  <c r="AM4678" i="8"/>
  <c r="AM4679" i="8"/>
  <c r="AM4680" i="8"/>
  <c r="AM4681" i="8"/>
  <c r="AM4682" i="8"/>
  <c r="AM4683" i="8"/>
  <c r="AM4684" i="8"/>
  <c r="AM4685" i="8"/>
  <c r="AM4686" i="8"/>
  <c r="AM4687" i="8"/>
  <c r="AM4688" i="8"/>
  <c r="AM4689" i="8"/>
  <c r="AM4690" i="8"/>
  <c r="AM4691" i="8"/>
  <c r="AM4692" i="8"/>
  <c r="AM4693" i="8"/>
  <c r="AM4694" i="8"/>
  <c r="AM4695" i="8"/>
  <c r="AM4696" i="8"/>
  <c r="AM4697" i="8"/>
  <c r="AM4698" i="8"/>
  <c r="AM4699" i="8"/>
  <c r="AM4700" i="8"/>
  <c r="AM4701" i="8"/>
  <c r="AM4702" i="8"/>
  <c r="AM4703" i="8"/>
  <c r="AM4704" i="8"/>
  <c r="AM4705" i="8"/>
  <c r="AM4706" i="8"/>
  <c r="AM4707" i="8"/>
  <c r="AM4708" i="8"/>
  <c r="AM4709" i="8"/>
  <c r="AM4710" i="8"/>
  <c r="AM4711" i="8"/>
  <c r="AM4712" i="8"/>
  <c r="AM4713" i="8"/>
  <c r="AM4714" i="8"/>
  <c r="AM4715" i="8"/>
  <c r="AM4716" i="8"/>
  <c r="AM4717" i="8"/>
  <c r="AM4718" i="8"/>
  <c r="AM4719" i="8"/>
  <c r="AM4720" i="8"/>
  <c r="AM4721" i="8"/>
  <c r="AM4722" i="8"/>
  <c r="AM4723" i="8"/>
  <c r="AM4724" i="8"/>
  <c r="AM4725" i="8"/>
  <c r="AM4726" i="8"/>
  <c r="AM4727" i="8"/>
  <c r="AM4728" i="8"/>
  <c r="AM4729" i="8"/>
  <c r="AM4730" i="8"/>
  <c r="AM4731" i="8"/>
  <c r="AM4732" i="8"/>
  <c r="AM4733" i="8"/>
  <c r="AM4734" i="8"/>
  <c r="AM4735" i="8"/>
  <c r="AM4736" i="8"/>
  <c r="AM4737" i="8"/>
  <c r="AM4738" i="8"/>
  <c r="AM4739" i="8"/>
  <c r="AM4740" i="8"/>
  <c r="AM4741" i="8"/>
  <c r="AM4742" i="8"/>
  <c r="AM4743" i="8"/>
  <c r="AM4744" i="8"/>
  <c r="AM4745" i="8"/>
  <c r="AM4746" i="8"/>
  <c r="AM4747" i="8"/>
  <c r="AM4748" i="8"/>
  <c r="AM4749" i="8"/>
  <c r="AM4750" i="8"/>
  <c r="AM4751" i="8"/>
  <c r="AM4752" i="8"/>
  <c r="AM4753" i="8"/>
  <c r="AM4754" i="8"/>
  <c r="AM4755" i="8"/>
  <c r="AM4756" i="8"/>
  <c r="AM4757" i="8"/>
  <c r="AM4758" i="8"/>
  <c r="AM4759" i="8"/>
  <c r="AM4760" i="8"/>
  <c r="AM4761" i="8"/>
  <c r="AM4762" i="8"/>
  <c r="AM4763" i="8"/>
  <c r="AM4764" i="8"/>
  <c r="AM4765" i="8"/>
  <c r="AM4766" i="8"/>
  <c r="AM4767" i="8"/>
  <c r="AM4768" i="8"/>
  <c r="AM4769" i="8"/>
  <c r="AM4770" i="8"/>
  <c r="AM4771" i="8"/>
  <c r="AM4772" i="8"/>
  <c r="AM4773" i="8"/>
  <c r="AM4774" i="8"/>
  <c r="AM4775" i="8"/>
  <c r="AM4776" i="8"/>
  <c r="AM4777" i="8"/>
  <c r="AM4778" i="8"/>
  <c r="AM4779" i="8"/>
  <c r="AM4780" i="8"/>
  <c r="AM4781" i="8"/>
  <c r="AM4782" i="8"/>
  <c r="AM4783" i="8"/>
  <c r="AM4784" i="8"/>
  <c r="AM4785" i="8"/>
  <c r="AM4786" i="8"/>
  <c r="AM4787" i="8"/>
  <c r="AM4788" i="8"/>
  <c r="AM4789" i="8"/>
  <c r="AM4790" i="8"/>
  <c r="AM4791" i="8"/>
  <c r="AM4792" i="8"/>
  <c r="AM4793" i="8"/>
  <c r="AM4794" i="8"/>
  <c r="AM4795" i="8"/>
  <c r="AM4796" i="8"/>
  <c r="AM4797" i="8"/>
  <c r="AM4798" i="8"/>
  <c r="AM4799" i="8"/>
  <c r="AM4800" i="8"/>
  <c r="AM4801" i="8"/>
  <c r="AM4802" i="8"/>
  <c r="AM4803" i="8"/>
  <c r="AM4804" i="8"/>
  <c r="AM4805" i="8"/>
  <c r="AM4806" i="8"/>
  <c r="AM4807" i="8"/>
  <c r="AM4808" i="8"/>
  <c r="AM4809" i="8"/>
  <c r="AM4810" i="8"/>
  <c r="AM4811" i="8"/>
  <c r="AM4812" i="8"/>
  <c r="AM4813" i="8"/>
  <c r="AM4814" i="8"/>
  <c r="AM4815" i="8"/>
  <c r="AM4816" i="8"/>
  <c r="AM4817" i="8"/>
  <c r="AM4818" i="8"/>
  <c r="AM4819" i="8"/>
  <c r="AM4820" i="8"/>
  <c r="AM4821" i="8"/>
  <c r="AM4822" i="8"/>
  <c r="AM4823" i="8"/>
  <c r="AM4824" i="8"/>
  <c r="AM4825" i="8"/>
  <c r="AM4826" i="8"/>
  <c r="AM4827" i="8"/>
  <c r="AM4828" i="8"/>
  <c r="AM4829" i="8"/>
  <c r="AM4830" i="8"/>
  <c r="AM4831" i="8"/>
  <c r="AM4832" i="8"/>
  <c r="AM4833" i="8"/>
  <c r="AM4834" i="8"/>
  <c r="AM4835" i="8"/>
  <c r="AM4836" i="8"/>
  <c r="AM4837" i="8"/>
  <c r="AM4838" i="8"/>
  <c r="AM4839" i="8"/>
  <c r="AM4840" i="8"/>
  <c r="AM4841" i="8"/>
  <c r="AM4842" i="8"/>
  <c r="AM4843" i="8"/>
  <c r="AM4844" i="8"/>
  <c r="AM4845" i="8"/>
  <c r="AM4846" i="8"/>
  <c r="AM4847" i="8"/>
  <c r="AM4848" i="8"/>
  <c r="AM4849" i="8"/>
  <c r="AM4850" i="8"/>
  <c r="AM4851" i="8"/>
  <c r="AM4852" i="8"/>
  <c r="AM4853" i="8"/>
  <c r="AM4854" i="8"/>
  <c r="AM4855" i="8"/>
  <c r="AM4856" i="8"/>
  <c r="AM4857" i="8"/>
  <c r="AM4858" i="8"/>
  <c r="AM4859" i="8"/>
  <c r="AM4860" i="8"/>
  <c r="AM4861" i="8"/>
  <c r="AM4862" i="8"/>
  <c r="AM4863" i="8"/>
  <c r="AM4864" i="8"/>
  <c r="AM4865" i="8"/>
  <c r="AM4866" i="8"/>
  <c r="AM4867" i="8"/>
  <c r="AM4868" i="8"/>
  <c r="AM4869" i="8"/>
  <c r="AM4870" i="8"/>
  <c r="AM4871" i="8"/>
  <c r="AM4872" i="8"/>
  <c r="AM4873" i="8"/>
  <c r="AM4874" i="8"/>
  <c r="AM4875" i="8"/>
  <c r="AM4876" i="8"/>
  <c r="AM4877" i="8"/>
  <c r="AM4878" i="8"/>
  <c r="AM4879" i="8"/>
  <c r="AM4880" i="8"/>
  <c r="AM4881" i="8"/>
  <c r="AM4882" i="8"/>
  <c r="AM4883" i="8"/>
  <c r="AM4884" i="8"/>
  <c r="AM4885" i="8"/>
  <c r="AM4886" i="8"/>
  <c r="AM4887" i="8"/>
  <c r="AM4888" i="8"/>
  <c r="AM4889" i="8"/>
  <c r="AM4890" i="8"/>
  <c r="AM4891" i="8"/>
  <c r="AM4892" i="8"/>
  <c r="AM4893" i="8"/>
  <c r="AM4894" i="8"/>
  <c r="AM4895" i="8"/>
  <c r="AM4896" i="8"/>
  <c r="AM4897" i="8"/>
  <c r="AM4898" i="8"/>
  <c r="AM4899" i="8"/>
  <c r="AM4900" i="8"/>
  <c r="AM4901" i="8"/>
  <c r="AM4902" i="8"/>
  <c r="AM4903" i="8"/>
  <c r="AM4904" i="8"/>
  <c r="AM4905" i="8"/>
  <c r="AM4906" i="8"/>
  <c r="AM4907" i="8"/>
  <c r="AM4908" i="8"/>
  <c r="AM4909" i="8"/>
  <c r="AM4910" i="8"/>
  <c r="AM4911" i="8"/>
  <c r="AM4912" i="8"/>
  <c r="AM4913" i="8"/>
  <c r="AM4914" i="8"/>
  <c r="AM4915" i="8"/>
  <c r="AM4916" i="8"/>
  <c r="AM4917" i="8"/>
  <c r="AM4918" i="8"/>
  <c r="AM4919" i="8"/>
  <c r="AM4920" i="8"/>
  <c r="AM4921" i="8"/>
  <c r="AM4922" i="8"/>
  <c r="AM4923" i="8"/>
  <c r="AM4924" i="8"/>
  <c r="AM4925" i="8"/>
  <c r="AM4926" i="8"/>
  <c r="AM4927" i="8"/>
  <c r="AM4928" i="8"/>
  <c r="AM4929" i="8"/>
  <c r="AM4930" i="8"/>
  <c r="AM4931" i="8"/>
  <c r="AM4932" i="8"/>
  <c r="AM4933" i="8"/>
  <c r="AM4934" i="8"/>
  <c r="AM4935" i="8"/>
  <c r="AM4936" i="8"/>
  <c r="AM4937" i="8"/>
  <c r="AM4938" i="8"/>
  <c r="AM4939" i="8"/>
  <c r="AM4940" i="8"/>
  <c r="AM4941" i="8"/>
  <c r="AM4942" i="8"/>
  <c r="AM4943" i="8"/>
  <c r="AM4944" i="8"/>
  <c r="AM4945" i="8"/>
  <c r="AM4946" i="8"/>
  <c r="AM4947" i="8"/>
  <c r="AM4948" i="8"/>
  <c r="AM4949" i="8"/>
  <c r="AM4950" i="8"/>
  <c r="AM4951" i="8"/>
  <c r="AM4952" i="8"/>
  <c r="AM4953" i="8"/>
  <c r="AM4954" i="8"/>
  <c r="AM4955" i="8"/>
  <c r="AM4956" i="8"/>
  <c r="AM4957" i="8"/>
  <c r="AM4958" i="8"/>
  <c r="AM4959" i="8"/>
  <c r="AM4960" i="8"/>
  <c r="AM4961" i="8"/>
  <c r="AM4962" i="8"/>
  <c r="AM4963" i="8"/>
  <c r="AM4964" i="8"/>
  <c r="AM4965" i="8"/>
  <c r="AM4966" i="8"/>
  <c r="AM4967" i="8"/>
  <c r="AM4968" i="8"/>
  <c r="AM4969" i="8"/>
  <c r="AM4970" i="8"/>
  <c r="AM4971" i="8"/>
  <c r="AM4972" i="8"/>
  <c r="AM4973" i="8"/>
  <c r="AM4974" i="8"/>
  <c r="AM4975" i="8"/>
  <c r="AM4976" i="8"/>
  <c r="AM4977" i="8"/>
  <c r="AM4978" i="8"/>
  <c r="AM4979" i="8"/>
  <c r="AM4980" i="8"/>
  <c r="AM4981" i="8"/>
  <c r="AM4982" i="8"/>
  <c r="AM4983" i="8"/>
  <c r="AM4984" i="8"/>
  <c r="AM4985" i="8"/>
  <c r="AM4986" i="8"/>
  <c r="AM4987" i="8"/>
  <c r="AM4988" i="8"/>
  <c r="AM4989" i="8"/>
  <c r="AM4990" i="8"/>
  <c r="AM4991" i="8"/>
  <c r="AM4992" i="8"/>
  <c r="AM4993" i="8"/>
  <c r="AM4994" i="8"/>
  <c r="AM4995" i="8"/>
  <c r="AM4996" i="8"/>
  <c r="AM4997" i="8"/>
  <c r="AM4998" i="8"/>
  <c r="AM4999" i="8"/>
  <c r="AM5000" i="8"/>
  <c r="AM5001" i="8"/>
  <c r="AM5002" i="8"/>
  <c r="AM5003" i="8"/>
  <c r="AM5004" i="8"/>
  <c r="AM5005" i="8"/>
  <c r="AM5006" i="8"/>
  <c r="AM5007" i="8"/>
  <c r="AM5008" i="8"/>
  <c r="AM5009" i="8"/>
  <c r="AM5010" i="8"/>
  <c r="AM5011" i="8"/>
  <c r="AM5012" i="8"/>
  <c r="AM5013" i="8"/>
  <c r="AM5014" i="8"/>
  <c r="AM5015" i="8"/>
  <c r="AM5016" i="8"/>
  <c r="AM5017" i="8"/>
  <c r="AM5018" i="8"/>
  <c r="AM5019" i="8"/>
  <c r="AM5020" i="8"/>
  <c r="AM5021" i="8"/>
  <c r="AM5022" i="8"/>
  <c r="AM5023" i="8"/>
  <c r="AM5024" i="8"/>
  <c r="AM5025" i="8"/>
  <c r="AM5026" i="8"/>
  <c r="AM5027" i="8"/>
  <c r="AM5028" i="8"/>
  <c r="AM5029" i="8"/>
  <c r="AM5030" i="8"/>
  <c r="AM5031" i="8"/>
  <c r="AM5032" i="8"/>
  <c r="AM5033" i="8"/>
  <c r="AM5034" i="8"/>
  <c r="AM5035" i="8"/>
  <c r="AM5036" i="8"/>
  <c r="AM5037" i="8"/>
  <c r="AM5038" i="8"/>
  <c r="AM5039" i="8"/>
  <c r="AM5040" i="8"/>
  <c r="AM5041" i="8"/>
  <c r="AM5042" i="8"/>
  <c r="AM5043" i="8"/>
  <c r="AM5044" i="8"/>
  <c r="AM5045" i="8"/>
  <c r="AM5046" i="8"/>
  <c r="AM5047" i="8"/>
  <c r="AM5048" i="8"/>
  <c r="AM5049" i="8"/>
  <c r="AM5050" i="8"/>
  <c r="AM5051" i="8"/>
  <c r="AM5052" i="8"/>
  <c r="AM5053" i="8"/>
  <c r="AM5054" i="8"/>
  <c r="AM5055" i="8"/>
  <c r="AM5056" i="8"/>
  <c r="AM5057" i="8"/>
  <c r="AM5058" i="8"/>
  <c r="AM5059" i="8"/>
  <c r="AM5060" i="8"/>
  <c r="AM5061" i="8"/>
  <c r="AM5062" i="8"/>
  <c r="AM5063" i="8"/>
  <c r="AM5064" i="8"/>
  <c r="AM5065" i="8"/>
  <c r="AM5066" i="8"/>
  <c r="AM5067" i="8"/>
  <c r="AM5068" i="8"/>
  <c r="AM5069" i="8"/>
  <c r="AM5070" i="8"/>
  <c r="AM5071" i="8"/>
  <c r="AM5072" i="8"/>
  <c r="AM5073" i="8"/>
  <c r="AM5074" i="8"/>
  <c r="AM5075" i="8"/>
  <c r="AM5076" i="8"/>
  <c r="AM5077" i="8"/>
  <c r="AM5078" i="8"/>
  <c r="AM5079" i="8"/>
  <c r="AM5080" i="8"/>
  <c r="AM5081" i="8"/>
  <c r="AM5082" i="8"/>
  <c r="AM5083" i="8"/>
  <c r="AM5084" i="8"/>
  <c r="AM5085" i="8"/>
  <c r="AM5086" i="8"/>
  <c r="AM5087" i="8"/>
  <c r="AM5088" i="8"/>
  <c r="AM5089" i="8"/>
  <c r="AM5090" i="8"/>
  <c r="AM5091" i="8"/>
  <c r="AM5092" i="8"/>
  <c r="AM5093" i="8"/>
  <c r="AM5094" i="8"/>
  <c r="AM5095" i="8"/>
  <c r="AM5096" i="8"/>
  <c r="AM5097" i="8"/>
  <c r="AM5098" i="8"/>
  <c r="AM5099" i="8"/>
  <c r="AM5100" i="8"/>
  <c r="AM5101" i="8"/>
  <c r="AM5102" i="8"/>
  <c r="AM5103" i="8"/>
  <c r="AM5104" i="8"/>
  <c r="AM5105" i="8"/>
  <c r="AM5106" i="8"/>
  <c r="AM5107" i="8"/>
  <c r="AM5108" i="8"/>
  <c r="AM5109" i="8"/>
  <c r="AM5110" i="8"/>
  <c r="AM5111" i="8"/>
  <c r="AM5112" i="8"/>
  <c r="AM5113" i="8"/>
  <c r="AM5114" i="8"/>
  <c r="AM5115" i="8"/>
  <c r="AM5116" i="8"/>
  <c r="AM5117" i="8"/>
  <c r="AM5118" i="8"/>
  <c r="AM5119" i="8"/>
  <c r="AM5120" i="8"/>
  <c r="AM5121" i="8"/>
  <c r="AM5122" i="8"/>
  <c r="AM5123" i="8"/>
  <c r="AM5124" i="8"/>
  <c r="AM5125" i="8"/>
  <c r="AM5126" i="8"/>
  <c r="AM5127" i="8"/>
  <c r="AM5128" i="8"/>
  <c r="AM5129" i="8"/>
  <c r="AM5130" i="8"/>
  <c r="AM5131" i="8"/>
  <c r="AM5132" i="8"/>
  <c r="AM5133" i="8"/>
  <c r="AM5134" i="8"/>
  <c r="AM5135" i="8"/>
  <c r="AM5136" i="8"/>
  <c r="AM5137" i="8"/>
  <c r="AM5138" i="8"/>
  <c r="AM5139" i="8"/>
  <c r="AM5140" i="8"/>
  <c r="AM5141" i="8"/>
  <c r="AM5142" i="8"/>
  <c r="AM5143" i="8"/>
  <c r="AM5144" i="8"/>
  <c r="AM5145" i="8"/>
  <c r="AM5146" i="8"/>
  <c r="AM5147" i="8"/>
  <c r="AM5148" i="8"/>
  <c r="AM5149" i="8"/>
  <c r="AM5150" i="8"/>
  <c r="AM5151" i="8"/>
  <c r="AM5152" i="8"/>
  <c r="AM5153" i="8"/>
  <c r="AM5154" i="8"/>
  <c r="AM5155" i="8"/>
  <c r="AM5156" i="8"/>
  <c r="AM5157" i="8"/>
  <c r="AM5158" i="8"/>
  <c r="AM5159" i="8"/>
  <c r="AM5160" i="8"/>
  <c r="AM5161" i="8"/>
  <c r="AM5162" i="8"/>
  <c r="AM5163" i="8"/>
  <c r="AM5164" i="8"/>
  <c r="AM5165" i="8"/>
  <c r="AM5166" i="8"/>
  <c r="AM5167" i="8"/>
  <c r="AM5168" i="8"/>
  <c r="AM5169" i="8"/>
  <c r="AM5170" i="8"/>
  <c r="AM5171" i="8"/>
  <c r="AM5172" i="8"/>
  <c r="AM5173" i="8"/>
  <c r="AM5174" i="8"/>
  <c r="AM5175" i="8"/>
  <c r="AM5176" i="8"/>
  <c r="AM5177" i="8"/>
  <c r="AM5178" i="8"/>
  <c r="AM5179" i="8"/>
  <c r="AM5180" i="8"/>
  <c r="AM5181" i="8"/>
  <c r="AM5182" i="8"/>
  <c r="AM5183" i="8"/>
  <c r="AM5184" i="8"/>
  <c r="AM5185" i="8"/>
  <c r="AM5186" i="8"/>
  <c r="AM5187" i="8"/>
  <c r="AM5188" i="8"/>
  <c r="AM5189" i="8"/>
  <c r="AM5190" i="8"/>
  <c r="AM5191" i="8"/>
  <c r="AM5192" i="8"/>
  <c r="AM5193" i="8"/>
  <c r="AM5194" i="8"/>
  <c r="AM5195" i="8"/>
  <c r="AM5196" i="8"/>
  <c r="AM5197" i="8"/>
  <c r="AM5198" i="8"/>
  <c r="AM5199" i="8"/>
  <c r="AM5200" i="8"/>
  <c r="AM5201" i="8"/>
  <c r="AM5202" i="8"/>
  <c r="AM5203" i="8"/>
  <c r="AM5204" i="8"/>
  <c r="AM5205" i="8"/>
  <c r="AM5206" i="8"/>
  <c r="AM5207" i="8"/>
  <c r="AM5208" i="8"/>
  <c r="AM5209" i="8"/>
  <c r="AM5210" i="8"/>
  <c r="AM5211" i="8"/>
  <c r="AM5212" i="8"/>
  <c r="AM5213" i="8"/>
  <c r="AM5214" i="8"/>
  <c r="AM5215" i="8"/>
  <c r="AM5216" i="8"/>
  <c r="AM5217" i="8"/>
  <c r="AM5218" i="8"/>
  <c r="AM5219" i="8"/>
  <c r="AM5220" i="8"/>
  <c r="AM5221" i="8"/>
  <c r="AM5222" i="8"/>
  <c r="AM5223" i="8"/>
  <c r="AM5224" i="8"/>
  <c r="AM5225" i="8"/>
  <c r="AM5226" i="8"/>
  <c r="AM5227" i="8"/>
  <c r="AM5228" i="8"/>
  <c r="AM5229" i="8"/>
  <c r="AM5230" i="8"/>
  <c r="AM5231" i="8"/>
  <c r="AM5232" i="8"/>
  <c r="AM5233" i="8"/>
  <c r="AM5234" i="8"/>
  <c r="AM5235" i="8"/>
  <c r="AM5236" i="8"/>
  <c r="AM5237" i="8"/>
  <c r="AM5238" i="8"/>
  <c r="AM5239" i="8"/>
  <c r="AM5240" i="8"/>
  <c r="AM5241" i="8"/>
  <c r="AM5242" i="8"/>
  <c r="AM5243" i="8"/>
  <c r="AM5244" i="8"/>
  <c r="AM5245" i="8"/>
  <c r="AM5246" i="8"/>
  <c r="AM5247" i="8"/>
  <c r="AM5248" i="8"/>
  <c r="AM5249" i="8"/>
  <c r="AM5250" i="8"/>
  <c r="AM5251" i="8"/>
  <c r="AM5252" i="8"/>
  <c r="AM5253" i="8"/>
  <c r="AM5254" i="8"/>
  <c r="AM5255" i="8"/>
  <c r="AM5256" i="8"/>
  <c r="AM5257" i="8"/>
  <c r="AM5258" i="8"/>
  <c r="AM5259" i="8"/>
  <c r="AM5260" i="8"/>
  <c r="AM5261" i="8"/>
  <c r="AM5262" i="8"/>
  <c r="AM5263" i="8"/>
  <c r="AM5264" i="8"/>
  <c r="AM5265" i="8"/>
  <c r="AM5266" i="8"/>
  <c r="AM5267" i="8"/>
  <c r="AM5268" i="8"/>
  <c r="AM5269" i="8"/>
  <c r="AM5270" i="8"/>
  <c r="AM5271" i="8"/>
  <c r="AM5272" i="8"/>
  <c r="AM5273" i="8"/>
  <c r="AM5274" i="8"/>
  <c r="AM5275" i="8"/>
  <c r="AM5276" i="8"/>
  <c r="AM5277" i="8"/>
  <c r="AM5278" i="8"/>
  <c r="AM5279" i="8"/>
  <c r="AM5280" i="8"/>
  <c r="AM5281" i="8"/>
  <c r="AM5282" i="8"/>
  <c r="AM5283" i="8"/>
  <c r="AM5284" i="8"/>
  <c r="AM5285" i="8"/>
  <c r="AM5286" i="8"/>
  <c r="AM5287" i="8"/>
  <c r="AM5288" i="8"/>
  <c r="AM5289" i="8"/>
  <c r="AM5290" i="8"/>
  <c r="AM5291" i="8"/>
  <c r="AM5292" i="8"/>
  <c r="AM5293" i="8"/>
  <c r="AM5294" i="8"/>
  <c r="AM5295" i="8"/>
  <c r="AM5296" i="8"/>
  <c r="AM5297" i="8"/>
  <c r="AM5298" i="8"/>
  <c r="AM5299" i="8"/>
  <c r="AM5300" i="8"/>
  <c r="AM5301" i="8"/>
  <c r="AM5302" i="8"/>
  <c r="AM5303" i="8"/>
  <c r="AM5304" i="8"/>
  <c r="AM5305" i="8"/>
  <c r="AM5306" i="8"/>
  <c r="AM5307" i="8"/>
  <c r="AM5308" i="8"/>
  <c r="AM5309" i="8"/>
  <c r="AM5310" i="8"/>
  <c r="AM5311" i="8"/>
  <c r="AM5312" i="8"/>
  <c r="AM5313" i="8"/>
  <c r="AM5314" i="8"/>
  <c r="AM5315" i="8"/>
  <c r="AM5316" i="8"/>
  <c r="AM5317" i="8"/>
  <c r="AM5318" i="8"/>
  <c r="AM5319" i="8"/>
  <c r="AM5320" i="8"/>
  <c r="AM5321" i="8"/>
  <c r="AM5322" i="8"/>
  <c r="AM5323" i="8"/>
  <c r="AM5324" i="8"/>
  <c r="AM5325" i="8"/>
  <c r="AM5326" i="8"/>
  <c r="AM5327" i="8"/>
  <c r="AM5328" i="8"/>
  <c r="AM5329" i="8"/>
  <c r="AM5330" i="8"/>
  <c r="AM5331" i="8"/>
  <c r="AM5332" i="8"/>
  <c r="AM5333" i="8"/>
  <c r="AM5334" i="8"/>
  <c r="AM5335" i="8"/>
  <c r="AM5336" i="8"/>
  <c r="AM5337" i="8"/>
  <c r="AM5338" i="8"/>
  <c r="AM5339" i="8"/>
  <c r="AM5340" i="8"/>
  <c r="AM5341" i="8"/>
  <c r="AM5342" i="8"/>
  <c r="AM5343" i="8"/>
  <c r="AM5344" i="8"/>
  <c r="AM5345" i="8"/>
  <c r="AM5346" i="8"/>
  <c r="AM5347" i="8"/>
  <c r="AM5348" i="8"/>
  <c r="AM5349" i="8"/>
  <c r="AM5350" i="8"/>
  <c r="AM5351" i="8"/>
  <c r="AM5352" i="8"/>
  <c r="AM5353" i="8"/>
  <c r="AM5354" i="8"/>
  <c r="AM5355" i="8"/>
  <c r="AM5356" i="8"/>
  <c r="AM5357" i="8"/>
  <c r="AM5358" i="8"/>
  <c r="AM5359" i="8"/>
  <c r="AM5360" i="8"/>
  <c r="AM5361" i="8"/>
  <c r="AM5362" i="8"/>
  <c r="AM5363" i="8"/>
  <c r="AM5364" i="8"/>
  <c r="AM5365" i="8"/>
  <c r="AM5366" i="8"/>
  <c r="AM5367" i="8"/>
  <c r="AM5368" i="8"/>
  <c r="AM5369" i="8"/>
  <c r="AM5370" i="8"/>
  <c r="AM5371" i="8"/>
  <c r="AM5372" i="8"/>
  <c r="AM5373" i="8"/>
  <c r="AM5374" i="8"/>
  <c r="AM5375" i="8"/>
  <c r="AM5376" i="8"/>
  <c r="AM5377" i="8"/>
  <c r="AM5378" i="8"/>
  <c r="AM5379" i="8"/>
  <c r="AM5380" i="8"/>
  <c r="AM5381" i="8"/>
  <c r="AM5382" i="8"/>
  <c r="AM5383" i="8"/>
  <c r="AM5384" i="8"/>
  <c r="AM5385" i="8"/>
  <c r="AM5386" i="8"/>
  <c r="AM5387" i="8"/>
  <c r="AM5388" i="8"/>
  <c r="AM5389" i="8"/>
  <c r="AM5390" i="8"/>
  <c r="AM5391" i="8"/>
  <c r="AM5392" i="8"/>
  <c r="AM5393" i="8"/>
  <c r="AM5394" i="8"/>
  <c r="AM5395" i="8"/>
  <c r="AM5396" i="8"/>
  <c r="AM5397" i="8"/>
  <c r="AM5398" i="8"/>
  <c r="AM5399" i="8"/>
  <c r="AM5400" i="8"/>
  <c r="AM5401" i="8"/>
  <c r="AM5402" i="8"/>
  <c r="AM5403" i="8"/>
  <c r="AM5404" i="8"/>
  <c r="AM5405" i="8"/>
  <c r="AM5406" i="8"/>
  <c r="AM5407" i="8"/>
  <c r="AM5408" i="8"/>
  <c r="AM5409" i="8"/>
  <c r="AM5410" i="8"/>
  <c r="AM5411" i="8"/>
  <c r="AM5412" i="8"/>
  <c r="AM5413" i="8"/>
  <c r="AM5414" i="8"/>
  <c r="AM5415" i="8"/>
  <c r="AM5416" i="8"/>
  <c r="AM5417" i="8"/>
  <c r="AM5418" i="8"/>
  <c r="AM5419" i="8"/>
  <c r="AM5420" i="8"/>
  <c r="AM5421" i="8"/>
  <c r="AM5422" i="8"/>
  <c r="AM5423" i="8"/>
  <c r="AM5424" i="8"/>
  <c r="AM5425" i="8"/>
  <c r="AM5426" i="8"/>
  <c r="AM5427" i="8"/>
  <c r="AM5428" i="8"/>
  <c r="AM5429" i="8"/>
  <c r="AM5430" i="8"/>
  <c r="AM5431" i="8"/>
  <c r="AM5432" i="8"/>
  <c r="AM5433" i="8"/>
  <c r="AM5434" i="8"/>
  <c r="AM5435" i="8"/>
  <c r="AM5436" i="8"/>
  <c r="AM5437" i="8"/>
  <c r="AM5438" i="8"/>
  <c r="AM5439" i="8"/>
  <c r="AM5440" i="8"/>
  <c r="AM5441" i="8"/>
  <c r="AM5442" i="8"/>
  <c r="AM5443" i="8"/>
  <c r="AM5444" i="8"/>
  <c r="AM5445" i="8"/>
  <c r="AM5446" i="8"/>
  <c r="AM5447" i="8"/>
  <c r="AM5448" i="8"/>
  <c r="AM5449" i="8"/>
  <c r="AM5450" i="8"/>
  <c r="AM5451" i="8"/>
  <c r="AM5452" i="8"/>
  <c r="AM5453" i="8"/>
  <c r="AM5454" i="8"/>
  <c r="AM5455" i="8"/>
  <c r="AM5456" i="8"/>
  <c r="AM5457" i="8"/>
  <c r="AM5458" i="8"/>
  <c r="AM5459" i="8"/>
  <c r="AM5460" i="8"/>
  <c r="AM5461" i="8"/>
  <c r="AM5462" i="8"/>
  <c r="AM5463" i="8"/>
  <c r="AM5464" i="8"/>
  <c r="AM5465" i="8"/>
  <c r="AM5466" i="8"/>
  <c r="AM5467" i="8"/>
  <c r="AM5468" i="8"/>
  <c r="AM5469" i="8"/>
  <c r="AM5470" i="8"/>
  <c r="AM5471" i="8"/>
  <c r="AM5472" i="8"/>
  <c r="AM5473" i="8"/>
  <c r="AM5474" i="8"/>
  <c r="AM5475" i="8"/>
  <c r="AM5476" i="8"/>
  <c r="AM5477" i="8"/>
  <c r="AM5478" i="8"/>
  <c r="AM5479" i="8"/>
  <c r="AM5480" i="8"/>
  <c r="AM5481" i="8"/>
  <c r="AM5482" i="8"/>
  <c r="AM5483" i="8"/>
  <c r="AM5484" i="8"/>
  <c r="AM5485" i="8"/>
  <c r="AM5486" i="8"/>
  <c r="AM5487" i="8"/>
  <c r="AM5488" i="8"/>
  <c r="AM5489" i="8"/>
  <c r="AM5490" i="8"/>
  <c r="AM5491" i="8"/>
  <c r="AM5492" i="8"/>
  <c r="AM5493" i="8"/>
  <c r="AM5494" i="8"/>
  <c r="AM5495" i="8"/>
  <c r="AM5496" i="8"/>
  <c r="AM5497" i="8"/>
  <c r="AM5498" i="8"/>
  <c r="AM5499" i="8"/>
  <c r="AM5500" i="8"/>
  <c r="AM5501" i="8"/>
  <c r="AM5502" i="8"/>
  <c r="AM5503" i="8"/>
  <c r="AM5504" i="8"/>
  <c r="AM5505" i="8"/>
  <c r="AM5506" i="8"/>
  <c r="AM5507" i="8"/>
  <c r="AM5508" i="8"/>
  <c r="AM5509" i="8"/>
  <c r="AM5510" i="8"/>
  <c r="AM5511" i="8"/>
  <c r="AM5512" i="8"/>
  <c r="AM5513" i="8"/>
  <c r="AM5514" i="8"/>
  <c r="AM5515" i="8"/>
  <c r="AM5516" i="8"/>
  <c r="AM5517" i="8"/>
  <c r="AM5518" i="8"/>
  <c r="AM5519" i="8"/>
  <c r="AM5520" i="8"/>
  <c r="AM5521" i="8"/>
  <c r="AM5522" i="8"/>
  <c r="AM5523" i="8"/>
  <c r="AM5524" i="8"/>
  <c r="AM5525" i="8"/>
  <c r="AM5526" i="8"/>
  <c r="AM5527" i="8"/>
  <c r="AM5528" i="8"/>
  <c r="AM5529" i="8"/>
  <c r="AM5530" i="8"/>
  <c r="AM5531" i="8"/>
  <c r="AM5532" i="8"/>
  <c r="AM5533" i="8"/>
  <c r="AM5534" i="8"/>
  <c r="AM5535" i="8"/>
  <c r="AM5536" i="8"/>
  <c r="AM5537" i="8"/>
  <c r="AM5538" i="8"/>
  <c r="AM5539" i="8"/>
  <c r="AM5540" i="8"/>
  <c r="AM5541" i="8"/>
  <c r="AM5542" i="8"/>
  <c r="AM5543" i="8"/>
  <c r="AM5544" i="8"/>
  <c r="AM5545" i="8"/>
  <c r="AM5546" i="8"/>
  <c r="AM5547" i="8"/>
  <c r="AM5548" i="8"/>
  <c r="AM5549" i="8"/>
  <c r="AM5550" i="8"/>
  <c r="AM5551" i="8"/>
  <c r="AM5552" i="8"/>
  <c r="AM5553" i="8"/>
  <c r="AM5554" i="8"/>
  <c r="AM5555" i="8"/>
  <c r="AM5556" i="8"/>
  <c r="AM5557" i="8"/>
  <c r="AM5558" i="8"/>
  <c r="AM5559" i="8"/>
  <c r="AM5560" i="8"/>
  <c r="AM5561" i="8"/>
  <c r="AM5562" i="8"/>
  <c r="AM5563" i="8"/>
  <c r="AM5564" i="8"/>
  <c r="AM5565" i="8"/>
  <c r="AM5566" i="8"/>
  <c r="AM5567" i="8"/>
  <c r="AM5568" i="8"/>
  <c r="AM5569" i="8"/>
  <c r="AM5570" i="8"/>
  <c r="AM5571" i="8"/>
  <c r="AM5572" i="8"/>
  <c r="AM5573" i="8"/>
  <c r="AM5574" i="8"/>
  <c r="AM5575" i="8"/>
  <c r="AM5576" i="8"/>
  <c r="AM5577" i="8"/>
  <c r="AM5578" i="8"/>
  <c r="AM5579" i="8"/>
  <c r="AM5580" i="8"/>
  <c r="AM5581" i="8"/>
  <c r="AM5582" i="8"/>
  <c r="AM5583" i="8"/>
  <c r="AM5584" i="8"/>
  <c r="AM5585" i="8"/>
  <c r="AM5586" i="8"/>
  <c r="AM5587" i="8"/>
  <c r="AM5588" i="8"/>
  <c r="AM5589" i="8"/>
  <c r="AM5590" i="8"/>
  <c r="AM5591" i="8"/>
  <c r="AM5592" i="8"/>
  <c r="AM5593" i="8"/>
  <c r="AM5594" i="8"/>
  <c r="AM5595" i="8"/>
  <c r="AM5596" i="8"/>
  <c r="AM5597" i="8"/>
  <c r="AM5598" i="8"/>
  <c r="AM5599" i="8"/>
  <c r="AM5600" i="8"/>
  <c r="AM5601" i="8"/>
  <c r="AM5602" i="8"/>
  <c r="AM5603" i="8"/>
  <c r="AM5604" i="8"/>
  <c r="AM5605" i="8"/>
  <c r="AM5606" i="8"/>
  <c r="AM5607" i="8"/>
  <c r="AM5608" i="8"/>
  <c r="AM5609" i="8"/>
  <c r="AM5610" i="8"/>
  <c r="AM5611" i="8"/>
  <c r="AM5612" i="8"/>
  <c r="AM5613" i="8"/>
  <c r="AM5614" i="8"/>
  <c r="AM5615" i="8"/>
  <c r="AM5616" i="8"/>
  <c r="AM5617" i="8"/>
  <c r="AM5618" i="8"/>
  <c r="AM5619" i="8"/>
  <c r="AM5620" i="8"/>
  <c r="AM5621" i="8"/>
  <c r="AM5622" i="8"/>
  <c r="AM5623" i="8"/>
  <c r="AM5624" i="8"/>
  <c r="AM5625" i="8"/>
  <c r="AM5626" i="8"/>
  <c r="AM5627" i="8"/>
  <c r="AM5628" i="8"/>
  <c r="AM5629" i="8"/>
  <c r="AM5630" i="8"/>
  <c r="AM5631" i="8"/>
  <c r="AM5632" i="8"/>
  <c r="AM5633" i="8"/>
  <c r="AM5634" i="8"/>
  <c r="AM5635" i="8"/>
  <c r="AM5636" i="8"/>
  <c r="AM5637" i="8"/>
  <c r="AM5638" i="8"/>
  <c r="AM5639" i="8"/>
  <c r="AM5640" i="8"/>
  <c r="AM5641" i="8"/>
  <c r="AM5642" i="8"/>
  <c r="AM5643" i="8"/>
  <c r="AM5644" i="8"/>
  <c r="AM5645" i="8"/>
  <c r="AM5646" i="8"/>
  <c r="AM5647" i="8"/>
  <c r="AM5648" i="8"/>
  <c r="AM5649" i="8"/>
  <c r="AM5650" i="8"/>
  <c r="AM5651" i="8"/>
  <c r="AM5652" i="8"/>
  <c r="AM5653" i="8"/>
  <c r="AM5654" i="8"/>
  <c r="AM5655" i="8"/>
  <c r="AM5656" i="8"/>
  <c r="AM5657" i="8"/>
  <c r="AM5658" i="8"/>
  <c r="AM5659" i="8"/>
  <c r="AM5660" i="8"/>
  <c r="AM5661" i="8"/>
  <c r="AM5662" i="8"/>
  <c r="AM5663" i="8"/>
  <c r="AM5664" i="8"/>
  <c r="AM5665" i="8"/>
  <c r="AM5666" i="8"/>
  <c r="AM5667" i="8"/>
  <c r="AM5668" i="8"/>
  <c r="AM5669" i="8"/>
  <c r="AM5670" i="8"/>
  <c r="AM5671" i="8"/>
  <c r="AM5672" i="8"/>
  <c r="AM5673" i="8"/>
  <c r="AM5674" i="8"/>
  <c r="AM5675" i="8"/>
  <c r="AM5676" i="8"/>
  <c r="AM5677" i="8"/>
  <c r="AM5678" i="8"/>
  <c r="AM5679" i="8"/>
  <c r="AM5680" i="8"/>
  <c r="AM5681" i="8"/>
  <c r="AM5682" i="8"/>
  <c r="AM5683" i="8"/>
  <c r="AM5684" i="8"/>
  <c r="AM5685" i="8"/>
  <c r="AM5686" i="8"/>
  <c r="AM5687" i="8"/>
  <c r="AM5688" i="8"/>
  <c r="AM5689" i="8"/>
  <c r="AM5690" i="8"/>
  <c r="AM5691" i="8"/>
  <c r="AM5692" i="8"/>
  <c r="AM5693" i="8"/>
  <c r="AM5694" i="8"/>
  <c r="AM5695" i="8"/>
  <c r="AM5696" i="8"/>
  <c r="AM5697" i="8"/>
  <c r="AM5698" i="8"/>
  <c r="AM5699" i="8"/>
  <c r="AM5700" i="8"/>
  <c r="AM5701" i="8"/>
  <c r="AM5702" i="8"/>
  <c r="AM5703" i="8"/>
  <c r="AM5704" i="8"/>
  <c r="AM5705" i="8"/>
  <c r="AM5706" i="8"/>
  <c r="AM5707" i="8"/>
  <c r="AM5708" i="8"/>
  <c r="AM5709" i="8"/>
  <c r="AM5710" i="8"/>
  <c r="AM5711" i="8"/>
  <c r="AM5712" i="8"/>
  <c r="AM5713" i="8"/>
  <c r="AM5714" i="8"/>
  <c r="AM5715" i="8"/>
  <c r="AM5716" i="8"/>
  <c r="AM5717" i="8"/>
  <c r="AM5718" i="8"/>
  <c r="AM5719" i="8"/>
  <c r="AM5720" i="8"/>
  <c r="AM5721" i="8"/>
  <c r="AM5722" i="8"/>
  <c r="AM5723" i="8"/>
  <c r="AM5724" i="8"/>
  <c r="AM5725" i="8"/>
  <c r="AM5726" i="8"/>
  <c r="AM5727" i="8"/>
  <c r="AM5728" i="8"/>
  <c r="AM5729" i="8"/>
  <c r="AM5730" i="8"/>
  <c r="AM5731" i="8"/>
  <c r="AM5732" i="8"/>
  <c r="AM5733" i="8"/>
  <c r="AM5734" i="8"/>
  <c r="AM5735" i="8"/>
  <c r="AM5736" i="8"/>
  <c r="AM5737" i="8"/>
  <c r="AM5738" i="8"/>
  <c r="AM5739" i="8"/>
  <c r="AM5740" i="8"/>
  <c r="AM5741" i="8"/>
  <c r="AM5742" i="8"/>
  <c r="AM5743" i="8"/>
  <c r="AM5744" i="8"/>
  <c r="AM5745" i="8"/>
  <c r="AM5746" i="8"/>
  <c r="AM5747" i="8"/>
  <c r="AM5748" i="8"/>
  <c r="AM5749" i="8"/>
  <c r="AM5750" i="8"/>
  <c r="AM5751" i="8"/>
  <c r="AM5752" i="8"/>
  <c r="AM5753" i="8"/>
  <c r="AM5754" i="8"/>
  <c r="AM5755" i="8"/>
  <c r="AM5756" i="8"/>
  <c r="AM5757" i="8"/>
  <c r="AM5758" i="8"/>
  <c r="AM5759" i="8"/>
  <c r="AM5760" i="8"/>
  <c r="AM5761" i="8"/>
  <c r="AM5762" i="8"/>
  <c r="AM5763" i="8"/>
  <c r="AM5764" i="8"/>
  <c r="AM5765" i="8"/>
  <c r="AM5766" i="8"/>
  <c r="AM5767" i="8"/>
  <c r="AM5768" i="8"/>
  <c r="AM5769" i="8"/>
  <c r="AM5770" i="8"/>
  <c r="AM5771" i="8"/>
  <c r="AM5772" i="8"/>
  <c r="H2" i="21"/>
  <c r="C5" i="13" l="1"/>
  <c r="B13" i="21"/>
  <c r="E13" i="21" s="1"/>
  <c r="B12" i="21"/>
  <c r="E12" i="21" s="1"/>
  <c r="B11" i="21"/>
  <c r="E11" i="21" s="1"/>
  <c r="B10" i="21"/>
  <c r="E10" i="21" s="1"/>
  <c r="B9" i="21"/>
  <c r="E9" i="21" s="1"/>
  <c r="B8" i="21"/>
  <c r="E8" i="21" s="1"/>
  <c r="B7" i="21"/>
  <c r="E7" i="21" s="1"/>
  <c r="B6" i="21"/>
  <c r="E6" i="21" s="1"/>
  <c r="B5" i="21"/>
  <c r="E5" i="21" s="1"/>
  <c r="B4" i="21"/>
  <c r="E4" i="21" s="1"/>
  <c r="B3" i="21"/>
  <c r="E3" i="21" s="1"/>
  <c r="B2" i="21"/>
  <c r="E2" i="21" s="1"/>
  <c r="D14" i="19"/>
  <c r="D13" i="19"/>
  <c r="D12" i="19"/>
  <c r="D11" i="19"/>
  <c r="D10" i="19"/>
  <c r="D9" i="19"/>
  <c r="D8" i="19"/>
  <c r="D7" i="19"/>
  <c r="D6" i="19"/>
  <c r="D5" i="19"/>
  <c r="D4" i="19"/>
  <c r="D3" i="19"/>
  <c r="B1" i="19"/>
  <c r="C3" i="19" s="1"/>
  <c r="E20" i="18"/>
  <c r="E21" i="18" s="1"/>
  <c r="E22" i="18" s="1"/>
  <c r="E23" i="18" s="1"/>
  <c r="E24" i="18" s="1"/>
  <c r="E25" i="18" s="1"/>
  <c r="E26" i="18" s="1"/>
  <c r="E27" i="18" s="1"/>
  <c r="E28" i="18" s="1"/>
  <c r="E29" i="18" s="1"/>
  <c r="E30" i="18" s="1"/>
  <c r="E31" i="18" s="1"/>
  <c r="B19" i="18"/>
  <c r="C20" i="18" s="1"/>
  <c r="D18" i="18"/>
  <c r="B17" i="18"/>
  <c r="B16" i="18"/>
  <c r="B15" i="18"/>
  <c r="B14" i="18"/>
  <c r="B13" i="18"/>
  <c r="B12" i="18"/>
  <c r="J13" i="7"/>
  <c r="J12" i="7"/>
  <c r="J11" i="7"/>
  <c r="J10" i="7"/>
  <c r="J9" i="7"/>
  <c r="J8" i="7"/>
  <c r="J7" i="7"/>
  <c r="J6" i="7"/>
  <c r="J5" i="7"/>
  <c r="J4" i="7"/>
  <c r="J3" i="7"/>
  <c r="J2" i="7"/>
  <c r="D2" i="15"/>
  <c r="D3" i="15" s="1"/>
  <c r="C3" i="13"/>
  <c r="D2" i="13"/>
  <c r="I10" i="7" l="1"/>
  <c r="D10" i="7" s="1"/>
  <c r="C6" i="13"/>
  <c r="C9" i="13"/>
  <c r="E9" i="13" s="1"/>
  <c r="C3" i="15"/>
  <c r="C9" i="15"/>
  <c r="E9" i="15" s="1"/>
  <c r="C9" i="21"/>
  <c r="F9" i="21" s="1"/>
  <c r="C8" i="15"/>
  <c r="C4" i="13"/>
  <c r="C10" i="13"/>
  <c r="E10" i="13" s="1"/>
  <c r="C4" i="15"/>
  <c r="C10" i="15"/>
  <c r="E10" i="15" s="1"/>
  <c r="C11" i="13"/>
  <c r="C5" i="15"/>
  <c r="C11" i="15"/>
  <c r="C12" i="13"/>
  <c r="C6" i="15"/>
  <c r="C12" i="15"/>
  <c r="C7" i="13"/>
  <c r="C13" i="13"/>
  <c r="E13" i="13" s="1"/>
  <c r="C7" i="15"/>
  <c r="C13" i="15"/>
  <c r="E13" i="15" s="1"/>
  <c r="C2" i="13"/>
  <c r="C8" i="13"/>
  <c r="C2" i="15"/>
  <c r="C11" i="21"/>
  <c r="F11" i="21" s="1"/>
  <c r="C5" i="21"/>
  <c r="C4" i="21"/>
  <c r="C10" i="21"/>
  <c r="F10" i="21" s="1"/>
  <c r="C6" i="21"/>
  <c r="C12" i="21"/>
  <c r="F12" i="21" s="1"/>
  <c r="C7" i="21"/>
  <c r="C13" i="21"/>
  <c r="F13" i="21" s="1"/>
  <c r="C2" i="21"/>
  <c r="F2" i="21" s="1"/>
  <c r="C8" i="21"/>
  <c r="F8" i="21" s="1"/>
  <c r="C3" i="21"/>
  <c r="I3" i="7"/>
  <c r="D3" i="7" s="1"/>
  <c r="I2" i="7"/>
  <c r="D2" i="7" s="1"/>
  <c r="I5" i="7"/>
  <c r="D5" i="7" s="1"/>
  <c r="I8" i="7"/>
  <c r="D8" i="7" s="1"/>
  <c r="I12" i="7"/>
  <c r="D12" i="7" s="1"/>
  <c r="I6" i="7"/>
  <c r="D6" i="7" s="1"/>
  <c r="I9" i="7"/>
  <c r="D9" i="7" s="1"/>
  <c r="I4" i="7"/>
  <c r="D4" i="7" s="1"/>
  <c r="I7" i="7"/>
  <c r="D7" i="7" s="1"/>
  <c r="I13" i="7"/>
  <c r="D13" i="7" s="1"/>
  <c r="I11" i="7"/>
  <c r="D11" i="7" s="1"/>
  <c r="C21" i="18"/>
  <c r="C22" i="18" s="1"/>
  <c r="C23" i="18" s="1"/>
  <c r="C24" i="18" s="1"/>
  <c r="C25" i="18" s="1"/>
  <c r="C26" i="18" s="1"/>
  <c r="C27" i="18" s="1"/>
  <c r="C28" i="18" s="1"/>
  <c r="C29" i="18" s="1"/>
  <c r="C30" i="18" s="1"/>
  <c r="C31" i="18" s="1"/>
  <c r="C32" i="18" s="1"/>
  <c r="E32" i="18" s="1"/>
  <c r="D4" i="15"/>
  <c r="D3" i="13"/>
  <c r="E11" i="13"/>
  <c r="F3" i="21" l="1"/>
  <c r="F4" i="21" s="1"/>
  <c r="F5" i="21" s="1"/>
  <c r="F6" i="21" s="1"/>
  <c r="F7" i="21" s="1"/>
  <c r="E11" i="15"/>
  <c r="E12" i="13"/>
  <c r="E12" i="15"/>
  <c r="E2" i="13"/>
  <c r="E3" i="13" s="1"/>
  <c r="E2" i="15"/>
  <c r="D5" i="15"/>
  <c r="D4" i="13"/>
  <c r="E3" i="15" l="1"/>
  <c r="E4" i="13"/>
  <c r="D6" i="15"/>
  <c r="D5" i="13"/>
  <c r="E4" i="15" l="1"/>
  <c r="E5" i="15" s="1"/>
  <c r="E5" i="13"/>
  <c r="D7" i="15"/>
  <c r="D6" i="13"/>
  <c r="E6" i="15" l="1"/>
  <c r="E6" i="13"/>
  <c r="D8" i="15"/>
  <c r="D7" i="13"/>
  <c r="E7" i="13" l="1"/>
  <c r="E8" i="13" s="1"/>
  <c r="E7" i="15"/>
  <c r="E8" i="15" s="1"/>
  <c r="D9" i="15"/>
  <c r="D8" i="13"/>
  <c r="D10" i="15" l="1"/>
  <c r="D9" i="13"/>
  <c r="D11" i="15" l="1"/>
  <c r="D10" i="13"/>
  <c r="D12" i="15" l="1"/>
  <c r="D11" i="13"/>
  <c r="D13" i="15" l="1"/>
  <c r="D12" i="13"/>
  <c r="D13" i="13" l="1"/>
  <c r="C13" i="12" l="1"/>
  <c r="C12" i="12"/>
  <c r="C11" i="12"/>
  <c r="C10" i="12"/>
  <c r="C9" i="12"/>
  <c r="C8" i="12"/>
  <c r="C7" i="12"/>
  <c r="C6" i="12"/>
  <c r="C5" i="12"/>
  <c r="C4" i="12"/>
  <c r="C3" i="12"/>
  <c r="C2" i="12"/>
  <c r="E9" i="12" l="1"/>
  <c r="E13" i="12"/>
  <c r="E10" i="12"/>
  <c r="D2" i="12"/>
  <c r="D3" i="12" s="1"/>
  <c r="C13" i="11"/>
  <c r="E13" i="11" s="1"/>
  <c r="C12" i="11"/>
  <c r="C11" i="11"/>
  <c r="C10" i="11"/>
  <c r="E10" i="11" s="1"/>
  <c r="C9" i="11"/>
  <c r="E9" i="11" s="1"/>
  <c r="C8" i="11"/>
  <c r="C7" i="11"/>
  <c r="C6" i="11"/>
  <c r="C5" i="11"/>
  <c r="C4" i="11"/>
  <c r="C3" i="11"/>
  <c r="C2" i="11"/>
  <c r="C13" i="10"/>
  <c r="E13" i="10" s="1"/>
  <c r="C12" i="10"/>
  <c r="C11" i="10"/>
  <c r="E11" i="10" s="1"/>
  <c r="C10" i="10"/>
  <c r="E10" i="10" s="1"/>
  <c r="C9" i="10"/>
  <c r="C8" i="10"/>
  <c r="C7" i="10"/>
  <c r="C6" i="10"/>
  <c r="C5" i="10"/>
  <c r="C4" i="10"/>
  <c r="C3" i="10"/>
  <c r="D2" i="11"/>
  <c r="D3" i="11" s="1"/>
  <c r="C2" i="10"/>
  <c r="E12" i="10"/>
  <c r="D3" i="10"/>
  <c r="D2" i="10"/>
  <c r="C13" i="9"/>
  <c r="G14" i="19" s="1"/>
  <c r="C12" i="9"/>
  <c r="G13" i="19" s="1"/>
  <c r="C11" i="9"/>
  <c r="G12" i="19" s="1"/>
  <c r="C10" i="9"/>
  <c r="G11" i="19" s="1"/>
  <c r="C9" i="9"/>
  <c r="C8" i="9"/>
  <c r="G9" i="19" s="1"/>
  <c r="C7" i="9"/>
  <c r="C6" i="9"/>
  <c r="C5" i="9"/>
  <c r="C4" i="9"/>
  <c r="C3" i="9"/>
  <c r="C2" i="9"/>
  <c r="D2" i="9"/>
  <c r="D3" i="9" s="1"/>
  <c r="A2" i="2"/>
  <c r="G11" i="7"/>
  <c r="G10" i="7"/>
  <c r="G13" i="7"/>
  <c r="F2" i="7"/>
  <c r="F3" i="7" s="1"/>
  <c r="E2" i="7"/>
  <c r="E3" i="7" s="1"/>
  <c r="E4" i="7" s="1"/>
  <c r="D13" i="6"/>
  <c r="G13" i="6" s="1"/>
  <c r="D12" i="6"/>
  <c r="G12" i="6" s="1"/>
  <c r="D11" i="6"/>
  <c r="D10" i="6"/>
  <c r="D9" i="6"/>
  <c r="D8" i="6"/>
  <c r="D7" i="6"/>
  <c r="D6" i="6"/>
  <c r="D5" i="6"/>
  <c r="D4" i="6"/>
  <c r="D3" i="6"/>
  <c r="F2" i="6"/>
  <c r="E2" i="6"/>
  <c r="E3" i="6" s="1"/>
  <c r="D2" i="6"/>
  <c r="G2" i="6" s="1"/>
  <c r="C13" i="5"/>
  <c r="C12" i="5"/>
  <c r="C11" i="5"/>
  <c r="C10" i="5"/>
  <c r="C9" i="5"/>
  <c r="C8" i="5"/>
  <c r="C7" i="5"/>
  <c r="C6" i="5"/>
  <c r="C5" i="5"/>
  <c r="C4" i="5"/>
  <c r="C3" i="5"/>
  <c r="C2" i="5"/>
  <c r="F2" i="5" s="1"/>
  <c r="D13" i="5"/>
  <c r="D12" i="5"/>
  <c r="D11" i="5"/>
  <c r="D10" i="5"/>
  <c r="D9" i="5"/>
  <c r="D8" i="5"/>
  <c r="D7" i="5"/>
  <c r="D6" i="5"/>
  <c r="D5" i="5"/>
  <c r="D4" i="5"/>
  <c r="D3" i="5"/>
  <c r="D2" i="5"/>
  <c r="E2" i="5"/>
  <c r="E3" i="5" s="1"/>
  <c r="D13" i="4"/>
  <c r="G13" i="4" s="1"/>
  <c r="D12" i="4"/>
  <c r="G12" i="4" s="1"/>
  <c r="D8" i="4"/>
  <c r="D9" i="4"/>
  <c r="D10" i="4"/>
  <c r="D11" i="4"/>
  <c r="G11" i="4" s="1"/>
  <c r="D7" i="4"/>
  <c r="D6" i="4"/>
  <c r="D5" i="4"/>
  <c r="D4" i="4"/>
  <c r="D3" i="4"/>
  <c r="D2" i="4"/>
  <c r="F2" i="4"/>
  <c r="F3" i="4" s="1"/>
  <c r="E2" i="4"/>
  <c r="D2" i="1"/>
  <c r="D3" i="1"/>
  <c r="D4" i="1"/>
  <c r="D5" i="1"/>
  <c r="D6" i="1"/>
  <c r="D7" i="1"/>
  <c r="D8" i="1"/>
  <c r="D9" i="1"/>
  <c r="D10" i="1"/>
  <c r="D11" i="1"/>
  <c r="D12" i="1"/>
  <c r="D13" i="1"/>
  <c r="F3" i="1"/>
  <c r="F4" i="1" s="1"/>
  <c r="F5" i="1" s="1"/>
  <c r="F6" i="1" s="1"/>
  <c r="F7" i="1" s="1"/>
  <c r="F8" i="1" s="1"/>
  <c r="F9" i="1" s="1"/>
  <c r="F10" i="1" s="1"/>
  <c r="F11" i="1" s="1"/>
  <c r="F12" i="1" s="1"/>
  <c r="F13" i="1" s="1"/>
  <c r="F2" i="1"/>
  <c r="E2" i="1"/>
  <c r="E3" i="1" s="1"/>
  <c r="E4" i="1" s="1"/>
  <c r="E5" i="1" s="1"/>
  <c r="E6" i="1" s="1"/>
  <c r="E7" i="1" s="1"/>
  <c r="E8" i="1" s="1"/>
  <c r="E9" i="1" s="1"/>
  <c r="E10" i="1" s="1"/>
  <c r="E11" i="1" s="1"/>
  <c r="E12" i="1" s="1"/>
  <c r="E13" i="1" s="1"/>
  <c r="G7" i="19" l="1"/>
  <c r="G5" i="19"/>
  <c r="G6" i="19"/>
  <c r="G8" i="19"/>
  <c r="G4" i="19"/>
  <c r="E9" i="9"/>
  <c r="G10" i="19"/>
  <c r="E2" i="9"/>
  <c r="G3" i="19"/>
  <c r="F6" i="19"/>
  <c r="G10" i="1"/>
  <c r="F11" i="19"/>
  <c r="C11" i="19" s="1"/>
  <c r="F5" i="19"/>
  <c r="F4" i="19"/>
  <c r="G11" i="1"/>
  <c r="F12" i="19"/>
  <c r="C12" i="19" s="1"/>
  <c r="G9" i="1"/>
  <c r="F10" i="19"/>
  <c r="C10" i="19" s="1"/>
  <c r="F9" i="19"/>
  <c r="G2" i="1"/>
  <c r="F3" i="19"/>
  <c r="G13" i="1"/>
  <c r="F14" i="19"/>
  <c r="C14" i="19" s="1"/>
  <c r="F8" i="19"/>
  <c r="F13" i="19"/>
  <c r="C13" i="19" s="1"/>
  <c r="F7" i="19"/>
  <c r="D4" i="12"/>
  <c r="E2" i="12"/>
  <c r="E12" i="12"/>
  <c r="E11" i="12"/>
  <c r="D4" i="11"/>
  <c r="E2" i="11"/>
  <c r="E12" i="11"/>
  <c r="E11" i="11"/>
  <c r="E9" i="10"/>
  <c r="D4" i="10"/>
  <c r="E2" i="10"/>
  <c r="G9" i="6"/>
  <c r="G11" i="6"/>
  <c r="G10" i="6"/>
  <c r="E11" i="9"/>
  <c r="D4" i="9"/>
  <c r="E10" i="9"/>
  <c r="E5" i="7"/>
  <c r="F4" i="7"/>
  <c r="G9" i="7"/>
  <c r="G12" i="7"/>
  <c r="G2" i="7"/>
  <c r="G3" i="6"/>
  <c r="E4" i="6"/>
  <c r="F3" i="6"/>
  <c r="G2" i="5"/>
  <c r="E4" i="5"/>
  <c r="E5" i="5" s="1"/>
  <c r="E6" i="5" s="1"/>
  <c r="F3" i="5"/>
  <c r="G12" i="1"/>
  <c r="G10" i="4"/>
  <c r="F4" i="4"/>
  <c r="F5" i="4" s="1"/>
  <c r="F6" i="4" s="1"/>
  <c r="E3" i="4"/>
  <c r="E4" i="4" s="1"/>
  <c r="E5" i="4" s="1"/>
  <c r="G9" i="4"/>
  <c r="G2" i="4"/>
  <c r="G3" i="1" l="1"/>
  <c r="G4" i="6"/>
  <c r="E3" i="9"/>
  <c r="B3" i="19"/>
  <c r="C4" i="19"/>
  <c r="C5" i="19" s="1"/>
  <c r="B4" i="19"/>
  <c r="D5" i="12"/>
  <c r="E3" i="12"/>
  <c r="D5" i="11"/>
  <c r="E3" i="11"/>
  <c r="E3" i="10"/>
  <c r="D5" i="10"/>
  <c r="E12" i="9"/>
  <c r="D5" i="9"/>
  <c r="G3" i="7"/>
  <c r="E6" i="7"/>
  <c r="F5" i="7"/>
  <c r="F4" i="6"/>
  <c r="E5" i="6"/>
  <c r="G3" i="5"/>
  <c r="F4" i="5"/>
  <c r="E7" i="5"/>
  <c r="G3" i="4"/>
  <c r="E6" i="4"/>
  <c r="F7" i="4"/>
  <c r="G4" i="1" l="1"/>
  <c r="G5" i="1"/>
  <c r="C6" i="19"/>
  <c r="G5" i="6"/>
  <c r="G4" i="7"/>
  <c r="E4" i="11"/>
  <c r="E4" i="12"/>
  <c r="E4" i="10"/>
  <c r="E4" i="9"/>
  <c r="G4" i="4"/>
  <c r="B5" i="19"/>
  <c r="G4" i="5"/>
  <c r="D6" i="12"/>
  <c r="D6" i="11"/>
  <c r="D6" i="10"/>
  <c r="E13" i="9"/>
  <c r="D6" i="9"/>
  <c r="E7" i="7"/>
  <c r="F6" i="7"/>
  <c r="F5" i="6"/>
  <c r="E6" i="6"/>
  <c r="E8" i="5"/>
  <c r="F5" i="5"/>
  <c r="E7" i="4"/>
  <c r="F8" i="4"/>
  <c r="C7" i="19" l="1"/>
  <c r="G6" i="6"/>
  <c r="G6" i="1"/>
  <c r="E5" i="12"/>
  <c r="E5" i="11"/>
  <c r="E5" i="9"/>
  <c r="E5" i="10"/>
  <c r="G5" i="7"/>
  <c r="G5" i="4"/>
  <c r="G5" i="5"/>
  <c r="B6" i="19"/>
  <c r="D7" i="12"/>
  <c r="D7" i="11"/>
  <c r="D7" i="10"/>
  <c r="D7" i="9"/>
  <c r="E8" i="7"/>
  <c r="F7" i="7"/>
  <c r="E7" i="6"/>
  <c r="F6" i="6"/>
  <c r="F6" i="5"/>
  <c r="E9" i="5"/>
  <c r="F9" i="4"/>
  <c r="E8" i="4"/>
  <c r="G7" i="6" l="1"/>
  <c r="G8" i="6" s="1"/>
  <c r="G7" i="1"/>
  <c r="G8" i="1" s="1"/>
  <c r="C8" i="19"/>
  <c r="C9" i="19" s="1"/>
  <c r="G6" i="7"/>
  <c r="E6" i="9"/>
  <c r="E6" i="11"/>
  <c r="E6" i="10"/>
  <c r="E6" i="12"/>
  <c r="G6" i="4"/>
  <c r="G6" i="5"/>
  <c r="B7" i="19"/>
  <c r="D8" i="12"/>
  <c r="D8" i="11"/>
  <c r="D8" i="10"/>
  <c r="D8" i="9"/>
  <c r="F8" i="7"/>
  <c r="E9" i="7"/>
  <c r="F7" i="6"/>
  <c r="E8" i="6"/>
  <c r="E10" i="5"/>
  <c r="F7" i="5"/>
  <c r="E9" i="4"/>
  <c r="F10" i="4"/>
  <c r="G7" i="7" l="1"/>
  <c r="G8" i="7" s="1"/>
  <c r="E7" i="12"/>
  <c r="E8" i="12" s="1"/>
  <c r="E7" i="9"/>
  <c r="E8" i="9" s="1"/>
  <c r="E7" i="11"/>
  <c r="E8" i="11" s="1"/>
  <c r="E7" i="10"/>
  <c r="E8" i="10" s="1"/>
  <c r="G7" i="4"/>
  <c r="G8" i="4" s="1"/>
  <c r="G7" i="5"/>
  <c r="G8" i="5" s="1"/>
  <c r="B8" i="19"/>
  <c r="D9" i="12"/>
  <c r="D9" i="11"/>
  <c r="D9" i="10"/>
  <c r="D9" i="9"/>
  <c r="E10" i="7"/>
  <c r="F9" i="7"/>
  <c r="E9" i="6"/>
  <c r="F8" i="6"/>
  <c r="G9" i="5"/>
  <c r="F8" i="5"/>
  <c r="E11" i="5"/>
  <c r="F11" i="4"/>
  <c r="E10" i="4"/>
  <c r="B9" i="19" l="1"/>
  <c r="D10" i="12"/>
  <c r="D10" i="11"/>
  <c r="D10" i="10"/>
  <c r="D10" i="9"/>
  <c r="E11" i="7"/>
  <c r="F10" i="7"/>
  <c r="F9" i="6"/>
  <c r="E10" i="6"/>
  <c r="G10" i="5"/>
  <c r="E12" i="5"/>
  <c r="F9" i="5"/>
  <c r="F12" i="4"/>
  <c r="E11" i="4"/>
  <c r="B10" i="19" l="1"/>
  <c r="D11" i="12"/>
  <c r="D11" i="11"/>
  <c r="D11" i="10"/>
  <c r="D11" i="9"/>
  <c r="F11" i="7"/>
  <c r="E12" i="7"/>
  <c r="E11" i="6"/>
  <c r="F10" i="6"/>
  <c r="G11" i="5"/>
  <c r="F10" i="5"/>
  <c r="E13" i="5"/>
  <c r="F13" i="4"/>
  <c r="E12" i="4"/>
  <c r="B11" i="19" l="1"/>
  <c r="D12" i="12"/>
  <c r="D12" i="11"/>
  <c r="D12" i="10"/>
  <c r="D12" i="9"/>
  <c r="F12" i="7"/>
  <c r="E13" i="7"/>
  <c r="E12" i="6"/>
  <c r="F11" i="6"/>
  <c r="G12" i="5"/>
  <c r="F11" i="5"/>
  <c r="E13" i="4"/>
  <c r="B12" i="19" l="1"/>
  <c r="D13" i="12"/>
  <c r="D13" i="11"/>
  <c r="D13" i="10"/>
  <c r="D13" i="9"/>
  <c r="F13" i="7"/>
  <c r="E13" i="6"/>
  <c r="F12" i="6"/>
  <c r="G13" i="5"/>
  <c r="F12" i="5"/>
  <c r="B13" i="19" l="1"/>
  <c r="F13" i="6"/>
  <c r="F13" i="5"/>
  <c r="B14" i="1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35041C6-DE07-4340-9B9D-4F3810A94DE9}" keepAlive="1" name="Consulta - BAL_VER" description="Conexão com a consulta 'BAL_VER' na pasta de trabalho." type="5" refreshedVersion="8" background="1" saveData="1">
    <dbPr connection="Provider=Microsoft.Mashup.OleDb.1;Data Source=$Workbook$;Location=BAL_VER;Extended Properties=&quot;&quot;" command="SELECT * FROM [BAL_VER]"/>
  </connection>
  <connection id="2" xr16:uid="{911C0C04-C1AC-4274-986E-8B9CFD755C7C}" keepAlive="1" name="Consulta - EMPENHO" description="Conexão com a consulta 'EMPENHO' na pasta de trabalho." type="5" refreshedVersion="8" background="1" saveData="1">
    <dbPr connection="Provider=Microsoft.Mashup.OleDb.1;Data Source=$Workbook$;Location=EMPENHO;Extended Properties=&quot;&quot;" command="SELECT * FROM [EMPENHO]"/>
  </connection>
  <connection id="3" xr16:uid="{B9D0E2C9-89FB-44A7-82A1-D1B7468ABEC8}" keepAlive="1" name="Consulta - LIQUIDACAO" description="Conexão com a consulta 'LIQUIDACAO' na pasta de trabalho." type="5" refreshedVersion="8" background="1" saveData="1">
    <dbPr connection="Provider=Microsoft.Mashup.OleDb.1;Data Source=$Workbook$;Location=LIQUIDACAO;Extended Properties=&quot;&quot;" command="SELECT * FROM [LIQUIDACAO]"/>
  </connection>
  <connection id="4" xr16:uid="{9225FC6E-EBEF-45AD-8F53-C914E97BACBC}" keepAlive="1" name="Consulta - RECEITA_ALT" description="Conexão com a consulta 'RECEITA_ALT' na pasta de trabalho." type="5" refreshedVersion="8" background="1" saveData="1">
    <dbPr connection="Provider=Microsoft.Mashup.OleDb.1;Data Source=$Workbook$;Location=RECEITA_ALT;Extended Properties=&quot;&quot;" command="SELECT * FROM [RECEITA_ALT]"/>
  </connection>
  <connection id="5" xr16:uid="{1DE875E9-DB76-40CC-A33C-6ABF447EE2D8}" keepAlive="1" name="Consulta - tce_4111" description="Conexão com a consulta 'tce_4111' na pasta de trabalho." type="5" refreshedVersion="8" background="1" saveData="1">
    <dbPr connection="Provider=Microsoft.Mashup.OleDb.1;Data Source=$Workbook$;Location=tce_4111;Extended Properties=&quot;&quot;" command="SELECT * FROM [tce_4111]"/>
  </connection>
</connections>
</file>

<file path=xl/sharedStrings.xml><?xml version="1.0" encoding="utf-8"?>
<sst xmlns="http://schemas.openxmlformats.org/spreadsheetml/2006/main" count="90761" uniqueCount="11969">
  <si>
    <t>Mês</t>
  </si>
  <si>
    <t>codigo_receita</t>
  </si>
  <si>
    <t>orgao</t>
  </si>
  <si>
    <t>uniorcam</t>
  </si>
  <si>
    <t>receita_realizada_jan</t>
  </si>
  <si>
    <t>receita_realizada_fev</t>
  </si>
  <si>
    <t>receita_realizada_mar</t>
  </si>
  <si>
    <t>receita_realizada_abr</t>
  </si>
  <si>
    <t>receita_realizada_mai</t>
  </si>
  <si>
    <t>receita_realizada_jun</t>
  </si>
  <si>
    <t>receita_realizada_jul</t>
  </si>
  <si>
    <t>receita_realizada_ago</t>
  </si>
  <si>
    <t>receita_realizada_set</t>
  </si>
  <si>
    <t>receita_realizada_out</t>
  </si>
  <si>
    <t>receita_realizada_nov</t>
  </si>
  <si>
    <t>receita_realizada_dez</t>
  </si>
  <si>
    <t>meta_1bim</t>
  </si>
  <si>
    <t>meta_2bim</t>
  </si>
  <si>
    <t>meta_3bim</t>
  </si>
  <si>
    <t>meta_4bim</t>
  </si>
  <si>
    <t>meta_5bim</t>
  </si>
  <si>
    <t>meta_6bim</t>
  </si>
  <si>
    <t>caracteristica_peculiar_receita</t>
  </si>
  <si>
    <t>recurso_vinculado</t>
  </si>
  <si>
    <t>complemento_recurso_vinculado</t>
  </si>
  <si>
    <t>fonte_recurso_stn</t>
  </si>
  <si>
    <t>acompanhamento_execucao_orcamentaria</t>
  </si>
  <si>
    <t>data_inicial</t>
  </si>
  <si>
    <t>data_final</t>
  </si>
  <si>
    <t>data_geracao</t>
  </si>
  <si>
    <t>cnpj</t>
  </si>
  <si>
    <t>entidade</t>
  </si>
  <si>
    <t>arquivo</t>
  </si>
  <si>
    <t>1.0.0.0.00.0.0.00.00.00.00.000</t>
  </si>
  <si>
    <t>87612826000190</t>
  </si>
  <si>
    <t>PREFEITURA MUNICIPAL INDEPENDENCIA</t>
  </si>
  <si>
    <t>1.1.0.0.00.0.0.00.00.00.00.000</t>
  </si>
  <si>
    <t>1.1.1.0.00.0.0.00.00.00.00.000</t>
  </si>
  <si>
    <t>1.1.1.3.00.0.0.00.00.00.00.000</t>
  </si>
  <si>
    <t>1.1.1.3.03.0.0.00.00.00.00.000</t>
  </si>
  <si>
    <t>1.1.1.3.03.1.0.00.00.00.00.000</t>
  </si>
  <si>
    <t>1.1.1.3.03.1.1.00.00.00.00.000</t>
  </si>
  <si>
    <t>1.1.1.3.03.1.1.01.00.00.00.000</t>
  </si>
  <si>
    <t>1.1.1.3.03.1.1.01.01.00.00.000</t>
  </si>
  <si>
    <t>1.1.1.3.03.1.1.01.02.00.00.000</t>
  </si>
  <si>
    <t>1.1.1.3.03.1.1.01.03.00.00.000</t>
  </si>
  <si>
    <t>1.1.1.3.03.1.1.02.00.00.00.000</t>
  </si>
  <si>
    <t>1.1.1.3.03.1.1.02.01.00.00.000</t>
  </si>
  <si>
    <t>1.1.1.3.03.1.1.02.02.00.00.000</t>
  </si>
  <si>
    <t>1.1.1.3.03.1.1.02.03.00.00.000</t>
  </si>
  <si>
    <t>1.1.1.3.03.1.1.03.00.00.00.000</t>
  </si>
  <si>
    <t>1.1.1.3.03.1.1.03.01.00.00.000</t>
  </si>
  <si>
    <t>1.1.1.3.03.1.1.03.02.00.00.000</t>
  </si>
  <si>
    <t>1.1.1.3.03.1.1.03.03.00.00.000</t>
  </si>
  <si>
    <t>1.1.1.3.03.4.0.00.00.00.00.000</t>
  </si>
  <si>
    <t>1.1.1.3.03.4.1.00.00.00.00.000</t>
  </si>
  <si>
    <t>1.1.1.3.03.4.1.01.00.00.00.000</t>
  </si>
  <si>
    <t>1.1.1.3.03.4.1.01.01.00.00.000</t>
  </si>
  <si>
    <t>1.1.1.3.03.4.1.01.02.00.00.000</t>
  </si>
  <si>
    <t>1.1.1.3.03.4.1.01.03.00.00.000</t>
  </si>
  <si>
    <t>1.1.1.3.03.4.1.02.00.00.00.000</t>
  </si>
  <si>
    <t>1.1.1.3.03.4.1.02.01.00.00.000</t>
  </si>
  <si>
    <t>1.1.1.3.03.4.1.02.02.00.00.000</t>
  </si>
  <si>
    <t>1.1.1.3.03.4.1.02.03.00.00.000</t>
  </si>
  <si>
    <t>1.1.1.8.00.0.0.00.00.00.00.000</t>
  </si>
  <si>
    <t>1.1.1.8.01.0.0.00.00.00.00.000</t>
  </si>
  <si>
    <t>1.1.1.8.01.1.0.00.00.00.00.000</t>
  </si>
  <si>
    <t>1.1.1.8.01.1.1.00.00.00.00.000</t>
  </si>
  <si>
    <t>1.1.1.8.01.1.1.01.00.00.00.000</t>
  </si>
  <si>
    <t>1.1.1.8.01.1.1.02.00.00.00.000</t>
  </si>
  <si>
    <t>1.1.1.8.01.1.1.03.00.00.00.000</t>
  </si>
  <si>
    <t>1.1.1.8.01.1.2.00.00.00.00.000</t>
  </si>
  <si>
    <t>1.1.1.8.01.1.2.01.00.00.00.000</t>
  </si>
  <si>
    <t>1.1.1.8.01.1.2.02.00.00.00.000</t>
  </si>
  <si>
    <t>1.1.1.8.01.1.2.03.00.00.00.000</t>
  </si>
  <si>
    <t>1.1.1.8.01.1.3.00.00.00.00.000</t>
  </si>
  <si>
    <t>1.1.1.8.01.1.3.01.00.00.00.000</t>
  </si>
  <si>
    <t>1.1.1.8.01.1.3.02.00.00.00.000</t>
  </si>
  <si>
    <t>1.1.1.8.01.1.3.03.00.00.00.000</t>
  </si>
  <si>
    <t>1.1.1.8.01.1.4.00.00.00.00.000</t>
  </si>
  <si>
    <t>1.1.1.8.01.1.4.01.00.00.00.000</t>
  </si>
  <si>
    <t>1.1.1.8.01.1.4.02.00.00.00.000</t>
  </si>
  <si>
    <t>1.1.1.8.01.1.4.03.00.00.00.000</t>
  </si>
  <si>
    <t>1.1.1.8.01.4.0.00.00.00.00.000</t>
  </si>
  <si>
    <t>1.1.1.8.01.4.1.00.00.00.00.000</t>
  </si>
  <si>
    <t>1.1.1.8.01.4.1.01.00.00.00.000</t>
  </si>
  <si>
    <t>1.1.1.8.01.4.1.02.00.00.00.000</t>
  </si>
  <si>
    <t>1.1.1.8.01.4.1.03.00.00.00.000</t>
  </si>
  <si>
    <t>1.1.1.8.02.0.0.00.00.00.00.000</t>
  </si>
  <si>
    <t>1.1.1.8.02.3.0.00.00.00.00.000</t>
  </si>
  <si>
    <t>1.1.1.8.02.3.1.00.00.00.00.000</t>
  </si>
  <si>
    <t>1.1.1.8.02.3.1.01.00.00.00.000</t>
  </si>
  <si>
    <t>1.1.1.8.02.3.1.02.00.00.00.000</t>
  </si>
  <si>
    <t>1.1.1.8.02.3.1.03.00.00.00.000</t>
  </si>
  <si>
    <t>1.1.1.8.02.3.2.00.00.00.00.000</t>
  </si>
  <si>
    <t>1.1.1.8.02.3.2.01.00.00.00.000</t>
  </si>
  <si>
    <t>1.1.1.8.02.3.2.02.00.00.00.000</t>
  </si>
  <si>
    <t>1.1.1.8.02.3.2.03.00.00.00.000</t>
  </si>
  <si>
    <t>1.1.1.8.02.3.3.00.00.00.00.000</t>
  </si>
  <si>
    <t>1.1.1.8.02.3.3.01.00.00.00.000</t>
  </si>
  <si>
    <t>1.1.1.8.02.3.3.02.00.00.00.000</t>
  </si>
  <si>
    <t>1.1.1.8.02.3.3.03.00.00.00.000</t>
  </si>
  <si>
    <t>1.1.1.8.02.3.4.00.00.00.00.000</t>
  </si>
  <si>
    <t>1.1.1.8.02.3.4.01.00.00.00.000</t>
  </si>
  <si>
    <t>1.1.1.8.02.3.4.02.00.00.00.000</t>
  </si>
  <si>
    <t>1.1.1.8.02.3.4.03.00.00.00.000</t>
  </si>
  <si>
    <t>1.1.2.0.00.0.0.00.00.00.00.000</t>
  </si>
  <si>
    <t>1.1.2.8.00.0.0.00.00.00.00.000</t>
  </si>
  <si>
    <t>1.1.2.8.01.0.0.00.00.00.00.000</t>
  </si>
  <si>
    <t>1.1.2.8.01.1.0.00.00.00.00.000</t>
  </si>
  <si>
    <t>1.1.2.8.01.1.1.00.00.00.00.000</t>
  </si>
  <si>
    <t>1.1.2.8.01.1.3.00.00.00.00.000</t>
  </si>
  <si>
    <t>1.1.2.8.01.1.4.00.00.00.00.000</t>
  </si>
  <si>
    <t>1.1.2.8.01.9.0.00.00.00.00.000</t>
  </si>
  <si>
    <t>1.1.2.8.01.9.1.00.00.00.00.000</t>
  </si>
  <si>
    <t>1.1.2.8.01.9.1.01.00.00.00.000</t>
  </si>
  <si>
    <t>1.1.2.8.01.9.1.03.00.00.00.000</t>
  </si>
  <si>
    <t>1.1.2.8.01.9.1.04.00.00.00.000</t>
  </si>
  <si>
    <t>1.1.2.8.01.9.1.05.00.00.00.000</t>
  </si>
  <si>
    <t>1.1.2.8.01.9.1.06.00.00.00.000</t>
  </si>
  <si>
    <t>1.1.2.8.01.9.1.07.00.00.00.000</t>
  </si>
  <si>
    <t>1.1.2.8.01.9.2.00.00.00.00.000</t>
  </si>
  <si>
    <t>1.1.2.8.01.9.2.01.00.00.00.000</t>
  </si>
  <si>
    <t>1.1.2.8.01.9.2.03.00.00.00.000</t>
  </si>
  <si>
    <t>1.1.2.8.01.9.2.04.00.00.00.000</t>
  </si>
  <si>
    <t>1.1.2.8.01.9.3.00.00.00.00.000</t>
  </si>
  <si>
    <t>1.1.2.8.01.9.3.01.00.00.00.000</t>
  </si>
  <si>
    <t>1.1.2.8.01.9.3.03.00.00.00.000</t>
  </si>
  <si>
    <t>1.1.2.8.01.9.3.04.00.00.00.000</t>
  </si>
  <si>
    <t>1.1.2.8.01.9.3.05.00.00.00.000</t>
  </si>
  <si>
    <t>1.1.2.8.01.9.4.00.00.00.00.000</t>
  </si>
  <si>
    <t>1.1.2.8.01.9.4.01.00.00.00.000</t>
  </si>
  <si>
    <t>1.1.2.8.01.9.4.03.00.00.00.000</t>
  </si>
  <si>
    <t>1.1.2.8.01.9.4.04.00.00.00.000</t>
  </si>
  <si>
    <t>1.1.2.8.01.9.4.05.00.00.00.000</t>
  </si>
  <si>
    <t>1.2.0.0.00.0.0.00.00.00.00.000</t>
  </si>
  <si>
    <t>1.2.1.0.00.0.0.00.00.00.00.000</t>
  </si>
  <si>
    <t>1.2.1.8.00.0.0.00.00.00.00.000</t>
  </si>
  <si>
    <t>1.2.1.8.01.0.0.00.00.00.00.000</t>
  </si>
  <si>
    <t>1.2.1.8.01.1.0.00.00.00.00.000</t>
  </si>
  <si>
    <t>1.2.1.8.01.1.1.00.00.00.00.000</t>
  </si>
  <si>
    <t>1.2.1.8.01.2.0.00.00.00.00.000</t>
  </si>
  <si>
    <t>1.2.1.8.01.2.1.00.00.00.00.000</t>
  </si>
  <si>
    <t>1.2.1.8.01.3.0.00.00.00.00.000</t>
  </si>
  <si>
    <t>1.2.1.8.01.3.1.00.00.00.00.000</t>
  </si>
  <si>
    <t>1.2.4.0.00.0.0.00.00.00.00.000</t>
  </si>
  <si>
    <t>1.2.4.0.00.1.0.00.00.00.00.000</t>
  </si>
  <si>
    <t>1.2.4.0.00.1.1.00.00.00.00.000</t>
  </si>
  <si>
    <t>1.3.0.0.00.0.0.00.00.00.00.000</t>
  </si>
  <si>
    <t>1.3.1.0.00.0.0.00.00.00.00.000</t>
  </si>
  <si>
    <t>1.3.1.0.01.0.0.00.00.00.00.000</t>
  </si>
  <si>
    <t>1.3.1.0.01.1.0.00.00.00.00.000</t>
  </si>
  <si>
    <t>1.3.1.0.01.1.1.00.00.00.00.000</t>
  </si>
  <si>
    <t>1.3.1.0.01.1.2.00.00.00.00.000</t>
  </si>
  <si>
    <t>1.3.1.0.01.1.3.00.00.00.00.000</t>
  </si>
  <si>
    <t>1.3.1.0.01.1.4.00.00.00.00.000</t>
  </si>
  <si>
    <t>1.3.2.0.00.0.0.00.00.00.00.000</t>
  </si>
  <si>
    <t>1.3.2.1.00.0.0.00.00.00.00.000</t>
  </si>
  <si>
    <t>1.3.2.1.00.1.0.00.00.00.00.000</t>
  </si>
  <si>
    <t>1.3.2.1.00.1.1.00.00.00.00.000</t>
  </si>
  <si>
    <t>1.3.2.1.00.1.1.01.00.00.00.000</t>
  </si>
  <si>
    <t>1.3.2.1.00.1.1.01.02.00.00.000</t>
  </si>
  <si>
    <t>1.3.2.1.00.1.1.01.03.00.00.000</t>
  </si>
  <si>
    <t>1.3.2.1.00.1.1.01.03.02.00.000</t>
  </si>
  <si>
    <t>1.3.2.1.00.1.1.01.03.05.00.000</t>
  </si>
  <si>
    <t>1.3.2.1.00.1.1.01.03.07.00.000</t>
  </si>
  <si>
    <t>1.3.2.1.00.1.1.01.03.09.00.000</t>
  </si>
  <si>
    <t>1.3.2.1.00.1.1.01.03.10.00.000</t>
  </si>
  <si>
    <t>1.3.2.1.00.1.1.01.03.11.00.000</t>
  </si>
  <si>
    <t>1.3.2.1.00.1.1.01.03.16.00.000</t>
  </si>
  <si>
    <t>1.3.2.1.00.1.1.01.03.29.00.000</t>
  </si>
  <si>
    <t>1.3.2.1.00.1.1.01.03.32.00.000</t>
  </si>
  <si>
    <t>1.3.2.1.00.1.1.01.03.34.00.000</t>
  </si>
  <si>
    <t>1.3.2.1.00.1.1.01.03.35.00.000</t>
  </si>
  <si>
    <t>1.3.2.1.00.1.1.01.03.36.00.000</t>
  </si>
  <si>
    <t>1.3.2.1.00.1.1.01.03.37.00.000</t>
  </si>
  <si>
    <t>1.3.2.1.00.1.1.01.03.38.00.000</t>
  </si>
  <si>
    <t>1.3.2.1.00.1.1.01.03.39.00.000</t>
  </si>
  <si>
    <t>1.3.2.1.00.1.1.01.03.40.00.000</t>
  </si>
  <si>
    <t>1.3.2.1.00.1.1.01.03.41.00.000</t>
  </si>
  <si>
    <t>1.3.2.1.00.1.1.01.03.43.00.000</t>
  </si>
  <si>
    <t>1.3.2.1.00.1.1.01.03.45.00.000</t>
  </si>
  <si>
    <t>1.3.2.1.00.1.1.01.03.46.00.000</t>
  </si>
  <si>
    <t>1.3.2.1.00.1.1.01.03.47.00.000</t>
  </si>
  <si>
    <t>1.3.2.1.00.1.1.01.03.48.00.000</t>
  </si>
  <si>
    <t>1.3.2.1.00.1.1.01.06.00.00.000</t>
  </si>
  <si>
    <t>1.3.2.1.00.1.1.01.07.00.00.000</t>
  </si>
  <si>
    <t>1.3.2.1.00.1.1.01.07.01.00.000</t>
  </si>
  <si>
    <t>1.3.2.1.00.1.1.01.07.02.00.000</t>
  </si>
  <si>
    <t>1.3.2.1.00.1.1.01.07.03.00.000</t>
  </si>
  <si>
    <t>1.3.2.1.00.1.1.01.07.05.00.000</t>
  </si>
  <si>
    <t>1.3.2.1.00.1.1.01.08.00.00.000</t>
  </si>
  <si>
    <t>1.3.2.1.00.1.1.01.08.02.00.000</t>
  </si>
  <si>
    <t>1.3.2.1.00.1.1.01.08.03.00.000</t>
  </si>
  <si>
    <t>1.3.2.1.00.1.1.01.08.04.00.000</t>
  </si>
  <si>
    <t>1.3.2.1.00.1.1.01.08.05.00.000</t>
  </si>
  <si>
    <t>1.3.2.1.00.1.1.01.08.06.00.000</t>
  </si>
  <si>
    <t>1.3.2.1.00.1.1.01.08.08.00.000</t>
  </si>
  <si>
    <t>1.3.2.1.00.1.1.01.08.09.00.000</t>
  </si>
  <si>
    <t>1.3.2.1.00.1.1.01.99.00.00.000</t>
  </si>
  <si>
    <t>1.3.2.1.00.1.1.01.99.01.00.000</t>
  </si>
  <si>
    <t>1.3.2.1.00.1.1.01.99.02.00.000</t>
  </si>
  <si>
    <t>1.3.2.1.00.1.1.01.99.06.00.000</t>
  </si>
  <si>
    <t>1.3.2.1.00.1.1.01.99.13.00.000</t>
  </si>
  <si>
    <t>1.3.2.1.00.1.1.01.99.24.00.000</t>
  </si>
  <si>
    <t>1.3.2.1.00.1.1.02.00.00.00.000</t>
  </si>
  <si>
    <t>1.3.2.1.00.1.1.02.99.00.00.000</t>
  </si>
  <si>
    <t>1.3.2.1.00.1.1.02.99.01.00.000</t>
  </si>
  <si>
    <t>1.3.2.1.00.1.1.02.99.02.00.000</t>
  </si>
  <si>
    <t>1.3.2.1.00.1.1.02.99.05.00.000</t>
  </si>
  <si>
    <t>1.3.2.1.00.1.1.02.99.08.00.000</t>
  </si>
  <si>
    <t>1.3.2.1.00.4.0.00.00.00.00.000</t>
  </si>
  <si>
    <t>1.3.2.1.00.4.1.00.00.00.00.000</t>
  </si>
  <si>
    <t>1.3.2.1.00.4.1.01.00.00.00.000</t>
  </si>
  <si>
    <t>1.3.2.1.00.4.1.06.00.00.00.000</t>
  </si>
  <si>
    <t>1.3.2.1.00.4.1.07.00.00.00.000</t>
  </si>
  <si>
    <t>1.3.2.1.00.4.1.09.00.00.00.000</t>
  </si>
  <si>
    <t>1.3.2.1.00.4.1.10.00.00.00.000</t>
  </si>
  <si>
    <t>1.3.2.1.00.4.1.11.00.00.00.000</t>
  </si>
  <si>
    <t>1.3.2.1.00.4.1.12.00.00.00.000</t>
  </si>
  <si>
    <t>1.3.2.1.00.4.1.14.00.00.00.000</t>
  </si>
  <si>
    <t>1.3.2.1.00.4.1.15.00.00.00.000</t>
  </si>
  <si>
    <t>1.3.2.1.00.4.1.16.00.00.00.000</t>
  </si>
  <si>
    <t>1.3.2.1.00.4.1.17.00.00.00.000</t>
  </si>
  <si>
    <t>1.3.2.1.00.4.1.18.00.00.00.000</t>
  </si>
  <si>
    <t>1.6.0.0.00.0.0.00.00.00.00.000</t>
  </si>
  <si>
    <t>1.6.1.0.00.0.0.00.00.00.00.000</t>
  </si>
  <si>
    <t>1.6.1.0.01.0.0.00.00.00.00.000</t>
  </si>
  <si>
    <t>1.6.1.0.01.1.0.00.00.00.00.000</t>
  </si>
  <si>
    <t>1.6.1.0.01.1.1.00.00.00.00.000</t>
  </si>
  <si>
    <t>1.6.1.0.01.1.1.01.00.00.00.000</t>
  </si>
  <si>
    <t>1.6.1.0.01.1.3.00.00.00.00.000</t>
  </si>
  <si>
    <t>1.6.1.0.01.1.3.01.00.00.00.000</t>
  </si>
  <si>
    <t>1.6.1.0.01.1.4.00.00.00.00.000</t>
  </si>
  <si>
    <t>1.6.1.0.01.1.4.01.00.00.00.000</t>
  </si>
  <si>
    <t>1.7.0.0.00.0.0.00.00.00.00.000</t>
  </si>
  <si>
    <t>1.7.1.0.00.0.0.00.00.00.00.000</t>
  </si>
  <si>
    <t>1.7.1.8.00.0.0.00.00.00.00.000</t>
  </si>
  <si>
    <t>1.7.1.8.01.0.0.00.00.00.00.000</t>
  </si>
  <si>
    <t>1.7.1.8.01.2.0.00.00.00.00.000</t>
  </si>
  <si>
    <t>1.7.1.8.01.2.1.00.00.00.00.000</t>
  </si>
  <si>
    <t>1.7.1.8.01.2.1.01.00.00.00.000</t>
  </si>
  <si>
    <t>1.7.1.8.01.2.1.02.00.00.00.000</t>
  </si>
  <si>
    <t>1.7.1.8.01.2.1.03.00.00.00.000</t>
  </si>
  <si>
    <t>1.7.1.8.01.2.1.04.00.00.00.000</t>
  </si>
  <si>
    <t>1.7.1.8.01.3.0.00.00.00.00.000</t>
  </si>
  <si>
    <t>1.7.1.8.01.3.1.00.00.00.00.000</t>
  </si>
  <si>
    <t>1.7.1.8.01.3.1.01.00.00.00.000</t>
  </si>
  <si>
    <t>1.7.1.8.01.3.1.02.00.00.00.000</t>
  </si>
  <si>
    <t>1.7.1.8.01.3.1.03.00.00.00.000</t>
  </si>
  <si>
    <t>1.7.1.8.01.4.0.00.00.00.00.000</t>
  </si>
  <si>
    <t>1.7.1.8.01.4.1.00.00.00.00.000</t>
  </si>
  <si>
    <t>1.7.1.8.01.4.1.01.00.00.00.000</t>
  </si>
  <si>
    <t>1.7.1.8.01.4.1.02.00.00.00.000</t>
  </si>
  <si>
    <t>1.7.1.8.01.4.1.03.00.00.00.000</t>
  </si>
  <si>
    <t>1.7.1.8.01.5.0.00.00.00.00.000</t>
  </si>
  <si>
    <t>1.7.1.8.01.5.1.00.00.00.00.000</t>
  </si>
  <si>
    <t>1.7.1.8.01.5.1.01.00.00.00.000</t>
  </si>
  <si>
    <t>1.7.1.8.01.5.1.02.00.00.00.000</t>
  </si>
  <si>
    <t>1.7.1.8.01.5.1.03.00.00.00.000</t>
  </si>
  <si>
    <t>1.7.1.8.01.5.1.04.00.00.00.000</t>
  </si>
  <si>
    <t>1.7.1.8.02.0.0.00.00.00.00.000</t>
  </si>
  <si>
    <t>1.7.1.8.02.2.0.00.00.00.00.000</t>
  </si>
  <si>
    <t>1.7.1.8.02.2.1.00.00.00.00.000</t>
  </si>
  <si>
    <t>1.7.1.8.02.6.0.00.00.00.00.000</t>
  </si>
  <si>
    <t>1.7.1.8.02.6.1.00.00.00.00.000</t>
  </si>
  <si>
    <t>1.7.1.8.03.0.0.00.00.00.00.000</t>
  </si>
  <si>
    <t>1.7.1.8.03.1.0.00.00.00.00.000</t>
  </si>
  <si>
    <t>1.7.1.8.03.1.1.00.00.00.00.000</t>
  </si>
  <si>
    <t>1.7.1.8.03.2.0.00.00.00.00.000</t>
  </si>
  <si>
    <t>1.7.1.8.03.2.1.00.00.00.00.000</t>
  </si>
  <si>
    <t>1.7.1.8.03.3.0.00.00.00.00.000</t>
  </si>
  <si>
    <t>1.7.1.8.03.3.1.00.00.00.00.000</t>
  </si>
  <si>
    <t>1.7.1.8.03.4.0.00.00.00.00.000</t>
  </si>
  <si>
    <t>1.7.1.8.03.4.1.00.00.00.00.000</t>
  </si>
  <si>
    <t>1.7.1.8.03.9.0.00.00.00.00.000</t>
  </si>
  <si>
    <t>1.7.1.8.03.9.1.00.00.00.00.000</t>
  </si>
  <si>
    <t>1.7.1.8.03.9.1.10.00.00.00.000</t>
  </si>
  <si>
    <t>1.7.1.8.05.0.0.00.00.00.00.000</t>
  </si>
  <si>
    <t>1.7.1.8.05.1.0.00.00.00.00.000</t>
  </si>
  <si>
    <t>1.7.1.8.05.1.1.00.00.00.00.000</t>
  </si>
  <si>
    <t>1.7.1.8.05.3.0.00.00.00.00.000</t>
  </si>
  <si>
    <t>1.7.1.8.05.3.1.00.00.00.00.000</t>
  </si>
  <si>
    <t>1.7.1.8.05.3.1.01.00.00.00.000</t>
  </si>
  <si>
    <t>1.7.1.8.05.3.1.02.00.00.00.000</t>
  </si>
  <si>
    <t>1.7.1.8.05.3.1.03.00.00.00.000</t>
  </si>
  <si>
    <t>1.7.1.8.05.3.1.04.00.00.00.000</t>
  </si>
  <si>
    <t>1.7.1.8.05.3.1.05.00.00.00.000</t>
  </si>
  <si>
    <t>1.7.1.8.05.4.0.00.00.00.00.000</t>
  </si>
  <si>
    <t>1.7.1.8.05.4.1.00.00.00.00.000</t>
  </si>
  <si>
    <t>1.7.1.8.12.0.0.00.00.00.00.000</t>
  </si>
  <si>
    <t>1.7.1.8.12.1.0.00.00.00.00.000</t>
  </si>
  <si>
    <t>1.7.1.8.12.1.1.00.00.00.00.000</t>
  </si>
  <si>
    <t>1.7.1.8.12.1.1.01.00.00.00.000</t>
  </si>
  <si>
    <t>1.7.1.8.12.1.1.03.00.00.00.000</t>
  </si>
  <si>
    <t>1.7.1.8.12.1.1.04.00.00.00.000</t>
  </si>
  <si>
    <t>1.7.1.8.99.0.0.00.00.00.00.000</t>
  </si>
  <si>
    <t>1.7.1.8.99.1.0.00.00.00.00.000</t>
  </si>
  <si>
    <t>1.7.1.8.99.1.1.00.00.00.00.000</t>
  </si>
  <si>
    <t>1.7.1.8.99.1.1.02.00.00.00.000</t>
  </si>
  <si>
    <t>1.7.1.8.99.1.1.08.00.00.00.000</t>
  </si>
  <si>
    <t>1.7.2.0.00.0.0.00.00.00.00.000</t>
  </si>
  <si>
    <t>1.7.2.8.00.0.0.00.00.00.00.000</t>
  </si>
  <si>
    <t>1.7.2.8.01.0.0.00.00.00.00.000</t>
  </si>
  <si>
    <t>1.7.2.8.01.1.0.00.00.00.00.000</t>
  </si>
  <si>
    <t>1.7.2.8.01.1.1.00.00.00.00.000</t>
  </si>
  <si>
    <t>1.7.2.8.01.1.1.01.00.00.00.000</t>
  </si>
  <si>
    <t>1.7.2.8.01.1.1.02.00.00.00.000</t>
  </si>
  <si>
    <t>1.7.2.8.01.1.1.03.00.00.00.000</t>
  </si>
  <si>
    <t>1.7.2.8.01.1.1.04.00.00.00.000</t>
  </si>
  <si>
    <t>1.7.2.8.01.2.0.00.00.00.00.000</t>
  </si>
  <si>
    <t>1.7.2.8.01.2.1.00.00.00.00.000</t>
  </si>
  <si>
    <t>1.7.2.8.01.2.1.01.00.00.00.000</t>
  </si>
  <si>
    <t>1.7.2.8.01.2.1.02.00.00.00.000</t>
  </si>
  <si>
    <t>1.7.2.8.01.2.1.03.00.00.00.000</t>
  </si>
  <si>
    <t>1.7.2.8.01.2.1.04.00.00.00.000</t>
  </si>
  <si>
    <t>1.7.2.8.01.3.0.00.00.00.00.000</t>
  </si>
  <si>
    <t>1.7.2.8.01.3.1.00.00.00.00.000</t>
  </si>
  <si>
    <t>1.7.2.8.01.3.1.01.00.00.00.000</t>
  </si>
  <si>
    <t>1.7.2.8.01.3.1.02.00.00.00.000</t>
  </si>
  <si>
    <t>1.7.2.8.01.3.1.03.00.00.00.000</t>
  </si>
  <si>
    <t>1.7.2.8.01.3.1.04.00.00.00.000</t>
  </si>
  <si>
    <t>1.7.2.8.01.4.0.00.00.00.00.000</t>
  </si>
  <si>
    <t>1.7.2.8.01.4.1.00.00.00.00.000</t>
  </si>
  <si>
    <t>1.7.2.8.03.0.0.00.00.00.00.000</t>
  </si>
  <si>
    <t>1.7.2.8.03.1.0.00.00.00.00.000</t>
  </si>
  <si>
    <t>1.7.2.8.03.1.1.00.00.00.00.000</t>
  </si>
  <si>
    <t>1.7.2.8.03.1.1.04.00.00.00.000</t>
  </si>
  <si>
    <t>1.7.2.8.03.1.1.07.00.00.00.000</t>
  </si>
  <si>
    <t>1.7.2.8.03.1.1.13.00.00.00.000</t>
  </si>
  <si>
    <t>1.7.2.8.03.1.1.13.01.00.00.000</t>
  </si>
  <si>
    <t>1.7.2.8.03.1.1.13.02.00.00.000</t>
  </si>
  <si>
    <t>1.7.2.8.03.1.1.13.04.00.00.000</t>
  </si>
  <si>
    <t>1.7.2.8.03.1.1.13.05.00.00.000</t>
  </si>
  <si>
    <t>1.7.2.8.03.1.1.14.00.00.00.000</t>
  </si>
  <si>
    <t>1.7.2.8.10.0.0.00.00.00.00.000</t>
  </si>
  <si>
    <t>1.7.2.8.10.2.0.00.00.00.00.000</t>
  </si>
  <si>
    <t>1.7.2.8.10.2.1.00.00.00.00.000</t>
  </si>
  <si>
    <t>1.7.2.8.10.2.1.01.00.00.00.000</t>
  </si>
  <si>
    <t>1.7.2.8.10.2.1.01.01.00.00.000</t>
  </si>
  <si>
    <t>1.7.2.8.10.9.0.00.00.00.00.000</t>
  </si>
  <si>
    <t>1.7.2.8.10.9.1.00.00.00.00.000</t>
  </si>
  <si>
    <t>1.7.2.8.10.9.1.07.00.00.00.000</t>
  </si>
  <si>
    <t>1.7.2.8.10.9.1.10.00.00.00.000</t>
  </si>
  <si>
    <t>1.7.2.8.99.0.0.00.00.00.00.000</t>
  </si>
  <si>
    <t>1.7.2.8.99.1.0.00.00.00.00.000</t>
  </si>
  <si>
    <t>1.7.2.8.99.1.1.00.00.00.00.000</t>
  </si>
  <si>
    <t>1.7.2.8.99.1.1.01.00.00.00.000</t>
  </si>
  <si>
    <t>1.7.2.8.99.1.1.02.00.00.00.000</t>
  </si>
  <si>
    <t>1.7.5.0.00.0.0.00.00.00.00.000</t>
  </si>
  <si>
    <t>1.7.5.8.00.0.0.00.00.00.00.000</t>
  </si>
  <si>
    <t>1.7.5.8.01.0.0.00.00.00.00.000</t>
  </si>
  <si>
    <t>1.7.5.8.01.1.0.00.00.00.00.000</t>
  </si>
  <si>
    <t>1.7.5.8.01.1.1.00.00.00.00.000</t>
  </si>
  <si>
    <t>1.9.0.0.00.0.0.00.00.00.00.000</t>
  </si>
  <si>
    <t>1.9.2.0.00.0.0.00.00.00.00.000</t>
  </si>
  <si>
    <t>1.9.2.8.00.0.0.00.00.00.00.000</t>
  </si>
  <si>
    <t>1.9.2.8.01.0.0.00.00.00.00.000</t>
  </si>
  <si>
    <t>1.9.2.8.01.1.0.00.00.00.00.000</t>
  </si>
  <si>
    <t>1.9.2.8.01.1.1.00.00.00.00.000</t>
  </si>
  <si>
    <t>1.9.2.8.01.1.1.01.00.00.00.000</t>
  </si>
  <si>
    <t>1.9.2.8.02.0.0.00.00.00.00.000</t>
  </si>
  <si>
    <t>1.9.2.8.02.9.0.00.00.00.00.000</t>
  </si>
  <si>
    <t>1.9.2.8.02.9.1.00.00.00.00.000</t>
  </si>
  <si>
    <t>1.9.2.8.02.9.1.02.00.00.00.000</t>
  </si>
  <si>
    <t>1.9.2.8.02.9.1.09.00.00.00.000</t>
  </si>
  <si>
    <t>1.9.2.8.02.9.3.00.00.00.00.000</t>
  </si>
  <si>
    <t>1.9.2.8.02.9.3.02.00.00.00.000</t>
  </si>
  <si>
    <t>1.9.2.8.02.9.3.08.00.00.00.000</t>
  </si>
  <si>
    <t>1.9.2.8.02.9.4.00.00.00.00.000</t>
  </si>
  <si>
    <t>1.9.2.8.02.9.4.02.00.00.00.000</t>
  </si>
  <si>
    <t>1.9.2.8.02.9.4.08.00.00.00.000</t>
  </si>
  <si>
    <t>1.9.9.0.00.0.0.00.00.00.00.000</t>
  </si>
  <si>
    <t>1.9.9.0.99.0.0.00.00.00.00.000</t>
  </si>
  <si>
    <t>1.9.9.0.99.2.0.00.00.00.00.000</t>
  </si>
  <si>
    <t>1.9.9.0.99.2.1.00.00.00.00.000</t>
  </si>
  <si>
    <t>1.9.9.0.99.2.1.02.00.00.00.000</t>
  </si>
  <si>
    <t>2.0.0.0.00.0.0.00.00.00.00.000</t>
  </si>
  <si>
    <t>2.4.0.0.00.0.0.00.00.00.00.000</t>
  </si>
  <si>
    <t>2.4.1.0.00.0.0.00.00.00.00.000</t>
  </si>
  <si>
    <t>2.4.1.8.00.0.0.00.00.00.00.000</t>
  </si>
  <si>
    <t>2.4.1.8.10.0.0.00.00.00.00.000</t>
  </si>
  <si>
    <t>2.4.1.8.10.7.0.00.00.00.00.000</t>
  </si>
  <si>
    <t>2.4.1.8.10.7.1.00.00.00.00.000</t>
  </si>
  <si>
    <t>2.4.1.8.10.7.1.03.00.00.00.000</t>
  </si>
  <si>
    <t>2.4.1.8.10.7.1.04.00.00.00.000</t>
  </si>
  <si>
    <t>2.4.2.0.00.0.0.00.00.00.00.000</t>
  </si>
  <si>
    <t>2.4.2.8.00.0.0.00.00.00.00.000</t>
  </si>
  <si>
    <t>2.4.2.8.10.0.0.00.00.00.00.000</t>
  </si>
  <si>
    <t>2.4.2.8.10.7.0.00.00.00.00.000</t>
  </si>
  <si>
    <t>2.4.2.8.10.7.1.00.00.00.00.000</t>
  </si>
  <si>
    <t>2.4.2.8.10.7.1.01.00.00.00.000</t>
  </si>
  <si>
    <t>7.0.0.0.00.0.0.00.00.00.00.000</t>
  </si>
  <si>
    <t>7.2.0.0.00.0.0.00.00.00.00.000</t>
  </si>
  <si>
    <t>7.2.1.0.00.0.0.00.00.00.00.000</t>
  </si>
  <si>
    <t>7.2.1.8.00.0.0.00.00.00.00.000</t>
  </si>
  <si>
    <t>7.2.1.8.03.0.0.00.00.00.00.000</t>
  </si>
  <si>
    <t>7.2.1.8.03.1.0.00.00.00.00.000</t>
  </si>
  <si>
    <t>7.2.1.8.03.1.1.00.00.00.00.000</t>
  </si>
  <si>
    <t>7.2.1.8.03.1.1.01.00.00.00.000</t>
  </si>
  <si>
    <t>7.2.1.8.03.1.1.02.00.00.00.000</t>
  </si>
  <si>
    <t>7.2.1.8.03.2.0.00.00.00.00.000</t>
  </si>
  <si>
    <t>7.2.1.8.03.2.1.00.00.00.00.000</t>
  </si>
  <si>
    <t>7.2.1.8.03.3.0.00.00.00.00.000</t>
  </si>
  <si>
    <t>7.2.1.8.03.3.1.00.00.00.00.000</t>
  </si>
  <si>
    <t>7.2.1.8.04.0.0.00.00.00.00.000</t>
  </si>
  <si>
    <t>7.2.1.8.04.1.0.00.00.00.00.000</t>
  </si>
  <si>
    <t>7.2.1.8.04.1.1.00.00.00.00.000</t>
  </si>
  <si>
    <t>0.0.0.0.00.0.0.00.00.00.00.000</t>
  </si>
  <si>
    <t>funcao</t>
  </si>
  <si>
    <t>subfuncao</t>
  </si>
  <si>
    <t>programa</t>
  </si>
  <si>
    <t>obsoleto1</t>
  </si>
  <si>
    <t>projativ</t>
  </si>
  <si>
    <t>rubrica</t>
  </si>
  <si>
    <t>contrapartida_recurso_vinculado</t>
  </si>
  <si>
    <t>numero_empenho</t>
  </si>
  <si>
    <t>data_empenho</t>
  </si>
  <si>
    <t>valor_empenho</t>
  </si>
  <si>
    <t>sinal_valor</t>
  </si>
  <si>
    <t>credor</t>
  </si>
  <si>
    <t>obsoleto2</t>
  </si>
  <si>
    <t>caracteristica_peculiar_despesa</t>
  </si>
  <si>
    <t>obsoleto3</t>
  </si>
  <si>
    <t>registro_precos</t>
  </si>
  <si>
    <t>obsoleto4</t>
  </si>
  <si>
    <t>numero_licitacao</t>
  </si>
  <si>
    <t>ano_licitacao</t>
  </si>
  <si>
    <t>historico_empenho</t>
  </si>
  <si>
    <t>forma_contratacao</t>
  </si>
  <si>
    <t>base_legal</t>
  </si>
  <si>
    <t>despesa_funcionario</t>
  </si>
  <si>
    <t>licitacao_compartilhada</t>
  </si>
  <si>
    <t>cnpj_gerenciador_licitacao_compartilhada</t>
  </si>
  <si>
    <t>ano_empenho</t>
  </si>
  <si>
    <t>3.3.90.47.12.02.00.000</t>
  </si>
  <si>
    <t>0202200000001</t>
  </si>
  <si>
    <t>+</t>
  </si>
  <si>
    <t/>
  </si>
  <si>
    <t>00</t>
  </si>
  <si>
    <t>N</t>
  </si>
  <si>
    <t>ESTIMATIVA  DE CONTRIBUICAO RESIDUAL MENSAL AO PASEP SOBRE RECEITAS DE 2022 CONFORME ESTIMATIVA ANEXA.</t>
  </si>
  <si>
    <t>NSA</t>
  </si>
  <si>
    <t>X</t>
  </si>
  <si>
    <t>00.000.000/0000-00</t>
  </si>
  <si>
    <t>3.3.90.14.14.00.00.000</t>
  </si>
  <si>
    <t>0202200000002</t>
  </si>
  <si>
    <t>DIARIAS  PARA  VIAGENS REALIZADAS PARA TRANSPORTE DE PACIENTES ENCAMINHADOS PELA  SECR.  DE    SAUDE PARA CONSULTAS E EXAMES EM DIVERSAS ESPECIALIDADES NOS  MUNICIPIOS  DA REGIAO, CAPITAL E FORA DO ESTADO NO EXERCICIO 2022 CONF RD 01 EM ANEXO.</t>
  </si>
  <si>
    <t>0202200000003</t>
  </si>
  <si>
    <t>DIARIAS  PARA  VIAGENS REALIZADAS PARA TRANSPORTE DE PACIENTES ENCAMINHADOS PELA  SECR.  DE    SAUDE PARA CONSULTAS E EXAMES EM DIVERSAS ESPECIALIDADES NOS  MUNICIPIOS  DA REGIAO, CAPITAL E FORA DO ESTADO NO EXERCICIO 2022 CONF RD 01 EM ANEXO NE 02.</t>
  </si>
  <si>
    <t>I</t>
  </si>
  <si>
    <t>-</t>
  </si>
  <si>
    <t>por ter sido empenhado em duplicidade com a NE 004/2022</t>
  </si>
  <si>
    <t>0202200000004</t>
  </si>
  <si>
    <t>0202200000005</t>
  </si>
  <si>
    <t>0202200000006</t>
  </si>
  <si>
    <t>0202200000007</t>
  </si>
  <si>
    <t>0202200000008</t>
  </si>
  <si>
    <t>0202200000009</t>
  </si>
  <si>
    <t>0202200000010</t>
  </si>
  <si>
    <t>0202200000011</t>
  </si>
  <si>
    <t>0202200000012</t>
  </si>
  <si>
    <t>3.3.90.39.58.01.00.000</t>
  </si>
  <si>
    <t>0202200000014</t>
  </si>
  <si>
    <t>LIGACOES  TELEFONICAS  REALIZADAS  ATRAVES  DA  LINHA 3539-1255 DO CONSELHO TUTELAR NO  EXERCICIO DE 2022. FATURA  No REF.  MES.</t>
  </si>
  <si>
    <t>DPV</t>
  </si>
  <si>
    <t>0202200000015</t>
  </si>
  <si>
    <t>LIGACOES  TELEFONICAS  REALIZADAS  ATRAVES DA LINHA 3539-1118 DA URGENCIA E EMERGENCIA NO  EXERCICIO DE 2022. FATURA  No REF.  MES.</t>
  </si>
  <si>
    <t>0202200000016</t>
  </si>
  <si>
    <t>LIGACOES  TELEFONICAS  REALIZADAS  ATRAVES DA LINHA 3539-1440 DA SECRETARIA MUNICIPAL DE SAUDE NO  EXERCICIO DE 2022. FATURA  No REF.  MES.</t>
  </si>
  <si>
    <t>3.3.90.91.01.00.00.000</t>
  </si>
  <si>
    <t>0202200000018</t>
  </si>
  <si>
    <t>RPV   REF.  PROCESSO  No  00207324820175040752  CONFORME  MANDADO E DOC. No 032716000052201043 EM ANEXO.</t>
  </si>
  <si>
    <t>0202200000019</t>
  </si>
  <si>
    <t>RPV   REF.  PROCESSO  No  00207350320175040752  CONFORME  MANDADO E DOC. No 030502000012201043 EM ANEXO.</t>
  </si>
  <si>
    <t>3.3.71.70.01.00.00.000</t>
  </si>
  <si>
    <t>0202200000020</t>
  </si>
  <si>
    <t>CONTRIBUICAO  MENSAL  DE  CONSORCIADO  CODIS/COFRON  PARA O EXERCICIO 2022. CONF.  RESOLUCAO  DO  COFRON  No  110/2021  OFICIO  03/2021  EM  ANEXO. VALOR MENSAL = R$ 1.425,79</t>
  </si>
  <si>
    <t>3.3.90.30.01.00.00.000</t>
  </si>
  <si>
    <t>0202200000022</t>
  </si>
  <si>
    <t>06</t>
  </si>
  <si>
    <t>COMBUSTIVEL  PARA ABASTECIMENTO DOS VEICULOS E MAQUINARIOS DA SECRETARIA DE SERVICOS URBANOS E TRANSITO. CONF RD 01 EM ANEXO. PROCESSO  No  01/2021    PREGAO  PRESENCIAL  No01/2021 SRP No01/2021 EDITAL No01/2021 500 LTS DIESEL COMUN X R$ 5,26</t>
  </si>
  <si>
    <t>PRP</t>
  </si>
  <si>
    <t>3.1.90.11.73.99.01.000</t>
  </si>
  <si>
    <t>0202201000023</t>
  </si>
  <si>
    <t>JETON REF. REUNIAO RPPS  CONF LC 01 DE 21 DE MAIO DE 2013.</t>
  </si>
  <si>
    <t>F</t>
  </si>
  <si>
    <t>empenho feito de forma equivocada, o mesmo deve ser extra.</t>
  </si>
  <si>
    <t>3.3.90.47.12.01.00.000</t>
  </si>
  <si>
    <t>0202200000024</t>
  </si>
  <si>
    <t>RETENCAO AO PASEP 1% DA CIDE.</t>
  </si>
  <si>
    <t>3.3.90.39.81.00.00.000</t>
  </si>
  <si>
    <t>0202200000025</t>
  </si>
  <si>
    <t>TAXA  DE  SERVICOS DE ARRECADACAO DE TRIBUTOS E DEMAIS RECEITAS PUBLICAS DO MUNICIPIO NO EXERCICIO DE 2021. PROCESSO 140/2019 EDITAL 76/2019 CREDENCIAMENTO 02/2019</t>
  </si>
  <si>
    <t>0202200000026</t>
  </si>
  <si>
    <t>TARIFAS DE TED'S NO EXERCICIO DE 2021.</t>
  </si>
  <si>
    <t>0202200000027</t>
  </si>
  <si>
    <t>RETENCAO AO PASEP 1% R$ FPM............... R$ ITR............... R$ FEP............... R$ ICMS EXP.......... R$ FEX. CEX.......... R$ AFM-APOIO......... R$ ADO LC............</t>
  </si>
  <si>
    <t>0202200000028</t>
  </si>
  <si>
    <t>1/2  DIARIA  A PORTO ALEGRE NO DIA 05/01/2022 PARA O SERVIDOR LEVAR PROJETO DE  PAVIMENTACAO  JUNTO  A  SECRETARIA  ESTADUAL  DE TURISMO. CONF RD 03 EM ANEXO.</t>
  </si>
  <si>
    <t>0202200000029</t>
  </si>
  <si>
    <t>1/2  DIARIA  A PORTO ALEGRE NO DIA 05/01/2022 PARA O SERVIDOR LEVAR O VICE- PREFEITO  E  ASSESSOR  DE  PLANEJAMENTO  QUE  IRAO  ENCAMINHAR  PROJETO  DE PAVIMENTACAO  JUNTO  A SECRETARIA ESTADUAL DE TURISMO. CONF RD 05 EM ANEXO.</t>
  </si>
  <si>
    <t>0202200000030</t>
  </si>
  <si>
    <t>1/2  DIARIA  A  PORTO  ALEGRE  NO  DIA  05/01/2022  PARA  O  VICE- PREFEITO ACOMPANHAR  O  ASSESSOR  DE    PLANEJAMENTO NO ENCAMINHAMENTO DO PROJETO DE PAVIMENTACAO  JUNTO  A SECRETARIA ESTADUAL DE TURISMO. CONF RD 04 EM ANEXO.</t>
  </si>
  <si>
    <t>3.3.90.39.53.00.00.000</t>
  </si>
  <si>
    <t>0202200000031</t>
  </si>
  <si>
    <t>INTERNACAO  DE  IDOSO  EM  SITUACAO  DE  RISCO  CONF  CONTRATO No 49/2021 E ADITIVO 001 EM ANEXO. LICITACAO No 96/2021 - Modalidade: DISPENSADA VALOR MENSAL R$ 1.651,26</t>
  </si>
  <si>
    <t>4.6.91.71.99.01.00.000</t>
  </si>
  <si>
    <t>0202200000032</t>
  </si>
  <si>
    <t>PARCELA  203/360  A  214/360  DO  PARCELAMENTO DA DIVIDA COM O FAPS CFE LEI 1623/2005,  PERIODO DE JANEIRO A DEZEMBRO DE 2022 PADRAO REFERENCIAL DA LEI 3.046/2022 R$ 519,91 X 25,07 = 13.034,14</t>
  </si>
  <si>
    <t>3.3.90.39.43.00.00.000</t>
  </si>
  <si>
    <t>0202200000033</t>
  </si>
  <si>
    <t>ENERGIA  ELETRICA  UTILIZADA  NA  ILUMINACAO  PUBLICA NO EXERCICIO 2022. MES: FAT. No: No CONOSCO: 13274 CONSUMO:</t>
  </si>
  <si>
    <t>0202200000034</t>
  </si>
  <si>
    <t>ENERGIA  ELETRICA  UTILIZADA NO CEMITERIO MUNICIPAL DE ESQUINA SCHOLTZ REF. OS MESES DE JANEIRO A DEZEMBRO/2022. MES: FAT. No: No CONOSCO: 14163 CONSUMO:</t>
  </si>
  <si>
    <t>0202200000035</t>
  </si>
  <si>
    <t>ENERGIA  ELETRICA UTILIZADA NO ESF DE ESQUINA ARAUJO E ESF DE SAO VALENTIN, NO EXERCICIO DE 2022. MES: FAT. No: No CONOSCO: 7854  E 7855 CONSUMO:</t>
  </si>
  <si>
    <t>0202200000038</t>
  </si>
  <si>
    <t>TARIFA  DE  ENERGIA  ELETRICA DO PALACIO MUNICIPAL REF. EXERCICIO 2022. MES: FAT. No: No CONOSCO: 3082467685 CONSUMO:</t>
  </si>
  <si>
    <t>0202200000039</t>
  </si>
  <si>
    <t>TARIFA  DE  ENERGIA ELETRICA DO PARQUE DE MAQUINAS REF. EXERCICIO 2022. MES: FAT. No: No CONOSCO: 3082467660 CONSUMO:</t>
  </si>
  <si>
    <t>0202200000040</t>
  </si>
  <si>
    <t>TARIFA  DE  ENERGIA  ELETRICA DA OFICINA MUNICIPAL REF. EXERCICIO 2022. MES: FAT. No: No CONOSCO: 3085069531 CONSUMO:</t>
  </si>
  <si>
    <t>0202200000041</t>
  </si>
  <si>
    <t>TARIFA  DE  ENERGIA  ELETRICA  DO  ESTADIO  MUNICIPAL, POLIESPORTIVO AZILDO GRENZEL, REF. EXERCICIO 2022. MES: FAT. No: No CONOSCO: 3082467825 CONSUMO:</t>
  </si>
  <si>
    <t>0202200000042</t>
  </si>
  <si>
    <t>TARIFA  DE  ENERGIA  ELETRICA DA PRACA JOAO SAFFI, REF. EXERCICIO 2022. MES: FAT. No: No CONOSCO: 4002592400 CONSUMO:</t>
  </si>
  <si>
    <t>0202200000043</t>
  </si>
  <si>
    <t>TARIFA  DE  ENERGIA  ELETRICA  DA  VILA  UNIAO,  REF.  EXERCICIO  2022. MES: FAT. No: No CONOSCO: 3085573325 CONSUMO:</t>
  </si>
  <si>
    <t>0202200000044</t>
  </si>
  <si>
    <t>TARIFA  DE  ENERGIA  ELETRICA  DO  CENTRO  DE  CONVIVENCIA  DO  IDOSO  REF. EXERCICIO 2022. MES: FAT. No: No CONOSCO: 3085151186 CONSUMO:</t>
  </si>
  <si>
    <t>0202200000045</t>
  </si>
  <si>
    <t>TARIFA    DE  ENERGIA  ELETRICA  DO  CRAS-CENTRO  ASSISTENCIA  SOCIAL  REF. EXERCICIO 2022. MES: FAT. No: No CONOSCO: 3082467680 CONSUMO:</t>
  </si>
  <si>
    <t>0202200000046</t>
  </si>
  <si>
    <t>TARIFA DE ENERGIA ELETRICA DA BIBLIOTECA MUNICIPAL REF. EXERCICIO 2022. MES: FAT. No: No CONOSCO: 3085141606 CONSUMO:</t>
  </si>
  <si>
    <t>0202200000047</t>
  </si>
  <si>
    <t>TARIFA  DE  ENERGIA  ELETRICA  DO CONSELHO TUTELAR REF. EXERCICIO 2022. MES: FAT. No: No CONOSCO: 3082467811 CONSUMO:</t>
  </si>
  <si>
    <t>0202200000048</t>
  </si>
  <si>
    <t>TARIFA  DE ENERGIA ELETRICA DO ANTIGO CONSELHO TUTELAR REF. EXERCICIO 2022.  MES: FAT. No: No CONOSCO: 3082483862 CONSUMO:</t>
  </si>
  <si>
    <t>0202200000049</t>
  </si>
  <si>
    <t>TARIFA  DE  ENERGIA  ELETRICA  DA  ESCOLA  MUNICIPAL  LAR  DA  CRIANCA REF. EXERCICIO 2022. MES: FAT. No: No CONOSCO: 3082467807 CONSUMO:</t>
  </si>
  <si>
    <t>0202200000050</t>
  </si>
  <si>
    <t>TARIFA  DE  ENERGIA  ELETRICA  DO  GINASIO  DE ESPORTES GETULIO VARGAS REF. EXERCICIO 2022. MES: FAT. No: No CONOSCO: 3082967060 CONSUMO:</t>
  </si>
  <si>
    <t>0202200000051</t>
  </si>
  <si>
    <t>TARIFA DE ENERGIA ELETRICA DA ESCOLA M. GETULIO VARGAS REF. EXERCICIO 2022.  MES: FAT. No: No CONOSCO: 3082467801 CONSUMO:</t>
  </si>
  <si>
    <t>0202200000052</t>
  </si>
  <si>
    <t>TARIFA  DE  ENERGIA  ELETRICA DO HOSPITAL MUNICIPAL E ESF 02 REF. EXERCICIO 2022. MES: FAT. No: No CONOSCO: 3082467691 CONSUMO:</t>
  </si>
  <si>
    <t>0202200000053</t>
  </si>
  <si>
    <t>TARIFA    DE   ENERGIA  ELETRICA  DO  ESF  01  REF.  EXERCICIO  2022. MES: FAT. No: No CONOSCO: 3085733400 CONSUMO:</t>
  </si>
  <si>
    <t>3.3.90.39.44.00.00.000</t>
  </si>
  <si>
    <t>0202200000054</t>
  </si>
  <si>
    <t>TARIFA  DE  AGUA  E  ESGOTO  REF.  AO  IMOVEL  COM  MATRICULA  DA CORSAN No 1572026-8 NO EXERCICIO 2022. REF. MES: CONSUMO M³:</t>
  </si>
  <si>
    <t>0202200000055</t>
  </si>
  <si>
    <t>TARIFA  DE  AGUA  E  ESGOTO  REF.  AO  IMOVEL  COM  MATRICULA  DA CORSAN No 1571968-5 NO EXERCICIO 2022. REF. MES: CONSUMO M³:</t>
  </si>
  <si>
    <t>0202200000056</t>
  </si>
  <si>
    <t>TARIFA  DE  AGUA  E  ESGOTO  REF.  AO  IMOVEL  COM  MATRICULA  DA CORSAN No 1571970-7 NO EXERCICIO 2022. REF. MES: CONSUMO M³:</t>
  </si>
  <si>
    <t>0202200000057</t>
  </si>
  <si>
    <t>TARIFA  DE  AGUA  E  ESGOTO  REF.  AO  IMOVEL  COM  MATRICULA  DA CORSAN No 1572025-0 NO EXERCICIO 2022. REF. MES: CONSUMO M³:</t>
  </si>
  <si>
    <t>0202200000058</t>
  </si>
  <si>
    <t>TARIFA  DE  AGUA  E  ESGOTO  REF.  AO  IMOVEL  COM  MATRICULA  DA CORSAN No 1572027-6 NO EXERCICIO 2022. REF. MES: CONSUMO M³:</t>
  </si>
  <si>
    <t>0202200000059</t>
  </si>
  <si>
    <t>TARIFA  DE  AGUA  E  ESGOTO  REF.  AO  IMOVEL  COM  MATRICULA  DA CORSAN No 1572111-6 NO EXERCICIO 2022. REF. MES: CONSUMO M³:</t>
  </si>
  <si>
    <t>0202200000060</t>
  </si>
  <si>
    <t>TARIFA  DE  AGUA  E  ESGOTO  REF.  AO  IMOVEL  COM  MATRICULA  DA CORSAN No 1577919-0 NO EXERCICIO 2022. REF. MES: CONSUMO M³:</t>
  </si>
  <si>
    <t>0202200000061</t>
  </si>
  <si>
    <t>TARIFA  DE  AGUA  E  ESGOTO  REF.  AO  IMOVEL  COM  MATRICULA  DA CORSAN No 2020046-3 NO EXERCICIO 2022. REF. MES: CONSUMO M³:</t>
  </si>
  <si>
    <t>0202200000062</t>
  </si>
  <si>
    <t>TARIFA  DE  AGUA  E  ESGOTO  REF.  AO  IMOVEL  COM  MATRICULA  DA CORSAN No 1577994-7 NO EXERCICIO 2022. REF. MES: CONSUMO M³:</t>
  </si>
  <si>
    <t>0202200000063</t>
  </si>
  <si>
    <t>TARIFA  DE  AGUA  E  ESGOTO  REF.  AO  IMOVEL  COM  MATRICULA  DA CORSAN No 1571966-9 NO EXERCICIO 2022. REF. MES: CONSUMO M³:</t>
  </si>
  <si>
    <t>0202200000064</t>
  </si>
  <si>
    <t>TARIFA  DE  AGUA  E  ESGOTO  REF.  AO  IMOVEL  COM  MATRICULA  DA CORSAN No 1571928-6 NO EXERCICIO 2022. REF. MES: CONSUMO M³:</t>
  </si>
  <si>
    <t>0202200000065</t>
  </si>
  <si>
    <t>TARIFA  DE  AGUA  E  ESGOTO  REF.  AO  IMOVEL  COM  MATRICULA  DA CORSAN No 1578091-0 NO EXERCICIO 2022. REF. MES: CONSUMO M³:</t>
  </si>
  <si>
    <t>0202200000066</t>
  </si>
  <si>
    <t>TARIFA  DE  AGUA  E  ESGOTO  REF.  AO  IMOVEL  COM  MATRICULA  DA CORSAN No 1571697-0 NO EXERCICIO 2022. REF. MES: CONSUMO M³:</t>
  </si>
  <si>
    <t>0202200000067</t>
  </si>
  <si>
    <t>TARIFA  DE  AGUA  E  ESGOTO  REF.  AO  IMOVEL  COM  MATRICULA  DA CORSAN No 2448726-0 NO EXERCICIO 2022. REF. MES: CONSUMO M³:</t>
  </si>
  <si>
    <t>0202200000068</t>
  </si>
  <si>
    <t>SERVICO  TELEFONICO FIXO COMUTADO, NA MODALIDADE DIGITRONCO PARA MANUTENCAO DAS    ATIVIDADES    DE    COMUNICACAO.    ATRAVES  DA  LINHA  3539-4200 DO PALACIO MUNICIPAL NO EXERCICIO DE 2022. FATURA No REF. MES</t>
  </si>
  <si>
    <t>0202200000069</t>
  </si>
  <si>
    <t>INTERNACAO    DE   IDOSOS  EM SITUACAO DE RISCO CONF CONTRATO No 040/2021 E ADITIVO 001 EM ANEXO.  PROCESSO 111/2021 DISPENSA 72/2021. VALOR MENSAL R$ 1.257,49</t>
  </si>
  <si>
    <t>3.3.90.39.50.99.00.000</t>
  </si>
  <si>
    <t>0202200000070</t>
  </si>
  <si>
    <t>02</t>
  </si>
  <si>
    <t>ACOLHIMENTO  DE  PACIENTES  PARA  TRATAMENTO  PSIQUIATRICO CONF CONTRATO No 89/17 E TERMO ADITIVO 005 EM ANEXO. PROCESSO 127/17 INEXIGIBILIDADE 09/17 VIGENCIA 25.12.2022 VALOR MENSAL R$ 937,50</t>
  </si>
  <si>
    <t>PRI</t>
  </si>
  <si>
    <t>3.3.90.39.78.00.00.000</t>
  </si>
  <si>
    <t>0202200000071</t>
  </si>
  <si>
    <t>SERVICO  DE RECOLHIMENTO, TRANSPORTE E DESTINACAO FINAL DE LIXO CONTAMINADO GRUPO   A  E  E,  DOS  ESFS  CONF  CONTRATO  No  009/2017,  ADITIVO  005. PROCESSO 51/17 DISPENSA 31/17 VIGENCIA ATE 02.02.2022</t>
  </si>
  <si>
    <t>3.3.90.39.92.00.00.000</t>
  </si>
  <si>
    <t>0202200000072</t>
  </si>
  <si>
    <t>PRESTACAO  DE SERVICOS DE COMUNICACAO ATRAVES DE INFORMATIVO MUNICIPAL PARA DIVULGACAO       DE AVISOS E MATERIAS DE INTERESSE PUBLICO CONF CONTRATO No 45/17 E TERMO ADITIVO 004 EM ANEXO. PROCESSO 76/2017 DISPENSA 42/2017</t>
  </si>
  <si>
    <t>TRANSPOSTO PARA O ACESSO 347 - R$ 1.300,00</t>
  </si>
  <si>
    <t>3.3.90.39.05.00.00.000</t>
  </si>
  <si>
    <t>0202200000073</t>
  </si>
  <si>
    <t>AULAS  DE  YOGA  PARA  OS  SERVIDORES  DA  AREA  DA SAUDE. CONF CONTRATO No 50/2018 E ADITIVO 03/2020 EM ANEXO. PROCESSO 71/18 EDITAL 36/18 PREGAO 31/18 VIGENCIA 31/12/2022</t>
  </si>
  <si>
    <t>0202200000074</t>
  </si>
  <si>
    <t>LAUDOS  DE ELETROCARDIOGRAFIA A PACIENTES ATENDIDOS NA REDE BASICA DE SAUDE CONF CONTRATO No 105/18 E ADITIVO 003 EM ANEXO. PROCESSO 133/18 EDITAL 69/18 PREGAO 60/18 VIGENCIA 31.12.2022.</t>
  </si>
  <si>
    <t>3.3.90.35.04.00.00.000</t>
  </si>
  <si>
    <t>0202200000075</t>
  </si>
  <si>
    <t>CONSULTORIA    NA    AREA   DE TI PARA SUPORTE E MONITORAMENTO CENTRALIZADO CONF CONTRATO No 001/18 E ADITIVO 005. PROCESSO 06/2018 DISPENSA 01/2018 VIGENCIA 12.01.2022</t>
  </si>
  <si>
    <t>3.3.90.39.50.01.00.000</t>
  </si>
  <si>
    <t>0202200000076</t>
  </si>
  <si>
    <t>SERVICOS  MEDICOS  PARA  ATENDIMENTO  JUNTO  A  UNIDADE  BASICA  DE SAUDE - ESF/PRONTO      ATENDIMENTO CONF CONTRATO No 107/18, TERMO ADITIVO 002/2020 EM ANEXO. PROCESSO 136/18 EDITAL 72/18 PREGAO 63/18 VIGENCIA ATE 24.06.2022 VALOR MENSAL R$ 11.000,00.</t>
  </si>
  <si>
    <t>0202200000077</t>
  </si>
  <si>
    <t>04</t>
  </si>
  <si>
    <t>COLETA      E  TRANSPORTE  ATE  ATERRO  LICENCIADO,  DOS  RESIDUOS  SOLIDOS PRODUZIDOS  NO    PERIMETRO  URBANO  DO  MUNICIPIO  DE  INDEPENDENCIA  CONF CONTRATO    No  151/2018  E TERMO ADITIVO 003. PROCESSO 121/18 EDITAL 64/18 TOMADA DE PRECOS 06/18 VALOR MENSAL R$ 18.979,88 VIGENCIA 12.09.22</t>
  </si>
  <si>
    <t>TMP</t>
  </si>
  <si>
    <t>0202200000078</t>
  </si>
  <si>
    <t>ATERRO  LICENCIADO  PARA  RECEBIMENTO  DE  RESIDUOS SOLIDOS DO MUNICIPIO DE INDEPENDENCIA    CONF  CONTRATO  No033/2018  E  TERMO  ADITIVO 001/2020. PROCESSO 45/18 INEXIGIBILIDADE 04/18 VIGENCIA 21.09.2022</t>
  </si>
  <si>
    <t>3.3.90.35.01.00.00.000</t>
  </si>
  <si>
    <t>0202200000079</t>
  </si>
  <si>
    <t>ASSESSORIA  PARA APURACAO DO INDICE DE RETORNO NO RECOLHIMENTO DO ICMS CONF CONTRATO No 002/2019 ADITIVO 001/2020. VIGENCIA: 21.01.2022</t>
  </si>
  <si>
    <t>PRD</t>
  </si>
  <si>
    <t>3.3.90.40.13.00.00.000</t>
  </si>
  <si>
    <t>0202200000080</t>
  </si>
  <si>
    <t>LOCACAO  DE  INFRAESTRUTURA  DE  COMUNICACAO  PARA  INTERLIGACAO E ACESSO A INTERNET  DAS    UNIDADES ADMINISTRATIVAS E PALACIO MUNICIPAL CONF CONTRATO No    038/2019   ADITIVO  01/2020. PROCESSO No 47/19 EDITAL No 24/19 PREGAO No 22/19 VIGENCIA 25.04.2022</t>
  </si>
  <si>
    <t>3.3.90.39.50.03.00.000</t>
  </si>
  <si>
    <t>0202200000081</t>
  </si>
  <si>
    <t>SERVICOS  MEDICOS  PARA  MANUTENCAO  DOS  ATENDIMENTOS  A POPULACAO JUNTO A UNIDADE  BASICA    DE  SAUDE  ESF  01 E OU ESF 02 CONF CONTRATO 047/2020 EM ANEXO. PROCESSO 102/2020 EDITAL 48/2020 PREGAO PRESENCIAL 29/2020 VALOR MENSAL R$ 18.500,00 VENCIMENTO 07.03.2022</t>
  </si>
  <si>
    <t>0202200000082</t>
  </si>
  <si>
    <t>3.3.90.40.05.00.00.000</t>
  </si>
  <si>
    <t>0202200000083</t>
  </si>
  <si>
    <t>LOCACAO    DE   CENTRAL  TELEFONICA  DIGITAL PARA MANUTENCAO DAS ATIVIDADES DE COMUNICACAO   CONF CONTRATO No 04/21 EM ANEXO. PROCESSO  No09/2021    PREGAO    PRESENCIAL  No05/2021  EDITAL  No06/2021 VENCIMENTO 15.02.2022</t>
  </si>
  <si>
    <t>0202200000084</t>
  </si>
  <si>
    <t>ACOLHIMENTO    DE   PACIENTES  PARA  TRATAMENTO  PSIQUIATRICO CONF CONTRATO No 005/2021 EM ANEXO. PROCESSO 15/21 DISPENSA 08/21 VENCIMENTO 15.02.2022</t>
  </si>
  <si>
    <t>0202200000085</t>
  </si>
  <si>
    <t>SERVICOS   DE  INSEMINACAO  ARTIFICIAL  DE  BOVINOS  NAS  PROPRIEDADES  DOS AGRICULTORES DO   MUNICIPIO CONF CONTRATO No 07/2021. PROCESSO 27/2021 DISPENSA 15/2021. VENCIMENTO 19.02.2022</t>
  </si>
  <si>
    <t>3.3.90.39.79.00.00.000</t>
  </si>
  <si>
    <t>0202200000086</t>
  </si>
  <si>
    <t>CONSULTORIA  PARA  IMPLANTACAO  DA  PREVIDENCIA  COMPLEMENTAR CONF CONTRATO No53/21 PROCESSO No 148/2021 DISPENSA No 91/2021 VENCIMENTO 15.07.2022</t>
  </si>
  <si>
    <t>0202200000087</t>
  </si>
  <si>
    <t>SERVICOS  MEDICOS  DE  CLINICA GERAL JUNTO AOS ESFS CONF CONTRATO No 099/21 EM     ANEXO.        PROCESSO  No252/21    PREGAO  PRESENCIAL    No42/21. VENCIMENTO 08.11.2022</t>
  </si>
  <si>
    <t>0202200000088</t>
  </si>
  <si>
    <t>ASSESSORIA  TECNICA  E  JURIDICA  PRESTADAS  AO    MUNICIPIO  CONF CONTRATO 107/2021   EM  ANEXO.  PROCESSO  No  302/2021    INEXIGIBILIDADE  27/21 VALOR MENSAL R$ 3.025,80 VIGENCIA 30/11/2022.</t>
  </si>
  <si>
    <t>0202200000089</t>
  </si>
  <si>
    <t>TARIFA  DE  AGUA  E  ESGOTO  REF.  AO  IMOVEL  COM  MATRICULA  DA CORSAN No 1572168-0 NO EXERCICIO 2022. REF. MES: CONSUMO M³:</t>
  </si>
  <si>
    <t>3.3.90.30.16.00.00.000</t>
  </si>
  <si>
    <t>0202200000090</t>
  </si>
  <si>
    <t>AQUISICAO  DE  CARIMBO  AUTOTINTADO  (CARIMBO  DATADOR-PAGO)  CONF RD 04 EM ANEXO.</t>
  </si>
  <si>
    <t>3.3.90.30.96.00.00.000</t>
  </si>
  <si>
    <t>0202200000091</t>
  </si>
  <si>
    <t>ADIANTAMENTO  DE  NUMERARIO PARA DESPESAS DE TRANSPORTE DA SAUDE EM NOME DO SERVIDOR    JAIR    CESAR   SOUZA  CONCEDIDO  NO  PROTOCOLO  N.  24/2022.</t>
  </si>
  <si>
    <t>DEVOLUCAO DAS SOBRAS DO ADIANTAMENTO DEVIDO FERIAS.</t>
  </si>
  <si>
    <t>0202200000092</t>
  </si>
  <si>
    <t>ADIANTAMENTO  DE  NUMERARIO PARA DESPESAS DE TRANSPORTE DO GABINETE EM NOME DO  SERVIDOR  CELSON  SIDINEI  SCHULTZ  FONSECA  CONCEDIDO  NO PROTOCOLO N. 13/2022.</t>
  </si>
  <si>
    <t>3.3.90.32.96.00.00.000</t>
  </si>
  <si>
    <t>0202200000093</t>
  </si>
  <si>
    <t>ADIANTAMENTO  DE  NUMERARIO PARA DESPESAS DE DE HOSPEDAGEM E ALIMENTACAO DE CIDADAO  ATENDIDO  PELA  ASSISTENCIA  SOCIAL  EM  NOME DA SERVIDORA DANIELE MARIANE GIOVELLI CONCEDIDO NO PROTOCOLO N. 31/2022.</t>
  </si>
  <si>
    <t>DEVOLUCAO DAS SOBRAS DO ADIANTAMENTO.</t>
  </si>
  <si>
    <t>3.3.90.30.04.00.00.000</t>
  </si>
  <si>
    <t>0202200000094</t>
  </si>
  <si>
    <t>S</t>
  </si>
  <si>
    <t>CARGA  DE  OXIGENIO  MEDICINAL  PARA A MANUTENCAO DOS ATENDIMENTOS DA SAUDE CONF RD 16 EM ANEXO. PROCESSO No 144/21 PREGAO PRESENCIAL No 36/21 SRP No 28/21</t>
  </si>
  <si>
    <t>0202200000095</t>
  </si>
  <si>
    <t>CARGA  DE  OXIGENIO  MEDICINAL  PARA A MANUTENCAO DOS ATENDIMENTOS DA SAUDE CONF RD 18 EM ANEXO. PROCESSO No 144/21 PREGAO PRESENCIAL No 36/21 SRP No 28/21 10 UN. CILINDRO 1M</t>
  </si>
  <si>
    <t>3.3.90.32.99.04.00.000</t>
  </si>
  <si>
    <t>0202200000096</t>
  </si>
  <si>
    <t>CARGA  DE  OXIGENIO  MEDICINAL  PARA A MANUTENCAO DOS ATENDIMENTOS DA SAUDE CONF RD 18 EM ANEXO. PROCESSO No 144/21 PREGAO PRESENCIAL No 36/21 SRP No 28/21 100 UN. CILINDRO 6M</t>
  </si>
  <si>
    <t>0202200000097</t>
  </si>
  <si>
    <t>SERVICOS  TECNICOS  DE  ASSESSORIA  E  CONSULTORIA AO CONSELHO MUNICIPAL DE EDUCACAO  PARA  O ANO DE 2022.  CONF CONTRATO No 116/2021 E RD 07 EM ANEXO.</t>
  </si>
  <si>
    <t>3.3.90.32.02.00.00.000</t>
  </si>
  <si>
    <t>0202200000098</t>
  </si>
  <si>
    <t>MEDICAMENTOS    PARA    MANUTENCAO   DE  TRATAMENTO DE PACIENTE ATENDIDO NA REDE BASICA DE SAUDE CONF RD 15 EM ANEXO. 03 CX TIAMINA 300 MG X R$ 23,00</t>
  </si>
  <si>
    <t>0202200000099</t>
  </si>
  <si>
    <t>SESSOES  DE  BOTA  DE  UNA A PACIENTES EM TRATAMENTO PELO SISTEMA BASICO DE SAUDE CONF RD 014 EM ANEXO. 70 SESSOES X R$ 35,00</t>
  </si>
  <si>
    <t>3.3.93.39.50.00.00.000</t>
  </si>
  <si>
    <t>0202200000100</t>
  </si>
  <si>
    <t>CONSULTAS  E  EXAMES  ESPECIALIZADOS  A  PACIENTES  ENCAMINHADOS  PELA REDE BASICA DE SAUDE DO MUNICIPIO CONF RD 13 EM ANEXO.</t>
  </si>
  <si>
    <t>0202200000101</t>
  </si>
  <si>
    <t>CONSULTAS  E  EXAMES  ESPECIALIZADOS  A  PACIENTES  ENCAMINHADOS  PELA REDE BASICA DE SAUDE DO MUNICIPIO CONF RD 12 EM ANEXO.</t>
  </si>
  <si>
    <t>0202200000102</t>
  </si>
  <si>
    <t>99</t>
  </si>
  <si>
    <t>Credenciamento</t>
  </si>
  <si>
    <t>EXAMES  LABORATORIAIS  PARA  MANUTENCAO  DOS ATENDIMENTOS NA REDE BASICA DE SAUDE CONF RD 11 EM ANEXO. PROCESSO 205/2018 EDITAL 106/2018 CREDENCIAMENTO 03/2018</t>
  </si>
  <si>
    <t>CPC</t>
  </si>
  <si>
    <t>0202200000103</t>
  </si>
  <si>
    <t>EXAMES  LABORATORIAIS  PARA  MANUTENCAO  DOS ATENDIMENTOS NA REDE BASICA DE SAUDE CONF RD 10 EM ANEXO. PROCESSO 205/2018 EDITAL 106/2018 CREDENCIAMENTO 03/2018</t>
  </si>
  <si>
    <t>3.3.90.39.21.00.00.000</t>
  </si>
  <si>
    <t>0202200000104</t>
  </si>
  <si>
    <t>SERVICOS  DE  HORA  MAQUINA DE RETROESCAVADEIRA PARA MELHORIAS DO ACESSO AS PROPRIEDADES RURAIS CONF RD 08 EM ANEXO. PROCESSO  No260/21  PREGAO  PRESENCIAL  No45/21  SRP No35/21 EDITAL No71/21</t>
  </si>
  <si>
    <t>3.3.90.39.16.00.00.000</t>
  </si>
  <si>
    <t>0202200000105</t>
  </si>
  <si>
    <t>CONTRATACAO  DE EMPRESA ESPECIALIZADA PARA EXECUCAO DE DEMOLICAO DO ARMAZEM GRANELEIRO  DA  ANTIGA COTAP. CONF CONTRATO No 114/2021 E RD 19 EM ANEXO. PROCESSO No 279/2021, TOMADA DE PRECOS No 10/2021</t>
  </si>
  <si>
    <t>0202200000106</t>
  </si>
  <si>
    <t>COMBUSTIVEL  PARA ABASTECIMENTO DO VEICULO DA SECRETARIA DA FAZENDA - SETOR TRIBUTARIO E FISCALIZACAO. CONF RD 2329 EM  ANEXO. PROCESSO  No  01/2021  PREGAO  PRESENCIAL  No  01/2021 SRP No01/2021 EDITAL No01/2021 100 LTS GASOLINA COMUM X R$ 7,22</t>
  </si>
  <si>
    <t>0202200000107</t>
  </si>
  <si>
    <t>COMPLEMENTO  DE  CIRURGIA  DE PROSTATECTOMIA RADICAL PARA PACIENTE ATENDIDO PELO SISTEMA BASICO DE SAUDE. CONF RD 28 EM ANEXO.</t>
  </si>
  <si>
    <t>3.3.90.30.24.00.00.000</t>
  </si>
  <si>
    <t>0202200000108</t>
  </si>
  <si>
    <t>MAO  DE  OBRA  PARA  REALIZACAO DE AJUSTES NECESSaRIOS NA REDE TRIFaSICA DO CENTRO  DE CONVIVeNCIA DOS IDOSOS ( SALAO VERDE), PARA INSTALACAO DE DOIS A PARELHOS    DE    AR  CONDICIONADO  30.000  BTUS.  CONF  RD  27  EM  ANEXO.</t>
  </si>
  <si>
    <t>0202200000109</t>
  </si>
  <si>
    <t>MEDICAMENTO  PARA MANUTENCAO DO TRATAMENTO DE SAUDE DE PACIENTE ATENDIDO NA REDE BASICA DE SAUDE CONF RD 26 EM ANEXO.</t>
  </si>
  <si>
    <t>0202200000110</t>
  </si>
  <si>
    <t>MEDICAMENTO  PARA MANUTENCAO DO TRATAMENTO DE SAUDE DE PACIENTE ATENDIDO NA REDE BASICA DE SAUDE CONF RD 25 EM ANEXO.</t>
  </si>
  <si>
    <t>0202200000111</t>
  </si>
  <si>
    <t>MEDICAMENTO  PARA MANUTENCAO DO TRATAMENTO DE SAUDE DE PACIENTE ATENDIDO NA REDE BASICA DE SAUDE CONF RD 24 EM ANEXO.</t>
  </si>
  <si>
    <t>3.3.90.30.99.01.00.000</t>
  </si>
  <si>
    <t>0202200000112</t>
  </si>
  <si>
    <t>PECAS  PARA  MANUTENCAO  DO SISTEMA DE IRRIGACAO DO TANQUE DE AGUA. CONF RD 23 EM ANEXO.</t>
  </si>
  <si>
    <t>0202200000113</t>
  </si>
  <si>
    <t>PECAS  PARA  CONSERTO  DA    BOMBA  DO  TANQUE  DE AGUA, O QUAL PRECISA SER UTILIZADO  PARA  LEVAR  AGUA AOS MUNICIPES QUE SE ENCONTRAM COM PROBLEMA DE FALTA DE AGUA DEVIDO A FORTE ESTIAGEM. CONF RD 22 EM ANEXO.</t>
  </si>
  <si>
    <t>3.3.90.39.99.05.00.000</t>
  </si>
  <si>
    <t>0202200000114</t>
  </si>
  <si>
    <t>CONTRATACAO  DE  EMPRESA ESPECIALIZADA PARA O SERVICO DE REMOCAO E TROCA DE LUGAR  DE  POSTE  DE  ENERGIA  ELETRICA  NO BAIRRO SAO JOSE.  CONF RD 21 EM ANEXO.</t>
  </si>
  <si>
    <t>3.3.90.40.10.00.00.000</t>
  </si>
  <si>
    <t>0202200000115</t>
  </si>
  <si>
    <t>PRESTACAO  DE  SERVICO SAAS (SOFTWARE AS A SERVISSE) PARA OPERACIONALIZACAO DA  COMPENSACAO  FINANCEIRA ENTRE O REGIME GERAL DE PREVIDeNCIA SOCIAL E OS REGIMES  PROPRIOS DE PREVIDeNCIA SOCIAL DOS SERVIDORES PuBLICOS, E ENTRE OS REGIMES   PROPRIOS,  NA  HIPOTESE    DE  CONTAGEM  RECIPROCA  DE  TEMPO  DE CONTRIBUICAO  PARA  EFEITO DE APOSENTADORIA. CONF CONTRATO No 01/2022 RD 29 EM ANEXO. LICITACAO</t>
  </si>
  <si>
    <t>0202200000119</t>
  </si>
  <si>
    <t>PRESTACAO  DE SERVICOS DE COMUNICACAO ATRAVES DE INFORMATIVO MUNICIPAL PARA DIVULGACAO       DE AVISOS E MATERIAS DE INTERESSE PUBLICO CONF CONTRATO No 45/17 E TERMO ADITIVO 004 EM ANEXO. PROCESSO 76/2017 DISPENSA 42/2017 VENCIMENTO 03.03.2022</t>
  </si>
  <si>
    <t>0202200000120</t>
  </si>
  <si>
    <t>PAGAMENTO  DE  ART  No11671774  REF.  AO  PROJETO DE PAVIMENTACAO COM PEDRA IRREGULAR    NO  ACESSO  PARA  O  BALNEARIO  RECANTO  DA  NATUREZA/ECOVILLA LOCALIZADO NA ESQUINA BUDEL. CONF RD 20 EM ANEXO.</t>
  </si>
  <si>
    <t>DOTACAO ERRADA USADA NO EMPENHO</t>
  </si>
  <si>
    <t>3.3.90.40.06.00.00.000</t>
  </si>
  <si>
    <t>0202200000121</t>
  </si>
  <si>
    <t>LOCACAO  DE  SISTEMAS  DE INFORMATICA PARA O ANO DE 2022 SISTEMAS: EDUCAR E PORTAL  DO       PROFESSOR CONF CONTRATO No 111/2018 E TERMO ADITIVO 006. VENCIMENTO 10.07.2022</t>
  </si>
  <si>
    <t>0202200000122</t>
  </si>
  <si>
    <t>LOCACAO  DE  SISTEMAS DE INFORMATICA PARA O ANO DE 2022 SISTEMAS: PORTAL DA TRANSPARENCIA      CONF  CONTRATO  No111/2018 E TERMO ADITIVO 006. PROCESSO 107/18 EDITAL 54/18 PREGAO 47/18 VENCIMENTO 10.07.2022 VALOR MENSAL R$ 429,60.</t>
  </si>
  <si>
    <t>0202200000123</t>
  </si>
  <si>
    <t>LOCACAO  DE  SISTEMAS  DE  INFORMATICA  PARA  O  ANO  DE  2022    SISTEMAS: CONTABILIDADE  E      ORCAMENTO, TESOURARIA, LDO, PPA, COMPRAS E LICITACAO, CONVENIOS  E  CONTRATOS,  SIOPS/SIOPE,  CONF CONTRATO No 111/2018 E TERMO ADITIVO 006. VENCIMENTO 10.07.2022 VALOR MENSAL R$ 2.958,08</t>
  </si>
  <si>
    <t>0202200000124</t>
  </si>
  <si>
    <t>LOCACAO  DE  SISTEMAS  DE INFORMATICA PARA O ANO DE 2022 SISTEMAS: CONTROLE INTERNO    CONF            CONTRATO    No  111/2018  E  ADITIVO 005/2021. VENCIMENTO 10.07.2022 VALOR MENSAL R$ 135,01</t>
  </si>
  <si>
    <t>0202200000125</t>
  </si>
  <si>
    <t>LOCACAO  DE  SISTEMAS  DE INFORMATICA PARA O ANO DE 2022 SISTEMAS: FOLHA DE PAGAMENTO,            PROTOCOLO, PATRIMONIO, DIARIAS, ADIANTAMENTO E PORTAL DO  SERVIDOR, PORTAL DO CIDADAO. CONF CONTRATO No  111/2018 E TERMO ADITIVO 006. VENCIMENTO 10.07.2022 VALOR MENSAL R$ 2.379,07</t>
  </si>
  <si>
    <t>0202200000126</t>
  </si>
  <si>
    <t>LOCACAO    DE  SISTEMAS  DE  INFORMATICA  PARA  O  ANO  DE  2022  SISTEMAS: ALMOXARIFADO  E  FROTAS    CONF CONTRATO No 111/2018 E TERMO ADITIVO 006. VENCIMENTO 10.07.2022 VALOR MENSAL R$ 797,81</t>
  </si>
  <si>
    <t>0202200000127</t>
  </si>
  <si>
    <t>LOCACAO  DE  SISTEMAS  DE  INFORMATICA  PARA O ANO DE 2022 SISTEMAS: ISSQN, NOTA  FISCAL        ELETRONICA, TRIBUTOS MUNICIPAIS, CDAS E PROTESTOS. CONF CONTRATO No 111/2018 E TERMO ADITIVO 006. PROCESSO 107/18 EDITAL 54/18 PREGAO 47/18 VENCIMENTO 10.07.2022 VALOR MESES DE JANEIRO E FEVEREIRO R$ 2.663,46 VALOR MENSAL APARTIR DE MARCO R$ 2.914,86</t>
  </si>
  <si>
    <t>0202200000128</t>
  </si>
  <si>
    <t>LOCACAO DE SISTEMAS DE INFORMATICA PARA O ANO DE 2022 SISTEMAS: WEB SITE CONF CONTRATO No 111/2018 E TERMO ADITIVO 006. VENCIMENTO 10.07.2022 VALOR MENSAL R$ 306,86</t>
  </si>
  <si>
    <t>0202200000129</t>
  </si>
  <si>
    <t>LOCACAO  DE  SISTEMAS DE INFORMATICA PARA O ANO DE 2022 SISTEMAS: SAUDE PEC E  SAUDE     ATENDIMENTOS  CONF CONTRATO No 111/2018 E TERMO ADITIVO 006. VENCIMENTO 10.07.2022 VALOR MENSAL R$ 1.251,97</t>
  </si>
  <si>
    <t>0202200000130</t>
  </si>
  <si>
    <t>LOCACAO  DE  SISTEMAS  DE  INFORMATICA  PARA  O ANO DE 2022 SISTEMAS: SAUDE FARMACIA CONF   CONTRATO No 111/2018 E TERMO ADITIVO 006. VENCIMENTO 10.07.2022 VALOR MENSAL R$ 552,34</t>
  </si>
  <si>
    <t>0202200000131</t>
  </si>
  <si>
    <t>LOCACAO  DE SISTEMAS DE INFORMATICA PARA O ANO DE 2022. SISTEMAS: MODULO DE VACINAS.    CONF  CONTRATO  No  15/2020  E  ADITIVO No 01/2021 EM ANEXO. VALOR MENSAL = R$ 209,03 VENCIMENTO 12.02.2022</t>
  </si>
  <si>
    <t>0202200000132</t>
  </si>
  <si>
    <t>LOCACAO DE SISTEMAS DE INFORMATICA PARA O ANO DE 2022. SISTEMAS:  E-SOCIAL. CONF  CONTRATO  No51/2021  EM  ANEXO.  LICITACAO No 93/2021 MODALIDADE: DISPENSADA. MENSALIDADE 290,00 VENCIMENTO 13.07.2022</t>
  </si>
  <si>
    <t>3.3.90.47.10.00.00.000</t>
  </si>
  <si>
    <t>0202200000134</t>
  </si>
  <si>
    <t>PAGAMENTO  DE  ART  No11671774  REF.  AO  PROJETO DE PAVIMENTACAO COM PEDRA IRREGULAR    NO  ACESSO  PARA  O  BALNEARIO  RECANTO  DA  NATUREZA/ECOVILLA LOCALIZADO NA ESQUINA BUDEL. CONF RD 20 EM ANEXO. TRANSPOSTO DA NE 120/20222 QUE ESTAVA NA DOTACAO ERRADA.</t>
  </si>
  <si>
    <t>0202200000135</t>
  </si>
  <si>
    <t>COMBUSTIVEL  PARA ABASTECIMENTO DOS VEICULOS DA SECRETARIA DE SAUDE - SETOR DE TRANSPORTE DE PACIENTES. CONF RD 40 EM ANEXO. PROCESSO   No01/2021  PREGAO  PRESENCIAL  No01/2021  SRP  No01/2021  EDITAL No01/2021 2.000 LTS DIESEL S10 X R$ 5,06</t>
  </si>
  <si>
    <t>0202200000136</t>
  </si>
  <si>
    <t>COMBUSTIVEL  PARA ABASTECIMENTO DOS VEICULOS DA SECRETARIA DE SAUDE - SETOR DE TRANSPORTE DE PACIENTES. CONF RD 43 EM ANEXO. PROCESSO   No01/2021  PREGAO  PRESENCIAL  No01/2021  SRP  No01/2021  EDITAL No01/2021 3.000 LTS GASOLINA COMUN X R$ 7,22</t>
  </si>
  <si>
    <t>0202200000137</t>
  </si>
  <si>
    <t>COMBUSTIVEL  PARA  ABASTECIMENTO DOS VEICULOS DO TRANSPORTE DA SAUDE - ESF. CONF RD 42 EM ANEXO. PROCESSO  No01/2021    PREGAO  PRESENCIAL  No  01/2021 SRP No01/2021 EDITAL No01/2021 500 LTs GASOLINA COMUM X R$ 7,22</t>
  </si>
  <si>
    <t>0202200000138</t>
  </si>
  <si>
    <t>COMBUSTIVEL  PARA  ABASTECIMENTO  DAS MAQUINAS E EQUIPAMENTOS DA SECRETARIA DE  OBRAS  E    VIACAO  -  SETOR  DE  ESTRADAS.    CONF  RD 44 EM ANEXO. PROCESSO  No01/2021  PREGAO  PRESENCIAL  No01/2021  SRP  01/2021  EDITAL No 01/2021 300 LTS GASOLINA COMUN  X R$ 7,22</t>
  </si>
  <si>
    <t>3.3.90.39.74.00.00.000</t>
  </si>
  <si>
    <t>0202200000139</t>
  </si>
  <si>
    <t>FRETE  PARA  TRANSPORTE  DE  MEDICAMENTOS  DO CONSORCIO CISMISSOES DE ENTRE IJUIS  ATE  A  SECRETARIA DE SAUDE DO MUNICIPIO DE INDEPENDENCIA CONF RD 31 EM ANEXO.</t>
  </si>
  <si>
    <t>0202200000140</t>
  </si>
  <si>
    <t>CONSULTAS  REUMATOLOGICAS  PARA DAR CONTINUIDADE AOS ATENDIMENTOS PRESTADOS A POPULACAO DE INDEPENDENCIA CONF RD 39 EM ANEXO.</t>
  </si>
  <si>
    <t>3.3.90.39.17.00.00.000</t>
  </si>
  <si>
    <t>0202200000141</t>
  </si>
  <si>
    <t>MAO  DE  OBRA  PARTE  ELETRICA  PARA MANUTENCAO DOS EQUIPAMENTOS AGRICOLAS, MAQUINARIOS  E  VEICULOS PESADOS DA PATRULHA AGRICOLA. CONF RD 34 EM ANEXO.  PROCESSO    No35/2021,     PREGAO  PRESENCIAL  No12/2021    SRP  No08/2021.</t>
  </si>
  <si>
    <t>0202200000142</t>
  </si>
  <si>
    <t>MAO    DE   OBRA  MECANICA  PARA  MANUTENCAO  DOS  EQUIPAMENTOS  AGRICOLAS, MAQUINARIOS  E  VEICULOS PESADOS DA PATRULHA AGRICOLA. CONF RD 35 EM ANEXO.  PROCESSO    No35/2021,     PREGAO  PRESENCIAL  No12/2021    SRP  No08/2021.</t>
  </si>
  <si>
    <t>0202200000143</t>
  </si>
  <si>
    <t>SERVICOS  DE  SOLDA MIG E SERVICO DE TORNO PARA MANUTENCAO DOS EQUIPAMENTOS AGRICOLAS,    MAQUINARIOS  E VEICULOS PESADOS DA PATRULHA AGRICOLA. CONF RD 36 EM ANEXO. PROCESSO  No  117/2021,    PREGAO  PRESENCIAL  No  31/2021  SRP  No 22/2021</t>
  </si>
  <si>
    <t>0202200000144</t>
  </si>
  <si>
    <t>1/2  DE  DIARIA  A PORTO ALEGRE NO DIA 13.01.2022 PARA LEVAR O SR. PREFEITO MUNICIPAL  PARA ASSINATURA DO CONVENIO DO PROGRAMA PAVIMENTA RS. CONF SD 35 EM ANEXO.</t>
  </si>
  <si>
    <t>0202200000145</t>
  </si>
  <si>
    <t>1/2  DIARIA  A PORTO ALEGRE NO DIA 13.01.2022 PARA O SR. PREFEITO MUNICIPAL ASSINAR  O  CONVENIO  DO  PROGRAMA  PAVIMENTA  RS.  CONF  SD  34  EM ANEXO.</t>
  </si>
  <si>
    <t>0202200000146</t>
  </si>
  <si>
    <t>1/4  DE  DIARIA A SANTO ANGELO NO DIA 12.01.2022 PARA PARTICIPAR DE REUNIAO COM  AS  LIDERANCAS  DAS ENTIDADES DO SETOR AGROPECUaRIO GAuCHO DAS REGIOES AFETADAS PELA SECA NO ESTADO DO  RS. CONF SD 25 EM ANEXO.</t>
  </si>
  <si>
    <t>0202200000147</t>
  </si>
  <si>
    <t>1/4  DE  DIARIA A SANTO ANGELO NO DIA 12.01.2022 PARA PARTICIPAR DE REUNIAO COM  AS  LIDERANCAS  DAS ENTIDADES DO SETOR AGROPECUaRIO GAuCHO DAS REGIOES AFETADAS PELA SECA NO ESTADO DO  RS. CONF SD 26 EM ANEXO.</t>
  </si>
  <si>
    <t>0202200000148</t>
  </si>
  <si>
    <t>1/4  DE  DIARIA A SANTO ANGELO NO DIA 12.01.2022 PARA PARTICIPAR DE REUNIAO COM  AS  LIDERANCAS  DAS ENTIDADES DO SETOR AGROPECUaRIO GAuCHO DAS REGIOES AFETADAS PELA SECA NO ESTADO DO  RS. CONF SD 27 EM ANEXO.</t>
  </si>
  <si>
    <t>0202200000149</t>
  </si>
  <si>
    <t>COMPRA  DE  MANGUEIRA  E CONEXAO PARA CONSERTO DA RETROESCAVADEIRA No 70 DA SECRETRIA    DE   SERVICOS  URBANOS  E  TRANSITO.  CONF  RD  54  EM  ANEXO.</t>
  </si>
  <si>
    <t>0202200000150</t>
  </si>
  <si>
    <t>MATERIAL  PARA  REPAROS  NA  RAMPA INTERNA DA SECRETARIA DE OBRAS E VIACAO. CONF RD 53 EM ANEXO.</t>
  </si>
  <si>
    <t>3.3.90.30.54.00.00.000</t>
  </si>
  <si>
    <t>0202200000151</t>
  </si>
  <si>
    <t>COMPRA  DE  MATERIAIS  PARA  PINTURA  DE  CORDOES,  FAIXAS  DE  PEDESTRES E LOMBADAS FISICAS. CONF RD 52 EM ANEXO.</t>
  </si>
  <si>
    <t>3.3.90.39.48.00.00.000</t>
  </si>
  <si>
    <t>0202201000152</t>
  </si>
  <si>
    <t>EXAME  DE  CERTIFICACAO  CPA  10,  ANBIMA, A SERVIDORA CLAUDIA DE SA KEMPF. CONF RD 50 E DOC. No 305866 EM ANEXO.</t>
  </si>
  <si>
    <t>0202200000153</t>
  </si>
  <si>
    <t>02  TAXA  DE  INSCRICAO  PARA  CAPACITACAO  DOS  SERVIDORES JEAN LENON CORO MONTEIRO-CONTROLADOR  INTERNO  E  FLAVIA  BORGES  BOMFIM  DE LIMA-MEMBRO DO CONTROLE  INTERNO,  COM O TEMA "PARECERES OBRIGATORIOS DO CONTROLE INTERNO, RESOLUCAO  No 1.134/2020-INSTRUCAO NORMATIVA No 13/2021",  QUE OCORRERA NOS DIAS    20  E  21/01/2022,  EM  PORTO  ALEGRE/RS.  CONF  RD  51  EM  ANEXO.</t>
  </si>
  <si>
    <t>0202200000154</t>
  </si>
  <si>
    <t>2.  1/2  DIARIAS  A  PORTO ALEGRE NOS DIAS 20 E 21.01.2022 PARA A SERVIDORA MEMBRO    DO    CONTROLE   INTERNO  PARTICIPAR  DA  CAPACITACAO  "PARECERES OBRIGATORIOS  DO  CONTROLE  INTERNO,  RESOLUCAO   No 1.134/2020 - INSTRUCAO NORMATIVA  No  13/2021",  JUNTO  AO  AUDITORIO  DA  CDP EM PORTO ALEGRE/RS.</t>
  </si>
  <si>
    <t>0202200000155</t>
  </si>
  <si>
    <t>2.  1/2  DIARIAS A PORTO ALEGRE NOS DIAS 20 E 21.01.2022 PARA O CONTROLADOR INTERNO  PARTICIPAR      DA CAPACITACAO "PARECERES OBRIGATORIOS DO CONTROLE INTERNO,  RESOLUCAO  No  1.134/2020    - INSTRUCAO NORMATIVA No 13/2021", A REALIZAR-SE  JUNTO  AO AUDITORIO DA CDP EM  PORTO  ALEGRE/RS. CONF SD 30 EM ANEXO.</t>
  </si>
  <si>
    <t>0202200000156</t>
  </si>
  <si>
    <t>01  TAXA  DE  INSCRICAO PARA O CUSRO EAD " ROTINAS DE PESSOAL - OS REFLEXOS DA  LC 173/2020 NO EXERCICIO DE 2022, AO SERVIDOR CRISTIAN BORGES MULLER, O CURSO ACONTECERA NO DIA 20.01.2022. CONF RD 49 EM ANEXO.</t>
  </si>
  <si>
    <t>por nao ter necessidade no presente</t>
  </si>
  <si>
    <t>0202200000157</t>
  </si>
  <si>
    <t>CONSULTAS  PSIQUIATRA A PACIENTES ENCAMINHADOS PELO SISTEMA BASICO DE SAUDE DO MUNICIPIO  CONF RD 48 EM ANEXO.</t>
  </si>
  <si>
    <t>0202200000158</t>
  </si>
  <si>
    <t>GUIA  PARA  AFERICAO  DO  TACOGRAFO  DO  CAMINHAO  No 61. CONF RD 47 E GUIA 294104102004658061 EM ANEXO.</t>
  </si>
  <si>
    <t>0202200000159</t>
  </si>
  <si>
    <t>COMPRA   DO  REPARO  DO  ESCARIFICADOR  PARA  A  MOTONIVELADORA  No  77  DA SECRETARIA MUNICIPAL DE OBRAS E VIACAO. CONF RD 46 EM ANEXO.</t>
  </si>
  <si>
    <t>0202200000160</t>
  </si>
  <si>
    <t>PECAS  PARA  MANUTENCAO  DA  RETROESCAVADEIRA No93 DA SECRETARIA DE OBRAS E VIACAO. CONF RD 45 EM ANEXO.</t>
  </si>
  <si>
    <t>0202200000161</t>
  </si>
  <si>
    <t>SERVICO  DE RECOLHIMENTO, TRANSPORTE E DESTINACAO FINAL DE LIXO CONTAMINADO GRUPO  A  E  E, DOS ESFS CONF CONTRATO No 009/2017, ADITIVO 005. CONF RD 41 EM ANEXO. NE COMPLEMENTAR A NE 0071</t>
  </si>
  <si>
    <t>0202200000162</t>
  </si>
  <si>
    <t>SERVICO  TELEFONICO  MOVEL PARA MANUTENCAO DAS ATIVIDADES DE COMUNICACAO NO EXERCICIO  2022.</t>
  </si>
  <si>
    <t>3.3.90.40.04.00.00.000</t>
  </si>
  <si>
    <t>0202200000163</t>
  </si>
  <si>
    <t>LOCACAO  DE IMPRESSORA COM SISTEMA DE IMPRESSAO DIGITAL PARA MANUTENCAO DAS ROTINAS  DE    TRABALHO  DAS  ESCOLAS DE EDUCACAO INFANTIL CONF CONTRATO No 088/19 E ADITIVO 002. PREGAO 67/2019</t>
  </si>
  <si>
    <t>0202200000164</t>
  </si>
  <si>
    <t>LOCACAO  DE IMPRESSORA COM SISTEMA DE IMPRESSAO DIGITAL PARA MANUTENCAO DAS ROTINAS  DE    TRABALHO  DA  SECRETARIA  DE  ADMINISTRACAO  E  SETORES CONF CONTRATO No 088/19 E ADITIVO 002. PREGAO 67/2019</t>
  </si>
  <si>
    <t>0202200000165</t>
  </si>
  <si>
    <t>LOCACAO  DE IMPRESSORA COM SISTEMA DE IMPRESSAO DIGITAL PARA MANUTENCAO DAS ROTINAS  DE    TRABALHO  DA  SECRETARIA  DE OBRAS E VIACAO CONF CONTRATO No 088/19 E ADITIVO 002. PREGAO 67/2019</t>
  </si>
  <si>
    <t>0202200000166</t>
  </si>
  <si>
    <t>LOCACAO  DE IMPRESSORA COM SISTEMA DE IMPRESSAO DIGITAL PARA MANUTENCAO DAS ROTINAS  DE    TRABALHO  DA  SECRETARIA DE SAUDE E SETORES CONF CONTRATO No 088/19 E ADITIVO 002. PREGAO 67/2019</t>
  </si>
  <si>
    <t>0202200000167</t>
  </si>
  <si>
    <t>LOCACAO  DE IMPRESSORA COM SISTEMA DE IMPRESSAO DIGITAL PARA MANUTENCAO DAS ROTINAS  DE    TRABALHO DA SECRETARIA DE EDUCACAO CONF CONTRATO No 088/19 E ADITIVO 002. PREGAO 67/2019</t>
  </si>
  <si>
    <t>0202200000168</t>
  </si>
  <si>
    <t>LOCACAO  DE IMPRESSORA COM SISTEMA DE IMPRESSAO DIGITAL PARA MANUTENCAO DAS ROTINAS  DE    TRABALHO DA SECRETARIA DA FAZENDA E SETORES CONF CONTRATO No 088/19 E ADITIVO 002. PREGAO 67/2019</t>
  </si>
  <si>
    <t>0202200000169</t>
  </si>
  <si>
    <t>LOCACAO  DE IMPRESSORA COM SISTEMA DE IMPRESSAO DIGITAL PARA MANUTENCAO DAS ROTINAS  DE    TRABALHO  DAS ESCOLAS DE ENSINO FUNDAMENTAL CONF CONTRATO No 088/19 E ADITIVO 002. PREGAO 67/2019</t>
  </si>
  <si>
    <t>0202200000170</t>
  </si>
  <si>
    <t>LOCACAO  DE IMPRESSORA COM SISTEMA DE IMPRESSAO DIGITAL PARA MANUTENCAO DAS ROTINAS  DE  TRABALHO DAS ESCOLAS DE ENSINO FUNDAMENTAL PARA O EXERCICIO DE 2022.</t>
  </si>
  <si>
    <t>0202200000171</t>
  </si>
  <si>
    <t>LOCACAO  DE IMPRESSORA COM SISTEMA DE IMPRESSAO DIGITAL PARA MANUTENCAO DAS ROTINAS  DE    TRABALHO DA SECRETARIA DA FAZENDA E SETORES PARA O EXERCICIO DE 2022.</t>
  </si>
  <si>
    <t>0202200000172</t>
  </si>
  <si>
    <t>LOCACAO  DE IMPRESSORA COM SISTEMA DE IMPRESSAO DIGITAL PARA MANUTENCAO DAS ROTINAS  DE    TRABALHO  DA  SECRETARIA  DE SAUDE PARA O EXERCICIO DE 2022.</t>
  </si>
  <si>
    <t>0202200000173</t>
  </si>
  <si>
    <t>LOCACAO  DE IMPRESSORA COM SISTEMA DE IMPRESSAO DIGITAL PARA MANUTENCAO DAS ROTINAS  DE    TRABALHO  DA SECRETARIA DE ADMINISTRACAO PARA O EXERCICIO DE 2022.</t>
  </si>
  <si>
    <t>0202200000174</t>
  </si>
  <si>
    <t>ACOLHIMENTO  DE  MENOR CONFORME DETERMINACAO JUDICIAL, CONTRATO No 018/2021 E ADITIVO 001 EM ANEXO. PROCESSO 26/2021 DISPENSA 14/2021. VIGENCIA 23.02.2022 VALOR MENSAL R4 2.190,00</t>
  </si>
  <si>
    <t>3.3.90.30.39.00.00.000</t>
  </si>
  <si>
    <t>0202200000175</t>
  </si>
  <si>
    <t>AQUISICAO  DE  PNEUS  195/60  ARO  16  PARA  O  VEICULO CITROEN DO CONSELHO TUTELAR. CONF RD 63 EM ANEXO. PROCESSO    No281/2021,    PREGAO  PRESENCIAL  No  48/2021  SRP  No39/2021.</t>
  </si>
  <si>
    <t>0202200000176</t>
  </si>
  <si>
    <t>COMBUSTIVEL  PARA  ABASTECIMENTO  DOS  VEICULOS  DA  SECRETARIA DE SERVICOS URBANOS E TRANSITO. CONF RD 62 EM ANEXO. PROCESSO  No  01/2021    PREGAO  PRESENCIAL  No01/2021 SRP No01/2021 EDITAL No01/2021 500 LTS GASOLINA COMUN X R$ 7,22</t>
  </si>
  <si>
    <t>0202200000177</t>
  </si>
  <si>
    <t>COMBUSTIVEL  PARA  ABASTECIMENTO  DAS MAQUINAS E EQUIPAMENTOS DA SECRETARIA DE  OBRAS  E    VIACAO  -  SETOR  DE  ESTRADAS.    CONF  RD 61 EM ANEXO. PROCESSO  No01/2021  PREGAO  PRESENCIAL  No01/2021  SRP  01/2021  EDITAL No 01/2021 3.000 LTS DIESEL S10  X R$ 5,06</t>
  </si>
  <si>
    <t>0202200000178</t>
  </si>
  <si>
    <t>COMBUSTIVEL  PARA  ABASTECIMENTO  DOS  VEICULOS  DA  SECRETARIA  DE OBRAS E VIACAO - SETOR DE ESTRADAS.  CONF RD 60 EM ANEXO. PROCESSO  No01/2021  PREGAO  PRESENCIAL  No01/2021  SRP  01/2021  EDITAL No 01/2021 300 LTS GASOLINA COMUN  X R$ 7,22</t>
  </si>
  <si>
    <t>0202200000179</t>
  </si>
  <si>
    <t>COMBUSTIVEL  PARA  ABASTECIMENTO  DAS MAQUINAS E EQUIPAMENTOS DA SECRETARIA DE  OBRAS  E    VIACAO  -  SETOR  DE  ESTRADAS.    CONF  RD 59 EM ANEXO. PROCESSO  No01/2021  PREGAO  PRESENCIAL  No01/2021  SRP  01/2021  EDITAL No 01/2021 4.000 LTS DIESEL COMUN  X R$ 5,26</t>
  </si>
  <si>
    <t>0202200000180</t>
  </si>
  <si>
    <t>MATERIAIS  PARA  MANUTENCAO DOS EQUIPAMENTOS MOTORIZADO DE JARDINAGEM. CONF RD 56 EM ANEXO. PROCESSO    No65/2021,    PREGAO  PRESENCIAL  No17/2021    SRP  No  11/2021</t>
  </si>
  <si>
    <t>0202200000181</t>
  </si>
  <si>
    <t>COMBUSTIVEL  PARA  ABASTECIMENTO  DO VEICULO DO CONSELHO TUTELAR CONF RD 55 EM ANEXO. PROCESSO  No01/2021  PREGAO  PRESENCIAL  No01/2021  SRP  01/2021  EDITAL No 01/2021 60 LTS GASOLINA COMUN  X R$ 7,22</t>
  </si>
  <si>
    <t>VALOR DE SUPRECAO/REEQUILIBRIO NO PRECO DO COMBUSTIVEL.</t>
  </si>
  <si>
    <t>0202200000182</t>
  </si>
  <si>
    <t>COMBUSTIVEL  PARA  ABASTECIMENTO  DO  VEICULO  DA  SECRETARIA DE ASSITENCIA SOCIAL  CONF RD 57 EM ANEXO. PROCESSO  No01/2021  PREGAO  PRESENCIAL  No01/2021  SRP  01/2021  EDITAL No 01/2021 50 LTS GASOLINA COMUN  X R$ 7,22</t>
  </si>
  <si>
    <t>VALOR DO REEQUILIBRIO/SUPRECAO DO PRECO DE COMBUSTIVEL.</t>
  </si>
  <si>
    <t>0202200000183</t>
  </si>
  <si>
    <t>SERVICOS  DE SOLDA MIG E SERVICO DE TORNO PARA MANUTENCAO DOS EQUIPAMENTOS, MAQUINARIOS  E  VEICULOS PESADOS DA SECRETARIA DE OBRAS E VIACAO - SETOR DE ESTRADAS. CONF RD 58 EM ANEXO. PROCESSO    No117/2021,     PREGAO  PRESENCIAL  No31/2021  SRP  No22/2021</t>
  </si>
  <si>
    <t>0202200000196</t>
  </si>
  <si>
    <t>COMBUSTIVEL  PARA  ABASTECIMENTO  DAS MAQUINAS E EQUIPAMENTOS DA SECRETARIA DE SERVICOS URBANOS E TRANSITO. CONF RD 64 EM ANEXO. PROCESSO  No  01/2021    PREGAO  PRESENCIAL  No01/2021 SRP No01/2021 EDITAL No01/2021 1.000 LTS DIESEL COMUN X R$ 5,26</t>
  </si>
  <si>
    <t>3.3.90.36.99.01.00.000</t>
  </si>
  <si>
    <t>0202200000197</t>
  </si>
  <si>
    <t>SERVICOS    NOTARIAIS    PARA  O  EXERCICIO  2022  CONF  RD  68  EM  ANEXO.</t>
  </si>
  <si>
    <t>0202200000198</t>
  </si>
  <si>
    <t>SERVICOS  NOTARIAIS E REGISTRAIS PARA O EXERCICIO 2022 CONF RD 66 EM ANEXO.</t>
  </si>
  <si>
    <t>0202200000201</t>
  </si>
  <si>
    <t>04  UN  PNEUS  195/55  R15 PARA MANUTENCAO DO VEICULO DO ESF. CONF RD 71 EM ANEXO. PROCESSO  No  281/2021,  PREGAO  PRESENCIAL  No  48/2021  SRP No 39/2021.</t>
  </si>
  <si>
    <t>0202200000202</t>
  </si>
  <si>
    <t>04  UN  PNEUS  195/55  R15  PARA  MANUTENCAO  DOS VEICULOS DO TRANSPORTE DE PACIENTES. CONF RD 70 EM ANEXO. PROCESSO  No  281/2021,  PREGAO  PRESENCIAL  No  48/2021  SRP No 39/2021.</t>
  </si>
  <si>
    <t>3.3.90.39.19.00.00.000</t>
  </si>
  <si>
    <t>0202200000203</t>
  </si>
  <si>
    <t>MONTAGEM  DE  PNEUS  DO  VEICULO CITROEN PLACA IZD3G00 DO CONSELHO TUTELAR. CONF RD 73 EM ANEXO. PROCESSO    No305/2021,   PREGAO  PRESENCIAL  No  53/2021  SRP  No  44/2021</t>
  </si>
  <si>
    <t>3.3.90.39.99.02.00.000</t>
  </si>
  <si>
    <t>0202200000204</t>
  </si>
  <si>
    <t>CONTRIBUICAO  DO  MUNICIPIO  REF.  AO  RATEIO PARA MANUTENCAO DO CISMISSOES CONF. LEI M. 2728/17 E RD 76 EM ANEXO. VALOR MENSAL = R$ 1.505,60</t>
  </si>
  <si>
    <t>0202200000205</t>
  </si>
  <si>
    <t>SERVICOS    MEDICOS  ESPECIALIZADOS  EM    PEDIATRIA,  PARA  ATENDIMENTO  A PACIENTES  EM      TRATAMENTO DE SAUDE JUNTO A REDE BASICA DE SAUDE CONF RD 75 EM ANEXO. CREDENCIAMENTO 001/2021</t>
  </si>
  <si>
    <t>0202200000206</t>
  </si>
  <si>
    <t>SESSOES    DE   FONOAUDIOLOGIA,  ATENDIMENTO  ESPECIALIZADO  PARA  PACIENTE ATENDIDO NA REDE BASICA DE SAUDE. CONF RD 78 EM ANEXO.</t>
  </si>
  <si>
    <t>3.3.90.36.30.99.00.000</t>
  </si>
  <si>
    <t>0202200000207</t>
  </si>
  <si>
    <t>SESSOES  DE  ATENDIMENTO  ESPECIALIZADO  DE  ESTIMULACAO  PRECOCE  (ABA)  A PACIENTE EM    TRATAMENTO PELO SISTEMA BASICO DE SAUDE CONF RD 79 EM ANEXO.</t>
  </si>
  <si>
    <t>0202200000208</t>
  </si>
  <si>
    <t>COXIM  DA GABINE DO ROLO COMPACTADOR No 88 DA SECRETARIA DE OBRAS E VIACAO. CONF RD 77 EM ANEXO.</t>
  </si>
  <si>
    <t>0202200000209</t>
  </si>
  <si>
    <t>RETENTOR  DA  CAIXA  DE TRANSMISSAO PARA O CONSERTO DA ENSILADEIRA. CONF RD 80 EM ANEXO.</t>
  </si>
  <si>
    <t>0202200000210</t>
  </si>
  <si>
    <t>REPARO PARA CONSERTO DA RETROESCAVADEIRA RANDON No 80. CONF RD 81 EM ANEXO.</t>
  </si>
  <si>
    <t>0202200000211</t>
  </si>
  <si>
    <t>CONEXAO  PARA  O CONSERTO DA ENSILADEIRA JF C120 DA PATRULHA AGRICOLA. CONF RD 82 EM ANEXO.</t>
  </si>
  <si>
    <t>0202200000212</t>
  </si>
  <si>
    <t>RETENTOR DE TRANSMISSAO E ANEL DE VEDACAO PARA CONSERTO DA RETROESCAVADEIRA RANDON No80. CONF RD 83 EM ANEXO.</t>
  </si>
  <si>
    <t>0202200000213</t>
  </si>
  <si>
    <t>01  TAXA  DE  INSCRICAO  PARA  O  CURSO  EAD  AO  VIVO "SOBRE TRANSPORTE DE ESCOLARES  E  AFINS (PEATE/RS)" QUE ACONTECERA NOS DIAS 19, 20 E 21.01.2022 NO  PERIODO  DA  MANHA, PARA A SERVIDORA MUNICIPAL TATIANE SCHULTZ. CONF RD 84 EM ANEXO.</t>
  </si>
  <si>
    <t>0202200000214</t>
  </si>
  <si>
    <t>TRANSPORTE  DE  PACIENTE COM UTI MOVEL COM MEDICO E MOTORISTA CONF RD 85 EM ANEXO. LICITACAO No 2/2022 DISPENSA DE LICITACAO</t>
  </si>
  <si>
    <t>0202200000215</t>
  </si>
  <si>
    <t>CONCRETO    BETUMINOSO  USINADO  A  QUENTE  (C.B.U.Q)  PARA  UTILIZACAO  NA MANUTENCAO  DAS  VIAS    URBANAS  DO  MUNICIPIO    CONF  RD  86  EM  ANEXO.</t>
  </si>
  <si>
    <t>0202200000216</t>
  </si>
  <si>
    <t>01  TAXA  DE  INSCRICAO  PARA  A SERVIDORA ANA PAULA SCHIMIDT PARTICIPAR DO CURSO  EAD  "INTRODUCAO  A  NOVA  LEI  DE  LICITACOES  (LEI  No14.133.2021) ALTERACOES,  PROCEDIMENTOS  INICIAIS E ASPECTOS PRATICOS QUE ACONTECERA NOS DIAS 18 E 19.01.2022. CONF RD 87 EM ANEXO.</t>
  </si>
  <si>
    <t>0202200000217</t>
  </si>
  <si>
    <t>CONSULTORIA  NA  AREA  DE TI PARA SUPORTE E MONITORAMENTO CENTRALIZADO CONF CONTRATO No 001/18 E ADITIVO 006. PROCESSO 06/2018 DISPENSA 01/2018 VIGENCIA 10.01.2023 VALOR MENSAL R$ 1.068,00</t>
  </si>
  <si>
    <t>0202200000218</t>
  </si>
  <si>
    <t>COMBUSTIVEL PARA ABASTECIMENTO DO VEICULO DA SECRETARIA DE AGRICULTURA-PATRULHA AGRICOLA  CONF RD 88 EM ANEXO. PROCESSO  No01/2021  PREGAO  PRESENCIAL  No01/2021  SRP  01/2021  EDITAL No 01/2021 1.000 LTS GASOLINA COMUN  X R$ 6,69</t>
  </si>
  <si>
    <t>0202200000219</t>
  </si>
  <si>
    <t>COMBUSTIVEL  PARA  ABASTECIMENTO  DAS MAQUINAS E EQUIPAMENTOS DA SECRETARIA DE AGRICULTURA-PATRULHA AGRICOLA  CONF RD 89 EM ANEXO. PROCESSO  No01/2021  PREGAO  PRESENCIAL  No01/2021  SRP  01/2021  EDITAL No 01/2021 3.000 LTS DIESEL COMUN  X R$ 5,26</t>
  </si>
  <si>
    <t>3.3.90.32.03.02.00.000</t>
  </si>
  <si>
    <t>0202200000220</t>
  </si>
  <si>
    <t>CESTAS  BASICAS  TIPO  I  E  TIPO  II  PARA  DISTRIBUICAO AOS MUNINCIPES EM SITUACAO  DE  VULNERABILIDADE  SOCIAL DE ACORDO COM CRITERIOS ESTABELECIDOS PELA SECR. DE ASSISTENCIA SOCIAL CONF RD 90 EM ANEXO. PROCESSO No 67/21 PREGAO PRESENCIAL No 19/21 SRP 12/2021</t>
  </si>
  <si>
    <t>0202200000221</t>
  </si>
  <si>
    <t>FILTROS  E OLEOS LUBRIFICANTES PARA O VEICULO CHEV SPIN, PLACA IZK 7E95, DA FROTA DO TRANSPORTE DE PACIENTES. CONF RD 96 EM ANEXO. PROCESSO    No  203/2021,  PREGAO  PRESENCIAL  No  39/2021  SRP  No31/2021.</t>
  </si>
  <si>
    <t>0202200000222</t>
  </si>
  <si>
    <t>MATERIAIS  PARA A REFORMA DO BANCO DO CAMINHAO No 60 DA SECRETARIA DE OBRAS E VIACAO. CONF RD 94 EM ANEXO.</t>
  </si>
  <si>
    <t>0202200000223</t>
  </si>
  <si>
    <t>MAO  DE  OBRA  PARA  O CONSERTO DO BANCO DO CAMINHAO No 60 DA SECRETARIA DE OBRAS E VIACAO. CONF RD 93 EM ANEXO.</t>
  </si>
  <si>
    <t>0202200000224</t>
  </si>
  <si>
    <t>CONTRATACAO  DE 25 HORAS DE MAO DE OBRA PARA SERVICOS MECANICOS QUE NAO SAO REALIZADOS  NA  OFICINA  DO  PARQUE  DE  MAQUINAS.  CONF  RD  91  EM ANEXO.</t>
  </si>
  <si>
    <t>0202200000225</t>
  </si>
  <si>
    <t>INTERNACAO  DE  IDOSOS  EM  SITUACAO  DE  RISCO CONF CONTRATO No 033/2019 E ADITIVO 003 EM ANEXO.  PROCESSO 48/2019 DISPENSA 22/2019. VALOR MENSAL R$ 1.392,53</t>
  </si>
  <si>
    <t>0202200000226</t>
  </si>
  <si>
    <t>INTERNACAO  DE  IDOSOS  EM  SITUACAO  DE  RISCO CONF CONTRATO No 036/2019 E ADITIVO   003  EM  ANEXO.    PROCESSO  61/2019  INEXIGIBILIDADE  03/2019. VALOR MENSAL R$ 1.392,53 VIGENCIA 31.12.2022</t>
  </si>
  <si>
    <t>0202200000227</t>
  </si>
  <si>
    <t>INTERNACAO  DE  IDOSOS  EM  SITUACAO  DE  RISCO CONF CONTRATO No 002/2020 E ADITIVO 002 EM ANEXO.  DISPENSA 02/2020. VALOR MENSAL R$ 1.392,53 VIGENCIA 31.12.2022</t>
  </si>
  <si>
    <t>3.3.90.86.01.00.00.000</t>
  </si>
  <si>
    <t>0202201000228</t>
  </si>
  <si>
    <t>COMPENSACAO PREVIDENCIARIA AO RGPS REF 12/2021 CFE GPS COD PAGAMENTO 7307 VENCIMENTO 07/02/2022</t>
  </si>
  <si>
    <t>0202200000229</t>
  </si>
  <si>
    <t>ADIANTAMENTO  DE  NUMERARIO PARA DESPESAS DO TRANSPORTE DA SAUDE EM NOME DO SERVIDOR    ADALBERTO    MARTINI    CONCEDIDO  NO  PROTOCOLO  N.  99/2022</t>
  </si>
  <si>
    <t>0202200000232</t>
  </si>
  <si>
    <t>COMBUSTIVEL  PARA  ABASTECIMENTO  DO  VEICULO  DO  GABINETE  CONF RD 105 EM ANEXO. PROCESSO  No01/2021  PREGAO  PRESENCIAL  No01/2021  SRP  01/2021  EDITAL No 01/2021 150 LTS GASOLINA COMUN  X R$ 6,69</t>
  </si>
  <si>
    <t>3.3.90.39.10.00.00.000</t>
  </si>
  <si>
    <t>0202200000233</t>
  </si>
  <si>
    <t>LOCACAO  DE  IMOVEL  PARA  SER  UTILIZADO COMO CASA MORTUARIA. CONF RD 65 E CONTRATO No 03/2022 EM ANEXO. PROCESSO No 02/2022  DISPENSA No 01/2022 VALOR MENSAL R$ 500,00 VENCIMENTO 31.12.2022</t>
  </si>
  <si>
    <t>0202200000234</t>
  </si>
  <si>
    <t>SERVICOS   DE  INSEMINACAO  ARTIFICIAL  DE  BOVINOS  NAS  PROPRIEDADES  DOS AGRICULTORES  DO    MUNICIPIO CONF CONTRATO No 07/2021 E ADITIVO No 01. PROCESSO 27/2021 DISPENSA 15/2021. VENCIMENTO 19.02.2023</t>
  </si>
  <si>
    <t>0202200000235</t>
  </si>
  <si>
    <t>ASSESSORIA  PARA APURACAO DO INDICE DE RETORNO NO RECOLHIMENTO DO ICMS CONF CONTRATO No 002/2019 ADITIVO 003. VALOR MENSAL R$ 807,24 VENCIMENTO 20.01.2023</t>
  </si>
  <si>
    <t>3.3.50.41.08.00.00.000</t>
  </si>
  <si>
    <t>0202200000236</t>
  </si>
  <si>
    <t>MENSALIDADE  PARA  A FAMURS, NO PERIODO DE FEVEREIRO A DEZEMBRO DE 2022. VALOR MENSAL R$ 1.445,33</t>
  </si>
  <si>
    <t>0202200000237</t>
  </si>
  <si>
    <t>MENSALIDADE PARA A CONFEDERACAO NACIONAL DE MUNICIPIOS NO EXERCICIO 2022. REF. MES:</t>
  </si>
  <si>
    <t>3.3.50.41.99.00.00.000</t>
  </si>
  <si>
    <t>0202200000238</t>
  </si>
  <si>
    <t>TERMO  DE CONVENIO No 01/2022 PARA MANUTENCAO DE URGeNCIA E EMERGeNCIA, COM PLANTAO  MEDICO 24 HORAS, EQUIPE MULTIDISCIPLINAR, EQUIPE ADMINISTRATIVA, E ESPECIALIDADES,    PARA    ATENDIMENTO    DOS  PACIENTES  DO  MUNICIPIO  DE INDEPENDeNCIA    CONFORME  LEI  No  3.043/2021.   CONF  RD  108  EM  ANEXO.</t>
  </si>
  <si>
    <t>3.3.90.30.23.00.00.000</t>
  </si>
  <si>
    <t>0202200000239</t>
  </si>
  <si>
    <t>COMPRA  DE  PERSIANAS PARA AS SALAS DA SECRETARIA DE ADMINISTRACAO. CONF RD 106 EM ANEXO. PROCESSO 06/2022   DISPENSA 0 5/2022</t>
  </si>
  <si>
    <t>0202200000240</t>
  </si>
  <si>
    <t>MATERIAIS  PARA  PINTURA  DA  CABINE  DO  CAMINHAO  No 20 PLACA IJM 6889 DA SECRETARIA  DE  SERVICOS  URBANOS  E  TRANSITO.  CONF  RD  107  EM ANEXO. PROCESSO No05/2022  DISPENSA No04/2022</t>
  </si>
  <si>
    <t>0202200000241</t>
  </si>
  <si>
    <t>MANGUEIRA  DE  SUCCAO  DO  TANQUE  A MESMA ROMPEU E PRECISA SER SUBSTITUIDA PARA    DAR   CONTINUIDADE  NOS  SERVICOS  REALIZADOS  PELA  SECRETARIA  DE AGRICULTURA. CONF RD 109 EM ANEXO.</t>
  </si>
  <si>
    <t>0202200000242</t>
  </si>
  <si>
    <t>PECAS  PARA  CONSERTO DA RETROESCAVADEIRA XCMG DA SECREATRIA DE AGRICULTURA - PATRULHA AGRICOLA. CONF RD 110 EM ANEXO.</t>
  </si>
  <si>
    <t>0202200000243</t>
  </si>
  <si>
    <t>CARIMBO  DE IDENTIFICACAO PARA OS NOVOS SERVIDORES DA SECRETARIA DA FAZENDA E SETORES. CONF RD 121 EM ANEXO. PROCESSO  No31/2021,    PREGAO  PRESENCIAL  No09/2021, SRP No05/2021 EDITAL No11/2021.</t>
  </si>
  <si>
    <t>0202200000244</t>
  </si>
  <si>
    <t>MEDICAMENTO  PARA MANUTENCAO DO TRATAMENTO DE SAUDE DE PACIENTE ATENDIDO NA REDE BASICA DE SAUDE CONF RD 119 EM ANEXO.</t>
  </si>
  <si>
    <t>0202200000245</t>
  </si>
  <si>
    <t>RATEIO  PARA  MANUTENCAO DA UPA PORTE II CONFORME CONTRATO DE RATEIO 009/18 ENTRE  COFRON,        FUMSSAR,  SANTA  ROSA E INDEPENDENCIA E LEI MUNICIPAL 2141/10. CONF RD 117 EM ANEXO. VALOR MENSAL = R$ 6.510,76 JAN. A DEZ/2022</t>
  </si>
  <si>
    <t>0202200000246</t>
  </si>
  <si>
    <t>RATEIO  PARA  MANUTENCAO  DO SAMU AVANCADO NO ANO DE 2022 CONFORME CONTRATO DE   RATEIO  009/18 ENTRE COFRON, FUMSSAR, SANTA ROSA E INDEPENDENCIA E LEI MUNICIPAL 2141/10. CONF RD 117 EM ANEXO NE 245. VALOR MENSAL = R$ 1.195,56 JANEIRO A DEZEMBRO</t>
  </si>
  <si>
    <t>0202200000247</t>
  </si>
  <si>
    <t>SERVICOS  DE  CHAPEAMENTO  PARA CONSERTO DO CAMINHAO No 20 DA SECRETARIA DE SERVICOS URBANOS E TRANSITO. CONF RD 120 EM ANEXO. PROCESSO    No  117/2021,  PREGAO  PRESENCIAL  No  31/2021  SRP  No22/2021.</t>
  </si>
  <si>
    <t>3.1.90.11.99.11.00.000</t>
  </si>
  <si>
    <t>0202200000248</t>
  </si>
  <si>
    <t>AUXILIO  A  BERNYS  HERNANDEZ  GUERRA,  MEDICA  DO  PROGRAMA  MAIS  MEDICOS CONCEDIDO    NOS       TERMOS DA LEI MUNICIPAL N. 2747/17, DECRETO 109/2020 E RD 118 EM ANEXO. MORADIA = R$ 1.800,00 ALIMENTACAO = R$ 700,00 TOTAL MENSAL R$ 2.500,00</t>
  </si>
  <si>
    <t>0202200000249</t>
  </si>
  <si>
    <t>MAO  DE  OBRA  PARA CONSERTO DO VEICULO CHEV/SPIN, PLACA IZK 7E95, DA FROTA TRANSPORTE DE PACIENTES. CONF RD 116 EM ANEXO.</t>
  </si>
  <si>
    <t>0202200000250</t>
  </si>
  <si>
    <t>PECAS  PARA  CONSERTO  DO  VEICULO  CHEV/SPIN,  PLACA IZK 7E95, DA FROTA DO TRANSPORTE DE PACIENTES. CONF RD 115 EM ANEXO.</t>
  </si>
  <si>
    <t>3.3.90.30.22.00.00.000</t>
  </si>
  <si>
    <t>0202200000251</t>
  </si>
  <si>
    <t>LUVAS  CIRURGICA  No  8  PARA  O  MEDICO  DO  ESF 01. CONF RD 112 EM ANEXO.</t>
  </si>
  <si>
    <t>0202200000252</t>
  </si>
  <si>
    <t>APARELHOS  DE  BARBEAR DESCARTaVEIS PARA USO EM PROCEDIMENTOS REALIZADOS EM PACIENTES  QUE  NECESSITEM  A  RASPAGEM  DE PELOS NO ESF 01. CONF RD 111 EM ANEXO.</t>
  </si>
  <si>
    <t>0202200000253</t>
  </si>
  <si>
    <t>MATERIAIS  PARA  MANUTENCAO  DAS  MAQUINAS  E EQUIPAMENTOS DA SECRETARIA DE OBRAS E VIACAO. CONF RD 130 EM ANEXO.</t>
  </si>
  <si>
    <t>3.3.90.39.58.02.00.000</t>
  </si>
  <si>
    <t>0202200000254</t>
  </si>
  <si>
    <t>INTERNET  50  MB  UTILIZADA  PELO SETOR DE FISCALIZACAO PARA TRANSMISSAO DE INFORMACOES  ONLINE  RELACIONADAS AO PROGRAMA PIT, QUANDO A SERVICO EM LOCO PARA O ANO DE 2022. CONF RD 129 EM ANEXO. VALOR MENSAL R$ 149,90</t>
  </si>
  <si>
    <t>3.3.90.30.42.00.00.000</t>
  </si>
  <si>
    <t>0202200000255</t>
  </si>
  <si>
    <t>FERRAMENTAS    PARA  USO  DOS  SERVIDORES  NA  MANUTENCAO  DAS  MAQUINAS  E EQUIPAMENTOS  DA  SECRETARIA  DE  OBRAS  E  VIACAO.  CONF  RD 129 EM ANEXO.</t>
  </si>
  <si>
    <t>3.3.90.39.90.00.00.000</t>
  </si>
  <si>
    <t>0202200000256</t>
  </si>
  <si>
    <t>PUBLICACOES  DE  MATERIAS  DE  INTERESSE  PUBLICO E LEGAIS DA ADMINISTRACAO MUNICIPAL  REFERENTE    AOS PROCESSOS LICITATORIOS, EM JORNAL DE CIRCULACAO REGIONAL CONF RD 128 EM ANEXO.</t>
  </si>
  <si>
    <t>3.3.90.39.77.00.00.000</t>
  </si>
  <si>
    <t>0202200000257</t>
  </si>
  <si>
    <t>MONITORAMENTO  ATRAVES DE CENTRAL DE ALARMES DO PREDIO DO PALACIO MUNICIPAL -  SETOR    FAZENDA E TRIBUTOS PARA O EXERCICIO 2022. CONF RD 123 EM ANEXO.  VALOR MENSAL R$ 132,00</t>
  </si>
  <si>
    <t>3.3.90.30.07.99.00.000</t>
  </si>
  <si>
    <t>0202200000258</t>
  </si>
  <si>
    <t>GENEROS  ALIMENTICIOS  PARA  OS  SERVIDORES  QUE  REALIZAM  ATIVIDADES  NAS COMUNIDADES  INTERIORANAS  DO MUNICIPIO - SETOR DE ESTRADAS. CONF RD 137 EM ANEXO. PROCESSO    No    67/2021,  PREGAO  PRESENCIAL  No  19/2021  SRP  No12/2021</t>
  </si>
  <si>
    <t>0202200000259</t>
  </si>
  <si>
    <t>SERVICOS  DE  CONSERTO  E  MONTAGEM  DE  PNEUS  DE  VEICULOS  E MAQUINAS DA SECRETARIA  DE  SERVICOS  URBANOS  E  TRANSITO.  CONF  SD  135  EM ANEXO. PROCESSO    No   305/2021,PREGAO  PRESENCIAL  No  53/2021  SRP  No  44/2021</t>
  </si>
  <si>
    <t>0202200000260</t>
  </si>
  <si>
    <t>FILTROS  E  OLEOS  LUBRIFICANTES PARA MANUTENCAO DOS VEICULOS E MAQUINARIOS DA SECRETARIA DE OBRAS E VIACAO. CONF RD 134 EM ANEXO. PROCESSO  No  203/2021,  PREGAO  PRESENCIAL  No  39/2021  SRP  No  31/2021.</t>
  </si>
  <si>
    <t>0202200000261</t>
  </si>
  <si>
    <t>CONSERTO  DE  PNEUS  PARA  MOTONIVELADORAS  DA SECRETARIA DE OBRAS E VIACAO -SETOR DE ESTRADAS. CONF RD 133 EM ANEXO. PROCESSO    No305/2021,   PREGAO  PRESENCIAL  No  53/2021  SRP  No  44/2021</t>
  </si>
  <si>
    <t>0202200000262</t>
  </si>
  <si>
    <t>TIP  TOP  PARA  CONSERTO DE PNEUS DAS MAQUINAS E EQUIPAMENTOS DA SECRETARIA DE OBRAS E VIACAO. CONF RD 132 EM ANEXO. PROCESSO   No  305/2021,  PREGAO  PRESENCIAL  No  53/2021  SRP  No  44/2021</t>
  </si>
  <si>
    <t>0202200000263</t>
  </si>
  <si>
    <t>AQUISICAO    DE  PNEUS  PARA  O  VEICULO,  AMBULANCIA  PEGEOUT  PARTNER  DO TRANSPORTE DE PACIENTES. CONF RD 131 EM ANEXO. PROCESSO  No  281/2021,  PREGAO  PRESENCIAL  No  48/2021    SRP No 39/2021.</t>
  </si>
  <si>
    <t>0202200000264</t>
  </si>
  <si>
    <t>COMBUSTIVEL  PARA  ABASTECIMENTO  DO  VEICULO  DA  SECRETARIA DE ASSITENCIA SOCIAL  CONF RD 138 EM ANEXO. PROCESSO  No01/2021  PREGAO  PRESENCIAL  No01/2021  SRP  01/2021  EDITAL No 01/2021 90 LTS GASOLINA COMUN  X R$ 6,69</t>
  </si>
  <si>
    <t>0202200000265</t>
  </si>
  <si>
    <t>PECAS  PARA  CONSERTO  DO  CAMINHAO  No 82 DA SECRETARIA DE OBRAS E VIACAO. CONF RD 139 EM ANEXO. LICITACAO No 6/2022 - MODALIDADE: DISPENSA DE LICITACAO</t>
  </si>
  <si>
    <t>0202200000266</t>
  </si>
  <si>
    <t>PECAS  PARA  CONSERTO  DA CABINE DO CAMINHAO No 20. CONF RD 142 EM ANEXO. LICITACAO No 7/2022 - MODALIDADE: DISPENSA DE LICITACAO</t>
  </si>
  <si>
    <t>0202200000267</t>
  </si>
  <si>
    <t>PECAS  PARA  CONSERTO  DA CABINE DO CAMINHAO No 20. CONF RD 143 EM ANEXO. LICITACAO No 7/2022 - MODALIDADE: DISPENSA DE LICITACAO</t>
  </si>
  <si>
    <t>0202200000268</t>
  </si>
  <si>
    <t>COMBUSTIVEL PARA ABASTECIMENTO DOS VEICULOS DA FROTA DO TRANSPORTE ESCOLAR. CONF RD 126 EM ANEXO. PROCESSO  No01/2021  PREGAO  PRESENCIAL  No01/2021  SRP  01/2021  EDITAL No 01/2021 300 LTS GASOLINA COMUN  X R$ 6,69</t>
  </si>
  <si>
    <t>0202200000269</t>
  </si>
  <si>
    <t>COMBUSTIVEL PARA ABASTECIMENTO DOS VEICULOS DA FROTA DO TRANSPORTE ESCOLAR. CONF RD 125 EM ANEXO. PROCESSO  No01/2021  PREGAO  PRESENCIAL  No01/2021  SRP  01/2021  EDITAL No 01/2021 500 LTS DIESEL S10  X R$ 5,06</t>
  </si>
  <si>
    <t>0202200000270</t>
  </si>
  <si>
    <t>SERVICOS  DE  CHAPEAMENTO PARA CONSERTO DOS VEICULOS DA FROTA DO TRANSPORTE ESCOLAR. CONF RD 124 EM ANEXO. PROCESSO    No117/2021,    PREGAO  PRESENCIAL  No31/2021  SRP  No22/2021.</t>
  </si>
  <si>
    <t>0202200000271</t>
  </si>
  <si>
    <t>SERVICOS  DE  MONTAGEM  DE  PNEUS  DE  VEICULOS  DA  SECRETARIA DE SERVICOS URBANOS E TRANSITO. CONF RD 141 EM ANEXO. PROCESSO    No   305/2021,PREGAO  PRESENCIAL  No  53/2021  SRP  No  44/2021</t>
  </si>
  <si>
    <t>0202200000272</t>
  </si>
  <si>
    <t>TIP  TOP  PARA  CONSERTO  DE  PNEUS  DE  VEICULOS DA SECRETARIA DE SERVICOS URBANOS E TRANSITO. CONF RD 140 EM ANEXO. PROCESSO    No   305/2021,PREGAO  PRESENCIAL  No  53/2021  SRP  No  44/2021</t>
  </si>
  <si>
    <t>0202200000273</t>
  </si>
  <si>
    <t>CONSERTO  DA  BOMBA  DO  TANQUE DE AGUA DA SECRETARIA MUNICIPAL DE SERVICOS URBANOS E TRANSITO.  CONF RD 127 EM ANEXO.</t>
  </si>
  <si>
    <t>0202200000274</t>
  </si>
  <si>
    <t>GAS  DE  COZINHA  13KG  PARA MANUTENCAO DA SECRETARIA DE SERVICOS URBANOS E TRANSITO. CONF RD 146  EM ANEXO. PROCESSO  No01/2021,    PREGAO  PRESENCIAL  No01/2021 SRP No01/2021  EDITAL No01/2021.</t>
  </si>
  <si>
    <t>4.4.90.51.92.00.00.000</t>
  </si>
  <si>
    <t>0202200000275</t>
  </si>
  <si>
    <t>TUBOS  DE  CONCRETO PARA AMPLIACAO DA REDE DE ESGOTO PLUVIAL URBANO CONF RD 147 EM ANEXO. PROCESSO    No227/2021    PREGAO    PRESENCIAL   No40/2021  SRP  No33/2021.</t>
  </si>
  <si>
    <t>0202200000276</t>
  </si>
  <si>
    <t>CORTINA  BLACKOUT  E  SUPORTES PARA FIXACAO DA CORTINA NA PORTA DE VIDRO DA SECRETARIA  DE  SERVICOS  URNBANOS  E  TRANSITO.  CONF  RD  154  EM  ANEXO.</t>
  </si>
  <si>
    <t>0202200000277</t>
  </si>
  <si>
    <t>VARAO  2  METROS  PARA  COLOCAR  CORTINA  BLACKOUT  NA  PORTA  DE  VIDRO DA SECRETARIA  DE  SERVICOS  URNBANOS  E  TRANSITO.  CONF  RD  155  EM  ANEXO.</t>
  </si>
  <si>
    <t>3.3.90.40.12.00.00.000</t>
  </si>
  <si>
    <t>0202200000278</t>
  </si>
  <si>
    <t>CONSERTO  DA  IMPRESSORA  RICOH  3510,  INSTALADA NO ESF 01. CONF RD 153 EM ANEXO.</t>
  </si>
  <si>
    <t>3.3.90.39.93.00.00.000</t>
  </si>
  <si>
    <t>0202200000279</t>
  </si>
  <si>
    <t>DIVULGACAO  DAS  INFORMACOES ACERCA DO COVID-19, INFORMACAO SOBRE A DATA DE VACINACAO    NO    MUNICIPIO.   CONF  RD  152  E  JUSTIFICATIVA  EM  ANEXO.</t>
  </si>
  <si>
    <t>0202200000280</t>
  </si>
  <si>
    <t>AQUISICAO  DE LONA PARA COBRIR OS TUBOS QUE SERAO UTILIZADOS NA REDE DE ESG OTO  PLUVIAL  NA  RUA  PADRE  ANCHIETA  E  NA  RUA EXPEDICIONARIO FRANCISCO PERCOSKI.  CONF RD 151 EM ANEXO.</t>
  </si>
  <si>
    <t>0202200000281</t>
  </si>
  <si>
    <t>TRAPO  DE  LIMPEZA  PARA LIMPEZA DAS MAOS DOS FUNCIONaRIOS QUANDO OS MESMOS TRABALHAM COM GRAXA E OUTROS PRODUTOS. CONF RD 150 EM ANEXO.</t>
  </si>
  <si>
    <t>0202200000282</t>
  </si>
  <si>
    <t>MATERIAL PARA CONSERTO DA ENSILADEIRA. CONF RD 148 EM ANEXO.</t>
  </si>
  <si>
    <t>0202200000283</t>
  </si>
  <si>
    <t>1/2 DIARIA A IJUI NO DIA 21/01/2022 PARA ACOMPANHAR PACIENTE PARA CONSULTA. CONF SD 69 EM ANEXO.</t>
  </si>
  <si>
    <t>0202200000284</t>
  </si>
  <si>
    <t>PECAS  PARA  MANUTENCAO  DA RETROESCAVADEIRA No 93 DA SECRETARIA DE OBRAS E VIACAO. CONF RD 157 EM ANEXO. LICITACAO No 1/2022 - MODALIDADE: INEXIGIBILIDADE</t>
  </si>
  <si>
    <t>0202200000285</t>
  </si>
  <si>
    <t>AQUISICAO  DE  PNEUS  PARA  MANUTENCAO DO VEICULO DA SECRETARIA DA FAZENDA. CONF RD 156 EM ANEXO. PROCESSO    No281/2021,    PREGAO    PRESENCIAL  No48/2021  SRP  No39/2021.</t>
  </si>
  <si>
    <t>0202200000286</t>
  </si>
  <si>
    <t>RECAPAGEM  COM  VULCANIZACAO  DE PNEUS DAS MAQUINAS DA SECRETARIA MUNICIPAL DE OBRAS E VIACAO. CONF RD 158 EM ANEXO. PROCESSO    No294/2021,    PREGAO   PRESENCIAL  No50/2021,  SRP  No41/2021.</t>
  </si>
  <si>
    <t>0202200000287</t>
  </si>
  <si>
    <t>BALANCEAMENTO  DE PNEUS DO VEICULO CITROEN DO CONSELHO TUTELAR. CONF RD 160 EM ANEXO. PROCESSO    No305/2021,    PREGAO   PRESENCIAL  No53/2021    SRP  No44/2021</t>
  </si>
  <si>
    <t>0202200000288</t>
  </si>
  <si>
    <t>GEOMETRIA  DO  VEICULO CITROEN DO CONSELHO TUTELAR. CONF RD 159 EM ANEXO. PROCESSO    No305/2021,    PREGAO   PRESENCIAL  No53/2021    SRP  No44/2021</t>
  </si>
  <si>
    <t>0202200000289</t>
  </si>
  <si>
    <t>MENSALIDADE  PARA  ASSOCIACAO  DOS  MUNICIPIOS  DA  FRONTEIRA  NOROESTE  NO EXERCICIO 2022 CONF RATEIO MENSALIDADE = R$ 1.609,16</t>
  </si>
  <si>
    <t>0202200000290</t>
  </si>
  <si>
    <t>MENSALIDADE  PARA  ASSOCIACAO  DOS  MUNICIPIOS  DA  FRONTEIRA  NOROESTE  NO EXERCICIO 2022 RATEIO CDP = R$ 1.441,00</t>
  </si>
  <si>
    <t>0202200000291</t>
  </si>
  <si>
    <t>MENSALIDADE  PARA  ASSOCIACAO  DOS  MUNICIPIOS  DA  FRONTEIRA  NOROESTE  NO EXERCICIO 2022 CONF OFICIO 20/2021 EM ANEXO. RATEIO PROJETO APL LEITE = R$ 259,00</t>
  </si>
  <si>
    <t>0202200000292</t>
  </si>
  <si>
    <t>AQUISICAO  DOS  REPAROS  DO  LEVANTE  DA  LAMINA DA MOTONIVELADORA No 83 DA SECRETARIA DE OBRAS E VIACAO. CONF RD 167 EM ANEXO.</t>
  </si>
  <si>
    <t>0202200000293</t>
  </si>
  <si>
    <t>AQUISICAO  DOS  REPAROS  DO  LEVANTE  DA  LAMINA DA MOTONIVELADORA No 83 DA SECRETARIA DE OBRAS E VIACAO. CONF RD 166 EM ANEXO.</t>
  </si>
  <si>
    <t>POR TER SIDO EMPENHADO NO FORNECEDOR ERRADO CONF INFORMACAO NO MEM. No 03/2022 EM ANEXO.</t>
  </si>
  <si>
    <t>0202200000294</t>
  </si>
  <si>
    <t>COMPRA  DE  OLEO  PARA LUBRIFICACAO DA BOMBA UTILIZADA NO TANQUE DE AGUA DA SECRETARIA  MUNICIPAL  DE    SERVICOS  URBANOS.   CONF  RD  165  EM  ANEXO.</t>
  </si>
  <si>
    <t>3.3.90.93.08.00.00.000</t>
  </si>
  <si>
    <t>0202200000295</t>
  </si>
  <si>
    <t>RESSARCIMENTO  DE  CONSULTA/EXAME  MEDICO  CONF LEI 2613/15 DE ACORDO COM O DECRETO 104/15 CONF RD 164 EM ANEXO.</t>
  </si>
  <si>
    <t>3.3.90.30.26.00.00.000</t>
  </si>
  <si>
    <t>0202200000296</t>
  </si>
  <si>
    <t>MATERIAL  PARA  REVITALIZACAO DA ILUMINACAO PUBLICA PARA TECNOLOGIA DE LED. CONF RD 163 EM ANEXO.</t>
  </si>
  <si>
    <t>0202200000297</t>
  </si>
  <si>
    <t>CONSULTAS  E  PROCEDIMENTOS  DE  FISIOTERAPIA  PARA  TRATAMENTO DE SAUDE DE PACIENTES        ATENDIDOS  NA  REDE  BASICA  CONF  RD  162  EM  ANEXO. CREDENCIAMENTO 007/18</t>
  </si>
  <si>
    <t>0202200000298</t>
  </si>
  <si>
    <t>SESSOES  DE  FISIOTERAPIA A DOMICILIO PARA PACIENTE ATENDIDO NA REDE BASICA DE   SAUDE, UMA VEZ QUE NAO POSSUI CONDICOES FISICAS DE DESLOCAR-SE ATE UMA CLINICA  DE  FISIOTERAPIA  PARA  REALIZAR  SEU  TRATAMENTO . CONF RD 161 EM ANEXO.</t>
  </si>
  <si>
    <t>0202200000299</t>
  </si>
  <si>
    <t>01  TAXA  DE INSCRICAO PARA O SERVIDOR AIRTON DE LIMA MACHADO PARTICIPAR DO CURSO  EAD  "ASPECTOS  JURIDICOS PARA A CONTRATACAO DE MANUTENCAO VEICULAR: LICITACAO  PARA AQUISICAO DE PECAS E MAO DE OBRA" QUE ACONTECERA NO DIA 04. 02.2022. CONF RD 06 EM ANEXO.</t>
  </si>
  <si>
    <t>VALOR EMPENHADO A MAIOR</t>
  </si>
  <si>
    <t>0202200000300</t>
  </si>
  <si>
    <t>EXECUCAO  DA  REVITALIZACAO  DA  ILUMINACAO PUBLICA PARA TECNOLOGIA DE LED. CONF CONTRATO No 113/2021 E ADITIVO 01 EM ANEXO.</t>
  </si>
  <si>
    <t>0202200000301</t>
  </si>
  <si>
    <t>MATERIAL  PARA  REVITALIZACAO DA ILUMINACAO PUBLICA PARA TECNOLOGIA DE LED. CONF CONTRATO No 113/2021 E ADITIVO 01 EM ANEXO.</t>
  </si>
  <si>
    <t>0202200000302</t>
  </si>
  <si>
    <t>EXAME  LABORATORIAL  (BETA  HCG) QUE SERa REALIZADO NA ADOLESCENTE ACOLHIDA JUNTO  AO  LAR  BOM PASTOR DE IVAGACI E ESCOLA PROFISSIONAL. CONF RD 169 EM ANEXO.</t>
  </si>
  <si>
    <t>3.3.71.70.04.00.00.000</t>
  </si>
  <si>
    <t>0202200000303</t>
  </si>
  <si>
    <t>TAXA  A  DMINISTRATIVA CISA - CONSORCIO INTERMUNICIPAL DE SAuDE DO NOROESTE DO  ESTADO DO RIO GRANDE DO SUL PARA O EXERCICIO DE 2022- CONFORME CONTRATO DE RATEIO No 045/2022 E RD 168 EM ANEXO.</t>
  </si>
  <si>
    <t>0202200000304</t>
  </si>
  <si>
    <t>07</t>
  </si>
  <si>
    <t>PECAS  PARA  MANUTENCAO  DA MOTONIVELADORA No 77 DA SECRETARIA MUNICIPAL DE OBRAS E VIACAO CONF RD 180 EM ANEXO. PROCESSO  No  121/2021,  PREGAO  ELETRoNICO  No  05/2021,  SRP  No  23/2021</t>
  </si>
  <si>
    <t>PRE</t>
  </si>
  <si>
    <t>0202200000305</t>
  </si>
  <si>
    <t>BATERIA  AUTOMOTIVA 60 AMPERES PARA O VEICULO RENAULT LOGAN, UTILIZADO PARA O TRANSPORTE DE PACIENTES. CONF RD 179 EM ANEXO.</t>
  </si>
  <si>
    <t>0202200000306</t>
  </si>
  <si>
    <t>COMBUSTIVEL  PARA ABASTECIMENTO DOS VEICULOS DA SECRETARIA DE SAUDE - SETOR DE TRANSPORTE DE PACIENTES. CONF RD 178 EM ANEXO. PROCESSO   No01/2021  PREGAO  PRESENCIAL  No01/2021  SRP  No01/2021  EDITAL No01/2021 1.000 LTS DIESEL S10 X R$ 5,06</t>
  </si>
  <si>
    <t>0202200000307</t>
  </si>
  <si>
    <t>PRODUTOS  DE  HIGIENE  E  LIMPEZA PARA MANUTENCAO DA SECRETARIA DE SERVICOS URBANOS E TRANSITO. CONF RD 177 EM ANEXO. PROCESSO   No  68/2021,  PREGAO  PRESENCIAL  No  20/2021  SRP  No  13/2021.</t>
  </si>
  <si>
    <t>0202200000308</t>
  </si>
  <si>
    <t>PNEUS  1000X20  BORRACHUDO  PARA  MANUTENCAO DOS CAMINHOES DA SECRETARIA DE OBRAS - SETOR DE ESTRADAS. CONF RD 176 EM ANEXO. PROCESSO  No  281/2021,  PREGAO  PRESENCIAL  No  48/2021 SRP No 39/2021.</t>
  </si>
  <si>
    <t>0202200000309</t>
  </si>
  <si>
    <t>PNEUS  275/80X22,5  BORRACHUDO  PARA MANUTENCAO DOS CAMINHOES DA SECRETARIA DE OBRAS - SETOR DE ESTRADAS. CONF RD 175 EM ANEXO. PROCESSO  No  281/2021,  PREGAO  PRESENCIAL  No  48/2021 SRP No 39/2021.</t>
  </si>
  <si>
    <t>0202200000310</t>
  </si>
  <si>
    <t>TIP  TOP  PARA  CONSERTO  DE  PNEUS  DOS  VEICULOS DA SECRETARIA DE OBRAS E VIACAO - SETOR DE ESTRADAS. CONF RD 174 EM ANEXO. PROCESSO   No  305/2021,  PREGAO  PRESENCIAL  No  53/2021  SRP  No  44/2021</t>
  </si>
  <si>
    <t>0202200000311</t>
  </si>
  <si>
    <t>CONSERTO  E MONTAGEM DE PNEUS DOS CAMINHOES DA SECRETARIA DE OBRAS E VIACAO -SETOR DE ESTRADAS. CONF RD 173 EM ANEXO. PROCESSO    No305/2021,   PREGAO  PRESENCIAL  No  53/2021  SRP  No  44/2021</t>
  </si>
  <si>
    <t>0202200000312</t>
  </si>
  <si>
    <t>01  TAXA  DE  INSCRICAO  PARA  A  SERVIDORA  ANA PAULA R. SCHNEIDER SCHMIDT PARTICIPAR  DO  CURSO  EAD "SOBRE A MIGRACAO DA LEI 8.666 PARA A LEI 14.133 COM  O  TEMA  DISPENSA E INEXIGIBILIDADE" QUE ACONTECERA NO DIA 25.01.2022. CONF RD 171 EM ANEXO.</t>
  </si>
  <si>
    <t>0202200000313</t>
  </si>
  <si>
    <t>MATERIAIS  DE  EXPEDIENTE  PARA  MANUTENCAO DOS TRABALHOS DOS ESFs. CONF RD 170 EM ANEXO. PROCESSO  No31/2021,  PREGAO  PRESENCIAL  No09/2021,  SRP  No05/2021 EDITAL No11/2021.</t>
  </si>
  <si>
    <t>0202200000315</t>
  </si>
  <si>
    <t>AQUISICAO  DOS  REPAROS  DO  LEVANTE  DA  LAMINA DA MOTONIVELADORA No 83 DA SECRETARIA DE OBRAS E VIACAO. NE  TRANSPOSTA  DA  NE  293  AJUSTE  DE FORNECEDOR CONF. MEM. No 03/2022 EM ANEXO.</t>
  </si>
  <si>
    <t>0202200000316</t>
  </si>
  <si>
    <t>COMBUSTIVEL  PARA  ABASTECIMENTO  DAS MAQUINAS E EQUIPAMENTOS DA SECRETARIA DE AGRICULTURA-PATRULHA AGRICOLA  CONF RD 172 EM ANEXO. PROCESSO  No01/2021  PREGAO  PRESENCIAL  No01/2021  SRP  01/2021  EDITAL No 01/2021 2.500 LTS DIESEL S10  X R$ 5,06</t>
  </si>
  <si>
    <t>0202200000317</t>
  </si>
  <si>
    <t>COMBUSTIVEL  PARA  ABASTECIMENTO  DAS MAQUINAS E EQUIPAMENTOS DA SECRETARIA DE AGRICULTURA-PATRULHA AGRICOLA  CONF RD 181 EM ANEXO. PROCESSO  No01/2021  PREGAO  PRESENCIAL  No01/2021  SRP  01/2021  EDITAL No 01/2021 3.000 LTS DIESEL COMUN  X R$ 5,26</t>
  </si>
  <si>
    <t>0202200000318</t>
  </si>
  <si>
    <t>ADIANTAMENTO  DE  NUMERARIO PARA DESPESAS DE ALIMENTACAO DO USUARIO DO CRAS R.B.P  EM  PORTO  ALEGRE,  EM  VIRTUDE  DE CONSULTA MEDICA EM 28/01/2022. ADIANTAMENTO  EM  NOME  DO  SERVIDOR  JONADAN CANDIDO STAZIAKI CONCEDIDO NO PROTOCOLO N. 140/2022</t>
  </si>
  <si>
    <t>DEVOLUCAO SOBRA ADIANTAMENTO</t>
  </si>
  <si>
    <t>0202200000319</t>
  </si>
  <si>
    <t>COMBUSTIVEL  PARA  ABASTECIMENTO  DAS MAQUINAS E EQUIPAMENTOS DA SECRETARIA DE  OBRAS  E    VIACAO  -  SETOR  DE  ESTRADAS.    CONF RD 184 EM ANEXO. PROCESSO  No01/2021  PREGAO  PRESENCIAL  No01/2021  SRP  01/2021  EDITAL No 01/2021 3.000 LTS DIESEL COMUN  X R$ 5,26</t>
  </si>
  <si>
    <t>0202200000320</t>
  </si>
  <si>
    <t>COMBUSTIVEL  PARA  ABASTECIMENTO  DAS MAQUINAS E EQUIPAMENTOS DA SECRETARIA DE  OBRAS  E    VIACAO  -  SETOR  DE  ESTRADAS.    CONF RD 183 EM ANEXO. PROCESSO  No01/2021  PREGAO  PRESENCIAL  No01/2021  SRP  01/2021  EDITAL No 01/2021 2.000 LTS DIESEL S10  X R$ 5,06</t>
  </si>
  <si>
    <t>0202200000321</t>
  </si>
  <si>
    <t>SERVICOS   TECNICOS PARA A MANUTENCAO DA ILUMINACAO PUBLICA. CONF OC 182 EM ANEXO.      PROCESSO  No  60/2021  EDITAL  No  17/2021 PREGAO PRESENCIAL No 15/2021 SRP No 10/2021.</t>
  </si>
  <si>
    <t>0202200000322</t>
  </si>
  <si>
    <t>SERVICOS  NOTARIAIS REFERENTE A FRACIONAMENTO DE 10 TERRENOS LOCALIZADOS NO BAIRRO  SAO  JOSE  II RELATIVO AS MATRICULAS No 4.547 E No 4.294 DO PROJETO FUNDO DE HABITACAO. CONF RD 185 EM ANEXO.</t>
  </si>
  <si>
    <t>0202200000323</t>
  </si>
  <si>
    <t>RESSARCIMENTO  DE  CONSULTA/EXAME  MEDICO  CONF LEI 2613/15 DE ACORDO COM O DECRETO 104/15 CONF RD 195 EM ANEXO.</t>
  </si>
  <si>
    <t>0202200000324</t>
  </si>
  <si>
    <t>MATERIAIS  PARA  A MANUTENCAO DO PREDIO DA SECRETARIA DE SAuDE. CONF RD 194 EM ANEXO.</t>
  </si>
  <si>
    <t>0202200000325</t>
  </si>
  <si>
    <t>CONSERTO  DO  AR  CONDICIONADO  DO  VEICULO VOYAGE IXW 9032 UTILIZADO PELOS ESFs. CONF RD 193 EM ANEXO.</t>
  </si>
  <si>
    <t>0202200000326</t>
  </si>
  <si>
    <t>FILTROS  E  OLEOS  LUBRIFICANTES PARA MANUTENCAO DOS VEICULOS DO TRANSPORTE DE PACIENTES. CONF RD 192 EM ANEXO. PROCESSO    No203/2021    PREGAO    PRESENCIAL  No39/2021  SRP  No  31/2021</t>
  </si>
  <si>
    <t>0202200000327</t>
  </si>
  <si>
    <t>PECAS  PARA  MANUTENCAO  DAS  MAQUINAS  PESADAS  DA SECRETARIA MUNICIPAL DE OBRAS E VIACAO. CONF RD 191 EM ANEXO. PROCESSO  No  121/2021,  PREGAO  ELETRoNICO  No  05/2021, SRP No No 23/2021</t>
  </si>
  <si>
    <t>0202200000328</t>
  </si>
  <si>
    <t>MATERIAIS  PARA  MANUTENCAO DAS MAQUINAS DA SECRETARIA MUNICIPAL DE OBRAS E VIACAO. CONF RD 190 EM ANEXO.</t>
  </si>
  <si>
    <t>3.3.90.47.20.00.00.000</t>
  </si>
  <si>
    <t>0202200000329</t>
  </si>
  <si>
    <t>CONTRIBUICAO PATRONAL DE 20% SOBRE LIQUIDACAO DE SERVICOS PRESTADO POR MEI.  NE 273 VALOR R$ 1.000,00 DATA DA LIQUIDACAO 24.01.2022 MEI: 206.1541.254-2 CAETANO LIMA DA SILVA - MEI</t>
  </si>
  <si>
    <t>0202200000330</t>
  </si>
  <si>
    <t>CONTRIBUICAO PATRONAL DE 20% SOBRE LIQUIDACAO DE SERVICOS PRESTADO POR MEI.  NE 223 VALOR R$ 230,00 DATA DA LIQUIDACAO 21.01.2022 MEI: 16.658519.07-3 SILVANA DE CAMPOS CHAGAS - MEI</t>
  </si>
  <si>
    <t>3.1.90.01.01.00.00.000</t>
  </si>
  <si>
    <t>0202201000331</t>
  </si>
  <si>
    <t>REMUNERACAO REFERENTE AO MES DE JANEIRO DE 2022. FAPS-INATIVOS-GERAL-TEMPO-CONTR PROVENTOS</t>
  </si>
  <si>
    <t>0202201000332</t>
  </si>
  <si>
    <t>REMUNERACAO REFERENTE AO MES DE JANEIRO DE 2022. FAPS-INATIVOS-GERAL-IVALIDEZ VENCIMENTO MENSAL PARCELA AUTONOMA ANUENIOS INATIVOS PROVENTOS</t>
  </si>
  <si>
    <t>0202201000333</t>
  </si>
  <si>
    <t>REMUNERACAO REFERENTE AO MES DE JANEIRO DE 2022. FAPS-INATIVOS-GERAL-IDADE PARCELA AUTONOMA PROVENTOS</t>
  </si>
  <si>
    <t>3.1.90.11.33.00.00.000</t>
  </si>
  <si>
    <t>0202201000334</t>
  </si>
  <si>
    <t>REMUNERACAO REFERENTE AO MES DE JANEIRO DE 2022. GETON RPPS</t>
  </si>
  <si>
    <t>0202201000335</t>
  </si>
  <si>
    <t>REMUNERACAO REFERENTE AO MES DE JANEIRO DE 2022. FAPS-INATIVOS-PROFESSOR-TEMP-CONT VENCIMENTO MENSAL ANUENIOS INATIVOS PROVENTOS</t>
  </si>
  <si>
    <t>0202201000336</t>
  </si>
  <si>
    <t>REMUNERACAO REFERENTE AO MES DE JANEIRO DE 2022. FAPS-INATIVOS-PROFESSOR-INVALID-VLREAL PROVENTOS</t>
  </si>
  <si>
    <t>0202201000337</t>
  </si>
  <si>
    <t>REMUNERACAO REFERENTE AO MES DE JANEIRO DE 2022. FAPS-INATIVOS-GERAL-INVALID-VLREAL PARCELA AUTONOMA PROVENTOS</t>
  </si>
  <si>
    <t>0202201000338</t>
  </si>
  <si>
    <t>REMUNERACAO REFERENTE AO MES DE JANEIRO DE 2022. FAPS-INATIVOS-GERAL-IDADE-VLREAL PARCELA AUTONOMA PROVENTOS</t>
  </si>
  <si>
    <t>0202201000339</t>
  </si>
  <si>
    <t>REMUNERACAO REFERENTE AO MES DE JANEIRO DE 2022. FAPS-INATIVOS-GERAL-ESPECIAL-VLREAL PROVENTOS</t>
  </si>
  <si>
    <t>0202201000340</t>
  </si>
  <si>
    <t>REMUNERACAO REFERENTE AO MES DE JANEIRO DE 2022. FAPS-INATIVOS-DO TESOURO-PISO VENCIMENTO MENSAL ANUENIOS INATIVOS</t>
  </si>
  <si>
    <t>0202201000341</t>
  </si>
  <si>
    <t>REMUNERACAO REFERENTE AO MES DE JANEIRO DE 2022. FAPS-INATIVOS-DO TESOURO PROVENTOS</t>
  </si>
  <si>
    <t>3.1.90.03.01.00.00.000</t>
  </si>
  <si>
    <t>0202201000342</t>
  </si>
  <si>
    <t>REMUNERACAO REFERENTE AO MES DE JANEIRO DE 2022. FAPS-PENSIONISTAS PROVENTOS</t>
  </si>
  <si>
    <t>0202201000343</t>
  </si>
  <si>
    <t>REMUNERACAO REFERENTE AO MES DE JANEIRO DE 2022. FAPS-PENSIONISTAS-VLREAL PARCELA AUTONOMA PROVENTOS</t>
  </si>
  <si>
    <t>0202201000344</t>
  </si>
  <si>
    <t>REMUNERACAO REFERENTE AO MES DE JANEIRO DE 2022. FAPS-PENSIONISTAS-TESOURO-VLREAL PARCELA AUTONOMA PROVENTOS</t>
  </si>
  <si>
    <t>0202201000345</t>
  </si>
  <si>
    <t>REMUNERACAO REFERENTE AO MES DE JANEIRO DE 2022. FAPS-PENSIONISTAS-DO TESOURO PARCELA AUTONOMA PROVENTOS OUTROS PAGAMENTOS</t>
  </si>
  <si>
    <t>0202201000346</t>
  </si>
  <si>
    <t>REMUNERACAO REFERENTE AO MES DE JANEIRO DE 2022. FAPS-PENSIONISTAS-SENTJUDIC-TESOU PROVENTOS</t>
  </si>
  <si>
    <t>3.1.90.11.01.00.00.000</t>
  </si>
  <si>
    <t>0202200000347</t>
  </si>
  <si>
    <t>REMUNERACAO REFERENTE AO MES DE JANEIRO DE 2022. EDUC-FUNDEB-GV-FUNDA-PROF-CLT VENCIMENTO</t>
  </si>
  <si>
    <t>3.1.90.11.37.00.00.000</t>
  </si>
  <si>
    <t>0202200000348</t>
  </si>
  <si>
    <t>REMUNERACAO REFERENTE AO MES DE JANEIRO DE 2022. EDUC-FUNDEB-GV-FUNDA-PROF-CLT ANUENIOS</t>
  </si>
  <si>
    <t>0202200000349</t>
  </si>
  <si>
    <t>REMUNERACAO REFERENTE AO MES DE JANEIRO DE 2022. SAUDE-VIGIL-EPIDEM-CLT VENCIMENTO</t>
  </si>
  <si>
    <t>3.1.90.11.10.00.00.000</t>
  </si>
  <si>
    <t>0202200000350</t>
  </si>
  <si>
    <t>REMUNERACAO REFERENTE AO MES DE JANEIRO DE 2022. SAUDE-VIGIL-EPIDEM-CLT INSALUBRIDADE</t>
  </si>
  <si>
    <t>3.1.90.11.45.00.00.000</t>
  </si>
  <si>
    <t>0202200000351</t>
  </si>
  <si>
    <t>REMUNERACAO REFERENTE AO MES DE JANEIRO DE 2022. SAUDE-VIGIL-EPIDEM-CLT FERIAS</t>
  </si>
  <si>
    <t>0202200000352</t>
  </si>
  <si>
    <t>REMUNERACAO REFERENTE AO MES DE JANEIRO DE 2022. SAUDE-PSF01-AG.COM-SAUDE-CLT VENCIMENTO</t>
  </si>
  <si>
    <t>0202200000353</t>
  </si>
  <si>
    <t>REMUNERACAO REFERENTE AO MES DE JANEIRO DE 2022. SAUDE-PSF01-AG.COM-SAUDE-CLT GRATIFICACAO PSF</t>
  </si>
  <si>
    <t>0202200000354</t>
  </si>
  <si>
    <t>REMUNERACAO REFERENTE AO MES DE JANEIRO DE 2022. SAUDE-PSF01-AG.COM-SAUDE-CLT INSALUBRIDADE</t>
  </si>
  <si>
    <t>0202200000355</t>
  </si>
  <si>
    <t>REMUNERACAO REFERENTE AO MES DE JANEIRO DE 2022. SAUDE-PSF01-AG.COM-SAUDE-CLT FERIAS</t>
  </si>
  <si>
    <t>3.3.90.08.56.01.00.000</t>
  </si>
  <si>
    <t>0202200000356</t>
  </si>
  <si>
    <t>REMUNERACAO REFERENTE AO MES DE JANEIRO DE 2022. SAUDE-PSF01-AG.COM-SAUDE-CLT SALARIO FAMILIA</t>
  </si>
  <si>
    <t>empenhado indevidamente</t>
  </si>
  <si>
    <t>0202200000357</t>
  </si>
  <si>
    <t>REMUNERACAO REFERENTE AO MES DE JANEIRO DE 2022. SAUDE-PSF02-AG.COM-SAUDE-CLT VENCIMENTO</t>
  </si>
  <si>
    <t>0202200000358</t>
  </si>
  <si>
    <t>REMUNERACAO REFERENTE AO MES DE JANEIRO DE 2022. SAUDE-PSF02-AG.COM-SAUDE-CLT GRATIFICACAO PSF</t>
  </si>
  <si>
    <t>0202200000359</t>
  </si>
  <si>
    <t>REMUNERACAO REFERENTE AO MES DE JANEIRO DE 2022. SAUDE-PSF02-AG.COM-SAUDE-CLT INSALUBRIDADE</t>
  </si>
  <si>
    <t>0202200000360</t>
  </si>
  <si>
    <t>REMUNERACAO REFERENTE AO MES DE JANEIRO DE 2022. SAUDE-PSF02-AG.COM-SAUDE-CLT FERIAS</t>
  </si>
  <si>
    <t>0202200000361</t>
  </si>
  <si>
    <t>REMUNERACAO REFERENTE AO MES DE JANEIRO DE 2022. GABINETE-CONTROLE-INTERNO-ESTAT VENCIMENTO</t>
  </si>
  <si>
    <t>0202200000362</t>
  </si>
  <si>
    <t>REMUNERACAO REFERENTE AO MES DE JANEIRO DE 2022. GABINETE-CONTROLE-INTERNO-ESTAT GRATIFICACAO</t>
  </si>
  <si>
    <t>0202200000363</t>
  </si>
  <si>
    <t>REMUNERACAO REFERENTE AO MES DE JANEIRO DE 2022. GABINETE-CONTROLE-INTERNO-ESTAT ANUENIOS</t>
  </si>
  <si>
    <t>3.1.90.16.44.99.01.000</t>
  </si>
  <si>
    <t>0202200000364</t>
  </si>
  <si>
    <t>REMUNERACAO REFERENTE AO MES DE JANEIRO DE 2022. GABINETE-CONTROLE-INTERNO-ESTAT HORAS EXTRAS</t>
  </si>
  <si>
    <t>0202200000365</t>
  </si>
  <si>
    <t>REMUNERACAO REFERENTE AO MES DE JANEIRO DE 2022. GABINETE-ESTATUTARIOS VENCIMENTO</t>
  </si>
  <si>
    <t>3.1.90.16.44.99.03.000</t>
  </si>
  <si>
    <t>0202200000366</t>
  </si>
  <si>
    <t>REMUNERACAO REFERENTE AO MES DE JANEIRO DE 2022. GABINETE-ESTATUTARIOS HORAS EXTRAS</t>
  </si>
  <si>
    <t>0202200000367</t>
  </si>
  <si>
    <t>REMUNERACAO REFERENTE AO MES DE JANEIRO DE 2022. GABINETE-ESTATUTARIOS ANUENIOS</t>
  </si>
  <si>
    <t>0202200000368</t>
  </si>
  <si>
    <t>REMUNERACAO REFERENTE AO MES DE JANEIRO DE 2022. GABINETE-ESTATUTARIOS SALARIO FAMILIA</t>
  </si>
  <si>
    <t>0202200000369</t>
  </si>
  <si>
    <t>REMUNERACAO REFERENTE AO MES DE JANEIRO DE 2022. GABINETE-ESTATUTARIOS HORAS EXTRAS ADMINISTRACAO</t>
  </si>
  <si>
    <t>0202200000370</t>
  </si>
  <si>
    <t>REMUNERACAO REFERENTE AO MES DE JANEIRO DE 2022. GABINETE-ESTATUTARIOS HORAS EXTRAS SAUDE</t>
  </si>
  <si>
    <t>0202200000371</t>
  </si>
  <si>
    <t>REMUNERACAO REFERENTE AO MES DE JANEIRO DE 2022. ADMINISTRACAO-LIMPZ-E-COZINHA-ESTAT VENCIMENTO</t>
  </si>
  <si>
    <t>0202200000372</t>
  </si>
  <si>
    <t>REMUNERACAO REFERENTE AO MES DE JANEIRO DE 2022. ADMINISTRACAO-LIMPZ-E-COZINHA-ESTAT INSALUBRIDADE</t>
  </si>
  <si>
    <t>0202200000373</t>
  </si>
  <si>
    <t>REMUNERACAO REFERENTE AO MES DE JANEIRO DE 2022. ADMINISTRACAO-LIMPZ-E-COZINHA-ESTAT FERIAS</t>
  </si>
  <si>
    <t>0202200000374</t>
  </si>
  <si>
    <t>REMUNERACAO REFERENTE AO MES DE JANEIRO DE 2022. ADMINISTRACAO-LIMPZ-E-COZINHA-ESTAT ANUENIOS</t>
  </si>
  <si>
    <t>0202200000375</t>
  </si>
  <si>
    <t>REMUNERACAO REFERENTE AO MES DE JANEIRO DE 2022. ADMINISTRACAO-ESTATUTARIOS VENCIMENTO</t>
  </si>
  <si>
    <t>0202200000376</t>
  </si>
  <si>
    <t>REMUNERACAO REFERENTE AO MES DE JANEIRO DE 2022. ADMINISTRACAO-ESTATUTARIOS FERIAS</t>
  </si>
  <si>
    <t>0202200000377</t>
  </si>
  <si>
    <t>REMUNERACAO REFERENTE AO MES DE JANEIRO DE 2022. ADMINISTRACAO-ESTATUTARIOS ANUENIOS</t>
  </si>
  <si>
    <t>0202200000378</t>
  </si>
  <si>
    <t>REMUNERACAO REFERENTE AO MES DE JANEIRO DE 2022. ADMINISTRACAO-ESTATUTARIOS GRAT.SERV. CAMARA</t>
  </si>
  <si>
    <t>0202200000379</t>
  </si>
  <si>
    <t>REMUNERACAO REFERENTE AO MES DE JANEIRO DE 2022. ADMINISTRACAO-ESTATUTARIOS GRAT.SERV. RPPS</t>
  </si>
  <si>
    <t>0202200000380</t>
  </si>
  <si>
    <t>REMUNERACAO REFERENTE AO MES DE JANEIRO DE 2022. ADMINISTRACAO-ESTATUTARIOS GRAT. SINDICANCIA</t>
  </si>
  <si>
    <t>0202200000381</t>
  </si>
  <si>
    <t>REMUNERACAO REFERENTE AO MES DE JANEIRO DE 2022. FAZENDA-ESTATUTARIOS VENCIMENTO</t>
  </si>
  <si>
    <t>0202200000382</t>
  </si>
  <si>
    <t>REMUNERACAO REFERENTE AO MES DE JANEIRO DE 2022. FAZENDA-ESTATUTARIOS QUEBRA DE CAIXA</t>
  </si>
  <si>
    <t>0202200000383</t>
  </si>
  <si>
    <t>REMUNERACAO REFERENTE AO MES DE JANEIRO DE 2022. FAZENDA-ESTATUTARIOS FG-1</t>
  </si>
  <si>
    <t>0202200000384</t>
  </si>
  <si>
    <t>REMUNERACAO REFERENTE AO MES DE JANEIRO DE 2022. FAZENDA-ESTATUTARIOS FERIAS</t>
  </si>
  <si>
    <t>0202200000385</t>
  </si>
  <si>
    <t>REMUNERACAO REFERENTE AO MES DE JANEIRO DE 2022. FAZENDA-ESTATUTARIOS ANUENIOS</t>
  </si>
  <si>
    <t>0202200000386</t>
  </si>
  <si>
    <t>REMUNERACAO REFERENTE AO MES DE JANEIRO DE 2022. FAZENDA-ESTATUTARIOS HORAS EXTRAS FAZENDA</t>
  </si>
  <si>
    <t>0202200000387</t>
  </si>
  <si>
    <t>REMUNERACAO REFERENTE AO MES DE JANEIRO DE 2022. FAZENDA-ESTATUTARIOS GRATIFICACAO JUNTA MILITAR</t>
  </si>
  <si>
    <t>0202200000388</t>
  </si>
  <si>
    <t>REMUNERACAO REFERENTE AO MES DE JANEIRO DE 2022. FAZENDA-ESTATUTARIOS GRAT.SERV.CAMARA</t>
  </si>
  <si>
    <t>0202200000389</t>
  </si>
  <si>
    <t>REMUNERACAO REFERENTE AO MES DE JANEIRO DE 2022. FAZENDA-ESTATUTARIOS GRAT.SERV.RPPS</t>
  </si>
  <si>
    <t>0202200000390</t>
  </si>
  <si>
    <t>REMUNERACAO REFERENTE AO MES DE JANEIRO DE 2022. FAZENDA-TRIBUTARIO- ESTATUT VENCIMENTO</t>
  </si>
  <si>
    <t>0202200000391</t>
  </si>
  <si>
    <t>REMUNERACAO REFERENTE AO MES DE JANEIRO DE 2022. FAZENDA-TRIBUTARIO- ESTATUT FERIAS</t>
  </si>
  <si>
    <t>0202200000392</t>
  </si>
  <si>
    <t>REMUNERACAO REFERENTE AO MES DE JANEIRO DE 2022. FAZENDA-TRIBUTARIO- ESTATUT GRAT.CONT.INTERNO</t>
  </si>
  <si>
    <t>3.1.90.11.52.00.00.000</t>
  </si>
  <si>
    <t>0202200000393</t>
  </si>
  <si>
    <t>REMUNERACAO REFERENTE AO MES DE JANEIRO DE 2022. FAZENDA-TRIBUTARIO- ESTATUT AUXILIO DOENCA</t>
  </si>
  <si>
    <t>0202200000394</t>
  </si>
  <si>
    <t>REMUNERACAO REFERENTE AO MES DE JANEIRO DE 2022. FAZENDA-TRIBUTARIO- ESTATUT ANUENIOS</t>
  </si>
  <si>
    <t>0202200000395</t>
  </si>
  <si>
    <t>REMUNERACAO REFERENTE AO MES DE JANEIRO DE 2022. FAZENDA-TRIBUTARIO- ESTATUT GRATIFICACAO P.I.T.</t>
  </si>
  <si>
    <t>0202200000396</t>
  </si>
  <si>
    <t>REMUNERACAO REFERENTE AO MES DE JANEIRO DE 2022. EDUC-SECRETARIA- ESTATUT VENCIMENTO</t>
  </si>
  <si>
    <t>0202200000397</t>
  </si>
  <si>
    <t>REMUNERACAO REFERENTE AO MES DE JANEIRO DE 2022. EDUC-SECRETARIA- ESTATUTARIOS FG-2</t>
  </si>
  <si>
    <t>0202200000398</t>
  </si>
  <si>
    <t>REMUNERACAO REFERENTE AO MES DE JANEIRO DE 2022. EDUC-SECRETARIA- ESTATUTARIOS AUXILIO DOENCA</t>
  </si>
  <si>
    <t>0202200000399</t>
  </si>
  <si>
    <t>REMUNERACAO REFERENTE AO MES DE JANEIRO DE 2022. EDUC-SECRETARIA- ESTATUTARIOS ANUENIOS</t>
  </si>
  <si>
    <t>0202200000400</t>
  </si>
  <si>
    <t>REMUNERACAO REFERENTE AO MES DE JANEIRO DE 2022. EDUC-SECRETARIA- ESTATUTARIOS GRAT.SINDICANCIA</t>
  </si>
  <si>
    <t>0202200000401</t>
  </si>
  <si>
    <t>REMUNERACAO REFERENTE AO MES DE JANEIRO DE 2022. EDUC-FUNDEB-LAR-INFANT-PROF- EST VENCIMENTO</t>
  </si>
  <si>
    <t>0202200000402</t>
  </si>
  <si>
    <t>REMUNERACAO REFERENTE AO MES DE JANEIRO DE 2022. EDUC-FUNDEB-LAR-INFANT-PROF- EST REGIME SUPLEMENTAR</t>
  </si>
  <si>
    <t>0202200000403</t>
  </si>
  <si>
    <t>REMUNERACAO REFERENTE AO MES DE JANEIRO DE 2022. EDUC-FUNDEB-LAR-INFANT-PROF- EST FERIAS</t>
  </si>
  <si>
    <t>3.1.90.11.50.00.00.000</t>
  </si>
  <si>
    <t>0202200000404</t>
  </si>
  <si>
    <t>REMUNERACAO REFERENTE AO MES DE JANEIRO DE 2022. EDUC-FUNDEB-LAR-INFANT-PROF- EST SALARIO MATERNIDADE</t>
  </si>
  <si>
    <t>0202200000405</t>
  </si>
  <si>
    <t>REMUNERACAO REFERENTE AO MES DE JANEIRO DE 2022. EDUC-FUNDEB-LAR-INFANT-PROF- EST ANUENIOS</t>
  </si>
  <si>
    <t>0202200000406</t>
  </si>
  <si>
    <t>REMUNERACAO REFERENTE AO MES DE JANEIRO DE 2022. EDUC-FUNDEB-LAR-INFANT-PROF- EST VICE-DIRETOR FG02</t>
  </si>
  <si>
    <t>0202200000407</t>
  </si>
  <si>
    <t>REMUNERACAO REFERENTE AO MES DE JANEIRO DE 2022. EDUC-FUNDEB-LAR-INFANT-PROF- EST DIRETOR DE ESCOLA FG03</t>
  </si>
  <si>
    <t>0202200000408</t>
  </si>
  <si>
    <t>REMUNERACAO REFERENTE AO MES DE JANEIRO DE 2022. EDUC-FUNDEB-LAR-INFANT-PROF- EST COORDENADOR PEDAGOGICO FG04</t>
  </si>
  <si>
    <t>0202200000409</t>
  </si>
  <si>
    <t>REMUNERACAO REFERENTE AO MES DE JANEIRO DE 2022. EDUC-FUNDEB-LAR-INFANT-MERENDA- EST VENCIMENTO</t>
  </si>
  <si>
    <t>0202200000410</t>
  </si>
  <si>
    <t>REMUNERACAO REFERENTE AO MES DE JANEIRO DE 2022. EDUC-FUNDEB-LAR-INFANT-MERENDA- EST ADICIONAL INSALUBRIDADE</t>
  </si>
  <si>
    <t>0202200000411</t>
  </si>
  <si>
    <t>REMUNERACAO REFERENTE AO MES DE JANEIRO DE 2022. EDUC-FUNDEB-LAR-INFANT-MERENDA- EST FERIAS</t>
  </si>
  <si>
    <t>0202200000412</t>
  </si>
  <si>
    <t>REMUNERACAO REFERENTE AO MES DE JANEIRO DE 2022. EDUC-FUNDEB-LAR-INFANT-MERENDA- EST ANUENIOS</t>
  </si>
  <si>
    <t>0202200000413</t>
  </si>
  <si>
    <t>REMUNERACAO REFERENTE AO MES DE JANEIRO DE 2022. EDUC-FUNDEB-GV-FUNDA-PROF- ESTAT VENCIMENTO</t>
  </si>
  <si>
    <t>3.1.90.11.40.00.00.000</t>
  </si>
  <si>
    <t>0202200000414</t>
  </si>
  <si>
    <t>REMUNERACAO REFERENTE AO MES DE JANEIRO DE 2022. EDUC-FUNDEB-GV-FUNDA-PROF- ESTAT GRATIFICACAO CURSO SUPERIOR</t>
  </si>
  <si>
    <t>0202200000415</t>
  </si>
  <si>
    <t>REMUNERACAO REFERENTE AO MES DE JANEIRO DE 2022. EDUC-FUNDEB-GV-FUNDA-PROF- ESTAT REGIME SUPLEMENTAR</t>
  </si>
  <si>
    <t>0202200000416</t>
  </si>
  <si>
    <t>REMUNERACAO REFERENTE AO MES DE JANEIRO DE 2022. EDUC-FUNDEB-GV-FUNDA-PROF- ESTAT FERIAS</t>
  </si>
  <si>
    <t>0202200000417</t>
  </si>
  <si>
    <t>REMUNERACAO REFERENTE AO MES DE JANEIRO DE 2022. EDUC-FUNDEB-GV-FUNDA-PROF- ESTAT AUXILIO DOENCA</t>
  </si>
  <si>
    <t>0202200000418</t>
  </si>
  <si>
    <t>REMUNERACAO REFERENTE AO MES DE JANEIRO DE 2022. EDUC-FUNDEB-GV-FUNDA-PROF- ESTAT ANUENIOS</t>
  </si>
  <si>
    <t>0202200000419</t>
  </si>
  <si>
    <t>REMUNERACAO REFERENTE AO MES DE JANEIRO DE 2022. EDUC-FUNDEB-GV-FUNDA-PROF- ESTAT HORAS EXTRAS EDUCACAO</t>
  </si>
  <si>
    <t>0202200000420</t>
  </si>
  <si>
    <t>REMUNERACAO REFERENTE AO MES DE JANEIRO DE 2022. EDUC-FUNDEB-GV-FUNDA-PROF- ESTAT AUXILIO DOENCA PREFEITURA</t>
  </si>
  <si>
    <t>0202200000421</t>
  </si>
  <si>
    <t>REMUNERACAO REFERENTE AO MES DE JANEIRO DE 2022. EDUC-FUNDEB-GV-FUNDA-PROF- ESTAT GRAT DOCENCIA ALUNOS ESPECIAIS</t>
  </si>
  <si>
    <t>0202200000422</t>
  </si>
  <si>
    <t>REMUNERACAO REFERENTE AO MES DE JANEIRO DE 2022. EDUC-FUNDEB-GV-FUNDA-PROF- ESTAT VICE DIRETOR DE ESCOLA FG02</t>
  </si>
  <si>
    <t>0202200000423</t>
  </si>
  <si>
    <t>REMUNERACAO REFERENTE AO MES DE JANEIRO DE 2022. EDUC-FUNDEB-GV-FUNDA-PROF- ESTAT DIRETOR DE ESCOLA FG03</t>
  </si>
  <si>
    <t>0202200000424</t>
  </si>
  <si>
    <t>REMUNERACAO REFERENTE AO MES DE JANEIRO DE 2022. EDUC-FUNDEB-GV-FUNDA-PROF- ESTAT COORDENADOR PEDAGOGICO FG 04</t>
  </si>
  <si>
    <t>0202200000425</t>
  </si>
  <si>
    <t>REMUNERACAO REFERENTE AO MES DE JANEIRO DE 2022. EDUC-FUNDEB-GV-INFANTIL-PROF- ESTAT VENCIMENTOS</t>
  </si>
  <si>
    <t>0202200000426</t>
  </si>
  <si>
    <t>REMUNERACAO REFERENTE AO MES DE JANEIRO DE 2022. EDUC-FUNDEB-GV-INFANTIL-PROF- ESTAT REGIME SUPLEMENTAR</t>
  </si>
  <si>
    <t>0202200000427</t>
  </si>
  <si>
    <t>REMUNERACAO REFERENTE AO MES DE JANEIRO DE 2022. EDUC-FUNDEB-GV-INFANTIL-PROF- ESTAT ANUENIOS</t>
  </si>
  <si>
    <t>0202200000428</t>
  </si>
  <si>
    <t>REMUNERACAO REFERENTE AO MES DE JANEIRO DE 2022. EDUC-FUNDEB-GV-INFANTIL-PROF- ESTAT GRAT. DOCENCIA ALUNOS ESPECIAIS</t>
  </si>
  <si>
    <t>0202200000429</t>
  </si>
  <si>
    <t>REMUNERACAO REFERENTE AO MES DE JANEIRO DE 2022. EDUC-FUNDEB-GV-FUNDAMENTAL-MERENDA- EST VENCIMENTO</t>
  </si>
  <si>
    <t>0202200000430</t>
  </si>
  <si>
    <t>REMUNERACAO REFERENTE AO MES DE JANEIRO DE 2022. EDUC-FUNDEB-GV-FUNDAMENTAL-MERENDA- EST INSALUBRIDADE</t>
  </si>
  <si>
    <t>0202200000431</t>
  </si>
  <si>
    <t>REMUNERACAO REFERENTE AO MES DE JANEIRO DE 2022. EDUC-FUNDEB-GV-FUNDAMENTAL-MERENDA- EST FERIAS</t>
  </si>
  <si>
    <t>0202200000432</t>
  </si>
  <si>
    <t>REMUNERACAO REFERENTE AO MES DE JANEIRO DE 2022. EDUC-FUNDEB-GV-FUNDAMENTAL-MERENDA- EST ANUENIOS</t>
  </si>
  <si>
    <t>0202200000433</t>
  </si>
  <si>
    <t>REMUNERACAO REFERENTE AO MES DE JANEIRO DE 2022. EDUC-FUNDEB-LAR-INFANTIL-APOIO- EST VENCIMENTO</t>
  </si>
  <si>
    <t>0202200000434</t>
  </si>
  <si>
    <t>REMUNERACAO REFERENTE AO MES DE JANEIRO DE 2022. EDUC-FUNDEB-LAR-TRANSPORTE-ESTATUT VENCIMENTO</t>
  </si>
  <si>
    <t>0202200000435</t>
  </si>
  <si>
    <t>REMUNERACAO REFERENTE AO MES DE JANEIRO DE 2022. EDUC-FUNDEB-LAR-TRANSPORTE-ESTATUT INSALUBRIDADE</t>
  </si>
  <si>
    <t>0202200000436</t>
  </si>
  <si>
    <t>REMUNERACAO REFERENTE AO MES DE JANEIRO DE 2022. EDUC-FUNDEB-LAR-TRANSPORTE-ESTATUT HORAS PLANTAO MOTORISTAS</t>
  </si>
  <si>
    <t>0202200000437</t>
  </si>
  <si>
    <t>REMUNERACAO REFERENTE AO MES DE JANEIRO DE 2022. EDUC-FUNDEB-LAR-TRANSPORTE-ESTATUT FERIAS</t>
  </si>
  <si>
    <t>0202200000438</t>
  </si>
  <si>
    <t>REMUNERACAO REFERENTE AO MES DE JANEIRO DE 2022. EDUC-FUNDEB-LAR-TRANSPORTE-ESTATUT AUXILIO DOENCA</t>
  </si>
  <si>
    <t>0202200000439</t>
  </si>
  <si>
    <t>REMUNERACAO REFERENTE AO MES DE JANEIRO DE 2022. EDUC-FUNDEB-LAR-TRANSPORTE-ESTATUT ANUENIOS</t>
  </si>
  <si>
    <t>0202200000440</t>
  </si>
  <si>
    <t>REMUNERACAO REFERENTE AO MES DE JANEIRO DE 2022. EDUC-FUNDEB-LAR-TRANSPORTE-ESTATUT HORAS EXTRAS EDUCACAO</t>
  </si>
  <si>
    <t>3.1.90.16.44.01.01.000</t>
  </si>
  <si>
    <t>0202200000441</t>
  </si>
  <si>
    <t>REMUNERACAO REFERENTE AO MES DE JANEIRO DE 2022. EDUC-FUNDEB-LAR-TRANSPORTE-ESTATUT HORAS EXTRAS SAUDE</t>
  </si>
  <si>
    <t>0202200000442</t>
  </si>
  <si>
    <t>REMUNERACAO REFERENTE AO MES DE JANEIRO DE 2022. EDUC-FUNDEB-LAR-TRANSPORTE-ESTATUT GRAT.TRANSP.ESCOLAR</t>
  </si>
  <si>
    <t>0202200000443</t>
  </si>
  <si>
    <t>REMUNERACAO REFERENTE AO MES DE JANEIRO DE 2022. EDUC-FUNDEB-LAR-TRANSPORTE-ESTATUT GRAT.RESP. FROTA TRANSP.ESCOLAR</t>
  </si>
  <si>
    <t>0202200000444</t>
  </si>
  <si>
    <t>REMUNERACAO REFERENTE AO MES DE JANEIRO DE 2022. EDUC-FUNDEB-GV-ORIENTADOR-ESTAT VENCIMENTO</t>
  </si>
  <si>
    <t>0202200000445</t>
  </si>
  <si>
    <t>REMUNERACAO REFERENTE AO MES DE JANEIRO DE 2022. EDUC-FUNDEB-GV-ORIENTADOR-ESTAT ANUENIOS</t>
  </si>
  <si>
    <t>0202200000446</t>
  </si>
  <si>
    <t>REMUNERACAO REFERENTE AO MES DE JANEIRO DE 2022. EDUC-FUNDEB-GV-INFANTIL-MONITOR-ESTAT VENCIMENTO</t>
  </si>
  <si>
    <t>0202200000447</t>
  </si>
  <si>
    <t>REMUNERACAO REFERENTE AO MES DE JANEIRO DE 2022. EDUC-FUNDEB-GV-INFANTIL-MONITOR-ESTAT FERIAS</t>
  </si>
  <si>
    <t>0202200000448</t>
  </si>
  <si>
    <t>REMUNERACAO REFERENTE AO MES DE JANEIRO DE 2022. EDUC-FUNDEB-GV-INFANTIL-MONITOR-ESTAT ANUENIOS</t>
  </si>
  <si>
    <t>0202200000449</t>
  </si>
  <si>
    <t>REMUNERACAO REFERENTE AO MES DE JANEIRO DE 2022. EDUC-FUNDEB-GV-INFANTIL-MONITOR-ESTAT HORAS EXTRAS EDUCACAO</t>
  </si>
  <si>
    <t>0202200000450</t>
  </si>
  <si>
    <t>REMUNERACAO REFERENTE AO MES DE JANEIRO DE 2022. EDUC-FUNDEB-GV-FUNDA-APOIO-ESTAT VENCIMENTO</t>
  </si>
  <si>
    <t>0202200000451</t>
  </si>
  <si>
    <t>REMUNERACAO REFERENTE AO MES DE JANEIRO DE 2022. EDUC-FUNDEB-GV-FUNDA-APOIO-ESTAT INSALUBRIDADE</t>
  </si>
  <si>
    <t>0202200000452</t>
  </si>
  <si>
    <t>REMUNERACAO REFERENTE AO MES DE JANEIRO DE 2022. EDUC-FUNDEB-GV-FUNDA-APOIO-ESTAT FERIAS</t>
  </si>
  <si>
    <t>0202200000453</t>
  </si>
  <si>
    <t>REMUNERACAO REFERENTE AO MES DE JANEIRO DE 2022. EDUC-FUNDEB-GV-FUNDA-APOIO-ESTAT ANUENIOS</t>
  </si>
  <si>
    <t>0202200000454</t>
  </si>
  <si>
    <t>REMUNERACAO REFERENTE AO MES DE JANEIRO DE 2022. EDUC-FUNDEB-LAR-INFANTIL-MONITOR-ESTAT VENCIMENTO</t>
  </si>
  <si>
    <t>0202200000455</t>
  </si>
  <si>
    <t>REMUNERACAO REFERENTE AO MES DE JANEIRO DE 2022. EDUC-FUNDEB-LAR-INFANTIL-MONITOR-ESTAT FERIAS</t>
  </si>
  <si>
    <t>0202200000456</t>
  </si>
  <si>
    <t>REMUNERACAO REFERENTE AO MES DE JANEIRO DE 2022. EDUC-FUNDEB-LAR-INFANTIL-MONITOR-ESTAT ANUENIOS</t>
  </si>
  <si>
    <t>0202200000457</t>
  </si>
  <si>
    <t>REMUNERACAO REFERENTE AO MES DE JANEIRO DE 2022. OBRAS ESTATUTARIOS VENCIMENTO</t>
  </si>
  <si>
    <t>0202200000458</t>
  </si>
  <si>
    <t>REMUNERACAO REFERENTE AO MES DE JANEIRO DE 2022. OBRAS ESTATUTARIOS INSALUBRIDADE</t>
  </si>
  <si>
    <t>0202200000459</t>
  </si>
  <si>
    <t>REMUNERACAO REFERENTE AO MES DE JANEIRO DE 2022. OBRAS ESTATUTARIOS HORAS PLANTAO MOTORISTAS</t>
  </si>
  <si>
    <t>0202200000460</t>
  </si>
  <si>
    <t>REMUNERACAO REFERENTE AO MES DE JANEIRO DE 2022. OBRAS ESTATUTARIOS FERIAS</t>
  </si>
  <si>
    <t>0202200000461</t>
  </si>
  <si>
    <t>REMUNERACAO REFERENTE AO MES DE JANEIRO DE 2022. OBRAS ESTATUTARIOS ANUENIOS</t>
  </si>
  <si>
    <t>0202200000462</t>
  </si>
  <si>
    <t>REMUNERACAO REFERENTE AO MES DE JANEIRO DE 2022. OBRAS ESTATUTARIOS SALARIO FAMILIA</t>
  </si>
  <si>
    <t>3.1.90.16.44.99.02.000</t>
  </si>
  <si>
    <t>0202200000463</t>
  </si>
  <si>
    <t>REMUNERACAO REFERENTE AO MES DE JANEIRO DE 2022. OBRAS ESTATUTARIOS GRATIFICACAO HORA MAQUINA</t>
  </si>
  <si>
    <t>0202200000464</t>
  </si>
  <si>
    <t>REMUNERACAO REFERENTE AO MES DE JANEIRO DE 2022. OBRAS ESTATUTARIOS HORAS EXTRAS SEC. OBRAS</t>
  </si>
  <si>
    <t>0202200000465</t>
  </si>
  <si>
    <t>REMUNERACAO REFERENTE AO MES DE JANEIRO DE 2022. OBRAS ESTATUTARIOS HORAS EXTRAS SAUDE.</t>
  </si>
  <si>
    <t>0202200000466</t>
  </si>
  <si>
    <t>REMUNERACAO REFERENTE AO MES DE JANEIRO DE 2022. SERVICOS URBANOS- ESTATUTARIOS VENCIMENTOS</t>
  </si>
  <si>
    <t>0202200000467</t>
  </si>
  <si>
    <t>REMUNERACAO REFERENTE AO MES DE JANEIRO DE 2022. SERVICOS URBANOS- ESTATUTARIOS INSALUBRIDADE</t>
  </si>
  <si>
    <t>3.1.90.11.04.00.00.000</t>
  </si>
  <si>
    <t>0202200000468</t>
  </si>
  <si>
    <t>REMUNERACAO REFERENTE AO MES DE JANEIRO DE 2022. SERVICOS URBANOS- ESTATUTARIOS ADICIONAL NOTURNO</t>
  </si>
  <si>
    <t>0202200000469</t>
  </si>
  <si>
    <t>REMUNERACAO REFERENTE AO MES DE JANEIRO DE 2022. SERVICOS URBANOS- ESTATUTARIOS FG 01</t>
  </si>
  <si>
    <t>3.1.90.11.74.00.00.000</t>
  </si>
  <si>
    <t>0202200000470</t>
  </si>
  <si>
    <t>REMUNERACAO REFERENTE AO MES DE JANEIRO DE 2022. SERVICOS URBANOS- ESTATUTARIOS SUBSIDIOS</t>
  </si>
  <si>
    <t>0202200000471</t>
  </si>
  <si>
    <t>REMUNERACAO REFERENTE AO MES DE JANEIRO DE 2022. SERVICOS URBANOS- ESTATUTARIOS FERIAS</t>
  </si>
  <si>
    <t>0202200000472</t>
  </si>
  <si>
    <t>REMUNERACAO REFERENTE AO MES DE JANEIRO DE 2022. SERVICOS URBANOS- ESTATUTARIOS AUXILIO DOENCA</t>
  </si>
  <si>
    <t>0202200000473</t>
  </si>
  <si>
    <t>REMUNERACAO REFERENTE AO MES DE JANEIRO DE 2022. SERVICOS URBANOS- ESTATUTARIOS ANUENIOS</t>
  </si>
  <si>
    <t>0202200000474</t>
  </si>
  <si>
    <t>REMUNERACAO REFERENTE AO MES DE JANEIRO DE 2022. SERVICOS URBANOS- ESTATUTARIOS SALARIO FAMILIA</t>
  </si>
  <si>
    <t>0202200000475</t>
  </si>
  <si>
    <t>REMUNERACAO REFERENTE AO MES DE JANEIRO DE 2022. SERVICOS URBANOS- ESTATUTARIOS GRATIFICACAO HORA MAQUINA</t>
  </si>
  <si>
    <t>0202200000476</t>
  </si>
  <si>
    <t>REMUNERACAO REFERENTE AO MES DE JANEIRO DE 2022. SAUDE-SECRETARIA- ESTATUTARIOS VENCIMENTO</t>
  </si>
  <si>
    <t>0202200000477</t>
  </si>
  <si>
    <t>REMUNERACAO REFERENTE AO MES DE JANEIRO DE 2022. SAUDE-SECRETARIA- ESTATUTARIOS GRATIFICACAO PSF</t>
  </si>
  <si>
    <t>0202200000478</t>
  </si>
  <si>
    <t>REMUNERACAO REFERENTE AO MES DE JANEIRO DE 2022. SAUDE-SECRETARIA- ESTATUTARIOS INSALUBRIDADE</t>
  </si>
  <si>
    <t>0202200000479</t>
  </si>
  <si>
    <t>REMUNERACAO REFERENTE AO MES DE JANEIRO DE 2022. SAUDE-SECRETARIA- ESTATUTARIOS FERIAS</t>
  </si>
  <si>
    <t>0202200000480</t>
  </si>
  <si>
    <t>REMUNERACAO REFERENTE AO MES DE JANEIRO DE 2022. SAUDE-SECRETARIA- ESTATUTARIOS ANUENIOS</t>
  </si>
  <si>
    <t>0202200000481</t>
  </si>
  <si>
    <t>REMUNERACAO REFERENTE AO MES DE JANEIRO DE 2022. SAUDE-SECRETARIA- ESTATUTARIOS GRATIFICACAO SINDICANCIA</t>
  </si>
  <si>
    <t>0202200000482</t>
  </si>
  <si>
    <t>REMUNERACAO REFERENTE AO MES DE JANEIRO DE 2022. SAUDE-VIGIL-EPIDEM- ESTATUTARIOS VENCIMENTO</t>
  </si>
  <si>
    <t>0202200000483</t>
  </si>
  <si>
    <t>REMUNERACAO REFERENTE AO MES DE JANEIRO DE 2022. SAUDE-VIGIL-EPIDEM- ESTATUTARIOS INSALUBRIDADE</t>
  </si>
  <si>
    <t>0202200000484</t>
  </si>
  <si>
    <t>REMUNERACAO REFERENTE AO MES DE JANEIRO DE 2022. SAUDE-VIGIL-EPIDEM- ESTATUTARIOS FERIAS</t>
  </si>
  <si>
    <t>0202200000485</t>
  </si>
  <si>
    <t>REMUNERACAO REFERENTE AO MES DE JANEIRO DE 2022. SAUDE-VIGIL-EPIDEM- ESTATUTARIOS ANUENIOS</t>
  </si>
  <si>
    <t>0202200000486</t>
  </si>
  <si>
    <t>REMUNERACAO REFERENTE AO MES DE JANEIRO DE 2022. SAUDE-TRANSPORTE- ESTATUTARIOS VENCIMENTOS</t>
  </si>
  <si>
    <t>0202200000487</t>
  </si>
  <si>
    <t>REMUNERACAO REFERENTE AO MES DE JANEIRO DE 2022. SAUDE-TRANSPORTE- ESTATUTARIOS INSALUBRIDADE</t>
  </si>
  <si>
    <t>0202200000488</t>
  </si>
  <si>
    <t>REMUNERACAO REFERENTE AO MES DE JANEIRO DE 2022. SAUDE-TRANSPORTE- ESTATUTARIOS HORAS PLANTAO MOTORISTAS</t>
  </si>
  <si>
    <t>0202200000489</t>
  </si>
  <si>
    <t>REMUNERACAO REFERENTE AO MES DE JANEIRO DE 2022. SAUDE-TRANSPORTE- ESTATUTARIOS FERIAS</t>
  </si>
  <si>
    <t>0202200000490</t>
  </si>
  <si>
    <t>REMUNERACAO REFERENTE AO MES DE JANEIRO DE 2022. SAUDE-TRANSPORTE- ESTATUTARIOS ANUENIOS</t>
  </si>
  <si>
    <t>0202200000491</t>
  </si>
  <si>
    <t>REMUNERACAO REFERENTE AO MES DE JANEIRO DE 2022. SAUDE-TRANSPORTE- ESTATUTARIOS HORAS EXTRAS SAUDE</t>
  </si>
  <si>
    <t>0202200000492</t>
  </si>
  <si>
    <t>REMUNERACAO REFERENTE AO MES DE JANEIRO DE 2022. SAUDE-PIM- ESTATUTARIOS VENCIMENTO</t>
  </si>
  <si>
    <t>0202200000493</t>
  </si>
  <si>
    <t>REMUNERACAO REFERENTE AO MES DE JANEIRO DE 2022. SAUDE-PIM- ESTATUTARIOS ANUENIOS</t>
  </si>
  <si>
    <t>0202200000494</t>
  </si>
  <si>
    <t>REMUNERACAO REFERENTE AO MES DE JANEIRO DE 2022. SAUDE-FARMACIA- ESTATUTARIOS VENCIMENTO</t>
  </si>
  <si>
    <t>0202200000495</t>
  </si>
  <si>
    <t>REMUNERACAO REFERENTE AO MES DE JANEIRO DE 2022. SAUDE-FARMACIA- ESTATUTARIOS INSALUBRIDADE</t>
  </si>
  <si>
    <t>0202200000496</t>
  </si>
  <si>
    <t>REMUNERACAO REFERENTE AO MES DE JANEIRO DE 2022. SAUDE-FARMACIA- ESTATUTARIOS ANUENIOS</t>
  </si>
  <si>
    <t>0202200000497</t>
  </si>
  <si>
    <t>REMUNERACAO REFERENTE AO MES DE JANEIRO DE 2022. SAUDE-PSF01-BUCAL- ESTATUTARIOS VENCIMENTO</t>
  </si>
  <si>
    <t>0202200000498</t>
  </si>
  <si>
    <t>REMUNERACAO REFERENTE AO MES DE JANEIRO DE 2022. SAUDE-PSF01-BUCAL- ESTATUTARIOS GRATIFICACAO PSF</t>
  </si>
  <si>
    <t>0202200000499</t>
  </si>
  <si>
    <t>REMUNERACAO REFERENTE AO MES DE JANEIRO DE 2022. SAUDE-PSF01-BUCAL- ESTATUTARIOS INSALUBRIDADE</t>
  </si>
  <si>
    <t>0202200000500</t>
  </si>
  <si>
    <t>REMUNERACAO REFERENTE AO MES DE JANEIRO DE 2022. SAUDE-PSF01-BUCAL- ESTATUTARIOS ANUENIOS</t>
  </si>
  <si>
    <t>0202200000501</t>
  </si>
  <si>
    <t>REMUNERACAO REFERENTE AO MES DE JANEIRO DE 2022. SAUDE-PSF01-ESTATUTARIOS VENCIMENTO</t>
  </si>
  <si>
    <t>0202200000502</t>
  </si>
  <si>
    <t>REMUNERACAO REFERENTE AO MES DE JANEIRO DE 2022. SAUDE-PSF01-ESTATUTARIOS GRATIFICACAO PSF</t>
  </si>
  <si>
    <t>0202200000503</t>
  </si>
  <si>
    <t>REMUNERACAO REFERENTE AO MES DE JANEIRO DE 2022. SAUDE-PSF01-ESTATUTARIOS INSALUBRIDADE</t>
  </si>
  <si>
    <t>0202200000504</t>
  </si>
  <si>
    <t>REMUNERACAO REFERENTE AO MES DE JANEIRO DE 2022. SAUDE-PSF01-ESTATUTARIOS FERIAS</t>
  </si>
  <si>
    <t>0202200000505</t>
  </si>
  <si>
    <t>REMUNERACAO REFERENTE AO MES DE JANEIRO DE 2022. SAUDE-PSF01-ESTATUTARIOS ANUENIOS</t>
  </si>
  <si>
    <t>0202200000506</t>
  </si>
  <si>
    <t>REMUNERACAO REFERENTE AO MES DE JANEIRO DE 2022. SAUDE-PSF02-BUCAL-ESTATUTARIOS VENCIMENTO</t>
  </si>
  <si>
    <t>0202200000507</t>
  </si>
  <si>
    <t>REMUNERACAO REFERENTE AO MES DE JANEIRO DE 2022. SAUDE-PSF02-BUCAL-ESTATUTARIOS GRATIFICACAO PSF</t>
  </si>
  <si>
    <t>0202200000508</t>
  </si>
  <si>
    <t>REMUNERACAO REFERENTE AO MES DE JANEIRO DE 2022. SAUDE-PSF02-BUCAL-ESTATUTARIOS INSALUBRIDADE</t>
  </si>
  <si>
    <t>0202200000509</t>
  </si>
  <si>
    <t>REMUNERACAO REFERENTE AO MES DE JANEIRO DE 2022. SAUDE-PSF02-BUCAL-ESTATUTARIOS ANUENIOS</t>
  </si>
  <si>
    <t>0202200000510</t>
  </si>
  <si>
    <t>REMUNERACAO REFERENTE AO MES DE JANEIRO DE 2022. SAUDE-PSF02-ESTATUTARIOS VENCIMENTOS</t>
  </si>
  <si>
    <t>0202200000511</t>
  </si>
  <si>
    <t>REMUNERACAO REFERENTE AO MES DE JANEIRO DE 2022. SAUDE-PSF02-ESTATUTARIOS GRATIFICACAO PSF</t>
  </si>
  <si>
    <t>0202200000512</t>
  </si>
  <si>
    <t>REMUNERACAO REFERENTE AO MES DE JANEIRO DE 2022. SAUDE-PSF02-ESTATUTARIOS INSALUBRIDADE</t>
  </si>
  <si>
    <t>0202200000513</t>
  </si>
  <si>
    <t>REMUNERACAO REFERENTE AO MES DE JANEIRO DE 2022. SAUDE-PSF02-ESTATUTARIOS FERIAS</t>
  </si>
  <si>
    <t>0202200000514</t>
  </si>
  <si>
    <t>REMUNERACAO REFERENTE AO MES DE JANEIRO DE 2022. SAUDE-PSF02-ESTATUTARIOS ANUENIOS</t>
  </si>
  <si>
    <t>0202200000515</t>
  </si>
  <si>
    <t>REMUNERACAO REFERENTE AO MES DE JANEIRO DE 2022. SAUDE-PRONTO ATENDIMENTO-ESTATUTARIOS VENCIMENTOS</t>
  </si>
  <si>
    <t>0202200000516</t>
  </si>
  <si>
    <t>REMUNERACAO REFERENTE AO MES DE JANEIRO DE 2022. SAUDE-PRONTO ATENDIMENTO-ESTATUTARIOS INSALUBRIDADE</t>
  </si>
  <si>
    <t>0202200000517</t>
  </si>
  <si>
    <t>REMUNERACAO REFERENTE AO MES DE JANEIRO DE 2022. SAUDE-PRONTO ATENDIMENTO-ESTATUTARIOS ADICIONAL NOTURNO</t>
  </si>
  <si>
    <t>0202200000518</t>
  </si>
  <si>
    <t>REMUNERACAO REFERENTE AO MES DE JANEIRO DE 2022. SAUDE-PRONTO ATENDIMENTO-ESTATUTARIOS FERIAS</t>
  </si>
  <si>
    <t>0202200000519</t>
  </si>
  <si>
    <t>REMUNERACAO REFERENTE AO MES DE JANEIRO DE 2022. SAUDE-PRONTO ATENDIMENTO-ESTATUTARIOS AUXILIO DOENCA</t>
  </si>
  <si>
    <t>0202200000520</t>
  </si>
  <si>
    <t>REMUNERACAO REFERENTE AO MES DE JANEIRO DE 2022. SAUDE-PRONTO ATENDIMENTO-ESTATUTARIOS ANUENIOS</t>
  </si>
  <si>
    <t>0202200000521</t>
  </si>
  <si>
    <t>REMUNERACAO REFERENTE AO MES DE JANEIRO DE 2022. SAUDE-PRONTO ATENDIMENTO-ESTATUTARIOS HORAS EXTRAS SAUDE</t>
  </si>
  <si>
    <t>0202200000522</t>
  </si>
  <si>
    <t>REMUNERACAO REFERENTE AO MES DE JANEIRO DE 2022. SAUDE-PSF02-APOIO-ESTATUTARIOS VENCIMENTOS</t>
  </si>
  <si>
    <t>0202200000523</t>
  </si>
  <si>
    <t>REMUNERACAO REFERENTE AO MES DE JANEIRO DE 2022. SAUDE-PSF02-APOIO-ESTATUTARIOS INSALUBRIDADE</t>
  </si>
  <si>
    <t>0202200000524</t>
  </si>
  <si>
    <t>REMUNERACAO REFERENTE AO MES DE JANEIRO DE 2022. SAUDE-PSF02-APOIO-ESTATUTARIOS ANUENIOS</t>
  </si>
  <si>
    <t>0202200000525</t>
  </si>
  <si>
    <t>REMUNERACAO REFERENTE AO MES DE JANEIRO DE 2022. SAUDE-PRONTO ATENDIMENTO-APOIO-ESTATUTARIOS VENCIMENTOS</t>
  </si>
  <si>
    <t>0202200000526</t>
  </si>
  <si>
    <t>REMUNERACAO REFERENTE AO MES DE JANEIRO DE 2022. SAUDE-PRONTO ATENDIMENTO-APOIO-ESTATUTARIOS INSALUBRIDADE</t>
  </si>
  <si>
    <t>0202200000527</t>
  </si>
  <si>
    <t>REMUNERACAO REFERENTE AO MES DE JANEIRO DE 2022. SAUDE-PRONTO ATENDIMENTO-APOIO-ESTATUTARIOS ADICIONAL NOTURNO</t>
  </si>
  <si>
    <t>0202200000528</t>
  </si>
  <si>
    <t>REMUNERACAO REFERENTE AO MES DE JANEIRO DE 2022. SAUDE-PRONTO ATENDIMENTO-APOIO-ESTATUTARIOS AUXILIO DOENCA</t>
  </si>
  <si>
    <t>0202200000529</t>
  </si>
  <si>
    <t>REMUNERACAO REFERENTE AO MES DE JANEIRO DE 2022. SAUDE-PRONTO ATENDIMENTO-APOIO-ESTATUTARIOS ANUENIOS</t>
  </si>
  <si>
    <t>0202200000530</t>
  </si>
  <si>
    <t>REMUNERACAO REFERENTE AO MES DE JANEIRO DE 2022. ASSISTENCIA-SECRETARIA-ESTATUTARIOS VENCIMENTOS</t>
  </si>
  <si>
    <t>0202200000531</t>
  </si>
  <si>
    <t>REMUNERACAO REFERENTE AO MES DE JANEIRO DE 2022. ASSISTENCIA-SECRETARIA-ESTATUTARIOS INSALUBRIDADE</t>
  </si>
  <si>
    <t>0202200000532</t>
  </si>
  <si>
    <t>REMUNERACAO REFERENTE AO MES DE JANEIRO DE 2022. ASSISTENCIA-SECRETARIA-ESTATUTARIOS SUBSIDIOS</t>
  </si>
  <si>
    <t>0202200000533</t>
  </si>
  <si>
    <t>REMUNERACAO REFERENTE AO MES DE JANEIRO DE 2022. ASSISTENCIA-SECRETARIA-ESTATUTARIOS FG 03</t>
  </si>
  <si>
    <t>0202200000534</t>
  </si>
  <si>
    <t>REMUNERACAO REFERENTE AO MES DE JANEIRO DE 2022. ASSISTENCIA-SECRETARIA-ESTATUTARIOS ANUENIOS</t>
  </si>
  <si>
    <t>0202200000535</t>
  </si>
  <si>
    <t>REMUNERACAO REFERENTE AO MES DE JANEIRO DE 2022. ASSISTENCIA-SECRETARIA-ESTATUTARIOS HORAS EXTRAS ASSISTENCIA</t>
  </si>
  <si>
    <t>0202200000536</t>
  </si>
  <si>
    <t>REMUNERACAO REFERENTE AO MES DE JANEIRO DE 2022. ASSISTENCIA-CRAS-ESTAT-VINCULADO VENCIMENTO</t>
  </si>
  <si>
    <t>3.1.90.94.01.00.00.000</t>
  </si>
  <si>
    <t>0202200000537</t>
  </si>
  <si>
    <t>REMUNERACAO REFERENTE AO MES DE JANEIRO DE 2022. ASSISTENCIA-CRAS-ESTAT-VINCULADO 13o SALARIO</t>
  </si>
  <si>
    <t>0202200000538</t>
  </si>
  <si>
    <t>REMUNERACAO REFERENTE AO MES DE JANEIRO DE 2022. ASSISTENCIA-CRAS-ESTAT-VINCULADO INSALUBRIDADE</t>
  </si>
  <si>
    <t>0202200000539</t>
  </si>
  <si>
    <t>REMUNERACAO REFERENTE AO MES DE JANEIRO DE 2022. ASSISTENCIA-CRAS-ESTAT-VINCULADO 1/3 FERIAS</t>
  </si>
  <si>
    <t>0202200000540</t>
  </si>
  <si>
    <t>0202200000541</t>
  </si>
  <si>
    <t>REMUNERACAO REFERENTE AO MES DE JANEIRO DE 2022. ASSISTENCIA-CRAS-ESTAT-VINCULADO AUXILIO DOENCA</t>
  </si>
  <si>
    <t>0202200000542</t>
  </si>
  <si>
    <t>REMUNERACAO REFERENTE AO MES DE JANEIRO DE 2022. ASSISTENCIA-CRAS-ESTAT-VINCULADO ANUENIOS</t>
  </si>
  <si>
    <t>0202200000543</t>
  </si>
  <si>
    <t>REMUNERACAO REFERENTE AO MES DE JANEIRO DE 2022. ASSISTENCIA-CRAS-ESTAT-VINCULADO HORAS EXTRAS ASSISTENCIA</t>
  </si>
  <si>
    <t>0202200000544</t>
  </si>
  <si>
    <t>REMUNERACAO REFERENTE AO MES DE JANEIRO DE 2022. ASSISTENCIA-CRAS-ESTAT-VINCULADO FERIAS PROPORCIONAIS</t>
  </si>
  <si>
    <t>0202200000545</t>
  </si>
  <si>
    <t>REMUNERACAO REFERENTE AO MES DE JANEIRO DE 2022. ASSISTENCIA-CRAS-ESTAT-VINCULADO FERIAS INDENIZADAS</t>
  </si>
  <si>
    <t>0202200000546</t>
  </si>
  <si>
    <t>REMUNERACAO REFERENTE AO MES DE JANEIRO DE 2022. AGRICULTURA-SECRETARIA-ESTATUTARIO VENCIMENTO</t>
  </si>
  <si>
    <t>0202200000547</t>
  </si>
  <si>
    <t>REMUNERACAO REFERENTE AO MES DE JANEIRO DE 2022. AGRICULTURA-SECRETARIA-ESTATUTARIO INSALUBRIDADE</t>
  </si>
  <si>
    <t>0202200000548</t>
  </si>
  <si>
    <t>REMUNERACAO REFERENTE AO MES DE JANEIRO DE 2022. AGRICULTURA-SECRETARIA-ESTATUTARIO FG 02</t>
  </si>
  <si>
    <t>0202200000549</t>
  </si>
  <si>
    <t>REMUNERACAO REFERENTE AO MES DE JANEIRO DE 2022. AGRICULTURA-SECRETARIA-ESTATUTARIO SUBSIDIOS</t>
  </si>
  <si>
    <t>0202200000550</t>
  </si>
  <si>
    <t>REMUNERACAO REFERENTE AO MES DE JANEIRO DE 2022. AGRICULTURA-SECRETARIA-ESTATUTARIO FERIAS</t>
  </si>
  <si>
    <t>0202200000551</t>
  </si>
  <si>
    <t>REMUNERACAO REFERENTE AO MES DE JANEIRO DE 2022. AGRICULTURA-SECRETARIA-ESTATUTARIO AUXILIO DOENCA</t>
  </si>
  <si>
    <t>0202200000552</t>
  </si>
  <si>
    <t>REMUNERACAO REFERENTE AO MES DE JANEIRO DE 2022. AGRICULTURA-SECRETARIA-ESTATUTARIO ANUENIOS</t>
  </si>
  <si>
    <t>0202200000553</t>
  </si>
  <si>
    <t>REMUNERACAO REFERENTE AO MES DE JANEIRO DE 2022. AGRICULTURA-SECRETARIA-ESTATUTARIO GRATIFICACAO HORA MAQUINA</t>
  </si>
  <si>
    <t>0202200000554</t>
  </si>
  <si>
    <t>REMUNERACAO REFERENTE AO MES DE JANEIRO DE 2022. AGRICULTURA-SECRETARIA-ESTATUTARIO HORAS EXTRAS AGRICULTURA</t>
  </si>
  <si>
    <t>0202200000555</t>
  </si>
  <si>
    <t>REMUNERACAO REFERENTE AO MES DE JANEIRO DE 2022. AGRICULTURA-SECRETARIA-ESTATUTARIO GRATIFICACAO OUVIDORIA</t>
  </si>
  <si>
    <t>3.1.90.11.73.01.00.000</t>
  </si>
  <si>
    <t>0202200000556</t>
  </si>
  <si>
    <t>REMUNERACAO REFERENTE AO MES DE JANEIRO DE 2022. ASSISTENCIA-CONSELHO TUTELAR VENCIMENTO</t>
  </si>
  <si>
    <t>0202200000557</t>
  </si>
  <si>
    <t>REMUNERACAO REFERENTE AO MES DE JANEIRO DE 2022. GABINETE-PREFEITO -E-VICE VENCIMENTO</t>
  </si>
  <si>
    <t>0202200000558</t>
  </si>
  <si>
    <t>REMUNERACAO REFERENTE AO MES DE JANEIRO DE 2022. GABINETEASSESSORIA -CONSULT-CCS FERIAS</t>
  </si>
  <si>
    <t>0202200000559</t>
  </si>
  <si>
    <t>REMUNERACAO REFERENTE AO MES DE JANEIRO DE 2022. GABINETEASSESSORIA -CONSULT-CCS SALARIO C/C</t>
  </si>
  <si>
    <t>0202200000560</t>
  </si>
  <si>
    <t>REMUNERACAO REFERENTE AO MES DE JANEIRO DE 2022. GABINETE- ASSESSORIA -CONSULT-CCS SUBSIDIOS</t>
  </si>
  <si>
    <t>0202200000561</t>
  </si>
  <si>
    <t>REMUNERACAO REFERENTE AO MES DE JANEIRO DE 2022. FAZENDA-CCS SUBSIDIOS</t>
  </si>
  <si>
    <t>0202200000562</t>
  </si>
  <si>
    <t>REMUNERACAO REFERENTE AO MES DE JANEIRO DE 2022. FAZENDA-CCS SALARIO C/C</t>
  </si>
  <si>
    <t>3.1.90.04.99.99.00.000</t>
  </si>
  <si>
    <t>0202200000563</t>
  </si>
  <si>
    <t>REMUNERACAO REFERENTE AO MES DE JANEIRO DE 2022. FAZENDA-FISCAL-CONTRATO SALARIO</t>
  </si>
  <si>
    <t>0202200000564</t>
  </si>
  <si>
    <t>REMUNERACAO REFERENTE AO MES DE JANEIRO DE 2022. EDUCACAO-SECRETARIA-CCS SUBSIDIOS</t>
  </si>
  <si>
    <t>0202200000565</t>
  </si>
  <si>
    <t>REMUNERACAO REFERENTE AO MES DE JANEIRO DE 2022. EDUCACAO-SECRETARIA-CCS FERIAS</t>
  </si>
  <si>
    <t>0202200000566</t>
  </si>
  <si>
    <t>REMUNERACAO REFERENTE AO MES DE JANEIRO DE 2022. EDUCACAO-SECRETARIA-CCS DIFERENCA DE SALARIO SALARIO C/C</t>
  </si>
  <si>
    <t>0202200000567</t>
  </si>
  <si>
    <t>REMUNERACAO REFERENTE AO MES DE JANEIRO DE 2022. EDUCACAO-MDE-GV-FUNDA-APOIO-CCS FERIAS</t>
  </si>
  <si>
    <t>0202200000568</t>
  </si>
  <si>
    <t>REMUNERACAO REFERENTE AO MES DE JANEIRO DE 2022. EDUCACAO-MDE-GV-FUNDA-APOIO-CCS SALARIO FAMILIA</t>
  </si>
  <si>
    <t>0202200000569</t>
  </si>
  <si>
    <t>REMUNERACAO REFERENTE AO MES DE JANEIRO DE 2022. EDUCACAO-MDE-GV-FUNDA-APOIO-CCS SALARIO C/C</t>
  </si>
  <si>
    <t>0202200000570</t>
  </si>
  <si>
    <t>REMUNERACAO REFERENTE AO MES DE JANEIRO DE 2022. OBRAS - CCS SUBSIDIOS</t>
  </si>
  <si>
    <t>0202200000571</t>
  </si>
  <si>
    <t>REMUNERACAO REFERENTE AO MES DE JANEIRO DE 2022. OBRAS - CCS FERIAS</t>
  </si>
  <si>
    <t>0202200000572</t>
  </si>
  <si>
    <t>REMUNERACAO REFERENTE AO MES DE JANEIRO DE 2022. OBRAS - CCS SALARIO C/C</t>
  </si>
  <si>
    <t>0202200000573</t>
  </si>
  <si>
    <t>REMUNERACAO REFERENTE AO MES DE JANEIRO DE 2022. EDUCACAO-INFANTIL-AUXIL-CONTRATO INSALUBRIDADE</t>
  </si>
  <si>
    <t>0202200000574</t>
  </si>
  <si>
    <t>REMUNERACAO REFERENTE AO MES DE JANEIRO DE 2022. EDUCACAO-INFANTIL-AUXIL-CONTRATO SALARIO</t>
  </si>
  <si>
    <t>0202200000575</t>
  </si>
  <si>
    <t>REMUNERACAO REFERENTE AO MES DE JANEIRO DE 2022. SERVICOS URBANOS -CCS SALARIO C/C</t>
  </si>
  <si>
    <t>0202200000576</t>
  </si>
  <si>
    <t>REMUNERACAO REFERENTE AO MES DE JANEIRO DE 2022. SAUDE SECRETARIA -CCS SUBSIDIOS</t>
  </si>
  <si>
    <t>0202200000577</t>
  </si>
  <si>
    <t>REMUNERACAO REFERENTE AO MES DE JANEIRO DE 2022. SAUDE SECRETARIA -CCS FERIAS</t>
  </si>
  <si>
    <t>0202200000578</t>
  </si>
  <si>
    <t>REMUNERACAO REFERENTE AO MES DE JANEIRO DE 2022. SAUDE SECRETARIA -CCS SALARIO C/C</t>
  </si>
  <si>
    <t>0202200000579</t>
  </si>
  <si>
    <t>REMUNERACAO REFERENTE AO MES DE JANEIRO DE 2022. SAUDE TEC.ENFERMAGEM-CONTRATO GRATIFICACAO PSF</t>
  </si>
  <si>
    <t>0202200000580</t>
  </si>
  <si>
    <t>REMUNERACAO REFERENTE AO MES DE JANEIRO DE 2022. SAUDE TEC.ENFERMAGEM-CONTRATO INSALUBRIDADE</t>
  </si>
  <si>
    <t>0202200000581</t>
  </si>
  <si>
    <t>REMUNERACAO REFERENTE AO MES DE JANEIRO DE 2022. SAUDE TEC.ENFERMAGEM-CONTRATO FERIAS</t>
  </si>
  <si>
    <t>0202200000582</t>
  </si>
  <si>
    <t>REMUNERACAO REFERENTE AO MES DE JANEIRO DE 2022. SAUDE TEC.ENFERMAGEM-CONTRATO SALARIO</t>
  </si>
  <si>
    <t>0202200000583</t>
  </si>
  <si>
    <t>REMUNERACAO REFERENTE AO MES DE JANEIRO DE 2022. SAUDE TEC.ENFERMAGEM-CONTRATO FERIAS PROPORCIONAIS</t>
  </si>
  <si>
    <t>0202200000584</t>
  </si>
  <si>
    <t>REMUNERACAO REFERENTE AO MES DE JANEIRO DE 2022. SAUDE TEC.ENFERMAGEM-CONTRATO FERIAS INDENIZADAS</t>
  </si>
  <si>
    <t>3.1.90.04.99.01.99.000</t>
  </si>
  <si>
    <t>0202200000585</t>
  </si>
  <si>
    <t>REMUNERACAO REFERENTE AO MES DE JANEIRO DE 2022. SAUDE - PRONTO ATENDIMENTO- CONTRATO INSALUBRIDADE</t>
  </si>
  <si>
    <t>0202200000586</t>
  </si>
  <si>
    <t>REMUNERACAO REFERENTE AO MES DE JANEIRO DE 2022. SAUDE - PRONTO ATENDIMENTO- CONTRATO ADICIONAL NOTURNO</t>
  </si>
  <si>
    <t>0202200000587</t>
  </si>
  <si>
    <t>REMUNERACAO REFERENTE AO MES DE JANEIRO DE 2022. SAUDE - PRONTO ATENDIMENTO- CONTRATO SALARIO</t>
  </si>
  <si>
    <t>0202200000588</t>
  </si>
  <si>
    <t>REMUNERACAO REFERENTE AO MES DE JANEIRO DE 2022. ASSISTENCIA-SECRETARIA - CCS FERIAS PROPORCIONAIS</t>
  </si>
  <si>
    <t>0202200000589</t>
  </si>
  <si>
    <t>REMUNERACAO REFERENTE AO MES DE JANEIRO DE 2022. ASSISTENCIA-SECRETARIA - CCS FERIAS</t>
  </si>
  <si>
    <t>0202200000590</t>
  </si>
  <si>
    <t>REMUNERACAO REFERENTE AO MES DE JANEIRO DE 2022. ASSISTENCIA-SECRETARIA - CCS SALARIO</t>
  </si>
  <si>
    <t>0202200000591</t>
  </si>
  <si>
    <t>REMUNERACAO REFERENTE AO MES DE JANEIRO DE 2022. AGRICULTURA-SECRETARIA - CCS SALARIO C/C</t>
  </si>
  <si>
    <t>0202201000592</t>
  </si>
  <si>
    <t>0202200000604</t>
  </si>
  <si>
    <t>REMUNERACAO REFERENTE AO MES DE JANEIRO DE 2022. SAUDE-PSF01 ESTATUTARIOS VENCIMENTO</t>
  </si>
  <si>
    <t>0202200000605</t>
  </si>
  <si>
    <t>ADIANTAMENTO  DE  NUMERARIO PARA DESPESAS DE TRANSPORTE DA SAUDE EM NOME DO SERVIDOR    JAIRO    JOSE  MELLER  CONCEDIDO  NO  PROTOCOLO  N.  151/2022</t>
  </si>
  <si>
    <t>DEVOLUCAO NAO UTILIZACAO DO ADIANTAMENTO DEVIDO AS FERIAS.</t>
  </si>
  <si>
    <t>0202200000606</t>
  </si>
  <si>
    <t>1/4  DE  DIARIA  A  PALMEIRAS  DAS  MISSOES  NO DIA 28.01.2022 PARA LEVAR A PRENDA  RAFAELA BOZ, PARA PARTICIPAR DE EVENTO NO QUAL ESTARa REPRESENTANDO O  CTG  SENTINELA  DO  RIO GRANDE DE INDEPENDeNCIA-RS. CONF SD 83 EM ANEXO.</t>
  </si>
  <si>
    <t>0202200000607</t>
  </si>
  <si>
    <t>CARIMBOS  ENTINTADO AUTOMATICO PARA A SECRETARIA DA FAZENDA. CONF RD 196 EM ANEXO. PROCESSO  No31/2021,  PREGAO  PRESENCIAL  No09/2021,  SRP  No05/2021 EDITAL No11/2021.</t>
  </si>
  <si>
    <t>0202200000608</t>
  </si>
  <si>
    <t>ACOLHIMENTO  DE MENOR PARA O ANO DE 2022. CONF RD 197 E CONTRATO No 05/2022 EM ANEXO. LICITACAO No 8/2022 - MODALIDADE: DISPENSA DE LICITACAO VALOR MENSAL R$ 2.600,00</t>
  </si>
  <si>
    <t>0202200000609</t>
  </si>
  <si>
    <t>CONSULTAS  ELETIVAS  A  PACIENTES ENCAMINHADOS PELO SISTEMA BASICO DE SAUDE DO MUNICIPIO. CONF RD 199 EM ANEXO. TERM. DE CREDENCIAMENTO. 001/18</t>
  </si>
  <si>
    <t>0202200000610</t>
  </si>
  <si>
    <t>CIRURGIAS  GERAIS  DE  VARIZES,  HERNIA,  VESICULA A PACIENTES ENCAMINHADOS PELO  SISTEMA  BASICO    DE  SAUDE  DO  MUNICIPIO.  CONF RD 198 EM ANEXO. TERM. DE CREDENCIAMENTO. 001/18</t>
  </si>
  <si>
    <t>3.3.90.31.99.00.00.000</t>
  </si>
  <si>
    <t>0202200000611</t>
  </si>
  <si>
    <t>PREMIACAO  REF.  AO  PROGRAMA  NOTA  FISCAL  GAUCHA/RS  DE ACORDO COM A LEI MUNICIPAL 2668/16 E DECRETO 36/17. SORTEIO 27/01/2022 No BILHETE 3.375</t>
  </si>
  <si>
    <t>0202200000612</t>
  </si>
  <si>
    <t>PREMIACAO  REF.  AO  PROGRAMA  NOTA  FISCAL  GAUCHA/RS  DE ACORDO COM A LEI MUNICIPAL 2668/16 E DECRETO 36/17. SORTEIO 27/01/2022 No BILHETE 3.643</t>
  </si>
  <si>
    <t>0202200000613</t>
  </si>
  <si>
    <t>PREMIACAO  REF.  AO  PROGRAMA  NOTA  FISCAL  GAUCHA/RS  DE ACORDO COM A LEI MUNICIPAL 2668/16 E DECRETO 36/17. SORTEIO 27/01/2022 No BILHETE 3.371</t>
  </si>
  <si>
    <t>0202200000614</t>
  </si>
  <si>
    <t>PREMIACAO  REF.  AO  PROGRAMA  NOTA  FISCAL  GAUCHA/RS  DE ACORDO COM A LEI MUNICIPAL 2668/16 E DECRETO 36/17. SORTEIO 27/01/2022 No BILHETE 4.050</t>
  </si>
  <si>
    <t>0202200000615</t>
  </si>
  <si>
    <t>PREMIACAO  REF.  AO  PROGRAMA  NOTA  FISCAL  GAUCHA/RS  DE ACORDO COM A LEI MUNICIPAL 2668/16 E DECRETO 36/17. SORTEIO 27/01/2022 No BILHETE 899</t>
  </si>
  <si>
    <t>3.1.91.13.10.01.00.000</t>
  </si>
  <si>
    <t>0202200000616</t>
  </si>
  <si>
    <t>CONTRIBUICAO AO FGTS REF. REMUNERACAO DE JANEIRO/2022 931 - 1 - PROFESSORES FUNDEB- R$ 235,19 127 - 2 - SEC. DE SAUDE PPI - R$ 355,91 117 - 8 -  AGENTES DE SAUDE PSF 01 - R$ 1.346,25 117 - 8 - AGENTES DE SAUDE PSF 02 - R$ 1.560,49</t>
  </si>
  <si>
    <t>AJUSTE DE DESDOBRAMENTO CORRETO.</t>
  </si>
  <si>
    <t>3.1.90.13.01.01.00.000</t>
  </si>
  <si>
    <t>0202200000617</t>
  </si>
  <si>
    <t>0202200000618</t>
  </si>
  <si>
    <t>0202200000619</t>
  </si>
  <si>
    <t>3.1.90.13.02.03.00.000</t>
  </si>
  <si>
    <t>0202200000622</t>
  </si>
  <si>
    <t>CONTRIB. PATRONAL AO INSS REF REMUNERACAO DE JANEIRO 2022 CONSELHO TUTELAR</t>
  </si>
  <si>
    <t>0202200000623</t>
  </si>
  <si>
    <t>CONTRIB. PATRONAL AO INSS REF REMUNERACAO DE JANEIRO 2022 GABINETE- PREFEITO E VICE</t>
  </si>
  <si>
    <t>3.1.90.13.02.01.00.000</t>
  </si>
  <si>
    <t>0202200000624</t>
  </si>
  <si>
    <t>CONTRIB. PATRONAL AO INSS REF REMUNERACAO DE JANEIRO 2022 GABINETE- ASSESSORIA- CCS</t>
  </si>
  <si>
    <t>0202200000625</t>
  </si>
  <si>
    <t>CONTRIB. PATRONAL AO INSS REF REMUNERACAO DE JANEIRO 2022 ADMINISTRACAO - CCS</t>
  </si>
  <si>
    <t>0202200000626</t>
  </si>
  <si>
    <t>CONTRIB. PATRONAL AO INSS REF REMUNERACAO DE JANEIRO 2022 FAZENDA - CCS</t>
  </si>
  <si>
    <t>0202200000627</t>
  </si>
  <si>
    <t>CONTRIB. PATRONAL AO INSS REF REMUNERACAO DE JANEIRO 2022 FAZENDA - FISCAL - CONTRATO</t>
  </si>
  <si>
    <t>0202200000628</t>
  </si>
  <si>
    <t>CONTRIB. PATRONAL AO INSS REF REMUNERACAO DE JANEIRO 2022 ASSISTENCIA SOCIAL- CCs</t>
  </si>
  <si>
    <t>0202200000629</t>
  </si>
  <si>
    <t>CONTRIB. PATRONAL AO INSS REF REMUNERACAO DE JANEIRO 2022 OBRAS E VIACAO - CCs</t>
  </si>
  <si>
    <t>0202200000630</t>
  </si>
  <si>
    <t>CONTRIB. PATRONAL AO INSS REF REMUNERACAO DE JANEIRO 2022 SERVICOS URBANOS - CCs</t>
  </si>
  <si>
    <t>0202200000631</t>
  </si>
  <si>
    <t>CONTRIB. PATRONAL AO INSS REF REMUNERACAO DE JANEIRO 2022 AGRICULTURA - CCs</t>
  </si>
  <si>
    <t>0202200000632</t>
  </si>
  <si>
    <t>CONTRIB. PATRONAL AO INSS REF REMUNERACAO DE JANEIRO 2022 EDUCACAO SECRETARIA - CCs</t>
  </si>
  <si>
    <t>0202200000633</t>
  </si>
  <si>
    <t>CONTRIB. PATRONAL AO INSS REF REMUNERACAO DE JANEIRO 2022 EDUCACAO-MDE-GV-ENS.FUND.APOIO - CCs</t>
  </si>
  <si>
    <t>0202200000634</t>
  </si>
  <si>
    <t>CONTRIB. PATRONAL AO INSS REF REMUNERACAO DE JANEIRO 2022 EDUCACAO-MDE-LAR-INFANTIL-AUXILIAR-CONTRATO</t>
  </si>
  <si>
    <t>0202200000635</t>
  </si>
  <si>
    <t>CONTRIB. PATRONAL AO INSS REF REMUNERACAO DE JANEIRO 2022 EDUCACAO - PROF FUNDEB - CLT</t>
  </si>
  <si>
    <t>0202200000636</t>
  </si>
  <si>
    <t>CONTRIB. PATRONAL AO INSS REF REMUNERACAO DE JANEIRO 2022 AGENTES DE SAUDE PACS - CLT - PSF01</t>
  </si>
  <si>
    <t>0202200000637</t>
  </si>
  <si>
    <t>CONTRIB. PATRONAL AO INSS REF REMUNERACAO DE JANEIRO 2022 AGENTES DE SAUDE PACS - CLT - PSF02</t>
  </si>
  <si>
    <t>0202200000638</t>
  </si>
  <si>
    <t>CONTRIB. PATRONAL AO INSS REF REMUNERACAO DE JANEIRO 2022 SAUDE - VIGILANCIA - CLT</t>
  </si>
  <si>
    <t>0202200000639</t>
  </si>
  <si>
    <t>CONTRIB. PATRONAL AO INSS REF REMUNERACAO DE JANEIRO 2022 SAUDE - PRONTO ATENDIMENTO - CONTRATO</t>
  </si>
  <si>
    <t>0202200000640</t>
  </si>
  <si>
    <t>CONTRIB. PATRONAL AO INSS REF REMUNERACAO DE JANEIRO 2022 SAUDE - TEC. DE ENFERMAGEM - CONTRATO</t>
  </si>
  <si>
    <t>0202200000641</t>
  </si>
  <si>
    <t>CONTRIB. PATRONAL AO INSS REF REMUNERACAO DE JANEIRO 2022 SERVIDORES SAUDE - CCs</t>
  </si>
  <si>
    <t>0202200000642</t>
  </si>
  <si>
    <t>CONTRIB.  AO  FPSM  PARTE  PATRONAL  16%  REF REMUNERACAO DE JANEIRO 2022 GABINETE- CONTROLE INTERNO</t>
  </si>
  <si>
    <t>0202200000643</t>
  </si>
  <si>
    <t>CONTRIB.  AO  FPSM  PARTE  PATRONAL  16%  REF REMUNERACAO DE JANEIRO 2022 GABINETE- ESTATUTARIO</t>
  </si>
  <si>
    <t>0202200000644</t>
  </si>
  <si>
    <t>CONTRIB.  AO  FPSM  PARTE  PATRONAL  16%  REF REMUNERACAO DE JANEIRO 2022 ADMINISTRACAO/LIMPEZA/COZINHA- ESTATUTARIO</t>
  </si>
  <si>
    <t>0202200000645</t>
  </si>
  <si>
    <t>CONTRIB.  AO  FPSM  PARTE  PATRONAL  16%  REF REMUNERACAO DE JANEIRO 2022 ADMINISTRACAO/SERVIDORES</t>
  </si>
  <si>
    <t>0202200000646</t>
  </si>
  <si>
    <t>CONTRIB.  AO  FPSM  PARTE  PATRONAL  16%  REF REMUNERACAO DE JANEIRO 2022 GRATIFICACAO RPPS - 2</t>
  </si>
  <si>
    <t>0202200000647</t>
  </si>
  <si>
    <t>CONTRIB.  AO  FPSM  PARTE  PATRONAL  16%  REF REMUNERACAO DE JANEIRO 2022 GRATIFICACAO CAMARA - 4</t>
  </si>
  <si>
    <t>0202200000648</t>
  </si>
  <si>
    <t>CONTRIB.  AO  FPSM  PARTE  PATRONAL  16%  REF REMUNERACAO DE JANEIRO 2022 FAZENDA SERVIDORES</t>
  </si>
  <si>
    <t>0202200000649</t>
  </si>
  <si>
    <t>CONTRIB.  AO  FPSM  PARTE  PATRONAL  16%  REF REMUNERACAO DE JANEIRO 2022 GRATIFICACAO RPPS - 3+1</t>
  </si>
  <si>
    <t>0202200000650</t>
  </si>
  <si>
    <t>0202200000651</t>
  </si>
  <si>
    <t>CONTRIB.  AO  FPSM  PARTE  PATRONAL  16%  REF REMUNERACAO DE JANEIRO 2022 FAZENDA - TRIBUTARIO - ESTATUTARIO</t>
  </si>
  <si>
    <t>0202200000652</t>
  </si>
  <si>
    <t>CONTRIB.  AO  FPSM  PARTE  PATRONAL  16%  REF REMUNERACAO DE JANEIRO 2022 OBRAS E VIACAO/SERVIDORES</t>
  </si>
  <si>
    <t>0202200000653</t>
  </si>
  <si>
    <t>CONTRIB.  AO  FPSM  PARTE  PATRONAL  16%  REF REMUNERACAO DE JANEIRO 2022 SERVICOS URBANOS E TRANSITO/SERVIDORES</t>
  </si>
  <si>
    <t>0202200000654</t>
  </si>
  <si>
    <t>CONTRIB.  AO  FPSM  PARTE  PATRONAL  16%  REF REMUNERACAO DE JANEIRO 2022 ASSISTENCIA SOCIAL - SECRETARIA</t>
  </si>
  <si>
    <t>0202200000655</t>
  </si>
  <si>
    <t>CONTRIB.  AO  FPSM  PARTE  PATRONAL  16%  REF REMUNERACAO DE JANEIRO 2022 ASSISTENCIA SOCIAL - CRAS - ESTAT.</t>
  </si>
  <si>
    <t>0202200000656</t>
  </si>
  <si>
    <t>CONTRIB.  AO  FPSM  PARTE  PATRONAL  16%  REF REMUNERACAO DE JANEIRO 2022 AGRICULTURA - ESTATUTARIO</t>
  </si>
  <si>
    <t>0202200000657</t>
  </si>
  <si>
    <t>CONTRIB.  AO  FPSM  PARTE  PATRONAL  16%  REF REMUNERACAO DE JANEIRO 2022 EDUCACAO SECRETARIA - ESTATUTARIO</t>
  </si>
  <si>
    <t>0202200000658</t>
  </si>
  <si>
    <t>CONTRIB.  AO  FPSM  PARTE  PATRONAL  16%  REF REMUNERACAO DE JANEIRO 2022 EDUC. FUNDEB - LAR- ED.INFANTIL - PROF.</t>
  </si>
  <si>
    <t>0202200000659</t>
  </si>
  <si>
    <t>CONTRIB.  AO  FPSM  PARTE  PATRONAL  16%  REF REMUNERACAO DE JANEIRO 2022 EDUC. FUNDEB - LAR- ED.INFANTIL - MERENDA</t>
  </si>
  <si>
    <t>0202200000660</t>
  </si>
  <si>
    <t>CONTRIB.  AO  FPSM  PARTE  PATRONAL  16%  REF REMUNERACAO DE JANEIRO 2022 EDUC. FUNDEB - GV-FUNDA-PROF</t>
  </si>
  <si>
    <t>0202200000661</t>
  </si>
  <si>
    <t>CONTRIB.  AO  FPSM  PARTE  PATRONAL  16%  REF REMUNERACAO DE JANEIRO 2022 EDUC. FUNDEB - GV-ED.INFANTIL-PROF</t>
  </si>
  <si>
    <t>0202200000662</t>
  </si>
  <si>
    <t>CONTRIB.  AO  FPSM  PARTE  PATRONAL  16%  REF REMUNERACAO DE JANEIRO 2022 EDUC. FUNDEB - GV-FUNDA-MERENDA</t>
  </si>
  <si>
    <t>0202200000663</t>
  </si>
  <si>
    <t>CONTRIB.  AO  FPSM  PARTE  PATRONAL  16%  REF REMUNERACAO DE JANEIRO 2022 EDUC. LAR-ED.INFANTIL-APOIO</t>
  </si>
  <si>
    <t>0202200000664</t>
  </si>
  <si>
    <t>CONTRIB.  AO  FPSM  PARTE  PATRONAL  16%  REF REMUNERACAO DE JANEIRO 2022 EDUC. FUNDEB-TRANSPORTE ESCOLAR</t>
  </si>
  <si>
    <t>0202200000665</t>
  </si>
  <si>
    <t>CONTRIB.  AO  FPSM  PARTE  PATRONAL  16%  REF REMUNERACAO DE JANEIRO 2022 EDUC. FUNDEB-GV-ORIENTADOR-ESTATUTARIO</t>
  </si>
  <si>
    <t>0202200000666</t>
  </si>
  <si>
    <t>CONTRIB.  AO  FPSM  PARTE  PATRONAL  16%  REF REMUNERACAO DE JANEIRO 2022 EDUC. FUNDEB-GV-EDUC.INFANTIL-MONITOR</t>
  </si>
  <si>
    <t>0202200000667</t>
  </si>
  <si>
    <t>CONTRIB.  AO  FPSM  PARTE  PATRONAL  16%  REF REMUNERACAO DE JANEIRO 2022 EDUC. FUNDEB-GV-FUNDAMENTAL-APOIO</t>
  </si>
  <si>
    <t>0202200000668</t>
  </si>
  <si>
    <t>CONTRIB.  AO  FPSM  PARTE  PATRONAL  16%  REF REMUNERACAO DE JANEIRO 2022 EDUC. FUNDEB-LAR-INF.MONITOR-ESTATUTARIO</t>
  </si>
  <si>
    <t>0202200000669</t>
  </si>
  <si>
    <t>CONTRIB.  AO  FPSM  PARTE  PATRONAL  16%  REF REMUNERACAO DE JANEIRO 2022 SAUDE-SECRETARIA</t>
  </si>
  <si>
    <t>0202200000670</t>
  </si>
  <si>
    <t>CONTRIB.  AO  FPSM  PARTE  PATRONAL  16%  REF REMUNERACAO DE JANEIRO 2022 SAUDE-VIGILANCIA-EPIDEM.ESTATUTARIO</t>
  </si>
  <si>
    <t>0202200000671</t>
  </si>
  <si>
    <t>CONTRIB.  AO  FPSM  PARTE  PATRONAL  16%  REF REMUNERACAO DE JANEIRO 2022 SAUDE-TRANSPORTE</t>
  </si>
  <si>
    <t>0202200000672</t>
  </si>
  <si>
    <t>CONTRIB.  AO  FPSM  PARTE  PATRONAL  16%  REF REMUNERACAO DE JANEIRO 2022 SAUDE-PIM</t>
  </si>
  <si>
    <t>0202200000673</t>
  </si>
  <si>
    <t>CONTRIB.  AO  FPSM  PARTE  PATRONAL  16%  REF REMUNERACAO DE JANEIRO 2022 SAUDE-FARMACIA-ESTATUTARIO</t>
  </si>
  <si>
    <t>0202200000674</t>
  </si>
  <si>
    <t>CONTRIB.  AO  FPSM  PARTE  PATRONAL  16%  REF REMUNERACAO DE JANEIRO 2022 SAUDE-PSF01-BUCAL</t>
  </si>
  <si>
    <t>0202200000675</t>
  </si>
  <si>
    <t>CONTRIB.  AO  FPSM  PARTE  PATRONAL  16%  REF REMUNERACAO DE JANEIRO 2022 SAUDE-PSF01-ESTATUTARIO</t>
  </si>
  <si>
    <t>0202200000676</t>
  </si>
  <si>
    <t>CONTRIB.  AO  FPSM  PARTE  PATRONAL  16%  REF REMUNERACAO DE JANEIRO 2022 SAUDE-PSF02-BUCAL</t>
  </si>
  <si>
    <t>0202200000677</t>
  </si>
  <si>
    <t>CONTRIB.  AO  FPSM  PARTE  PATRONAL  16%  REF REMUNERACAO DE JANEIRO 2022 SAUDE-PSF02-ESTATUTARIO</t>
  </si>
  <si>
    <t>0202200000678</t>
  </si>
  <si>
    <t>CONTRIB.  AO  FPSM  PARTE  PATRONAL  16%  REF REMUNERACAO DE JANEIRO 2022 SAUDE-PRONTO ATENDIMENTO</t>
  </si>
  <si>
    <t>0202200000679</t>
  </si>
  <si>
    <t>CONTRIB.  AO  FPSM  PARTE  PATRONAL  16%  REF REMUNERACAO DE JANEIRO 2022 SAUDE-PSF02-APOIO-ESTATUTARIO</t>
  </si>
  <si>
    <t>0202200000680</t>
  </si>
  <si>
    <t>CONTRIB.  AO  FPSM  PARTE  PATRONAL  16%  REF REMUNERACAO DE JANEIRO 2022 SAUDE-PRONTO ATENDIMENTO-APOIO-ESTATUTARIO</t>
  </si>
  <si>
    <t>3.1.91.13.99.01.00.000</t>
  </si>
  <si>
    <t>0202200000681</t>
  </si>
  <si>
    <t>CONTRIB.  AO  FPSM  PARTE PATRONAL 20,88% REF REMUNERACAO DE JANEIRO 2022 PASSIVO ATUARIAL OUTROS SERVIDORES</t>
  </si>
  <si>
    <t>ENPENHO EM DUPLICIDADE</t>
  </si>
  <si>
    <t>0202200000682</t>
  </si>
  <si>
    <t>CONTRIB.  AO  FPSM  PARTE PATRONAL 20,88% REF REMUNERACAO DE JANEIRO 2022 PASSIVO ATUARIAL SERVIDORES EDUCACAO</t>
  </si>
  <si>
    <t>0202200000683</t>
  </si>
  <si>
    <t>CONTRIB.  AO  FPSM  PARTE PATRONAL 20,88% REF REMUNERACAO DE JANEIRO 2022 PASSIVO ATUARIAL SERVIDORES FUNDEB</t>
  </si>
  <si>
    <t>0202200000684</t>
  </si>
  <si>
    <t>CONTRIB.  AO  FPSM  PARTE PATRONAL 20,88% REF REMUNERACAO DE JANEIRO 2022 PASSIVO ATUARIAL SERVIDORES SAUDE</t>
  </si>
  <si>
    <t>0202200000685</t>
  </si>
  <si>
    <t>TARIFA DE ENERGIA ELETRICA UTILIZADA NA ILUMINACAO PUBLICA REF. EXERCICIO 2022. No CONOSCO 3082467837 MES: NF: CONSUMO:</t>
  </si>
  <si>
    <t>3.1.91.13.20.00.00.000</t>
  </si>
  <si>
    <t>0202200000686</t>
  </si>
  <si>
    <t>CONTRIB.  AO  FPSM  PARTE PATRONAL 20,88% REF REMUNERACAO DE JANEIRO 2022 PASSIVO ATUARIAL DEMAIS SERVIDORES</t>
  </si>
  <si>
    <t>0202200000687</t>
  </si>
  <si>
    <t>0202200000688</t>
  </si>
  <si>
    <t>0202200000689</t>
  </si>
  <si>
    <t>CONTRIB.  AO  FPSM  PARTE PATRONAL 20,88% REF REMUNERACAO DE JANEIRO 2022 PASSIVO ATUARIAL FAPS - INATIVOS - VL - REAL FAPS - PENSIONISTAS - VL - REAL CAMARA - ESTATUTARIOS</t>
  </si>
  <si>
    <t>0202200000690</t>
  </si>
  <si>
    <t>CONTRIB.  AO  FPSM  PARTE  PATRONAL  16%  REF REMUNERACAO DE JANEIRO 2022 FAPS - INATIVOS- VL - REAL</t>
  </si>
  <si>
    <t>PORT TER SIDO EMPENHADO EM OUTRA ENTIDADE.</t>
  </si>
  <si>
    <t>0202200000691</t>
  </si>
  <si>
    <t>CONTRIB.  AO  FPSM  PARTE  PATRONAL  16%  REF REMUNERACAO DE JANEIRO 2022 FAPS - PENSIONISTAS- VL - REAL</t>
  </si>
  <si>
    <t>3.3.90.46.01.00.00.000</t>
  </si>
  <si>
    <t>0202200000694</t>
  </si>
  <si>
    <t>VALE  ALIMENTACAO PARA OS SERVIDORES MUNICIPAIS CONF. LEI 2734/17 E DECRETO No  72/17CONF.    RELATORIO  PARA  EMPENHO  E  NF-E  No60098  EM  ANEXO. PROC. 103/21 PREG. ELETRONICO 002/21 CONTRATO 42/21</t>
  </si>
  <si>
    <t>0202200000695</t>
  </si>
  <si>
    <t>0202200000696</t>
  </si>
  <si>
    <t>0202200000697</t>
  </si>
  <si>
    <t>0202200000698</t>
  </si>
  <si>
    <t>0202200000699</t>
  </si>
  <si>
    <t>0202200000700</t>
  </si>
  <si>
    <t>0202200000701</t>
  </si>
  <si>
    <t>0202200000702</t>
  </si>
  <si>
    <t>0202200000703</t>
  </si>
  <si>
    <t>0202200000704</t>
  </si>
  <si>
    <t>0202200000705</t>
  </si>
  <si>
    <t>0202200000706</t>
  </si>
  <si>
    <t>0202200000707</t>
  </si>
  <si>
    <t>0202200000708</t>
  </si>
  <si>
    <t>0202200000709</t>
  </si>
  <si>
    <t>0202200000710</t>
  </si>
  <si>
    <t>0202200000711</t>
  </si>
  <si>
    <t>0202200000712</t>
  </si>
  <si>
    <t>0202200000713</t>
  </si>
  <si>
    <t>0202200000714</t>
  </si>
  <si>
    <t>0202200000715</t>
  </si>
  <si>
    <t>0202200000716</t>
  </si>
  <si>
    <t>0202200000717</t>
  </si>
  <si>
    <t>0202200000718</t>
  </si>
  <si>
    <t>0202200000719</t>
  </si>
  <si>
    <t>0202200000720</t>
  </si>
  <si>
    <t>0202200000721</t>
  </si>
  <si>
    <t>TAMPA  DO  RESERVATORIO  DE AGUA DO CAMINHAO No 82 DA SECRETARIA DE OBRAS E VIACAO. CONF RD 200 EM ANEXO.</t>
  </si>
  <si>
    <t>0202200000722</t>
  </si>
  <si>
    <t>PECAS  E  MATERIAIS  PARA  MANUTENCAO DAS MAQUINAS DA SECRETARIA DE OBRAS E VIACAO. CONF RD 203 EM ANEXO.</t>
  </si>
  <si>
    <t>0202200000723</t>
  </si>
  <si>
    <t>RESSARCIMENTO  DE  CONSULTA/EXAME  MEDICO  CONF LEI 2613/15 DE ACORDO COM O DECRETO 104/15 CONF RD 204 EM ANEXO.</t>
  </si>
  <si>
    <t>0202200000724</t>
  </si>
  <si>
    <t>MAO  DE  OBRA PARA O CONSERTO DO BANCO DO CAMINHAO No 111 DA SECRETARIA  DE OBRAS E VIACAO. CONF RD 202 EM ANEXO.</t>
  </si>
  <si>
    <t>0202200000725</t>
  </si>
  <si>
    <t>M  ATERIAIS  PARA  O CONSERTO DO BANCO DO CAMINHAO No 111 DA SECRETARIA  DE OBRAS E VIACAO. CONF RD 201 EM ANEXO.</t>
  </si>
  <si>
    <t>0202200000726</t>
  </si>
  <si>
    <t>SERVICOS  DE  ESCAVADEIRA  HIDRAULICA,  PARA  EXTRACAO DE CASCALHO E PEDRAS PARA MANUTENCAO DE ESTRADAS E VIAS. CONF RD 213 EM ANEXO. PROCESSO    No  07/2021,  PREGAO  PRESENCIAL  No  03/2021  SRP  No  02/2021</t>
  </si>
  <si>
    <t>0202200000727</t>
  </si>
  <si>
    <t>MATERIAIS  DE  EXPEDIENTE  PARA  MANUTENCAO  DA SECRETARIA DE AGRICULTURA E MEIO AMBIENTE. CONF RD 208 EM ANEXO. PROCESSO  No  109/2021,  PREGAO  PRESENCIAL  No  28/2021    SRP  No 19/2021</t>
  </si>
  <si>
    <t>0202200000728</t>
  </si>
  <si>
    <t>MATERIAIS  DE  EXPEDIENTE  PARA  MANUTENCAO  DA SECRETARIA DE AGRICULTURA E MEIO AMBIENTE. CONF RD 207 EM ANEXO. PROCESSO  No  109/2021,  PREGAO  PRESENCIAL  No  28/2021    SRP  No 19/2021</t>
  </si>
  <si>
    <t>0202200000729</t>
  </si>
  <si>
    <t>MATERIAIS  DE  EXPEDIENTE  PARA  MANUTENCAO  DA SECRETARIA DE AGRICULTURA E MEIO AMBIENTE. CONF RD 206 EM ANEXO. PROCESSO  No  109/2021,  PREGAO  PRESENCIAL  No  28/2021    SRP  No 19/2021</t>
  </si>
  <si>
    <t>0202200000730</t>
  </si>
  <si>
    <t>MATERIAIS  DE  EXPEDIENTE  PARA  MANUTENCAO  DA SECRETARIA DE AGRICULTURA E MEIO AMBIENTE. CONF RD 205 EM ANEXO. PROCESSO  No  109/2021,  PREGAO  PRESENCIAL  No  28/2021    SRP  No 19/2021</t>
  </si>
  <si>
    <t>3.3.90.30.35.00.00.000</t>
  </si>
  <si>
    <t>0202200000731</t>
  </si>
  <si>
    <t>TESTE RAPIDO PARA COVID 19 CONF RD 209 EM ANEXO. PROCESSO No 93/2021 PREGAO PRESENCIAL No 23/2021 SRP 16/2021</t>
  </si>
  <si>
    <t>0202200000732</t>
  </si>
  <si>
    <t>TUBOS  DE  CONCRETO PARA AMPLIACAO DA REDE DE ESGOTO PLUVIAL URBANO CONF RD 210 EM ANEXO. PROCESSO    No227/2021        PREGAO  PRESENCIAL  No40/2021  SRP  No33/2021</t>
  </si>
  <si>
    <t>0202200000733</t>
  </si>
  <si>
    <t>PNEUS  PARA  MANUTENCAO  DOS VEICULOS DO TRANSPORTE ESCOLAR. CONF RD 212 EM ANEXO. PROCESSO  No  281/2021,  PREGAO  PRESENCIAL  No  48/2021 SRP No 39/2021.</t>
  </si>
  <si>
    <t>0202200000734</t>
  </si>
  <si>
    <t>PNEUS  PARA  MANUTENCAO  DOS VEICULOS DO TRANSPORTE ESCOLAR. CONF RD 211 EM ANEXO. PROCESSO  No  281/2021,  PREGAO  PRESENCIAL  No  48/2021 SRP No 39/2021.</t>
  </si>
  <si>
    <t>0202200000735</t>
  </si>
  <si>
    <t>CONSULTAS  GINECOLOGICAS  E  OBSTETRICAS  A  PACIENTES  EM  TRATAMENTO PELO SISTEMA BASICO DE  SAUDE CONF RD 74 EM ANEXO. CREDENCIAMENTO 01/2021</t>
  </si>
  <si>
    <t>0202200000736</t>
  </si>
  <si>
    <t>COMPRA  DE  MOLAS  PARA  O  CAMINHAO No60 DA SECRETARIA DE OBRAS E VIACAO - SETOR DE ESTRADAS. CONF RD 216 EM ANEXO.</t>
  </si>
  <si>
    <t>0202200000737</t>
  </si>
  <si>
    <t>MAO  DE  OBRA PARA CONSERTO DO TACOGRAFO DO CAMINHAO No 61 DA SECRETARIA DE OBRAS E VIACAO - SETOR DE ESTRADAS. CONF RD 215 EM ANEXO. LICITACAO No 9/2022 - MODALIDADE: DISPENSA DE LICITACAO</t>
  </si>
  <si>
    <t>0202200000738</t>
  </si>
  <si>
    <t>PECAS  PARA  CONSERTO DO TACOGRAFO DO CAMINHAO No 61 DA SECRETARIA DE OBRAS E VIACAO - SETOR DE ESTRADAS. CONF RD 214 EM ANEXO. LICITACAO No 9/2022 - MODALIDADE: DISPENSA DE LICITACAO</t>
  </si>
  <si>
    <t>0202200000739</t>
  </si>
  <si>
    <t>CONTRIBUICAO  MENSAL  FINANCEIRA  PELA PRESTACAO DE SERVICOS DE ASSISTENCIA TECNICA  E  APOIO    AOS  AGRICULTORES  DO MUNICIPIO, NOS MESES DE JANEIRO, FEVEREIRO E MARCO/2022 CONF RD 233 EM ANEXO. VALOR MENSAL R$ 6.200,58</t>
  </si>
  <si>
    <t>0202200000743</t>
  </si>
  <si>
    <t>01  TAXA DE INSCRICAO PARA O SERVIDOR MATEUS PIPPER PARTICIPAR DO CURSO EAD "IMPOSTO  DE RENDA RETIDO NA FONTE DE ACORDO COM A TESE FIXADA NO RE 1.293. 453  (STF)  E  NA IN RFB 1.234/12" QUE ACONTECERA NOS DIAS 07E 08.02 .2022. CONF RD 223 EM ANEXO.</t>
  </si>
  <si>
    <t>3.3.90.30.21.00.00.000</t>
  </si>
  <si>
    <t>0202200000744</t>
  </si>
  <si>
    <t>COPO  DESCARTAVEIS  PARA  USO  NOS  BEBEDOUROS  DE  AGUA  DO ATENDIMENTO DE URGENCIA E EMERGENCIA. CONF RD 226 EM ANEXO. PROCESSO    No  67/2021,  PREGAO  PRESENCIAL  No  19/2021  SRP  No  12/2021</t>
  </si>
  <si>
    <t>0202200000745</t>
  </si>
  <si>
    <t>COPO  DESCARTAVEIS PARA USO NOS BEBEDOUROS DE AGUA DOS ESFs. CONF RD 225 EM ANEXO. PROCESSO    No  67/2021,  PREGAO  PRESENCIAL  No  19/2021  SRP  No  12/2021</t>
  </si>
  <si>
    <t>0202200000746</t>
  </si>
  <si>
    <t>COPO  DESCARTAVEIS  PARA USO NOS BEBEDOUROS DA SECRETARIA DE SAUDE. CONF RD 224 EM ANEXO. PROCESSO    No  67/2021,  PREGAO  PRESENCIAL  No  19/2021  SRP  No  12/2021</t>
  </si>
  <si>
    <t>0202200000747</t>
  </si>
  <si>
    <t>MAO  DE  OBRA  PARA  CONSERTO  E  REVISAO  DA  CaMARA DE REFRIGERACAO MARCA BIOTECNO,  SERIE  2018.0273 - 120 TOP, QUE ARMAZENA AS VACINAS. CONF RD 227 EM ANEXO.</t>
  </si>
  <si>
    <t>0202200000748</t>
  </si>
  <si>
    <t>PECA  PARA  CONSERTO  DO  CAMINHAO  No 60 DA SECRETARIA DE OBRAS E VIACAO - SETOR DE ESTRADAS. CONF RD 228 EM ANEXO.</t>
  </si>
  <si>
    <t>0202200000749</t>
  </si>
  <si>
    <t>VIDRO  DA  PORTA  DIREITA  DA MOTONIVELADORA No 77 DA SECRETARIA DE OBRAS E VIACAO - SETOR DE ESTRADAS. CONF RD 230 EM ANEXO.</t>
  </si>
  <si>
    <t>0202200000750</t>
  </si>
  <si>
    <t>MAO  DE  OBRA  PARA  MANUTENCAO  DOS EQUIPAMENTOS MOTORIZADO DE JARDINAGEM. CONF RD 218 EM ANEXO. PROCESSO    No   65/2021  PREGAO  PRESENCIAL  No  17/2021  SRP  No  11/2021</t>
  </si>
  <si>
    <t>0202200000751</t>
  </si>
  <si>
    <t>MATERIAL E PECAS PARA MANUTENCAO DOS EQUIPAMENTOS MOTORIZADO DE JARDINAGEM. CONF RD 217 EM ANEXO. PROCESSO    No   65/2021  PREGAO  PRESENCIAL  No  17/2021  SRP  No  11/2021</t>
  </si>
  <si>
    <t>0202200000752</t>
  </si>
  <si>
    <t>CONSERTO  DE PNEUS DE MOTONIVELADORA DA SECRETARIA DE OBRAS E VIACAO -SETOR DE ESTRADAS. CONF RD 219 EM ANEXO. PROCESSO    No305/2021,   PREGAO  PRESENCIAL  No  53/2021  SRP  No  44/2021</t>
  </si>
  <si>
    <t>0202200000753</t>
  </si>
  <si>
    <t>TIP  TOP  PARA  CONSERTO  DE  PNEUS  DOS  VEICULOS DA SECRETARIA DE OBRAS E VIACAO - SETOR DE ESTRADAS. CONF RD 220 EM ANEXO. PROCESSO   No  305/2021,  PREGAO  PRESENCIAL  No  53/2021  SRP  No  44/2021</t>
  </si>
  <si>
    <t>0202200000754</t>
  </si>
  <si>
    <t>FILTRO  E  OLEO  LUBRIFICANTE PARA MANUTENCAO DOS VEICULOS DA SECRETARIA DE OBRAS E VIACAO - SETOR DE ESTRADAS. CONF RD 222 EM ANEXO. PROCESSO   No  203/2021,  PREGAO  PRESENCIAL  No  39/2021  SRP  No  31/2021</t>
  </si>
  <si>
    <t>0202201000755</t>
  </si>
  <si>
    <t>CONTRIB  AO  FPSM PARTE PATRONAL DE 16% REF. REMUNERACAO DE JANEIRO/2022. FAPS- INATIVOS-VL-REAL</t>
  </si>
  <si>
    <t>3.1.91.13.12.02.00.000</t>
  </si>
  <si>
    <t>0202201000756</t>
  </si>
  <si>
    <t>CONTRIB  AO  FPSM PARTE PATRONAL DE 16% REF. REMUNERACAO DE JANEIRO/2022. FAPS-PENSIONISTAS-VL-REAL</t>
  </si>
  <si>
    <t>0202200000757</t>
  </si>
  <si>
    <t>4  TAXA  DE  INSCRICOES  PARA  CURSO  DE  FORMACAO  PARA  ATUALIZACAO  PARA CONDUTORES  DE VEICULOS DO TRANSPORTE ESCOLAR NO SEST SENAT. CONF RD 231 EM ANEXO.</t>
  </si>
  <si>
    <t>0202200000758</t>
  </si>
  <si>
    <t>GENEROS  ALIMENTICIOS  PARA  LANCHE  NOS  DIAS  DE  FORMACAO  CONTINUADA DO MAGISTERIO E PEDAGOGICAS. CONF RD 235 EM ANEXO. PROCESSO    No    67/2021,  PREGAO  PRESENCIAL  No  19/2021  SRP  No12/2021</t>
  </si>
  <si>
    <t>3.3.90.36.20.00.00.000</t>
  </si>
  <si>
    <t>0202200000759</t>
  </si>
  <si>
    <t>AFERICAO  DE  TACOGRAFO  DOS  VEICULOS DO TRANSPORTE ESCOLAR. CONF RD 232 E GUIA No 94104102004707399 EM ANEXO.</t>
  </si>
  <si>
    <t>0202200000760</t>
  </si>
  <si>
    <t>FORMACAO  CONTINUADA  PARA  EQUIPE DE GESTAO, PROFESSORES E FUNCIONaRIOS DA SECRETARIA  MUNICIPAL DE EDUCACAO CULTURA DESPORTO E TURISMO PARA INICIO DO ANO LETIVO DE 2022. CONF RD 234 EM ANEXO.</t>
  </si>
  <si>
    <t>0202200000761</t>
  </si>
  <si>
    <t>SERVICOS  DE  DESINSETIZACAO  ,  DESRATIZACAO,  LIMPEZA DE CAIXAS D'AGUA DA ESCOLA MUNICIPAL GETULIO VARGAS. CONF RD 236 EM ANEXO. PROCESSO  No  23/2021  PREGAO PRESENCIAL No 072021 SRP No 03/2021 EDITAL No 09/2021.</t>
  </si>
  <si>
    <t>0202200000762</t>
  </si>
  <si>
    <t>SERVICOS  DE  DESINSETIZACAO  ,  DESRATIZACAO,  LIMPEZA DE CAIXAS D'AGUA DA ESCOLA MUNICIPAL LAR DA CRIANCA. CONF RD 237 EM ANEXO. PROCESSO  No  23/2021  PREGAO PRESENCIAL No 072021 SRP No 03/2021 EDITAL No 09/2021.</t>
  </si>
  <si>
    <t>0202200000763</t>
  </si>
  <si>
    <t>SERVICOS  DE  LIMPEZA  COMPLETA DOS 19 AR CONDICIONADOS DA ESCOLA MUNICIPAL LAR DA CRIANCA. CONF RD 239 EM ANEXO. PROCESSO  No  23/2021  PREGAO PRESENCIAL No 072021 SRP No 03/2021 EDITAL No 09/2021.</t>
  </si>
  <si>
    <t>0202200000764</t>
  </si>
  <si>
    <t>SERVICOS  DE  LIMPEZA  COMPLETA  DE 03 AR CONDICIONADOS DA ESCOLA MUNICIPAL PRESIDENTE GETULIO VARGAS. CONF RD 238 EM ANEXO. PROCESSO  No  23/2021  PREGAO PRESENCIAL No 072021 SRP No 03/2021 EDITAL No 09/2021.</t>
  </si>
  <si>
    <t>0202200000765</t>
  </si>
  <si>
    <t>CONCESSAO  DE  PATROCINIO  NA  FORMA  DE APOIO CULTURAL PARA MANUTENCAO DAS ATIVIDADE    DA  RADIO COMUNITARIA ASSOCIACAO MAE RAINHA NOS TERMOS DO ART. 18  DA  LEI  FEDERAL  9612/98  CONF  TERMO  DE  APOIO  CULTURAL  01/2022. VALOR MENSAL R$ 1.200,00</t>
  </si>
  <si>
    <t>0202200000766</t>
  </si>
  <si>
    <t>COMBUSTIVEL  PARA  ABASTECIMENTO  DO  VEICULO  DA SECRETARIA DE ASSISTENCIA SOCIAL. CONF RD 242 EM  ANEXO. PROCESSO  No324/2021  PREGAO  No56/2021  SRP No 46/2021 EDITAL No 89/2021 120 LT GASOLINA COMUN R$ 7,21</t>
  </si>
  <si>
    <t>0202200000767</t>
  </si>
  <si>
    <t>COMBUSTIVEL  PARA ABASTECIMENTO DO VEICULO DO CONSELHO TUTELAR. CONF RD 241 EM  ANEXO. PROCESSO  No324/2021  PREGAO  No56/2021  SRP No 46/2021 EDITAL No 89/2021 90 LT GASOLINA COMUN R$ 7,21</t>
  </si>
  <si>
    <t>0202200000768</t>
  </si>
  <si>
    <t>VIDRO    DA   RETROESCAVADEIRA  XCMG  DA  PATRULHA  AGRICOLA-SECRETARIA  DE AGRICULTURA. CONF RD 240 EM ANEXO.</t>
  </si>
  <si>
    <t>0202200000769</t>
  </si>
  <si>
    <t>2.  1/4 DE DIARIA A SANTA ROSA NOS DIAS 03 E 04 DE FEVEREIRO DE 2022 PARA O MOTORISTA  FAZER  CURSO DE ATUALIZACAO DO TRANSPORTE ESCOLAR NO SESI/SENAT. CONF SD 100 EM ANEXO.</t>
  </si>
  <si>
    <t>0202200000770</t>
  </si>
  <si>
    <t>2.  1/4 DE DIARIA A SANTA ROSA NOS DIAS 03 E 04 DE FEVEREIRO DE 2022 PARA O MOTORISTA  FAZER  CURSO DE ATUALIZACAO DO TRANSPORTE ESCOLAR NO SESI/SENAT. CONF SD 99 EM ANEXO.</t>
  </si>
  <si>
    <t>0202200000771</t>
  </si>
  <si>
    <t>2.  1/4 DE DIARIA A SANTA ROSA NOS DIAS 03 E 04 DE FEVEREIRO DE 2022 PARA O MOTORISTA  FAZER  CURSO DE ATUALIZACAO DO TRANSPORTE ESCOLAR NO SESI/SENAT. CONF SD 101 EM ANEXO.</t>
  </si>
  <si>
    <t>0202200000772</t>
  </si>
  <si>
    <t>2.  1/4 DE DIARIA A SANTA ROSA NOS DIAS 03 E 04 DE FEVEREIRO DE 2022 PARA O MOTORISTA  FAZER  CURSO DE ATUALIZACAO DO TRANSPORTE ESCOLAR NO SESI/SENAT. CONF SD 102 EM ANEXO.</t>
  </si>
  <si>
    <t>0202200000773</t>
  </si>
  <si>
    <t>2.  1/4 DE DIARIA A SANTA ROSA NOS DIAS 03 E 04 DE FEVEREIRO DE 2022 PARA O MOTORISTA  FAZER  CURSO DE ATUALIZACAO DO TRANSPORTE ESCOLAR NO SESI/SENAT. CONF SD 103 EM ANEXO.</t>
  </si>
  <si>
    <t>0202200000774</t>
  </si>
  <si>
    <t>LOCACAO  DE IMPRESSORA COM SISTEMA DE IMPRESSAO DIGITAL PARA MANUTENCAO DAS ROTINAS  DE    TRABALHO  DAS  ESCOLAS DE EDUCACAO INFANTIL CONF CONTRATO No 088/19 E ADITIVO 002.</t>
  </si>
  <si>
    <t>0202200000775</t>
  </si>
  <si>
    <t>LOCACAO  DE IMPRESSORA COM SISTEMA DE IMPRESSAO DIGITAL PARA MANUTENCAO DAS ROTINAS  DE    TRABALHO  DA  SECRETARIA DE OBRAS E VIACAO. CONF CONTRATO No 088/19 E ADITIVO 002.</t>
  </si>
  <si>
    <t>0202200000776</t>
  </si>
  <si>
    <t>LOCACAO  DE IMPRESSORA COM SISTEMA DE IMPRESSAO DIGITAL PARA MANUTENCAO DAS ROTINAS  DE    TRABALHO  DA  SECRETARIA  DE  ADMINISTRACAO  E SETORES. CONF CONTRATO No 088/19 E ADITIVO 002.</t>
  </si>
  <si>
    <t>0202200000777</t>
  </si>
  <si>
    <t>LOCACAO  DE IMPRESSORA COM SISTEMA DE IMPRESSAO DIGITAL PARA MANUTENCAO DAS ROTINAS  DE   TRABALHO DA SECRETARIA DE EDUCACAO. CONF CONTRATO No 088/19 E ADITIVO 002.</t>
  </si>
  <si>
    <t>0202200000778</t>
  </si>
  <si>
    <t>LOCACAO  DE IMPRESSORA COM SISTEMA DE IMPRESSAO DIGITAL PARA MANUTENCAO DAS ROTINAS  DE   TRABALHO DA SECRETARIA DA FAZENDA E SETORES. CONF CONTRATO No 088/19 E ADITIVO 002.</t>
  </si>
  <si>
    <t>0202200000779</t>
  </si>
  <si>
    <t>LOCACAO  DE IMPRESSORA COM SISTEMA DE IMPRESSAO DIGITAL PARA MANUTENCAO DAS ROTINAS  DE   TRABALHO DA ESCOLA MUNICIPAL GETULIO VARGAS. CONF CONTRATO No 088/19 E ADITIVO 002.</t>
  </si>
  <si>
    <t>0202200000780</t>
  </si>
  <si>
    <t>LOCACAO  DE IMPRESSORA COM SISTEMA DE IMPRESSAO DIGITAL PARA MANUTENCAO DAS ROTINAS  DE    TRABALHO  DA SECRETARIA MUNICIPAL DE SAUDE. CONF CONTRATO No 088/19 E ADITIVO 002.</t>
  </si>
  <si>
    <t>0202200000781</t>
  </si>
  <si>
    <t>LOCACAO  DE IMPRESSORA COM SISTEMA DE IMPRESSAO DIGITAL PARA MANUTENCAO DAS ROTINAS  DE   TRABALHO DA SECRETARIA DE ADMINISTRACAO E SETORES. CONF RD 98 E CONTRATO No 02/2022 EM ANEXO. PROCESSO No 326/2021, PREGAO PRESENCIAL No 58/2021</t>
  </si>
  <si>
    <t>0202200000782</t>
  </si>
  <si>
    <t>LOCACAO  DE IMPRESSORA COM SISTEMA DE IMPRESSAO DIGITAL PARA MANUTENCAO DAS ROTINAS  DE   TRABALHO DA SECRETARIA DE EDUCACAO. CONF RD 102 E CONTRATO No 02/2022. PROCESSO No 326/2021, PREGAO PRESENCIAL No 58/2021</t>
  </si>
  <si>
    <t>0202200000783</t>
  </si>
  <si>
    <t>LOCACAO  DE IMPRESSORA COM SISTEMA DE IMPRESSAO DIGITAL PARA MANUTENCAO DAS ROTINAS  DE    TRABALHO  DA  SECRETARIA  DE  OBRAS  E VIACAO. CONF RD 103 E CONTRATO No 02/2022. PROCESSO No 326/2021, PREGAO PRESENCIAL No 58/2021</t>
  </si>
  <si>
    <t>0202200000784</t>
  </si>
  <si>
    <t>LOCACAO  DE IMPRESSORA COM SISTEMA DE IMPRESSAO DIGITAL PARA MANUTENCAO DAS ROTINAS  DE    TRABALHO  DA  ESCOLA  MUNICIPAL  DE EDUCACAO INFANTIL LAR DA CRIANCA. CONF RD 221 E CONTRATO No 02/2022. PROCESSO No 326/2021, PREGAO PRESENCIAL No 58/2021</t>
  </si>
  <si>
    <t>0202200000785</t>
  </si>
  <si>
    <t>LOCACAO  DE IMPRESSORA COM SISTEMA DE IMPRESSAO DIGITAL PARA MANUTENCAO DAS ROTINAS  DE    TRABALHO  DA  ESCOLA MUNICIPAL DE ENSINO FUNDAMENTAL GETULIO VARGAS. CONF RD 100 E CONTRATO No 02/2022. PROCESSO No 326/2021, PREGAO PRESENCIAL No 58/2021</t>
  </si>
  <si>
    <t>0202200000786</t>
  </si>
  <si>
    <t>LOCACAO  DE IMPRESSORA COM SISTEMA DE IMPRESSAO DIGITAL PARA MANUTENCAO DAS ROTINAS  DE    TRABALHO  DO  PSF.  CONF  RD  101  E  CONTRATO No 02/2022. PROCESSO No 326/2021, PREGAO PRESENCIAL No 58/2021</t>
  </si>
  <si>
    <t>0202200000787</t>
  </si>
  <si>
    <t>LOCACAO  DE IMPRESSORA COM SISTEMA DE IMPRESSAO DIGITAL PARA MANUTENCAO DAS ROTINAS  DE    TRABALHO  DA  SECRETARIA  MUNICIPAL  DE SAUDE. CONF RD 104 E CONTRATO No 02/2022. PROCESSO No 326/2021, PREGAO PRESENCIAL No 58/2021</t>
  </si>
  <si>
    <t>0202200000788</t>
  </si>
  <si>
    <t>LOCACAO  DE IMPRESSORA COM SISTEMA DE IMPRESSAO DIGITAL PARA MANUTENCAO DAS ROTINAS  DE  TRABALHO DA SECRETARIA DA FAZENDA E SETORES. CONF RD 1097 E 99 E CONTRATO No 02/2022. PROCESSO No 326/2021, PREGAO PRESENCIAL No 58/2021</t>
  </si>
  <si>
    <t>0202200000789</t>
  </si>
  <si>
    <t>01  TAXA  DE  INSCRICAO  PARA  CURSO  DE  FORMACAO  PARA  ATUALIZACAO  PARA CONDUTORES  DE VEICULOS DO TRANSPORTE ESCOLAR NO SEST SENAT. CONF RD 243 EM ANEXO.</t>
  </si>
  <si>
    <t>0202200000790</t>
  </si>
  <si>
    <t>INTERNET  200MB  WIFI  PARA A SECRETARIA DA FAZENDA E SETORES PARA O ANO DE 2022. CONF OC 297 EM ANEXO. VALOR MENSAL R$ 149,90</t>
  </si>
  <si>
    <t>0202200000791</t>
  </si>
  <si>
    <t>50  UN.  DE  LIVRO  DE BORDO PARA CONTROLE DO USO DOS VEICULOS VINCULADOS A SECRETARIA DE ASSITENCIA SOCIAL. CONF RD 293 EM ANEXO. PROCESSO  No31/2021,  PREGAO  PRESENCIAL  No09/2021,  SRP  No05/2021 EDITAL 11/2021. J</t>
  </si>
  <si>
    <t>3.3.90.30.09.02.00.000</t>
  </si>
  <si>
    <t>0202200000792</t>
  </si>
  <si>
    <t>MEDICAMENTOS  PARA  MANUTENCAO  DA ASSISTENCIA FARMACEUTICA AOS USUARIOS DO SUS CONF RD 286 EM ANEXO. PROCESSO    No37/21  PREGAO  PRESENCIAL No 13/21 SRP No09/21 EDITAL No15/21</t>
  </si>
  <si>
    <t>0202200000793</t>
  </si>
  <si>
    <t>MEDICAMENTOS  PARA  MANUTENCAO  DA ASSISTENCIA FARMACEUTICA AOS USUARIOS DO SUS CONF RD 287 EM ANEXO. PROCESSO    No37/21  PREGAO  PRESENCIAL No 13/21 SRP No09/21 EDITAL No15/21</t>
  </si>
  <si>
    <t>0202200000794</t>
  </si>
  <si>
    <t>MEDICAMENTOS  PARA  MANUTENCAO  DA ASSISTENCIA FARMACEUTICA AOS USUARIOS DO SUS CONF RD 288 EM ANEXO. PROCESSO    No37/21  PREGAO  PRESENCIAL No 13/21 SRP No09/21 EDITAL No15/21</t>
  </si>
  <si>
    <t>0202200000795</t>
  </si>
  <si>
    <t>MEDICAMENTOS  PARA  MANUTENCAO  DA ASSISTENCIA FARMACEUTICA AOS USUARIOS DO SUS CONF RD 289 EM ANEXO. PROCESSO    No37/21  PREGAO  PRESENCIAL No 13/21 SRP No09/21 EDITAL No15/21</t>
  </si>
  <si>
    <t>0202200000796</t>
  </si>
  <si>
    <t>MEDICAMENTOS  PARA  MANUTENCAO  DA ASSISTENCIA FARMACEUTICA AOS USUARIOS DO SUS CONF RD 290 EM ANEXO. PROCESSO    No37/21  PREGAO  PRESENCIAL No 13/21 SRP No09/21 EDITAL No15/21</t>
  </si>
  <si>
    <t>0202200000797</t>
  </si>
  <si>
    <t>MEDICAMENTOS  PARA  MANUTENCAO  DA ASSISTENCIA FARMACEUTICA AOS USUARIOS DO SUS CONF RD 291 EM ANEXO. PROCESSO    No37/21  PREGAO  PRESENCIAL No 13/21 SRP No09/21 EDITAL No15/21</t>
  </si>
  <si>
    <t>0202200000798</t>
  </si>
  <si>
    <t>MEDICAMENTOS  PARA  MANUTENCAO  DA ASSISTENCIA FARMACEUTICA AOS USUARIOS DO SUS CONF RD 292 EM ANEXO. PROCESSO    No37/21  PREGAO  PRESENCIAL No 13/21 SRP No09/21 EDITAL No15/21</t>
  </si>
  <si>
    <t>3.3.90.30.28.00.00.000</t>
  </si>
  <si>
    <t>0202200000799</t>
  </si>
  <si>
    <t>LUVAS  DE  PROCEDIMENTO  PARA USO DOS PROFISSIONAIS DE SAuDE DOS ESFS. CONF RD 296 EM ANEXO. PROCESSO    No93/2021,    PREGAO    PRESENCIAL    No23/2021  SRP  No16/2021</t>
  </si>
  <si>
    <t>0202200000800</t>
  </si>
  <si>
    <t>MAO  DE OBRA MECANICA PARA OS VEICULOS DA FROTA DO TRANSPORTE ESCOLAR. CONF RD 295 EM ANEXO. LICITACAO No 13/2022 - MODALIDADE: DISPENSA DE LICITACAO</t>
  </si>
  <si>
    <t>0202200000801</t>
  </si>
  <si>
    <t>INSPECAO  OBRIGATORIA  DOS  VEICULOS DA FROTA DO TRANSPORTE ESCOLAR CONF RD 294 EM ANEXO. PROCESSO 17/2022 DISPENSA 10/2022</t>
  </si>
  <si>
    <t>4.4.90.39.99.00.00.000</t>
  </si>
  <si>
    <t>0202200000802</t>
  </si>
  <si>
    <t>CONTRATACAO  DE  EMPRESA  ESPECIALIZADA  PARA  ELABORACAO DE PRE PROJETO DE EXTENSAO  DE  REDE  DE  BAIXA  TENSAO NA REDE DE ILUMINACAO DO MUNICIPIO NO TRECHO    FINAL   DA  AVENIDA  TRES  DE  MAIO.  CONF  RD  244  EM  ANEXO. LICITACAO No 11/2022 - MODALIDADE: DISPENSA DE LICITACAO</t>
  </si>
  <si>
    <t>0202200000803</t>
  </si>
  <si>
    <t>AQUISICAO  DE  EPIS PARA OS SERVIDORES DA SECRETARIA DE SERVICOS URBANOS  E TRANSITO. CONF RD 285 EM ANEXO. LICITACAO No 12/2022 - MODALIDADE: DISPENSA DE LICITACAO</t>
  </si>
  <si>
    <t>3.3.90.39.23.00.00.000</t>
  </si>
  <si>
    <t>0202200000804</t>
  </si>
  <si>
    <t>SHOW    MUSICAL  ARTISTICO  PARA  MOMENTO  CULTURAL  QUE  ACONTECERa    NAS ATIVIDADES  DE ABERTURA DO ANO LETIVO PARA SERVIDORES LOTADOS NA SECRETARIA DE    EDUCACAO    CULTURA  DESPORTO  E  TURISMO.  CONF  RD  284  EM  ANEXO.</t>
  </si>
  <si>
    <t>0202200000805</t>
  </si>
  <si>
    <t>ALUGUEL  DO  CENTRO  PASTORAL  PARA  FORMACAO  INICIAL  DO  ANO LETIVO PARA SERVIDORES  LOTADOS  NA  SECRETARIA DE EDUCACAO CULTURA DESPORTO E TURISMO. CONF RD 281 EM ANEXO.</t>
  </si>
  <si>
    <t>0202200000806</t>
  </si>
  <si>
    <t>COLETA  E  DESTINACAO  DE RESIDUO SOLIDOS LOCALIZADO AO LADO DO PAVILHAO DA COTAP. CONF RD 280 EM ANEXO.</t>
  </si>
  <si>
    <t>3.3.90.30.46.00.00.000</t>
  </si>
  <si>
    <t>0202200000807</t>
  </si>
  <si>
    <t>ASSINATURA DA REVISTA NOSSO AMIGUINHO PARA ESCOLA MUNICIPAL GETULIO VARGAS. CONF RD 282 EM ANEXO.</t>
  </si>
  <si>
    <t>0202200000808</t>
  </si>
  <si>
    <t>ASSINATURA  DA  REVISTA  NOSSO  AMIGUINHO PARA ESCOLA MUNICIPAL DE EDUCACAO INFANTIL LAR DA CRIANCA. CONF RD 283 EM ANEXO.</t>
  </si>
  <si>
    <t>3.3.90.32.05.00.00.000</t>
  </si>
  <si>
    <t>0202200000809</t>
  </si>
  <si>
    <t>AQUISICAO  DE EPI,S "CAMISETAS" PARA DISTRIBUICAO AOS COLETORES DE MATERIAL RECICLaV  EL DO MUNICIPIO, AMBOS USUaRIOS DA POLITICA DE ASSISTeNCIA SOCIAL E  CADASTRADOS  NO  CADUNICO.  INTEGRANDO  A ACAO " INCENTIVO AO MERCADO DE TRABALHO"  PREVISTA  NO  PLANO MUNICIPAL DE ASSISTeNCIA SOCIAL. CONF RD 279 EM ANEXO.</t>
  </si>
  <si>
    <t>0202200000810</t>
  </si>
  <si>
    <t>AQUISICAO  DE  EPI,S PARA DISTRIBUICAO AOS COLETORES DE MATERIAL RECICLaVEL DO    MUNICIPIO,  AMBOS  USUaRIOS  DA  POLITICA  DE  ASSISTeNCIA  SOCIAL  E CADASTRADOS  NO  CADUNICO.  INTEGRANDO  A  ACAO  "  INCENTIVO AO MERCADO DE TRABALHO"  PREVISTA  NO  PLANO MUNICIPAL DE ASSISTeNCIA SOCIAL. CONF RD 278 EM ANEXO.</t>
  </si>
  <si>
    <t>3.3.90.30.25.00.00.000</t>
  </si>
  <si>
    <t>0202200000811</t>
  </si>
  <si>
    <t>BATERIA  MODELO  105AH 2018.0273 - 120 TOP PARA A CaMARA DE REFRIGERACAO DA SALA DE VACINAS DO PSF 02. CONF RD 277 EM ANEXO.</t>
  </si>
  <si>
    <t>3.3.90.39.01.00.00.000</t>
  </si>
  <si>
    <t>0202200000812</t>
  </si>
  <si>
    <t>ANUIDADE  UNDIME  PARA  ASSESSORIA  TECNICA PEDAGOGICA AOS PROFISSIONAIS DA EDUCACAO CONF RD 245 E DOC. No 2055 EM ANEXO.</t>
  </si>
  <si>
    <t>0202200000813</t>
  </si>
  <si>
    <t>LIMPEZA  DE  AR  CONDICIONADO PARA A SECRETARIA MUNICIPAL DE EDUCACAO. CONF RD 247 EM ANEXO.</t>
  </si>
  <si>
    <t>0202200000814</t>
  </si>
  <si>
    <t>LIMPEZA  DE AR CONDICIONADO PARA A ESCOLA MUNICIPAL GETULIO VARGAS. CONF RD 248 EM ANEXO.</t>
  </si>
  <si>
    <t>0202200000815</t>
  </si>
  <si>
    <t>PECAS  PARA  CONSERTO DO CARREGADOR No 59 DA SECRETARIA DE OBRAS E VIACAO - SETOR DE ESTRADAS. CONF RD 251 EM ANEXO.</t>
  </si>
  <si>
    <t>0202200000816</t>
  </si>
  <si>
    <t>PECA  PARA  CONSERTO  DO CARREGADOR No 59 DA SECRETARIA DE OBRAS E VIACAO - SETOR DE ESTRADAS. CONF RD 249 EM ANEXO.</t>
  </si>
  <si>
    <t>0202200000817</t>
  </si>
  <si>
    <t>PECA  PARA  CONSERTO  DO CARREGADOR No 59 DA SECRETARIA DE OBRAS E VIACAO - SETOR DE ESTRADAS. CONF RD 250 EM ANEXO.</t>
  </si>
  <si>
    <t>0202200000818</t>
  </si>
  <si>
    <t>MEDICAMENTOS  PARA MANUTENCAO DO ATENDIMENTO FARMACOLOGICO JUNTO A FARMACIA BASICA DO MUNICIPIO CONF RD 275 EM ANEXO.</t>
  </si>
  <si>
    <t>0202200000819</t>
  </si>
  <si>
    <t>3.3.90.30.09.01.00.000</t>
  </si>
  <si>
    <t>0202200000820</t>
  </si>
  <si>
    <t>AGUA  DESTILADA  PARA  INJECAO  10ML  CX/200  PARA  MANUTENCAO  DA FARMACIA MUNICIPAL. CONF RD 276 EM ANEXO.</t>
  </si>
  <si>
    <t>0202200000821</t>
  </si>
  <si>
    <t>BATERIA  60 AMPERES PARA A SAVEIRO No 98 DA SECRETARIA MUNICIPAL DE OBRAS E VIACAO. CONF RD 246 EM ANEXO.</t>
  </si>
  <si>
    <t>0202200000822</t>
  </si>
  <si>
    <t>GRADES  DE  FERRO  SERCAR  ESPACOS  ABERTOS  DO  PaTIO  DA ESCOLA MUNICIPAL GETULIO VARGAS. CONF RD 303 EM ANEXO. PROCESSO    No  227/2021,  PREGAO  PRESENCIAL  No  40/2021  SRP  No33/2021.</t>
  </si>
  <si>
    <t>0202200000823</t>
  </si>
  <si>
    <t>GRADES  DE  FERRO  PARA SERCAR ESPACOS ABERTOS DO PaTIO DA ESCOLA MUNICIPAL DA EDUCACAO INFANTIL. CONF RD 304 EM ANEXO. PROCESSO    No  227/2021,  PREGAO  PRESENCIAL  No  40/2021  SRP  No33/2021.</t>
  </si>
  <si>
    <t>0202200000824</t>
  </si>
  <si>
    <t>ACOLHIMENTO  DA  SRa.  V.  M.  D.  O. NA CASA DE REPOUSO VIDA PLENA  NO DIA 01/02/2021  A  MESMA FOI ATENDIDA PELA EQUIPE TECNICA DO CRAS ONDE A EQUIPE CONSTATOU  A  NECESSIDADE DE PROTECAO A VIDA DA VITIMA, SENDO NECESSaRIO DE FORMA  URGENTE  O  AFASTAMENTO  DO AMBIENTE FAMILIAR. CONF RD 302 EM ANEXO.</t>
  </si>
  <si>
    <t>transposto para o acesso 713 conf justificativa do sec. da fazenda.</t>
  </si>
  <si>
    <t>0202200000825</t>
  </si>
  <si>
    <t>REMUNERACAO REFERENTE AO MES DE JANEIRO DE 2022. ASSISTENCIA-SECRETARIA - CCS DIFERENCA DE SALARIO NAO LANCADO JUNTO NA FOLHA.</t>
  </si>
  <si>
    <t>0202200000826</t>
  </si>
  <si>
    <t>MATERIAL  PARA  CONSERTO  DE CaMERAS DE SEGURANCA DA ESCOLA GETuLIO VARGAS. CONF RD 300 EM ANEXO.</t>
  </si>
  <si>
    <t>3.3.90.39.20.00.00.000</t>
  </si>
  <si>
    <t>0202200000827</t>
  </si>
  <si>
    <t>MAO DE OBRA PARA CONSERTO DE CaMERAS DE SEGURANCA DA ESCOLA GETuLIO VARGAS. CONF RD 301 EM ANEXO.</t>
  </si>
  <si>
    <t>0202200000828</t>
  </si>
  <si>
    <t>CARIMBO  ENTINTADO  PARA  O  NOVO  SECRETaRIO DE ASSISTENCIA SOCIAL JONADAN CaNDIDO STAZIAKI. CONF RD 299 EM ANEXO. PROCESSO   No31/2021,PREGAO  PRESENCIAL  No09/2021,  SRP  No05/2021  EDITAL 11/2021.</t>
  </si>
  <si>
    <t>0202200000829</t>
  </si>
  <si>
    <t>TREINAMENTO  NO  SISTEMA  ABASE  PARA  A  SERVIDORA  ESCRITURARIA LOTADA NA SECRETARIA   DE  EDUCACAO  QUE  VAI  ATUAR  NA  ESCOLA  GETuLIO  VARGAS  NA SECRETARIA DA ESCOLA. CONF RD 298 EM   ANEXO.</t>
  </si>
  <si>
    <t>0202201000830</t>
  </si>
  <si>
    <t>SERVICOS  TECNICOS  DE  ASSESSORIA EM MERCADO FINANCEIRO E GERENCIAMENTO DA CARTEIRA  DE  INVESTIMENTO  CONTRATO No 037/2021 PROCESSO No 106/2021 DISPENSA No 68/2021 REF. MES DE JANEIRO 2022 CONF NF-e No 35 EM ANEXO. DESPESA SEM EMPENHO PREVIO</t>
  </si>
  <si>
    <t>0202200000831</t>
  </si>
  <si>
    <t>SERVICOS  DE  SOLDA  MIG  E  TORNO PARA CONSERTO E MANUTENCAO DE MAQUINAS E EQUIPAMENTOS  DA  SECRETARIA DE SERVICOS URBANOS E TRANSITO. CONF RD 314 EM ANEXO. PROCESSO  No  117/2021,  PREGAO  PRESENCIAL  No  31/2021  SRP  No  22/2021.</t>
  </si>
  <si>
    <t>0202200000832</t>
  </si>
  <si>
    <t>MATERIAIS  DE  EXPEDIENTE  PARA MANUTENCAO DA SECRETARIA DE OBRAS E VIACAO. CONF RD 313 EM ANEXO. PREGAO PRESENCIAL No 28/2021 SRP No 19/2021</t>
  </si>
  <si>
    <t>0202200000833</t>
  </si>
  <si>
    <t>MATERIAIS  DE  EXPEDIENTE  PARA MANUTENCAO DA SECRETARIA DE OBRAS E VIACAO. CONF RD 312 EM ANEXO. PREGAO PRESENCIAL No 28/2021 SRP No 19/2021</t>
  </si>
  <si>
    <t>0202200000834</t>
  </si>
  <si>
    <t>MATERIAIS  DE  EXPEDIENTE  PARA MANUTENCAO DA SECRETARIA DE OBRAS E VIACAO. CONF RD 311 EM ANEXO. PREGAO PRESENCIAL No 28/2021 SRP No 19/2021</t>
  </si>
  <si>
    <t>0202200000835</t>
  </si>
  <si>
    <t>MATERIAIS  DE  EXPEDIENTE  PARA MANUTENCAO DA SECRETARIA DE OBRAS E VIACAO. CONF RD 310 EM ANEXO. PREGAO PRESENCIAL No 28/2021 SRP No 19/2021</t>
  </si>
  <si>
    <t>0202200000836</t>
  </si>
  <si>
    <t>LIVROS  DE BORDO PARA OS CARROS E MAQUINAS DA SECRETARIA DE OBRAS E VIACAO. CONF RD 309 EM ANEXO. PROCESSO  No31/2021,  PREGAO  PRESENCIAL No09/2021, SRP No No05/2021 EDITAL No11/2021.</t>
  </si>
  <si>
    <t>0202200000837</t>
  </si>
  <si>
    <t>ELABORACAO  DE  LAUDO  TECNICO  E  SERVICOS  ESPECIALIZADOS PARA AVALIACOES MEDICAS DE SERVIDORES CONF RD 308 EM ANEXO. PROCESSO No 145/21 PREGAO PRESENCIAL No 37/21 SRP 29/21</t>
  </si>
  <si>
    <t>0202200000838</t>
  </si>
  <si>
    <t>CESTAS  BASICAS TIPO I, TIPO II E TIPO III PARA DISTRIBUICAO AOS MUNINCIPES EM    SITUACAO    DE    VULNERABILIDADE  SOCIAL  DE  ACORDO  COM  CRITERIOS ESTABELECIDOS  PELA  SECR.  DE  ASSISTENCIA  SOCIAL  CONF  RD 315 EM ANEXO.</t>
  </si>
  <si>
    <t>0202200000839</t>
  </si>
  <si>
    <t>ACOLHIMENTO  DA  SRa.  V.  M.  D.  O.  NA CASA DE REPOUSO VIDA PLENA NO DIA 01/02/2022,  A MESMA FOI ATENDIDA PELA EQUIPE TECNICA DO CRAS ONDE A EQUIPE CONSTATOU  A  NECESSIDADE DE PROTECAO A VIDA DA VITIMA, SENDO NECESSARIO DE FORMA URGENTE O AFASTAMENTO DO AMBIENTE FAMILIAR. NE TRANSPOSTA DA NE 824 AJUSTE DE VINCULACAO.</t>
  </si>
  <si>
    <t>0202200000840</t>
  </si>
  <si>
    <t>PRODUTOS  DE HIGIENE E LIMPEZA PARA MANUTENCAO DA SECRETARIA DE SAUDE. CONF RD 333 EM ANEXO. PROCESSO    No68/2021,    PREGAO    PRESENCIAL   No20/2021  SRP  No13/2021.</t>
  </si>
  <si>
    <t>0202200000841</t>
  </si>
  <si>
    <t>PRODUTOS  DE  HIGIENE  E  LIMPEZA PARA MANUTENCAO DO URGENCIA E EMERGENCIA. CONF RD 334 EM ANEXO. PROCESSO    No68/2021,    PREGAO    PRESENCIAL   No20/2021  SRP  No13/2021.</t>
  </si>
  <si>
    <t>0202200000842</t>
  </si>
  <si>
    <t>PRODUTOS DE HIGIENE E LIMPEZA PARA MANUTENCAO DO ESF. CONF RD 331 EM ANEXO.  PROCESSO    No68/2021,    PREGAO    PRESENCIAL   No20/2021  SRP  No13/2021.</t>
  </si>
  <si>
    <t>0202200000843</t>
  </si>
  <si>
    <t>PRODUTOS  DE  HIGIENE E LIMPEZA PARA MANUTENCAO DO PRONTO ATENDIMENTO. CONF RD 332 EM ANEXO. PROCESSO    No68/2021,    PREGAO    PRESENCIAL   No20/2021  SRP  No13/2021.</t>
  </si>
  <si>
    <t>0202200000844</t>
  </si>
  <si>
    <t>PRODUTOS  DE HIGIENE E LIMPEZA PARA MANUTENCAO DA SECRETARIA DE SAUDE. CONF RD 330 EM ANEXO. PROCESSO    No68/2021,    PREGAO    PRESENCIAL   No20/2021  SRP  No13/2021.</t>
  </si>
  <si>
    <t>0202200000845</t>
  </si>
  <si>
    <t>PRODUTOS  DE  HIGIENE  E  LIMPEZA PARA MANUTENCAO DO URGENCIA E EMERGENCIA. CONF RD 329 EM ANEXO. PROCESSO    No68/2021,    PREGAO    PRESENCIAL   No20/2021  SRP  No13/2021.</t>
  </si>
  <si>
    <t>0202200000846</t>
  </si>
  <si>
    <t>PRODUTOS  DE  HIGIENE  E  LIMPEZA  PARA MANUTENCAO DOS ESFs. CONF RD 328 EM ANEXO. PROCESSO    No68/2021,    PREGAO    PRESENCIAL   No20/2021  SRP  No13/2021.</t>
  </si>
  <si>
    <t>0202200000847</t>
  </si>
  <si>
    <t>PRODUTOS  DE HIGIENE E LIMPEZA PARA MANUTENCAO DA SECRETARIA DE SAUDE. CONF RD 327 EM ANEXO. PROCESSO    No68/2021,    PREGAO    PRESENCIAL   No20/2021  SRP  No13/2021.</t>
  </si>
  <si>
    <t>0202200000848</t>
  </si>
  <si>
    <t>PRODUTOS  DE  HIGIENE  E  LIMPEZA  PARA MANUTENCAO DOS ESFs. CONF RD 326 EM ANEXO. PROCESSO    No68/2021,    PREGAO    PRESENCIAL   No20/2021  SRP  No13/2021.</t>
  </si>
  <si>
    <t>0202200000849</t>
  </si>
  <si>
    <t>PRODUTOS  DE  HIGIENE  E  LIMPEZA PARA MANUTENCAO DO URGENCIA E EMERGENCIA. CONF RD 325 EM ANEXO. PROCESSO    No68/2021,    PREGAO    PRESENCIAL   No20/2021  SRP  No13/2021.</t>
  </si>
  <si>
    <t>0202200000850</t>
  </si>
  <si>
    <t>PRODUTOS  DE  HIGIENE  E  LIMPEZA  PARA MANUTENCAO DOS ESFs. CONF RD 324 EM ANEXO. PROCESSO    No68/2021,    PREGAO    PRESENCIAL   No20/2021  SRP  No13/2021.</t>
  </si>
  <si>
    <t>0202200000851</t>
  </si>
  <si>
    <t>PRODUTOS  DE HIGIENE E LIMPEZA PARA MANUTENCAO DA SECRETARIA DE SAUDE. CONF RD 323 EM ANEXO. PROCESSO    No68/2021,    PREGAO    PRESENCIAL   No20/2021  SRP  No13/2021.</t>
  </si>
  <si>
    <t>0202200000852</t>
  </si>
  <si>
    <t>PRODUTOS  DE  HIGIENE  E  LIMPEZA  PARA MANUTENCAO DOS ESFs. CONF RD 322 EM ANEXO. PROCESSO    No68/2021,    PREGAO    PRESENCIAL   No20/2021  SRP  No13/2021.</t>
  </si>
  <si>
    <t>0202200000853</t>
  </si>
  <si>
    <t>PRODUTOS  DE  HIGIENE  E  LIMPEZA  PARA MANUTENCAO DOS ESFs. CONF RD 321 EM ANEXO. PROCESSO    No68/2021,    PREGAO    PRESENCIAL   No20/2021  SRP  No13/2021.</t>
  </si>
  <si>
    <t>0202200000854</t>
  </si>
  <si>
    <t>RESSARCIMENTO  DE  CONSULTA/EXAME  MEDICO  CONF LEI 2613/15 DE ACORDO COM O DECRETO 104/15 CONF RD 335 EM ANEXO.</t>
  </si>
  <si>
    <t>0202200000855</t>
  </si>
  <si>
    <t>25  HORAS DE MAO DE OBRA PARA SERVICOS MECANICOS DE MAQUINAS E EQUIPAMENTOS DA  SECRETARIA  DE  OBRAS E VIACAO-SETOR DE ESTRADAS. CONF RD 316 EM ANEXO.</t>
  </si>
  <si>
    <t>0202200000856</t>
  </si>
  <si>
    <t>SERVICOS  DE  LICENCA  DE  USO,  PRODUTO  PROCERGS  (APLICATIVO PARA GESTAO ADMINISTRATIVA DE        RECURSOS DE MULTAS DE TRANSITO) PERIODO DE JANEIRO A OUTUBRO/2022. CONF RD 317 EM ANEXO. SISTEMA EML- EMULACAO DE TERMINAL = R$ 142,41 SISTEMA SER - SERVICO DE REDE ESPECIALIZADA = R$ 138,86</t>
  </si>
  <si>
    <t>0202200000857</t>
  </si>
  <si>
    <t>AFERICAO  DE TACOGRAFO PARA O CAMINHAO No 60 PLACA INS0871 DA SECRETARIA DE OBRAS    E   VIACAO  CONF  RD  318    E  GUIA  29410410200472238XEM  ANEXO.</t>
  </si>
  <si>
    <t>0202200000858</t>
  </si>
  <si>
    <t>ASSINATURA  DA  REVISTA  NOSSO AMIGUINHO PARA A EDUCACAO INFANTIL LOTADA NA ESCOLA MUNICIPAL GETULIO VARGAS. CONF RD 319 EM ANEXO.</t>
  </si>
  <si>
    <t>4.4.90.52.33.00.00.000</t>
  </si>
  <si>
    <t>0202200000859</t>
  </si>
  <si>
    <t>15  UN.  DE TELA DE PROJECAO COM TRIPE PARA MANUTENCAO DO PROGRAMA SAUDE NA ESCOLA. CONF RD 306 EM ANEXO. PATRIMONIO No</t>
  </si>
  <si>
    <t>0202200000860</t>
  </si>
  <si>
    <t>14  UN.  DE SUPORTE DE TETO PARA PROJETOR PARA MANUTENCAO DO PROGRAMA SAUDE NA ESCOLA. CONF RD 307 EM ANEXO. PATRIMONIO No</t>
  </si>
  <si>
    <t>0202200000861</t>
  </si>
  <si>
    <t>14  UN. DE PROJETOR MULTIMIDIA PARA MANUTENCAO DO PROGRAMA SAUDE NA ESCOLA. CONF RD 305 EM ANEXO. PATRIM. No</t>
  </si>
  <si>
    <t>0202200000862</t>
  </si>
  <si>
    <t>IMPLANTACAO  DE  SISTEMA  INFORMATIZADO  DE GESTAO PUBLICA PARA A ESCOLA DE ENSINO  FUNDAMENTAL  PRESIDENTE  GETULIO  VARGAS.  CONF  RD 336 EM ANEXO. VALOR MENSAL R$ 230,00</t>
  </si>
  <si>
    <t>0202200000869</t>
  </si>
  <si>
    <t>INTERNACAO  DE  IDOSOS  EM  SITUACAO  DE  RISCO  CONF CONTRATO No 06/2021 E ADITIVO 01 EM ANEXO.  DISPENSA 09/2021 VALOR MENSAL R$ 1.031,00 DESPESA SEM EMPENHO PREVIO REF. JANEIRO CONF RECIBOS No 201 E 202 EM ANEXO.</t>
  </si>
  <si>
    <t>0202200000870</t>
  </si>
  <si>
    <t>INTERNACAO  DE  IDOSOS  EM  SITUACAO  DE  RISCO  CONF CONTRATO No 06/2021 E ADITIVO 01 EM ANEXO.  DISPENSA 09/2021 VALOR MENSAL R$ 2.263,89 VIGENCIA 17.02.2023</t>
  </si>
  <si>
    <t>0202200000871</t>
  </si>
  <si>
    <t>01  TAXA  DE  INSCRICAO  PARA  CAPACITACAO  A  SERVIDORA FRANCIELE AMARO N. SCHRAMEIER,  NO  CURSO  EAD  "ELABORACAO  DA  DIRF  E  DO  COMPROVANTE   DE RENDIMENTOS  PAGOS",  NO  DIA  09/02/2022, DAS 13HS AS 17HS. CONF RD 341 EM ANEXO.</t>
  </si>
  <si>
    <t>0202200000872</t>
  </si>
  <si>
    <t>PROJETO  ARQUITETONICO  PARA  EXECUCAO  DE  REFORMAS NA AREA DA EMEI LAR DA CRIANCA. CONF RD 347 EM ANEXO. LICITACAO No 15/2022 - DISPENSA DE LICITACAO</t>
  </si>
  <si>
    <t>0202200000873</t>
  </si>
  <si>
    <t>COMPRESSOR  DE  AR  DO  FREIO  DO  CAMINHAO  No 82 DA SECRETARIA DE OBRAS E VIACAO. CONF RD 346 EM ANEXO. LICITACAO No 14/2022 - DISPENSA DE LICITACAO</t>
  </si>
  <si>
    <t>0202200000874</t>
  </si>
  <si>
    <t>MATERIAIS  NECESSARIOS  PARA  O MECANICO REALIZAR A MANUTENCAO DAS MAQUINAS DA  SECRETARIA  MUNICIPAL  DE  OBRAS  E  VIACAO.  CONF  RD  344  EM  ANEXO.</t>
  </si>
  <si>
    <t>0202200000875</t>
  </si>
  <si>
    <t>CONSERTO  DE  DUAS CADEIRAS DA SECRETARIA MUNICIPAL DE OBRAS E VIACAO. CONF RD 343 EM ANEXO.</t>
  </si>
  <si>
    <t>0202200000876</t>
  </si>
  <si>
    <t>GeNEROS  ALIMENTICIOS  PARA  ALMOCO  DE  INTEGRACAO  DO  ENCONTRO DE GESTAO ESTADUAL  PRENDAS  E  PEOES  DE  ESTADO  DO RIO GRANDE DO SUL AONDE ESTARAO VISITANDO NOSSO MUNICIPIO. CONF RD 342 EM ANEXO.</t>
  </si>
  <si>
    <t>0202200000877</t>
  </si>
  <si>
    <t>FAIXA  RELFETIVA  PARA  O  PARACHOQUE  DO  CAMINHAO  No  111  DA SECRETARIA MUNICIPAL DE OBRAS E VIACAO.  CONF RD 345 EM ANEXO.</t>
  </si>
  <si>
    <t>0202200000878</t>
  </si>
  <si>
    <t>OLEOS  LUBRIFICANTES  E  HIDRAULICO PARA OS VEICULOS E MAQUINAS DA PATRULHA AGRICOLA. CONF RD 357 EM ANEXO. PROCESSO    No203/2021,    PREGAO    PRESENCIAL  No39/2021  SRP  No31/2021.</t>
  </si>
  <si>
    <t>0202200000879</t>
  </si>
  <si>
    <t>RECAPAGEM  E  VULCANIZACAO DE PNEUS DAS MAQUINAS DA PATRULHA AGRICOLA. CONF RD 356 EM ANEXO. PROCESSO    No294/2021,    PREGAO   PRESENCIAL  No50/2021,  SRP  No41/2021.</t>
  </si>
  <si>
    <t>0202200000880</t>
  </si>
  <si>
    <t>MATERIAIS  DE  EXPEDIENTE  PARA A SECRETARIA DE ASSISTENCIA SOCIAL. CONF RD 355 EM ANEXO. PROCESSO    No109/2021,    PREGAO    PRESENCIAL   No28/2021  SRP  No19/2021</t>
  </si>
  <si>
    <t>0202200000881</t>
  </si>
  <si>
    <t>MATERIAIS  DE  EXPEDIENTE  PARA A SECRETARIA DE ASSISTENCIA SOCIAL. CONF RD 354 EM ANEXO. PROCESSO    No109/2021,    PREGAO    PRESENCIAL   No28/2021  SRP  No19/2021</t>
  </si>
  <si>
    <t>0202200000882</t>
  </si>
  <si>
    <t>MATERIAIS  DE  EXPEDIENTE  PARA A SECRETARIA DE ASSISTENCIA SOCIAL. CONF RD 353 EM ANEXO. PROCESSO    No109/2021,    PREGAO    PRESENCIAL   No28/2021  SRP  No19/2021</t>
  </si>
  <si>
    <t>0202200000883</t>
  </si>
  <si>
    <t>MATERIAIS  DE  EXPEDIENTE  PARA A SECRETARIA DE ASSISTENCIA SOCIAL. CONF RD 352 EM ANEXO. PROCESSO    No109/2021,    PREGAO    PRESENCIAL   No28/2021  SRP  No19/2021</t>
  </si>
  <si>
    <t>0202200000884</t>
  </si>
  <si>
    <t>MATERIAIS  DE  EXPEDIENTE  PARA  MANUTENCAO  DOS TRABALHOS DA SECRETARIA DE ASSISTENCIA SOCIAL. CONF RD 351 EM ANEXO. PROCESSO    No109/2021,    PREGAO    PRESENCIAL   No28/2021  SRP  No19/2021</t>
  </si>
  <si>
    <t>0202200000885</t>
  </si>
  <si>
    <t>MATERIAIS  DE  EXPEDIENTE  PARA  MANUTENCAO  DOS TRABALHOS DA SECRETARIA DE ASSISTENCIA SOCIAL. CONF RD 350 EM ANEXO. PROCESSO    No109/2021,    PREGAO    PRESENCIAL   No28/2021  SRP  No19/2021</t>
  </si>
  <si>
    <t>0202200000886</t>
  </si>
  <si>
    <t>MATERIAIS  DE  EXPEDIENTE  PARA  MANUTENCAO  DOS TRABALHOS DA SECRETARIA DE ASSISTENCIA SOCIAL. CONF RD 349 EM ANEXO. PROCESSO    No109/2021,    PREGAO    PRESENCIAL   No28/2021  SRP  No19/2021</t>
  </si>
  <si>
    <t>0202200000887</t>
  </si>
  <si>
    <t>MATERIAIS  DE  EXPEDIENTE  PARA  MANUTENCAO  DOS TRABALHOS DA SECRETARIA DE ASSISTENCIA SOCIAL. CONF RD 348 EM ANEXO. PROCESSO    No109/2021,    PREGAO    PRESENCIAL   No28/2021  SRP  No19/2021</t>
  </si>
  <si>
    <t>3.3.90.30.07.01.01.000</t>
  </si>
  <si>
    <t>0202200000888</t>
  </si>
  <si>
    <t>Chamada Publica PNAE</t>
  </si>
  <si>
    <t>GENEROS  ALIMENTICIOS  DA  AGRICULTURA  FAMILIAR  PARA A MERENDA ESCOLAR DO ENSINO  FUNDAMENTAL  PARA  O ANO DE 2022. CONF RD 273 E CONTRATO No 11/2022 EM ANEXO. PROCESSO    No   01/2022  CHAMADA  PUBLICA/PNAE  01/2022  DISPENSA  01/2022</t>
  </si>
  <si>
    <t>CPP</t>
  </si>
  <si>
    <t>0202200000889</t>
  </si>
  <si>
    <t>GENEROS  ALIMENTICIOS  DA  AGRICULTURA  FAMILIAR  PARA A MERENDA ESCOLAR DO ENSINO    FUNDAMENTAL  PARA  O  ANO  DE  2022.  CONF  RD  360  EM  ANEXO. CONTRATO No 11/2022 EM ANEXO NE 888. PROCESSO    No   01/2022  CHAMADA  PUBLICA/PNAE  01/2022  DISPENSA  01/2022</t>
  </si>
  <si>
    <t>0202200000890</t>
  </si>
  <si>
    <t>GENEROS  ALIMENTICIOS  DA  AGRICULTURA  FAMILIAR  PARA A MERENDA ESCOLAR DA EDUCACAO    INFANTIL   PARA  O  ANO  DE  2022.  CONF  RD  358  EM  ANEXO. CONTRATO No 11/2022 EM ANEXO NE 888. PROCESSO    No   01/2022  CHAMADA  PUBLICA/PNAE  01/2022  DISPENSA  01/2022</t>
  </si>
  <si>
    <t>0202200000891</t>
  </si>
  <si>
    <t>GENEROS  ALIMENTICIOS  DA  AGRICULTURA  FAMILIAR  PARA A MERENDA ESCOLAR DA EDUCACAO    INFANTIL   PARA  O  ANO  DE  2022.  CONF  RD  272  EM  ANEXO. CONTRATO No 11/2022 EM ANEXO NE 888. PROCESSO    No   01/2022  CHAMADA  PUBLICA/PNAE  01/2022  DISPENSA  01/2022</t>
  </si>
  <si>
    <t>0202200000892</t>
  </si>
  <si>
    <t>GENEROS  ALIMENTICIOS  DA  AGRICULTURA  FAMILIAR  PARA A MERENDA ESCOLAR DA EDUCACAO    INFANTIL   PARA  O  ANO  DE  2022.  CONF  RD  359  EM  ANEXO. CONTRATO No 11/2022 EM ANEXO NE 888. PROCESSO    No   01/2022  CHAMADA  PUBLICA/PNAE  01/2022  DISPENSA  01/2022</t>
  </si>
  <si>
    <t>0202200000893</t>
  </si>
  <si>
    <t>GENEROS  ALIMENTICIOS  DA  AGRICULTURA  FAMILIAR  PARA A MERENDA ESCOLAR DA EDUCACAO  INFANTIL PARA O ANO DE 2022. CONF RD 263 E CONTRATO No 14/2022 EM ANEXO. PROCESSO    No   01/2022  CHAMADA  PUBLICA/PNAE  01/2022  DISPENSA  01/2022</t>
  </si>
  <si>
    <t>0202200000894</t>
  </si>
  <si>
    <t>GENEROS  ALIMENTICIOS  DA  AGRICULTURA  FAMILIAR  PARA A MERENDA ESCOLAR DO ENSINO    FUNDAMENTAL  PARA  O  ANO  DE  2022.  CONF  RD  262  EM  ANEXO. CONTRATO No 14/2022 EM ANEXO NE 893. PROCESSO    No   01/2022  CHAMADA  PUBLICA/PNAE  01/2022  DISPENSA  01/2022</t>
  </si>
  <si>
    <t>0202200000895</t>
  </si>
  <si>
    <t>GENEROS  ALIMENTICIOS  DA  AGRICULTURA  FAMILIAR  PARA A MERENDA ESCOLAR DA EDUCACAO    INFANTIL   PARA  O  ANO  DE  2022.  CONF  RD  265  EM  ANEXO. CONTRATO No 14/2022 EM ANEXO NE 893. PROCESSO    No   01/2022  CHAMADA  PUBLICA/PNAE  01/2022  DISPENSA  01/2022</t>
  </si>
  <si>
    <t>0202200000896</t>
  </si>
  <si>
    <t>GENEROS  ALIMENTICIOS  DA  AGRICULTURA  FAMILIAR  PARA A MERENDA ESCOLAR DO ENSINO  FUNDAMENTAL  PARA  O ANO DE 2022. CONF RD 259 E CONTRATO No 15/2022 EM ANEXO. PROCESSO    No   01/2022  CHAMADA  PUBLICA/PNAE  01/2022  DISPENSA  01/2022</t>
  </si>
  <si>
    <t>0202200000897</t>
  </si>
  <si>
    <t>GENEROS  ALIMENTICIOS  DA  AGRICULTURA  FAMILIAR  PARA A MERENDA ESCOLAR DA EDUCACAO    INFANTIL   PARA  O  ANO  DE  2022.  CONF  RD  257  EM  ANEXO. CONTRATO No 15/2022 EM ANEXO. PROCESSO    No   01/2022  CHAMADA  PUBLICA/PNAE  01/2022  DISPENSA  01/2022</t>
  </si>
  <si>
    <t>0202200000898</t>
  </si>
  <si>
    <t>GENEROS  ALIMENTICIOS  DA  AGRICULTURA  FAMILIAR  PARA A MERENDA ESCOLAR DA EDUCACAO    INFANTIL   PARA  O  ANO  DE  2022.  CONF  RD  258  EM  ANEXO. CONTRATO No 15/2022 EM ANEXO. PROCESSO    No   01/2022  CHAMADA  PUBLICA/PNAE  01/2022  DISPENSA  01/2022</t>
  </si>
  <si>
    <t>0202200000899</t>
  </si>
  <si>
    <t>GENEROS  ALIMENTICIOS  DA  AGRICULTURA  FAMILIAR  PARA A MERENDA ESCOLAR DO ENSINO    FUNDAMENTAL  PARA  O  ANO  DE  2022.  CONF  RD  254  EM  ANEXO. CONTRATO No 09/2022 EM ANEXO. PROCESSO    No   01/2022  CHAMADA  PUBLICA/PNAE  01/2022  DISPENSA  01/2022</t>
  </si>
  <si>
    <t>0202200000900</t>
  </si>
  <si>
    <t>GENEROS  ALIMENTICIOS  DA  AGRICULTURA  FAMILIAR  PARA A MERENDA ESCOLAR DO ENSINO    FUNDAMENTAL  PARA  O  ANO  DE  2022.  CONF  RD  253  EM  ANEXO. CONTRATO No 09/2022 EM ANEXO NE 899 PROCESSO    No   01/2022  CHAMADA  PUBLICA/PNAE  01/2022  DISPENSA  01/2022</t>
  </si>
  <si>
    <t>0202200000901</t>
  </si>
  <si>
    <t>GENEROS  ALIMENTICIOS  DA  AGRICULTURA  FAMILIAR  PARA A MERENDA ESCOLAR DA EDUCACAO    INFANTIL   PARA  O  ANO  DE  2022.  CONF  RD  271  EM  ANEXO. CONTRATO No 09/2022 EM ANEXO NE 899 PROCESSO    No   01/2022  CHAMADA  PUBLICA/PNAE  01/2022  DISPENSA  01/2022</t>
  </si>
  <si>
    <t>0202200000902</t>
  </si>
  <si>
    <t>GENEROS  ALIMENTICIOS  DA  AGRICULTURA  FAMILIAR  PARA A MERENDA ESCOLAR DA EDUCACAO    INFANTIL   PARA  O  ANO  DE  2022.  CONF  RD  252  EM  ANEXO. CONTRATO No 12/2022 EM ANEXO PROCESSO    No   01/2022  CHAMADA  PUBLICA/PNAE  01/2022  DISPENSA  01/2022</t>
  </si>
  <si>
    <t>0202200000903</t>
  </si>
  <si>
    <t>GENEROS  ALIMENTICIOS  DA  AGRICULTURA  FAMILIAR  PARA A MERENDA ESCOLAR DA EDUCACAO    INFANTIL   PARA  O  ANO  DE  2022.  CONF  RD  255  EM  ANEXO. CONTRATO No 12/2022 EM ANEXO NE 902 PROCESSO    No   01/2022  CHAMADA  PUBLICA/PNAE  01/2022  DISPENSA  01/2022</t>
  </si>
  <si>
    <t>0202200000904</t>
  </si>
  <si>
    <t>GENEROS  ALIMENTICIOS  DA  AGRICULTURA  FAMILIAR  PARA A MERENDA ESCOLAR DO ENSINO    FUNDAMENTAL  PARA  O  ANO  DE  2022.  CONF  RD  269  EM  ANEXO. CONTRATO No 12/2022 EM ANEXO NE 902 PROCESSO    No   01/2022  CHAMADA  PUBLICA/PNAE  01/2022  DISPENSA  01/2022</t>
  </si>
  <si>
    <t>0202200000905</t>
  </si>
  <si>
    <t>GENEROS  ALIMENTICIOS  DA  AGRICULTURA  FAMILIAR  PARA A MERENDA ESCOLAR DO ENSINO    FUNDAMENTAL  PARA  O  ANO  DE  2022.  CONF  RD  270  EM  ANEXO. CONTRATO No 12/2022 EM ANEXO NE 902 PROCESSO    No   01/2022  CHAMADA  PUBLICA/PNAE  01/2022  DISPENSA  01/2022</t>
  </si>
  <si>
    <t>0202200000906</t>
  </si>
  <si>
    <t>GENEROS  ALIMENTICIOS  DA  AGRICULTURA  FAMILIAR  PARA A MERENDA ESCOLAR DO ENSINO    FUNDAMENTAL  PARA  O  ANO  DE  2022.  CONF  RD  260  EM  ANEXO. CONTRATO No 10/2022 EM ANEXO NE 908 PROCESSO    No   01/2022  CHAMADA  PUBLICA/PNAE  01/2022  DISPENSA  01/2022</t>
  </si>
  <si>
    <t>0202200000907</t>
  </si>
  <si>
    <t>GENEROS  ALIMENTICIOS  DA  AGRICULTURA  FAMILIAR  PARA A MERENDA ESCOLAR DO ENSINO    FUNDAMENTAL  PARA  O  ANO  DE  2022.  CONF  RD  261  EM  ANEXO. CONTRATO No 10/2022 EM ANEXO NE 908 PROCESSO    No   01/2022  CHAMADA  PUBLICA/PNAE  01/2022  DISPENSA  01/2022</t>
  </si>
  <si>
    <t>0202200000908</t>
  </si>
  <si>
    <t>GENEROS  ALIMENTICIOS  DA  AGRICULTURA  FAMILIAR  PARA A MERENDA ESCOLAR DA EDUCACAO    INFANTIL   PARA  O  ANO  DE  2022.  CONF  RD  256  EM  ANEXO. CONTRATO No 10/2022 EM ANEXO NE 908 PROCESSO    No   01/2022  CHAMADA  PUBLICA/PNAE  01/2022  DISPENSA  01/2022</t>
  </si>
  <si>
    <t>0202200000909</t>
  </si>
  <si>
    <t>GENEROS  ALIMENTICIOS  DA  AGRICULTURA  FAMILIAR  PARA A MERENDA ESCOLAR DO ENSINO  FUNDAMENTAL  PARA  O ANO DE 2022. CONF RD 267 e CONTRATO No 06/2022 EM ANEXO. PROCESSO    No   01/2022  CHAMADA  PUBLICA/PNAE  01/2022  DISPENSA  01/2022</t>
  </si>
  <si>
    <t>0202200000910</t>
  </si>
  <si>
    <t>GENEROS  ALIMENTICIOS  DA  AGRICULTURA  FAMILIAR  PARA A MERENDA ESCOLAR DO ENSINO    FUNDAMENTAL  PARA  O  ANO  DE  2022.  CONF  RD  340  EM  ANEXO. CONTRATO No 06/2022 EM ANEXO NE 909. PROCESSO    No   01/2022  CHAMADA  PUBLICA/PNAE  01/2022  DISPENSA  01/2022</t>
  </si>
  <si>
    <t>0202200000911</t>
  </si>
  <si>
    <t>GENEROS  ALIMENTICIOS  DA  AGRICULTURA  FAMILIAR  PARA A MERENDA ESCOLAR DO ENSINO    FUNDAMENTAL  PARA  O  ANO  DE  2022.  CONF  RD  266  EM  ANEXO. CONTRATO No 06/2022 EM ANEXO NE 909. PROCESSO    No   01/2022  CHAMADA  PUBLICA/PNAE  01/2022  DISPENSA  01/2022</t>
  </si>
  <si>
    <t>0202200000912</t>
  </si>
  <si>
    <t>GENEROS  ALIMENTICIOS  DA  AGRICULTURA  FAMILIAR  PARA A MERENDA ESCOLAR DA EDUCACAO  INFANTIL PARA O ANO DE 2022. CONF RD 264 E CONTRATO No 13/2022 EM ANEXO. PROCESSO    No   01/2022  CHAMADA  PUBLICA/PNAE  01/2022  DISPENSA  01/2022</t>
  </si>
  <si>
    <t>0202200000913</t>
  </si>
  <si>
    <t>GENEROS  ALIMENTICIOS  DA  AGRICULTURA  FAMILIAR  PARA A MERENDA ESCOLAR DO ENSINO    FUNDAMENTAL  PARA  O  ANO  DE  2022.  CONF  RD  339  EM  ANEXO. CONTRATO No 13/2022 EM ANEXO NE 912. PROCESSO    No   01/2022  CHAMADA  PUBLICA/PNAE  01/2022  DISPENSA  01/2022</t>
  </si>
  <si>
    <t>0202200000914</t>
  </si>
  <si>
    <t>GENEROS  ALIMENTICIOS  DA  AGRICULTURA  FAMILIAR  PARA A MERENDA ESCOLAR DO ENSINO  FUNDAMENTAL  PARA  O ANO DE 2022. CONF RD 268 E CONTRATO No 08/2022 EM ANEXO. PROCESSO    No   01/2022  CHAMADA  PUBLICA/PNAE  01/2022  DISPENSA  01/2022</t>
  </si>
  <si>
    <t>0202200000915</t>
  </si>
  <si>
    <t>GENEROS  ALIMENTICIOS  DA  AGRICULTURA  FAMILIAR  PARA A MERENDA ESCOLAR DA EDUCACAO    INFANTIL   PARA  O  ANO  DE  2022.  CONF  RD  338  EM  ANEXO. CONTRATO No 08/2022 EM ANEXO NE 914. PROCESSO    No   01/2022  CHAMADA  PUBLICA/PNAE  01/2022  DISPENSA  01/2022</t>
  </si>
  <si>
    <t>0202200000916</t>
  </si>
  <si>
    <t>GENEROS  ALIMENTICIOS  DA  AGRICULTURA  FAMILIAR  PARA A MERENDA ESCOLAR DA EDUCACAO    INFANTIL   PARA  O  ANO  DE  2022.  CONF  RD  337  EM  ANEXO. CONTRATO No 08/2022 EM ANEXO NE 914. PROCESSO    No   01/2022  CHAMADA  PUBLICA/PNAE  01/2022  DISPENSA  01/2022</t>
  </si>
  <si>
    <t>0202200000917</t>
  </si>
  <si>
    <t>1.  1/2  DIARIA  A  PORTO  ALEGRE  NOS DIAS 09 E 10.02.2022 PARA ACOMPANHAR PACIENTE NA CONSULTA. CONF SD 125 EM ANEXO.</t>
  </si>
  <si>
    <t>0202200000918</t>
  </si>
  <si>
    <t>FRETE  PARA  TRANSPORTE  DE  MEDICAMENTOS  DO CONSORCIO CISMISSOES DE ENTRE IJUIS  ATE  A SECRETARIA DE SAUDE DO MUNICIPIO DE INDEPENDENCIA CONF RD 374 EM ANEXO.</t>
  </si>
  <si>
    <t>0202200000919</t>
  </si>
  <si>
    <t>SERVICOS  DE  HORA MAQUINA DE RETROESCAVADEIRA PARA MANUTENCAO DAS ESTRADAS RURAIS CONF RD 378 EM ANEXO. PROCESS O No 26/2022 DISPENSA No 18/2022</t>
  </si>
  <si>
    <t>0202200000920</t>
  </si>
  <si>
    <t>COPOS  DESCARTAVEIS  PARA  O  PALACIO  MUNICIPAL.  CONF  RD 377 EM ANEXO. PROCESSO    No  67/2021,  PREGAO  PRESENCIAL  No  19/2021  SRP  No  12/2021</t>
  </si>
  <si>
    <t>por nao ter necessidad e no presente</t>
  </si>
  <si>
    <t>0202200000921</t>
  </si>
  <si>
    <t>MANGUEIRA  ALTA  PRESSAO  PARA  A  LAVAGEM  DE  MAQUINARIOS, EQUIPAMENTOS E VEICULOS DA FROTA MUNICIPAL. CONF RD 373 EM ANEXO.</t>
  </si>
  <si>
    <t>0202200000922</t>
  </si>
  <si>
    <t>VASSOURAS  DE  PALHA  PARA  OS  SERVICOS  DE  LIMPEZA  DAS  VIAS URBANAS DO MUNICIPIO. CONF RD 372 EM ANEXO.</t>
  </si>
  <si>
    <t>0202200000923</t>
  </si>
  <si>
    <t>PNEUS  DIANTEIROS  10,5/65  X16  LONAS  PARA  A  RETROESCAVADEIRA  No70  DA SECRETARIA   DE  SERVICOS  URBANOS  E  TRANSITO.  CONF  RD  371  EM  ANEXO.</t>
  </si>
  <si>
    <t>0202200000924</t>
  </si>
  <si>
    <t>01  TAXA  DE  INSCRICAO  PARA  CAPACITACAO ONLINE "PSICOLOGAS E ASSISTENTES SOCIAIS  NAS  REDES  PUBLICAS  DE EDUCACAO BASICA - LEI 13.935 DE 2019" QUE ACONTECERA  NOS  DIAS  21  A  23.03.2022  PARA  A ASSISTENTE SOCIAL ADRIANA HANATSKI  DA  EDUCACAO  BASICA  DO MUNICIPIO. CONF CRONOGRAMA DO CURSO E RD 370 EM ANEXO.</t>
  </si>
  <si>
    <t>3.3.90.39.51.00.00.000</t>
  </si>
  <si>
    <t>0202200000925</t>
  </si>
  <si>
    <t>25  ANALISE  QUIMICA  BASICA  DE SOLO A PRODUTORES RURAIS QUE PARTICIPAM DO PROJETO  DE    INCENTIVO  A  CORRECAO  DE  SOLO PARA A AGRICULTURA FAMILIAR CONFORME LEI MUNICIPAL 2831/18 CONF RD 369 EM ANEXO.</t>
  </si>
  <si>
    <t>0202200000926</t>
  </si>
  <si>
    <t>CONSERTO  DE PNEUS DAS MAQUINAS E EQUIPAMENTOS DA SECREATRIA DE AGRICULTURA - PATRULIA AGRICOLA. CONF RD 367 EM ANEXO. PROCESSO    No   305/2021,  PREGAO  PRESENCIAL  No  53/2021  SRP  No44/2021</t>
  </si>
  <si>
    <t>0202200000927</t>
  </si>
  <si>
    <t>CONSERTO  E  GEOMETRIA  DE PNEUS DOS VEICULOS DA SECRETARIA DE AGRICULTURA. CONF RD 366 EM ANEXO. PROCESSO    No305/2021,    PREGAO    PRESENCIAL   No53/2021  SRP  No44/2021</t>
  </si>
  <si>
    <t>0202200000928</t>
  </si>
  <si>
    <t>TIP  TOP  PARA  CONSERTO  DE  PNEUS DAS MAQUINAS E EQUIPAMENTOS DA PATRULHA AGRICOLA. CONF RD 365 EM ANEXO. PROCESSO    No305/2021,    PREGAO    PRESENCIAL   No53/2021  SRP  No44/2021</t>
  </si>
  <si>
    <t>0202200000929</t>
  </si>
  <si>
    <t>MAO  DE  OBRA  PARTE  ELETRICA  PARA  MANUTENCAO  DOS  VEICULOS DA FROTA DO TRANSPORTE ESCOLAR. CONF RD 364 EM ANEXO. PROCESSO    No35/2021,     PREGAO  PRESENCIAL  No12/2021    SRP  No08/2021.</t>
  </si>
  <si>
    <t>0202200000930</t>
  </si>
  <si>
    <t>GRAXA  LUBRIFICANTE  PARA A MANUTENCAO DA FROTA DO TRANSPORTE ESCOLAR. CONF RD 363 EM ANEXO. PROCESSO    No203/2021,    PREGAO    PRESENCIAL  No39/2021  SRP  No31/2021.</t>
  </si>
  <si>
    <t>0202200000931</t>
  </si>
  <si>
    <t>FILTROS,  ADITIVOS,  OLEO  LUBRIFICANTES  E  MATERIAIS PARA A MANUTENCAO DA FROTA DO TRANSPORTE ESCOLAR. CONF RD 362 EM ANEXO. PROCESSO    No203/2021,    PREGAO    PRESENCIAL  No39/2021  SRP  No31/2021.</t>
  </si>
  <si>
    <t>0202200000932</t>
  </si>
  <si>
    <t>MATERIAIS  PARA  A  MANUTENCAO  DA  PARTE ELETRICA DOS VEICULOS DA FROTA DO TRANSPORTE ESCOLAR. CONF RD 361 EM ANEXO. PROCESSO    No30/2021,    PREGAO    PRESENCIAL   No08/2021  SRP  No04/2021.</t>
  </si>
  <si>
    <t>0202200000934</t>
  </si>
  <si>
    <t>GAS  DE  COZINHA  13KG  PARA MANUTENCAO DA SECRETARIA DE SERVICOS URBANOS E TRANSITO. PROCESSO  No01/2021,    PREGAO  PRESENCIAL  No01/2021 SRP No01/2021  EDITAL No01/2021. NE COMPLEMENTAR A NE 274 AJUSTE DE VALOR DO REEQUILIBRIO.</t>
  </si>
  <si>
    <t>0202200000935</t>
  </si>
  <si>
    <t>FERRAMENTAS   PARA  O  MECANICO  REALIZAR  A  MANUTENCAO  DAS  MAQUINAS  DA SECRETARIA DE OBRAS E VIACAO CONF RD 389 EM ANEXO.</t>
  </si>
  <si>
    <t>0202200000936</t>
  </si>
  <si>
    <t>MATERIAL  PARA INSTALACAO DE CABOS SUBTERRANEOS DE LUZ E INTERNET, DO ESF 1 ATE  A  GARAGEM  DOS  oNIBUS DA FROTA DO TRANSPORTE ESCOLAR. CONR RD 400 EM ANEXO. DISPENSA DE LICITACAO No 20/2022 - PROCESSO No 30/2022</t>
  </si>
  <si>
    <t>0202200000937</t>
  </si>
  <si>
    <t>MATERIAL  PARA  INSTALACAO  DE  CABOS  SUBTERRANEOS  DE LUZ, DO ESF 1 ATE A GARAGEM  DOS oNIBUS DA FROTA DO TRANSPORTE ESCOLAR. CONR RD 401 EM ANEXO. DISPENSA DE LICITACAO No 20/2022 - PROCESSO No 30/2022</t>
  </si>
  <si>
    <t>0202200000938</t>
  </si>
  <si>
    <t>MAO  DE  OBRA  PARA  INSTALACAO DE CABOS SUBTERRANEOS DE LUZ E INTERNET, DO ESF  1 ATE A GARAGEM DOS oNIBUS DA FROTA DO TRANSPORTE ESCOLAR. CONR RD 402 EM ANEXO. DISPENSA DE LICITACAO No 20/2022 - PROCESSO No 30/2022</t>
  </si>
  <si>
    <t>0202200000939</t>
  </si>
  <si>
    <t>MATERIAIS  PARA  A  CAIXA  DE  AGUA  DA  RAMPA  DE LAVAGEM DA SECRETARIA DE SERVICOS URBANOS E TRANSITO. CONF RD 386 EM ANEXO.</t>
  </si>
  <si>
    <t>0202200000940</t>
  </si>
  <si>
    <t>MAO  DE OBRA PARA CONSERTO DA SUSPENSAO DA SAVEIRO DA SECRETARIA DE OBRAS E VIACAO. CONF RD 397 EM ANEXO. PROCESSO No 27/2022 DISPENSA No 19/2022</t>
  </si>
  <si>
    <t>0202200000941</t>
  </si>
  <si>
    <t>PECAS  PARA  CONSERTO  DA  SUSPENSAO  DA  SAVEIRO  DA SECRETARIA DE OBRAS E VIACAO. CONF RD 396 EM ANEXO. PROCESSO No 27/2022 DISPENSA No 19/2022</t>
  </si>
  <si>
    <t>0202200000942</t>
  </si>
  <si>
    <t>MAO  DE  OBRA  PARA  CONSERTO  DE  BANHEIROS,  TORNEIRAS E CAIXA DE AGUA DA ESCOLA GETuLIO VARGAS. CONF RD 394 EM ANEXO.</t>
  </si>
  <si>
    <t>0202200000943</t>
  </si>
  <si>
    <t>MAO  DE  OBRA  PARA  CONSERTO  DE  BANHEIROS DAS SALAS DA EDUCACAO INFANTIL JUNTO A ESCOLA GETuLIO VARGAS. CONF RD 395 EM ANEXO.</t>
  </si>
  <si>
    <t>0202200000944</t>
  </si>
  <si>
    <t>FILTROS  DO  MOTOR  PARA TROCA NA RETROESCAVADEIRA No 80 PARA MANUTENCAO DA MESMA. CONF RD 393 EM ANEXO.</t>
  </si>
  <si>
    <t>4.4.90.52.42.00.00.000</t>
  </si>
  <si>
    <t>0202200000945</t>
  </si>
  <si>
    <t>AQUISICAO  DE  02  CADEIRAS  PARA  A SECRETARIA DA FAZENDA, PARA MELHORAR O ATENDIMENTO  AO PUBLICO. CONF RD 392 EM ANEXO. PATRIM. No</t>
  </si>
  <si>
    <t>0202200000946</t>
  </si>
  <si>
    <t>MAO  DE  OBRA  PARA  CONSERTO  DO  BANCO  DO  CARONA  DO  CAMINHAO No 20 DA SECRETARIA MUNIC IPAL DE SERVICOS URBANOS E TRANSITO. CONF RD 391 EM ANEXO.</t>
  </si>
  <si>
    <t>0202200000947</t>
  </si>
  <si>
    <t>MATERIAL  PARA  CONSERTO DO BANCO DO CARONA DO CAMINHAO No 20 DA SECRETARIA MUNICIPAL    DE  SERVICOS  URBANOS  E  TRANSITO.  CONF  RD  390  EM  ANEXO.</t>
  </si>
  <si>
    <t>0202200000948</t>
  </si>
  <si>
    <t>MATERIAL  DE  PROTECAO E SEGURANCA PARA OS SERVIDORES LOTADOS NA SECRETARIA DE AGRICULTURA E ABASTECIMENTO. CONF RD 381 EM ANEXO PROCESSO    No   93/2021,PREGAO  PRESENCIAL  No  23/20  21    SRP  16/2021.</t>
  </si>
  <si>
    <t>0202200000949</t>
  </si>
  <si>
    <t>MATERIAL  DE  PROTECAO E SEGURANCA PARA OS SERVIDORES LOTADOS NA SECRETARIA DE AGRICULTURA E ABASTECIMENTO. CONF RD 383 EM ANEXO PROCESSO    No   93/2021,PREGAO  PRESENCIAL  No  23/20  21    SRP  16/2021.</t>
  </si>
  <si>
    <t>0202200000950</t>
  </si>
  <si>
    <t>MATERIAL  DE  PROTECAO E SEGURANCA PARA OS SERVIDORES LOTADOS NA SECRETARIA DE AGRICULTURA E ABASTECIMENTO. CONF RD 382 EM ANEXO PROCESSO    No   93/2021,PREGAO  PRESENCIAL  No  23/20  21    SRP  16/2021.</t>
  </si>
  <si>
    <t>0202200000951</t>
  </si>
  <si>
    <t>FERRAMENTAS   PARA  O  MECANICO  REALIZAR  A  MANUTENCAO  DAS  MAQUINAS  DA SECRETARIA    MUNICIPAL    DE  OBRAS  E  VIACAO.  CONF  RD  388  EM  ANEXO.</t>
  </si>
  <si>
    <t>0202200000952</t>
  </si>
  <si>
    <t>RESSARCIMENTO  DE  CONSULTA/EXAME  MEDICO  CONF LEI 2613/15 DE ACORDO COM O DECRETO 104/15 CONF RD 387 EM ANEXO.</t>
  </si>
  <si>
    <t>0202200000953</t>
  </si>
  <si>
    <t>CORREIA  DO  ALTERNADOR  PARA  CONSERTO  DO CAMINHAO No 61 DA SECRETARIA DE OBRAS E VIACAO. CONF RD 385 EM ANEXO</t>
  </si>
  <si>
    <t>3.3.90.30.14.00.00.000</t>
  </si>
  <si>
    <t>0202200000954</t>
  </si>
  <si>
    <t>MATERIAL    ESPORTIVOS  PARA  O  CAMPEONATO  MUNICIPAL  PROMOVIDO  PELA SECRETARIA MUNICIPAL DE EDUCACAO. CONF RD 380 EM ANEXO. PROCESSO  No  253/2021,  PREGAO  PRESENCIAL No 43/2021  PELO SRP 34/2021.</t>
  </si>
  <si>
    <t>0202200000955</t>
  </si>
  <si>
    <t>empenho em dupplicidade com a ne 949</t>
  </si>
  <si>
    <t>3.3.90.30.15.00.00.000</t>
  </si>
  <si>
    <t>0202200000956</t>
  </si>
  <si>
    <t>COMPRA  DE  MIMO PARA ALUNOS DAS ESCOLAS MUNICIPAIS E SERVIDORES LOTADOS NA SECRETARIA  DE  EDUCACAO  PARA  BOAS VINDA DE INICIO DO ANO LETIVO. CONF RD 399 EM ANEXO.</t>
  </si>
  <si>
    <t>0202200000957</t>
  </si>
  <si>
    <t>01  TAXA  DE  INSCRICAO  PARA O SERVIDOR AIRTON DE LIMA MACHADO EM CURSO DE APERFEICOAMENTO  EAD,  COM  O TEMA: "O AGENTE DE CONTRATACAO DA NOVA LEI DE LICITACOES    (LEI  No  14.133/2021),  A  COMISSAO  DE LICITACAO (LEI No 8. 666/19993)  E  O  PREGOEIRO  (LEI  No 10.520/2002): O PROCESSAMENTO DAS LIC ITACOES  E  AS  ATRIBUICOES  DOS  AGENTES  EM  CADA LEGISLACAO". O CURSO SE REALIZARA  NOS  DIAS</t>
  </si>
  <si>
    <t>0202200000958</t>
  </si>
  <si>
    <t>CAPACITACAO  CONTINUADA DOS PROFESSORES EM TECNOLOGIAS EDUCACIONAIS E NOVAS METODOLOGIAS  NO  ENSINO DE INDEPENDENCIA PARA O ANO DE 2022. CONF RD 376 E CONTRATO No 16/2022 EM ANEXO. DISPENSA DE LICITACAO No 17/2022 -</t>
  </si>
  <si>
    <t>3.3.90.39.25.00.00.000</t>
  </si>
  <si>
    <t>0202200000959</t>
  </si>
  <si>
    <t>GUIA  No  SI11308861I00CT001  REF.  DESMEMBRAMENTO E ATUALIZACAO DE TERRENO URBANO    COM  aREA  DE  1062  M²,  CADASTRADA  SOBRE  MATRICULA  4294  CRI INDEPENDENCIA.  TERRENOS  QUE  SERAO DESTINADOS A PROJETOS HABITACIONAIS NO MUNICIPIO. CONF RD 384 EM ANEXO.</t>
  </si>
  <si>
    <t>3.3.90.39.14.00.00.000</t>
  </si>
  <si>
    <t>0202200000960</t>
  </si>
  <si>
    <t>ALUGUEL  DE  BRINQUEDOS  INFLAVEIS PARA INICIO DAS ATIVIDADES DO ANO LETIVO NA  EDUCACAO  INFANTIL  DA  ESCOLA  GETULIO VARGAS. CONF RD 375 EM ANEXO. PROCESSO No 25/2022 DISPENSA No 16/2022</t>
  </si>
  <si>
    <t>0202200000961</t>
  </si>
  <si>
    <t>SERVICOS  DE  45 HORAS MAQUINA DE RETROESCAVADEIRA PARA A AGRICULTURA. CONF RD 403 EM ANEXO. DISPENSA DE LICITACAO No 21/2022</t>
  </si>
  <si>
    <t>0202200000962</t>
  </si>
  <si>
    <t>SERVICOS  DE  5  HORAS MAQUINA DE RETROESCAVADEIRA PARA A AGRICULTURA. CONF RD 404 EM ANEXO. DISPENSA DE LICITACAO No 21/2022</t>
  </si>
  <si>
    <t>0202200000963</t>
  </si>
  <si>
    <t>MATERIAL  PARA  REVISAO  DE  20.000  KM DO VEICULO SIENA PLACAS JAY 8C74 DO TRANSPORTE DE PACIENTES. CONF RD 412 EM ANEXO.</t>
  </si>
  <si>
    <t>0202200000964</t>
  </si>
  <si>
    <t>MAO  DE  OBRA PARA REVISAO DE 20.000 KM DO VEICULO SIENA PLACAS JAY 8C74 DO TRANSPORTE DE PACIENTES. CONF RD 413 EM ANEXO.</t>
  </si>
  <si>
    <t>0202200000965</t>
  </si>
  <si>
    <t>LaMPADA  H7  PARA  O  VEICULO  GRAND  SIENA  PLACA IZV1F93 DA SECRETARIA DE ASSISTENCIA SOCIAL. CONF RD 411 EM ANEXO.</t>
  </si>
  <si>
    <t>0202200000966</t>
  </si>
  <si>
    <t>PECAS  PARA  MANUTENCAO DOS CAMINHOES No 60 E No 61 DA SECRETARIA MUNICIPAL DE OBRAS E VIACAO. CONF RD 410 EM ANEXO.</t>
  </si>
  <si>
    <t>0202200000967</t>
  </si>
  <si>
    <t>MATERIAL  DE  COPA  E COZINHA PARA MANUTENCAO DO PALACIO MUNICIPAL. CONF RD 409 EM ANEXO.</t>
  </si>
  <si>
    <t>0202200000968</t>
  </si>
  <si>
    <t>COMBUSTIVEL  PARA  ABASTECIMENTO  DO  VEICULO  DA SECRETARIA DE ASSISTENCIA SOCIAL. CONF RD 408 EM  ANEXO. PROCESSO  No324/2021  PREGAO  No56/2021  SRP  No46/2021  EDITAL No89/2021 120 LT GASOLINA COMUN R$ 7,21</t>
  </si>
  <si>
    <t>0202200000969</t>
  </si>
  <si>
    <t>1/4  DE  DIARIA  A  IJUI  NO  DIA  11.02.2022  PARA LEVAR O ONIBUS No107 NA REVISAO. CONF SD 140 EM ANEXO.</t>
  </si>
  <si>
    <t>0202200000970</t>
  </si>
  <si>
    <t>FILTROS  E  OLEOS  LUBRIFICANTES PARA MANUTENCAO DAS MAQUINAS E VEICULOS DA SECRETARIA  DE  OBRAS  E VIACAO- SETOR DE ESTRADAS. CONF RD 405 EM ANEXO. PROCES  SO  DE  LICITACAO  No  203/2021,  PREGAO  PRESENCIAL No 39/2021 SRP No31/2021.</t>
  </si>
  <si>
    <t>0202200000971</t>
  </si>
  <si>
    <t>TIP  TOP  PARA CONSERTO DE PNEUS PARA MANUTENCAO DAS MAQUINAS DA SECRETARIA DE    OBRAS   E  VIACAO-  SETOR  DE  ESTRADAS.  CONF  RD  415  EM  ANEXO. PROCESSO    No  305/2021,  PREGAO  PRESENCIAL  No  53/2021  SRP  No44/2021.</t>
  </si>
  <si>
    <t>0202200000972</t>
  </si>
  <si>
    <t>MONTAGEM  DE  PNEUS  PARA  MANUTENCAO DAS MAQUINAS DA SECRETARIA DE OBRAS E VIACAO- SETOR DE ESTRADAS. CONF RD 414 EM ANEXO. PROCESSO    No  305/2021,  PREGAO  PRESENCIAL  No  53/2021  SRP  No44/2021.</t>
  </si>
  <si>
    <t>0202200000973</t>
  </si>
  <si>
    <t>1/4  DE  DIARIA  A  SANTA ROSA NO DIA 11.02.2022 PARA LEVAR OS PACIENTES DA LISTA    EM   ANEXO  PARA  CONSULTAS  E  EXAMES.  CONF  SD  132  EM  ANEXO.</t>
  </si>
  <si>
    <t>3.3.90.39.63.00.00.000</t>
  </si>
  <si>
    <t>0202200000974</t>
  </si>
  <si>
    <t>CERTIFICADOS  PERSONALIZADOS  EM  FORMATO  DE  MAO  PARA SEREM ENTREGUES aS CRIANCAS  DURANTE  A VACINACAO CONTRA O COVID-19 NO DIA 12.02.2022. CONF RD 417 EM ANEXO.</t>
  </si>
  <si>
    <t>0202200000975</t>
  </si>
  <si>
    <t>1.  1/2  DE  DIARIA  A  PORTO  ALEGRE  NOS  DIAS 13 E 14/02/2022 PARA LEVAR PACIENTE REALIZAR EXAMES. CONF SD 138. NE COMPLEMENTAR A NE 07.</t>
  </si>
  <si>
    <t>0202200000976</t>
  </si>
  <si>
    <t>1.  1/2  DE  DIARIA  A  PORTO  ALEGRE  NOS  DIAS 11 E 12/02/2022 PARA LEVAR PACIENTE REALIZAR CONSULTA E INTERNACAO  CONF SD 133. NE COMPLEMENTAR A NE 04.</t>
  </si>
  <si>
    <t>0202200000977</t>
  </si>
  <si>
    <t>1/4  DE  DIARIA  A  IJUI  NO  DIA  15/02/2022  PARA LEVAR PACIENTE REALIZAR HEMODIALISE. CONF SD 143. NE COMPLEMENTAR A NE 10.</t>
  </si>
  <si>
    <t>0202200000978</t>
  </si>
  <si>
    <t>TAXA  DE  ADMINISTRACAO  PELA  COBRANCA  DA CIP ATRAVES DA CONTA DE ENERGIA ELETRICA REF. AO EXERCICIO DE 2022. MeS: FAT. No: CONSUMO:</t>
  </si>
  <si>
    <t>0202200000979</t>
  </si>
  <si>
    <t>LINHAS  DE  TELEFONIA  MOVEL PARA USO DA ADMINISTRACAO PuBLICA MUNICIPAL. CONF RD 416 E CONTRATO No 17/2022 EM ANEXO. DISPENSA DE LICITACAO No 22/2022 - PROCESSO No 32.</t>
  </si>
  <si>
    <t>0202200000980</t>
  </si>
  <si>
    <t>1/4  DE DIARIA A SANTA ROSA NO DIA 14/02/2022 PARA LEVAR PACIENTES REALIZAR CONSULTAS E EXAMES. CONF SD 141 EM ANEXO.</t>
  </si>
  <si>
    <t>0202200000981</t>
  </si>
  <si>
    <t>1/2  DIARIA  A  GIRUA  E  SANTA ROSA NO DIA 15/02/2022 PARA LEVAR PACIENTES REALIZAR    HEMODIALISE,  CONSULTA  E  REABILITACAO.  CONF  142  EM  ANEXO.</t>
  </si>
  <si>
    <t>0202200000982</t>
  </si>
  <si>
    <t>FILTRO  E  OLEO LUBRIFICANTE PARA MANUTENCAO DAS MAQUINAS E EQUIPAMENTOS DA SECRETARIA  DE  OBRAS  E VIACAO- SETOR DE ESTRADAS. CONF RD 425 EM ANEXO. PROCESSO    No  203/2021,  PREGAO  PRESENCIAL  No  39/2021  SRP  No31/2021.</t>
  </si>
  <si>
    <t>0202200000983</t>
  </si>
  <si>
    <t>CARGA  DE  OXIGENIO  MEDICINAL  PARA  USO  DE PACIENTES EM TRANSPORTE COM AMBULANCIA. CONF RD 418 EM ANEXO PROCESSO  No  144/2021,  PREGAO  PRESENCIAL  No  36/2021,  SRP  28/2021</t>
  </si>
  <si>
    <t>0202200000984</t>
  </si>
  <si>
    <t>CARGA DE OXIGENIO MEDICINAL PARA USO DE PACIENTES EM TRATAMENTO NOS ESFS. CONF RD 420 EM ANEXO PROCESSO  No  144/2021,  PREGAO  PRESENCIAL  No  36/2021,  SRP  28/2021</t>
  </si>
  <si>
    <t>3.3.90.32.99.03.00.000</t>
  </si>
  <si>
    <t>0202200000985</t>
  </si>
  <si>
    <t>CARGA  DE  OXIGENIO  MEDICINAL  PARA  USO  DE  PACIENTES  EM  TRATAMENTO DOMICILIAR. CONF RD 419 EM ANEXO PROCESSO  No  144/2021,  PREGAO  PRESENCIAL  No  36/2021,  SRP  28/2021</t>
  </si>
  <si>
    <t>0202200000986</t>
  </si>
  <si>
    <t>OLEO  HIDRAULICO  PARA  REPOSICAO  E  TROCA  EM  TRATORES  DA SECRETARIA DA AGRICULTURA. CONF RD 421 EM ANEXO. PROCESSO    No203/2021,    PREGAO    PRESENCIAL   No39/2021  SRP  No31/2021</t>
  </si>
  <si>
    <t>0202200000987</t>
  </si>
  <si>
    <t>EPI,S    PARA  PROTECAO  DOS SERVIDORES DA SECRETARIA DE SERVICOS URBANOS E TRANSITO. CONF RD 422 EM ANEXO PROCESSO    93/2021,       PREGAO  PRESENCIAL  No  23/2021,    SRP  16/2021</t>
  </si>
  <si>
    <t>0202200000988</t>
  </si>
  <si>
    <t>EPI'S  PARA  PROTECAO  DOS  SERVIDORES  DA SECRETARIA DE SERVICOS URBANOS E TRANSITO. CONF RD 423 EM ANEXO. PROCESSO 93/2021, PREGAO PRESENCIAL No23/2021, SRP 16/2021</t>
  </si>
  <si>
    <t>0202200000989</t>
  </si>
  <si>
    <t>EPI'S  PARA  PROTECAO  DOS SERVIDORES DA SECRETARIA DE OBRAS E VIACAO-SETOR DE ESTRADAS CONF RD 424 EM ANEXO. PROCESSO 93/2021, PREGAO PRESENCIAL No23/2021, SRP 16/2021</t>
  </si>
  <si>
    <t>3.3.50.43.08.00.00.000</t>
  </si>
  <si>
    <t>0202200000990</t>
  </si>
  <si>
    <t>TERMO    DE  FOMENTO  TEM  POR  OBJETIVO  ESTABELECER  AS  CONDICOES PARA A EXECUCAO  DO    PROJETO  DE  MANUTENCAO  E  REGULAR  ATENDIMENTO  AO ENSINO GRATUITO,  PARA AS PESSOAS    PORTADORAS  DE  NECESSIDADES  ESPECIAIS,  COM A  FINALIDADE  DE PREVENCAO,  ORIENTACAO,  PRESTACAO DE SERVICO E APOIO A FAMILIA,  MELHORANDO  A   QUALIDADE  DE  VIDA  DA  PESSOA  COM  DEFICIeNCIA CONF. RD 428 E TERMO D</t>
  </si>
  <si>
    <t>4.4.90.51.91.00.00.000</t>
  </si>
  <si>
    <t>0202200000991</t>
  </si>
  <si>
    <t>LONA QUE SERA UTILIZADA PARA COBRIR OS TUBOS QUE SERAO UTILIZADOS NA REDE DE ESGOTO PLUVIAL. CONF RD 426 EM ANEXO.</t>
  </si>
  <si>
    <t>0202200000992</t>
  </si>
  <si>
    <t>MEDICAMENTO  PARA MANUTENCAO DO TRATAMENTO DE SAUDE DE PACIENTE ATENDIDO NA REDE BASICA DE SAUDE CONF RD 427 EM ANEXO.</t>
  </si>
  <si>
    <t>0202200000993</t>
  </si>
  <si>
    <t>MEDICAMENTO  PARA MANUTENCAO DO TRATAMENTO DE SAUDE DE PACIENTE ATENDIDO NA REDE BASICA DE SAUDE CONF RD 429 EM ANEXO.</t>
  </si>
  <si>
    <t>4.4.90.40.03.00.00.000</t>
  </si>
  <si>
    <t>0202200000994</t>
  </si>
  <si>
    <t>REMOCAO  E  INSTALACAO  DE  ROTEADORES  E  CABOS  DE REDE NA ESCOLA GETULIO VARGAS CONF RD 430 EM ANEXO</t>
  </si>
  <si>
    <t>3.3.90.39.99.08.00.000</t>
  </si>
  <si>
    <t>0202200000995</t>
  </si>
  <si>
    <t>TAXAS  DE  INSCRICAO  AO  CAMPEONATO  REGIONAL DA AMUFRON DE FUTEBOL SETE E TACA  RBS  DE  FUTSAL  ONDE  O  TIME  "  INDEPENDENCIA"  REPRESENTARA NOSSO MUNICIPIO. CONF MEMORANDO 33/2022 E  RD 320 EM ANEXO.</t>
  </si>
  <si>
    <t>0202200000996</t>
  </si>
  <si>
    <t>ADESIVO  PERSONALIZADO  " INDEPENDENCIA- TERRA DA 3o PRENDA MIRIM DO ESTADO DO  RIO  GRANDE  DO  SUL-  RECEBE  A  GESTAO CANDEIRO" COM INSTALACAO  PARA COLOCAR   NO  PAINEL  DE  ENTRADA    DA  CIDADE.  CONF  RD  398  EM  ANEXO.</t>
  </si>
  <si>
    <t>0202200000997</t>
  </si>
  <si>
    <t>DIARIAS  PARA  VIAGENS REALIZADAS PARA TRANSPORTE DE PACIENTES ENCAMINHADOS PELA  SECR.  DE    SAUDE PARA CONSULTAS E EXAMES EM DIVERSAS ESPECIALIDADES NOS  MUNICIPIOS  DA REGIAO, CAPITAL E FORA DO ESTADO NO EXERCICIO 2022 CONF RD 070 EM ANEXO.</t>
  </si>
  <si>
    <t>0202200000998</t>
  </si>
  <si>
    <t>0202200000999</t>
  </si>
  <si>
    <t>0202200001000</t>
  </si>
  <si>
    <t>0202200001001</t>
  </si>
  <si>
    <t>0202200001002</t>
  </si>
  <si>
    <t>0202200001003</t>
  </si>
  <si>
    <t>0202200001004</t>
  </si>
  <si>
    <t>0202200001005</t>
  </si>
  <si>
    <t>0202200001006</t>
  </si>
  <si>
    <t>0202200001007</t>
  </si>
  <si>
    <t>1/4  DE  DIARIA  A  SANTA  ROSA  NO  DIA  14/02/2022  PARA  ACOMPANHAR    A TRANSFERENCIA    DE  MUNICIPE  DA EMERGENCIA  DO  HOSPITAL  SAO  VICENTE DE PAULO  DE  TRES DE MAIO PARA O HOSPITAL VIDA E SAUDE DE SANTA ROSA. CONF SD 145 EM ANEXO</t>
  </si>
  <si>
    <t>0202200001008</t>
  </si>
  <si>
    <t>1/4  DE  DIARIA  A  SANTA  ROSA  NO  DIA  14/02/2022  PARA  LEVAR  PACIENTE TRANSFERIDO  DA  EMERGENCIA  DO  HOSPITAL  SAO  VICENTE DE PAULO DE TRES DE MAIO  PARA  O  HOSPITAL  VIDA  E  SAUDE DE SANTA ROSA. CONF SD 144 EM ANEXO</t>
  </si>
  <si>
    <t>0202200001010</t>
  </si>
  <si>
    <t>ADIANTAMENTO  DE  NUMERARIO PARA DESPESAS DO TRANSPORTE DA SAUDE EM NOME DO SERVIDOR    PEDRO  NELCI  MACHADO  CONCEDIDO  NO  PROTOCOLO  N.  154/2022</t>
  </si>
  <si>
    <t>0202200001011</t>
  </si>
  <si>
    <t>COMPLEMENTO  A NE 7891/2021 REF DESPESAS COM ADIANTAMENTO CONCEDIDO A JAIRO JOSE  MELLER  NO  PROTOCOLO  1281/2021  CFE.  PRESTACAO DE CONTAS PROTOCOLO 152/2022</t>
  </si>
  <si>
    <t>0202200001012</t>
  </si>
  <si>
    <t>COMBUSTIVEL  PARA  ABASTECIMENTO  DOS  VEICULOS  DA SECRETARIA MUNICIPAL DE SAUDE CONF RD 434 EM  ANEXO. PROCESSO  No324/2021  PREGAO  No56/2021  SRP No 46/2021 EDITAL No 89/2021 2.000 LT GASOLINA COMUM R$ 7,21</t>
  </si>
  <si>
    <t>0202200001013</t>
  </si>
  <si>
    <t>GAS   DE  COZINHA  13KG  PARA  MANUTENCAO  DO  ATENDIMENTO  DE  URGENCIA  E EMERGENCIA. CONF RD 437  EM ANEXO. PROCESSO  No324/2021,  PREGAO PRESENCIAL No56/2021 SRP No 46/2021 EDITAL No 89/2021</t>
  </si>
  <si>
    <t>0202200001014</t>
  </si>
  <si>
    <t>GAS  DE  COZINHA  13KG  PARA MANUTENCAO DO ATENDIMENTO DAS UBS/PSF. CONF RD 436  EM ANEXO. PROCESSO  No324/2021,  PREGAO PRESENCIAL No56/2021 SRP No 46/2021 EDITAL No 89/2021</t>
  </si>
  <si>
    <t>0202200001015</t>
  </si>
  <si>
    <t>GAS  DE  COZINHA  13KG  PARA  MANUTENCAO DAS ATIVIDADES DA ADMINISTRACAO DA SAUDE. CONF RD 435  EM ANEXO. PROCESSO  No324/2021,  PREGAO PRESENCIAL No56/2021 SRP No 46/2021 EDITAL No 89/2021</t>
  </si>
  <si>
    <t>3.1.91.13.08.00.00.000</t>
  </si>
  <si>
    <t>0202200001016</t>
  </si>
  <si>
    <t>CONTRIB.  AO  FPSM  PARTE  PATRONAL  16%  REF REMUNERACAO DE JANEIRO 2022 GABINETE- CONTROLE INTERNO NE TRANSPOSTA DA NE 642.</t>
  </si>
  <si>
    <t>3.1.90.13.08.00.00.000</t>
  </si>
  <si>
    <t>0202200001017</t>
  </si>
  <si>
    <t>CONTRIB.  AO  FPSM  PARTE  PATRONAL  16%  REF REMUNERACAO DE JANEIRO 2022 GABINETE -ESTATUTARIO NE TRANSPOSTA DA NE 643.</t>
  </si>
  <si>
    <t>0202200001018</t>
  </si>
  <si>
    <t>CONTRIB.  AO  FPSM  PARTE  PATRONAL  16%  REF REMUNERACAO DE JANEIRO 2022 ADMINISTRACAO/LIMPEZA/COZINHA- ESTATUTARIO NE TRANSPOSTA DA NE 644.</t>
  </si>
  <si>
    <t>0202200001019</t>
  </si>
  <si>
    <t>CONTRIB.  AO  FPSM  PARTE  PATRONAL  16%  REF REMUNERACAO DE JANEIRO 2022 ADMINISTRACAO SERVIDORES. NE TRANSPOSTA DA NE 645.</t>
  </si>
  <si>
    <t>0202200001020</t>
  </si>
  <si>
    <t>CONTRIB.  AO  FPSM  PARTE  PATRONAL  16%  REF REMUNERACAO DE JANEIRO 2022 GRATIFICACAO - RPPS NE TRANSPOSTA DA NE 646.</t>
  </si>
  <si>
    <t>0202200001021</t>
  </si>
  <si>
    <t>CONTRIB.  AO  FPSM  PARTE  PATRONAL  16%  REF REMUNERACAO DE JANEIRO 2022 GRATIFICACAO - CAMARA 4 NE TRANSPOSTA DA NE 647.</t>
  </si>
  <si>
    <t>0202200001022</t>
  </si>
  <si>
    <t>CONTRIB.  AO  FPSM  PARTE  PATRONAL  16%  REF REMUNERACAO DE JANEIRO 2022 FAZENDA - SERVIDORES NE TRANSPOSTA DA NE 648</t>
  </si>
  <si>
    <t>0202200001023</t>
  </si>
  <si>
    <t>CONTRIB.  AO  FPSM  PARTE  PATRONAL  16%  REF REMUNERACAO DE JANEIRO 2022 GRATIFICACAO RPPS -3+1 NE TRASNPOSTA DA NE 649.</t>
  </si>
  <si>
    <t>0202200001024</t>
  </si>
  <si>
    <t>CONTRIB.  AO  FPSM  PARTE  PATRONAL  16%  REF REMUNERACAO DE JANEIRO 2022 GRATIFICACAO CAMARA - 4 NE TRASNPOSTA DA NE 650.</t>
  </si>
  <si>
    <t>0202200001025</t>
  </si>
  <si>
    <t>CONTRIB.  AO  FPSM  PARTE  PATRONAL  16%  REF REMUNERACAO DE JANEIRO 2022 FAZENDA- TRIBUTARIO - ESTATUTARIOS NE TRASNPOSTA DA NE 651.</t>
  </si>
  <si>
    <t>0202200001026</t>
  </si>
  <si>
    <t>CONTRIB.  AO  FPSM  PARTE  PATRONAL  16%  REF REMUNERACAO DE JANEIRO 2022 OBRAS E VIACAO/SERVIDORES NE TRANSPOSTA DA NE 652.</t>
  </si>
  <si>
    <t>0202200001027</t>
  </si>
  <si>
    <t>CONTRIB.  AO  FPSM  PARTE  PATRONAL  16%  REF REMUNERACAO DE JANEIRO 2022 SERVICOS URBANOS E TRANSITO/SERVIDORES NE TRANSPOSTA DA NE 653.</t>
  </si>
  <si>
    <t>0202200001028</t>
  </si>
  <si>
    <t>CONTRIB.  AO  FPSM  PARTE  PATRONAL  16%  REF REMUNERACAO DE JANEIRO 2022 ASSISTENCIA SOCIAL - SECRETARIA NE TRANSPOSTA NE 654</t>
  </si>
  <si>
    <t>0202200001029</t>
  </si>
  <si>
    <t>CONTRIB.  AO  FPSM  PARTE  PATRONAL  16%  REF REMUNERACAO DE JANEIRO 2022 ASSISTENCIA SOCIAL - CRAS - ESTAT. NE TRANSPOSTA DA NE 655.</t>
  </si>
  <si>
    <t>0202200001030</t>
  </si>
  <si>
    <t>CONTRIB.  AO  FPSM  PARTE  PATRONAL  16%  REF REMUNERACAO DE JANEIRO 2022 AGRICULTURA - ESTATUTARIO NE TRANSPOSTA DA NE 656</t>
  </si>
  <si>
    <t>0202200001031</t>
  </si>
  <si>
    <t>CONTRIB.  AO  FPSM  PARTE  PATRONAL  16%  REF REMUNERACAO DE JANEIRO 2022 EDUCACAO SECRETARIA - ESTATUTARIO NE TRANSPOSTA DA NE 657</t>
  </si>
  <si>
    <t>0202200001032</t>
  </si>
  <si>
    <t>CONTRIB.  AO  FPSM  PARTE  PATRONAL  16%  REF REMUNERACAO DE JANEIRO 2022 EDUC. FUNDEB-LAR-ED.INFANTIL - PROF. NE TRANSPOSTA DA NE 658</t>
  </si>
  <si>
    <t>0202200001033</t>
  </si>
  <si>
    <t>CONTRIB.  AO  FPSM  PARTE  PATRONAL  16%  REF REMUNERACAO DE JANEIRO 2022 EDUC. FUNDEB-LAR-ED.INFANTIL - MERENDA NE TRANSPOSTA DA NE 659</t>
  </si>
  <si>
    <t>0202200001034</t>
  </si>
  <si>
    <t>CONTRIB.  AO  FPSM  PARTE  PATRONAL  16%  REF REMUNERACAO DE JANEIRO 2022 EDUC. FUNDEB-GV- FUNDAMENTAL - PROF NE TRANSPOSTA DA NE 660</t>
  </si>
  <si>
    <t>0202200001035</t>
  </si>
  <si>
    <t>CONTRIB.  AO  FPSM  PARTE  PATRONAL  16%  REF REMUNERACAO DE JANEIRO 2022 EDUC. FUNDEB-GV- ED.INFANTIL - PROF. NE TRANSPOSTA DA NE 661</t>
  </si>
  <si>
    <t>0202200001036</t>
  </si>
  <si>
    <t>CONTRIB.  AO  FPSM  PARTE  PATRONAL  16%  REF REMUNERACAO DE JANEIRO 2022 EDUC. FUNDEB-GV- FUNDAMENTAL - MERENDA NE TRANSPOSTA DA NE 662</t>
  </si>
  <si>
    <t>0202200001037</t>
  </si>
  <si>
    <t>CONTRIB.  AO  FPSM  PARTE  PATRONAL  16%  REF REMUNERACAO DE JANEIRO 2022 EDUC. LAR - ED.INFANTIL - APOIO NE TRANSPOSTA DA NE 663</t>
  </si>
  <si>
    <t>0202200001038</t>
  </si>
  <si>
    <t>CONTRIB.  AO  FPSM  PARTE  PATRONAL  16%  REF REMUNERACAO DE JANEIRO 2022 EDUC. FUNDEB-TRANSPORTE ESCOLAR NE TRANSPOSTA DA NE 664</t>
  </si>
  <si>
    <t>0202200001039</t>
  </si>
  <si>
    <t>CONTRIB.  AO  FPSM  PARTE  PATRONAL  16%  REF REMUNERACAO DE JANEIRO 2022 EDUC. FUNDEB-GV- ORIENTADOR - ESTATUTARIOS NE TRANSPOSTA DA NE 665</t>
  </si>
  <si>
    <t>0202200001040</t>
  </si>
  <si>
    <t>CONTRIB.  AO  FPSM  PARTE  PATRONAL  16%  REF REMUNERACAO DE JANEIRO 2022 EDUC. FUNDEB-GV- EDUC.INFANTIL-MONITOR NE TRANSPOSTA DA NE 666</t>
  </si>
  <si>
    <t>0202200001041</t>
  </si>
  <si>
    <t>CONTRIB.  AO  FPSM  PARTE  PATRONAL  16%  REF REMUNERACAO DE JANEIRO 2022 EDUC. FUNDEB-GV- FUNDAMENTAL - APOIO NE TRANSPOSTA DA NE 667</t>
  </si>
  <si>
    <t>0202200001042</t>
  </si>
  <si>
    <t>CONTRIB.  AO  FPSM  PARTE  PATRONAL  16%  REF REMUNERACAO DE JANEIRO 2022 EDUC. FUNDEB-LAR-INF. MONITOR - ESTATUTARIO NE TRANSPOSTA DA NE 668</t>
  </si>
  <si>
    <t>0202200001043</t>
  </si>
  <si>
    <t>CONTRIB.  AO  FPSM  PARTE  PATRONAL  16%  REF REMUNERACAO DE JANEIRO 2022 SAUDE-SECRETARIA NE TRANSPOSTA DA NE 669</t>
  </si>
  <si>
    <t>0202200001044</t>
  </si>
  <si>
    <t>CONTRIB.  AO  FPSM  PARTE  PATRONAL  16%  REF REMUNERACAO DE JANEIRO 2022 SAUDE-VIGILANCIA-EPIDEMIOLOGICA NE TRANSPOSTA DA NE 670</t>
  </si>
  <si>
    <t>0202200001045</t>
  </si>
  <si>
    <t>CONTRIB.  AO  FPSM  PARTE  PATRONAL  16%  REF REMUNERACAO DE JANEIRO 2022 SAUDE-TRANSPORTE NE TRANSPOSTA DA NE 671</t>
  </si>
  <si>
    <t>0202200001046</t>
  </si>
  <si>
    <t>CONTRIB.  AO  FPSM  PARTE  PATRONAL  16%  REF REMUNERACAO DE JANEIRO 2022 SAUDE-PIM NE TRANSPOSTA DA NE 672</t>
  </si>
  <si>
    <t>0202200001047</t>
  </si>
  <si>
    <t>CONTRIB.  AO  FPSM  PARTE  PATRONAL  16%  REF REMUNERACAO DE JANEIRO 2022 SAUDE-FARMACIA-ESTATUTARIO NE TRANSPOSTA DA NE 673</t>
  </si>
  <si>
    <t>0202200001048</t>
  </si>
  <si>
    <t>CONTRIB.  AO  FPSM  PARTE  PATRONAL  16%  REF REMUNERACAO DE JANEIRO 2022 SAUDE-PSF01-BUCAL NE TRANSPOSTA DA NE 674</t>
  </si>
  <si>
    <t>0202200001049</t>
  </si>
  <si>
    <t>CONTRIB.  AO  FPSM  PARTE  PATRONAL  16%  REF REMUNERACAO DE JANEIRO 2022 SAUDE-PSF01-ESTATUTARIO NE TRANSPOSTA DA NE 675</t>
  </si>
  <si>
    <t>0202200001050</t>
  </si>
  <si>
    <t>CONTRIB.  AO  FPSM  PARTE  PATRONAL  16%  REF REMUNERACAO DE JANEIRO 2022 SAUDE-PSF02-BUCAL NE TRANSPOSTA DA NE 676</t>
  </si>
  <si>
    <t>0202200001051</t>
  </si>
  <si>
    <t>CONTRIB.  AO  FPSM  PARTE  PATRONAL  16%  REF REMUNERACAO DE JANEIRO 2022 SAUDE-PSF02-ESTATUTARIO NE TRANSPOSTA DA NE 677</t>
  </si>
  <si>
    <t>0202200001052</t>
  </si>
  <si>
    <t>CONTRIB.  AO  FPSM  PARTE  PATRONAL  16%  REF REMUNERACAO DE JANEIRO 2022 SAUDE-PRONTO ATENDIMENTO NE TRANSPOSTA NE 678</t>
  </si>
  <si>
    <t>0202200001053</t>
  </si>
  <si>
    <t>CONTRIB.  AO  FPSM  PARTE  PATRONAL  16%  REF REMUNERACAO DE JANEIRO 2022 SAUDE-PSF02-APOIO - ESTATUTARIO NE TRANSPOSTA DA NE 679</t>
  </si>
  <si>
    <t>0202200001054</t>
  </si>
  <si>
    <t>CONTRIB.  AO  FPSM  PARTE  PATRONAL  16%  REF REMUNERACAO DE JANEIRO 2022 SAUDE-PRONTO ATENDIMENTO- APOIO- ESTATUTARIO NE TRANSPOSTA NE 680</t>
  </si>
  <si>
    <t>0202200001055</t>
  </si>
  <si>
    <t>CONTRIB.  AO  FPSM  PARTE PATRONAL 20,88% REF REMUNERACAO DE JANEIRO 2022 PASSIVO ATUARIAL SERVIDORES FUNDEB NE TRANSPOSTA DA NE 683</t>
  </si>
  <si>
    <t>0202200001056</t>
  </si>
  <si>
    <t>CONTRIB.  AO  FPSM  PARTE PATRONAL 20,88% REF REMUNERACAO DE JANEIRO 2022 PASSIVO ATUARIAL SERVIDORES SAUDE NE TRANSPOSTA DA NE 684</t>
  </si>
  <si>
    <t>0202200001057</t>
  </si>
  <si>
    <t>CONTRIBUICAO AO FGTS REF. REMUNERACAO DE JANEIRO/2022 931 - 1 - PROFESSORES FUNDEB - R$ 235,19 127 - 2 - SEC. DE SAUDE PPI - R$ 355,91 117 - 8 - AGENTES DE SAUDE PSF 01 - R$ 1.346,25 117 - 8 - AGENTES DE SAUDE PSF 02 - R$ 1.560,49 NE TRANSPOSTA DA NE 616.</t>
  </si>
  <si>
    <t>0202200001058</t>
  </si>
  <si>
    <t>CONTRIB.  AO  FPSM  PARTE PATRONAL 20,88% REF REMUNERACAO DE JANEIRO 2022  CAMARA - ESTATUTARIOS NE TRANSPOSTA DE PARTE DA NE 689.</t>
  </si>
  <si>
    <t>3.1.91.13.21.01.00.000</t>
  </si>
  <si>
    <t>0202200001059</t>
  </si>
  <si>
    <t>CONTRIB.  AO  FPSM  PARTE PATRONAL 20,88% REF REMUNERACAO DE JANEIRO 2022  INATIVOS - VL - REAL NE TRANSPOSTA DE PARTE DA NE 689.</t>
  </si>
  <si>
    <t>3.1.91.13.21.02.00.000</t>
  </si>
  <si>
    <t>0202200001060</t>
  </si>
  <si>
    <t>CONTRIB.  AO  FPSM  PARTE PATRONAL 20,88% REF REMUNERACAO DE JANEIRO 2022  PENSIONISTAS - VL - REAL NE TRANSPOSTA DE PARTE DA NE 689.</t>
  </si>
  <si>
    <t>0202200001063</t>
  </si>
  <si>
    <t>PA  DE  LIXO  PARA  MANUTENCAO  DOS  TRABALHOS  DA SECRETARIA DE SERVICOS URBANOS E TRANSITO. CONF RD 460 EM ANEXO.</t>
  </si>
  <si>
    <t>0202200001064</t>
  </si>
  <si>
    <t>1/4  DE  DIARIA  A  IJUI  NO  DIA  15/02/2022 PARA LEVAR ONIBUS IPL 9843 EM VISTORIA OBRIGATORIA. CONF SD 150 EM ANEXO</t>
  </si>
  <si>
    <t>4.4.90.52.35.00.00.000</t>
  </si>
  <si>
    <t>0202200001065</t>
  </si>
  <si>
    <t>ROTEADOR  PARA MELHORIA NO SINAL DE INTERNET DA SECRETARIA DE AGRICULTURA E ABASTECIMENTO. CONF RD 439 EM ANEXO. PATRIM. No</t>
  </si>
  <si>
    <t>0202200001066</t>
  </si>
  <si>
    <t>MATERIAL  PARA CONSERTO DA REDE DE AGUA NA COMUNIDADE DE SAO ROQUE. CONF RD 448 EM ANEXO</t>
  </si>
  <si>
    <t>0202200001067</t>
  </si>
  <si>
    <t>FILTRO  E  OLEO  LUBRIFICANTE  PARA  SAVEIRO No 98 DA SECRETARIA DE OBRAS E VIACAO. CONF RD 449 EM ANEXO. PROCESSO   No  203/2021,  PREGAO  PRESENCIAL  No  39/2021  SRP  31/2021</t>
  </si>
  <si>
    <t>0202200001068</t>
  </si>
  <si>
    <t>PNEU  750 R16 PARA SUBSTITUICAO NO TANQUE DE AGUA DA SECRETARIA DE SERVICOS URBANOS E TRANSITO. CONF RD 450 EM ANEXO. PROCESSO    No   281/2021  PREGAO  PRESENCIAL  No  48/2021  SRP    39/2021.</t>
  </si>
  <si>
    <t>0202200001069</t>
  </si>
  <si>
    <t>100  HORAS DE MAO DE OBRA  DE SERVICOS ELETRICOS NAS MAQUINAS DA SECRETARIA MUNICIPAL DE OBRAS E VIACAO. CONF RD 451 EM ANEXO. PROCESSO    No    35/2021    PREGAO  PRESENCIAL  No  12/2021  SRP  08/2021.</t>
  </si>
  <si>
    <t>0202200001070</t>
  </si>
  <si>
    <t>BALANCEAMENTO  PARA PNEUS DO VEICULO SAVEIRO No 98 DA SECRETARIA DE OBRAS E VIACAO. CONF RD No 453 EM ANEXO. PROCESSO   No  305/2021,  PREGAO  PRESENCIAL  No  53/2021  SRP  44/2021</t>
  </si>
  <si>
    <t>0202200001071</t>
  </si>
  <si>
    <t>GEOMETRIA  PARA  O  VEICULO  SAVEIRO No 98 DA SECRETARIA DE OBRAS E VIACAO. CONF RD No 452 EM ANEXO. PROCESSO   No  305/2021,  PREGAO  PRESENCIAL  No  53/2021  SRP  44/2021</t>
  </si>
  <si>
    <t>0202200001072</t>
  </si>
  <si>
    <t>KIT  DE IMPRESSAO BVDR PARA AFERICAO DE  TACOGRAFO DO ONIBUS No 114 PLACA JBC7D92 DO TRANSPORTE ESCOLAR. CONF RD 446 EM ANEXO</t>
  </si>
  <si>
    <t>0202200001073</t>
  </si>
  <si>
    <t>INTERVENCAO  TECNICA  PARA  AFERICAO  DE  TACOGRAFO  DO ONIBUS No 114 PLACA JBC7D92 DO TRANSPORTE ESCOLAR. CONF RD 447 EM ANEXO</t>
  </si>
  <si>
    <t>0202200001074</t>
  </si>
  <si>
    <t>RESSARCIMENTO  DE  CONSULTA/EXAME  MEDICO  CONF LEI 2613/15 DE ACORDO COM O DECRETO 104/15 CONF RD 445 EM ANEXO.</t>
  </si>
  <si>
    <t>0202200001075</t>
  </si>
  <si>
    <t>RESSARCIMENTO  DE  CONSULTA/EXAME  MEDICO  CONF LEI 2613/15 DE ACORDO COM O DECRETO 104/15 CONF RD 444 EM ANEXO.</t>
  </si>
  <si>
    <t>0202200001076</t>
  </si>
  <si>
    <t>PECAS  PARA  AFERICAO  DE  TACOGRAFO  DO  ONIBUS  No  68  PLACA IPL 9843 DO TRANSPORTE ESCOLAR. CONF RD 442 EM ANEXO.</t>
  </si>
  <si>
    <t>0202200001077</t>
  </si>
  <si>
    <t>MAO  DE  OBRA DE CONSERTO DE DISPLAY DE TACOGRAFO PARA O ONIBUS No 68 PLACA IPL 9843 DO TRANSPORTE ESCOLAR. CONFORME RD No443 EM ANEXO.</t>
  </si>
  <si>
    <t>0202200001078</t>
  </si>
  <si>
    <t>PECAS  PARA  CONSERTO  DA  RETROESCAVADEIRA  No80  DA SECRETARIA DE OBRAS E VIACAO. CONF RD No 441 EM ANEXO. PROCESSO No 36/2022 DISPENSA DE LICITACAO 24/2022</t>
  </si>
  <si>
    <t>0202200001079</t>
  </si>
  <si>
    <t>PECAS  PARA  CONSERTO  DA  RETROESCAVADEIRA  No80  DA SECRETARIA DE OBRAS E VIACAO. CONF RD No 440 EM ANEXO. PROCESSO No 36/2022 DISPENSA DE LICITACAO 24/2022</t>
  </si>
  <si>
    <t>0202200001080</t>
  </si>
  <si>
    <t>CONTRATACAO  DE  AGENCIA  CONCESSIONARIA  PARA REVISAO NO CAMINHAO No111 DA SECRETARIA DE OBRAS E VIACAO.CONF RD 455 EM ANEXO. PROCESSO No 37/2022 INEXIGIBILIDADE 03/2022</t>
  </si>
  <si>
    <t>0202200001081</t>
  </si>
  <si>
    <t>SQUEEZE  PERSONALIZADO  PARA  DIA  DIA  DA  MULHER.  CONF RD 456 EM ANEXO DISPENSA LICITACAO No 23/2022 PROCESSO No34/2022</t>
  </si>
  <si>
    <t>0202200001082</t>
  </si>
  <si>
    <t>PECAS  PARA  CONSERTO  DO  oNIBUS  No 107 QUE REALIZA O TRANSPORTE ESCOLAR. CONF RD 457 EM ANEXO DISPENSA DE LICITACAO  No 23/2022 PROCESSO No34/2022</t>
  </si>
  <si>
    <t>0202200001083</t>
  </si>
  <si>
    <t>MAO  DE  OBRA  PARA  REALIZACAO  DE  CONSERTO DO ONIBUS No107 DO TRANSPORTE ESCOLAR. CONF RD 458 EM ANEXO. DISPENSA DE LICITACAO No 23/2022 PROCESSO No 34/2022</t>
  </si>
  <si>
    <t>0202200001084</t>
  </si>
  <si>
    <t>01  TAXA  DE  INSCRICAO PARA O CUSRO EAD " IMPOSTO DE RENDA RETIDO NA FONTE DE    ACORDO COM A TESE FIXADA NO RE 1.293.453 (STF) E A IN RFB 1.234/2012, AO  SERVIDOR EVERTON DA ROSA , O CURSO ACONTECERA NOS DIAS 07 E 08/03/2022. CONF RD 470  EM ANEXO.</t>
  </si>
  <si>
    <t>0202200001085</t>
  </si>
  <si>
    <t>MATERIAIS  PARA REALIZACAO DE HIGIENIZACAO NA SAVEIRO No98 DA SECRETARIA DE OBRAS E VIACAO. CONF RD 468 EM ANEXO.</t>
  </si>
  <si>
    <t>0202200001086</t>
  </si>
  <si>
    <t>MAO  DE  OBRA PARA REALIZACAO DE HIGIENIZACAO DA SAVEIRO No98 DA SECRETARIA DE OBRAS E VIACAO. CONF RD 469</t>
  </si>
  <si>
    <t>0202200001087</t>
  </si>
  <si>
    <t>PECAS  PARA  MANUTENCAO  DA  MOTONIVELADORA No83 DA SECRETARIA MUNICIPAL DE OBRAS E VIACAO. CONF RD 467 EM ANEXO.</t>
  </si>
  <si>
    <t>0202200001088</t>
  </si>
  <si>
    <t>PECAS  PARA  CONSERTO  DA  RETROESCAVADEIRA  No93  DA SECRETARIA DE OBRAS E VIACAO. CONF RD 466 EM ANEXO.</t>
  </si>
  <si>
    <t>0202200001089</t>
  </si>
  <si>
    <t>MANGUEIRA E CONEXOES PARA CONSERTO  DA MOTONIVELADORA No 72 DA SECRETARIA DE OBRAS E VIACAO.  CONF RD 465 EM ANEXO</t>
  </si>
  <si>
    <t>0202200001090</t>
  </si>
  <si>
    <t>KIT  DE  BOBINA  BVDR  PARA  OS  ONIBUS No 102,107,110 E 114 QUE REALIZAM O TRANSPORTE ESCOLAR. CONF RD 464 EM ANEXO.</t>
  </si>
  <si>
    <t>0202200001091</t>
  </si>
  <si>
    <t>CILINDROS  MESTRES PARA CONSERTO DA RETROESCAVADEIRA No 70 DA SECRETARIA DE SERVICOS URBANOS E TRANSITO. CONF RD 463 EM ANEXO.</t>
  </si>
  <si>
    <t>0202200001092</t>
  </si>
  <si>
    <t>PECAS  PARA CONSERTO  RETROESCAVADEIRA XCMG DA PATRULHA AGRICOLA. CONF RD 462 EM ANEXO</t>
  </si>
  <si>
    <t>0202200001093</t>
  </si>
  <si>
    <t>02    TAXAS    DE  INSCRICAO  PARA  O  "CURSO  COMPLETO  DE  LICITACOES  NA ADMINISTRACAO  PuBLICA,  DE  ACORDO  COM  A  NOVA  LEI DE LICITACOES" A SER REALIZADO  NA  FAMURS-PORTO ALEGRE NOS DIAS 21,22 E 23 DE FEVEREIRO DE 2022 PARA  AS  SERVIDORAS ANA PAULA  S SCHMIDT E VEREDIANE SIGOLIN . CONF RD 461 EM ANEXO</t>
  </si>
  <si>
    <t>0202200001094</t>
  </si>
  <si>
    <t>1/4  DE  DIaRIAS  A  IJUI  NO  DIA 16/02/2022 PARA VISTORIA DO ONIBUS No107 PLACA IZO 8156. CONF SD 155 EM ANEXO</t>
  </si>
  <si>
    <t>0202200001095</t>
  </si>
  <si>
    <t>1/4  DE DIARIA A SANTA ROSA NO DIA 16/02/2022 PARA ACOMPANHAR TRANSFERENCIA DE PACIENTE ATE TRES DE MAIO. CONF SD 157/2022</t>
  </si>
  <si>
    <t>0202200001096</t>
  </si>
  <si>
    <t>ADIANTAMENTO  DE  NUMERARIO  PARA  DESPESAS ESCOLARES CFE LEI 2.746/2018 EM NOME  DA  SERVIDORA  VANDERLEIA  APARECIDA  DARONCO  CAUDURO  CONCEDIDO  NO PROTOCOLO N. 157/2022</t>
  </si>
  <si>
    <t>0202200001097</t>
  </si>
  <si>
    <t>ADIANTAMENTO  DE  NUMERARIO  PARA  DESPESAS ESCOLARES CFE LEI 2.746/2018 EM NOME DA SERVIDORA ELI OLIVEIRA BAIOTTO CONCEDIDO NO PROTOCOLO N. 250/2022</t>
  </si>
  <si>
    <t>0202200001098</t>
  </si>
  <si>
    <t>ADIANTAMENTO  DE  NUMERARIO PARA DESPESAS DO TRANSPORTE DA SAUDE EM NOME DO SERVIDOR  ANDERSON  DIEGO  DA  SILVA  SALAZAR  CONCEDIDO  NO  PROTOCOLO  N. 251/2022</t>
  </si>
  <si>
    <t>0202200001099</t>
  </si>
  <si>
    <t>LANCHE  PARA OS JOVENS QUE SE APRESENTARAM NO DIA 17.02.2022 NO ALISTAMENTO MILITAR,  JUNTO  A  CAMARA  DE  VEREADORES DE INDEPENDENCIA. CONF RD 476 EM ANEXO.</t>
  </si>
  <si>
    <t>0202200001100</t>
  </si>
  <si>
    <t>MATERIAIS  PARA  MANUTENCAO  DE  REDE  DE AGUA, SECRETARIA DE AGRICULTURA - SETOR DE SANEAMENTO CONF RD 475 EM ANEXO. PROCESSO  No32/2021,  PREGAO  PRESENCIAL  No10/2021, SRP No06/2021 E EDITAL 12/2021.</t>
  </si>
  <si>
    <t>0202200001101</t>
  </si>
  <si>
    <t>MATERIAIS  PARA  MANUTENCAO  DE  REDE  DE AGUA, SECRETARIA DE AGRICULTURA - SETOR DE SANEAMENTO CONF RD 474 EM ANEXO. PROCESSO  No32/2021,  PREGAO  PRESENCIAL  No10/2021, SRP No06/2021 E EDITAL 12/2021.</t>
  </si>
  <si>
    <t>0202200001102</t>
  </si>
  <si>
    <t>MATERIAIS  PARA  MANUTENCAO  DE  REDE  DE AGUA, SECRETARIA DE AGRICULTURA - SETOR DE SANEAMENTO CONF RD 473 EM ANEXO. PROCESSO  No32/2021,  PREGAO  PRESENCIAL  No10/2021, SRP No06/2021 E EDITAL 12/2021.</t>
  </si>
  <si>
    <t>0202200001103</t>
  </si>
  <si>
    <t>MEDICAMENTO  PARA MANUTENCAO DO TRATAMENTO DE SAUDE DE PACIENTE ATENDIDO NA REDE BASICA DE SAUDE CONF RD 480 EM ANEXO.</t>
  </si>
  <si>
    <t>0202200001104</t>
  </si>
  <si>
    <t>MATERIAL  DE ESCRITORIO QUE SE FAZ NECESSaRIOS NAS ATIVIDADES DESENVOLVIDAS NOS ESFS. CONF RD 479 EM ANEXO.</t>
  </si>
  <si>
    <t>0202200001105</t>
  </si>
  <si>
    <t>MATERIAL  DE  EXPEDIENTE  PARA AS ATIVIDADES DESENVOLVIDAS NA SECRETARIA DE SAUDE. CONF RD 478 EM ANEXO.</t>
  </si>
  <si>
    <t>0202200001106</t>
  </si>
  <si>
    <t>01  TAXA DE INSCRICAO PARA O FISCAL ADRIANO SCHMITT PARTICIPAR DO "CURSO DE LICENCIAMENTO  E  ALVARAS  E  APERFEICOAMENTO  SOBRE  A  LEI  DA  LIBERDADE ECONOMICA  ATUALIZADA  ATE  A  LEI No 14.195 DE 26 DE AGOSTO DE 2021" A SER REALIZADO  NA  FAMURS  NOS  DIAS  21,22 E 23.02.2022. CONF RD 477 EM ANEXO.</t>
  </si>
  <si>
    <t>0202200001107</t>
  </si>
  <si>
    <t>3.1/2  DIaRIAS  A  PORTO  ALEGRE  NOS  DIAS  21,22  E  23 DE FEVEREIRO PARA PARTICIPAR    DO  CURSO COMPLETO DE LICITACOES NA ADMINISTRACAO PUBLICA, DE ACORDO  COM A NOVA LEI DE LICITACOES, QUE SE REALIZARA JUNTO A FAMURS. CONF SD 158 EM ANEXO.</t>
  </si>
  <si>
    <t>0202200001108</t>
  </si>
  <si>
    <t>3.1/2  DIaRIAS  A  PORTO  ALEGRE  NOS  DIAS  21,22  E  23 DE FEVEREIRO PARA PARTICIPAR    DO  CURSO COMPLETO DE LICITACOES NA ADMINISTRACAO PUBLICA, DE ACORDO  COM A NOVA LEI DE LICITACOES, QUE SE REALIZARA JUNTO A FAMURS. CONF SD 159 EM ANEXO</t>
  </si>
  <si>
    <t>0202200001109</t>
  </si>
  <si>
    <t>3.  1/2  DIaRIAS  A  PORTO  ALEGRE  NOS  DIAS 21, 22 E 23 DE FEVEREIRO PARA REALIZACAO  CURSO  PRaTICO DE LICENCA E ALVARAS JUNTO A FAMURS. CONF SD 160 EM ANEXO.</t>
  </si>
  <si>
    <t>0202200001110</t>
  </si>
  <si>
    <t>MAO  DE  OBRA PARA  REFORMA DA GARAGEM DA UNIDA DE BASICA DE SAUDE. CONF RD 472 EM ANEXO E CONTRATO No 07/2022 processo 308/20 21, Tomada de  Precos no 12/2021</t>
  </si>
  <si>
    <t>0202200001111</t>
  </si>
  <si>
    <t>MATERIAL  PARA   REFORMA DA GARAGEM DA UNIDADE BASICA DE SAUDE. CONF RD 471 EM ANEXO E CONTRATO No 07/2022 PROCESSO 308/20 21, TOMADA DE  PRECOS No 12/2021</t>
  </si>
  <si>
    <t>0202200001112</t>
  </si>
  <si>
    <t>MAO  DE  OBRA  PARA  TROCA DE COIFA DA HOMOCINETICA PARA A SAVEIRO No 98 DA SECRETARIA MUNICIPAL DE OBRAS E VIACAO. CONF RD 485 EM ANEXO</t>
  </si>
  <si>
    <t>0202200001113</t>
  </si>
  <si>
    <t>COIFA  DA  HOMOCINETICA  PARA  A  SAVEIRO  No 98 DA SECRETARIA MUNICIPAL DE OBRAS E VIACAO. CONF RD 484 EM ANEXO</t>
  </si>
  <si>
    <t>0202200001114</t>
  </si>
  <si>
    <t>MAO   DE  OBRA  PARA  PRESTACAO  DE  SERVICOS  ELETRICOS  NAS  MaQUINAS  DA SECRETARIA  DE  SERVICOS  URBANOS  E  TRaNSITO.  CONF RD No 481 EM ANEXO. PROCESSO    No    35/2021,   PREGAO  PRESENCIAL  No  12/2021  SRP  08/2021.</t>
  </si>
  <si>
    <t>0202200001115</t>
  </si>
  <si>
    <t>CONTRIBUICAO  CONASEMS  RETIDA  PELO FES/RS NAS TRANSFERENCIAS ESTADUAIS DA SAUDE CONFORME RESOLUCAO 020/18 CIB/RS. R$ 180,00 MENSAIS</t>
  </si>
  <si>
    <t>0202200001116</t>
  </si>
  <si>
    <t>CAMARAS  E  PROTETORES  PARA  MOTONIVELADORAS  E CAMINHOES DA SECRETARIA DE OBRAS E VIACAO. CONF RD 482 EM ANEXO. PROCESSO    No    14/2022,    PREGAO  PRESENCIAL  No  01/2022  SRP  02/2022</t>
  </si>
  <si>
    <t>0202200001117</t>
  </si>
  <si>
    <t>PNEUS  1400X24  PARA  MOTONIVELADORAS DA SECRETARIA DE OBRAS E VIACAO. CONF RD 483 EM ANEXO. PROCESSO    No    14/2022,    PREGAO  PRESENCIAL  No  01/2022  SRP  02/2022</t>
  </si>
  <si>
    <t>0202200001118</t>
  </si>
  <si>
    <t>COMPRESSOR  DE AR CONDICIONADO PARA O ONIBUS No 107, PLACA IZO 8I56.CONF RD 487 EM ANEXO. INEXIGIBILIDADE No 04/2022 PROCESSO 40/2022</t>
  </si>
  <si>
    <t>0202200001119</t>
  </si>
  <si>
    <t>MAO  DE OBRA DE SUBSTITUICAO DO COMPRESSOR DE AR CONDICIONADO PARA O ONIBUS No 107, PLACA IZO 8I56.CONF RD 488 EM ANEXO. INEXIGIBILIDADE No 04/2022 PROCESSO 40/2022</t>
  </si>
  <si>
    <t>0202200001120</t>
  </si>
  <si>
    <t>ADIANTAMENTO  DE  NUMERARIO  PARA  DESPESAS  DE ALIMENTACAO E HOSPEDAGEM DE USUARIOS DO CRAS EM OUTROS MUNICIPIOS. ADIANTAMENTO  EM  NOME  DO  SERVIDOR  JONADAN CANDIDO STAZIAKI CONCEDIDO NO PROTOCOLO N. 262/2022</t>
  </si>
  <si>
    <t>0202200001121</t>
  </si>
  <si>
    <t>MAO  DE  OBRA  PARA  CONSERTO  DO  SISTEMA  DE FREIOS DA AMBULANCIA RENAULT MASTER, PLACA IVZ 6337. CONF RD 489 EM ANEXO. DISPENSA DE LICITACAO No 26/2022 PROCESSO No41/2022.</t>
  </si>
  <si>
    <t>0202200001122</t>
  </si>
  <si>
    <t>PECAS  PARA  CONSERTO  DO SISTEMA DE FREIOS DA AMBULANCIA RENAULT MASTER, PLACA IVZ 6337. CONF RD 490 EM ANEXO. DISPENSA DE LICITACAO No 26/2022 PROCESSO No41/2022.</t>
  </si>
  <si>
    <t>0202200001123</t>
  </si>
  <si>
    <t>1/4   DE  DIARIA DIA 18/02/2022 A IJUI PARA O SERVIDOR VOLMIR ALVES BAIRROS PARA  TRANSPORTE    DE    USUARIOS    DO    CRAS ATE A AGENCIA DO INSS PARA PERICIAS MEDICAS. CONF SD No 169 EM ANEXO.</t>
  </si>
  <si>
    <t>0202200001124</t>
  </si>
  <si>
    <t>RECARGA  DE  EXTINTORES  PARA AS MAQUINAS DA SECRETARIA DE OBRAS E VIACAO . CONF RD 491 EM ANEXO DISPENSA DE LICITACAO No 25/2022 PROCESSO 39/2022</t>
  </si>
  <si>
    <t>0202200001125</t>
  </si>
  <si>
    <t>RECARGA  DE  EXTINTORES  ABC 04KG PARA FROTA DO TRANSPORTE ESCOLAR. CONF RD 492 EM ANEXO DISPENSA DE LICITACAO No 25/2022 PROCESSO 39/2022</t>
  </si>
  <si>
    <t>0202200001126</t>
  </si>
  <si>
    <t>RECARGA  DE  EXTINTORES  PARA  MANUTENCAO  DO  ATENDIMENTO  DE  URGENCIA  E EMERGENCIA. CONF RD 493 EM ANEXO DISPENSA DE LICITACAO No 25/2022 PROCESSO 39/2022</t>
  </si>
  <si>
    <t>0202200001127</t>
  </si>
  <si>
    <t>RECARGA  DE EXTINTORES PARA MANUTENCAO DA EDUCACAO INFANTIL. CONF RD 494 EM ANEXO DISPENSA DE LICITACAO No 25/2022 PROCESSO 39/2022</t>
  </si>
  <si>
    <t>0202200001128</t>
  </si>
  <si>
    <t>RECARGA  DE EXTINTORES PARA MANUTENCAO DAS UBS/PFS. CONF RD 495 EM ANEXO DISPENSA DE LICITACAO No 25/2022 PROCESSO 39/2022</t>
  </si>
  <si>
    <t>0202200001129</t>
  </si>
  <si>
    <t>RECARGA  DE  EXTINTORES ABC 04KG PARA PREDIO DA ASSISTENCIA SOCIAL. CONF RD 496 EM ANEXO DISPENSA DE LICITACAO No 25/2022 PROCESSO 39/2022</t>
  </si>
  <si>
    <t>alteracao de vinculacao</t>
  </si>
  <si>
    <t>0202200001130</t>
  </si>
  <si>
    <t>RECARGA  DE  EXTINTORES  PARA MANUTENCAO DO ENSINO FUNDAMENTAL. CONF RD 497 EM ANEXO DISPENSA DE LICITACAO No 25/2022 PROCESSO 39/2022</t>
  </si>
  <si>
    <t>0202200001131</t>
  </si>
  <si>
    <t>RECARGA  DE  EXTINTORES  PARA MANUTENCAO DOS ESPACOS CULTURAIS. CONF RD 498 EM ANEXO DISPENSA DE LICITACAO No 25/2022 PROCESSO 39/2022</t>
  </si>
  <si>
    <t>0202200001132</t>
  </si>
  <si>
    <t>RECARGA  DE  EXTINTORES   PARA MANUTENCAO DO PALACIO MUNICIPAL. CONF RD 499 EM ANEXO DISPENSA DE LICITACAO No 25/2022 PROCESSO 39/2022</t>
  </si>
  <si>
    <t>0202200001133</t>
  </si>
  <si>
    <t>RECARGA  DE  EXTINTORES    PARA MANUTENCAO DA SECRETARIA DE OBRAS E VIACAO. CONF RD 500 EM ANEXO DISPENSA DE LICITACAO No 25/2022 PROCESSO 39/2022</t>
  </si>
  <si>
    <t>0202200001134</t>
  </si>
  <si>
    <t>RECARGA  DE  EXTINTORES    PARA  MANUTENCAO  DO SALAO VERDE. CONF RD 501 EM ANEXO DISPENSA DE LICITACAO No 25/2022 PROCESSO 39/2022</t>
  </si>
  <si>
    <t>0202200001135</t>
  </si>
  <si>
    <t>CESTAS  BASICAS  TIPO  I    PARA  DISTRIBUICAO AOS MUNICIPES EM SITUACAO DE VULNERABILIDADE  SOCIAL DE ACORDO COM CRITERIOS ESTABELECIDOS PELA SECR. DE ASSISTENCIA SOCIAL. CONF RD 505 EM ANEXO. PROCESSO    No67/2021,    PREGAO    PRESENCIAL   No  19/2021,  SRP  12/2021</t>
  </si>
  <si>
    <t>0202200001136</t>
  </si>
  <si>
    <t>CESTAS  BASICAS  TIPO  II  E  TIPO  III  PARA DISTRIBUICAO AOS MUNICIPES EM SITUACAO  DE  VULNERABILIDADE  SOCIAL DE ACORDO COM CRITERIOS ESTABELECIDOS PELA SECR. DE ASSISTENCIA SOCIAL. CONF RD 504 EM ANEXO. PROCESSO    No67/2021,    PREGAO    PRESENCIAL   No  19/2021,  SRP  12/2021</t>
  </si>
  <si>
    <t>0202200001137</t>
  </si>
  <si>
    <t>PAR  DE PALHETA DE LIMPADOR DE PARA-BRISA PARA VEICULO VOYAGE 2017. CONF RD 508 EM ANEXO. PROCESSO    No  203/2021,  PREGAO  PRESENCIAL No 39/2021  PELO SRP 31/2021.</t>
  </si>
  <si>
    <t>0202200001138</t>
  </si>
  <si>
    <t>PECAS  PARA  CONSERTO  DA  MOTONIVELADORA  No77 E RETROESCAVADEIRA No 93 DA SECRETARIA DE OBRAS E VIACAO. CONF RD 513 EM ANEXO.</t>
  </si>
  <si>
    <t>0202200001139</t>
  </si>
  <si>
    <t>SERVICO  DE  CAMBAGEM  NO  VEICULO  CITROEN  AIRCROSS,  PLACA  IZD3G00,  DO CONSELHO TUTELAR. CONF RD 514 EM ANEXO</t>
  </si>
  <si>
    <t>0202200001140</t>
  </si>
  <si>
    <t>CONSERTO  E  HIGIENIZACAO  DO  TACOGRAFO  DO ONIBUS IOX9684. CONF RD 515 EM ANEXO</t>
  </si>
  <si>
    <t>3.3.90.93.01.03.00.000</t>
  </si>
  <si>
    <t>0202200001141</t>
  </si>
  <si>
    <t>RESSARCIMENTO  PARA  A  SERVIDORA VERIDIANA NOGARA REFERENTE A DESPESAS COM COMBUSTIVEL EM VEICULO PROPRIO PARA TRANSPORTE DE PACIENTE EM PORTO ALEGRE. CONF RD No 516 EM ANEXO.</t>
  </si>
  <si>
    <t>0202200001142</t>
  </si>
  <si>
    <t>CONTRATACAO  DE  EMPRESA  ESPECIALIZADA  PARA  REALIZACAO  DE EXAMES DE ECO OBSTETRICA COM DOPPLER. CONF RD 517 EM ANEXO DISPENSA DE LICITACAO No 28/2022 PROCESSO No 43/2022</t>
  </si>
  <si>
    <t>0202200001143</t>
  </si>
  <si>
    <t>PRODUTOS  DE  HIGIENE E  LIMPEZA PARA MANUTENCAO DO PALACIO MUNICIPAL. CONF RD  509  EM  ANEXO  PROCESSO  No 68/2021, PREGAO PRESENCIAL No 20/2021, SRP 13/2021.</t>
  </si>
  <si>
    <t>0202200001144</t>
  </si>
  <si>
    <t>PRODUTOS  DE  HIGIENE E  LIMPEZA PARA MANUTENCAO DO PALACIO MUNICIPAL. CONF RD  510  EM  ANEXO  PROCESSO  No 68/2021, PREGAO PRESENCIAL No 20/2021, SRP 13/2021.</t>
  </si>
  <si>
    <t>0202200001145</t>
  </si>
  <si>
    <t>PRODUTOS  DE  HIGIENE E  LIMPEZA PARA MANUTENCAO DO PALACIO MUNICIPAL. CONF RD  511  EM  ANEXO  PROCESSO  No 68/2021, PREGAO PRESENCIAL No 20/2021, SRP 13/2021.</t>
  </si>
  <si>
    <t>0202200001146</t>
  </si>
  <si>
    <t>PRODUTOS  DE  HIGIENE E  LIMPEZA PARA MANUTENCAO DO PALACIO MUNICIPAL. CONF RD  512  EM  ANEXO  PROCESSO  No 68/2021, PREGAO PRESENCIAL No 20/2021, SRP 13/2021.</t>
  </si>
  <si>
    <t>3.3.90.30.29.00.00.000</t>
  </si>
  <si>
    <t>0202200001147</t>
  </si>
  <si>
    <t>CAIXA  DE  SOM  PARA  COMPUTADOR  PARA  USO DOS SERVIDORES DA SECRETARIA DA FAZENDA E SETORES EM CURSOS EAD. CONF RD No 503 EM ANEXO.</t>
  </si>
  <si>
    <t>3.3.90.39.32.00.00.000</t>
  </si>
  <si>
    <t>0202200001149</t>
  </si>
  <si>
    <t>TRANSPORTE  ESCOLAR AOS ALUNOS DA REDE BASICA DE EDUCACAO NO EXERCICIO 2022  CONF.  CONTRATO  016/2020  E  TERMO  ADITIVO  005  EM  ANEXO  NE  1150. PROCESSO  No  15/2020  PREGAO  PRESENCIAL  No  10/2020  EDITAL  12/2020 LINHA 02 SAO ROQUE</t>
  </si>
  <si>
    <t>0202200001150</t>
  </si>
  <si>
    <t>TRANSPORTE  ESCOLAR  AOS  ALUNOS  DA  REDE  BASICA DE EDUCACAO NO EXERCICIO 2022 CONF. CONTRATO 016/2020 E TERMO ADITIVO 005 EM ANEXO. PROCESSO  No  15/2020  PREGAO  PRESENCIAL  No  10/2020  EDITAL  12/2020</t>
  </si>
  <si>
    <t>0202200001151</t>
  </si>
  <si>
    <t>TRANSPORTE  ESCOLAR  AOS  ALUNOS  DA  REDE  BASICA DE EDUCACAO NO EXERCICIO 2022 CONF.    CONTRATO  016/2020  E  TERMO  ADITIVO  005  EM  ANEXO  ne  1150. PROCESSO  No  15/2020  PREGAO  PRESENCIAL  No  10/2020  EDITAL  12/2020</t>
  </si>
  <si>
    <t>0202200001152</t>
  </si>
  <si>
    <t>MEDICAMENTO  PARA MANUTENCAO DO TRATAMENTO DE SAUDE DE PACIENTE ATENDIDO NA REDE BASICA DE SAUDE CONF RD 520 EM ANEXO.</t>
  </si>
  <si>
    <t>0202200001153</t>
  </si>
  <si>
    <t>MAO  DE OBRA DE CHAPEAMENTO PARA VEICULOS DA SECRETARIA  DE OBRAS E VIACAO. CONF RD No 518 EM ANEXO. PROCESSO    No    117/2021,  PREGAO  PRESENCIAL  No  31/2021,  SRP  22/2021</t>
  </si>
  <si>
    <t>0202200001154</t>
  </si>
  <si>
    <t>RESSARCIMENTO  DE  CONSULTA/EXAME  MEDICO  CONF LEI 2613/15 DE ACORDO COM O DECRETO 104/15. CONF RD 519 EM ANEXO.</t>
  </si>
  <si>
    <t>4.4.90.52.40.00.00.000</t>
  </si>
  <si>
    <t>0202200001155</t>
  </si>
  <si>
    <t>ROCADEIRA  PARA  DESENVOLVIMENTO  DAS  ATIVIDADES  DE    LIMPEZA  URBANA. CONF RD No 521 EM ANEXO. PROCESSO    No  65/2021,    PREGAO  PRESENCIAL  No  17/2021    SRP  11/2021</t>
  </si>
  <si>
    <t>0202200001156</t>
  </si>
  <si>
    <t>RESSARCIMENTO  DE  CONSULTA/EXAME  MEDICO  CONF LEI 2613/15 DE ACORDO COM O DECRETO 104/15 CONF RD 522 EM ANEXO.</t>
  </si>
  <si>
    <t>0202200001157</t>
  </si>
  <si>
    <t>RECARGA  DE EXTINTORES PARA MANUTENCAO DA SECRETARIA DE ASSISTENCIA SOCIAL. CONF RD 502 EM ANEXO DISPENSA DE LICITACAO No 25/2022 PROCESSO 39/2022</t>
  </si>
  <si>
    <t>0202200001158</t>
  </si>
  <si>
    <t>02  PNEUS  17,5  X  25  PARA  MOTONIVELADORA No 77 DA SECRETARIA DE OBRAS E VIACAO. CONF RD 523 EM ANEXO. PROCESSO    No    14/2022,    PREGAO  PRESENCIAL  No  01/2022  SRP  02/2022</t>
  </si>
  <si>
    <t>0202201001159</t>
  </si>
  <si>
    <t>SERVICOS  TECNICOS  DE  ASSESSORIA EM MERCADO FINANCEIRO E GERENCIAMENTO DA CARTEIRA  DE  INVESTIMENTO  CONTRATO No 037/2021 PROCESSO No 106/2021 DISPENSA No 68/2021 VIGENCIA 22.05.2022</t>
  </si>
  <si>
    <t>0202200001160</t>
  </si>
  <si>
    <t>GENEROS   ALIMENTICIOS  PARA  ALMOCO  DOS  SERVIDORES  QUE  TRABALHARAO  NA CAMPANHA  DE  VACINACAO  CONTRA  A  COVID-19.  CONF  RD  No 524 EM ANEXO. PROCESSO No 67/2021, PREGAO PRESENCIAL No 19/2021 SRP12/2021</t>
  </si>
  <si>
    <t>0202200001161</t>
  </si>
  <si>
    <t>RECARGA  DE  EXTINTORES ABC 04KG PARA PREDIO DA ASSISTENCIA SOCIAL. CONF RD 496 EM ANEXO DISPENSA DE LICITACAO No 25/2022 PROCESSO 39/2022 NE TRANSPOSTA DA NE No 1129.</t>
  </si>
  <si>
    <t>0202200001162</t>
  </si>
  <si>
    <t>CONTRIBUICAO PATRONAL DE 20% SOBRE LIQUIDACAO DE SERVICOS PRESTADO POR MEI.  NE 321 VALOR R$ 5.776,00 DATA DA LIQUIDACAO 04.02.2022 NIT: 127.4690.371-9 MEI - MARCIO MAKOSKI DO ROSARIO CNPJ: 28.871.767/0001-05</t>
  </si>
  <si>
    <t>0202200001163</t>
  </si>
  <si>
    <t>CONTRIBUICAO PATRONAL DE 20% SOBRE LIQUIDACAO DE SERVICOS PRESTADO POR MEI.  NE 270 VALOR R$ 5.616,00 DATA DA LIQUIDACAO 15.02.2022 NIT: 113.3243.837-1 MEI - JOAO ROQUE BARASUOL BERTI CNPJ: 95.136.685/0001-04</t>
  </si>
  <si>
    <t>0202200001164</t>
  </si>
  <si>
    <t>CONTRIBUICAO PATRONAL DE 20% SOBRE LIQUIDACAO DE SERVICOS PRESTADO POR MEI.  NE 938, 942, 943 VALOR R$ 2.710,00 DATA DA LIQUIDACAO 17.02.2022 NIT: 128.1636.768-3 MEI - LUCIANO LUIS ROBERTI CNPJ: 35.535.479/0001-45</t>
  </si>
  <si>
    <t>0202200001165</t>
  </si>
  <si>
    <t>CONTRIBUICAO PATRONAL DE 20% SOBRE LIQUIDACAO DE SERVICOS PRESTADO POR MEI.  NE 965 VALOR R$ 50,00 DATA DA LIQUIDACAO 17.02.2022 NIT: 170.1760.707-2 MEI - CELONI TABORDA ZIMERMANN CNPJ: 97.551.920/0001-30</t>
  </si>
  <si>
    <t>0202200001166</t>
  </si>
  <si>
    <t>CONTRIBUICAO PATRONAL DE 20% SOBRE LIQUIDACAO DE SERVICOS PRESTADO POR MEI.  NE 946, 724 VALOR R$ 680,00 DATA DA LIQUIDACAO 10.02 E 18.02.2022 NIT: 166.5851.907-3 MEI - SILVANA DE CAMPOS CHAGAS CNPJ: 34.157.011/0001-00</t>
  </si>
  <si>
    <t>4.4.90.52.12.00.00.000</t>
  </si>
  <si>
    <t>0202200001169</t>
  </si>
  <si>
    <t>ASPIRADOR  DE  PO  E  AGUA  POTENCIA  1200 WATTS PARA A RAMPA DE LAVAGEM DA SECRETARIA  DE  SERVICOS  URBANOS  E  TRANSITO.  CONF  RD  486  EM ANEXO. PATRIM. No</t>
  </si>
  <si>
    <t>0202200001170</t>
  </si>
  <si>
    <t>REMUNERACAO REFERENTE AO MES DE FEVEREIRO DE 2022. EDUC-FUNDEB-GV-FUNDA-PROF-CLT VENCIMENTO</t>
  </si>
  <si>
    <t>0202200001171</t>
  </si>
  <si>
    <t>REMUNERACAO REFERENTE AO MES DE FEVEREIRO DE 2022. EDUC-FUNDEB-GV-FUNDA-PROF-CLT ANUENIOS</t>
  </si>
  <si>
    <t>0202200001172</t>
  </si>
  <si>
    <t>REMUNERACAO REFERENTE AO MES DE FEVEREIRO DE 2022. SAUDE-VIGIL-EPIDEM- CLT VENCIMENTO</t>
  </si>
  <si>
    <t>0202200001173</t>
  </si>
  <si>
    <t>REMUNERACAO REFERENTE AO MES DE FEVEREIRO DE 2022. SAUDE-VIGIL-EPIDEM- CLT INSALUBRIDADE</t>
  </si>
  <si>
    <t>0202200001174</t>
  </si>
  <si>
    <t>REMUNERACAO REFERENTE AO MES DE FEVEREIRO DE 2022. SAUDE-PSF 01-AG. COM-SAUDE- CLT VENCIMENTO</t>
  </si>
  <si>
    <t>0202200001175</t>
  </si>
  <si>
    <t>REMUNERACAO REFERENTE AO MES DE FEVEREIRO DE 2022. SAUDE-PSF 01-AG. COM-SAUDE- CLT GRATIFICACAO PSF</t>
  </si>
  <si>
    <t>0202200001176</t>
  </si>
  <si>
    <t>REMUNERACAO REFERENTE AO MES DE FEVEREIRO DE 2022. SAUDE-PSF 01-AG. COM-SAUDE- CLT INSALUBRIDADE</t>
  </si>
  <si>
    <t>0202200001177</t>
  </si>
  <si>
    <t>REMUNERACAO REFERENTE AO MES DE FEVEREIRO DE 2022. SAUDE-PSF 02-AG. COM-SAUDE- CLT VENCIMENTO</t>
  </si>
  <si>
    <t>0202200001178</t>
  </si>
  <si>
    <t>REMUNERACAO REFERENTE AO MES DE FEVEREIRO DE 2022. SAUDE-PSF 02-AG. COM-SAUDE- CLT GRATIFICACAO PSF</t>
  </si>
  <si>
    <t>0202200001179</t>
  </si>
  <si>
    <t>REMUNERACAO REFERENTE AO MES DE FEVEREIRO DE 2022. SAUDE-PSF 02-AG. COM-SAUDE- CLT INSALUBRIDADE</t>
  </si>
  <si>
    <t>0202200001180</t>
  </si>
  <si>
    <t>REMUNERACAO REFERENTE AO MES DE FEVEREIRO DE 2022. SAUDE-PSF 02-AG. COM-SAUDE- CLT HORAS EXTRAS SAUDE.</t>
  </si>
  <si>
    <t>0202200001181</t>
  </si>
  <si>
    <t>REMUNERACAO REFERENTE AO MES DE FEVEREIRO DE 2022. GABINETE-CONTROLE-INTERNO-ESTAT. VENCIMENTO</t>
  </si>
  <si>
    <t>0202200001182</t>
  </si>
  <si>
    <t>REMUNERACAO REFERENTE AO MES DE FEVEREIRO DE 2022. GABINETE-CONTROLE-INTERNO-ESTAT. GRATIFICACAO CONT.INTERNO</t>
  </si>
  <si>
    <t>0202200001183</t>
  </si>
  <si>
    <t>REMUNERACAO REFERENTE AO MES DE FEVEREIRO DE 2022. GABINETE-CONTROLE-INTERNO-ESTAT. ANUENIOS.</t>
  </si>
  <si>
    <t>0202200001184</t>
  </si>
  <si>
    <t>REMUNERACAO REFERENTE AO MES DE FEVEREIRO DE 2022. GABINETE-ESTATUTARIOS VENCIMENTO</t>
  </si>
  <si>
    <t>0202200001185</t>
  </si>
  <si>
    <t>REMUNERACAO REFERENTE AO MES DE FEVEREIRO DE 2022. GABINETE-ESTATUTARIOS HORAS PLANTAO MOTORISTAS</t>
  </si>
  <si>
    <t>0202200001186</t>
  </si>
  <si>
    <t>REMUNERACAO REFERENTE AO MES DE FEVEREIRO DE 2022. GABINETE-ESTATUTARIOS ANUENIOS</t>
  </si>
  <si>
    <t>0202200001187</t>
  </si>
  <si>
    <t>REMUNERACAO REFERENTE AO MES DE FEVEREIRO DE 2022. GABINETE-ESTATUTARIOS SALARIO FAMILIA</t>
  </si>
  <si>
    <t>0202200001188</t>
  </si>
  <si>
    <t>REMUNERACAO REFERENTE AO MES DE FEVEREIRO DE 2022. GABINETE-ESTATUTARIOS HORAS EXTRAS ADMINISTRACAO</t>
  </si>
  <si>
    <t>0202200001189</t>
  </si>
  <si>
    <t>REMUNERACAO REFERENTE AO MES DE FEVEREIRO DE 2022. GABINETE-ESTATUTARIOS HORAS EXTRAS  SAUDE</t>
  </si>
  <si>
    <t>0202200001190</t>
  </si>
  <si>
    <t>REMUNERACAO REFERENTE AO MES DE FEVEREIRO DE 2022. ADMINISTRACAO-LIMPZ-E-COZINHA-ESTAT VENCIMENTO</t>
  </si>
  <si>
    <t>0202200001191</t>
  </si>
  <si>
    <t>REMUNERACAO REFERENTE AO MES DE FEVEREIRO DE 2022. ADMINISTRACAO-LIMPZ-E-COZINHA-ESTAT INSALUBRIDADE</t>
  </si>
  <si>
    <t>0202200001192</t>
  </si>
  <si>
    <t>REMUNERACAO REFERENTE AO MES DE FEVEREIRO DE 2022. ADMINISTRACAO-LIMPZ-E-COZINHA-ESTAT ANUENIOS</t>
  </si>
  <si>
    <t>0202200001193</t>
  </si>
  <si>
    <t>REMUNERACAO REFERENTE AO MES DE FEVEREIRO DE 2022. ADMINISTRACAO-ESTATUTARIOS VENCIMENTO</t>
  </si>
  <si>
    <t>0202200001194</t>
  </si>
  <si>
    <t>REMUNERACAO REFERENTE AO MES DE FEVEREIRO DE 2022. ADMINISTRACAO-ESTATUTARIOS FERIAS</t>
  </si>
  <si>
    <t>0202200001195</t>
  </si>
  <si>
    <t>REMUNERACAO REFERENTE AO MES DE FEVEREIRO DE 2022. ADMINISTRACAO-ESTATUTARIOS ANUENIOS</t>
  </si>
  <si>
    <t>0202200001196</t>
  </si>
  <si>
    <t>REMUNERACAO REFERENTE AO MES DE FEVEREIRO DE 2022. ADMINISTRACAO-ESTATUTARIOS HORAS EXTRAS ADMINISTRACAO</t>
  </si>
  <si>
    <t>0202200001197</t>
  </si>
  <si>
    <t>REMUNERACAO REFERENTE AO MES DE FEVEREIRO DE 2022. ADMINISTRACAO-ESTATUTARIOS GRAT.SERV.CAMARA</t>
  </si>
  <si>
    <t>0202200001198</t>
  </si>
  <si>
    <t>REMUNERACAO REFERENTE AO MES DE FEVEREIRO DE 2022. ADMINISTRACAO-ESTATUTARIOS GRAT.SERV.RPPS</t>
  </si>
  <si>
    <t>0202200001199</t>
  </si>
  <si>
    <t>REMUNERACAO REFERENTE AO MES DE FEVEREIRO DE 2022. ADMINISTRACAO-ESTATUTARIOS GRAT.SINDICANCIA</t>
  </si>
  <si>
    <t>0202200001200</t>
  </si>
  <si>
    <t>REMUNERACAO REFERENTE AO MES DE FEVEREIRO DE 2022. FAZENDA-ESTATUTARIOS VENCIMENTO</t>
  </si>
  <si>
    <t>0202200001201</t>
  </si>
  <si>
    <t>REMUNERACAO REFERENTE AO MES DE FEVEREIRO DE 2022. FAZENDA-ESTATUTARIOS QUEBRA DE CAIXA</t>
  </si>
  <si>
    <t>3.1.90.11.31.00.00.000</t>
  </si>
  <si>
    <t>0202200001202</t>
  </si>
  <si>
    <t>REMUNERACAO REFERENTE AO MES DE FEVEREIRO DE 2022. FAZENDA-ESTATUTARIOS FG-1</t>
  </si>
  <si>
    <t>0202200001203</t>
  </si>
  <si>
    <t>REMUNERACAO REFERENTE AO MES DE FEVEREIRO DE 2022. FAZENDA-ESTATUTARIOS FERIAS</t>
  </si>
  <si>
    <t>0202200001204</t>
  </si>
  <si>
    <t>REMUNERACAO REFERENTE AO MES DE FEVEREIRO DE 2022. FAZENDA-ESTATUTARIOS ANUENIOS</t>
  </si>
  <si>
    <t>0202200001205</t>
  </si>
  <si>
    <t>REMUNERACAO REFERENTE AO MES DE FEVEREIRO DE 2022. FAZENDA-ESTATUTARIOS HORAS EXTRAS FAZENDA</t>
  </si>
  <si>
    <t>0202200001206</t>
  </si>
  <si>
    <t>REMUNERACAO REFERENTE AO MES DE FEVEREIRO DE 2022. FAZENDA-ESTATUTARIOS GRATIFICACAO JUNTA MILITAR</t>
  </si>
  <si>
    <t>0202200001207</t>
  </si>
  <si>
    <t>REMUNERACAO REFERENTE AO MES DE FEVEREIRO DE 2022. FAZENDA-ESTATUTARIOS GRAT. SERV.CAMARA</t>
  </si>
  <si>
    <t>0202200001208</t>
  </si>
  <si>
    <t>REMUNERACAO REFERENTE AO MES DE FEVEREIRO DE 2022. FAZENDA-ESTATUTARIOS GRAT. SERV.RPPS</t>
  </si>
  <si>
    <t>0202200001209</t>
  </si>
  <si>
    <t>REMUNERACAO REFERENTE AO MES DE FEVEREIRO DE 2022. FAZENDA-TRIBUTARIO-ESTATUTARIOS VENCIMENTO</t>
  </si>
  <si>
    <t>0202200001210</t>
  </si>
  <si>
    <t>REMUNERACAO REFERENTE AO MES DE FEVEREIRO DE 2022. FAZENDA-TRIBUTARIO-ESTATUTARIOS FERIAS</t>
  </si>
  <si>
    <t>0202200001211</t>
  </si>
  <si>
    <t>REMUNERACAO REFERENTE AO MES DE FEVEREIRO DE 2022. FAZENDA-TRIBUTARIO-ESTATUTARIOS GRAT.CONT.INTERNO</t>
  </si>
  <si>
    <t>0202200001212</t>
  </si>
  <si>
    <t>REMUNERACAO REFERENTE AO MES DE FEVEREIRO DE 2022. FAZENDA-TRIBUTARIO-ESTATUTARIOS AUXILIO DOENCA</t>
  </si>
  <si>
    <t>0202200001213</t>
  </si>
  <si>
    <t>REMUNERACAO REFERENTE AO MES DE FEVEREIRO DE 2022. FAZENDA-TRIBUTARIO-ESTATUTARIOS ANUENIOS</t>
  </si>
  <si>
    <t>0202200001214</t>
  </si>
  <si>
    <t>REMUNERACAO REFERENTE AO MES DE FEVEREIRO DE 2022. FAZENDA-TRIBUTARIO-ESTATUTARIOS GRATIFICACAO P.I.T.</t>
  </si>
  <si>
    <t>0202200001215</t>
  </si>
  <si>
    <t>REMUNERACAO REFERENTE AO MES DE FEVEREIRO DE 2022. EDUCACAO-SECRETARIA-ESTATUTARIOS VENCIMENTO</t>
  </si>
  <si>
    <t>0202200001216</t>
  </si>
  <si>
    <t>REMUNERACAO REFERENTE AO MES DE FEVEREIRO DE 2022. EDUCACAO-SECRETARIA-ESTATUTARIOS FG-2</t>
  </si>
  <si>
    <t>0202200001217</t>
  </si>
  <si>
    <t>REMUNERACAO REFERENTE AO MES DE FEVEREIRO DE 2022. EDUCACAO-SECRETARIA-ESTATUTARIOS FERIAS</t>
  </si>
  <si>
    <t>0202200001218</t>
  </si>
  <si>
    <t>REMUNERACAO REFERENTE AO MES DE FEVEREIRO DE 2022. EDUCACAO-SECRETARIA-ESTATUTARIOS SALARIO MATERNIDADE</t>
  </si>
  <si>
    <t>0202200001219</t>
  </si>
  <si>
    <t>REMUNERACAO REFERENTE AO MES DE FEVEREIRO DE 2022. EDUCACAO-SECRETARIA-ESTATUTARIOS AUXILIO DOENCA</t>
  </si>
  <si>
    <t>0202200001220</t>
  </si>
  <si>
    <t>REMUNERACAO REFERENTE AO MES DE FEVEREIRO DE 2022. EDUCACAO-SECRETARIA-ESTATUTARIOS ANUENIOS</t>
  </si>
  <si>
    <t>0202200001221</t>
  </si>
  <si>
    <t>REMUNERACAO REFERENTE AO MES DE FEVEREIRO DE 2022. EDUCACAO-SECRETARIA-ESTATUTARIOS GRAT.SINDICANCIA</t>
  </si>
  <si>
    <t>0202200001222</t>
  </si>
  <si>
    <t>REMUNERACAO REFERENTE AO MES DE FEVEREIRO DE 2022. EDUC-FUNDEB-LAR-INFANT-PROF-EST VENCIMENTO</t>
  </si>
  <si>
    <t>0202200001223</t>
  </si>
  <si>
    <t>REMUNERACAO REFERENTE AO MES DE FEVEREIRO DE 2022. EDUC-FUNDEB-LAR-INFANT-PROF-EST REGIME SUPLEMENTAR</t>
  </si>
  <si>
    <t>0202200001224</t>
  </si>
  <si>
    <t>REMUNERACAO REFERENTE AO MES DE FEVEREIRO DE 2022. EDUC-FUNDEB-LAR-INFANT-PROF-EST SALARIO MATERNIDADE</t>
  </si>
  <si>
    <t>0202200001225</t>
  </si>
  <si>
    <t>REMUNERACAO REFERENTE AO MES DE FEVEREIRO DE 2022. EDUC-FUNDEB-LAR-INFANT-PROF-EST ANUENIOS</t>
  </si>
  <si>
    <t>0202200001226</t>
  </si>
  <si>
    <t>REMUNERACAO REFERENTE AO MES DE FEVEREIRO DE 2022. EDUC-FUNDEB-LAR-INFANT-PROF-EST VICE-DIRETOR DE ESCOLA FG02</t>
  </si>
  <si>
    <t>0202200001227</t>
  </si>
  <si>
    <t>REMUNERACAO REFERENTE AO MES DE FEVEREIRO DE 2022. EDUC-FUNDEB-LAR-INFANT-PROF-EST DIRETOR DE ESCOLAIII- FG03</t>
  </si>
  <si>
    <t>0202200001228</t>
  </si>
  <si>
    <t>REMUNERACAO REFERENTE AO MES DE FEVEREIRO DE 2022. EDUC-FUNDEB-LAR-INFANT-PROF-EST COORDENADOR PEDAGOGICO - FG04</t>
  </si>
  <si>
    <t>0202200001229</t>
  </si>
  <si>
    <t>REMUNERACAO REFERENTE AO MES DE FEVEREIRO DE 2022. EDUC-LAR-INFANTIL-MERENDA-ESTAT VENCIMENTO</t>
  </si>
  <si>
    <t>0202200001230</t>
  </si>
  <si>
    <t>REMUNERACAO REFERENTE AO MES DE FEVEREIRO DE 2022. EDUC-LAR-INFANTIL-MERENDA-ESTAT INSALUBRIDADE</t>
  </si>
  <si>
    <t>0202200001231</t>
  </si>
  <si>
    <t>REMUNERACAO REFERENTE AO MES DE FEVEREIRO DE 2022. EDUC-LAR-INFANTIL-MERENDA-ESTAT ANUENIOS</t>
  </si>
  <si>
    <t>0202200001232</t>
  </si>
  <si>
    <t>REMUNERACAO REFERENTE AO MES DE FEVEREIRO DE 2022. EDUC-FUNDEB-GV-FUNDA-PROF-ESTAT VENCIMENTO</t>
  </si>
  <si>
    <t>0202200001233</t>
  </si>
  <si>
    <t>REMUNERACAO REFERENTE AO MES DE FEVEREIRO DE 2022. EDUC-FUNDEB-GV-FUNDA-PROF-ESTAT GRAT.CURSO SUP.300HORAS</t>
  </si>
  <si>
    <t>0202200001234</t>
  </si>
  <si>
    <t>REMUNERACAO REFERENTE AO MES DE FEVEREIRO DE 2022. EDUC-FUNDEB-GV-FUNDA-PROF-ESTAT FERIAS</t>
  </si>
  <si>
    <t>0202200001235</t>
  </si>
  <si>
    <t>REMUNERACAO REFERENTE AO MES DE FEVEREIRO DE 2022. EDUC-FUNDEB-GV-FUNDA-PROF-ESTAT ANUENIOS</t>
  </si>
  <si>
    <t>0202200001236</t>
  </si>
  <si>
    <t>REMUNERACAO REFERENTE AO MES DE FEVEREIRO DE 2022. EDUC-FUNDEB-GV-FUNDA-PROF-ESTAT DIFERENCA DE SALARIO</t>
  </si>
  <si>
    <t>0202200001237</t>
  </si>
  <si>
    <t>REMUNERACAO REFERENTE AO MES DE FEVEREIRO DE 2022. EDUC-FUNDEB-GV-FUNDA-PROF-ESTAT VICE-DIRETOR DE ESCOLA-FG02</t>
  </si>
  <si>
    <t>0202200001238</t>
  </si>
  <si>
    <t>REMUNERACAO REFERENTE AO MES DE FEVEREIRO DE 2022. EDUC-FUNDEB-GV-FUNDA-PROF-ESTAT DIRETOR DE ESCOLAIII -FG03</t>
  </si>
  <si>
    <t>0202200001239</t>
  </si>
  <si>
    <t>REMUNERACAO REFERENTE AO MES DE FEVEREIRO DE 2022. EDUC-FUNDEB-GV-FUNDA-PROF-ESTAT COORDENADOR PEDAGOGICO -FG04</t>
  </si>
  <si>
    <t>0202200001240</t>
  </si>
  <si>
    <t>REMUNERACAO REFERENTE AO MES DE FEVEREIRO DE 2022. EDUC-FUNDEB-GV-INFANTIL-PROF-ESTAT VENCIMENTO</t>
  </si>
  <si>
    <t>0202200001241</t>
  </si>
  <si>
    <t>REMUNERACAO REFERENTE AO MES DE FEVEREIRO DE 2022. EDUC-FUNDEB-GV-INFANTIL-PROF-ESTAT ANUENIOS</t>
  </si>
  <si>
    <t>0202200001242</t>
  </si>
  <si>
    <t>REMUNERACAO REFERENTE AO MES DE FEVEREIRO DE 2022. EDUC-GV-FUNDAMENTAL-MERENDA-ESTAT VENCIMENTO</t>
  </si>
  <si>
    <t>0202200001243</t>
  </si>
  <si>
    <t>REMUNERACAO REFERENTE AO MES DE FEVEREIRO DE 2022. EDUC-GV-FUNDAMENTAL-MERENDA-ESTAT INSALUBRIDADE</t>
  </si>
  <si>
    <t>0202200001244</t>
  </si>
  <si>
    <t>REMUNERACAO REFERENTE AO MES DE FEVEREIRO DE 2022. EDUC-GV-FUNDAMENTAL-MERENDA-ESTAT ANUENIOS</t>
  </si>
  <si>
    <t>0202200001245</t>
  </si>
  <si>
    <t>REMUNERACAO REFERENTE AO MES DE FEVEREIRO DE 2022. EDUC-MDE-LAR-INFANTIL-APOIO-ESTAT VENCIMENTO</t>
  </si>
  <si>
    <t>0202200001246</t>
  </si>
  <si>
    <t>REMUNERACAO REFERENTE AO MES DE FEVEREIRO DE 2022. EDUC-MDE-TRANSPORTE-ESTATUT VENCIMENTO</t>
  </si>
  <si>
    <t>0202200001247</t>
  </si>
  <si>
    <t>REMUNERACAO REFERENTE AO MES DE FEVEREIRO DE 2022. EDUC-MDE-TRANSPORTE-ESTATUT INSALUBRIDADE</t>
  </si>
  <si>
    <t>0202200001248</t>
  </si>
  <si>
    <t>REMUNERACAO REFERENTE AO MES DE FEVEREIRO DE 2022. EDUC-MDE-TRANSPORTE-ESTATUT HORAS PLANTAO MOTORISTAS</t>
  </si>
  <si>
    <t>0202200001249</t>
  </si>
  <si>
    <t>REMUNERACAO REFERENTE AO MES DE FEVEREIRO DE 2022. EDUC-MDE-TRANSPORTE-ESTATUT ANUENIOS</t>
  </si>
  <si>
    <t>0202200001250</t>
  </si>
  <si>
    <t>REMUNERACAO REFERENTE AO MES DE FEVEREIRO DE 2022. EDUC-MDE-TRANSPORTE-ESTATUT DIFERENCA DE SALARIO</t>
  </si>
  <si>
    <t>0202200001251</t>
  </si>
  <si>
    <t>REMUNERACAO REFERENTE AO MES DE FEVEREIRO DE 2022. EDUC-MDE-TRANSPORTE-ESTATUT HORAS EXTRAS EDUCACAO</t>
  </si>
  <si>
    <t>0202200001252</t>
  </si>
  <si>
    <t>REMUNERACAO REFERENTE AO MES DE FEVEREIRO DE 2022. EDUC-MDE-TRANSPORTE-ESTATUT HORAS EXTRAS SAUDE</t>
  </si>
  <si>
    <t>0202200001253</t>
  </si>
  <si>
    <t>REMUNERACAO REFERENTE AO MES DE FEVEREIRO DE 2022. EDUC-MDE-TRANSPORTE-ESTATUT GRAT.TRANSP.ESCOLAR</t>
  </si>
  <si>
    <t>0202200001254</t>
  </si>
  <si>
    <t>REMUNERACAO REFERENTE AO MES DE FEVEREIRO DE 2022. EDUC-MDE-TRANSPORTE-ESTATUT GRAT.RESP.FROTA TRANSP.ESCOLAR</t>
  </si>
  <si>
    <t>0202200001255</t>
  </si>
  <si>
    <t>REMUNERACAO REFERENTE AO MES DE FEVEREIRO DE 2022. EDUC-FUNDEB-GV-ORIENTADOR-ESTAT VENCIMENTO</t>
  </si>
  <si>
    <t>0202200001256</t>
  </si>
  <si>
    <t>REMUNERACAO REFERENTE AO MES DE FEVEREIRO DE 2022. EDUC-FUNDEB-GV-ORIENTADOR-ESTAT ANUENIOS</t>
  </si>
  <si>
    <t>0202200001257</t>
  </si>
  <si>
    <t>REMUNERACAO REFERENTE AO MES DE FEVEREIRO DE 2022. EDUC-FUNDEB-GV-INFANTIL-MONITOR-ESTAT VENCIMENTO</t>
  </si>
  <si>
    <t>0202200001258</t>
  </si>
  <si>
    <t>REMUNERACAO REFERENTE AO MES DE FEVEREIRO DE 2022. EDUC-FUNDEB-GV-INFANTIL-MONITOR-ESTAT ANUENIOS</t>
  </si>
  <si>
    <t>0202200001259</t>
  </si>
  <si>
    <t>REMUNERACAO REFERENTE AO MES DE FEVEREIRO DE 2022. EDUC-MDE-GV-FUNDA-APOIO-ESTAT VENCIMENTO</t>
  </si>
  <si>
    <t>0202200001260</t>
  </si>
  <si>
    <t>REMUNERACAO REFERENTE AO MES DE FEVEREIRO DE 2022. EDUC-MDE-GV-FUNDA-APOIO-ESTAT INSALUBRIDADE</t>
  </si>
  <si>
    <t>0202200001261</t>
  </si>
  <si>
    <t>REMUNERACAO REFERENTE AO MES DE FEVEREIRO DE 2022. EDUC-MDE-GV-FUNDA-APOIO-ESTAT ANUENIOS</t>
  </si>
  <si>
    <t>0202200001262</t>
  </si>
  <si>
    <t>REMUNERACAO REFERENTE AO MES DE FEVEREIRO DE 2022. EDUC-MDE-GV-INFANTIL-APOIO-ESTAT VENCIMENTO</t>
  </si>
  <si>
    <t>0202200001263</t>
  </si>
  <si>
    <t>REMUNERACAO REFERENTE AO MES DE FEVEREIRO DE 2022. EDUC-MDE-GV-INFANTIL-APOIO-ESTAT SALARIO FAMILIA</t>
  </si>
  <si>
    <t>0202200001264</t>
  </si>
  <si>
    <t>REMUNERACAO REFERENTE AO MES DE FEVEREIRO DE 2022. EDUC-FUNDEB-LAR-INFANTIL-MONITOR-ESTAT VENCIMENTO</t>
  </si>
  <si>
    <t>0202200001265</t>
  </si>
  <si>
    <t>REMUNERACAO REFERENTE AO MES DE FEVEREIRO DE 2022. EDUC-FUNDEB-LAR-INFANTIL-MONITOR-ESTAT ANUENIOS</t>
  </si>
  <si>
    <t>0202200001266</t>
  </si>
  <si>
    <t>REMUNERACAO REFERENTE AO MES DE FEVEREIRO DE 2022. OBRAS - ESTATUTARIOS VENCIMENTO</t>
  </si>
  <si>
    <t>0202200001267</t>
  </si>
  <si>
    <t>REMUNERACAO REFERENTE AO MES DE FEVEREIRO DE 2022. OBRAS - ESTATUTARIOS ANUENIOS</t>
  </si>
  <si>
    <t>0202200001268</t>
  </si>
  <si>
    <t>REMUNERACAO REFERENTE AO MES DE FEVEREIRO DE 2022. OBRAS - ESTATUTARIOS HORAS PLANTAO MOTORISTAS</t>
  </si>
  <si>
    <t>0202200001269</t>
  </si>
  <si>
    <t>REMUNERACAO REFERENTE AO MES DE FEVEREIRO DE 2022. OBRAS - ESTATUTARIOS FERIAS</t>
  </si>
  <si>
    <t>0202200001270</t>
  </si>
  <si>
    <t>0202200001271</t>
  </si>
  <si>
    <t>REMUNERACAO REFERENTE AO MES DE FEVEREIRO DE 2022. OBRAS - ESTATUTARIOS GRATIFICACAO HORA MAQUINA</t>
  </si>
  <si>
    <t>0202200001272</t>
  </si>
  <si>
    <t>REMUNERACAO REFERENTE AO MES DE FEVEREIRO DE 2022. OBRAS - ESTATUTARIOS HORAS EXTRAS SEC. OBRAS</t>
  </si>
  <si>
    <t>0202200001273</t>
  </si>
  <si>
    <t>REMUNERACAO REFERENTE AO MES DE FEVEREIRO DE 2022. OBRAS - ESTATUTARIOS HORAS EXTRAS SAUDE</t>
  </si>
  <si>
    <t>0202200001274</t>
  </si>
  <si>
    <t>REMUNERACAO REFERENTE AO MES DE FEVEREIRO DE 2022. SERVICOS URBANOS -ESTATUTARIOS VENCIMENTO</t>
  </si>
  <si>
    <t>0202200001275</t>
  </si>
  <si>
    <t>REMUNERACAO REFERENTE AO MES DE FEVEREIRO DE 2022. SERVICOS URBANOS -ESTATUTARIOS INSALUBRIDADE</t>
  </si>
  <si>
    <t>0202200001276</t>
  </si>
  <si>
    <t>REMUNERACAO REFERENTE AO MES DE FEVEREIRO DE 2022. SERVICOS URBANOS -ESTATUTARIOS ADICIONAL NOTURNO</t>
  </si>
  <si>
    <t>0202200001277</t>
  </si>
  <si>
    <t>REMUNERACAO REFERENTE AO MES DE FEVEREIRO DE 2022. SERVICOS URBANOS -ESTATUTARIOS FG-1</t>
  </si>
  <si>
    <t>0202200001278</t>
  </si>
  <si>
    <t>REMUNERACAO REFERENTE AO MES DE FEVEREIRO DE 2022. SERVICOS URBANOS -ESTATUTARIOS SUBSIDIOS</t>
  </si>
  <si>
    <t>0202200001279</t>
  </si>
  <si>
    <t>REMUNERACAO REFERENTE AO MES DE FEVEREIRO DE 2022. SERVICOS URBANOS -ESTATUTARIOS FERIAS</t>
  </si>
  <si>
    <t>0202200001280</t>
  </si>
  <si>
    <t>REMUNERACAO REFERENTE AO MES DE FEVEREIRO DE 2022. SERVICOS URBANOS -ESTATUTARIOS AUXILIO DOENCA</t>
  </si>
  <si>
    <t>0202200001281</t>
  </si>
  <si>
    <t>REMUNERACAO REFERENTE AO MES DE FEVEREIRO DE 2022. SERVICOS URBANOS -ESTATUTARIOS ANUENIOS</t>
  </si>
  <si>
    <t>0202200001282</t>
  </si>
  <si>
    <t>REMUNERACAO REFERENTE AO MES DE FEVEREIRO DE 2022. SERVICOS URBANOS -ESTATUTARIOS SALRIO FAMILIA</t>
  </si>
  <si>
    <t>0202200001283</t>
  </si>
  <si>
    <t>REMUNERACAO REFERENTE AO MES DE FEVEREIRO DE 2022. SERVICOS URBANOS -ESTATUTARIOS GRATIFICACAO HORA MAQUINA</t>
  </si>
  <si>
    <t>0202200001284</t>
  </si>
  <si>
    <t>REMUNERACAO REFERENTE AO MES DE FEVEREIRO DE 2022. SAUDE SECRETARIA -ESTATUTARIOS VENCIMENTO</t>
  </si>
  <si>
    <t>0202200001285</t>
  </si>
  <si>
    <t>REMUNERACAO REFERENTE AO MES DE FEVEREIRO DE 2022. SAUDE SECRETARIA -ESTATUTARIOS GRATIFICACAO PSF</t>
  </si>
  <si>
    <t>0202200001286</t>
  </si>
  <si>
    <t>REMUNERACAO REFERENTE AO MES DE FEVEREIRO DE 2022. SAUDE SECRETARIA -ESTATUTARIOS INSALUBRIDADE</t>
  </si>
  <si>
    <t>0202200001287</t>
  </si>
  <si>
    <t>REMUNERACAO REFERENTE AO MES DE FEVEREIRO DE 2022. SAUDE SECRETARIA -ESTATUTARIOS FERIAS</t>
  </si>
  <si>
    <t>0202200001288</t>
  </si>
  <si>
    <t>REMUNERACAO REFERENTE AO MES DE FEVEREIRO DE 2022. SAUDE SECRETARIA -ESTATUTARIOS ANUENIOS</t>
  </si>
  <si>
    <t>0202200001289</t>
  </si>
  <si>
    <t>REMUNERACAO REFERENTE AO MES DE FEVEREIRO DE 2022. SAUDE SECRETARIA -ESTATUTARIOS GRAT.SINDICANCIA</t>
  </si>
  <si>
    <t>0202200001290</t>
  </si>
  <si>
    <t>REMUNERACAO REFERENTE AO MES DE FEVEREIRO DE 2022. SAUDE VIGIL.EPIDEM-ESTATUTARIOS VENCIMENTO</t>
  </si>
  <si>
    <t>0202200001291</t>
  </si>
  <si>
    <t>REMUNERACAO REFERENTE AO MES DE FEVEREIRO DE 2022. SAUDE VIGIL.EPIDEM-ESTATUTARIOS INSALUBRIDADE</t>
  </si>
  <si>
    <t>0202200001292</t>
  </si>
  <si>
    <t>REMUNERACAO REFERENTE AO MES DE FEVEREIRO DE 2022. SAUDE VIGIL.EPIDEM-ESTATUTARIOS ANUENIOS</t>
  </si>
  <si>
    <t>0202200001293</t>
  </si>
  <si>
    <t>REMUNERACAO REFERENTE AO MES DE FEVEREIRO DE 2022. SAUDE VIGIL.EPIDEM-ESTATUTARIOS HORAS EXTRAS SAUDE</t>
  </si>
  <si>
    <t>0202200001294</t>
  </si>
  <si>
    <t>0202200001295</t>
  </si>
  <si>
    <t>0202200001296</t>
  </si>
  <si>
    <t>REMUNERACAO REFERENTE AO MES DE JANEIRO DE 2022. SAUDE-TRANSPORTE- ESTATUTARIOS HORAS PLANTAO MOTORISTA</t>
  </si>
  <si>
    <t>0202200001297</t>
  </si>
  <si>
    <t>0202200001298</t>
  </si>
  <si>
    <t>0202200001299</t>
  </si>
  <si>
    <t>0202200001300</t>
  </si>
  <si>
    <t>REMUNERACAO REFERENTE AO MES DE FEVEREIRO DE 2022. SAUDE-PIM- ESTATUTARIOS VENCIMENTO</t>
  </si>
  <si>
    <t>0202200001301</t>
  </si>
  <si>
    <t>REMUNERACAO REFERENTE AO MES DE FEVEREIRO DE 2022. SAUDE-PIM- ESTATUTARIOS ANUENIOS</t>
  </si>
  <si>
    <t>0202200001302</t>
  </si>
  <si>
    <t>REMUNERACAO REFERENTE AO MES DE FEVEREIRO DE 2022. SAUDE-FARMACIA- ESTATUTARIOS VENCIMENTO</t>
  </si>
  <si>
    <t>0202200001303</t>
  </si>
  <si>
    <t>REMUNERACAO REFERENTE AO MES DE FEVEREIRO DE 2022. SAUDE-FARMACIA- ESTATUTARIOS INSALUBRIDADE</t>
  </si>
  <si>
    <t>0202200001304</t>
  </si>
  <si>
    <t>REMUNERACAO REFERENTE AO MES DE FEVEREIRO DE 2022. SAUDE-FARMACIA- ESTATUTARIOS FERIAS</t>
  </si>
  <si>
    <t>0202200001305</t>
  </si>
  <si>
    <t>REMUNERACAO REFERENTE AO MES DE FEVEREIRO DE 2022. SAUDE-FARMACIA- ESTATUTARIOS ANUENIOS</t>
  </si>
  <si>
    <t>0202200001306</t>
  </si>
  <si>
    <t>REMUNERACAO REFERENTE AO MES DE FEVEREIRO DE 2022. SAUDE-PSF01-BUCAL- ESTATUTARIOS VENCIMENTO</t>
  </si>
  <si>
    <t>0202200001307</t>
  </si>
  <si>
    <t>REMUNERACAO REFERENTE AO MES DE FEVEREIRO DE 2022. SAUDE-PSF01-BUCAL- ESTATUTARIOS GRATIFICACAO PSF</t>
  </si>
  <si>
    <t>0202200001308</t>
  </si>
  <si>
    <t>REMUNERACAO REFERENTE AO MES DE FEVEREIRO DE 2022. SAUDE-PSF01-BUCAL- ESTATUTARIOS INSALUBRIDADE</t>
  </si>
  <si>
    <t>0202200001309</t>
  </si>
  <si>
    <t>REMUNERACAO REFERENTE AO MES DE FEVEREIRO DE 2022. SAUDE-PSF01-BUCAL- ESTATUTARIOS ANUENIOS</t>
  </si>
  <si>
    <t>0202200001310</t>
  </si>
  <si>
    <t>REMUNERACAO REFERENTE AO MES DE FEVEREIRO DE 2022. SAUDE-PSF01 ESTATUTARIOS VENCIMENTO</t>
  </si>
  <si>
    <t>0202200001311</t>
  </si>
  <si>
    <t>REMUNERACAO REFERENTE AO MES DE FEVEREIRO DE 2022. SAUDE-PSF01 ESTATUTARIOS GRATIFICACAO PSF</t>
  </si>
  <si>
    <t>0202200001312</t>
  </si>
  <si>
    <t>REMUNERACAO REFERENTE AO MES DE FEVEREIRO DE 2022. SAUDE-PSF01 ESTATUTARIOS INSALUBRIDADE</t>
  </si>
  <si>
    <t>0202200001313</t>
  </si>
  <si>
    <t>REMUNERACAO REFERENTE AO MES DE FEVEREIRO DE 2022. SAUDE-PSF01 ESTATUTARIOS FERIAS</t>
  </si>
  <si>
    <t>0202200001314</t>
  </si>
  <si>
    <t>REMUNERACAO REFERENTE AO MES DE FEVEREIRO DE 2022. SAUDE-PSF01 ESTATUTARIOS ANUENIOS</t>
  </si>
  <si>
    <t>0202200001315</t>
  </si>
  <si>
    <t>REMUNERACAO REFERENTE AO MES DE FEVEREIRO DE 2022. SAUDE-PSF02-BUCAL- ESTATUTARIOS VENCIMENTO</t>
  </si>
  <si>
    <t>0202200001316</t>
  </si>
  <si>
    <t>REMUNERACAO REFERENTE AO MES DE FEVEREIRO DE 2022. SAUDE-PSF02-BUCAL- ESTATUTARIOS GRATIFICACAO PSF</t>
  </si>
  <si>
    <t>0202200001317</t>
  </si>
  <si>
    <t>REMUNERACAO REFERENTE AO MES DE FEVEREIRO DE 2022. SAUDE-PSF02-BUCAL- ESTATUTARIOS INSALUBRIDADE</t>
  </si>
  <si>
    <t>0202200001318</t>
  </si>
  <si>
    <t>REMUNERACAO REFERENTE AO MES DE FEVEREIRO DE 2022. SAUDE-PSF02-BUCAL- ESTATUTARIOS ANUENIOS</t>
  </si>
  <si>
    <t>0202200001319</t>
  </si>
  <si>
    <t>REMUNERACAO REFERENTE AO MES DE FEVEREIRO DE 2022. SAUDE-PSF02 ESTATUTARIOS VENCIMENTO</t>
  </si>
  <si>
    <t>0202200001320</t>
  </si>
  <si>
    <t>REMUNERACAO REFERENTE AO MES DE FEVEREIRO DE 2022. SAUDE-PSF02 ESTATUTARIOS GRATIFICACAO PSF</t>
  </si>
  <si>
    <t>0202200001321</t>
  </si>
  <si>
    <t>REMUNERACAO REFERENTE AO MES DE FEVEREIRO DE 2022. SAUDE-PSF02 ESTATUTARIOS INSALUBRIDADE</t>
  </si>
  <si>
    <t>0202200001322</t>
  </si>
  <si>
    <t>REMUNERACAO REFERENTE AO MES DE FEVEREIRO DE 2022. SAUDE-PSF02 ESTATUTARIOS FERIAS</t>
  </si>
  <si>
    <t>0202200001323</t>
  </si>
  <si>
    <t>REMUNERACAO REFERENTE AO MES DE FEVEREIRO DE 2022. SAUDE-PSF02 ESTATUTARIOS ANUENIOS</t>
  </si>
  <si>
    <t>0202200001324</t>
  </si>
  <si>
    <t>REMUNERACAO REFERENTE AO MES DE FEVEREIRO DE 2022. SAUDE-PSF02 ESTATUTARIOS HORAS EXTRAS SAUDE</t>
  </si>
  <si>
    <t>0202200001325</t>
  </si>
  <si>
    <t>REMUNERACAO REFERENTE AO MES DE FEVEREIRO DE 2022. SAUDE-PRONTO ATENDIMENTO-ESTATUTARIOS VENCIMENTO</t>
  </si>
  <si>
    <t>0202200001326</t>
  </si>
  <si>
    <t>REMUNERACAO REFERENTE AO MES DE FEVEREIRO DE 2022. SAUDE-PRONTO ATENDIMENTO-ESTATUTARIOS INSALUBRIDADE</t>
  </si>
  <si>
    <t>0202200001327</t>
  </si>
  <si>
    <t>REMUNERACAO REFERENTE AO MES DE FEVEREIRO DE 2022. SAUDE-PRONTO ATENDIMENTO-ESTATUTARIOS ADICIONAL NOTURNO</t>
  </si>
  <si>
    <t>0202200001328</t>
  </si>
  <si>
    <t>REMUNERACAO REFERENTE AO MES DE FEVEREIRO DE 2022. SAUDE-PRONTO ATENDIMENTO-ESTATUTARIOS FERIAS</t>
  </si>
  <si>
    <t>0202200001329</t>
  </si>
  <si>
    <t>REMUNERACAO REFERENTE AO MES DE FEVEREIRO DE 2022. SAUDE-PRONTO ATENDIMENTO-ESTATUTARIOS AUXILIO DOENCA</t>
  </si>
  <si>
    <t>0202200001330</t>
  </si>
  <si>
    <t>REMUNERACAO REFERENTE AO MES DE FEVEREIRO DE 2022. SAUDE-PRONTO ATENDIMENTO-ESTATUTARIOS ANUENIOS</t>
  </si>
  <si>
    <t>0202200001331</t>
  </si>
  <si>
    <t>REMUNERACAO REFERENTE AO MES DE FEVEREIRO DE 2022. SAUDE-PRONTO ATENDIMENTO-ESTATUTARIOS HORAS EXTRAS SAUDE</t>
  </si>
  <si>
    <t>0202200001332</t>
  </si>
  <si>
    <t>REMUNERACAO REFERENTE AO MES DE FEVEREIRO DE 2022. SAUDE-PSF02-APOIO-ESTATUTARIOS VENCIMENTO</t>
  </si>
  <si>
    <t>0202200001333</t>
  </si>
  <si>
    <t>REMUNERACAO REFERENTE AO MES DE FEVEREIRO DE 2022. SAUDE-PSF02-APOIO-ESTATUTARIOS INSALUBRIDADE</t>
  </si>
  <si>
    <t>0202200001334</t>
  </si>
  <si>
    <t>REMUNERACAO REFERENTE AO MES DE FEVEREIRO DE 2022. SAUDE-PSF02-APOIO-ESTATUTARIOS ANUENIOS</t>
  </si>
  <si>
    <t>0202200001335</t>
  </si>
  <si>
    <t>REMUNERACAO REFERENTE AO MES DE FEVEREIRO DE 2022. SAUDE-PSF02-APOIO-ESTATUTARIOS HORAS EXTRAS SAUDE</t>
  </si>
  <si>
    <t>0202200001336</t>
  </si>
  <si>
    <t>REMUNERACAO REFERENTE AO MES DE FEVEREIRO DE 2022. SAUDE-PRONTO ATENDIMENTO-APOIO- ESTATUTARIOS VENCIMENTO</t>
  </si>
  <si>
    <t>0202200001337</t>
  </si>
  <si>
    <t>REMUNERACAO REFERENTE AO MES DE FEVEREIRO DE 2022. SAUDE-PRONTO ATENDIMENTO-APOIO- ESTATUTARIOS INSALUBRIDADE</t>
  </si>
  <si>
    <t>0202200001338</t>
  </si>
  <si>
    <t>REMUNERACAO REFERENTE AO MES DE FEVEREIRO DE 2022. SAUDE-PRONTO ATENDIMENTO-APOIO- ESTATUTARIOS ADICIONAL NOTURNO</t>
  </si>
  <si>
    <t>0202200001339</t>
  </si>
  <si>
    <t>REMUNERACAO REFERENTE AO MES DE FEVEREIRO DE 2022. SAUDE-PRONTO ATENDIMENTO-APOIO- ESTATUTARIOS FERIAS</t>
  </si>
  <si>
    <t>0202200001340</t>
  </si>
  <si>
    <t>REMUNERACAO REFERENTE AO MES DE FEVEREIRO DE 2022. SAUDE-PRONTO ATENDIMENTO-APOIO- ESTATUTARIOS AUXILIO DOENCA</t>
  </si>
  <si>
    <t>0202200001341</t>
  </si>
  <si>
    <t>REMUNERACAO REFERENTE AO MES DE FEVEREIRO DE 2022. SAUDE-PRONTO ATENDIMENTO-APOIO- ESTATUTARIOS ANUENIOS</t>
  </si>
  <si>
    <t>0202200001342</t>
  </si>
  <si>
    <t>REMUNERACAO REFERENTE AO MES DE FEVEREIRO DE 2022. ASSISTENCIA-SECRETARIA - ESTATUTARIO VENCIMENTO</t>
  </si>
  <si>
    <t>0202200001343</t>
  </si>
  <si>
    <t>REMUNERACAO REFERENTE AO MES DE FEVEREIRO DE 2022. ASSISTENCIA-SECRETARIA - ESTATUTARIO INSALUBRIDADE</t>
  </si>
  <si>
    <t>0202200001344</t>
  </si>
  <si>
    <t>REMUNERACAO REFERENTE AO MES DE FEVEREIRO DE 2022. ASSISTENCIA-SECRETARIA - ESTATUTARIO SUBSIDIOS</t>
  </si>
  <si>
    <t>0202200001345</t>
  </si>
  <si>
    <t>REMUNERACAO REFERENTE AO MES DE FEVEREIRO DE 2022. ASSISTENCIA-SECRETARIA - ESTATUTARIO FERIAS</t>
  </si>
  <si>
    <t>0202200001346</t>
  </si>
  <si>
    <t>REMUNERACAO REFERENTE AO MES DE FEVEREIRO DE 2022. ASSISTENCIA-SECRETARIA - ESTATUTARIO ANUENIOS</t>
  </si>
  <si>
    <t>0202200001347</t>
  </si>
  <si>
    <t>REMUNERACAO REFERENTE AO MES DE FEVEREIRO DE 2022. ASSISTENCIA-SECRETARIA - ESTATUTARIO HORAS EXTRAS ASSISTENCIA</t>
  </si>
  <si>
    <t>0202200001348</t>
  </si>
  <si>
    <t>REMUNERACAO REFERENTE AO MES DE FEVEREIRO DE 2022. ASSISTENCIA-CRAS-ESTAT-VINCULADO VENCIMENTO</t>
  </si>
  <si>
    <t>0202200001349</t>
  </si>
  <si>
    <t>REMUNERACAO REFERENTE AO MES DE FEVEREIRO DE 2022. ASSISTENCIA-CRAS-ESTAT-VINCULADO INSALUBRIDADE</t>
  </si>
  <si>
    <t>0202200001350</t>
  </si>
  <si>
    <t>REMUNERACAO REFERENTE AO MES DE FEVEREIRO DE 2022. ASSISTENCIA-CRAS-ESTAT-VINCULADO AUXILIO DOENCA</t>
  </si>
  <si>
    <t>0202200001351</t>
  </si>
  <si>
    <t>REMUNERACAO REFERENTE AO MES DE FEVEREIRO DE 2022. ASSISTENCIA-CRAS-ESTAT-VINCULADO ANUENIOS</t>
  </si>
  <si>
    <t>0202200001352</t>
  </si>
  <si>
    <t>REMUNERACAO REFERENTE AO MES DE FEVEREIRO DE 2022. AGRICULTURA-SECRETARIA - ESTATUTARIO VENCIMENTO</t>
  </si>
  <si>
    <t>0202200001353</t>
  </si>
  <si>
    <t>REMUNERACAO REFERENTE AO MES DE FEVEREIRO DE 2022. AGRICULTURA-SECRETARIA - ESTATUTARIO INSALUBRIDADE</t>
  </si>
  <si>
    <t>0202200001354</t>
  </si>
  <si>
    <t>REMUNERACAO REFERENTE AO MES DE FEVEREIRO DE 2022. AGRICULTURA-SECRETARIA - ESTATUTARIO FG 02</t>
  </si>
  <si>
    <t>0202200001355</t>
  </si>
  <si>
    <t>REMUNERACAO REFERENTE AO MES DE FEVEREIRO DE 2022. AGRICULTURA-SECRETARIA - ESTATUTARIO SUBSIDIOS</t>
  </si>
  <si>
    <t>0202200001356</t>
  </si>
  <si>
    <t>REMUNERACAO REFERENTE AO MES DE FEVEREIRO DE 2022. AGRICULTURA-SECRETARIA - ESTATUTARIO AUXILIO DOENCA</t>
  </si>
  <si>
    <t>0202200001357</t>
  </si>
  <si>
    <t>REMUNERACAO REFERENTE AO MES DE FEVEREIRO DE 2022. AGRICULTURA-SECRETARIA - ESTATUTARIO ANUENIOS</t>
  </si>
  <si>
    <t>0202200001358</t>
  </si>
  <si>
    <t>REMUNERACAO REFERENTE AO MES DE FEVEREIRO DE 2022. AGRICULTURA-SECRETARIA - ESTATUTARIO GRATIFICACAO HORA MAQUINA</t>
  </si>
  <si>
    <t>0202200001359</t>
  </si>
  <si>
    <t>REMUNERACAO REFERENTE AO MES DE FEVEREIRO DE 2022. AGRICULTURA-SECRETARIA - ESTATUTARIO GRAT. OUVIDORIA</t>
  </si>
  <si>
    <t>0202200001360</t>
  </si>
  <si>
    <t>REMUNERACAO REFERENTE AO MES DE FEVEREIRO DE 2022. ASSISTENCIA-CONSELHO TUTELAR VENCIMENTO</t>
  </si>
  <si>
    <t>0202200001361</t>
  </si>
  <si>
    <t>REMUNERACAO REFERENTE AO MES DE FEVEREIRO DE 2022. GABINETE-PREFEITO E VICE SUBSIDIOS</t>
  </si>
  <si>
    <t>0202200001362</t>
  </si>
  <si>
    <t>REMUNERACAO REFERENTE AO MES DE FEVEREIRO DE 2022. GABINETE-PREFEITO E VICE FERIAS</t>
  </si>
  <si>
    <t>0202200001363</t>
  </si>
  <si>
    <t>REMUNERACAO REFERENTE AO MES DE FEVEREIRO DE 2022. GABINETE-ASSESS-CONSULT-CCS SALARIO C/C</t>
  </si>
  <si>
    <t>0202200001364</t>
  </si>
  <si>
    <t>REMUNERACAO REFERENTE AO MES DE FEVEREIRO DE 2022. ADMINISTRACAO--CCS SUBSIDIOS</t>
  </si>
  <si>
    <t>0202200001365</t>
  </si>
  <si>
    <t>REMUNERACAO REFERENTE AO MES DE FEVEREIRO DE 2022. FAZENDA--CCS SUBSIDIOS</t>
  </si>
  <si>
    <t>0202200001366</t>
  </si>
  <si>
    <t>REMUNERACAO REFERENTE AO MES DE FEVEREIRO DE 2022. FAZENDA--CCS SALARIO C/C</t>
  </si>
  <si>
    <t>0202200001367</t>
  </si>
  <si>
    <t>REMUNERACAO REFERENTE AO MES DE FEVEREIRO DE 2022. FAZENDA-FISCAL - CONTRATO 13o SALARIO</t>
  </si>
  <si>
    <t>0202200001368</t>
  </si>
  <si>
    <t>REMUNERACAO REFERENTE AO MES DE FEVEREIRO DE 2022. FAZENDA-FISCAL - CONTRATO FERIAS</t>
  </si>
  <si>
    <t>0202200001369</t>
  </si>
  <si>
    <t>REMUNERACAO REFERENTE AO MES DE FEVEREIRO DE 2022. FAZENDA-FISCAL - CONTRATO SALARIO MENSAL</t>
  </si>
  <si>
    <t>0202200001370</t>
  </si>
  <si>
    <t>REMUNERACAO REFERENTE AO MES DE FEVEREIRO DE 2022. FAZENDA-FISCAL - CONTRATO FERIAS PROPORCIONAIS</t>
  </si>
  <si>
    <t>0202200001371</t>
  </si>
  <si>
    <t>REMUNERACAO REFERENTE AO MES DE FEVEREIRO DE 2022. EDUCACAO-SECRETARIA-CCS SUBSIDIOS</t>
  </si>
  <si>
    <t>0202200001372</t>
  </si>
  <si>
    <t>REMUNERACAO REFERENTE AO MES DE FEVEREIRO DE 2022. EDUCACAO-SECRETARIA-CCS SALARIO C/C</t>
  </si>
  <si>
    <t>0202200001373</t>
  </si>
  <si>
    <t>REMUNERACAO REFERENTE AO MES DE FEVEREIRO DE 2022. EDUCACAO-MDE-GV-FUNDA-POIO-CCS SALARIO C/C</t>
  </si>
  <si>
    <t>0202200001374</t>
  </si>
  <si>
    <t>REMUNERACAO REFERENTE AO MES DE FEVEREIRO DE 2022. EDUCACAO-INFANTIL-MONITOR-CONTRAT SALARIO MENSAL</t>
  </si>
  <si>
    <t>0202200001375</t>
  </si>
  <si>
    <t>REMUNERACAO REFERENTE AO MES DE FEVEREIRO DE 2022. EDUCACAO-INFANTIL-AUXIL-CONTRATO 13o SALARIO</t>
  </si>
  <si>
    <t>0202200001376</t>
  </si>
  <si>
    <t>REMUNERACAO REFERENTE AO MES DE FEVEREIRO DE 2022. EDUCACAO-INFANTIL-AUXIL-CONTRATO INSALUBRIDADE</t>
  </si>
  <si>
    <t>0202200001377</t>
  </si>
  <si>
    <t>REMUNERACAO REFERENTE AO MES DE FEVEREIRO DE 2022. EDUCACAO-INFANTIL-AUXIL-CONTRATO FERIAS</t>
  </si>
  <si>
    <t>0202200001378</t>
  </si>
  <si>
    <t>REMUNERACAO REFERENTE AO MES DE FEVEREIRO DE 2022. EDUCACAO-INFANTIL-AUXIL-CONTRATO SALARIO</t>
  </si>
  <si>
    <t>0202200001379</t>
  </si>
  <si>
    <t>REMUNERACAO REFERENTE AO MES DE FEVEREIRO DE 2022. EDUCACAO-INFANTIL-AUXIL-CONTRATO FERIAS PROPORCIONAIS</t>
  </si>
  <si>
    <t>0202200001380</t>
  </si>
  <si>
    <t>REMUNERACAO REFERENTE AO MES DE FEVEREIRO DE 2022. OBRAS --CCS SUBSIDIOS</t>
  </si>
  <si>
    <t>0202200001381</t>
  </si>
  <si>
    <t>REMUNERACAO REFERENTE AO MES DE FEVEREIRO DE 2022. OBRAS --CCS FERIAS</t>
  </si>
  <si>
    <t>0202200001382</t>
  </si>
  <si>
    <t>REMUNERACAO REFERENTE AO MES DE FEVEREIRO DE 2022. OBRAS --CCS SALARIO C/C</t>
  </si>
  <si>
    <t>3.1.90.11.43.00.00.000</t>
  </si>
  <si>
    <t>0202200001383</t>
  </si>
  <si>
    <t>REMUNERACAO REFERENTE AO MES DE FEVEREIRO DE 2022. SERVICOS URBANOS -CCS 13o SALARIO</t>
  </si>
  <si>
    <t>0202200001384</t>
  </si>
  <si>
    <t>REMUNERACAO REFERENTE AO MES DE FEVEREIRO DE 2022. SERVICOS URBANOS -CCS FERIAS</t>
  </si>
  <si>
    <t>0202200001385</t>
  </si>
  <si>
    <t>REMUNERACAO REFERENTE AO MES DE FEVEREIRO DE 2022. SERVICOS URBANOS -CCS SALARIO C/C</t>
  </si>
  <si>
    <t>3.1.90.11.42.00.00.000</t>
  </si>
  <si>
    <t>0202200001386</t>
  </si>
  <si>
    <t>REMUNERACAO REFERENTE AO MES DE FEVEREIRO DE 2022. SERVICOS URBANOS -CCS FERIAS INDENIZADAS</t>
  </si>
  <si>
    <t>0202200001387</t>
  </si>
  <si>
    <t>REMUNERACAO REFERENTE AO MES DE FEVEREIRO DE 2022. SAUDE-SECRETARIA -CCS SUBSIDIOS</t>
  </si>
  <si>
    <t>0202200001388</t>
  </si>
  <si>
    <t>REMUNERACAO REFERENTE AO MES DE FEVEREIRO DE 2022. SAUDE-SECRETARIA -CCS SALARIO C/C</t>
  </si>
  <si>
    <t>0202200001389</t>
  </si>
  <si>
    <t>REMUNERACAO REFERENTE AO MES DE FEVEREIRO DE 2022. SAUDE TEC.ENFERMAGEM-CONTRATO GRATIFICACAO PSF</t>
  </si>
  <si>
    <t>0202200001390</t>
  </si>
  <si>
    <t>REMUNERACAO REFERENTE AO MES DE FEVEREIRO DE 2022. SAUDE TEC.ENFERMAGEM-CONTRATO INSALUBRIDADE</t>
  </si>
  <si>
    <t>0202200001391</t>
  </si>
  <si>
    <t>REMUNERACAO REFERENTE AO MES DE FEVEREIRO DE 2022. SAUDE TEC.ENFERMAGEM-CONTRATO HORAS EXTRAS SAUDE</t>
  </si>
  <si>
    <t>0202200001392</t>
  </si>
  <si>
    <t>REMUNERACAO REFERENTE AO MES DE FEVEREIRO DE 2022. SAUDE TEC.ENFERMAGEM-CONTRATO SALARIO</t>
  </si>
  <si>
    <t>0202200001393</t>
  </si>
  <si>
    <t>REMUNERACAO REFERENTE AO MES DE FEVEREIRO DE 2022. SAUDE PRONTO ATENDIMENTO-CONTRATO 13o SALARIO</t>
  </si>
  <si>
    <t>0202200001394</t>
  </si>
  <si>
    <t>REMUNERACAO REFERENTE AO MES DE FEVEREIRO DE 2022. SAUDE PRONTO ATENDIMENTO-CONTRATO INSALUBRIDADE</t>
  </si>
  <si>
    <t>0202200001395</t>
  </si>
  <si>
    <t>REMUNERACAO REFERENTE AO MES DE FEVEREIRO DE 2022. SAUDE PRONTO ATENDIMENTO-CONTRATO ADICIONAL NOTURNO</t>
  </si>
  <si>
    <t>0202200001396</t>
  </si>
  <si>
    <t>REMUNERACAO REFERENTE AO MES DE FEVEREIRO DE 2022. SAUDE PRONTO ATENDIMENTO-CONTRATO FERIAS</t>
  </si>
  <si>
    <t>0202200001397</t>
  </si>
  <si>
    <t>REMUNERACAO REFERENTE AO MES DE FEVEREIRO DE 2022. SAUDE PRONTO ATENDIMENTO-CONTRATO HORAS EXTRAS SAUDE</t>
  </si>
  <si>
    <t>0202200001398</t>
  </si>
  <si>
    <t>REMUNERACAO REFERENTE AO MES DE FEVEREIRO DE 2022. SAUDE PRONTO ATENDIMENTO-CONTRATO SALARIO</t>
  </si>
  <si>
    <t>0202200001399</t>
  </si>
  <si>
    <t>REMUNERACAO REFERENTE AO MES DE FEVEREIRO DE 2022. SAUDE PRONTO ATENDIMENTO-CONTRATO FERIAS INDENIZADAS</t>
  </si>
  <si>
    <t>0202200001400</t>
  </si>
  <si>
    <t>REMUNERACAO REFERENTE AO MES DE FEVEREIRO DE 2022. ASSISTENCIA-SECRETARIA - CCS SALARIO C/C</t>
  </si>
  <si>
    <t>0202200001401</t>
  </si>
  <si>
    <t>REMUNERACAO REFERENTE AO MES DE FEVEREIRO DE 2022. AGRICULTURA-SECRETARIA - CCS SALARIO C/C</t>
  </si>
  <si>
    <t>0202201001402</t>
  </si>
  <si>
    <t>REMUNERACAO REFERENTE AO MES DE FEVEREIRO DE 2022. FAPS-INATIVOS-GERAL-TEMPO-CONTRAT PROVENTOS</t>
  </si>
  <si>
    <t>0202201001403</t>
  </si>
  <si>
    <t>REMUNERACAO REFERENTE AO MES DE FEVEREIRO DE 2022. FAPS-INATIVOS-GERAL-INVALIDEZ VENCIMENTO PARCELA AUTONOMA ANUENIOS INATIVOS PROVENTOS</t>
  </si>
  <si>
    <t>0202201001404</t>
  </si>
  <si>
    <t>REMUNERACAO REFERENTE AO MES DE FEVEREIRO DE 2022. FAPS-INATIVOS-GERAL-IDADE PARCELA AUTONOMA PROVENTOS</t>
  </si>
  <si>
    <t>0202201001405</t>
  </si>
  <si>
    <t>REMUNERACAO REFERENTE AO MES DE FEVEREIRO DE 2022. FAPS-INATIVOS-PROFESSOR-TEMP-CONTRAT VENCIMENTO ANUENIOS INATIVOS PROVENTOS</t>
  </si>
  <si>
    <t>0202201001406</t>
  </si>
  <si>
    <t>REMUNERACAO REFERENTE AO MES DE FEVEREIRO DE 2022. FAPS-INATIVOS-PROFESSOR-INVALIDEZ-VLREAL PROVENTOS</t>
  </si>
  <si>
    <t>0202201001407</t>
  </si>
  <si>
    <t>REMUNERACAO REFERENTE AO MES DE FEVEREIRO DE 2022. FAPS-INATIVOS-GERAL-INVALIDEZ-VLREAL PARCELA AUTONOMA PROVENTOS</t>
  </si>
  <si>
    <t>0202201001408</t>
  </si>
  <si>
    <t>REMUNERACAO REFERENTE AO MES DE FEVEREIRO DE 2022. FAPS-INATIVOS-GERAL-IDADE-VLREAL PARCELA AUTONOMA PROVENTOS</t>
  </si>
  <si>
    <t>0202201001409</t>
  </si>
  <si>
    <t>REMUNERACAO REFERENTE AO MES DE FEVEREIRO DE 2022. FAPS-INATIVOS-GERAL-ESPECIAL-VLREAL PROVENTOS</t>
  </si>
  <si>
    <t>0202201001410</t>
  </si>
  <si>
    <t>REMUNERACAO REFERENTE AO MES DE FEVEREIRO DE 2022. FAPS-INATIVOS-DO TESOURO-PISO VENCIMENTO ANUENIOS</t>
  </si>
  <si>
    <t>0202201001411</t>
  </si>
  <si>
    <t>REMUNERACAO REFERENTE AO MES DE FEVEREIRO DE 2022. FAPS-INATIVOS-DO TESOURO PROVENTOS</t>
  </si>
  <si>
    <t>0202201001412</t>
  </si>
  <si>
    <t>REMUNERACAO REFERENTE AO MES DE FEVEREIRO DE 2022. FAPS-PENSIONISTAS PROVENTOS</t>
  </si>
  <si>
    <t>0202201001413</t>
  </si>
  <si>
    <t>REMUNERACAO REFERENTE AO MES DE FEVEREIRO DE 2022. FAPS-PENSIONISTAS-VLREAL PARCELA AUTONOMA PROVENTOS</t>
  </si>
  <si>
    <t>0202201001414</t>
  </si>
  <si>
    <t>REMUNERACAO REFERENTE AO MES DE FEVEREIRO DE 2022. FAPS-PENSIONISTAS-TESOURO-VLREAL PARCELA AUTONOMA PROVENTOS</t>
  </si>
  <si>
    <t>0202201001415</t>
  </si>
  <si>
    <t>REMUNERACAO REFERENTE AO MES DE FEVEREIRO DE 2022. FAPS-PENSIONISTAS-DO TESOURO PARCELA AUTONOMA PROVENTOS OUTROS PAGAMENTOS</t>
  </si>
  <si>
    <t>0202201001416</t>
  </si>
  <si>
    <t>REMUNERACAO REFERENTE AO MES DE FEVEREIRO DE 2022. FAPS-PENSIONISTAS-SENTJUDIC-TESOU PROVENTOS</t>
  </si>
  <si>
    <t>0202200001417</t>
  </si>
  <si>
    <t>REMUNERACAO REFERENTE AO MES DE FEVEREIRO DE 2022. SAUDE-VIGIL-EPIDEM- ESTATUTARIOS ANUENIOS COMPLEMENTAR A NE 1292 AJUSTE DE VINCULO</t>
  </si>
  <si>
    <t>0202200001418</t>
  </si>
  <si>
    <t>REMUNERACAO REFERENTE AO MES DE FEVEREIRO DE 2022. SAUDE-PSF01- ESTATUTARIOS VENCIMENTO NE COMPLEMENTAR A NE 1310 AJUSTE DE VINCULACAO</t>
  </si>
  <si>
    <t>0202200001430</t>
  </si>
  <si>
    <t>VALE  ALIMENTACAO PARA OS SERVIDORES MUNICIPAIS CONF. LEI 2734/17 E DECRETO No  72/17CONF.    RELATORIO  PARA  EMPENHO  E  NF-E  No62690  EM  ANEXO. PROC. 103/21 PREG. ELETRONICO 002/21 CONTRATO 42/21</t>
  </si>
  <si>
    <t>0202200001431</t>
  </si>
  <si>
    <t>0202200001432</t>
  </si>
  <si>
    <t>0202200001433</t>
  </si>
  <si>
    <t>0202200001434</t>
  </si>
  <si>
    <t>0202200001435</t>
  </si>
  <si>
    <t>0202200001436</t>
  </si>
  <si>
    <t>0202200001437</t>
  </si>
  <si>
    <t>0202200001438</t>
  </si>
  <si>
    <t>0202200001439</t>
  </si>
  <si>
    <t>0202200001440</t>
  </si>
  <si>
    <t>0202200001441</t>
  </si>
  <si>
    <t>0202200001442</t>
  </si>
  <si>
    <t>0202200001443</t>
  </si>
  <si>
    <t>0202200001444</t>
  </si>
  <si>
    <t>0202200001445</t>
  </si>
  <si>
    <t>0202200001446</t>
  </si>
  <si>
    <t>0202200001447</t>
  </si>
  <si>
    <t>0202200001448</t>
  </si>
  <si>
    <t>0202200001449</t>
  </si>
  <si>
    <t>0202200001450</t>
  </si>
  <si>
    <t>0202200001451</t>
  </si>
  <si>
    <t>0202200001452</t>
  </si>
  <si>
    <t>0202200001453</t>
  </si>
  <si>
    <t>0202200001454</t>
  </si>
  <si>
    <t>0202200001455</t>
  </si>
  <si>
    <t>0202200001456</t>
  </si>
  <si>
    <t>0202200001457</t>
  </si>
  <si>
    <t>0202200001458</t>
  </si>
  <si>
    <t>CONTRIBUICAO    AO    FGTS    REF.  REMUNERACAO  DE  FEVEREIRO  DE  2022. 931 - 1 - PROFESSORES FUNDEB - R$ 235,19 127 - 2 - SECRETARIA DE SAUDE - PPI - R$ 310,58 117 - 7 - AGENTES DE SAUDE - PSF01 - R$ 1.197,55 117 - 8 - AGENTES DE SAUDE - PSF02 - R$ 1.389,02</t>
  </si>
  <si>
    <t>0202200001459</t>
  </si>
  <si>
    <t>0202200001460</t>
  </si>
  <si>
    <t>0202200001461</t>
  </si>
  <si>
    <t>0202200001464</t>
  </si>
  <si>
    <t>CONTRIB.    PATRONAL    AO    INSS  REF  REMUNERACAO  DE  FEVEREIRO  2022 CONSELHO TUTELAR</t>
  </si>
  <si>
    <t>0202200001465</t>
  </si>
  <si>
    <t>CONTRIB.    PATRONAL    AO    INSS  REF  REMUNERACAO  DE  FEVEREIRO  2022 GABINETE- PREFEITO E VICE</t>
  </si>
  <si>
    <t>0202200001466</t>
  </si>
  <si>
    <t>CONTRIB.    PATRONAL    AO    INSS  REF  REMUNERACAO  DE  FEVEREIRO  2022 GABINETE- ASSESSORIA- CCS</t>
  </si>
  <si>
    <t>0202200001467</t>
  </si>
  <si>
    <t>CONTRIB.    PATRONAL    AO    INSS  REF  REMUNERACAO  DE  FEVEREIRO  2022 ADMINISTRACAO - CCS</t>
  </si>
  <si>
    <t>0202200001468</t>
  </si>
  <si>
    <t>CONTRIB.    PATRONAL    AO    INSS  REF  REMUNERACAO  DE  FEVEREIRO  2022 FAZENDA - CCS</t>
  </si>
  <si>
    <t>0202200001469</t>
  </si>
  <si>
    <t>CONTRIB.    PATRONAL    AO    INSS  REF  REMUNERACAO  DE  FEVEREIRO  2022 FAZENDA - FISCAL - CONTRATO</t>
  </si>
  <si>
    <t>0202200001470</t>
  </si>
  <si>
    <t>CONTRIB.    PATRONAL    AO    INSS  REF  REMUNERACAO  DE  FEVEREIRO  2022 ASSISTENCIA SOCIAL- CCs</t>
  </si>
  <si>
    <t>0202200001471</t>
  </si>
  <si>
    <t>CONTRIB.    PATRONAL    AO    INSS  REF  REMUNERACAO  DE  FEVEREIRO  2022 OBRAS E VIACAO - CCs</t>
  </si>
  <si>
    <t>0202200001472</t>
  </si>
  <si>
    <t>CONTRIB.    PATRONAL    AO    INSS  REF  REMUNERACAO  DE  FEVEREIRO  2022 SERVICOS URBANOS - CCs</t>
  </si>
  <si>
    <t>0202200001473</t>
  </si>
  <si>
    <t>CONTRIB.    PATRONAL    AO    INSS  REF  REMUNERACAO  DE  FEVEREIRO  2022 AGRICULTURA - CCs</t>
  </si>
  <si>
    <t>0202200001474</t>
  </si>
  <si>
    <t>CONTRIB.    PATRONAL    AO    INSS  REF  REMUNERACAO  DE  FEVEREIRO  2022 EDUCACAO SECRETARIA - CCs</t>
  </si>
  <si>
    <t>0202200001475</t>
  </si>
  <si>
    <t>CONTRIB.    PATRONAL    AO    INSS  REF  REMUNERACAO  DE  FEVEREIRO  2022 EDUCACAO-MDE-GV-ENS.FUND.APOIO - CCs</t>
  </si>
  <si>
    <t>0202200001476</t>
  </si>
  <si>
    <t>CONTRIB.    PATRONAL    AO    INSS  REF  REMUNERACAO  DE  FEVEREIRO  2022 EDUCACAO-MDE-LAR-INFANTIL-AUXILIAR-CONTRATO</t>
  </si>
  <si>
    <t>0202200001477</t>
  </si>
  <si>
    <t>CONTRIB.    PATRONAL    AO    INSS  REF  REMUNERACAO  DE  FEVEREIRO  2022 EDUCACAO-FUNDEB-LAR-INFANTIL-MONITOR-CONTRATO</t>
  </si>
  <si>
    <t>0202200001478</t>
  </si>
  <si>
    <t>CONTRIB.    PATRONAL    AO    INSS  REF  REMUNERACAO  DE  FEVEREIRO  2022 EDUCACAO - PROF FUNDEB - CLT</t>
  </si>
  <si>
    <t>0202200001479</t>
  </si>
  <si>
    <t>CONTRIB.    PATRONAL    AO    INSS  REF  REMUNERACAO  DE  FEVEREIRO  2022 AGENTES DE SAUDE PACS - CLT - PSF01</t>
  </si>
  <si>
    <t>0202200001480</t>
  </si>
  <si>
    <t>CONTRIB.    PATRONAL    AO    INSS  REF  REMUNERACAO  DE  FEVEREIRO  2022 AGENTES DE SAUDE PACS - CLT - PSF02</t>
  </si>
  <si>
    <t>0202200001481</t>
  </si>
  <si>
    <t>CONTRIB.    PATRONAL    AO    INSS  REF  REMUNERACAO  DE  FEVEREIRO  2022 SAUDE - VIGILANCIA - CLT</t>
  </si>
  <si>
    <t>0202200001482</t>
  </si>
  <si>
    <t>CONTRIB.    PATRONAL    AO    INSS  REF  REMUNERACAO  DE  FEVEREIRO  2022 SAUDE - PRONTO ATENDIMENTO - CONTRATO</t>
  </si>
  <si>
    <t>0202200001483</t>
  </si>
  <si>
    <t>CONTRIB.    PATRONAL    AO    INSS  REF  REMUNERACAO  DE  FEVEREIRO  2022 SAUDE - TEC. DE ENFERMAGEM - CONTRATO</t>
  </si>
  <si>
    <t>0202200001484</t>
  </si>
  <si>
    <t>CONTRIB.    PATRONAL    AO    INSS  REF  REMUNERACAO  DE  FEVEREIRO  2022 SERVIDORES SAUDE - CCs</t>
  </si>
  <si>
    <t>0202200001485</t>
  </si>
  <si>
    <t>CONTRIB.  AO  FPSM  PARTE  PATRONAL 16% REF REMUNERACAO DE FEVEREIRO 2022 GABINETE- CONTROLE INTERNO</t>
  </si>
  <si>
    <t>0202200001486</t>
  </si>
  <si>
    <t>CONTRIB.  AO  FPSM  PARTE  PATRONAL 16% REF REMUNERACAO DE FEVEREIRO 2022 GABINETE- ESTATUTARIO</t>
  </si>
  <si>
    <t>0202200001487</t>
  </si>
  <si>
    <t>CONTRIB.  AO  FPSM  PARTE  PATRONAL 16% REF REMUNERACAO DE FEVEREIRO 2022 ADMINISTRACAO/LIMPEZA/COZINHA- ESTATUTARIO</t>
  </si>
  <si>
    <t>0202200001488</t>
  </si>
  <si>
    <t>CONTRIB.  AO  FPSM  PARTE  PATRONAL 16% REF REMUNERACAO DE FEVEREIRO 2022 ADMINISTRACAO/SERVIDORES</t>
  </si>
  <si>
    <t>0202200001489</t>
  </si>
  <si>
    <t>CONTRIB.  AO  FPSM  PARTE  PATRONAL 16% REF REMUNERACAO DE FEVEREIRO 2022 GRATIFICACAO - RPPS 2</t>
  </si>
  <si>
    <t>0202200001490</t>
  </si>
  <si>
    <t>CONTRIB.  AO  FPSM  PARTE  PATRONAL 16% REF REMUNERACAO DE FEVEREIRO 2022 GRATIFICACAO - CAMARA -3</t>
  </si>
  <si>
    <t>0202200001491</t>
  </si>
  <si>
    <t>CONTRIB.  AO  FPSM  PARTE  PATRONAL 16% REF REMUNERACAO DE FEVEREIRO 2022 FAZENDA/SERVIDORES</t>
  </si>
  <si>
    <t>0202200001492</t>
  </si>
  <si>
    <t>CONTRIB.  AO  FPSM  PARTE  PATRONAL 16% REF REMUNERACAO DE FEVEREIRO 2022 GRATIFICACAO RPPS -3</t>
  </si>
  <si>
    <t>0202200001493</t>
  </si>
  <si>
    <t>CONTRIB.  AO  FPSM  PARTE  PATRONAL 16% REF REMUNERACAO DE FEVEREIRO 2022 GRATIFICACAO CAMARA -3</t>
  </si>
  <si>
    <t>0202200001494</t>
  </si>
  <si>
    <t>CONTRIB.  AO  FPSM  PARTE  PATRONAL 16% REF REMUNERACAO DE FEVEREIRO 2022 FAZENDA- TRIBUTARIO - ESTATUTARIOS</t>
  </si>
  <si>
    <t>0202200001495</t>
  </si>
  <si>
    <t>CONTRIB.  AO  FPSM  PARTE  PATRONAL 16% REF REMUNERACAO DE FEVEREIRO 2022 OBRAS E VIACAO/SERVIDORES</t>
  </si>
  <si>
    <t>0202200001496</t>
  </si>
  <si>
    <t>CONTRIB.  AO  FPSM  PARTE  PATRONAL 16% REF REMUNERACAO DE FEVEREIRO 2022 SERVICOS URBANOS E TRANSITO/SERVIDORES</t>
  </si>
  <si>
    <t>0202200001497</t>
  </si>
  <si>
    <t>CONTRIB.  AO  FPSM  PARTE  PATRONAL 16% REF REMUNERACAO DE FEVEREIRO 2022 ASSISTENCIA SOCIAL - SECRETARIA</t>
  </si>
  <si>
    <t>0202200001498</t>
  </si>
  <si>
    <t>CONTRIB.  AO  FPSM  PARTE  PATRONAL 16% REF REMUNERACAO DE FEVEREIRO 2022 ASSISTENCIA SOCIAL - CRAS - ESTAT.</t>
  </si>
  <si>
    <t>0202200001499</t>
  </si>
  <si>
    <t>CONTRIB.  AO  FPSM  PARTE  PATRONAL 16% REF REMUNERACAO DE FEVEREIRO 2022 AGRICULTURA - ESTATUTARIO</t>
  </si>
  <si>
    <t>0202200001500</t>
  </si>
  <si>
    <t>CONTRIB.  AO  FPSM  PARTE  PATRONAL 16% REF REMUNERACAO DE FEVEREIRO 2022 EDUCACAO SECRETARIA - ESTATUTARIO</t>
  </si>
  <si>
    <t>0202200001501</t>
  </si>
  <si>
    <t>CONTRIB.  AO  FPSM  PARTE  PATRONAL 16% REF REMUNERACAO DE FEVEREIRO 2022 EDUC. FUNDEB-GV- EDUC.INFANTIL-MONITOR</t>
  </si>
  <si>
    <t>0202200001502</t>
  </si>
  <si>
    <t>CONTRIB.  AO  FPSM  PARTE  PATRONAL 16% REF REMUNERACAO DE FEVEREIRO 2022 EDUC. LAR - ED.INFANTIL - MERENDA</t>
  </si>
  <si>
    <t>0202200001503</t>
  </si>
  <si>
    <t>CONTRIB.  AO  FPSM  PARTE  PATRONAL 16% REF REMUNERACAO DE FEVEREIRO 2022 EDUC. FUNDEB-GV FUNDA. PROF.</t>
  </si>
  <si>
    <t>0202200001504</t>
  </si>
  <si>
    <t>CONTRIB.  AO  FPSM  PARTE  PATRONAL 16% REF REMUNERACAO DE FEVEREIRO 2022 EDUC. FUNDEB-GV- EDUC.INFANTIL-PROF</t>
  </si>
  <si>
    <t>0202200001505</t>
  </si>
  <si>
    <t>CONTRIB.  AO  FPSM  PARTE  PATRONAL 16% REF REMUNERACAO DE FEVEREIRO 2022 EDUC. FUNDEB-GV- FUNDAMENTAL - MERENDA</t>
  </si>
  <si>
    <t>0202200001506</t>
  </si>
  <si>
    <t>CONTRIB.  AO  FPSM  PARTE  PATRONAL 16% REF REMUNERACAO DE FEVEREIRO 2022 EDUC. MDE-LAR - ED.INFANTIL - APOIO</t>
  </si>
  <si>
    <t>0202200001507</t>
  </si>
  <si>
    <t>CONTRIB.  AO  FPSM  PARTE  PATRONAL 16% REF REMUNERACAO DE FEVEREIRO 2022 EDUC. FUNDEB-TRANSPORTE ESCOLAR</t>
  </si>
  <si>
    <t>0202200001508</t>
  </si>
  <si>
    <t>CONTRIB.  AO  FPSM  PARTE  PATRONAL 16% REF REMUNERACAO DE FEVEREIRO 2022 EDUC. FUNDEB-GV FUNDA. ORIENTADOR- ESTATUTARIO</t>
  </si>
  <si>
    <t>0202200001509</t>
  </si>
  <si>
    <t>0202200001510</t>
  </si>
  <si>
    <t>CONTRIB.  AO  FPSM  PARTE  PATRONAL 16% REF REMUNERACAO DE FEVEREIRO 2022 EDUC. MDE-GV- FUNDA-APOIO</t>
  </si>
  <si>
    <t>0202200001511</t>
  </si>
  <si>
    <t>CONTRIB.  AO  FPSM  PARTE  PATRONAL 16% REF REMUNERACAO DE FEVEREIRO 2022 EDUC. MDE-GV- INFANTIL-APOIO</t>
  </si>
  <si>
    <t>0202200001512</t>
  </si>
  <si>
    <t>CONTRIB.  AO  FPSM  PARTE  PATRONAL 16% REF REMUNERACAO DE FEVEREIRO 2022 EDUC. FUNDEB-LAR-INF- MONITOR- ESTATUTARIO</t>
  </si>
  <si>
    <t>0202200001513</t>
  </si>
  <si>
    <t>CONTRIB.  AO  FPSM  PARTE  PATRONAL 16% REF REMUNERACAO DE FEVEREIRO 2022 SAUDE-SECRETARIA</t>
  </si>
  <si>
    <t>0202200001514</t>
  </si>
  <si>
    <t>CONTRIB.  AO  FPSM  PARTE  PATRONAL 16% REF REMUNERACAO DE FEVEREIRO 2022 SAUDE-VIGILANCIA-EPIDEM. ESTATUTARIO</t>
  </si>
  <si>
    <t>0202200001515</t>
  </si>
  <si>
    <t>CONTRIB.  AO  FPSM  PARTE  PATRONAL 16% REF REMUNERACAO DE FEVEREIRO 2022 SAUDE-TRANSPORTE</t>
  </si>
  <si>
    <t>0202200001516</t>
  </si>
  <si>
    <t>CONTRIB.  AO  FPSM  PARTE  PATRONAL 16% REF REMUNERACAO DE FEVEREIRO 2022 SAUDE-PIM</t>
  </si>
  <si>
    <t>0202200001517</t>
  </si>
  <si>
    <t>CONTRIB.  AO  FPSM  PARTE  PATRONAL 16% REF REMUNERACAO DE FEVEREIRO 2022 SAUDE-FARMACIA-ESTATUTARIO</t>
  </si>
  <si>
    <t>0202200001518</t>
  </si>
  <si>
    <t>CONTRIB.  AO  FPSM  PARTE  PATRONAL 16% REF REMUNERACAO DE FEVEREIRO 2022 SAUDE-PSF01-BUCAL</t>
  </si>
  <si>
    <t>0202200001519</t>
  </si>
  <si>
    <t>CONTRIB.  AO  FPSM  PARTE  PATRONAL 16% REF REMUNERACAO DE FEVEREIRO 2022 SAUDE-PSF01 - ESTATUTARIO</t>
  </si>
  <si>
    <t>0202200001520</t>
  </si>
  <si>
    <t>CONTRIB.  AO  FPSM  PARTE  PATRONAL 16% REF REMUNERACAO DE FEVEREIRO 2022 SAUDE-PSF02-BUCAL</t>
  </si>
  <si>
    <t>0202200001521</t>
  </si>
  <si>
    <t>CONTRIB.  AO  FPSM  PARTE  PATRONAL 16% REF REMUNERACAO DE FEVEREIRO 2022 SAUDE-PSF02 - ESTATUTARIO</t>
  </si>
  <si>
    <t>0202200001522</t>
  </si>
  <si>
    <t>CONTRIB.  AO  FPSM  PARTE  PATRONAL 16% REF REMUNERACAO DE FEVEREIRO 2022 SAUDE-PRONTO ATENDIMENTO</t>
  </si>
  <si>
    <t>0202200001523</t>
  </si>
  <si>
    <t>CONTRIB.  AO  FPSM  PARTE  PATRONAL 16% REF REMUNERACAO DE FEVEREIRO 2022 SAUDE-PSF02 -APOIO- ESTATUTARIO</t>
  </si>
  <si>
    <t>0202200001524</t>
  </si>
  <si>
    <t>CONTRIB.  AO  FPSM  PARTE  PATRONAL 16% REF REMUNERACAO DE FEVEREIRO 2022 SAUDE-PRONTO ATENDIMENTO-APOIO-ESTATUTARIO</t>
  </si>
  <si>
    <t>0202201001526</t>
  </si>
  <si>
    <t>CONTRIB AO FPSM PARTE PATRONAL DE 16% REF. REMUNERACAO DE FEVEREIRO/2022. FAPS-INATIVOS-VL-REAL</t>
  </si>
  <si>
    <t>0202201001527</t>
  </si>
  <si>
    <t>CONTRIB AO FPSM PARTE PATRONAL DE 16% REF. REMUNERACAO DE FEVEREIRO/2022. FAPS-PENSIONISTAS-VL-REAL</t>
  </si>
  <si>
    <t>0202200001528</t>
  </si>
  <si>
    <t>CONTRIB.  AO FPSM PARTE PATRONAL 20,88% REF REMUNERACAO DE FEVEREIRO 2022 PASSIVO ATUARIAL DEMAIS SERVIDORES</t>
  </si>
  <si>
    <t>0202200001529</t>
  </si>
  <si>
    <t>CONTRIB.  AO FPSM PARTE PATRONAL 20,88% REF REMUNERACAO DE FEVEREIRO 2022 PASSIVO ATUARIAL SERVIDORES FUNDEB</t>
  </si>
  <si>
    <t>0202200001530</t>
  </si>
  <si>
    <t>CONTRIB.  AO FPSM PARTE PATRONAL 20,88% REF REMUNERACAO DE FEVEREIRO 2022 PASSIVO ATUARIAL SERVIDORES SAUDE</t>
  </si>
  <si>
    <t>0202200001531</t>
  </si>
  <si>
    <t>CONTRIB.  AO FPSM PARTE PATRONAL 20,88% REF REMUNERACAO DE FEVEREIRO 2022 INATIVOS - VL- REAL</t>
  </si>
  <si>
    <t>0202200001532</t>
  </si>
  <si>
    <t>CONTRIB.  AO FPSM PARTE PATRONAL 20,88% REF REMUNERACAO DE FEVEREIRO 2022 PENSIONISTAS - VL- REAL</t>
  </si>
  <si>
    <t>0202200001533</t>
  </si>
  <si>
    <t>CONTRIB.  AO FPSM PARTE PATRONAL 20,88% REF REMUNERACAO DE FEVEREIRO 2022 CAMARA-ESTATUTARIOS</t>
  </si>
  <si>
    <t>3.3.90.39.99.04.00.000</t>
  </si>
  <si>
    <t>0202200001534</t>
  </si>
  <si>
    <t>MULTA  DE  TRANSITO  REF.  VEICULO  CITROEN  PLACA  IZD3G00  - TRANSITAR EM VELOCIDADE  SUPERIOR  A   MAXIMA PERMITIDA CONFORME  DOC. No 902202746040 E GUIA 202215354213 EM ANEXO. DATA DA INFRACAO 18.01.2022 SERIE E022101098</t>
  </si>
  <si>
    <t>3.3.90.39.99.03.00.000</t>
  </si>
  <si>
    <t>0202200001535</t>
  </si>
  <si>
    <t>TRANSPORTE  ESCOLAR AOS ALUNOS DA REDE BASICA DE EDUCACAO NO EXERCICIO 2022  CONF. CONTRATO 017/2020 E TERMO ADITIVO 002 EM ANEXO. PROCESSO    No15/2020    PREGAO  PRESENCIAL  No10/2020  EDITAL  12/2020 LINHA 03 PESSEGUEIRO E PESSEGUEIRINHO LINHA 04 ESQUINA BUDEL</t>
  </si>
  <si>
    <t>0202200001536</t>
  </si>
  <si>
    <t>0202200001537</t>
  </si>
  <si>
    <t>0202200001538</t>
  </si>
  <si>
    <t>0202200001539</t>
  </si>
  <si>
    <t>1.  1/2  DIARIA  A  PORTO  ALEGRE  NOS DIAS 23 E 24/02/2022 PARA ACOMPANHAR PACIENTE  QUE  NECESSITA  DE  CUIDADOS  ESPECIAIS  DURANTE  A  VIAGEM  PARA REALIZAR  CONSULTA  NO  HOSPITAL  DA  CRIANCA-SANTO ANTONIO DENTRO DA SANTA CASA EM PORTO ALEGRE-RS. CONF SD 182 EM ANEXO.</t>
  </si>
  <si>
    <t>0202200001540</t>
  </si>
  <si>
    <t>ACOLHIMENTO  DE  MENOR CONFORME DETERMINACAO JUDICIAL, CONTRATO No 018/2021 E ADITIVO 003 EM ANEXO. DISPENSA No 14/2021 PROCESSO No 26/2021 PERIODO: 24.02.2022 A 31.12.2022</t>
  </si>
  <si>
    <t>0202201001541</t>
  </si>
  <si>
    <t>COMPENSACAO PREVIDENCIARIA AO RGPS PARA O ANO 2022 CFE GPS COD PAGAMENTO No VENCIMENTO</t>
  </si>
  <si>
    <t>0202200001542</t>
  </si>
  <si>
    <t>MATERIAIS  PARA  REVISAO DOS 60.000 KM DA AMBULANCIA RENAULT MASTER,  PLACA JAJ 8B06, DA SECRETARIA DE SAUDE. CONF RD No 506 EM ANEXO. DISPENSA DE LICITACAO No 27/2022- PROCESSO 42/2022</t>
  </si>
  <si>
    <t>0202200001543</t>
  </si>
  <si>
    <t>MAO  DE  OBRA DE BALANCEAMENTO, GEOMETRIA E SERVICOS MECANICOS PARA REVISAO DOS  60.000 KM DA AMBULANCIA RENAULT MASTER,  PLACA JAJ 8B06, DA SECRETARIA DE SAUDE. CONF RD No 507 EM ANEXO. DISPENSA DE LICITACAO No 27/2022- PROCESSO 42/2022</t>
  </si>
  <si>
    <t>0202200001544</t>
  </si>
  <si>
    <t>01  TAXA  DE  INSCRICAO  PARA  O  CURSO  EAD  AO  VIVO "SOBRE TRANSPORTE DE ESCOLARES  E  AFINS (PEATE/RS)" QUE ACONTECERA NOS DIAS 19, 20 E 21.01.2022 NO  PERIODO  DA  MANHA,  PARA  A  SERVIDORA  MUNICIPAL  TATIANE SCHULTZ. NE COMPLEMENTAR A NE 213. CONF NF-e 35992.</t>
  </si>
  <si>
    <t>0202200001545</t>
  </si>
  <si>
    <t>CONJUNTO  ESCOLAR INFANTIL PARA MANUTENCAO DA EDUCACAO INFANTIL. CONF RD No 527 EM ANEXO. PROCESSO  No  325/2021,  PREGAO PRESENCIAL No 57/2021 PELO SRP 47/2021. PATRIMONIO No</t>
  </si>
  <si>
    <t>0202200001546</t>
  </si>
  <si>
    <t>CONJUNTO  MESA  E  CADEIRA  ESCOLAR  PARA MANUTENCAO DO ENSINO FUNDAMENTAL. CONF RD No 526 EM ANEXO. PROCESSO  No  325/2021,  PREGAO PRESENCIAL No 57/2021 PELO SRP 47/2021. PATRIMONIO No</t>
  </si>
  <si>
    <t>0202200001547</t>
  </si>
  <si>
    <t>GAS  DE  COZINHA  PARA PREPARO DE MERENDA DOS ALUNOS MATRICULADOS NA EMEI LAR DA CRIANCA. CONF RD 528 EM ANEXO. PROCESSO  No 324/2021, PREGAO PRESENCIAL No 56/2021 SRP No 46/2021 E EDITAL No 89/2021.</t>
  </si>
  <si>
    <t>0202200001548</t>
  </si>
  <si>
    <t>GAS  DE  COZINHA  13KG  PARA  PREPARO  DE MERENDA PARA OS ALUNOS DA E.M.E.F PRESIDENTE GETULIO VARGAS. CONF RD 529  EM ANEXO. PROCESSO  No324/2021,  PREGAO PRESENCIAL No56/2021 SRP No 46/2021 EDITAL No 89/2021</t>
  </si>
  <si>
    <t>0202200001549</t>
  </si>
  <si>
    <t>PECAS  PARA  MANUTENCAO DO SISTEMA DE ESTACIONAMENTO DA RETROESCAVADEIRA No 70. CONF RD 530 EM ANEXO</t>
  </si>
  <si>
    <t>0202200001550</t>
  </si>
  <si>
    <t>PECAS  PARA  MANUTENCAO  DO oNIBUS No 68 DO TRANSPORTE ESCOLAR. CONF RD 533 EM ANEXO. PROCESSO  No  30/2021,  PREGAO  PRESENCIAL  No  08  /2021    SRP    04/2021</t>
  </si>
  <si>
    <t>0202200001551</t>
  </si>
  <si>
    <t>DIGITALIZACAO  DE  DOCUMENTOS  PARA  O  ONIBUS  PLACA JBC7D92 DO TRANSPORTE ESCOLAR. CONF RD 531 EM ANEXO</t>
  </si>
  <si>
    <t>3.3.90.30.10.00.00.000</t>
  </si>
  <si>
    <t>0202200001552</t>
  </si>
  <si>
    <t>COLA  INSTANTANEA UTILIZADA PELOS PROFISSIONAIS DE ODONTOLOGIA NA CONFECCAO DE  MOLDES  DE  PROTESES  DENTARIAS  DESTINADAS  A  ATENDER OS PACIENTES DO MUNICIPIO. CON RD No 543 EM ANEXO.</t>
  </si>
  <si>
    <t>0202200001553</t>
  </si>
  <si>
    <t>MONTAGEM  DE  PNEUS  PARA  VEICULOS  DA  FROTA  DA  SECRETARIA DE SAUDE QUE REALIZAM    O   TRANSPORTE  DE  PACIENTES.  CONF  RD  No  536  EM  ANEXO. PROCESSO     No  305/2021,  PREGAO  PRESENCIAL  No  53/2021    SRP  44/2021</t>
  </si>
  <si>
    <t>0202200001554</t>
  </si>
  <si>
    <t>CAFE  SOLUVEL  PARA  USO EM REUNIOES DE PLANEJAMENTO DO PSF 01. CONF RD 537 EM ANEXO. processo       no  67/2021  Pregao  Presencial  no  19/2021    srp  12/2021</t>
  </si>
  <si>
    <t>0202200001555</t>
  </si>
  <si>
    <t>MATERIAIS  DE  EXPEDIENTE  PARA  MANUTENCAO  DOS TRABALHOS DA SECRETARIA DA FAZENDA. CONF RD No 539 EM ANEXO PROCESSO    No  109/2021  PREGAO  PRESENCIAL  No  28/2021    SRP  19/  2021</t>
  </si>
  <si>
    <t>0202200001556</t>
  </si>
  <si>
    <t>12  PNEUS  225/65  R16  PARA AMBULANCIA RENAULT MASTER E VAN RENAULT MASTER QUE    REALIZA   O  TRANSPORTE  DE  PACIENTES.  CONF  RD  538  EM  ANEXO. PROCESSO  No  281/2021,  PREGAO  PRESENCIAL  No  48/2021    SRP No 39/2021.</t>
  </si>
  <si>
    <t>0202200001557</t>
  </si>
  <si>
    <t>SERVICO  DE  RECOLHIMENTO  DE  RESIDUOS  DA  RAMPA DE LAVAGEM DA SECRETARIA MUNICIPAL DE OBRAS E VIACAO. CONF RD No 534 EM ANEXO. PROCESSO No 45/2022  DISPENSA DE LICITACAO No 30/2022</t>
  </si>
  <si>
    <t>0202200001558</t>
  </si>
  <si>
    <t>PRODUTOS  DE  LIMPEZA  PARA LAVAGEM DA FROTA DE VEICULOS DO MUNICIPIO. CONF RD 525 EM ANEXO. PROCESSO No 44/2022  DISPENSA No 29/2022</t>
  </si>
  <si>
    <t>0202200001559</t>
  </si>
  <si>
    <t>PNEUS PARA RETROESCAVADEIRA N 93 DA SECRETARIA MUNICIPAL DE OBRAS E VIACAO. CONF RD 540 EM ANEXO. PROCESSO  No  14/2022,  PREGAO  PRESENCIAL  No  01/2022    SRP  No  02/2022</t>
  </si>
  <si>
    <t>0202200001560</t>
  </si>
  <si>
    <t>COMBUSTIVEL  PARA  ABASTECIMENTO  DOS  VEICULOS  DA  SECRETARIA  DE OBRAS E VIACAO. CONF RD 541 EM  ANEXO. PROCESSO   No  16/2022  PREGAO  PRESENCIAL  No  02/2022  SRP  No03/2022 418 LTs DIESEL COMUN X R$ 5,74</t>
  </si>
  <si>
    <t>3.3.90.93.05.00.00.000</t>
  </si>
  <si>
    <t>0202200001561</t>
  </si>
  <si>
    <t>RESSARCIMENTO  DE  COMBUSTIVEL AO VICE PREFEITO QUE IRA COM CARRO PROPRIO A SANTA  ROSA  PARTICIPAR DA ASSEMBLEIA GERAL ORDINARIA E ASSEMBLEIA GERAL DE ELEICAO  DA  AMUFRON, NO DIA 25/02/2022 AS 14 HORAS, CONFORME PROGRAMACAO E RD 544 EM ANEXO .</t>
  </si>
  <si>
    <t>3.3.90.32.03.01.00.000</t>
  </si>
  <si>
    <t>0202200001562</t>
  </si>
  <si>
    <t>AUXILIO  FUNERAL  REF. OBITO DE NELLY WOLSCHICK RUSCH DE  ACORDO COM ATA DO CONSELHO    MUNICIPAL  DE ASSISTENCIA SOCIAL CONF  RD 546 E COMPROVANTES EM ANEXO.</t>
  </si>
  <si>
    <t>0202200001563</t>
  </si>
  <si>
    <t>AUXILIO  FUNERAL  REF.  OBITO  DE  VILMAR  FERNANDES  DE  ACORDO COM ATA DO CONSELHO    MUNICIPAL  DE ASSISTENCIA SOCIAL CONF  RD 545 E COMPROVANTES EM ANEXO.</t>
  </si>
  <si>
    <t>0202200001564</t>
  </si>
  <si>
    <t>PILHAS  AA  ALCALINA PARA USO EM APARELHO DE HGT UTILIZADO NOS ATENDIMENTOS PRESTADOS NO ESF 01 DO MUNICIPIO. CONF RD 542 EM ANEXO.</t>
  </si>
  <si>
    <t>0202200001565</t>
  </si>
  <si>
    <t>PNEUS  PARA O VEICULO AMBULANCIA PEGEOUT PARTNER PLACA IYW-7750 QUE REALIZA O TRANSPORTE DE PACIENTES. CONF RD 578 EM ANEXO. PROCESSO    No  281/2021,  PREGAO  PRESENCIAL  No  48/2021  SRP  39/2021.</t>
  </si>
  <si>
    <t>0202200001566</t>
  </si>
  <si>
    <t>02  CARIMBOS ENTINTADOS CONTENDO A IDENTIFICACAO DE PROFISSIONAIS QUE ATUAM NO PSF 01. CONF RD 577 EM ANEXO. PROCESSO  No31/2021,    PREGAO PRESENCIAL No09/2021, SRP No05/2021 E EDITAL 11/2021.</t>
  </si>
  <si>
    <t>0202200001567</t>
  </si>
  <si>
    <t>SERVICO  DE  ARBITRAGEM  PARA  JOGOS  DE  FUTSAL  E  VOLEIBOL DO CAMPEONATO MUNICIPAL. CONF RD 566 EM ANEXO. PROCESSO    No  322/2021,  PREGAO  PRESENCIAL  No  55/2021 SRP No 45/2021 E EDITAL No 88/2021</t>
  </si>
  <si>
    <t>0202200001568</t>
  </si>
  <si>
    <t>COMBUSTIVEL  PARA  O  CARRO  DA  SECRETARIA MUNICIPAL DE EDUCACAO, CULTURA, DESPORTO E TURISMO. CONF RD 549 EM ANEXO. PROCESSO  No  324/2021,PREGAO PRESENCIAL No 56/2021 SRP No 46/2021 E EDITAL No 89/2021. 300 LTS GASOLINA COMUM X R$ 6,99</t>
  </si>
  <si>
    <t>0202200001569</t>
  </si>
  <si>
    <t>GEOMETRIA  DE  PNEUS  DOS  VEICULOS  DA  SECRETARIA DE SAUDE QUE REALIZAM O TRANSPORTE DE PACIENTES. CONF RD 565 EM ANEXO. PROCESSO  DE  LICITACAO  No 305/2021, NA MODALIDADE PRE GAO PRESENCIAL No 53/2021  PELO SISTEMA DE REGISTRO DE PRECOS 44/2021</t>
  </si>
  <si>
    <t>0202200001570</t>
  </si>
  <si>
    <t>MONTAGEM  E  BALANCEAMENTO DE PNEUS PARA VEICULOS DA FROTA DA SECRETARIA DE SAUDE  QUE  REALIZAM  O TRANSPORTE DE PACIENTES. CONF RD No 564 EM ANEXO. PROCESSO     No  305/2021,  PREGAO  PRESENCIAL  No  53/2021    SRP  44/2021</t>
  </si>
  <si>
    <t>0202200001571</t>
  </si>
  <si>
    <t>COMBUSTIVEL  PARA  A  FROTA  DO TRANSPORTE ESCOLAR. CONF RD 548 EM ANEXO. PROCESSO   No  16/2022,PREGAO  PRESENCIAL  No  02/2022  SRP  No  03/2022. 2.000 LTS DIESEL S10 X R$5,75</t>
  </si>
  <si>
    <t>0202200001572</t>
  </si>
  <si>
    <t>COMBUSTIVEL PARA MANUTENCAO DO TRANSPORTE ESCOLAR. CONF RD 547 EM ANEXO. PROCESSO    No16/2022,  PREGAO  PRESENCIAL  No02/2022  SRP  No  03/2022 2.000 LTS DIESEL COMUM X R$ 5,74</t>
  </si>
  <si>
    <t>0202200001573</t>
  </si>
  <si>
    <t>LIMPEZA  DO  RADIADOR  DO  CAMINHAO No 82 E DA  RETROESCAVADEIRA No 93 DA SECRETARIA    MUNICIPAL    DE  OBRAS  E  VIACAO.  CONF  RD  554  EM  ANEXO.</t>
  </si>
  <si>
    <t>0202200001574</t>
  </si>
  <si>
    <t>PREGOS  PARA  SEREM  UTILIZADOS  NA MANUTENCAO DA PONTE DE ESQUINA KREVER . CONF RD No 561 EM ANEXO.</t>
  </si>
  <si>
    <t>0202200001575</t>
  </si>
  <si>
    <t>MAO  DE  OBRA PARA CONSERTO DO SISTEMA DE AR CONDICIONADO DA MOTONIVELADORA No  77 DA  SECRETARIA MUNICIPAL DE OBRAS E VIACAO. CONF RD No 553 EM ANEXO.</t>
  </si>
  <si>
    <t>0202200001576</t>
  </si>
  <si>
    <t>MATERIAIS  PARA CONSERTO DO SISTEMA DE AR CONDICIONADO DA MOTONIVELADORA No 77  DA    SECRETARIA  MUNICIPAL DE OBRAS E VIACAO. CONF RD No 552 EM ANEXO.</t>
  </si>
  <si>
    <t>0202200001577</t>
  </si>
  <si>
    <t>01  TAXA  DE  INSCRICAO  PARA  O  CURSO  EAD  "  ANALISE  E CONFERENCIA DOS DEMONSTRATIVOS  INTEGRANTES DO RELATORIO RESUMIDO DE EXECUCAO ORCAMENTARIA- RREO  NO  AMBITO DO TCE/RS E DA STN", AO SERVIDOR EVERTON DA ROSA , O CURSO ACONTECERA NOS DIAS 21 E 22/03/2022. CONF RD 558  EM ANEXO.</t>
  </si>
  <si>
    <t>0202200001578</t>
  </si>
  <si>
    <t>MESA  EM  L  MEDINDO  2,60 X 2,60 COM 12 GAVETAS PARA A SALA DA TESOURARIA. CONF RD No 560 EM ANEXO. PROCESSO No 48/2022 DISPENSA DE LICITACAO No 33/2022 PATRIMONIO No</t>
  </si>
  <si>
    <t>0202200001579</t>
  </si>
  <si>
    <t>LIXA  D'AGUA PARA PINTURA DA PARTE INTERNA DO HALL DE ENTRADA DO PRIMEIRO E SEGUNDO  PISO  DO  PREDIO  ,  PARTE  DE  PAREDE   E ABERTURAS DA PREFEITURA MUNICIPAL. CONF RD No 556 EM ANEXO.</t>
  </si>
  <si>
    <t>0202200001580</t>
  </si>
  <si>
    <t>MATERIAIS  PARA  PINTURA  DA PARTE INTERNA DO HALL DE ENTRADA DO PRIMEIRO E SEGUNDO  PISO  DO  PREDIO  ,  PARTE  DE  PAREDE   E ABERTURAS DA PREFEITURA MUNICIPAL. CONF RD No 555 EM ANEXO.</t>
  </si>
  <si>
    <t>0202200001581</t>
  </si>
  <si>
    <t>SUPORTE  DE  MOLAS  DO  CAMINHAO  No 111 DA SECRETARIA MUNICIPAL DE OBRAS E VIACAO- SETOR DE ESTRADAS. CONF RD No 551 EM ANEXO.</t>
  </si>
  <si>
    <t>0202200001582</t>
  </si>
  <si>
    <t>SERVICO    DE    IMPLANTACAO,  COMPILACAO,  CONSOLIDACAO,  VERSIONAMENTO  E PUBLICACAO  ON-LINE  DOS  ATOS  OFICIAIS  COM  VEICULACAO EM DIARIO OFICIAL PROPRIO. CONF RD 559 EM ANEXO E CONTRATO No 18/2022. PROCESSO No 46/2022  DISPENSA No 31/2022 VALOR MENSAL: R$ 200,00</t>
  </si>
  <si>
    <t>0202200001583</t>
  </si>
  <si>
    <t>02  FECHADURAS  CILINDRICAS PARA PORTAS DA ESCOLA EMEI LAR DA CRIANCA. CONF RD 562 EM ANEXO.</t>
  </si>
  <si>
    <t>0202200001584</t>
  </si>
  <si>
    <t>SERVICO  DE  PINTURA  DA  PARTE  INTERNA  DO  HALL DE ENTRADA DO PRIMEIRO E SEGUNDO  PISO  DO  PREDIO,  PARTE    DE  PAREDE  E  ABERTURAS DA PREFEITURA MUNICIPAL. CONF RD No 563 EM ANEXO. PROCESSO No 47/2022 E DISPENSA DE LICITACAO No 32/2022</t>
  </si>
  <si>
    <t>0202200001585</t>
  </si>
  <si>
    <t>MATERIAIS  DE EXPEDIENTE PARA MANUTENCAO DA SECRETARIA DE SAUDE. CONF RD No 567 EM ANEXO. PROCESSO    No  109/2021,    PREGAO  PRESENCIAL  No  28/2021   SRP 19/ 2021</t>
  </si>
  <si>
    <t>0202200001586</t>
  </si>
  <si>
    <t>MATERIAIS  DE EXPEDIENTE PARA MANUTENCAO DA SECRETARIA DE SAUDE. CONF RD No 569 EM ANEXO. PROCESSO    No  109/2021,    PREGAO  PRESENCIAL  No  28/2021    SRP 19/2021</t>
  </si>
  <si>
    <t>0202200001587</t>
  </si>
  <si>
    <t>MATERIAIS  DE EXPEDIENTE PARA MANUTENCAO DA SECRETARIA DE SAUDE. CONF RD No 570 EM ANEXO. PROCESSO    No  109/2021,    PREGAO  PRESENCIAL  No  28/2021    SRP 19/2021</t>
  </si>
  <si>
    <t>0202200001588</t>
  </si>
  <si>
    <t>MATERIAIS  DE EXPEDIENTE PARA MANUTENCAO DA SECRETARIA DE SAUDE. CONF RD No 568 EM ANEXO. PROCESSO    No  109/2021,    PREGAO  PRESENCIAL  No  28/2021    SRP 19/2021</t>
  </si>
  <si>
    <t>0202200001589</t>
  </si>
  <si>
    <t>MAO  DE  OBRA DE CONCRETO ALISADO PARA A PRACA SAO JOSE.  CONF RD No 550 EM ANEXO. PROCESSO    No   113/2021,  PREGAO  PRESENCIAL  No  29/2021    SRP  20/2021</t>
  </si>
  <si>
    <t>0202200001590</t>
  </si>
  <si>
    <t>PRODUTOS  DE  HIGIENE E LIMPEZA PARA MANUTENCAO DO ENSINO FUNDAMENTAL. CONF RD No 575 EM ANEXO PROCESSO        No    68/2021,PREGAO   PRESENCIAL  No  20/2021SRP  13/2021.</t>
  </si>
  <si>
    <t>0202200001591</t>
  </si>
  <si>
    <t>PRODUTOS  DE  HIGIENE  E LIMPEZA PARA MANUTENCAO DA EDUCACAO INFANTIL. CONF RD 574 EM ANEXO. PROCESSO    No68/2021,    PREGAO    PRESENCIAL   No20/2021  SRP  No13/2021.</t>
  </si>
  <si>
    <t>0202200001592</t>
  </si>
  <si>
    <t>PRODUTOS  DE  HIGIENE  E LIMPEZA PARA MANUTENCAO DA EDUCACAO INFANTIL. CONF RD 571 EM ANEXO. PROCESSO    No68/2021,    PREGAO    PRESENCIAL   No20/2021  SRP  No13/2021.</t>
  </si>
  <si>
    <t>0202200001593</t>
  </si>
  <si>
    <t>PRODUTOS  DE  HIGIENE E LIMPEZA PARA MANUTENCAO DO ENSINO FUNDAMENTAL. CONF RD 572 EM ANEXO. PROCESSO    No68/2021,    PREGAO    PRESENCIAL   No20/2021  SRP  No13/2021.</t>
  </si>
  <si>
    <t>0202200001594</t>
  </si>
  <si>
    <t>PRODUTOS  DE  HIGIENE E LIMPEZA PARA MANUTENCAO DO ENSINO FUNDAMENTAL. CONF RD 573 EM ANEXO. PROCESSO    No68/2021,    PREGAO    PRESENCIAL   No20/2021  SRP  No13/2021.</t>
  </si>
  <si>
    <t>0202200001595</t>
  </si>
  <si>
    <t>PRODUTOS  DE  HIGIENE  E LIMPEZA PARA MANUTENCAO DA EDUCACAO INFANTIL. CONF RD 576 EM ANEXO. PROCESSO    No68/2021,    PREGAO    PRESENCIAL   No20/2021  SRP  No13/2021.</t>
  </si>
  <si>
    <t>0202200001596</t>
  </si>
  <si>
    <t>PRODUTOS  DE  HIGIENE  E LIMPEZA PARA MANUTENCAO DA EDUCACAO INFANTIL. CONF RD 579 EM ANEXO. PROCESSO    No68/2021,    PREGAO    PRESENCIAL   No20/2021  SRP  No13/2021.</t>
  </si>
  <si>
    <t>0202200001597</t>
  </si>
  <si>
    <t>EXECUCAO  DE PROJETO DE EXTENSAO DE REDE DE BAIXA TENSAO NA AVENIDA TRES DE MAIO. CONF RD 582 E CONTRATO No 20/2022 EM ANEXO. PROCESSO No 50/2022 LICITACAO No 05/2022 -</t>
  </si>
  <si>
    <t>0202200001598</t>
  </si>
  <si>
    <t>GENEROS  ALIMENTICIOS  PARA LANCHE OFERECIDO A SERVIDORAS MUNICIPAIS NO DIA DA MULHER. CONF RD 591 EM ANEXO Processo no 53/2022   Dispensa no 35/2022</t>
  </si>
  <si>
    <t>0202200001599</t>
  </si>
  <si>
    <t>PECAS  PARA  MANUTENCAO  DA  RETROESCAVADEIRA No 93 DA SECRETARIA MUNICIPAL DE OBRAS E VIACAO. CONF RD 590 EM ANEXO PROCESSO No 51/2022 LICITACAO No 06/2022</t>
  </si>
  <si>
    <t>0202200001600</t>
  </si>
  <si>
    <t>PECAS  PARA  REVISAO  DO  VEICULO  VOYAGE  PLACA  IXW  9032  UTILIZADO  NOS ATENDIMENTOS DOS ESF'S DO MUNICIPIO . CONF RD 588 EM ANEXO PROCESSO No 52/2022 LICITACAO No34/2022</t>
  </si>
  <si>
    <t>0202200001601</t>
  </si>
  <si>
    <t>MAO  DE  OBRA  PARA  REVISAO DO VEICULO VOYAGE PLACA IXW 9032 UTILIZADO NOS ATENDIMENTOS DOS ESF'S DO MUNICIPIO . CONF RD 589 EM ANEXO PROCESSO No 52/2022 LICITACAO No34/2022</t>
  </si>
  <si>
    <t>0202200001602</t>
  </si>
  <si>
    <t>CONSULTAS  MEDICAS  COM  ESPECIALISTA  EM  REUMATOLOGIA . CONF RD No 586 EM ANEXO TERMO DE CREDENCIAMENTO 06/2018.</t>
  </si>
  <si>
    <t>0202200001603</t>
  </si>
  <si>
    <t>PECAS  PARA REVISAO NO CAMINHAO No111 DA SECRETARIA DE OBRAS E VIACAO. CONF RD 454 EM ANEXO. PROCESSO No 37/2022 INEXIGIBILIDADE 03/2022</t>
  </si>
  <si>
    <t>0202200001604</t>
  </si>
  <si>
    <t>LaMPADA  H7  PARA  O  VEICULO  GRAND  SIENA  PLACA IZV1F93 DA SECRETARIA DE ASSISTENCIA SOCIAL. CONF RD 585 EM ANEXO.</t>
  </si>
  <si>
    <t>0202200001605</t>
  </si>
  <si>
    <t>ADESIVO    PERSONALIZADO   PARA OS ONIBUS  DA  FROTA DO  TRANSPORTE ESCOLAR COM  A  FRASE: "VEICULO EXCLUSIVO PARA ESTUDANTES LEI No 12.816/2013". CONF RD 587 EM ANEXO.</t>
  </si>
  <si>
    <t>0202200001606</t>
  </si>
  <si>
    <t>RESSARCIMENTO  DE  CONSULTA/EXAME  MEDICO  CONF LEI 2613/15 DE ACORDO COM O DECRETO 104/15 CONF RD 584 EM ANEXO.</t>
  </si>
  <si>
    <t>0202200001607</t>
  </si>
  <si>
    <t>PECAS  PARA  MANUTENCAO  DA  PATRULHA  AGRICOLA  . CONF RD No 583 EM ANEXO.</t>
  </si>
  <si>
    <t>0202200001608</t>
  </si>
  <si>
    <t>MAO  DE  OBRA  PARA MANUTENCAO DE SISTEMA ELETRONICO E BOMBAS INJETORAS DOS ONIBUS    DA   FROTA  DO  TRANSPORTE  ESCOLAR.  CONF  RD  581  EM  ANEXO. PROCESSO     No  182/2021,  PREGAO  PRESENCIAL  No  38/2021    SRP  30/2021</t>
  </si>
  <si>
    <t>0202200001609</t>
  </si>
  <si>
    <t>PECAS  PARA  MANUTENCAO  DOS ONIBUS DA FROTA DO TRANSPORTE ESCOLAR. CONF RD 580 EM ANEXO. PROCESSO     No  182/2021,  PREGAO  PRESENCIAL  No  38/2021    SRP  30/2021</t>
  </si>
  <si>
    <t>3.3.90.47.12.00.00.000</t>
  </si>
  <si>
    <t>0202100000001</t>
  </si>
  <si>
    <t>ESTIMATIVA  DO  PASEP  A  RECOLHER  NO  EXERCICIO DE 2021 TENDO POR BASE OS VALORES ORCADOS NA LOA 2021.</t>
  </si>
  <si>
    <t>0202100000039</t>
  </si>
  <si>
    <t>TAXA  DE  ADMINISTRACAO  PELA  COBRANCA  DA CIP ATRAVES DA CONTA DE ENERGIA ELETRICA REF. EXERCICIO 2021. MES: FAT. No: CONSUMO:</t>
  </si>
  <si>
    <t>0202100000090</t>
  </si>
  <si>
    <t>Licitacao Inexigivel</t>
  </si>
  <si>
    <t>ATERRO  LICENCIADO  PARA  RECEBIMENTO  DE  RESIDUOS SOLIDOS DO MUNICIPIO DE INDEPENDENCIA  CONF    CONTRATO  No  033/2018  E  TERMO ADITIVO 001/2020. PROCESSO 45/18 INEXIGIBILIDADE 04/18 VIGENCIA 21.09.2021</t>
  </si>
  <si>
    <t>0202100000612</t>
  </si>
  <si>
    <t>CIRURGIAS  TRAUMATO/ORTOPEDIA PARA PACIENTE ATENDIDO PELO SISTEMA BASICO DE SAUDE. CONF OC 60 EM ANEXO. CREDENCIAMENTO 002/18</t>
  </si>
  <si>
    <t>0202100000759</t>
  </si>
  <si>
    <t>PUBLICACOES      NO  DIARIO  OFICIAL  DO  ESTADO  REFERENTE  AOS  PROCESSOS LICITATORIOS PARA O EXERCICIO 2021 CONF PEDIDO EM ANEXO.</t>
  </si>
  <si>
    <t>0202100000789</t>
  </si>
  <si>
    <t>CIRURGIAS  TRAUMATO/ORTOPEDIA PARA PACIENTE ATENDIDO PELO SISTEMA BASICO DE SAUDE. CONF OC 80 EM ANEXO. CREDENCIAMENTO 002/18</t>
  </si>
  <si>
    <t>0201900001416</t>
  </si>
  <si>
    <t>CONTRIBUICAO  CONASEMS  RETIDA  PELO FES/RS NAS TRANSFERENCIAS ESTADUAIS DA SAUDE CONFORME RESOLUCAO 020/18 CIB/RS. R$ 180,00 MENSAIS NE COMPLEMENTAR A NE 1159.</t>
  </si>
  <si>
    <t>0202100001440</t>
  </si>
  <si>
    <t>SERVICOS    DE    LICENCA    DE   USO,  PRODUTO  PROCERGS  (APLICATIVO PARA GESTAO  ADMINISTRATIVA    DE        RECURSOS   DE  MULTAS DE TRANSITO) REF. EXERCICIO 2021. CONF RD 44 EM ANEXO. SISTEMA EML- EMULACAO DE TERMINAL = R$ 108,62</t>
  </si>
  <si>
    <t>0202100001441</t>
  </si>
  <si>
    <t>SERVICOS  DE  LICENCA  DE  USO,  PRODUTO  PROCERGS  (APLICATIVO PARA GESTAO ADMINISTRATIVA  DE           RECURSOS DE MULTAS DE TRANSITO) REF. EXERCICIO 2021CONF NF No 116711 EM ANEXO. SISTEMA SER - SERVICO DE REDE ESPECIALIZADA = R$ 56,95</t>
  </si>
  <si>
    <t>0201900001863</t>
  </si>
  <si>
    <t>ELABORACAO  DE  PROJETO ELETRICO, CABEAMENTO ESTRUTURADO E VISITAS TECNICAS PARA  REFORMA  DA  REDE  DO  PALACIO  MUNICIPAL  CONF  RD 304 E CONTRATO No 34/2019 EM ANEXO. PROCESSO No 46/19 DISPENSA No 21/19</t>
  </si>
  <si>
    <t>0202100004500</t>
  </si>
  <si>
    <t>SERVICOS  DE  HORA  MAQUINA DE PA CARREGADEIRA CONF CONTRATO No 056/21 E RD 1487 EM ANEXO. DISPENSA 113/21 PROCESSO 172/21</t>
  </si>
  <si>
    <t>3.3.90.39.69.00.00.000</t>
  </si>
  <si>
    <t>0202100004501</t>
  </si>
  <si>
    <t>SEGURO  PARA  O  VEICULO  LOGAN  PLACA IYD 9917 CONF CONTRATO No 124/2018 E ADITIVO 006 EM ANEXO. PROCESSO 163/18 EDITAL 84/18 PREGAO 75/18</t>
  </si>
  <si>
    <t>0202100004521</t>
  </si>
  <si>
    <t>MAO  DE  OBRA PARA CONSTRUCOES DE CANTEIRO CENTRAL NA AV. TRES DE MAIO CONF RD 1527 EM ANEXO. PROCESSO No 113/21 PREGAO No 29/21 SRP No 20/21</t>
  </si>
  <si>
    <t>0202100004522</t>
  </si>
  <si>
    <t>MAO  DE  OBRA  PARA CONSTRUCAO DE CALCADA COM MURO DE CONTENCAO NA AV. TRES DE MAIO CONF RD 1526 EM ANEXO. PROCESSO No 113/21 PREGAO No 29/21 SRP No 20/21</t>
  </si>
  <si>
    <t>4.4.90.30.24.00.00.000</t>
  </si>
  <si>
    <t>0202100004523</t>
  </si>
  <si>
    <t>MATERIAIS  PARA  CONSTRUCAO  DE  CANTEIRO  CENTRAL  E  CALCADA  COM MURO DE CONTENCAO NA AV. TRES DE MAIO CONF RD 1525 EM ANEXO. PROCESSO No 98/21 PREGAO No 25/21 SRP No 18/21</t>
  </si>
  <si>
    <t>0202100005074</t>
  </si>
  <si>
    <t>MAO  DE  OBRA PARA CONSTRUCAO DA CALCADA COM MURO DE CONTENCAO NA RUA SANTA ROSA  DE  LIMA,  NO TRECHO ENTRE A AV. TRES  DE MAIO E A RUA JOSINO FARIAS, NA QUADRA 16 CONF RD 1785 EM ANEXO. PROCESSO No 113/21 PREGAO PRESENCIAL No 29/21 SRP 20/21</t>
  </si>
  <si>
    <t>0202100005218</t>
  </si>
  <si>
    <t>MAO  DE  OBRA  PARA CONSTRUCAO DE 04 BOCAS DE LOBO CONF RD 1821 EM ANEXO. PROCESSO 113/21 PREGAO P. 29/21 SRP 20/21</t>
  </si>
  <si>
    <t>0202100005316</t>
  </si>
  <si>
    <t>RECAPEAMENTO  ASFALTICO EM CONCRETO BETUMINOSO USINADO A QUENTE - CBUQ CONF CONTRATO No 66/2021 E RD 1906 EM ANEXO. PROCESSO No 178/2021 TOMADA DE PRECOS No 06/2021.</t>
  </si>
  <si>
    <t>0202100005317</t>
  </si>
  <si>
    <t>RECAPEAMENTO  ASFALTICO EM CONCRETO BETUMINOSO USINADO A QUENTE - CBUQ CONF CONTRATO No 66/2021 E RD 1907 EM ANEXO. PROCESSO No 178/2021 TOMADA DE PRECOS No 06/2021.</t>
  </si>
  <si>
    <t>0202100005318</t>
  </si>
  <si>
    <t>RECAPEAMENTO  ASFALTICO EM CONCRETO BETUMINOSO USINADO A QUENTE - CBUQ CONF CONTRATO No 66/2021 E RD 1908 EM ANEXO. PROCESSO No 178/2021 TOMADA DE PRECOS No 06/2021.</t>
  </si>
  <si>
    <t>0202100005319</t>
  </si>
  <si>
    <t>FRESAGEM  DE  PAVIMENTO  ASFALTICO  PARA RECAPEAMENTO ASFALTICO EM CONCRETO BETUMINOSO  USINADO  A  QUENTE - CBUQ CONF CONTRATO No 65/2021 E RD 1909 EM ANEXO. PROCESSO No 177/2021 TOMADA DE PRECOS No 05/2021.</t>
  </si>
  <si>
    <t>3.3.93.39.00.00.00.000</t>
  </si>
  <si>
    <t>0202100005771</t>
  </si>
  <si>
    <t>EXAMES    DE RESSONANCIA MAGNETICA VIA CONVeNIO DE PRESTACAO DE SERVICO COM O  CONSORCIO    PUBLICO    FRONTEIRA  NOROESTE  -  COFRON,  CONF RD 2054 EM ANEXO.</t>
  </si>
  <si>
    <t>0202100005791</t>
  </si>
  <si>
    <t>RESSARCIMENTO  DE DESPESAS COM TAXI PARA FINS DE ATENDIMENTO DE OCORReNCIAS JUNTO  AO  CONSELHO  TUTELAR,  PARA  O  ANO  DE 2021 CONF RD 2076 EM ANEXO.</t>
  </si>
  <si>
    <t>0202000006003</t>
  </si>
  <si>
    <t>CONTRIBUICAO    CONASEMS   RETIDA  PELO FES/RS NAS TRANSFERENCIAS ESTADUAIS DA    SAUDE    CONFORME   RESOLUCAO  020/18  CIB/RS.  R$  180,00  MENSAIS DEZEMBRO DE 2020. COMPLEMENTAR DA NE 1656</t>
  </si>
  <si>
    <t>0202100006092</t>
  </si>
  <si>
    <t>SEGURO  PARA  O VEICULO CITROEN/AIRCROSS (IZD3G00) DO CONSELHO TUTELAR CONF CONTRATO No 079/1 E TERMO ADITIVO 002 EM ANEXO. PROCESSO 135/19 DISPENSA 57/19</t>
  </si>
  <si>
    <t>0202100006119</t>
  </si>
  <si>
    <t>MEDICAMENTOS  PARA MANUTENCAO DO ATENDIMENTO FARMACOLOGICO JUNTO A FARMACIA BASICA DO MUNICIPIO CONF RD 2248 EM ANEXO.</t>
  </si>
  <si>
    <t>0202100006148</t>
  </si>
  <si>
    <t>EXECUCAO  DO  PROJETO DE ADEQUACAO E PINTURA DO PREDIO DO PALACIO MUNICIPAL CONF. 073/2021 RD 2132 EM ANEXO. PROCESSO No 165/21 TOMADA DE PRECOS No 04/21</t>
  </si>
  <si>
    <t>0202100006149</t>
  </si>
  <si>
    <t>EXECUCAO  DO  PROJETO DE ADEQUACAO E PINTURA DO PREDIO DO PALACIO MUNICIPAL CONF. 073/2021 RD 2133 EM ANEXO. PROCESSO No 165/21 TOMADA DE PRECOS No 04/21</t>
  </si>
  <si>
    <t>0202100006199</t>
  </si>
  <si>
    <t>ALARGAMENTO   E  CONSTRUCAO  DE  PONTE  ENTRE  OS  MUNICIPIOS  DE  GIRUA  E INDEPENDENCIA  CONF.  TERMO  DE  CONVENIO DE COOPERACAO 007/2021 EM  ANEXO.</t>
  </si>
  <si>
    <t>0202100006221</t>
  </si>
  <si>
    <t>MATERIAL  PARA  CONSTRUCAO DE DOIS BANHEIROS E UM ALMOXARIFADO NO CEMITERIO MUNICIPAL DE INDEPENDENCIA CONF RD 2107 EM ANEXO. PROCESSO  No  98/21  PREGAO  P.  No  25/21  SRP  No 18/21 EDITAL No 29/21.</t>
  </si>
  <si>
    <t>0202100006715</t>
  </si>
  <si>
    <t>TARIFA  DE  ENERGIA ELETRICA UTILIZADA NA ILUMINACAO PUBLICA REF. EXERCICIO 2021. MES: FAT. No: No CONOSCO: 3082467837</t>
  </si>
  <si>
    <t>4.4.90.52.28.00.00.000</t>
  </si>
  <si>
    <t>0202100006766</t>
  </si>
  <si>
    <t>SERRA  PARA  CORTE DE CARCACA DE BOVINOS E/OU SUINOS PARA USO NO ABATEDOURO MUNICIPAL. PROCESSO 262/2021 DISPENSA 174/2021 PATRIM. No NE TRANSPOSTA DA NE 6540 ACERTO DE DOTACAO</t>
  </si>
  <si>
    <t>0202101006805</t>
  </si>
  <si>
    <t>ELABORACAO  DE  AVALIACAO  ATUARIAL E NOTA TECNICA ATUARIAL DO EXERCICIO DE 2021 E 2022 CONF CONTRATO 096/2021 E RD 2492 EM ANEXO. PROCESSO 274/21 DISPENSA 178/21</t>
  </si>
  <si>
    <t>0202100006999</t>
  </si>
  <si>
    <t>CONSULTA  MEDICA  OFTALMOLOGICA A PACIENTES DA REDE BASICA DE SAUDE CONF RD 2624 EM ANEXO. TERMO  004/21  PROCESSO  270/21  INEXIGIBILIDADE  23/21  CHAMAMENTO PUBLICO 002/21</t>
  </si>
  <si>
    <t>0202100007000</t>
  </si>
  <si>
    <t>PROCEDIMENTO  MEDICO  OFTALMOLOGIA A PACIENTES DA REDE BASICA DE SAUDE CONF RD 2625 EM ANEXO. TERMO  004/21  PROCESSO  270/21  INEXIGIBILIDADE  23/21  CHAMAMENTO PUBLICO 002/21</t>
  </si>
  <si>
    <t>0202100007001</t>
  </si>
  <si>
    <t>PROCEDIMENTO  MEDICO  OFTALMOLOGIA A PACIENTES DA REDE BASICA DE SAUDE CONF RD 2626 EM ANEXO. TERMO  004/21  PROCESSO  270/21  INEXIGIBILIDADE  23/21  CHAMAMENTO PUBLICO 002/21</t>
  </si>
  <si>
    <t>4.4.90.52.41.00.00.000</t>
  </si>
  <si>
    <t>0202100007006</t>
  </si>
  <si>
    <t>MATERIAL  PERMANENTE  PARA  AS  ESCOLAS MUNICIPAIS CONF RD 2643 EM ANEXO. PROCESSO No 258/21 PREGAO PRESENCIAL No 44/21 SRP 35/21 PATRIM. No</t>
  </si>
  <si>
    <t>0202100007007</t>
  </si>
  <si>
    <t>MATERIAL  PERMANENTE  PARA  AS  ESCOLAS MUNICIPAIS CONF RD 2642 EM ANEXO. PROCESSO No 258/21 PREGAO PRESENCIAL No 44/21 SRP 35/21 PATRIM. No</t>
  </si>
  <si>
    <t>0202100007033</t>
  </si>
  <si>
    <t>MATERIAL PERMANENTE PARA O GABINETE CONF RD 2676 EM ANEXO. PROCESSO No 258/21 PREGAO PRESENCIAL No 44/21 SRP 35/21 MICROCOMPUTADOR X R$ 8.260,00 PATRIM. No</t>
  </si>
  <si>
    <t>0202100007034</t>
  </si>
  <si>
    <t>MATERIAL  PERMANENTE  PARA  A SECR. DE ADMINISTRACAO E SETORES CONF RD 2676 EM ANEXO. PROCESSO No 258/21 PREGAO PRESENCIAL No 44/21 SRP 35/21 02 UN. MICROCOMPUTADOR X R$ 8.260,00 PATRIM. No</t>
  </si>
  <si>
    <t>0202100007035</t>
  </si>
  <si>
    <t>MATERIAL  PERMANENTE  PARA O SETOR DE ASSESSORIA E CONSULTORIA CONF RD 2677 EM ANEXO. PROCESSO No 258/21 PREGAO PRESENCIAL No 44/21 SRP 35/21 02 UN. MICROCOMPUTADOR X R$ 8.260,00 PATRIM. No</t>
  </si>
  <si>
    <t>0202100007300</t>
  </si>
  <si>
    <t>MATERIAL  PARA  A MANUTENCAO E DESENVOLVIMENTO DAS ATIVIDADES DA SECRETARIA MUNICIPAL DE OBRAS E VIACAO. CONF RD 2700 EM ANEXO.</t>
  </si>
  <si>
    <t>0202100007416</t>
  </si>
  <si>
    <t>FRETE  PARA  TRANSPORTE  DE  MEDICAMENTOS  DO CONSORCIO CISMISSOES DE ENTRE IJUIS  ATE A SECRETARIA DE SAUDE DO MUNICIPIO DE INDEPENDENCIA CONF RD 2732 EM ANEXO.</t>
  </si>
  <si>
    <t>0202100007445</t>
  </si>
  <si>
    <t>MATERIAL  PARA  COLOCAR  FORRO  NOS  BANHEIROS  E ALMOXARIFADO DO CEMITERIO MUNICIPAL. CONF RD 2747 EM ANEXO. PROCESSO No 299/2021 DISPENSA No 192</t>
  </si>
  <si>
    <t>0202100007447</t>
  </si>
  <si>
    <t>MAO  DE  OBRA  PARA COLOCAR FORRO NOS BANHEIROS E ALMOXARIFADO DO CEMITERIO MUNICIPAL. CONF RD 2749 EM ANEXO. PROCESSO No 299/2021 DISPENSA No 192</t>
  </si>
  <si>
    <t>0202100007534</t>
  </si>
  <si>
    <t>SERVICOS  DE  LICENCA  DE  USO,  PRODUTO  PROCERGS  (APLICATIVO PARA GESTAO ADMINISTRATIVA  DE RECURSOS DE MULTAS DE TRANSITO). CONF RD 44 EM ANEXO. SISTEMA EML- EMULACAO DE TERMINAL SISTEMA SER -SERVICO DE REDE ESPECIALIZADA NE COMPLEMENTAR A NE 1440 E 1441.</t>
  </si>
  <si>
    <t>0202101007862</t>
  </si>
  <si>
    <t>CONTRATACAO   DE  EMPRESA  ESPECIALIZADA  PARA  REALIZACAO  DA  ANALISE  DE PROCESSOS  DE  COBRANCA DO INSS JUNTO AO RPPS DE INDEPENDENCIA A CONTRATACA O  E  NECESSARIA  POIS    ATE 31/12/2021 OS PROCESSOS DEVEM SER ANALISADOS, SUJEITOS  A  INCIDeNCIA  DE  MULTAS  E  JUROS  CASO NAO SEJAM ANALISADOS, E CALCULADOS  NO SISTEMA COMPREV,  ESTA EMPRESA IRA REALIZAR A ANaLISE DE  81</t>
  </si>
  <si>
    <t>0202100007912</t>
  </si>
  <si>
    <t>FRALDAS  PARA  DISTRIBUICAO  AOS  PACIENTES  EM  TRATAMENTO DOMICILIAR, NOS TERMOS    DA   RESOLUCAO  No  309/2015,  ART. 1o, LEI No 5.991 CONF RD 2963 EM ANEXO. PROCESSO    No143/2021    PREGAO    ELETRÒNICO    No08/2021  SRP  No27/2021</t>
  </si>
  <si>
    <t>0202100007913</t>
  </si>
  <si>
    <t>FRALDAS  PARA  DISTRIBUICAO  AOS  PACIENTES  EM  TRATAMENTO DOMICILIAR, NOS TERMOS    DA   RESOLUCAO  No  309/2015,  ART. 1o, LEI No 5.991 CONF RD 2964 EM ANEXO. PROCESSO    No143/2021    PREGAO    ELETRÒNICO    No08/2021  SRP  No27/2021</t>
  </si>
  <si>
    <t>0202100008237</t>
  </si>
  <si>
    <t>CONTRATACAO  DE  EMPRESA  PARA  EXECUCAO DE PAVIMENTACAO POLIEDRICA EM VIAS PUBLICAS.  CONF  RD  2974  E  CONTRATO  No  110/2021  EM  ANEXO  NE 8238. PROCESSO No 218/2021, TOMADA DE PRECOS No 08/2021</t>
  </si>
  <si>
    <t>0202100008238</t>
  </si>
  <si>
    <t>CONTRATACAO  DE  EMPRESA  PARA  EXECUCAO DE PAVIMENTACAO POLIEDRICA EM VIAS PUBLICAS. CONF RD 2969 E CONTRATO No 110/2021 EM ANEXO. PROCESSO No 218/2021, TOMADA DE PRECOS No 08/2021</t>
  </si>
  <si>
    <t>0202100008239</t>
  </si>
  <si>
    <t>CONTRATACAO  DE  EMPRESA  PARA  EXECUCAO DE PAVIMENTACAO POLIEDRICA EM VIAS PUBLICAS.  CONF  RD  2973  E  CONTRATO  No  110/2021  EM  ANEXO  NE 8238. PROCESSO No 218/2021, TOMADA DE PRECOS No 08/2021</t>
  </si>
  <si>
    <t>0202100008240</t>
  </si>
  <si>
    <t>CONTRATACAO  DE  EMPRESA  PARA  EXECUCAO DE PAVIMENTACAO POLIEDRICA EM VIAS PUBLICAS.  CONF  RD  2972  E  CONTRATO  No  110/2021  EM  ANEXO  NE 8238. PROCESSO No 218/2021, TOMADA DE PRECOS No 08/2021</t>
  </si>
  <si>
    <t>0202100008241</t>
  </si>
  <si>
    <t>CONTRATACAO  DE  EMPRESA  PARA  EXECUCAO DE PAVIMENTACAO POLIEDRICA EM VIAS PUBLICAS.  CONF  RD  2971  E  CONTRATO  No  110/2021  EM  ANEXO  NE 8238. PROCESSO No 218/2021, TOMADA DE PRECOS No 08/2021</t>
  </si>
  <si>
    <t>0202100008242</t>
  </si>
  <si>
    <t>CONTRATACAO  DE  EMPRESA  PARA  EXECUCAO DE PAVIMENTACAO POLIEDRICA EM VIAS PUBLICAS.  CONF  RD  2970  E  CONTRATO  No  110/2021  EM  ANEXO  NE 8238. PROCESSO No 218/2021, TOMADA DE PRECOS No 08/2021</t>
  </si>
  <si>
    <t>0202100008243</t>
  </si>
  <si>
    <t>CONTRATACAO  DE  EMPRESA  PARA  EXECUCAO DE PAVIMENTACAO POLIEDRICA EM VIAS PUBLICAS.  CONF  RD  2967  E  CONTRATO  No  110/2021  EM  ANEXO  NE 8238. PROCESSO No 218/2021, TOMADA DE PRECOS No 08/2021</t>
  </si>
  <si>
    <t>0202100008244</t>
  </si>
  <si>
    <t>CONTRATACAO  DE  EMPRESA  PARA  EXECUCAO DE PAVIMENTACAO POLIEDRICA EM VIAS PUBLICAS.  CONF  RD  2968  E  CONTRATO  No  110/2021  EM  ANEXO  NE 8238. PROCESSO No 218/2021, TOMADA DE PRECOS No 08/2021</t>
  </si>
  <si>
    <t>0202100008256</t>
  </si>
  <si>
    <t>TARIFA  DE  ENERGIA  ELETRICA  UTILIZADA  NAS DECORACOES NATALINAS. CONF RD 2982 EM ANEXO.</t>
  </si>
  <si>
    <t>0202100008263</t>
  </si>
  <si>
    <t>ATERRO  LICENCIADO  PARA  RECEBIMENTO  DE  RESIDUOS SOLIDOS DO MUNICIPIO DE INDEPENDENCIA CONF CONTRATO No033/2018 E TERMO ADITIVO 001/2020. PROCESSO 45/18 INEXIGIBILIDADE 04/18 NE COMPLEMENTAR A NE 90.</t>
  </si>
  <si>
    <t>0202100008267</t>
  </si>
  <si>
    <t>APARELHOS  DE  AR  CONDICIONADO,  PARA  OS PSF. CONF CONTRATO 112/2021 E RD 2985 EM ANEXO. PROCESSO No 306/2021, PREGAO  ELETRoNICO No 18/2021.</t>
  </si>
  <si>
    <t>0202100008355</t>
  </si>
  <si>
    <t>RECAPEAMENTO    ASFALTICO  EM  CONCRETO  BETUMINOSO USINADO A QUENTE - CBUQ CONF CONTRATO No 66/2021 PROCESSO No 178/2021 TOMADA DE PRECOS No 06/2021. NE TRANSPOSTA DA NE 5316 AJUSTE DE VINCULACAO.</t>
  </si>
  <si>
    <t>0202100008356</t>
  </si>
  <si>
    <t>0202100008357</t>
  </si>
  <si>
    <t>EXECUCAO  DA  REVITALIZACAO  DA  ILUMINACAO PUBLICA PARA TECNOLOGIA DE LED. CONF CONTRATO No 113/2021 E RD 2989 EM ANEXO. PROCESSO No 291/2021, TOMADA DE PRECOS No11/2021,</t>
  </si>
  <si>
    <t>0202100008358</t>
  </si>
  <si>
    <t>MATERIAL  PARA  REVITALIZACAO DA ILUMINACAO PUBLICA PARA TECNOLOGIA DE LED. CONF CONTRATO No 113/2021 E RD 2988 EM ANEXO. PROCESSO No 291/2021, TOMADA DE PRECOS No11/2021,</t>
  </si>
  <si>
    <t>0202100008362</t>
  </si>
  <si>
    <t>PECAS  PARA  A  MANUTENCAO  DO  CAMINHAO  No  20 DA SECRETARIA MUNICIPAL DE SERVICOS URBANOS E TRaNSITO. CONF RD 2990 EM ANEXO. LICITACAO No 209/2021 - MODALIDADE: DISPENSADA</t>
  </si>
  <si>
    <t>4.4.90.52.06.00.00.000</t>
  </si>
  <si>
    <t>0202100008368</t>
  </si>
  <si>
    <t>SMARTPHONE  CAPACIDADE  MINIMA 64GB PARA MANUTENCAO DO PROGRAMA DE SAUDE NA ESCOLA. CONF RD 3011 EM ANEXO. PROCESSO  No  258/2021  PREGAO  PRESENCIAL  No  44/2021  SRP No 35/2021. PATRIM. No</t>
  </si>
  <si>
    <t>0202100008369</t>
  </si>
  <si>
    <t>SUPORTE  DE TETO PARA PROJETOR PARA MANUTENCAO DO PROGRAMA SAUDE NA ESCOLA. CONF RD 3012 EM ANEXO. PROCESSO  No  258/2021  PREGAO  PRESENCIAL  No  44/2021  SRP No 35/2021. PATRIM. No</t>
  </si>
  <si>
    <t>0202100008370</t>
  </si>
  <si>
    <t>TELA  DE  PROJECAO  COM  TRIPE PARA MANUTENCAO DO PROGRAMA SAUDE NA ESCOLA. CONF RD 3010 EM ANEXO. PROCESSO    No258/2021    PREGAO   PRESENCIAL  No44/2021  SRP  No35/2021. PATRIM. No</t>
  </si>
  <si>
    <t>0202100008371</t>
  </si>
  <si>
    <t>TELA  DE  PROJECAO  COM  TRIPE PARA MANUTENCAO DO PROGRAMA SAUDE NA ESCOLA. CONF RD 3009 EM ANEXO. PROCESSO    No258/2021    PREGAO   PRESENCIAL  No44/2021  SRP  No35/2021. PATRIM. No</t>
  </si>
  <si>
    <t>0202100008372</t>
  </si>
  <si>
    <t>AQUISICAO  DE  PROJETOR  MULTIMIDIA  PARA  MANUTENCAO  DO PROGRAMA SAUDE NA ESCOLA. CONF RD 3008 EM ANEXO. PROCESSO  No  258/2021  PREGAO  PRESENCIAL  No  44/2021  SRP No 35/2021. PATRIM. No</t>
  </si>
  <si>
    <t>4.4.90.52.45.00.00.000</t>
  </si>
  <si>
    <t>0202100008373</t>
  </si>
  <si>
    <t>IMPRESSORA  MULTIFUNCIONAL  PARA  MANUTENCAO  DO  PROGRAMA SAUDE NA ESCOLA. CONF RD 3008 EM ANEXO NE 8372. PROCESSO  No  258/2021  PREGAO  PRESENCIAL  No  44/2021  SRP No 35/2021. PATRIM. No</t>
  </si>
  <si>
    <t>3.3.90.39.65.00.00.000</t>
  </si>
  <si>
    <t>0202100008387</t>
  </si>
  <si>
    <t>ASSESSORIA  DO  PROGRAMA  EDUCACAO  INFANTIL, AUXILIO FINANCEIRO PARA NOVAS MATRICULAS  PARA  SMECDT,  PARA  O  ANO  DE  2022.  CONF  RD 3014 EM ANEXO.</t>
  </si>
  <si>
    <t>0202100008389</t>
  </si>
  <si>
    <t>SERVICOS  DE  LICENCA  DE  USO,  PRODUTO  PROCERGS  (APLICATIVO PARA GESTAO ADMINISTRATIVA DE RECURSOS DE MULTAS DE TRANSITO). SISTEMA EML- EMULACAO DE TERMINAL SISTEMA SER -SERVICO DE REDE ESPECIALIZADA NE COMPLEMENTAR A NE 7534.</t>
  </si>
  <si>
    <t>0202100008390</t>
  </si>
  <si>
    <t>RECAPEAMENTO    ASFALTICO  EM  CONCRETO  BETUMINOSO USINADO A QUENTE - CBUQ CONF  CONTRATO  No  66/2021 E ADITIVO No 002 DE REAJUSTE DE VALOR. PROCESSO No 178/2021 TOMADA DE PRECOS No 06/2021.</t>
  </si>
  <si>
    <t>0202202000013</t>
  </si>
  <si>
    <t>LIGACOES  TELEFONICAS  REALIZADAS  ATRAVES  DA LINHA 3539-1295 DA CAMARA DE VEREADORES NO  EXERCICIO DE 2022. FATURA  No REF.  MES.</t>
  </si>
  <si>
    <t>12292535000162</t>
  </si>
  <si>
    <t>CAMARA DE VEREADORES DE INDEPENDENCIA-RS</t>
  </si>
  <si>
    <t>3.3.90.40.23.00.00.000</t>
  </si>
  <si>
    <t>0202202000017</t>
  </si>
  <si>
    <t>CERTIFICADO  DIGITAL-TOKEN-  PARA  AS  SERVIDORAS  DA  CAMARA MIUNICIPAL DE VEREEADORES:  JOSIANE CARDOSO CABRAL E ALINE ROBERTA DE LEON. CONF RD 01 EM ANEXO.</t>
  </si>
  <si>
    <t>0202202000021</t>
  </si>
  <si>
    <t>CARIMBO  TRODAT  4913  COM IDENTIFICACAO DO PRESIDENTE DA CAMARA SR. GILMAR ROLIM DA SILVA. CONF RD 02/2022 EM ANEXO.</t>
  </si>
  <si>
    <t>0202202000036</t>
  </si>
  <si>
    <t>TARIFA  DE  AGUA  E  ESGOTO  REF.  AO  IMOVEL  COM   MATRICULA DA CORSAN No 1572026-8 NO EXERCICIO 2022. REF. MES: CONSUMO M³:</t>
  </si>
  <si>
    <t>0202202000037</t>
  </si>
  <si>
    <t>TARIFA  DE  ENERGIA  ELETRICA  DO  PALACIO  MUNICIPAL, UMA FATURA PAGA PELA CAMARA DE      VEREADORES CONF ACORDO ENTRE OS PODERES REF. EXERCICIO 2022.  MES: FAT. No: No CONOSCO: 3082467685 CONSUMO:</t>
  </si>
  <si>
    <t>0202202000116</t>
  </si>
  <si>
    <t>SINAL  DE  INTERNET  COM  FIBRA  OPTICA  JUNTO  A  CAMARA  DE VEREADORES NO EXERCICIO 2022 CONF RD 003/2022 EM ANEXO. VALOR MENSAL R$ 99,90</t>
  </si>
  <si>
    <t>0202202000117</t>
  </si>
  <si>
    <t>ASSESSORIA  E  CONSULTORIA TECNICA E JURIDICA PRESENCIAL E A DISTANCIA PARA A CAMARA DE VEREADORES. CONF CONTRATO No 01/2021 E PEDIDO No 04 EM ANEXO. VENCIMENTO 28.02.2022</t>
  </si>
  <si>
    <t>0202202000118</t>
  </si>
  <si>
    <t>PUBLICACAO  DE  ATOS  OFICIAIS  DA  CAMARA DE VAREADORES NO EXERCICIO 2022. CONF RD 005 EM ANEXO.</t>
  </si>
  <si>
    <t>0202202000133</t>
  </si>
  <si>
    <t>LOCACAO  DE SISTEMAS DE INFORMATICA PARA O ANO DE 2022. SISTEMAS: PORTAL DA TRANSPARENCIA    E  SITE  OFICIAL  DA  CAMARA  CONF CONTRATO No 111/2018 PROCESSO 107/18  EDITAL 54/18  PREGAO 47/18 VALOR MENSAL R$ 613,68 VENCIMENTO R$ 10.07.2022</t>
  </si>
  <si>
    <t>0202202000184</t>
  </si>
  <si>
    <t>04  DIARIAS A PORTO ALEGRE NOS DIAS 18, 19, 20 E 21.01.2022 PARA PARTICIPAR DO  CURSO  "22o  CURSO  TECNICO  DA  UVERGS  -  MESA DIRETORA, VEREADORES E ASSESSORES". CONF PEDIDO 07 E SD 40 EM ANEXO.</t>
  </si>
  <si>
    <t>DEVOLUCAO DE 0,5 DIARIA, CONFORME OFICIO 016/2022 CV.</t>
  </si>
  <si>
    <t>DEVOLUCAO DE 0,5 DIARIA, CONFORME OFICIO 016/2022 CV. AJUSTE ARREDONDAMENTO</t>
  </si>
  <si>
    <t>0202202000185</t>
  </si>
  <si>
    <t>04  DIARIAS A PORTO ALEGRE NOS DIAS 18, 19, 20 E 21.01.2022 PARA PARTICIPAR DO  CURSO  "22o  CURSO  TECNICO  DA  UVERGS  -  MESA DIRETORA, VEREADORES E ASSESSORES". CONF PEDIDO 08 E SD 41 EM ANEXO.</t>
  </si>
  <si>
    <t>0202202000186</t>
  </si>
  <si>
    <t>04  DIARIAS A PORTO ALEGRE NOS DIAS 18, 19, 20 E 21.01.2022 PARA PARTICIPAR DO  CURSO  "22o  CURSO  TECNICO  DA  UVERGS  -  MESA DIRETORA, VEREADORES E ASSESSORES". CONF PEDIDO 09 E SD 42 EM ANEXO.</t>
  </si>
  <si>
    <t>0202202000187</t>
  </si>
  <si>
    <t>04  DIARIAS A PORTO ALEGRE NOS DIAS 18, 19, 20 E 21.01.2022 PARA PARTICIPAR DO  CURSO  "22o  CURSO  TECNICO  DA  UVERGS  -  MESA DIRETORA, VEREADORES E ASSESSORES". CONF PEDIDO 10 E SD 43 EM ANEXO.</t>
  </si>
  <si>
    <t>0202202000188</t>
  </si>
  <si>
    <t>04  DIARIAS A PORTO ALEGRE NOS DIAS 18, 19, 20 E 21.01.2022 PARA PARTICIPAR DO  CURSO  "22o  CURSO  TECNICO  DA  UVERGS  -  MESA DIRETORA, VEREADORES E ASSESSORES". CONF PEDIDO 11 E SD 44 EM ANEXO.</t>
  </si>
  <si>
    <t>3.3.90.39.73.00.00.000</t>
  </si>
  <si>
    <t>0202202000189</t>
  </si>
  <si>
    <t>03  PASSAGENS  DE  IDA  A  PORTO  ALEGRE PARA OS VEREADORES GILMAR ROLIM DA SILVA,  CLAUDIO  GILMAR  DE  MORAES  E JOSE DOUGLAS MOREIRA PARTICIPAREM DE CURSO  PROMOVIDO  PELO INLEGIS NOS DIAS 18, 19, 20 E 21.01.2022. CONF RD 13 EM ANEXO. 03 PASSAGENS IDA X R$ 244,95</t>
  </si>
  <si>
    <t>o empenho sera feito direto ao servidor.</t>
  </si>
  <si>
    <t>0202202000190</t>
  </si>
  <si>
    <t>02  PASSAGENS  DE  IDA  A  PORTO ALEGRE PARA AS SERVIDORAS ALINE ROBERTA DE LEON  E  GESICA  EDUARDA  KANIESKI  PARTICIPAREM  DE  CURSO  PROMOVIDO PELO INLEGIS  NOS  DIAS  18,  19, 20 E 21.01.2022. CONF RD 13 EM ANEXO NE 189. 02 PASSAGENS IDA X R$ 244,95</t>
  </si>
  <si>
    <t>0202202000191</t>
  </si>
  <si>
    <t>03  PASSAGENS  DE  VOLTA  DE  PORTO  ALEGRE A SANTA ROSA PARA OS VEREADORES GILMAR  ROLIM  DA  SILVA,  CLAUDIO  GILMAR DE MORAES E JOSE DOUGLAS MOREIRA PARTICIPAREM  DE  CURSO PROMOVIDO PELO INLEGIS NOS DIAS 18, 19, 20 E 21.01. 2022. CONF RD 12 EM ANEXO. 03 PASSAGENS VOLTA X R$ 254,45</t>
  </si>
  <si>
    <t>0202202000192</t>
  </si>
  <si>
    <t>02  PASSAGENS  DE  RETORNO  DE PORTO ALEGRE A SANTA ROSA PARA AS SERVIDORAS ALINE  ROBERTA  DE  LEON  E  GESICA  EDUARDA  KANIESKI  RETORNAREM DO CURSO PROMOVIDO  PELO  INLEGIS  NOS  DIAS  18, 19, 20 E 21.01.2022. CONF RD 13 EM ANEXO NE 191. 02 PASSAGENS VOLTA X R$ 254,45</t>
  </si>
  <si>
    <t>3.3.90.39.59.00.00.000</t>
  </si>
  <si>
    <t>0202202000193</t>
  </si>
  <si>
    <t>REGULAGEM  DO  SISTEMA  DE  SOM,  GRAVACAO  E  MESA, DA CAMARA MUNICIPAL DE VEREADORES. ONF RD 14 EM ANEXO.</t>
  </si>
  <si>
    <t>0202202000194</t>
  </si>
  <si>
    <t>03  TAXAS  DE INSCRICOES PARA OS VEREADORES: GILMAR ROLIM DA SILVA, CLAUDIO GILMAR  DE  MORAES  E JOSE DOUGLAS MOREIRA PARTICIPAREM DO CUROS "22o CURSO TECNICO  DA  UVERGS  -  MESA  DIRETORA,  VEREADORES  E  ASSESSORES"   A SER REALIZADO  NOS  DIAS  18,  19, 20, 21.01.2022 EM PORTO ALEGRE CONF RD 06 EM ANEXO.</t>
  </si>
  <si>
    <t>0202202000195</t>
  </si>
  <si>
    <t>02  TAXAS  DE  INSCRICOES PARA AS SERVIDORAS ALINE ROBERTA DE LEON E GESICA EDUARDA  KANIESKI PARTICIPAREM DO CURSO "22o CURSO TECNICO DA UVERGS - MESA DIRETORA,  VEREADORES  E  ASSESSORES"  A SER REALIZADO NOS DIAS 18, 19, 20, 21.01.2022 EM PORTO ALEGRE CONF RD 06 EM ANEXO 194.</t>
  </si>
  <si>
    <t>0202202000199</t>
  </si>
  <si>
    <t>02  PASSAGENS  DE  IDA  E  VOLTA  DE  PORTO ALEGRE PARA AS SERVIDORAS ALINE ROBERTA  DE  LEON E GESICA EDUARDA KANIESKI PARTICIPAREM DE CURSO PROMOVIDO PELO  INLEGIS  NOS  DIAS 18, 19, 20 E 21.01.2022. CONF RD 13 E MOM. 01/2022 EM ANEXO NE 200. 02 PASSAGENS DE TRES DE MAIO A PORTO ALEGRE X R$ 244,95 02 PASSAGENS DE PORTO ALEGRE A SANTA ROSA X R$ 254,45</t>
  </si>
  <si>
    <t>TRANSPOSTO PARA A NE 0231/2022 TENDO EM VISTA QUE NO HISTORICO DO EMPENHO CONSTOU INLEGIS, COMO PROMOTORA DO CURSO, NO ENTANTO A PROMOTORA E A UVERGS</t>
  </si>
  <si>
    <t>0202202000200</t>
  </si>
  <si>
    <t>03  PASSAGENS DE IDA E VOLTA A PORTO ALEGRE PARA OS VEREADORES GILMAR ROLIM DA  SILVA,  CLAUDIO GILMAR DE MORAES E JOSE DOUGLAS MOREIRA PARTICIPAREM DE CURSO  PROMOVIDO  PELO INLEGIS NOS DIAS 18, 19, 20 E 21.01.2022. CONF RD 13 E MEM. 01/2022 EM ANEXO. 03 PASSAGENS TRES DE MAIO A PORTO ALEGRE X R$ 244,95 03 PASSAGENS DE PORTO ALEGRE A SANTA ROSA X R$ 254,45</t>
  </si>
  <si>
    <t>TRANSPOSTO PARA A NE 0230/2022 TENDO EM VISTA QUE NO HISTORICO DO EMPENHO CONSTOU INLEGIS, COMO PROMOTORA DO CURSO, NO ENTANTO A PROMOTORA E A UVERGS</t>
  </si>
  <si>
    <t>0202202000230</t>
  </si>
  <si>
    <t>03  PASSAGENS DE IDA E VOLTA A PORTO ALEGRE PARA OS VEREADORES GILMAR ROLIM DA  SILVA,  CLAUDIO GILMAR DE MORAES E JOSE DOUGLAS MOREIRA PARTICIPAREM DE CURSO  PROMOVIDO PELA UVERGS NOS DIAS 18, 19, 20 E 21.01.2022. CONF RD 13 E MEM. 01/2022 EM ANEXO. 03 PASSAGENS TRES DE MAIO A PORTO ALEGRE X R$ 244,95 03 PASSAGENS DE PORTO ALEGRE A SANTA ROSA X R$ 254,45 TRANSPOSTO  DA  NE200/2022  DENDO  EM  VIS</t>
  </si>
  <si>
    <t>0202202000231</t>
  </si>
  <si>
    <t>02    PASSAGENS    DE    IDA  E  VOLTA  DE  PORTO ALEGRE PARA AS SERVIDORAS ALINE  ROBERTA    DE   LEON E GESICA EDUARDA KANIESKI PARTICIPAREM DE CURSO PROMOVIDO PELA  UVERGS NOS  DIAS 18, 19, 20 E 21.01.2022. CONF RD 13 E MOM. 01/2022 EM ANEXO NE 200. 02 PASSAGENS DE TRES DE MAIO A PORTO ALEGRE X R$ 244,95    02  PASSAGENS  DE  PORTO  ALEGRE  A  SANTA  ROSA  X  R$  254,45 TRANSPOSTO  DA  NE199/20</t>
  </si>
  <si>
    <t>0202202000314</t>
  </si>
  <si>
    <t>AQUISICAO  DE  CILINDRO  E  COPIAS  DE  CHAVES  PARA  A PORTA DE ENTRADA AO PLENARIO  FRANCISCO BORGES FARIAS - CAMARA DE VEREADORES. CONF RD 15 E NF-e No 323 EM ANEXO.</t>
  </si>
  <si>
    <t>0202202000593</t>
  </si>
  <si>
    <t>REMUNERACAO REFERENTE AO MES DE JANEIRO 2022. CAMARA DE VEREADORES REPRESENTACAO</t>
  </si>
  <si>
    <t>0202202000594</t>
  </si>
  <si>
    <t>REMUNERACAO REFERENTE AO MES DE JANEIRO 2022. CAMARA DE VEREADORES SUBSIDIOS</t>
  </si>
  <si>
    <t>0202202000595</t>
  </si>
  <si>
    <t>REMUNERACAO REFERENTE AO MES DE JANEIRO 2022. CAMARA DE VEREADORES FERIAS</t>
  </si>
  <si>
    <t>0202202000596</t>
  </si>
  <si>
    <t>REMUNERACAO REFERENTE AO MES DE JANEIRO 2022. CAMARA ESTATUTARIOS VENCIMENTO</t>
  </si>
  <si>
    <t>0202202000597</t>
  </si>
  <si>
    <t>REMUNERACAO REFERENTE AO MES DE JANEIRO 2022. CAMARA ESTATUTARIOS INSALUBRIDADE</t>
  </si>
  <si>
    <t>0202202000598</t>
  </si>
  <si>
    <t>REMUNERACAO REFERENTE AO MES DE JANEIRO 2022. CAMARA ESTATUTARIOS FERIAS</t>
  </si>
  <si>
    <t>0202202000599</t>
  </si>
  <si>
    <t>REMUNERACAO REFERENTE AO MES DE JANEIRO 2022. CAMARA ESTATUTARIOS AUXILIO DOENCA</t>
  </si>
  <si>
    <t>0202202000600</t>
  </si>
  <si>
    <t>REMUNERACAO REFERENTE AO MES DE JANEIRO 2022. CAMARA ESTATUTARIOS ANUENIOS</t>
  </si>
  <si>
    <t>0202202000601</t>
  </si>
  <si>
    <t>REMUNERACAO REFERENTE AO MES DE JANEIRO 2022. CAMARA CCS FERIAS</t>
  </si>
  <si>
    <t>0202202000602</t>
  </si>
  <si>
    <t>REMUNERACAO REFERENTE AO MES DE JANEIRO 2022. CAMARA CCS SALARIO</t>
  </si>
  <si>
    <t>0202202000603</t>
  </si>
  <si>
    <t>REMUNERACAO REFERENTE AO MES DE JANEIRO 2022. CAMARA CCS FERIAS INDENIZADAS</t>
  </si>
  <si>
    <t>0202202000620</t>
  </si>
  <si>
    <t>CONTRIB. PATRONAL AO INSS REF REMUNERACAO DE JANEIRO 2022 VEREADORES</t>
  </si>
  <si>
    <t>0202202000621</t>
  </si>
  <si>
    <t>CONTRIB. PATRONAL AO INSS REF REMUNERACAO DE JANEIRO 2022 CAMARA CCs</t>
  </si>
  <si>
    <t>0202202000692</t>
  </si>
  <si>
    <t>CONTRIB    AO  FPSM  PARTE  PATRONAL  16%  REF.  REMUNERACAO JANEIRO/2022 CAMARA - ESTATUTARIOS</t>
  </si>
  <si>
    <t>0202202000693</t>
  </si>
  <si>
    <t>0202202000740</t>
  </si>
  <si>
    <t>MATERIAL  DE  EXPEDIENTE PARA MANUTENCAO DAS ATIVIDADES DA CAMARA MUNICIPAL DE VEREADORES. CONF RD 17 EM ANEXO.</t>
  </si>
  <si>
    <t>0202202000741</t>
  </si>
  <si>
    <t>MATERIAL  DE  EXPEDIENTE PARA MANUTENCAO DAS ATIVIDADES DA CAMARA MUNICIPAL DE VEREADORES. CONF RD 18 EM ANEXO.</t>
  </si>
  <si>
    <t>0202202000742</t>
  </si>
  <si>
    <t>ASSINATURA  DO  JORNAL  SEMANAL PARA A CAMARA DE VEREADORES NO ANO DE 2022. CONF RD 16 E NF-e No 5135 EM ANEXO.</t>
  </si>
  <si>
    <t>0202202000863</t>
  </si>
  <si>
    <t>INDENIZACAO  DE TRANSPORTE EM VIAGEM A PORTO ALEGRE, TOTALIZANDO 925,98 KM, PARA  A    VEREADORA  SONIA  CRISTINA  TAVARES  SOUTO  E SERVIDORAS JOSIANE CARDOSO  CABRAL  E  SUSANA  KOPPER  PARTICIPAREM  DO  EVENTO "ORIENTACOES E ATUALIZACOES  COM  BASE  NOS  PRINCIPAIS  APONTES DO TCE E COMO CORRIGIR OS PRINCIPAIS  ERROS  E ATUALIZACOES SOBRE NORMATIVAS DO TCE-RS DE CUMPRIMENTO OBRIGATORIO  PELOS O</t>
  </si>
  <si>
    <t>0202202000864</t>
  </si>
  <si>
    <t>01  TAXA  DE  INSCRICAO  PARA  A  VEREADORA  SONIA  CRISTINA  TAVARES SOUTO PARTICIPAR  DO  EVENTO  "ORIENTACOES E ATUALIZACOES COM BASE NOS PRINCIPAIS APONTES  DO  TCE  E  COMO CORRIGIR OS PRINCIPAIS ERROS E ATUALIZACOES SOBRE NORMATIVAS  DO  TCE-RS  DE CUMPRIMENTO OBRIGATORIO PELOS ORGAOS E ENTIDADES DA  ESFERA MUNICIPAL" A REALIZAR-SE NO INLEGIS NOS DIAS 15, 16, 17 E 18.02. 2022. CONF ORDEM DE</t>
  </si>
  <si>
    <t>0202202000865</t>
  </si>
  <si>
    <t>02  TAXAS  DE  INSCRICAO PARA AS SERVIDORAS JOSIANE CARDOSO CABRAL E SUSANA KOPPER  PARTICIPAREM  DO  EVENTO  "ORIENTACOES  E ATUALIZACOES COM BASE NOS PRINCIPAIS    APONTES  DO  TCE  E  COMO  CORRIGIR  OS  PRINCIPAIS  ERROS  E ATUALIZACOES  SOBRE  NORMATIVAS  DO TCE-RS DE CUMPRIMENTO OBRIGATORIO PELOS ORGAOS  E  ENTIDADES DA ESFERA MUNICIPAL" A REALIZAR-SE NO INLEGIS NOS DIAS 15,  16,  17  E  18.</t>
  </si>
  <si>
    <t>0202202000866</t>
  </si>
  <si>
    <t>3.  1/2  DIARIA  A  PORTO  ALEGRE  NOS  DIAS  15, 16,17 E 18/02/2022 PARA A SERVIDORA  PARTICIPAR  DO  EVENTO  No20022/1502 "ORIENTACOES E ATUALIZACOES COM  BASE NOS PRINCIPAIS APONTES DO TCE E COMO CORRIGIR OS PRINCIPAIS ERROS E  ATUALIZACOES  SOBRE  NORMATIVAS DO TCE/RS, CUMPRIMENTO OBRIGATORIO PELOS ORGAOS  E  ENTIDADES DA ESFERA MUNICIPAL" REALIZADO NO INLEGIS. CONF SD 121 EM ANEXO.</t>
  </si>
  <si>
    <t>0202202000867</t>
  </si>
  <si>
    <t>3.  1/2  DIARIA  A  PORTO  ALEGRE  NOS  DIAS  15, 16,17 E 18/02/2022 PARA A VEREADORA  PARTICIPAR  DO  EVENTO  No20022/1502 "ORIENTACOES E ATUALIZACOES COM  BASE NOS PRINCIPAIS APONTES DO TCE E COMO CORRIGIR OS PRINCIPAIS ERROS E  ATUALIZACOES  SOBRE  NORMATIVAS DO TCE/RS, CUMPRIMENTO OBRIGATORIO PELOS ORGAOS  E  ENTIDADES DA ESFERA MUNICIPAL" REALIZADO NO INLEGIS. CONF SD 122 EM ANEXO.</t>
  </si>
  <si>
    <t>0202202000868</t>
  </si>
  <si>
    <t>3.  1/2  DIARIA  A  PORTO  ALEGRE  NOS  DIAS  15, 16,17 E 18/02/2022 PARA A SERVIDORA  PARTICIPAR  DO  EVENTO  No20022/1502 "ORIENTACOES E ATUALIZACOES COM  BASE NOS PRINCIPAIS APONTES DO TCE E COMO CORRIGIR OS PRINCIPAIS ERROS E  ATUALIZACOES  SOBRE  NORMATIVAS DO TCE/RS, CUMPRIMENTO OBRIGATORIO PELOS ORGAOS  E  ENTIDADES DA ESFERA MUNICIPAL" REALIZADO NO INLEGIS. CONF SD 123 EM ANEXO.</t>
  </si>
  <si>
    <t>3.3.90.39.83.00.00.000</t>
  </si>
  <si>
    <t>0202202000933</t>
  </si>
  <si>
    <t>ENCADERNACOES DE DOCUMENTOS, PROJETOS LEIS E AFINS DA CAMARA DE VEREADORES. CONF RD 24 E NF-e No 902 EM ANEXO.</t>
  </si>
  <si>
    <t>0202202001009</t>
  </si>
  <si>
    <t>CONTRIBUICAO  MENSAL COM A UVERGS PARA A CAMARA DE VEREADORES PARA O ANO DE 2022. CONF TERMO DE FILIACAO E PEDIDO No 25 EM ANEXO. PERIODO: 01/03/2022 A 31/12/2022</t>
  </si>
  <si>
    <t>Classificacao da natureza da despesa equivocada.</t>
  </si>
  <si>
    <t>0202202001061</t>
  </si>
  <si>
    <t>CONTRIB    AO  FPSM  PARTE  PATRONAL  16%  REF.  REMUNERACAO JANEIRO/2022 CAMARA - ESTATUTARIOS NE TRANSPOSTA DA NE 692.</t>
  </si>
  <si>
    <t>0202202001062</t>
  </si>
  <si>
    <t>CONTRIBUICAO  MENSAL COM A UVERGS PARA A CAMARA DE VEREADORES PARA O ANO DE 2022. CONF TERMO DE FILIACAO E PEDIDO No 25 EM ANEXO. TRANSPOSTO DA NE 1009/2022</t>
  </si>
  <si>
    <t>0202202001148</t>
  </si>
  <si>
    <t>RECONHECIMENTO  DE FIRMA DOS DOCUMENTOS DO PRESIDENTE DA CAMARA, SR. GILMAR ROLIM  DA SILVA PARA ENCAMINHAR A RECEITA FEDERAL DE SANTA ROSA-RS. CONF RD No 26 E RECIBO No 70857 EM ANEXO. DESPESA SEM EMPENHO PREVIO</t>
  </si>
  <si>
    <t>0202202001167</t>
  </si>
  <si>
    <t>ANTIVIRUS  PARA  OS  COMPUTADORES  DO LEGISLATIVO. CONF RD 27/2022 EM ANEXO</t>
  </si>
  <si>
    <t>0202202001168</t>
  </si>
  <si>
    <t>TROCA  DE  PLACA  MAE EM NOTEBOOK  DO LEGISLATIVO. CONF RD 28/2022 EM ANEXO</t>
  </si>
  <si>
    <t>0202202001419</t>
  </si>
  <si>
    <t>REMUNERACAO REFERENTE AO MES DE FEVEREIRO 2022. CAMARA ESTATUTARIOS VENCIMENTO</t>
  </si>
  <si>
    <t>0202202001420</t>
  </si>
  <si>
    <t>REMUNERACAO REFERENTE AO MES DE FEVEREIRO 2022. CAMARA ESTATUTARIOS INSALUBRIDADE</t>
  </si>
  <si>
    <t>0202202001421</t>
  </si>
  <si>
    <t>REMUNERACAO REFERENTE AO MES DE FEVEREIRO 2022. CAMARA ESTATUTARIOS FERIAS</t>
  </si>
  <si>
    <t>0202202001422</t>
  </si>
  <si>
    <t>REMUNERACAO REFERENTE AO MES DE FEVEREIRO 2022. CAMARA ESTATUTARIOS ANUENIOS</t>
  </si>
  <si>
    <t>3.1.90.11.75.00.00.000</t>
  </si>
  <si>
    <t>0202202001423</t>
  </si>
  <si>
    <t>REMUNERACAO REFERENTE AO MES DE FEVEREIRO 2022. CAMARA VEREADORES REPRESENTACAO</t>
  </si>
  <si>
    <t>0202202001424</t>
  </si>
  <si>
    <t>REMUNERACAO REFERENTE AO MES DE FEVEREIRO 2022. CAMARA VEREADORES SUBSIDIOS</t>
  </si>
  <si>
    <t>0202202001425</t>
  </si>
  <si>
    <t>REMUNERACAO REFERENTE AO MES DE FEVEREIRO 2022. CAMARA - CCS 13o SALARIO</t>
  </si>
  <si>
    <t>0202202001426</t>
  </si>
  <si>
    <t>REMUNERACAO REFERENTE AO MES DE FEVEREIRO 2022. CAMARA - CCS FERIAS</t>
  </si>
  <si>
    <t>0202202001427</t>
  </si>
  <si>
    <t>REMUNERACAO REFERENTE AO MES DE FEVEREIRO 2022. CAMARA - CCS SALARIO C/C</t>
  </si>
  <si>
    <t>0202202001428</t>
  </si>
  <si>
    <t>REMUNERACAO REFERENTE AO MES DE FEVEREIRO 2022. CAMARA - CCS FERIAS PROPORCIONAIS</t>
  </si>
  <si>
    <t>0202202001429</t>
  </si>
  <si>
    <t>0202202001462</t>
  </si>
  <si>
    <t>CONTRIB.    PATRONAL    AO    INSS  REF  REMUNERACAO  DE  FEVEREIRO  2022 VEREADORES</t>
  </si>
  <si>
    <t>0202202001463</t>
  </si>
  <si>
    <t>CONTRIB.    PATRONAL    AO    INSS  REF  REMUNERACAO  DE  FEVEREIRO  2022 CAMARA CCs</t>
  </si>
  <si>
    <t>0202202001525</t>
  </si>
  <si>
    <t>CONTRIB    AO  FPSM  PARTE  PATRONAL  16% REF. REMUNERACAO FEVEREIRO/2022 CAMARA - ESTATUTARIOS</t>
  </si>
  <si>
    <t>mês</t>
  </si>
  <si>
    <t>conta_contabil</t>
  </si>
  <si>
    <t>data_lancamento</t>
  </si>
  <si>
    <t>valor</t>
  </si>
  <si>
    <t>tipo_lancamento</t>
  </si>
  <si>
    <t>1.1.4.1.1.09.06.08.00.00.00.000</t>
  </si>
  <si>
    <t>C</t>
  </si>
  <si>
    <t>1.1.4.4.1.01.02.01.00.00.00.000</t>
  </si>
  <si>
    <t>D</t>
  </si>
  <si>
    <t>1.1.4.1.1.09.06.13.00.00.00.000</t>
  </si>
  <si>
    <t>1.1.4.4.1.01.02.02.00.00.00.000</t>
  </si>
  <si>
    <t>1.1.4.1.1.09.06.14.00.00.00.000</t>
  </si>
  <si>
    <t>1.1.4.4.1.01.02.03.00.00.00.000</t>
  </si>
  <si>
    <t>1.1.4.1.1.09.06.19.00.00.00.000</t>
  </si>
  <si>
    <t>1.1.4.4.1.01.02.04.00.00.00.000</t>
  </si>
  <si>
    <t>1.1.4.1.1.09.06.20.00.00.00.000</t>
  </si>
  <si>
    <t>1.1.4.4.1.01.02.05.00.00.00.000</t>
  </si>
  <si>
    <t>1.1.4.1.1.09.06.15.00.00.00.000</t>
  </si>
  <si>
    <t>1.1.4.4.1.01.05.01.00.00.00.000</t>
  </si>
  <si>
    <t>1.1.4.1.1.09.06.16.00.00.00.000</t>
  </si>
  <si>
    <t>1.1.4.4.1.01.05.02.00.00.00.000</t>
  </si>
  <si>
    <t>1.1.4.1.1.09.06.21.00.00.00.000</t>
  </si>
  <si>
    <t>1.1.4.4.1.99.01.00.00.00.00.000</t>
  </si>
  <si>
    <t>1.1.1.1.1.06.01.05.00.00.00.000</t>
  </si>
  <si>
    <t>4.4.5.1.1.03.00.00.00.00.00.000</t>
  </si>
  <si>
    <t>1.1.1.1.1.06.01.02.00.00.00.000</t>
  </si>
  <si>
    <t>1.1.4.4.1.01.05.03.00.00.00.000</t>
  </si>
  <si>
    <t>1.1.1.1.1.06.04.01.00.00.00.000</t>
  </si>
  <si>
    <t>1.1.4.4.1.30.01.00.00.00.00.000</t>
  </si>
  <si>
    <t>4.4.5.1.1.03.*</t>
  </si>
  <si>
    <t>3.6.1.7.1.99.*</t>
  </si>
  <si>
    <t>Saldo inicial</t>
  </si>
  <si>
    <t>saldo_anterior_debito</t>
  </si>
  <si>
    <t>saldo_anterior_credito</t>
  </si>
  <si>
    <t>movimentacao_debito</t>
  </si>
  <si>
    <t>movimentacao_credito</t>
  </si>
  <si>
    <t>saldo_atual_debito</t>
  </si>
  <si>
    <t>saldo_atual_credito</t>
  </si>
  <si>
    <t>especificacao</t>
  </si>
  <si>
    <t>escrituracao</t>
  </si>
  <si>
    <t>indicador_superavit_financeiro</t>
  </si>
  <si>
    <t>CEF GERAL FPSM MOV 0050 0521/006.295-1</t>
  </si>
  <si>
    <t>BB GERAL FPSM MOV 0050 3732-X/11.698-X</t>
  </si>
  <si>
    <t>BB TX ADM RPPS " 12.116-9" FPSM MOV 0050</t>
  </si>
  <si>
    <t>P</t>
  </si>
  <si>
    <t>1.1.2.1.2.71.01.00.00.00.00.000</t>
  </si>
  <si>
    <t>PARCELAMENTO LEI1623/2005 360 PARCELAS CURTO PRAZO</t>
  </si>
  <si>
    <t>1.1.3.6.2.01.01.01.00.00.00.000</t>
  </si>
  <si>
    <t>CONTRIBUICAO PATRONAL PARA O RPPS - ALIQUOTA NORMAL</t>
  </si>
  <si>
    <t>1.1.3.6.2.01.01.02.00.00.00.000</t>
  </si>
  <si>
    <t>CONTRIBUICAO PATRONAL - ALIQUOTA SUPLEMENTAR</t>
  </si>
  <si>
    <t>1.1.3.6.2.01.02.00.00.00.00.000</t>
  </si>
  <si>
    <t>CONTRIBUICOES DO RPPS A RECEBER – SERVIDOR, APOSENTADO E PENSIONISTA</t>
  </si>
  <si>
    <t>CEF CAIXA FI BRASIL 2024 III TP RF FPSM APLIC0050 0521/006.295-1</t>
  </si>
  <si>
    <t>BB PREV RF IRF-M1 TP FPSM APLIC 0050 3732-X/11.698-X</t>
  </si>
  <si>
    <t>CEF CAIXA FI BRASIL IDKA IPCA 2A TP RF LP FPSM 0050 0521/006/00000295-1</t>
  </si>
  <si>
    <t>SICREDI  FI INSTITUCIONAL RF IRF-M LP FPSM 0050 0306/11.359-8</t>
  </si>
  <si>
    <t>SICREDI FI INSTITUCIONAL RF IMA-B FPSM 0050 0306/11.359-8</t>
  </si>
  <si>
    <t>BB PREVID. RF IMA-B 5 LP FPSM 0050 3732-X/11.698-X</t>
  </si>
  <si>
    <t>BB PREV. RF IDKA2 TP FPSM 0050 3732-X/11.698-X</t>
  </si>
  <si>
    <t>BB PREVID RF REFERENCIADO DI LP PERFIL FPSM APLIC 0050 3732-X/11.698-X</t>
  </si>
  <si>
    <t>CEF FI BRASIL REFERENCIADO DI LP FPSM 0050 0521/006/00000295-1</t>
  </si>
  <si>
    <t>BB TX ADM RPPS " 12.116-9" FPSM APLIC 0050</t>
  </si>
  <si>
    <t>1.2.1.1.2.06.04.01.00.00.00.000</t>
  </si>
  <si>
    <t>PARCELAMENTO LEI1623/2005 360 PARCELAS LONGO PRAZO</t>
  </si>
  <si>
    <t>2.1.1.1.1.01.02.01.00.00.00.000</t>
  </si>
  <si>
    <t>DECIMO TERCEIRO SALARIO (P)</t>
  </si>
  <si>
    <t>2.1.1.2.3.05.01.02.00.00.00.000</t>
  </si>
  <si>
    <t>COMPENSACAO PREVIDENCIARIA PARA COM O RGPS (F)</t>
  </si>
  <si>
    <t>2.1.1.4.2.01.02.00.00.00.00.000</t>
  </si>
  <si>
    <t>CONTRIBUICAO A REGIME PROPRIO DE PREVIDENCIA (RPPS) (F)</t>
  </si>
  <si>
    <t>2.1.3.1.1.01.01.01.00.00.00.000</t>
  </si>
  <si>
    <t>FORNECEDORES DO EXERCICIO</t>
  </si>
  <si>
    <t>2.1.3.1.1.01.01.02.15.00.00.000</t>
  </si>
  <si>
    <t>RESTOS A PAGAR PROCESSADOS 2021</t>
  </si>
  <si>
    <t>2.2.7.2.1.03.01.00.00.00.00.000</t>
  </si>
  <si>
    <t>APOSENTADORIAS/PENSOES/OUTROS BENEFICIOS CONCEDIDOS DO FUNDO EM CAPITALIZACAO DO RPPS</t>
  </si>
  <si>
    <t>2.2.7.2.1.03.03.00.00.00.00.000</t>
  </si>
  <si>
    <t>(-) CONTRIBUICOES DO APOSENTADO PARA O FUNDO EM CAPITALIZACAO DO RPPS</t>
  </si>
  <si>
    <t>2.2.7.2.1.03.05.00.00.00.00.000</t>
  </si>
  <si>
    <t>(-) COMPENSACAO PREVIDENCIARIA DO FUNDO EM CAPITALIZACAO DO RPPS</t>
  </si>
  <si>
    <t>2.2.7.2.1.04.01.00.00.00.00.000</t>
  </si>
  <si>
    <t>APOSENTADORIAS/PENSOES/OUTROS BENEFICIOS A CONCEDER DO FUNDO EM CAPITALIZACAO DO RPPS</t>
  </si>
  <si>
    <t>2.2.7.2.1.04.02.00.00.00.00.000</t>
  </si>
  <si>
    <t>(-) CONTRIBUICOES DO ENTE PARA O FUNDO EM CAPITALIZACAO DO RPPS</t>
  </si>
  <si>
    <t>2.2.7.2.1.04.03.00.00.00.00.000</t>
  </si>
  <si>
    <t>(-) CONTRIBUICOES DO ATIVO PARA O FUNDO EM CAPITALIZACAO DO RPPS</t>
  </si>
  <si>
    <t>2.2.7.2.1.04.04.00.00.00.00.000</t>
  </si>
  <si>
    <t>2.2.7.2.1.05.98.00.00.00.00.000</t>
  </si>
  <si>
    <t>(-) OUTROS CREDITOS DO PLANO DE AMORTIZACAO</t>
  </si>
  <si>
    <t>2.2.7.2.1.07.01.00.00.00.00.000</t>
  </si>
  <si>
    <t>AJUSTE DE RESULTADO ATUARIAL SUPERAVITARIO</t>
  </si>
  <si>
    <t>2.3.7.1.1.01.00.00.00.00.00.000</t>
  </si>
  <si>
    <t>SUPERAVITS OU DEFICITS DO EXERCICIO</t>
  </si>
  <si>
    <t>2.3.7.1.1.02.00.00.00.00.00.000</t>
  </si>
  <si>
    <t>SUPERAVITS OU DEFICITS DE EXERCICIOS ANTERIORES</t>
  </si>
  <si>
    <t>2.3.7.1.2.01.00.00.00.00.00.000</t>
  </si>
  <si>
    <t>2.3.7.1.2.02.00.00.00.00.00.000</t>
  </si>
  <si>
    <t>3.1.1.1.1.01.16.00.00.00.00.000</t>
  </si>
  <si>
    <t>GRATIFICACAO POR EXERCICIO DE FUNCOES</t>
  </si>
  <si>
    <t>3.1.1.1.1.01.22.00.00.00.00.000</t>
  </si>
  <si>
    <t>13o SALARIO</t>
  </si>
  <si>
    <t>3.1.2.1.2.01.00.00.00.00.00.000</t>
  </si>
  <si>
    <t>CONTRIBUICAO PATRONAL PARA O RPPS</t>
  </si>
  <si>
    <t>3.2.1.1.1.01.01.00.00.00.00.000</t>
  </si>
  <si>
    <t>APOSENTADORIAS POR TEMPO DE CONTRIBUICAO</t>
  </si>
  <si>
    <t>3.2.1.1.1.01.03.00.00.00.00.000</t>
  </si>
  <si>
    <t>APOSENTADORIAS POR INVALIDEZ</t>
  </si>
  <si>
    <t>3.2.1.1.1.01.07.00.00.00.00.000</t>
  </si>
  <si>
    <t>APOSENTADORIAS PROFESSOR</t>
  </si>
  <si>
    <t>3.2.1.1.1.01.99.00.00.00.00.000</t>
  </si>
  <si>
    <t>OUTRAS APOSENTADORIAS ESPECIAIS</t>
  </si>
  <si>
    <t>3.2.2.1.1.01.00.00.00.00.00.000</t>
  </si>
  <si>
    <t>PROVENTOS DE PENSOES</t>
  </si>
  <si>
    <t>3.3.2.2.1.01.00.00.00.00.00.000</t>
  </si>
  <si>
    <t>CONSULTORIA E ASSESSORIA</t>
  </si>
  <si>
    <t>3.3.2.2.1.31.00.00.00.00.00.000</t>
  </si>
  <si>
    <t>JETONS E GRATIFICACOES A CONSELHEIROS</t>
  </si>
  <si>
    <t>3.3.2.3.1.01.00.00.00.00.00.000</t>
  </si>
  <si>
    <t>3.3.2.3.1.07.00.00.00.00.00.000</t>
  </si>
  <si>
    <t>SERVICOS DE APOIO</t>
  </si>
  <si>
    <t>3.3.2.3.1.30.00.00.00.00.00.000</t>
  </si>
  <si>
    <t>SELECAO E TREINAMENTO</t>
  </si>
  <si>
    <t>3.6.1.7.1.08.02.00.00.00.00.000</t>
  </si>
  <si>
    <t>DESVALORIZACAO DE INVESTIMENTOS DO RPPS SEM EXECUCAO ORCAMENTARIA</t>
  </si>
  <si>
    <t>3.9.9.7.3.00.00.00.00.00.00.000</t>
  </si>
  <si>
    <t>COMPENSACOES AO RGPS - INTER OFSS - UNIAO</t>
  </si>
  <si>
    <t>4.2.1.1.1.02.01.00.00.00.00.000</t>
  </si>
  <si>
    <t>CONTRIBUICAO DO SERVIDOR - RPPS</t>
  </si>
  <si>
    <t>4.2.1.1.2.01.01.00.00.00.00.000</t>
  </si>
  <si>
    <t>CONTRIBUICAO PATRONAL DE SERVIDOR ATIVO - RPPS</t>
  </si>
  <si>
    <t>4.2.1.1.2.03.00.00.00.00.00.000</t>
  </si>
  <si>
    <t>CONTRIBUICAO PREVIDENCIARIA PARA AMORTIZACAO DO DEFICIT ATUARIAL</t>
  </si>
  <si>
    <t>4.4.2.5.2.01.99.00.00.00.00.000</t>
  </si>
  <si>
    <t>DEMAIS MULTAS E JUROS SOBRE CONTRIBUICOES PREVIDENCIARIAS</t>
  </si>
  <si>
    <t>REMUNERACAO DOS INVESTIMENTOS DO REGIME PROPRIO DE PREVIDENCIA SOCIAL</t>
  </si>
  <si>
    <t>5.2.1.1.1.00.00.00.00.00.00.000</t>
  </si>
  <si>
    <t>PREVISAO INICIAL DA RECEITA  BRUTA</t>
  </si>
  <si>
    <t>5.2.2.1.1.01.00.00.00.00.00.000</t>
  </si>
  <si>
    <t>CREDITO INICIAL</t>
  </si>
  <si>
    <t>5.2.2.1.2.01.00.00.00.00.00.000</t>
  </si>
  <si>
    <t>CREDITO ADICIONAL – SUPLEMENTAR</t>
  </si>
  <si>
    <t>5.2.2.1.2.02.01.00.00.00.00.000</t>
  </si>
  <si>
    <t>CREDITOS ESPECIAIS ABERTOS</t>
  </si>
  <si>
    <t>5.2.2.1.3.03.00.00.00.00.00.000</t>
  </si>
  <si>
    <t>ANULACAO DE DOTACAO</t>
  </si>
  <si>
    <t>5.2.2.1.3.99.00.00.00.00.00.000</t>
  </si>
  <si>
    <t>VALOR GLOBAL DA DOTACAO ADICIONAL POR FONTE</t>
  </si>
  <si>
    <t>5.2.2.1.9.04.00.00.00.00.00.000</t>
  </si>
  <si>
    <t>(-) CANCELAMENTO DE DOTACOES</t>
  </si>
  <si>
    <t>5.2.2.9.2.01.01.00.00.00.00.000</t>
  </si>
  <si>
    <t>EMISSAO DE EMPENHOS</t>
  </si>
  <si>
    <t>5.2.2.9.2.01.03.00.00.00.00.000</t>
  </si>
  <si>
    <t>(-) ANULACAO DE EMPENHOS</t>
  </si>
  <si>
    <t>5.3.1.1.0.00.00.00.00.00.00.000</t>
  </si>
  <si>
    <t>RP NAO PROCESSADOS INSCRITOS</t>
  </si>
  <si>
    <t>5.3.1.7.0.00.00.00.00.00.00.000</t>
  </si>
  <si>
    <t>RP NAO PROCESSADOS - INSCRICAO NO EXERCICIO</t>
  </si>
  <si>
    <t>6.2.1.1.0.00.00.00.00.00.00.000</t>
  </si>
  <si>
    <t>RECEITA A REALIZAR</t>
  </si>
  <si>
    <t>6.2.1.2.0.00.00.00.00.00.00.000</t>
  </si>
  <si>
    <t>RECEITA REALIZADA</t>
  </si>
  <si>
    <t>6.2.2.1.1.00.00.00.00.00.00.000</t>
  </si>
  <si>
    <t>CREDITO DISPONIVEL</t>
  </si>
  <si>
    <t>6.2.2.1.3.01.00.00.00.00.00.000</t>
  </si>
  <si>
    <t>CREDITO EMPENHADO A LIQUIDAR</t>
  </si>
  <si>
    <t>6.2.2.1.3.03.00.00.00.00.00.000</t>
  </si>
  <si>
    <t>CREDITO EMPENHADO LIQUIDADO A PAGAR</t>
  </si>
  <si>
    <t>6.2.2.1.3.04.00.00.00.00.00.000</t>
  </si>
  <si>
    <t>CREDITO EMPENHADO LIQUIDADO PAGO</t>
  </si>
  <si>
    <t>6.2.2.9.2.01.01.00.00.00.00.000</t>
  </si>
  <si>
    <t>EMPENHOS A LIQUIDAR</t>
  </si>
  <si>
    <t>6.2.2.9.2.01.03.00.00.00.00.000</t>
  </si>
  <si>
    <t>EMPENHOS LIQUIDADOS A PAGAR</t>
  </si>
  <si>
    <t>6.2.2.9.2.01.04.00.00.00.00.000</t>
  </si>
  <si>
    <t>EMPENHOS LIQUIDADOS PAGOS</t>
  </si>
  <si>
    <t>6.3.1.1.0.00.00.00.00.00.00.000</t>
  </si>
  <si>
    <t>RP NAO PROCESSADOS A LIQUIDAR</t>
  </si>
  <si>
    <t>6.3.1.3.0.00.00.00.00.00.00.000</t>
  </si>
  <si>
    <t>RP NAO PROCESSADOS LIQUIDADOS A PAGAR</t>
  </si>
  <si>
    <t>6.3.1.4.0.00.00.00.00.00.00.000</t>
  </si>
  <si>
    <t>RP NAO PROCESSADOS PAGOS</t>
  </si>
  <si>
    <t>6.3.1.7.1.00.00.00.00.00.00.000</t>
  </si>
  <si>
    <t>RP NAO PROCESSADOS A LIQUIDAR - INSCRICAO NO EXERCICIO</t>
  </si>
  <si>
    <t>7.1.1.9.1.01.00.00.00.00.00.000</t>
  </si>
  <si>
    <t>PLANO DE AMORTIZACAO DO DEFICIT ATUARIAL</t>
  </si>
  <si>
    <t>7.1.2.3.1.02.00.00.00.00.00.000</t>
  </si>
  <si>
    <t>CONTRATOS DE SERVICOS</t>
  </si>
  <si>
    <t>RECURSOS ORDINARIOS</t>
  </si>
  <si>
    <t>7.2.1.1.1.01.00.00.00.00.00.000</t>
  </si>
  <si>
    <t>7.2.1.1.2.00.50.00.00.00.00.000</t>
  </si>
  <si>
    <t>DISPONIBILIDADE POR DESTINACAO DE RECURSOS - RPPS</t>
  </si>
  <si>
    <t>7.9.9.9.1.00.00.00.00.00.00.000</t>
  </si>
  <si>
    <t>DESPESA SEM EMPENHO PREVIO</t>
  </si>
  <si>
    <t>7.9.9.9.2.00.00.00.00.00.00.000</t>
  </si>
  <si>
    <t>SUPERAVIT FINANCEIRO DISPONIVEL</t>
  </si>
  <si>
    <t>8.1.1.9.1.01.00.00.00.00.00.000</t>
  </si>
  <si>
    <t>8.1.2.3.1.02.01.00.00.00.00.000</t>
  </si>
  <si>
    <t>A EXECUTAR</t>
  </si>
  <si>
    <t>8.1.2.3.1.02.02.00.00.00.00.000</t>
  </si>
  <si>
    <t>EXECUTADOS</t>
  </si>
  <si>
    <t>8.2.1.1.1.01.00.50.00.00.00.000</t>
  </si>
  <si>
    <t>8.2.1.1.2.01.00.50.00.00.00.000</t>
  </si>
  <si>
    <t>DISPONIBILIDADE POR DESTINACAO DE RECURSOS COMPROMETIDA POR EMPENHO - RPPS</t>
  </si>
  <si>
    <t>8.2.1.1.3.01.00.50.00.00.00.000</t>
  </si>
  <si>
    <t>8.2.1.1.4.00.50.00.00.00.00.000</t>
  </si>
  <si>
    <t>8.9.9.9.1.01.00.00.00.00.00.000</t>
  </si>
  <si>
    <t>8.9.9.9.2.00.50.00.00.00.00.000</t>
  </si>
  <si>
    <t>0050 RPPS</t>
  </si>
  <si>
    <t>numero_liquidacao</t>
  </si>
  <si>
    <t>data_liquidacao</t>
  </si>
  <si>
    <t>valor_liquidacao</t>
  </si>
  <si>
    <t>00000000000000001355</t>
  </si>
  <si>
    <t>00000000000000001356</t>
  </si>
  <si>
    <t>00000000000000001357</t>
  </si>
  <si>
    <t>00000000000000001359</t>
  </si>
  <si>
    <t>00000000000000001360</t>
  </si>
  <si>
    <t>00000000000000001361</t>
  </si>
  <si>
    <t>00000000000000001362</t>
  </si>
  <si>
    <t>00000000000000001364</t>
  </si>
  <si>
    <t>00000000000000001368</t>
  </si>
  <si>
    <t>00000000000000001369</t>
  </si>
  <si>
    <t>00000000000000001376</t>
  </si>
  <si>
    <t>00000000000000001373</t>
  </si>
  <si>
    <t>00000000000000001377</t>
  </si>
  <si>
    <t>00000000000000001378</t>
  </si>
  <si>
    <t>00000000000000001379</t>
  </si>
  <si>
    <t>00000000000000001531</t>
  </si>
  <si>
    <t>00000000000000001532</t>
  </si>
  <si>
    <t>00000000000000001551</t>
  </si>
  <si>
    <t>00000000000000000184</t>
  </si>
  <si>
    <t>00000000000000000185</t>
  </si>
  <si>
    <t>00000000000000000186</t>
  </si>
  <si>
    <t>00000000000000000187</t>
  </si>
  <si>
    <t>00000000000000000188</t>
  </si>
  <si>
    <t>00000000000000000189</t>
  </si>
  <si>
    <t>00000000000000000190</t>
  </si>
  <si>
    <t>00000000000000000191</t>
  </si>
  <si>
    <t>00000000000000000192</t>
  </si>
  <si>
    <t>00000000000000000000</t>
  </si>
  <si>
    <t>00000000000000000018</t>
  </si>
  <si>
    <t>00000000000000000047</t>
  </si>
  <si>
    <t>00000000000000000193</t>
  </si>
  <si>
    <t>00000000000000000194</t>
  </si>
  <si>
    <t>00000000000000000195</t>
  </si>
  <si>
    <t>00000000000000000196</t>
  </si>
  <si>
    <t>00000000000000000197</t>
  </si>
  <si>
    <t>00000000000000000198</t>
  </si>
  <si>
    <t>00000000000000000199</t>
  </si>
  <si>
    <t>00000000000000000105</t>
  </si>
  <si>
    <t>00000000000000000467</t>
  </si>
  <si>
    <t>00000000000000000637</t>
  </si>
  <si>
    <t>00000000000000000638</t>
  </si>
  <si>
    <t>00000000000000000711</t>
  </si>
  <si>
    <t>00000000000000001057</t>
  </si>
  <si>
    <t>00000000000000012215</t>
  </si>
  <si>
    <t>Atualizar os dados externos</t>
  </si>
  <si>
    <t>1.1.2.8.02.0.0.00.00.00.00.000</t>
  </si>
  <si>
    <t>1.1.2.8.02.9.0.00.00.00.00.000</t>
  </si>
  <si>
    <t>1.1.2.8.02.9.1.00.00.00.00.000</t>
  </si>
  <si>
    <t>1.1.2.8.02.9.1.01.00.00.00.000</t>
  </si>
  <si>
    <t>1.3.2.1.00.1.1.01.07.08.00.000</t>
  </si>
  <si>
    <t>1.3.2.1.00.1.1.01.07.09.00.000</t>
  </si>
  <si>
    <t>1.7.1.8.03.9.1.11.00.00.00.000</t>
  </si>
  <si>
    <t>1.7.1.8.12.1.1.07.00.00.00.000</t>
  </si>
  <si>
    <t>1.7.1.8.12.1.1.08.00.00.00.000</t>
  </si>
  <si>
    <t>2.4.1.8.05.0.0.00.00.00.00.000</t>
  </si>
  <si>
    <t>2.4.1.8.05.1.0.00.00.00.00.000</t>
  </si>
  <si>
    <t>2.4.1.8.05.1.1.00.00.00.00.000</t>
  </si>
  <si>
    <t>2.4.1.8.05.1.1.01.00.00.00.000</t>
  </si>
  <si>
    <t>2.4.2.8.10.7.1.02.00.00.00.000</t>
  </si>
  <si>
    <t>transposto para o credor CNPJ 30.859.844/0002-34  R$ 139,80</t>
  </si>
  <si>
    <t>estornado por troca de fornecedor para o credor CNPJ 30.859.844/0002-34  R$ 139,80</t>
  </si>
  <si>
    <t>POR NAO TER MAIS NECESSIDADE NO PRESENTE</t>
  </si>
  <si>
    <t>transposto para o acesso 428 - transp escolar  R$ 5.262,41</t>
  </si>
  <si>
    <t>TRANSPOSTO PARA A NE 1684 PARA FINS DE AJUSTE DE DOTACAO.</t>
  </si>
  <si>
    <t>POR NAO TER NECESSIDADE NO PRESENTE</t>
  </si>
  <si>
    <t>transposto para o acesso 23 - vinculo 4050 - Farmacia Basica   R$ 7.565,52</t>
  </si>
  <si>
    <t>TRANSPOSTO PARA O ACESSO 804 - VINCULO 1033 - PNAE PRE ESCOLA   R$ 1.645,30</t>
  </si>
  <si>
    <t>TRANSPOSTO PARA O ACESSO 804 - VINCULO 1033 - PNAE PRE ESCOLA   R$ 1.326,75</t>
  </si>
  <si>
    <t>Estorno/Anulacao de empenho</t>
  </si>
  <si>
    <t>TRANSPOSTO PARA O ACESSO 804 - VINCULO 1033 - PNAE PRE ESCOLA   R$ 247,30</t>
  </si>
  <si>
    <t>transposto para o acesso 802 - vinculo 1001 - PNAE   R$ 343,99</t>
  </si>
  <si>
    <t>TRANSPOSTO PARA O ACESSO 803 - VINCULO 1031 - PNAE CRECHE   R$ 1.226,82</t>
  </si>
  <si>
    <t>TRANSPOSTO PARA O ACESSO 802 - VINCULO 1001 - PNAE   R$ 1.173,48</t>
  </si>
  <si>
    <t>transposto para o acesso 803 - vinculo 1031 - PNAE CRECHE   R$ 147,45</t>
  </si>
  <si>
    <t>TRANSPOSTO PARA O ACESSO 802 - VINCULO 1001 - PNAE   R$ 205,00</t>
  </si>
  <si>
    <t>transposto para o acesso 803 - vinculo 1031 -   R$ 62,50</t>
  </si>
  <si>
    <t>TRANSPOSTO PARA O ACESSO 802 - VINCULO 1001 - PNAE   R$ 181,98</t>
  </si>
  <si>
    <t>TRANSPOSTO PARA O ACESSO 802 - VINCULO 1001 - PNAE   R$ 306,70</t>
  </si>
  <si>
    <t>TRANSPOSTO PARA O ACESSO 802 - VINCULO 1001 - PNAE   R$ 3.024,00</t>
  </si>
  <si>
    <t>DEVOLUCAO DE SALDO DE ADIANTAMENTO, DEVIDO FERIAS.</t>
  </si>
  <si>
    <t>CONTRIB.  AO  FPSM  PARTE  PATRONAL  16%  REF REMUNERACAO DE JANEIRO 2022 GABINETE -ESTATUTARIO               NE TRANSPOSTA DA NE 643 E AGORA TRANSPOSTA DA NE 1017 PARA A NE 1704.</t>
  </si>
  <si>
    <t>TRANSPOSTO PARA AJUSTE DE ELEMENTO DA DESPESA PARA A NE 1657</t>
  </si>
  <si>
    <t>TRANSPOSTO PARA AJUSTE DE ELEMENTO DA DESPESA PARA A NE 1659</t>
  </si>
  <si>
    <t>ERRO NO FORNECEDOR- EMPRESA NAO E VENCEDORA DO ITEM LICITADO</t>
  </si>
  <si>
    <t>por ter sido empenhado em classificacao errada, valor material R$ 2.283,93</t>
  </si>
  <si>
    <t>0202200001610</t>
  </si>
  <si>
    <t>MICROCOMPUTADOR  PARA  MANUTENCAO  DA  ADMINISTRACAO TRIBUTARIA. CONF RD No 592 EM ANEXO. PROCESSO  No  258/2021    PREGAO  PRESENCIAL  No  44/2021    SRP  35/2021 PATRIMONIO No</t>
  </si>
  <si>
    <t>4.4.90.52.47.00.00.000</t>
  </si>
  <si>
    <t>0202200001611</t>
  </si>
  <si>
    <t>TELEFONE  SEM  FIO  PARA  SECRETARIA  DA FAZENDA- SETOR DE CONTABILIDADE. CONF RD No 593 EM ANEXO. PROCESSO  No  258/2021    PREGAO  PRESENCIAL  No  44/2021    SRP  35/2021 PATRIMONIO No</t>
  </si>
  <si>
    <t>0202200001612</t>
  </si>
  <si>
    <t>DIAGNOSTICO  COMPUTADORIZADO  NO  SISTEMA DE INJECAO ELETRONICA DO CAMINHAO No  82  DA  SECRETARIA DE OBRAS E VIACAO- SETOR DE ESTRADAS. CONF RD No 601 EM ANEXO.</t>
  </si>
  <si>
    <t>0202200001613</t>
  </si>
  <si>
    <t>MANGUEIRA  HIDRAULICA E CONEXOES PARA CONSERTO DA RETROESCAVADEIRA No 93 DA SECRETARIA   DE OBRAS E VIACAO- SETOR DE ESTRADAS. CONF RD No 600 EM ANEXO.</t>
  </si>
  <si>
    <t>0202200001614</t>
  </si>
  <si>
    <t>TIP  TOP  PARA  CONSERTOS  DE  PNEUS  DOS VEICULOS DA SECRETARIA DE OBRAS E VIACAO - SETOR DE ESTRADAS. CONF RD 599 EM ANEXO. PROCESSO      No  305/2021  PREGAO  PRESENCIAL  No  53/2021    SRP  44/2021</t>
  </si>
  <si>
    <t>0202200001615</t>
  </si>
  <si>
    <t>MAO  DE  OBRA  PARA  MONTAGEM  E  CONSERTO DE PNEUS PARA MOTONIVELADORAS DA SECRETARIA    DE  OBRAS-  SETOR  DE  ESTRADAS.  CONF  RD  598  EM  ANEXO. PROCESSO    No   305/2021,  PREGAO  PRESENCIAL  No  53/2021    SRP  44/2021</t>
  </si>
  <si>
    <t>0202200001616</t>
  </si>
  <si>
    <t>MAO  DE  OBRA  DE  MONTAGEM  DE PNEU PARA O ONIBUS QUE REALIZA O TRANSPORTE COLETIVO. CONF RD 603 EM ANEXO PROCESSO   No  305/2021,    PREGAO  PRESENCIAL  No  53/2021    SRP  44/2021</t>
  </si>
  <si>
    <t>0202200001617</t>
  </si>
  <si>
    <t>MATERIAIS DE CONSTRUCAO PARA CALCADA NA PRACA DO BAIRRO SAO JOSE. CONF RD 595 EM ANEXO PROCESSO  No  98/2021,  PREGAO  PRESENCIAL  No 25/2021,  SRP No 18/2021 E EDITAL No 29/2021.</t>
  </si>
  <si>
    <t>0202200001618</t>
  </si>
  <si>
    <t>MATERIAIS DE CONSTRUCAO PARA CALCADA NA PRACA DO BAIRRO SAO JOSE. CONF RD 594 EM ANEXO PROCESSO  No  98/2021,  PREGAO  PRESENCIAL  No 25/2021,  SRP No 18/2021 E EDITAL No 29/2021.</t>
  </si>
  <si>
    <t>0202200001619</t>
  </si>
  <si>
    <t>PNEUS  185/60  R15  PARA  O  VEICULO  GRAND SIENA, IZV1F93 DA SECRETARIA DE ASSISTENCIA SOCIAL. CONF RD 604 EM ANEXO. PROCESSO 281/2021, PREGAO PRESENCIAL No 48/2021, SRP 39/2021</t>
  </si>
  <si>
    <t>0202200001620</t>
  </si>
  <si>
    <t>OLEO  LUBRIFICANTE  PARA  TROCA  NO  ONIBUS No 105 DA SECRETARIA DE OBRAS E VIACAO    -    SETOR  DE  TRANSPORTE  COLETIVO.  CONF  RD  597  EM  ANEXO PROCESSO    No    203/2021   PREGAO  PRESENCIAL  No  39/2021  SRP  31/2021.</t>
  </si>
  <si>
    <t>0202200001621</t>
  </si>
  <si>
    <t>FILTROS  PARA  REPOSICAO  NO  ONIBUS No105 DA SECRETARIA DE OBRAS E VIACAO- SETOR DE TRANSPORTE COLETIVO. CONF RD No 596 EM ANEXO. PROCESSO    No  203/2021,    PREGAO  PRESENCIAL No 39/2021  SRP 31/2021.</t>
  </si>
  <si>
    <t>0202200001622</t>
  </si>
  <si>
    <t>01  TAXA  DE INSCRICAO PARA O CURSO EAD " MATRIZ DE SALDOS CONTABEIS (MSC), PRATICAS  DE  CONFERENCIA  DO  DEMONSTRATIVO  DE    CONTAS  ANUAIS-  DCA  E VINCULACAO  DAS FONTES DE RECURSOS PARA 2022 SEGUNDO ORIENTACOES DA STN" AO SERVIDOR  EVERTON  DA ROSA, O CURSO ACONTECERA NOS DIAS 04 E 05 DE ABRIL DE 2022. CONF RD 557 EM ANEXO.</t>
  </si>
  <si>
    <t>0202200001623</t>
  </si>
  <si>
    <t>01  TAXA DE INSCRICAO PARA O CURSO EAD AO VIVO" ESOCIAL: INICIO DA TERCEIRA FASE  EM 22/04/2022" AO SERVIDOR CRISTIAN BORGES MULLER, NO DIA 10 DE MARCO DE 2022. CONF RD 605 EM ANEXO.</t>
  </si>
  <si>
    <t>0202200001624</t>
  </si>
  <si>
    <t>PRESTACAO  DE  SERVICOS  MEDICOS  NA  UNIDADE  BASICA  DE  SAUDE- ESF 01. CONF RD No 602  E CONTRATO No 21/2022 EM ANEXO. PROCESSO No 55/2022 DISPENSA No 36/2022</t>
  </si>
  <si>
    <t>0202200001625</t>
  </si>
  <si>
    <t>LOCACAO    DE   CENTRAL  TELEFONICA  DIGITAL PARA MANUTENCAO DAS ATIVIDADES DE  COMUNICACAO    CONF TERMO ADITIVO 001 AO CONTRATO No 004/2021 EM ANEXO.  PROCESSO  No09/2021    PREGAO    PRESENCIAL  No05/2021  EDITAL  No06/2021 VENCIMENTO 16.02.2023</t>
  </si>
  <si>
    <t>3.3.90.67.02.00.00.000</t>
  </si>
  <si>
    <t>0202200001626</t>
  </si>
  <si>
    <t>DEPOSITO  JUDICIAL REMUNERADO GUIA 888.22/0013601 REF. PROCESSO 9001551-08. 2019.8.21.0074 DE AUTORIA DE MARIA SUELI DE OLIVEIRA MEIER</t>
  </si>
  <si>
    <t>0202200001634</t>
  </si>
  <si>
    <t>SESSOES  DE  ESTIMULACAO  PRECOCE PARA PACIENTE ATENDIDO PELA SECRETARIA DE SAUDE. CONF RD 621 EM ANEXO. PROCESSO No 58/2022  DISPENSA No 38/2022</t>
  </si>
  <si>
    <t>0202200001635</t>
  </si>
  <si>
    <t>RESSARCIMENTO  DE  CONSULTA/EXAME  MEDICO  CONF LEI 2613/15 DE ACORDO COM O DECRETO 104/15 CONF RD 625 EM ANEXO.</t>
  </si>
  <si>
    <t>0202200001636</t>
  </si>
  <si>
    <t>BATERIAS  PARA  O  CAMINHAO  No  82  DA  SECRETARIA  MUNICIPAL  DE  OBRAS E VIACAO-SETOR DE ESTRADAS. CONF RD 624 EM ANEXO.</t>
  </si>
  <si>
    <t>0202200001637</t>
  </si>
  <si>
    <t>PROTECAO  PARA O  MOTOR DA SAVEIRO No 98 DA SECRETARIA MUNICIPAL DE OBRAS E VIACAO-SETOR DE ESTRADAS. CONF RD 622 EM ANEXO.</t>
  </si>
  <si>
    <t>0202200001638</t>
  </si>
  <si>
    <t>MAO  DE  OBRA  PARA  INSTALACAO  DE  PROTECAO  DO MOTOR DA SAVEIRO No 98 DA SECRETARIA  MUNICIPAL  DE OBRAS E VIACAO- SETOR DE ESTRADAS. CONF RD 623 EM ANEXO.</t>
  </si>
  <si>
    <t>0202200001639</t>
  </si>
  <si>
    <t>ELABORACAO  DE  PROJETO (PLANTA BAIXA) PARA EXECUCAO DE REFORMA EM SALAS DE AULA DA ESCOLA GETULIO VARGAS. CONF RD 607 EM ANEXO. PROCESSO No 57/2022   DISPENSA No 37/2022</t>
  </si>
  <si>
    <t>0202200001640</t>
  </si>
  <si>
    <t>PELICULA    PREDIAL  2M²  PARA  O  PALACIO  MUNICIPAL. CONF RD 617 EM ANEXO</t>
  </si>
  <si>
    <t>0202200001641</t>
  </si>
  <si>
    <t>MAO  DE  OBRA PARA INSTALACAO DE PELICULA NO PALACIO MUNICIPAL. CONF RD 616 EM ANEXO.</t>
  </si>
  <si>
    <t>0202200001642</t>
  </si>
  <si>
    <t>CONSULTAS  PEDIATRICAS  A  SEREM  OFERECIDAS  AOS  MUNICIPES ATENDIDOS PELA SECRETARIA DE SAUDE. CONF RD 615 EM ANEXO. TERMO DE CREDENCIAMENTO No 01/2021</t>
  </si>
  <si>
    <t>0202200001643</t>
  </si>
  <si>
    <t>CONSULTAS  GINECOLOGICAS E OBSTETRICAS PARA PRESTAR ATENDIMENTO AS MULHERES E    GESTANTES  E  DE  CONSULTAS  PEDIATRICAS  PARA  PRESTAR ATENDIMENTO AS CRIANCAS. CONF RD 614 EM ANEXO. TERMO DE CREDENCIAMENTO 02/2021.</t>
  </si>
  <si>
    <t>0202200001644</t>
  </si>
  <si>
    <t>PECAS  PARA  CONSERTO  DA  RETROESCAVADEIRA  DA  SECRETARIA DE AGRICULTURA- PATRULHA AGRICOLA. CONF RD 612 EM ANEXO</t>
  </si>
  <si>
    <t>0202200001645</t>
  </si>
  <si>
    <t>MATERIAIS  DE  EXPEDIENTE PARA A MANUITENCAO DA SECRETARIA DE AGRICULTURA E ABASTECIMENTO. CONF RD 613 EM ANEXO.</t>
  </si>
  <si>
    <t>0202201001646</t>
  </si>
  <si>
    <t>INSCRICAO  EM  CURSO  EAD  "  NOVAS REGRAS PARA A APLICACAO DOS RECURSOS DO RPPS:    RESOLUCAO   CMN  4.963/2021"  PARA  A  SERVIDORA  FRANCIELE  AMARO NASCIMENTO  SCHRAMEIER A SER REALIZADO NO DIA 15 DE MARCO JUNTO A DPM. CONF RD 610 EM ANEXO.</t>
  </si>
  <si>
    <t>0202201001647</t>
  </si>
  <si>
    <t>01  TAXA  DE  INSCRICAO  PARA  O  CURSO  EAD AO VIVO" CURSO ONLINE SOBRE AS APOSENTADORIAS  ESPECIAIS DO SERVIDOR PUBLICO VINCULADO A REGIME PROPRIO DE PREVIDENCIA  SOCIAL  (RPPS)"  AO SERVIDOR CRISTIAN BORGES MULLER, NO DIA 14 DE MARCO DE 2022. CONF RD 611 EM ANEXO.</t>
  </si>
  <si>
    <t>0202200001648</t>
  </si>
  <si>
    <t>LAMPADAS  COMUNS  PARA SEREM INSTALADAS NA SECRETARIA DE SAUDE. CONF RD 609 EM ANEXO. PROCESSO     No  68/2021,    PREGAO  PRESENCIAL  No  20/2021  SRP  13/2021.</t>
  </si>
  <si>
    <t>0202200001649</t>
  </si>
  <si>
    <t>HORAS  MAQUINA    DE  RETROESCAVADEIRA   PARA REALIZACAO DE SERVICOS PARA A SECRETARIA  MUNICIPAL  DE  SERVICOS  URBANOS  E  TRANSITO.   CONF RD 608 EM ANEXO LICITACAO    No  29/2022,  PREGAO  PRESENCIAL  No  04/2022    SRP  05/2022</t>
  </si>
  <si>
    <t>0202200001650</t>
  </si>
  <si>
    <t>CAL  DE PINTURA PARA MANUTENCAO DAS VIAS URBANAS DO MUNICIPIO.  CONF RD 606 EM ANEXO. PROCESSO  No  98/2021,PREGAO  PRESENCIAL No 25/2021,SRP No 18/2021 E EDITAL No 29/2021</t>
  </si>
  <si>
    <t>0202200001651</t>
  </si>
  <si>
    <t>SERVICOS  DE  PA CARREGADEIRA PARA A MANUTENCAO DE ESTRADAS RURAIS. CONF RD 633 EM ANEXO. PROCESSO    No    29/2022    PREGAO  PRESENCIAL  No  04/2022  SRP  05/2022.</t>
  </si>
  <si>
    <t>0202200001652</t>
  </si>
  <si>
    <t>PECAS  PARA  MANUTENCAO  DA FROTA QUE REALIZA O TRANSPORTE ESCOLAR. CONF RD 631 EM ANEXO. PROCESSO      No  30/2021,  PREGAO  PRESENCIAL  No  08  /2021  SRP  04/2021</t>
  </si>
  <si>
    <t>0202200001653</t>
  </si>
  <si>
    <t>SEVICO  DE  GUINCHO  PARA  REBOQUE DO ONIBUS PLACA IPF 6243  QUE APRESENTOU DEFEITOS  ENQUANTO  REALIZAVA  O  TRANSPORTE ESCOLAR. CONF RD 646 EM ANEXO.</t>
  </si>
  <si>
    <t>3.3.90.39.47.00.00.000</t>
  </si>
  <si>
    <t>0202200001654</t>
  </si>
  <si>
    <t>ENVIOS  DE  CORRESPONDeNCIAS  DA ADMINISTRACAO NO PERIODO DE 02/02 A 15/02. CONF FATURA 1091591 EM ANEXO. DESPESA SEM EMPENHO PREVIO</t>
  </si>
  <si>
    <t>0202200001655</t>
  </si>
  <si>
    <t>SERVICOS  DE  ENVIO  DE  CORRESPONDENCIAS  DE  INTERESSE  DA ADMINISTRACAO  MUNICIPAL  NO  EXERCICIO  DE  2022  CONF  RD  638  EM ANEXO.</t>
  </si>
  <si>
    <t>0202200001656</t>
  </si>
  <si>
    <t>DIFERENCA  DE  VENCIMENTO MENSAL DO SERVIDOR MATRICULA No 2676 REFERENTE AO MeS  DE FEVEREIRO DE 2022 CONF INFORMACAO DO SETOR DE PESSOAL DESTA DATA EM ANEXO. SERVICOS URBANOS E TRANSITO - ESTATUTARIO</t>
  </si>
  <si>
    <t>0202200001657</t>
  </si>
  <si>
    <t>CONTRIB.  AO FPSM PARTE PATRONAL 20,88% REF REMUNERACAO DE FEVEREIRO 2022 TRANSPOSTO DA NE 1528 PARA AJUSTE DE ELEMENTO DA DESPESA</t>
  </si>
  <si>
    <t>0202200001658</t>
  </si>
  <si>
    <t>CONTRIB.  AO FPSM PARTE PATRONAL 20,88% REF REMUNERACAO DE FEVEREIRO 2022 TRANSPOSTO DA NE 1529 PARA AJUSTE DE ELEMENTO DE DESPESA</t>
  </si>
  <si>
    <t>0202200001659</t>
  </si>
  <si>
    <t>CONTRIB. AO FPSM PARTE PATRONAL 20,88% REF REMUNERACAO DE FEVEREIRO 2022 PASSIVO ATUARIAL SERVIDORES SAUDE TRANSPOSTO DA NE 1530 PARA AJUSTE DO ELEMENTO DE DESPESA</t>
  </si>
  <si>
    <t>0202200001660</t>
  </si>
  <si>
    <t>SESSOES    DE   FONOAUDIOLOGIA,  ATENDIMENTO  ESPECIALIZADO  PARA  PACIENTE ATENDIDO PELO MUNICIPIO. CONF RD 626 EM ANEXO. DISPENSA DE LICITACAO 39/2022 PROCESSO 59/2022</t>
  </si>
  <si>
    <t>0202200001661</t>
  </si>
  <si>
    <t>PNEUS  PARA O VEICULO AMBULaNCIA PEGEOUT PARTNER PLACA IYW-7750 QUE REALIZA O TRANSPORTE DE PACIENTES. CONF RD No 656 EM ANEXO. PROCESSO    No  281/2021,    PREGAO  PRESENCIAL  No  48/2021 SRP 39/2021 TRANSPOSTO DA NE  1565 CONF  NOTA DE ESTORNO EM ANEXO.</t>
  </si>
  <si>
    <t>0202200001662</t>
  </si>
  <si>
    <t>CONTRATACAO    DE  EMPRESA  ESPECIALIZADA  PARA  REALIZACAO  DE  EXAMES  DE ECOGRAFIA  MORFOLOGICA REALIZADOS EM GESTANTES DO MUNICICIO. CONF RD 627 EM ANEXO PROCESSO No 53/2022 DISPENSA DE LICITACAO No 39/2022</t>
  </si>
  <si>
    <t>0202200001663</t>
  </si>
  <si>
    <t>SERVICOS  DE  HORA  MAQUINA DE RETROESCAVADEIRA PARA ATENDER AS DEMANDAS DA SECRETARIA DE AGRICULTURA. CONF RD 632 EM ANEXO. PROCESSO    No    29/2022,    PREGAO  PRESENCIAL  No  04/2022  SRP  05/2022</t>
  </si>
  <si>
    <t>0202200001664</t>
  </si>
  <si>
    <t>ACOLHIMENTO  INSTITUCIONAL  DE  IDOSO  EM  SITUACAO  DE RISCO NO PERIODO DE 25/02  A  25/03  DE  IDOSA J.F.R. CONF RD 634/2022 DE 04/03/2022, PEDIDO DE COMPRA  317  DE  02/03/2022  E  RESOLUCAO  CMAS  02/2022  DE  28/02/2022. DESPESA SEM EMPENHO PREVIO</t>
  </si>
  <si>
    <t>0202200001665</t>
  </si>
  <si>
    <t>COMBUSTIVEL  PARA  MANUTENCAO  DAS  ATIVIDADES DO CONSELHO TUTELAR. CONF RD 637 EM ANEXO. PROCESSO    No  324/2021,  PREGAO  PRESENCIAL No 56/2021 SRP No 46/2021 E EDITAL No 89/2021. 150 LTS DE GASOLINA COMUM X R$ 6,99 LT</t>
  </si>
  <si>
    <t>0202200001666</t>
  </si>
  <si>
    <t>COMBUSTIVEL  PARA MANUTENCAO DAS ATIVIDADES DO PROGRAMA BOLSA FAMILIA. CONF RD 636 EM ANEXO. PROCESSO    No  324/2021,  PREGAO  PRESENCIAL No 56/2021 SRP No 46/2021 E EDITAL No 89/2021. 180 LTS DE GASOLINA COMUM X R$ 6,99 LT</t>
  </si>
  <si>
    <t>0202200001667</t>
  </si>
  <si>
    <t>OLEO  E  FILTRO  LUBRIFICANTE PARA REPOSICAO NO VEICULO SIENA PLACA IZV1F93 UTILIZADO  NAS  ATIVIDADES VOLTADAS A MANUTENCAO DO PROGRAMA BOLSA-FAMILIA. CONF  RD  635  EM ANEXO. PROCESSO No 203/2021, PREGAO PRESENCIAL No 39/2021 SRP 31/2021.</t>
  </si>
  <si>
    <t>0202200001668</t>
  </si>
  <si>
    <t>FRALDAS    GERIATRICAS  PARA  DISTRIBUICAO  AOS  MUNICIPES  ATENDIDOS  PELA SECRETARIA MUNICIPAL DE SAUDE. CONF RD 639 EM ANEXO. PROCESSO   No  143/2021,PREGAO  ELETRoNICO  No  08/2021,  SRP  No  27/2021.</t>
  </si>
  <si>
    <t>0202200001669</t>
  </si>
  <si>
    <t>PECAS  PARA MANUTENCAO DAS MAQUINAS QUE REALIZAM O SERVICO DE MANUTENCAO DE ESTRADAS RURAIS. CONF RD 644 EM ANEXO.</t>
  </si>
  <si>
    <t>0202200001670</t>
  </si>
  <si>
    <t>PECA  PARA  CONSERTO  DO  CAMINHAO No 20 DA SECRETARIA DE SERVICOS URBANOS- MANUTENCAO DAS VIAS URBANAS. CONF RD No 642 EM ANEXO.</t>
  </si>
  <si>
    <t>0202200001671</t>
  </si>
  <si>
    <t>MAO  DE  OBRA  PARA  CONSERTO  DO  CAMINHAO No 20 DA SECRETARIA DE SERVICOS URBANOS-    MANUTENCAO   DAS  VIAS  URBANAS.  CONF  RD  No  643  EM  ANEXO.</t>
  </si>
  <si>
    <t>0202200001672</t>
  </si>
  <si>
    <t>MEDICAMENTO  PARA MANUTENCAO DO TRATAMENTO DE SAUDE DE PACIENTE ATENDIDO NA REDE BASICA DE SAUDE CONF RD 649 EM ANEXO.</t>
  </si>
  <si>
    <t>0202200001673</t>
  </si>
  <si>
    <t>LAVAGEM    E    LIMPEZA    DOS   VEICULOS DA SECR. DE SAUDE - TRANSPORTE DE PACIENTES CONF RD 641 EM ANEXO.</t>
  </si>
  <si>
    <t>0202200001674</t>
  </si>
  <si>
    <t>GENEROS  ALIMENTICIOS  PARA  OS  SERVIDORES  QUE  REALIZAM  ATIVIDADES  NAS COMUNIDADES  INTERIORANAS  DO MUNICIPIO - SETOR DE ESTRADAS. CONF RD 640 EM ANEXO. PROCESSO 67/2021 PREGAO PRESENCIAL No 19/2021 SRP 12/2021</t>
  </si>
  <si>
    <t>0202200001675</t>
  </si>
  <si>
    <t>01  SMARTPHONE E 03 TELEFONES SEM FIO PARA MANUTENCAO DA SMECDT. CONF RD No 645 EM ANEXO PROCESSO 258/2021, PREGAO PRESENCIAL 44/2021, SRP 35/2021 PATRIMONIO No</t>
  </si>
  <si>
    <t>0202200001676</t>
  </si>
  <si>
    <t>PECAS  PARA  CONSERTO  NO  oNIBUS  PLACA  IPF 6243 QUE REALIZA O TRANSPORTE ESCOLAR. CONF RD 648 EM ANEXO. PROCESSO    No  30/2021,  PREGAO  PRESENCIAL  No  08  /2021    SRP  04/2021</t>
  </si>
  <si>
    <t>0202200001677</t>
  </si>
  <si>
    <t>GENEROS  ALIMENTICIOS  PARA  LANCHE  DE  SERVIDORES  QUE IRAO PARTICIPAR DE FORMACAO DO PUFV. CONF RD 647 EM ANEXO. PROCESSO    No  67/2021,    PREGAO  PRESENCIAL  No  19/2021    SRP  12/2021</t>
  </si>
  <si>
    <t>0202200001678</t>
  </si>
  <si>
    <t>COMBUSTIVEL  PARA  ABASTECIMENTO  DA FROTA DA SECRETARIA DE OBRAS E VIACAO. CONF RD 667 EM  ANEXO. PROCESSO 16/2022, PREGAO PRESENCIAL 02/2022, SRP 03/2022 3.000 LTS DE DIESEL S10 X R$ 5,75 UN</t>
  </si>
  <si>
    <t>0202200001679</t>
  </si>
  <si>
    <t>COMBUSTIVEL  PARA  ABASTECIMENTO  DA FROTA DA SECRETARIA DE OBRAS E VIACAO- SETOR DE ESTRADAS. CONF RD 670 EM  ANEXO. PROCESSO 16/2022, PREGAO PRESENCIAL 02/2022, SRP 03/2022 3.000 LTS DE DIESEL COMUM X R$ 5,74 UN</t>
  </si>
  <si>
    <t>0202200001680</t>
  </si>
  <si>
    <t>COMBUSTIVEL  PARA  ABASTECIMENTO  DA FROTA DA SECRETARIA DE OBRAS E VIACAO- SETOR DE ESTRADAS. CONF RD 671 EM  ANEXO. PROCESSO 324/2021, PREGAO PRESENCIAL 56/2021, SRP 46/2021 300 LTS DE GASOLINA COMUM X R$ 6,99 UN</t>
  </si>
  <si>
    <t>0202200001681</t>
  </si>
  <si>
    <t>COMBUSTIVEL  PARA  ABASTECIMENTO DA FROTA DA SECRETARIA DE SERVICOS URBANOS E TRaNSITO. CONF RD 672 EM  ANEXO. PROCESSO 324/2021, PREGAO PRESENCIAL 56/2021, SRP 46/2021 300 LTS DE GASOLINA COMUM X R$ 6,99 UN</t>
  </si>
  <si>
    <t>0202200001682</t>
  </si>
  <si>
    <t>COMBUSTIVEL  PARA  ABASTECIMENTO DA FROTA DA SECRETARIA DE SERVICOS URBANOS E TRaNSITO. CONF RD 668 EM  ANEXO. PROCESSO 16/2022, PREGAO PRESENCIAL 02/2022, SRP 03/2022 1.000 LTS DE DIESEL COMUM X R$ 5,74 UN</t>
  </si>
  <si>
    <t>0202200001683</t>
  </si>
  <si>
    <t>GAS  DE COZINHA 13KG, PARA SER UTILIZADO NA COZINHA DO PREDIO DA PREFEITURA NO DECORRER DO ANO DE 2022. CONF RD 655 EM ANEXO PROCESSO    No  324/2021,    PREGAO  PRESENCIAL No 56/2021 SRP No 46/2021 E EDITAL No 89/2021.</t>
  </si>
  <si>
    <t>0202200001684</t>
  </si>
  <si>
    <t>AFERICAO  DE  TACOGRAFO  DOS  VEICULOS DO TRANSPORTE ESCOLAR. CONF RD 232 E GUIA No 9410410200470739 TRANSPOSTO DA NE 759 PARA ALTERACAO DE ACESSO</t>
  </si>
  <si>
    <t>0202200001685</t>
  </si>
  <si>
    <t>KITS  DE REPARO PARA O CILINDRO DO GIRO DA RETROESCAVADEIRA No 80.  CONF RD 653 EM ANEXO.</t>
  </si>
  <si>
    <t>0202200001686</t>
  </si>
  <si>
    <t>RESSARCIMENTO  DE  CONSULTA/EXAME  MEDICO  CONF LEI 2613/15 DE ACORDO COM O DECRETO 104/15 CONF RD 651 EM ANEXO.</t>
  </si>
  <si>
    <t>0202200001687</t>
  </si>
  <si>
    <t>MEDICAMENTO  PARA MANUTENCAO DO TRATAMENTO DE SAUDE DE PACIENTE ATENDIDO NA REDE BASICA DE SAUDE CONF RD 650 EM ANEXO.</t>
  </si>
  <si>
    <t>0202200001688</t>
  </si>
  <si>
    <t>LIMPEZA  COMPLETA  DE  AR CONDICIONADOS SPLIT ATE 30.000 BTUS, DAS SALAS DA SECRETARIA DE ADMINISTRACAO. CONF RD 652 EM ANEXO.</t>
  </si>
  <si>
    <t>0202200001689</t>
  </si>
  <si>
    <t>PAR  DE  PALHETA  LIMPADOR  PARA-BRISA PARA AS AMBULaNCIAS DA SECRETARIA DA SAuDE. CONF RD 665 EM ANEXO. PROCESSO    No  203/2021,  PREGAO  PRESENCIAL  No  39/2021    S.R.P 31/2021</t>
  </si>
  <si>
    <t>0202200001690</t>
  </si>
  <si>
    <t>FOLHAS  DE OFICIO A4 COR MARFIM PARA USO NOS SERVICOS DE FISCALIZACAO. CONF RD 662 EM ANEXO.</t>
  </si>
  <si>
    <t>0202200001691</t>
  </si>
  <si>
    <t>PECA  PARA  SUBSTITUICAO  NO  ONIBUS  IPF  6243    QUE REALIZA O TRANSPORTE ESCOLAR. CONF RD 660 EM ANEXO</t>
  </si>
  <si>
    <t>0202200001692</t>
  </si>
  <si>
    <t>PRANCHAS  E  VIGAS  DE  MADEIRA  PARA  MANUTENCAO  DE PONTES DO INTERIOR DO MUNICIPIO. CONF RD 663 EM ANEXO PROCESSO    No    97/2021,    PREGAO  PRESENCIAL  No  24/2021  SRP  17/2021</t>
  </si>
  <si>
    <t>0202200001693</t>
  </si>
  <si>
    <t>RESSARCIMENTO  DE  CONSULTA/EXAME  MEDICO  CONF LEI 2613/15 DE ACORDO COM O DECRETO 104/15 CONF RD 658 EM ANEXO.</t>
  </si>
  <si>
    <t>0202200001694</t>
  </si>
  <si>
    <t>GUIA  DE  ARRECADACAO  DE BOLETO PARA PAGAMENTO DE AFERICAO DE TACOGRAFO DO ONIBUS IZV8F03. CONF RD 661 E GUIA DE RECOLHIMENTO EM ANEXO.</t>
  </si>
  <si>
    <t>0202200001695</t>
  </si>
  <si>
    <t>ALICATES  No  139  DE  USO ODONTOLOGICO PARA USO NOS PSF'S 01 E 02. CONF RD 659 EM ANEXO.</t>
  </si>
  <si>
    <t>0202200001696</t>
  </si>
  <si>
    <t>RECAPAGENS  DE  PNEUS  PARA A SECRETARIA MUNICIPAL DE OBRAS E VIACAO.  CONF RD 666 EM ANEXO PROCESSO   No  294/2021,    PREGAO  PRESENCIAL  No  50/2021,  SRP  41/2021.</t>
  </si>
  <si>
    <t>0202200001697</t>
  </si>
  <si>
    <t>KIT  DE  BOBINA BVDR PARA OS ONIBUS DA FROTA DO TRANSPORTE ESCOLAR. CONF RD 669 EM ANEXO PROCESSO No 61/2022   DISPENSA  No 40/2022</t>
  </si>
  <si>
    <t>0202200001698</t>
  </si>
  <si>
    <t>COMBUSTIVEL  PARA  ABASTECIMENTO  DOS  VEICULOS  DA SECRETARIA MUNICIPAL DE SAUDE-  MANUTENCAO  DO  TRANSPORTE  DE  PACIENTES. CONF RD 673 EM  ANEXO. PROCESSO    No16/2022    PREGAO   PRESENCIAL  No02/2022  SRP  No  03/2022 2.000 LT DIESEL S10 R$ 5,75</t>
  </si>
  <si>
    <t>0202200001699</t>
  </si>
  <si>
    <t>VALOR  ADITIVO  REFERENTE  A FORNECIMENTO DE LIVROS DIDATICOS PARA EDUCACAO INFANTIL NO ANO DE 2022 CONF ADITIVO 01 AO CONTRATO 105/2021 EM ANEXO PROCESSO DE INEXIGIBILIDADE No24/2021</t>
  </si>
  <si>
    <t>0202200001700</t>
  </si>
  <si>
    <t>VALOR  ADITIVO  REFERENTE  A  FORNECIMENTO  DE LIVROS DIDATICOS PARA ENSINO FUNDAMENTAL NO ANO DE 2022 CONF ADITIVO 01 AO CONTRATO 105/2021 EM ANEXO PROCESSO DE INEXIGIBILIDADE No24/2021</t>
  </si>
  <si>
    <t>0202200001701</t>
  </si>
  <si>
    <t>1/4  DE  DIARIA  A  NAO-ME-TOQUE-RS  NO DIA 09/03/2022 PARA PARTICIPACAO EM MISSAO  EMPRESARIAL  PROMOVIDA  PELO  SEBRAE-RS,  COM  VISITA  A ESPODIRETO COTRIJAL 2022. CONF SD 224 EM ANEXO</t>
  </si>
  <si>
    <t>0202200001702</t>
  </si>
  <si>
    <t>1/4  DE  DIARIA  A  NAO-ME-TOQUE-RS NO DIA 09/03/2022 PARA PARTICIPACAO  EM MISSAO    EMPRESARIAL   PROMOVIDA  PELO  SEBRAE RS, COM VISITA A EXPODIRETO COTRIJAL 2022. CONF SD 223 EM ANEXO</t>
  </si>
  <si>
    <t>0202200001703</t>
  </si>
  <si>
    <t>1/4  DE  DIARIA  A  NAO-ME-TOQUE-RS NO DIA 09/03/2022 PARA PARTICIPACAO  EM MISSAO    EMPRESARIAL   PROMOVIDA  PELO  SEBRAE RS, COM VISITA A EXPODIRETO COTRIJAL 2022. CONF SD 225 EM ANEXO</t>
  </si>
  <si>
    <t>0202200001704</t>
  </si>
  <si>
    <t>CONTRIB.    AO  FPSM  PARTE  PATRONAL  16%  REF REMUNERACAO DE JANEIRO 2022 GABINETE -ESTATUTARIO NE TRANSPOSTA DA NE 1017. AJUSTE DE DESDOBRAMENTO</t>
  </si>
  <si>
    <t>0202200001705</t>
  </si>
  <si>
    <t>MEDICAMENTO  PARA MANUTENCAO DO TRATAMENTO DE SAUDE DE PACIENTE ATENDIDO NA REDE BASICA DE SAUDE CONF RD 657 EM ANEXO.</t>
  </si>
  <si>
    <t>0202200001706</t>
  </si>
  <si>
    <t>DIGITALIZACAO  DE  DOCUMENTOS    PARA O ONIBUS PLACA IPL 9843 DO TRANSPORTE ESCOLAR. CONF RD 654 EM ANEXO.</t>
  </si>
  <si>
    <t>0202200001707</t>
  </si>
  <si>
    <t>PECAS  PARA CONSERTO DO ONIBUS No 69 QUE REALIZA O TRANSPORTE ESCOLAR. CONF RD 674 EM ANEXO PROCESSO    No   30/2021,    PREGAO  PRESENCIAL  No  08/2021,  SRP  04/2021</t>
  </si>
  <si>
    <t>0202200001708</t>
  </si>
  <si>
    <t>COMBUSTIVEL    PARA  SEC  DE  OBRAS  E  VIACAO-  MANUTENCAO  DE  ESTRADAS COMPLEMENTAR A NE 177 325,42 LITROS DE DIESEL S10 X R$ 5,45 UN PROCESSO 01/2021, PREGAO PRESENCIAL 01/2021, SRP 01/2021</t>
  </si>
  <si>
    <t>0202200001714</t>
  </si>
  <si>
    <t>HORAS  MaQUINAS DE Pa CARREGADEIRA PARA MANUTENCAO DE ESTRADAS RURAIS. CONF RD 683 EM ANEXO PROCESSO    No    29/2022,    PREGAO  PRESENCIAL  No  04/2022  SRP  05/2022</t>
  </si>
  <si>
    <t>0202200001715</t>
  </si>
  <si>
    <t>PECAS  NECESSARIAS  PARA A MANUTENCAO DO ROLO COMPACTADOR. CONF RD 682 EM ANEXO.</t>
  </si>
  <si>
    <t>0202200001716</t>
  </si>
  <si>
    <t>PECAS  PARA  MANUTENCAO  DO  SISTEMA  DE  DIRECAO  DO  CAMINHAO  No  20  DA SECRETARIA DE SERVICOS URBANOS.  CONF RD 681 EM ANEXO.</t>
  </si>
  <si>
    <t>0202200001717</t>
  </si>
  <si>
    <t>MATERIAIS  PARA  A MANUTENCAO DA SECRETARIA MUNICIPAL DE SERVICOS URBANOS E TRANSITO.  CONF RD 679 EM ANEXO</t>
  </si>
  <si>
    <t>0202200001718</t>
  </si>
  <si>
    <t>MATERIAIS  PARA  A MANUTENCAO DA SECRETARIA MUNICIPAL DE SERVICOS URBANOS E TRANSITO.  CONF RD 680 EM ANEXO</t>
  </si>
  <si>
    <t>0202200001719</t>
  </si>
  <si>
    <t>MANGUEIRA  E  CONEXOES  DO  SISTEMA HIDRAULICO DA RETROESCAVADEIRA No 93 DA SECRETAR    IA  MUNICIPAL  DE  OBRAS  E  VIACAO.   CONF  RD  678  EM  ANEXO</t>
  </si>
  <si>
    <t>0202200001720</t>
  </si>
  <si>
    <t>CIRURGIAS  ELETIVAS  PARA  PACIENTES  ATENDIDOS SISTEMA DE BASICO DE SAUDE. CONF RD 677 EM ANEXO</t>
  </si>
  <si>
    <t>0202200001721</t>
  </si>
  <si>
    <t>GESSO  PEDRA  TIPO  IV  A  SER  UTILIZADO  PELOS  DENTISTAS NA CONFECCAO DE PROTESES DENTARIAS NOS ESF'S. CONF RD 676 EM ANEXO</t>
  </si>
  <si>
    <t>0202200001722</t>
  </si>
  <si>
    <t>MATERIAIS  PARA  MANUTENCAO DAS MAQUINAS DA SECRETARIA MUNICIPAL DE OBRAS E VIACAO.  CONF RD 675 EM ANEXO</t>
  </si>
  <si>
    <t>0202201001723</t>
  </si>
  <si>
    <t>01 TAXA DE INSCRICAO PARA O CURSO EAD '' EXPLICANDO AS NOVAS CERTIFICACOES''  REFERENTE  A  MUDANCAS TRAZIDAS PELA PORTARIA 9.907/2020 A SER  REALIZADO  PELA  SERVIDORA CLAUDIA DE SA KEMPF NO DIA 17/03/2022. CONF RD 684 EM ANEXO</t>
  </si>
  <si>
    <t>0202200001724</t>
  </si>
  <si>
    <t>ADIANTAMENTO  DE  NUMERARIO PARA DESPESAS DO TRANSPORTE DA SAUDE EM NOME DO SERVIDOR    JAIR    CESAR   SOUZA  CONCEDIDO  NO  PROTOCOLO  N.  331/2022</t>
  </si>
  <si>
    <t>0202200001726</t>
  </si>
  <si>
    <t>PREMIACAO  REF.  AO  PROGRAMA  NOTA  FISCAL  GAUCHA/RS  DE ACORDO COM A LEI MUNICIPAL 2668/16 E DECRETO 36/17. DATA DO SORTEIO 24/02/2022 BILHETE No 2.468</t>
  </si>
  <si>
    <t>0202200001727</t>
  </si>
  <si>
    <t>PREMIACAO  REF.  AO  PROGRAMA  NOTA  FISCAL  GAUCHA/RS  DE ACORDO COM A LEI MUNICIPAL 2668/16 E DECRETO 36/17. DATA DO SORTEIO 24/02/2022 BILHETE No 1.258</t>
  </si>
  <si>
    <t>0202200001728</t>
  </si>
  <si>
    <t>PREMIACAO  REF.  AO  PROGRAMA  NOTA  FISCAL  GAUCHA/RS  DE ACORDO COM A LEI MUNICIPAL 2668/16 E DECRETO 36/17. DATA DO SORTEIO 24/02/2022 BILHETE No 1.144</t>
  </si>
  <si>
    <t>0202200001729</t>
  </si>
  <si>
    <t>PREMIACAO  REF.  AO  PROGRAMA  NOTA  FISCAL  GAUCHA/RS  DE ACORDO COM A LEI MUNICIPAL 2668/16 E DECRETO 36/17. DATA DO SORTEIO 24/02/2022 BILHETE No 323</t>
  </si>
  <si>
    <t>0202200001731</t>
  </si>
  <si>
    <t>PREMIACAO  REF.  AO  PROGRAMA  NOTA  FISCAL  GAUCHA/RS  DE ACORDO COM A LEI MUNICIPAL 2668/16 E DECRETO 36/17. DATA DO SORTEIO 24/02/2022 BILHETE No 1.589</t>
  </si>
  <si>
    <t>3.3.90.39.99.07.00.000</t>
  </si>
  <si>
    <t>0202200001732</t>
  </si>
  <si>
    <t>TRANSPORTE  DE EQUIPE DE FUTSAL EM CAMPEONATO NO MUNICIPIO DE SANTO CRISTO. CONF RD 719 EM ANEXO.</t>
  </si>
  <si>
    <t>0202200001733</t>
  </si>
  <si>
    <t>MATERIAL    PARA  MANUTENCAO  DAS  PONTES  DAS  COMUNIDADES INTERIORANAS DO MUNICIPIO.  CONF RD 686 EM ANEXO PROCESSO    No    97/2021,    PREGAO  PRESENCIAL  No  24/2021  SRP  17/2021</t>
  </si>
  <si>
    <t>0202200001734</t>
  </si>
  <si>
    <t>PARAFUSOS  PARA  CONSERTO DO ROLO COMPACTADOR No 88 DA SECRETARIA MUNICIPAL DE OBRAS E VIACAO-SETOR DE ESTRADAS. CONF RD No 704 EM ANEXO</t>
  </si>
  <si>
    <t>0202200001735</t>
  </si>
  <si>
    <t>SERVICOS  MEDICOS  PARA  MANUTENCAO  DOS  ATENDIMENTOS  A POPULACAO JUNTO A UNIDADE  BASICA    DE SAUDE ESF 01 E OU ESF 02 CONF  ADITIVO 02 AO CONTRATO 047/2020 EM ANEXO.</t>
  </si>
  <si>
    <t>0202200001736</t>
  </si>
  <si>
    <t>1/2  DE  DIARIA A PORTO ALEGRE NO DIA 15/03/2022 PARA PARTICIPACAO NO CURSO "OTIMIZANDO  A  AQUISICAO  DE  MEDICAMENTOS  NO MUNICIPIO" JUNTO A FAMURS . CONF SSD 218 EM ANEXO.</t>
  </si>
  <si>
    <t>0202200001737</t>
  </si>
  <si>
    <t>1/4  DE  DIARIA  A  NOVA  CANDELARIA    NO  DIA  11/03  PARA  PARTICIPAR DA CONFERENCIA DE SAUDE MENTAL   CONF SD 235 EM ANEXO</t>
  </si>
  <si>
    <t>0202200001738</t>
  </si>
  <si>
    <t>1/4  DE  DIARIA  A  NOVA  CANDELARIA    NO  DIA  11/03  PARA  PARTICIPAR DA CONFERENCIA DE SAUDE MENTAL   CONF SD 234 EM ANEXO</t>
  </si>
  <si>
    <t>0202200001739</t>
  </si>
  <si>
    <t>1/4  DE  DIARIA  A  NOVA  CANDELARIA    NO  DIA  11/03  PARA  PARTICIPAR DA CONFERENCIA DE SAUDE MENTAL   CONF SD 231 EM ANEXO</t>
  </si>
  <si>
    <t>0202200001740</t>
  </si>
  <si>
    <t>1/4  DE  DIARIA  A  NOVA  CANDELARIA    NO  DIA  11/03  PARA  PARTICIPAR DA CONFERENCIA DE SAUDE MENTAL   CONF SD 232 EM ANEXO</t>
  </si>
  <si>
    <t>0202200001741</t>
  </si>
  <si>
    <t>1/4  DE  DIARIA  A  NOVA  CANDELARIA    NO  DIA  11/03  PARA  PARTICIPAR DA CONFERENCIA DE SAUDE MENTAL   CONF SD 233 EM ANEXO</t>
  </si>
  <si>
    <t>0202200001742</t>
  </si>
  <si>
    <t>RESSARCIMENTO  DE  CONSULTA/EXAME  MEDICO  CONF LEI 2613/15 DE ACORDO COM O DECRETO 104/15 CONF RD 712 EM ANEXO.</t>
  </si>
  <si>
    <t>3.3.90.30.31.00.00.000</t>
  </si>
  <si>
    <t>0202200001743</t>
  </si>
  <si>
    <t>ADUBO  PARA  UTILIZACAO NAS VIAS URBANAS DO MUNICIPIO. CONF RD 703 EM ANEXO</t>
  </si>
  <si>
    <t>0202200001744</t>
  </si>
  <si>
    <t>RESSARCIMENTO  DE  CONSULTA/EXAME  MEDICO  CONF LEI 2613/15 DE ACORDO COM O DECRETO 104/15 CONF RD 708 EM ANEXO.</t>
  </si>
  <si>
    <t>0202200001745</t>
  </si>
  <si>
    <t>CONSULTAS  PSIQUIATRICAS  A  PACIENTES  ENCAMINHADOS PELO SISTEMA BASICO DE SAUDE  DO  MUNICIPIO.    CONF  RD  707 EM ANEXO. TERMO DE CREDENCIAMENTO No 01/2018</t>
  </si>
  <si>
    <t>0202200001746</t>
  </si>
  <si>
    <t>CONSULTAS  PSIQUIATRICAS  A  PACIENTES  ENCAMINHADOS PELO SISTEMA BASICO DE SAUDE  DO  MUNICIPIO.    CONF  RD  706 EM ANEXO. TERMO DE CREDENCIAMENTO No 01/2018</t>
  </si>
  <si>
    <t>4.4.90.51.99.02.00.000</t>
  </si>
  <si>
    <t>0202200001747</t>
  </si>
  <si>
    <t>CONTRATACAO  DE EMPRESA PARA EXECUCAO DE REFORMA DO PREDIO DR ONORIO ROCHA. CONF RD 685 E CONTRATO No22/2022 EM ANEXO PROCESSO  No  11/2022,    TOMADA  DE PRECOS No 01/2022 LICITACAO No 01/2022</t>
  </si>
  <si>
    <t>0202200001748</t>
  </si>
  <si>
    <t>FILTROS  PARA  BEBEDOUROS  DE  aGUA  DO  PRONTO ATENDIMENTO. CONF NF 711 EM ANEXO.</t>
  </si>
  <si>
    <t>0202200001749</t>
  </si>
  <si>
    <t>FILTROS  PARA  BEBEDOUROS DE aGUA DA ADMINISTRACAO DA SAUDE. CONF NF 709 EM ANEXO.</t>
  </si>
  <si>
    <t>0202200001750</t>
  </si>
  <si>
    <t>FILTROS  PARA  BEBEDOUROS  DE aGUA DOS ESF'S 01 E 02. CONF NF 710 EM ANEXO.</t>
  </si>
  <si>
    <t>0202200001751</t>
  </si>
  <si>
    <t>TERMO    DE   FOMENTO  02/2022 REFERENTE AS ATIVIDADES CULTURAIS REALIZADAS PELO CTG SENTINELA DO RIO GRANDE. CONF RD 705 EM ANEXO. PROCESSO 63/2022 INEXIGIBILIDADE 07/2022</t>
  </si>
  <si>
    <t>0202200001752</t>
  </si>
  <si>
    <t>01  TAXA  DE  INSCRICAO  DA SERVIDORA MUNICIPAL  MARLA ELISA BERNARDI, PARA PARTICIPAR    DO   CURSO  DE  APERFEICOAMENTO  OTIMIZANDO  A  AQUISICAO  DE MEDICAMENTOS  NO  MUNICIPIO,  O  QUAL  OCORRERa  NA DATA DE 15/03/2022, COM CARGA  HORARIA  DE  7 HS, NA SEDE DA FAMURS EM PORTO ALEGRE. CONF RD 714 EM ANEXO</t>
  </si>
  <si>
    <t>0202200001753</t>
  </si>
  <si>
    <t>MANGUEIRA  DE  DIESEL PARA UTILIZACAO EM MAQUINAS DA FROTA DA SECRETARIA DE OBRAS. CONF RD 716 EM ANEXO.</t>
  </si>
  <si>
    <t>0202200001754</t>
  </si>
  <si>
    <t>FAIXA  REFLETIVA DO PARACHOQUE DO CAMINHAO No 20 DA SECRETARIA MUNICIPAL DE SERVICOS  URBANOS.  CONF RD 715 EM ANEXO</t>
  </si>
  <si>
    <t>0202200001755</t>
  </si>
  <si>
    <t>GENEROS  ALIMENTICIOS  DA  AGRICULTURA  FAMILIAR  PARA A MERENDA ESCOLAR DO ENSINO FUNDAMENTAL CONTRATO No 12/2022 EM ANEXO NE 902 PROCESSO   No  01/2022  CHAMADA  PUBLICA/PNAE  01/2022  DISPENSA  01/2022 NE TRANSPOSTA DA NE 904 AJUSTE DE VINCULACAO</t>
  </si>
  <si>
    <t>0202200001756</t>
  </si>
  <si>
    <t>GENEROS  ALIMENTICIOS  DA  AGRICULTURA  FAMILIAR  PARA A MERENDA ESCOLAR DO ENSINO FUNDAMENTAL CONTRATO No 10/2022 EM ANEXO NE 908 PROCESSO   No  01/2022  CHAMADA  PUBLICA/PNAE  01/2022  DISPENSA  01/2022 NE TRANSPOSTA DA NE 908 AJUSTE DE VINCULACAO</t>
  </si>
  <si>
    <t>0202200001757</t>
  </si>
  <si>
    <t>GENEROS  ALIMENTICIOS  DA  AGRICULTURA  FAMILIAR  PARA A MERENDA ESCOLAR DA EDUCACAO INFANTIL CONTRATO No 15/2022 EM ANEXO. PROCESSO   No  01/2022  CHAMADA  PUBLICA/PNAE  01/2022  DISPENSA  01/2022 NE TRANSPOSTA DA NE 898 AJUSTE DE VINCULACAO</t>
  </si>
  <si>
    <t>0202200001758</t>
  </si>
  <si>
    <t>0202200001759</t>
  </si>
  <si>
    <t>GENEROS  ALIMENTICIOS  DA  AGRICULTURA  FAMILIAR  PARA A MERENDA ESCOLAR DA EDUCACAO INFANTIL CONTRATO No 14/2022 EM ANEXO NE 893. PROCESSO   No  01/2022  CHAMADA  PUBLICA/PNAE  01/2022  DISPENSA  01/2022 NE TRANSPOSTA DA NE 893 AJUSTE DE VINCULACAO</t>
  </si>
  <si>
    <t>0202200001760</t>
  </si>
  <si>
    <t>GENEROS  ALIMENTICIOS  DA  AGRICULTURA  FAMILIAR  PARA A MERENDA ESCOLAR DA EDUCACAO INFANTIL CONTRATO No 14/2022 EM ANEXO NE 893. PROCESSO   No  01/2022  CHAMADA  PUBLICA/PNAE  01/2022  DISPENSA  01/2022 NE TRANSPOSTA DAS NEs 894 E 893 AJUSTE DE VINCULACAO</t>
  </si>
  <si>
    <t>0202200001761</t>
  </si>
  <si>
    <t>GENEROS  ALIMENTICIOS  DA  AGRICULTURA  FAMILIAR  PARA A MERENDA ESCOLAR DA EDUCACAO INFANTIL CONTRATO No 12/2022 EM ANEXO PROCESSO   No  01/2022  CHAMADA  PUBLICA/PNAE  01/2022  DISPENSA  01/2022 NE TRANSPOSTA DA NE 903 AJUSTE DE VINCULACAO</t>
  </si>
  <si>
    <t>0202200001762</t>
  </si>
  <si>
    <t>GENEROS  ALIMENTICIOS  DA  AGRICULTURA  FAMILIAR  PARA A MERENDA ESCOLAR DA EDUCACAO INFANTIL CONTRATO No 12/2022 EM ANEXO PROCESSO   No  01/2022  CHAMADA  PUBLICA/PNAE  01/2022  DISPENSA  01/2022 NE TRANSPOSTA DA NE 898 AJUSTE DE VINCULACAO</t>
  </si>
  <si>
    <t>0202200001763</t>
  </si>
  <si>
    <t>GENEROS  ALIMENTICIOS  DA  AGRICULTURA  FAMILIAR  PARA A MERENDA ESCOLAR DO ENSINO FUNDAMENTAL CONTRATO No 10/2022 EM ANEXO NE 908 PROCESSO   No  01/2022  CHAMADA  PUBLICA/PNAE  01/2022  DISPENSA  01/2022 NE TRANSPOSTA DAS NEs 906, 907 E 908 AJUSTE DE VINCULACAO</t>
  </si>
  <si>
    <t>0202200001764</t>
  </si>
  <si>
    <t>LOCACAO  DE SISTEMAS DE INFORMATICA PARA O ANO DE 2022. SISTEMAS: MODULO DE VACINAS.    CONF  CONTRATO  No  15/2020  E  ADITIVO No 01/2021 EM ANEXO. NE COMPLEMENTAR A NE 131. CONF NF-e No 73976 EM ANEXO NE 131. REF. FEVEREIRO.</t>
  </si>
  <si>
    <t>0202200001765</t>
  </si>
  <si>
    <t>MATERIAIS  DE  EXPEDIENTE PARA MANUTENCAO DA EDUCACAO INFANTIL. CONF RD 701 EM ANEXO. PROCESSO    No  109/2021,  PREGAO  PRESENCIAL  No  28/2021    SRP  19/ 2021</t>
  </si>
  <si>
    <t>0202200001766</t>
  </si>
  <si>
    <t>MATERIAIS  DE  EXPEDIENTE PARA MANUTENCAO DA EDUCACAO INFANTIL. CONF RD 702 EM ANEXO. PROCESSO    No  109/2021,  PREGAO  PRESENCIAL  No  28/2021    SRP  19/ 2021</t>
  </si>
  <si>
    <t>0202200001767</t>
  </si>
  <si>
    <t>MATERIAIS  DE EXPEDIENTE PARA MANUTENCAO DO ENSINO FUNDAMENTAL. CONF RD 700 EM ANEXO. PROCESSO    No  109/2021,  PREGAO  PRESENCIAL  No  28/2021    SRP  19/ 2021</t>
  </si>
  <si>
    <t>0202200001768</t>
  </si>
  <si>
    <t>MATERIAIS  DE EXPEDIENTE PARA MANUTENCAO DO ENSINO FUNDAMENTAL. CONF RD 693 EM ANEXO. PROCESSO    No  109/2021,  PREGAO  PRESENCIAL  No  28/2021    SRP  19/ 2021</t>
  </si>
  <si>
    <t>0202200001769</t>
  </si>
  <si>
    <t>MATERIAIS  DE  EXPEDIENTE PARA MANUTENCAO DA EDUCACAO INFANTIL. CONF RD 691 EM ANEXO. PROCESSO    No  109/2021,  PREGAO  PRESENCIAL  No  28/2021    SRP  19/ 2021</t>
  </si>
  <si>
    <t>0202200001770</t>
  </si>
  <si>
    <t>MATERIAIS  DE EXPEDIENTE PARA MANUTENCAO DO ENSINO FUNDAMENTAL. CONF RD 695 EM ANEXO. PROCESSO    No  109/2021,  PREGAO  PRESENCIAL  No  28/2021    SRP  19/ 2021</t>
  </si>
  <si>
    <t>0202200001771</t>
  </si>
  <si>
    <t>MATERIAIS  DE  EXPEDIENTE PARA MANUTENCAO DA EDUCACAO INFANTIL. CONF RD 694 EM ANEXO. PROCESSO    No  109/2021,  PREGAO  PRESENCIAL  No  28/2021    SRP  19/ 2021</t>
  </si>
  <si>
    <t>0202200001772</t>
  </si>
  <si>
    <t>MATERIAIS  DE  EXPEDIENTE  PARA MANUTENCAO DENSINO FUNDAMENTAL. CONF RD 689 EM ANEXO. PROCESSO    No  109/2021,  PREGAO  PRESENCIAL  No  28/2021    SRP  19/ 2021</t>
  </si>
  <si>
    <t>0202200001773</t>
  </si>
  <si>
    <t>MATERIAIS  DE  EXPEDIENTE PARA MANUTENCAO DA EDUCACAO INFANTIL. CONF RD 687 EM ANEXO. PROCESSO    No  109/2021,  PREGAO  PRESENCIAL  No  28/2021    SRP  19/ 2021</t>
  </si>
  <si>
    <t>0202200001774</t>
  </si>
  <si>
    <t>MATERIAIS  DE EXPEDIENTE PARA MANUTENCAO DO ENSINO FUNDAMENTAL. CONF RD 697 EM ANEXO. PROCESSO    No  109/2021,  PREGAO  PRESENCIAL  No  28/2021    SRP  19/ 2021</t>
  </si>
  <si>
    <t>0202200001775</t>
  </si>
  <si>
    <t>MATERIAIS  DE  EXPEDIENTE PARA MANUTENCAO DA EDUCACAO INFANTIL. CONF RD 688 EM ANEXO. PROCESSO    No  109/2021,  PREGAO  PRESENCIAL  No  28/2021    SRP  19/ 2021</t>
  </si>
  <si>
    <t>0202200001776</t>
  </si>
  <si>
    <t>MATERIAIS  DE EXPEDIENTE PARA MANUTENCAO DO ENSINO FUNDAMENTAL. CONF RD 699 EM ANEXO. PROCESSO    No  109/2021,  PREGAO  PRESENCIAL  No  28/2021    SRP  19/ 2021</t>
  </si>
  <si>
    <t>0202200001777</t>
  </si>
  <si>
    <t>MATERIAIS  DE  EXPEDIENTE PARA MANUTENCAO DA EDUCACAO INFANTIL. CONF RD 690 EM ANEXO. PROCESSO    No  109/2021,  PREGAO  PRESENCIAL  No  28/2021    SRP  19/ 2021</t>
  </si>
  <si>
    <t>0202200001778</t>
  </si>
  <si>
    <t>MATERIAIS  DE  EXPEDIENTE PARA MANUTENCAO DA EDUCACAO INFANTIL. CONF RD 692 EM ANEXO. PROCESSO    No  109/2021,  PREGAO  PRESENCIAL  No  28/2021    SRP  19/ 2021</t>
  </si>
  <si>
    <t>0202200001779</t>
  </si>
  <si>
    <t>MATERIAIS  DE EXPEDIENTE PARA MANUTENCAO DO ENSINO FUNDAMENTAL. CONF RD 698 EM ANEXO. PROCESSO    No  109/2021,  PREGAO  PRESENCIAL  No  28/2021    SRP  19/ 2021</t>
  </si>
  <si>
    <t>0202200001780</t>
  </si>
  <si>
    <t>MATERIAIS  DE  EXPEDIENTE PARA MANUTENCAO DA EDUCACAO INFANTIL. CONF RD 696 EM ANEXO. PROCESSO    No  109/2021,  PREGAO  PRESENCIAL  No  28/2021    SRP  19/ 2021</t>
  </si>
  <si>
    <t>3.3.90.93.14.00.00.000</t>
  </si>
  <si>
    <t>0202200001781</t>
  </si>
  <si>
    <t>RESSARCIMENTO  REFERENTE  A VALOR DE PASSAGENS A PORTO ALEGRE (IDA E VOLTA) PARA  REALIZACAO  D0  CURSO  "  OTIMIZANDO  A  AQUISICAO DE MEDICAMENTOS NO MUNICIPIO'  NO  DIA 13 DE OUTUBRO DE 2022 JUNTO A FAMURS-PORTO ALEGRE. CONF RD 713 EM ANEXO</t>
  </si>
  <si>
    <t>0202200001782</t>
  </si>
  <si>
    <t>1.  1/2 DE DIARIA PARA CAXIAS DO SUL NOS DIAS 12 E 13/03/2022 PARA REALIZAR VISITA  DE  ACOMPANHAMENTO  A  PACIENTES INTERNADOS NO CENTRO VITA. CONF SD 250 EM ANEXO</t>
  </si>
  <si>
    <t>0202200001783</t>
  </si>
  <si>
    <t>MAO  DE  OBRA  PARA CONSERTO DA SUSPENSAO DIANTEIRA DO VEICULO LOGAN No 96. CONF RD 721 EM ANEXO..</t>
  </si>
  <si>
    <t>0202200001784</t>
  </si>
  <si>
    <t>PECAS  PARA  CONSERTO  DO  VEICULO  RENAULT  LOGAN  No  96 DA SECRETARIA DA AGRICULTURA E ABASTECIMENTO. CONF RD 720 EM ANEXO.</t>
  </si>
  <si>
    <t>transposto para o acesso 730 acerto de dotacao R$ 1.286,00</t>
  </si>
  <si>
    <t>0202200001785</t>
  </si>
  <si>
    <t>CIRURGIAS  GERAIS  DE  VARIZES,  HERNIA,  VESICULA A PACIENTES ENCAMINHADOS PELO  SISTEMA  BASICO    DE  SAUDE  DO  MUNICIPIO.  CONF  RD  722 EM ANEXO.</t>
  </si>
  <si>
    <t>0202200001786</t>
  </si>
  <si>
    <t>RESSARCIMENTO  DE  CONSULTA/EXAME  MEDICO  CONF LEI 2613/15 DE ACORDO COM O DECRETO 104/15 CONF RD 731 EM ANEXO.</t>
  </si>
  <si>
    <t>0202200001787</t>
  </si>
  <si>
    <t>COMBUSTIVEL PARA ABASTECIMENTO DA FROTA DA SECRETARIA DE AGRICULTURA-PATRULHA AGRICOLA CONF RD 739 EM ANEXO. PROCESSO 16/2022, PREGAO PRESENCIAL 02/2022, SRP 03/2022 2.500 LTS DIESEL COMUM X R$ 5,74</t>
  </si>
  <si>
    <t>0202200001788</t>
  </si>
  <si>
    <t>RESSARCIMENTO  DE  CONSULTA/EXAME  MEDICO  CONF LEI 2613/15 DE ACORDO COM O DECRETO 104/15 CONF RD 729 EM ANEXO.</t>
  </si>
  <si>
    <t>0202200001789</t>
  </si>
  <si>
    <t>TIRANTE  DO RETROVISOR DO CAMINHAO No 61 DA SECRETARIA MUNICIPAL DE OBRAS E VIACAO. CONF RD 728 EM ANEXO</t>
  </si>
  <si>
    <t>PEDIDO PARA EMPENHO NO FORNECEDOR ERRADO O CORRETO E MERCEPECAS CNPJ 44.769.245/0001/53 CONF MEM. 06/2022 EM ANEXO.</t>
  </si>
  <si>
    <t>0202200001790</t>
  </si>
  <si>
    <t>MAO  DE OBRA PARA PRESTACAO DE SERVICOS MECANICOS PARA OS ONIBUS No 66 E 69 DA FROTA DO TRANSPORTE ESCOLAR. CONF RD No 733 EM ANEXO. DISPENSA LICITACAO No 41/2022  PROCESSO No 64/2022</t>
  </si>
  <si>
    <t>0202200001791</t>
  </si>
  <si>
    <t>MAO  DE  OBRA  PARA  SUBSTITUICAO  DE  DPS,  INSTALACAO  DE  HASTE  TERRA E CABEAMENTO  NA  ESCOLA  EMEI  LAR  DA  CRIANCA.  CONF RD No 732 EM ANEXO. DISPENSA LICITACAO No 41/2022  PROCESSO No 64/2022</t>
  </si>
  <si>
    <t>0202200001792</t>
  </si>
  <si>
    <t>MAO  DE  OBRA  PARA DIAGNOSTICO E CONSERTO DO VEICULO FIAT STRADA N.o 85 DA SECRETARIA    DA   AGRICULTURA  E  ABASTECIMENTO.  CONF  RD  718  EM  ANEXO</t>
  </si>
  <si>
    <t>3.3.90.30.99.05.00.000</t>
  </si>
  <si>
    <t>0202200001793</t>
  </si>
  <si>
    <t>PECAS  PARA  CONSERTO  DO  VEICULO  FIAT  STRADA  N.o  85  DA SECRETARIA DA AGRICULTURA E ABASTECIMENTO. CONF RD 717 EM ANEXO</t>
  </si>
  <si>
    <t>0202200001794</t>
  </si>
  <si>
    <t>MAO  DE  OBRA  PARA CONSERTO DO AR CONDICIONADO DA RETROESCAVADEIRA XCMG DA SECRETARIA  DA  AGRICULTURA E ABASTECIMENTO- PATRULHA AGRICOLA. CONF RD 726 EM ANEXO.</t>
  </si>
  <si>
    <t>0202200001795</t>
  </si>
  <si>
    <t>PISTAO  HIDRAULICO  DO  TRATOR  No  73  DA SECRETARIA DE SERVICOS URBANOS E TRANSITO. CONF RD 723 EM ANEXO</t>
  </si>
  <si>
    <t>0202200001796</t>
  </si>
  <si>
    <t>MAO  DE  OBRA    PARA  CONSERTO  DO  PISTAO  HIDRAULICO  DO TRATOR No 73 DA SECRETARIA   DE  SERVICOS  URBANOS  E  TRaNSITO.  CONF  RD  724  EM  ANEXO.</t>
  </si>
  <si>
    <t>0202200001797</t>
  </si>
  <si>
    <t>PECAS    PARA  CONSERTO  DA  RETROESCAVADEIRA  RK  406B  DA  SECRETARIA  DE AGRICULTURA  E  ABASTECIMENTO-  PATRULHA  AGRICOLA.  CONF  RD 725 EM ANEXO.</t>
  </si>
  <si>
    <t>0202200001798</t>
  </si>
  <si>
    <t>MULTA   DE  TRANSITO  REF.  VEICULO  RENAULT/LOGAN  No98  PLACA  IYD9917  - TRANSITAR  EM  VELOCIDADE  SUPERIOR  A   MAXIMA PERMITIDA CONFORME  DOC. No 902205022174 E GUIA 202220689120 EM ANEXO.</t>
  </si>
  <si>
    <t>0202200001799</t>
  </si>
  <si>
    <t>EXPEDICAO  DO  RELATORIO  ANUAL DE  LAVRA ( RAL) PARA NOVE CASCALHEIRAS COM REGISTRO  NA  AGENCIA  NACIONAL DE MINERACAO PARA  RETIRADA DE SAIBRO. CONF RD 730 EM ANEXO. DISPENSA DE LICITACAO No 42/2022 PROCESSO No65/2022</t>
  </si>
  <si>
    <t>0202200001800</t>
  </si>
  <si>
    <t>MONTAGEM  E  BALANCEAMENTO  DE PNEUS PARA O VEICULO FIAT GRAND SIENA, PLACA IZV1F93  DA  SECRETARIA  DE  ASSISTeNCIA  SOCIAL.  CONF  RD  745 EM ANEXO PROCESSO    No   305/2021,  PREGAO  PRESENCIAL  No  53/2021    SRP  44/2021</t>
  </si>
  <si>
    <t>0202200001801</t>
  </si>
  <si>
    <t>FILTROS  E  OLEOS PARA MANUTENCAO DOS VEICULOS VOYAGE E SPIN QUE REALIZAM O TRANSPORTE DE PACIENTES. CONF RD 738 EM ANEXO PROCESSO    No    203/2021,PREGAO    PRESENCIAL   No  39/2021  SRP  31/2021</t>
  </si>
  <si>
    <t>0202200001802</t>
  </si>
  <si>
    <t>ALIMENTOS  PARA  REALIZACAO  DE  LANCHES  DURANTE REUNIOES DA SECRETARIA DA SAuDE. CONF RD 734 EM ANEXO PROCESSO    No    67/2021,    PREGAO  PRESENCIAL  No  19/2021  SRP  12/2021</t>
  </si>
  <si>
    <t>0202200001803</t>
  </si>
  <si>
    <t>OLEOS  E  FILTROS  PARA  MAQUINAS  E  VEICULOS  DA  SECRETARIA MUNICIPAL DE SERVICOS URBANOS E TRANSITO. CONF RD 742 EM ANEXO PROCESSO  No  203/2021,    PREGAO  PRESENCIAL  No  39/2021    SRP  31/2021.</t>
  </si>
  <si>
    <t>0202200001804</t>
  </si>
  <si>
    <t>GEOMETRIA  DE  PNEUS  PARA  O  VEICULO  FIAT  GRAND SIENA, PLACA IZV1F93 DA SECRETARIA DE ASSISTeNCIA SOCIAL. CONF RD 744 EM ANEXO PROCESSO   No  305/2021,    PREGAO  PRESENCIAL  No  53/2021    SRP  44/2021</t>
  </si>
  <si>
    <t>0202200001805</t>
  </si>
  <si>
    <t>ELABORACAO  DE  LAUDO  DE  FISCALIZACAO  DE OBRA DE PAVIMENTACAO CONCLUIDA, DECLARACAO  DE  CAPACIDADE  TECNICA  E  DECLARACAO  DA  NAO  NECESSIDADE DE ACESSIBILIDADE.  ESTA  INCLUSA A ART DE FISCALIZACAO. REFERENTE AO CONTRATO REPASSE    903783/2020  OP  -  107204-93  -  MAR.  CONF  RD  746  EM  ANEXO</t>
  </si>
  <si>
    <t>0202200001806</t>
  </si>
  <si>
    <t>GENEROS  ALIMENTICIOS  DA  AGRICULTURA  FAMILIAR  PARA A MERENDA ESCOLAR DA EDUCACAO INFANTIL CONTRATO No 12/2022 EM ANEXO PROCESSO   No  01/2022  CHAMADA  PUBLICA/PNAE  01/2022  DISPENSA  01/2022 NE TRANSPOSTA DA NE 904 AJUSTE DE VINCULACAO</t>
  </si>
  <si>
    <t>0202200001807</t>
  </si>
  <si>
    <t>PAGAMENTO  DE    aGUA  PARA  O  ANO  DE 2022 DO IMOVEL ADQUIRIDO AO LADO DA ESCOLA  EMEI  LAR  DA CRIANCA, EXTENSAO DA EDUCACAO INFANTIL  DESTA ESCOLA. CONF RD 751 EM ANEXO</t>
  </si>
  <si>
    <t>0202200001808</t>
  </si>
  <si>
    <t>COMBUSTIVEL PARA ABASTECIMENTO DA FROTA DA SECRETARIA DA AGRICULTURA-PATRULHA AGRICOLA CONF RD 753 EM ANEXO. PROCESSO 16/2022, PREGAO PRESENCIAL 02/2022, SRP 03/2022 2.500 LTS DIESEL S10 X R$ 5,75</t>
  </si>
  <si>
    <t>0202200001809</t>
  </si>
  <si>
    <t>PAGAMENTO  DE  ENERGIA  ELETRICA    PARA O ANO DE 2022 DO IMOVEL AO LADO DA ESCOLA  EMEI  LAR  DA CRIANCA, EXTENSAO DA EDUCACAO INFANTIL  DESTA ESCOLA. CONF RD 752 EM ANEXO</t>
  </si>
  <si>
    <t>3.3.90.30.11.00.00.000</t>
  </si>
  <si>
    <t>0202200001810</t>
  </si>
  <si>
    <t>AEROSOL  MATA-INSETOS PARA A UNIDADE DE SAuDE BaSICA/PSF 01. CONF RD 750 EM ANEXO</t>
  </si>
  <si>
    <t>0202200001811</t>
  </si>
  <si>
    <t>ELABORACAO  DE  PROJETO  TECNICO PARA EXECUCAO DE PASSEIO PuBLICO . CONF RD 747 EM ANEXO</t>
  </si>
  <si>
    <t>0202200001812</t>
  </si>
  <si>
    <t>MAO  DE  OBRA/DESLOCAMENTO  PARA  TROCA  DE PECAS DA VAN PLACA IZV-8647 QUE REALIZA O TRANSPORTE DE PACIENTES. CONF RD 749 EM ANEXO.</t>
  </si>
  <si>
    <t>0202200001813</t>
  </si>
  <si>
    <t>03  VALVULAS PARA CONSERTO DA VAN PLACA IZV8647 QUE REALIZA O TRANSPORTE DE PACIENTES. CONF RD 748 EM ANEXO</t>
  </si>
  <si>
    <t>0202200001814</t>
  </si>
  <si>
    <t>02  KIT'S  REPARO  PARA  A  MOTONIVELADORA  No  77 DA SECRETARIA DE OBRAS E VIACAO- SETOR DE ESTRADAS. CONF RD 743 EM ANEXO. PROCESSO No 67/2022-INEXIGIBILIDADE 08/2022</t>
  </si>
  <si>
    <t>0202200001815</t>
  </si>
  <si>
    <t>02  TIP-TOP No 04 PARA SECRETARIA DE SERVICOS URBANOS E TRaNSITO-MANUTENCAO DAS VIAS URBANAS. CONF RD 741 EM ANEXO PROCESSO   No  305/2021,    PREGAO  PRESENCIAL  No  53/2021    SRP  44/2021</t>
  </si>
  <si>
    <t>0202200001816</t>
  </si>
  <si>
    <t>CONSERTOS  E  MONTAGENS  DE  PNEUS    PARA  MaQUINAS E VEICULOS DA FROTA DA SECRETARIA  DE  SERVICOS  URBANOS  E  TRaNSITO-MANUTENCAO DAS VIAS URBANAS. CONF RD 740 EM ANEXO PROCESSO   No  305/2021,    PREGAO  PRESENCIAL  No  53/2021    SRP  44/2021</t>
  </si>
  <si>
    <t>0202200001817</t>
  </si>
  <si>
    <t>MATERIAIS DE EXPEDIENTE PARA MANUTENCAO DA SECRETARIA DA FAZENDA E SETORES. CONF RD 737 EM ANEXO. PROCESSO    No  109/2021,  PREGAO  PRESENCIAL  No  28/2021    SRP  19/ 2021</t>
  </si>
  <si>
    <t>0202200001818</t>
  </si>
  <si>
    <t>MATERIAIS DE EXPEDIENTE PARA MANUTENCAO DA SECRETARIA DA FAZENDA E SETORES. CONF RD 735 EM ANEXO. PROCESSO    No  109/2021,  PREGAO  PRESENCIAL  No  28/2021    SRP  19/ 2021</t>
  </si>
  <si>
    <t>0202200001819</t>
  </si>
  <si>
    <t>MATERIAIS DE EXPEDIENTE PARA MANUTENCAO DA SECRETARIA DA FAZENDA E SETORES. CONF RD 736 EM ANEXO. PROCESSO    No  109/2021,  PREGAO  PRESENCIAL  No  28/2021    SRP  19/ 2021</t>
  </si>
  <si>
    <t>0202200001820</t>
  </si>
  <si>
    <t>PASSAGENS  DE  IDA  E  VOLTA  A BRASILIA-DF, ONDE O PREFEITO MUNICIPAL JOAO EDECIO  GRAEF    IRA PARTICIPAR DA ''XXIII MARCHA  A BRASILIA EM DEFESA DOS MUNICIPIOS'',  QUE  OCORRERA  NO  CENTRO  INTERNACIONAL  DE  CONVENCOES  DE BRASILIA (CICB), NO PERIODO DE 25 A 28 DE ABRIL DE 2022. CONF RD 754 EM ANEXO.</t>
  </si>
  <si>
    <t>0202200001821</t>
  </si>
  <si>
    <t>ADIANTAMENTO  DE  NUMERARIO  PARA  DESPESAS  DE ALIMENTACAO E HOSPEDAGEM DE USUARIOS DO CRAS EM OUTROS MUNICIPIOS. ADIANTAMENTO  EM  NOME  DO  SERVIDOR  JONADAN CANDIDO STAZIAKI CONCEDIDO NO PROTOCOLO N. 353/2022</t>
  </si>
  <si>
    <t>0202200001822</t>
  </si>
  <si>
    <t>COMBUSTIVEL PARA MANUTENCAO DO TRANSPORTE ESCOLAR. CONF RD 760 EM ANEXO. PROCESSO    No16/2022,  PREGAO  PRESENCIAL  No02/2022  SRP  No  03/2022 860 LTS DIESEL COMUM X R$ 6,59</t>
  </si>
  <si>
    <t>0202200001823</t>
  </si>
  <si>
    <t>COMBUSTIVEL  PARA MANUTENCAO DO TRANSPORTE ESCOLAR. CONF RD 758 EM ANEXO. PROCESSO   No  16/2022,PREGAO  PRESENCIAL  No  02/2022  SRP  No  03/2022. 580 LTS DIESEL S10 X R$6,60</t>
  </si>
  <si>
    <t>0202200001824</t>
  </si>
  <si>
    <t>SERVICOS  DE  HORA MAQUINA DE RETROESCAVADEIRA PARA ASSISTeNCIA AO PRODUTOR E    MANUTENCAO    DA   INFRAESTRUTURA  RURAL.  CONF  RD  759  EM  ANEXO. PROCESSO    No  29/2022,    PREGAO  PRESENCIAL  No  04/2022    SRP  05/2022</t>
  </si>
  <si>
    <t>0202200001825</t>
  </si>
  <si>
    <t>01  BALDE  DE  TINTA  18  LTS    PARA  PINTURA  DO HALL DE ENTRADA, SALA DO PROTOCOLO  E  SALA  ANEXA    DO  PALACIO  MUNICIPAL.  CONF  RD 761 EM ANEXO</t>
  </si>
  <si>
    <t>3.3.90.30.07.01.02.000</t>
  </si>
  <si>
    <t>0202200001826</t>
  </si>
  <si>
    <t>GENEROS ALIMENTICIOS PARA MERENDA ESCOLAR DOS ALUNOS DO ENSINO FUNDAMENTAL. CONF RD 757 EM ANEXO. PROCESSO    No  07/2022,    PREGAO  ELETRoNICO  No  001/2022,  SRP  01/2022</t>
  </si>
  <si>
    <t>0202200001827</t>
  </si>
  <si>
    <t>COMBUSTIVEL PARA ABASTECIMENTO DOS VEICULOS DA FROTA DO TRANSPORTE ESCOLAR.  PROCESSO  No01/2021  PREGAO  PRESENCIAL  No01/2021  SRP  01/2021  EDITAL No 01/2021 DIESEL COMUN  X R$ 5,65 NE TRANSPOSTA DA NE 319.</t>
  </si>
  <si>
    <t>0202200001828</t>
  </si>
  <si>
    <t>GENEROS  ALIMENTICIOS PARA MERENDA ESCOLAR DOS ALUNOS DA EDUCACAO INFANTIL. CONF RD 755 EM ANEXO. PROCESSO 07/2022 PREGAO ELETRoNICO 01/2022 SRP 01/2022</t>
  </si>
  <si>
    <t>0202200001829</t>
  </si>
  <si>
    <t>GENEROS  ALIMENTICIOS PARA MERENDA ESCOLAR DOS ALUNOS DA EDUCACAO INFANTIL. CONF RD 756 EM ANEXO. PROCESSO 07/2022 PREGAO ELETRoNICO 01/2022 SRP 01/2022</t>
  </si>
  <si>
    <t>0202200001830</t>
  </si>
  <si>
    <t>RESSARCIMENTO  DE  COMBUSTIVEL AO VICE PREFEITO DIRCEU FIORIM,  REFERENTE A DESLOCAMENTO   COM  CARRO  PROPRIO  ATE  O  MUNICIPIO  DE  PANAMBI  NO  DIA 16/03/2022     PARA REUNIAO COM O DIRETOR DA CLINICA RAIMED. CONF RD 764 EM ANEXO</t>
  </si>
  <si>
    <t>0202200001831</t>
  </si>
  <si>
    <t>MANGUEIRA  PARA  CONSERTO  DA    RETROESCAVADEIRA  RANDON  DA SECRETARIA DA AGRICULTURA  E  ABASTECIMENTO-  PATRULHA  AGRICOLA.  CONF  RD  767 EM ANEXO</t>
  </si>
  <si>
    <t>0202200001832</t>
  </si>
  <si>
    <t>01  TAXA  DE  INSCRICAO  PARA  O  CURSO  EAD  ''  RETENCAO DE INSS: PESSOAS JURIDICAS  PRESTADORAS  DE  SERVICOS  E AUTONOMOS" PARA SERVIDORA VERIDIANE KREMER  , O CURSO ACONTECERA NOS DIAS 24 E 25 DE MARCO DE 2022. CONF RD 765 EM ANEXO.</t>
  </si>
  <si>
    <t>0202200001833</t>
  </si>
  <si>
    <t>LUVAS  DE  PROCEDIMENTO  DESCARTaVEL  PARA    ATENDIMENTOS  PRESTADOS PELOS PROFISSIONAIS DE ODONTOLOGIA JUNTO AOS PSF 01 E 02. CONF RD 763 EM ANEXO. PROCESSO    No  93/2021,    PREGAO  PRESENCIAL  No  23/2021    SRP  16/2021</t>
  </si>
  <si>
    <t>0202200001834</t>
  </si>
  <si>
    <t>SERVICOS  DE  DESINSETIZACAO  E  DESRATIZACAO  PARA MANUTENCAO DAS UBS/PSF. CONF RD 762 EM ANEXO. PROCESSO    No    23/2021  PREGAO  PRESENCIAL  No  072021  SRP  No  03/2021</t>
  </si>
  <si>
    <t>0202200001835</t>
  </si>
  <si>
    <t>CIRURGIA  DE  CORRECAO  DE  HIDROCELE  PARA  PACIENTE ATENDIDO PELO SISTEMA BaSICO DE SAuDE. CONF RD 766 EM ANEXO</t>
  </si>
  <si>
    <t>0202200001842</t>
  </si>
  <si>
    <t>01  DIARIA  A  PORTO  ALEGRE  NOS  DIAS  16 E 17/03/2022 PARA PARTICIPAR DE REUNIAO  DO  CONSEF  E ACOMPANHAR O VICE PREFEITO EM DIVERSAS AUDIENCIAS EM SEC. DO GOVERNO DO ESTADO. CONF SD 262 EM ANEXO.</t>
  </si>
  <si>
    <t>0202200001843</t>
  </si>
  <si>
    <t>1/4  DE  DIaRIA  A  PANAMBI  NO DIA 16/03/2022 PARA VISITA EM EMPRESA COM A QUAL  O  MUNICIPIO  TEM  CONVeNIO E REUNIAO NO CISA EM IJUI. CONF SD 259 EM ANEXO.</t>
  </si>
  <si>
    <t>0202200001844</t>
  </si>
  <si>
    <t>RESSARCIMENTO  DE  CONSULTA/EXAME  MEDICO  CONF LEI 2613/15 DE ACORDO COM O DECRETO 104/15 CONF RD 769 EM ANEXO.</t>
  </si>
  <si>
    <t>0202200001845</t>
  </si>
  <si>
    <t>BATERIA  60  AMPERES  PARA  O  VEICULO VOYAGE, PLACA IXW9032, QUE REALIZA O TRANSPORTE DE PACIENTES. CONF RD 774 EM ANEXO.</t>
  </si>
  <si>
    <t>0202200001846</t>
  </si>
  <si>
    <t>RETENTOR  DO TAMBOR DO EIXO TRASEIRO PARA O CAMINHAO No 60 DA SECRETARIA DE OBRAS E VIACAO- SETOR DE ESTRADAS. CONF RD 770 EM ANEXO.</t>
  </si>
  <si>
    <t>0202200001847</t>
  </si>
  <si>
    <t>CaMARA  DE  AR  19,5  X  24 PARA A RETROESCAVADEIRA RANDON DA SECRETARIA DE AGRICULTURA  E  ABASTECIMENTO-  PATRULHA  AGRICOLA.  CONF  RD 768 EM ANEXO.</t>
  </si>
  <si>
    <t>0202200001848</t>
  </si>
  <si>
    <t>MAO  DE  OBRA PARA LIMPEZAS DE CALHAS, DESENTUPIMENTO DE VASOS SANITaRIOS E SUBSTITUICAO  DE  CUMEEIRA  NA  ESCOLA GETuLIO VARGAS- MANUTENCAO DO ENSINO FUNDAMENTAL. CONF RD 772 EM ANEXO</t>
  </si>
  <si>
    <t>0202200001849</t>
  </si>
  <si>
    <t>ALIMENTOS    PARA    FORNECIMENTO  DE  LANCHE  AOS  GRUPOS  DE  CRIANCAS  E ADOLESCENTES  ATENDIDOS  PELO  CRAS A SER REALIZADO NO DIA 22/03/2022. CONF RD 775 EM ANEXO PROCESSO    No  67/2021,    PREGAO  PRESENCIAL  No  19/2021    SRP  12/2021</t>
  </si>
  <si>
    <t>0202200001850</t>
  </si>
  <si>
    <t>ALIMENTOS    PARA    FORNECIMENTO  DE  LANCHE  AOS  GRUPOS  DE  CRIANCAS  E ADOLESCENTES  ATENDIDOS  PELO  CRAS A SER REALIZADO NO DIA 23/03/2022. CONF RD 777 EM ANEXO PROCESSO    No  67/2021,    PREGAO  PRESENCIAL  No  19/2021    SRP  12/2021</t>
  </si>
  <si>
    <t>0202200001851</t>
  </si>
  <si>
    <t>ALIMENTOS PARA FORNECIMENTO DE LANCHE AO GRUPO DE MAES ATENDIDAS PELO CRAS, A SER REALIZADO NO DIA 25/03/2022. CONF RD 778 EM ANEXO PROCESSO    No  67/2021,    PREGAO  PRESENCIAL  No  19/2021    SRP  12/2021</t>
  </si>
  <si>
    <t>0202200001852</t>
  </si>
  <si>
    <t>ALIMENTOS  PARA  FORNECIMENTO  DE  ALMOCO PARA O GRUPO DE IDOSOS " TERCEIRA IDADE  BRILHANTE"  ,  A  SER  REALIZADO  NO  DIA 24/03/2022. CONF RD 776 EM ANEXO PROCESSO    No  67/2021,    PREGAO  PRESENCIAL  No  19/2021    SRP  12/2021</t>
  </si>
  <si>
    <t>0202200001853</t>
  </si>
  <si>
    <t>CONSERTO  DAS  CaMERAS  DE SEGURANCA E INSTALACAO DE LaMPADAS NA GARAGEM DA FROTA DO TRANSPORTE ESCOLAR.CONF RD 771 EM ANEXO.</t>
  </si>
  <si>
    <t>0202200001854</t>
  </si>
  <si>
    <t>PECAS  PARA  CONSERTO  DO  VEICULO  RENAULT  LOGAN  No  96 DA SECRETARIA DA AGRICULTURA E ABASTECIMENTO. CONF RD 720 EM  ANEXO. NE TRANSPOSTO DA NE 1784 PARA AJUSTE DE DOTACAO</t>
  </si>
  <si>
    <t>0202200001855</t>
  </si>
  <si>
    <t>COMBUSTIVEL  PARA ABASTECIMENTO DOS VEICULOS DA SECRETARIA DE SAUDE - SETOR DE TRANSPORTE DE PACIENTES. DIESEL S10 R$ 5,45 NE COMPLEMENTAR A NE 135.</t>
  </si>
  <si>
    <t>0202200001856</t>
  </si>
  <si>
    <t>COMBUSTIVEL PARA ABASTECIMENTO DOS VEICULOS DA FROTA DO TRANSPORTE ESCOLAR.  DIESEL S10 R$ 5,45 NE COMPLEMENTAR A NE 269.</t>
  </si>
  <si>
    <t>0202200001857</t>
  </si>
  <si>
    <t>COMBUSTIVEL  PARA  MANUTENCAO  DAS  ATIVIDADES  DO  GABINETE  DO PREFEITO E VICE-PREFEITO. CONF RD 780 EM  ANEXO. PROCESSO 324/2021, PREGAO PRESENCIAL 56/2021, SRP 46/2021 100 LTS DE GASOLINA COMUM X R$ 7,67 UN</t>
  </si>
  <si>
    <t>0202200001858</t>
  </si>
  <si>
    <t>COMBUSTIVEL  PARA MANUTENCAO DAS ATIVIDADES DA SECRETARIA DE ADMINISTRACAO.  CONF RD 779 EM  ANEXO. PROCESSO 324/2021, PREGAO PRESENCIAL 56/2021, SRP 46/2021 150 LTS DE GASOLINA COMUM X R$ 7,67 UN</t>
  </si>
  <si>
    <t>0202200001859</t>
  </si>
  <si>
    <t>1      DIARIA        A PORTO ALEGRE NO DIA 17/03/2022 PARA PARTICIPACAO  EM REUNIAO    COM   O  VICE  GOVERNADOR,  SECRETARIO  DE    SEGURANCA,    PARA REIVINDICAR    MAIS   EFETIVOS  DA  BRIGADA  MILITAR  PARA O MUNICIPIO   DE INDEPENDENCIA  E  NA  SECRETARIA  DE  INFRAESTRUTURA  E  TURISMO, REFERENTE AO PROGRAMA PAVIMENTA. CONF SD 267 EM ANEXO.</t>
  </si>
  <si>
    <t>0202200001860</t>
  </si>
  <si>
    <t>1    DIARIA      A  PORTO  ALEGRE  NO  DIA 17/03/2022, PARA PARTICIPACAO EM REUNIAO    COM    O    VICE  GOVERNADOR  E  SECRETARIO  DE  SEGURANCA, PARA REIVINDICAR  MAIS    EFETIVOS  DA  BRIGADA  MILITAR  PARA  O  MUNICIPIO  DE INDEPENDENCIA,  NA  SECRETARIA   DE  INFRAESTRUTURA  E  TURISMO,  REFERENTE AO  PROGRAMA  PAVIMENTA,  E  TAMBEM  NA  FAMURS.  CONF  SD  268  EM  ANEXO.</t>
  </si>
  <si>
    <t>0202200001861</t>
  </si>
  <si>
    <t>RESSARCIMENTO  DE  COMBUSTIVEL AO VICE PREFEITO QUE IRA COM CARRO PROPRIO A PORTO  ALEGRE  NO DIA 17/03/2022 PARTICIPAR DE REUNIAO COM VICE GOVERNADOR, REUNIAO  NA SECRETARIA DE INFRAESTRUTURA E TURISMO E TAMBEM NA FAMURS. CONF RD 781 EM ANEXO</t>
  </si>
  <si>
    <t>0202200001862</t>
  </si>
  <si>
    <t>1/2  DIARIA  A  PORTO  ALEGRE NO DIA 17/03/2022 PARA ACOMPANHAR PACIENTE EM ALTA MEDICA. CONF SD 275 EM ANEXO.</t>
  </si>
  <si>
    <t>0202200001863</t>
  </si>
  <si>
    <t>MATERIAIS  DE  EXPEDIENTE  E ESCOLAR PARA MANUTENCAO DO ENSINO FUNDAMENTAL. CONF RD 783 EM ANEXO PROCESSO   No  109/2021,    PREGAO  PRESENCIAL  No  28/2021  SRP  19/  2021</t>
  </si>
  <si>
    <t>0202200001864</t>
  </si>
  <si>
    <t>MATERIAIS  DE  EXPEDIENTE  E ESCOLAR PARA MANUTENCAO DO ENSINO FUNDAMENTAL. CONF RD 782 EM ANEXO PROCESSO   No  109/2021,    PREGAO  PRESENCIAL  No  28/2021  SRP  19/  2021</t>
  </si>
  <si>
    <t>0202200001865</t>
  </si>
  <si>
    <t>MATERIAIS  DE  EXPEDIENTE  E ESCOLAR PARA MANUTENCAO DO ENSINO FUNDAMENTAL. CONF RD 787 EM ANEXO PROCESSO   No  109/2021,    PREGAO  PRESENCIAL  No  28/2021  SRP  19/  2021</t>
  </si>
  <si>
    <t>0202200001866</t>
  </si>
  <si>
    <t>MATERIAIS  DE  EXPEDIENTE  E ESCOLAR PARA MANUTENCAO DO ENSINO FUNDAMENTAL. CONF RD 786 EM ANEXO PROCESSO   No  109/2021,    PREGAO  PRESENCIAL  No  28/2021  SRP  19/  2021</t>
  </si>
  <si>
    <t>0202200001867</t>
  </si>
  <si>
    <t>MATERIAIS  DE  EXPEDIENTE  E ESCOLAR PARA MANUTENCAO DO ENSINO FUNDAMENTAL. CONF RD 784 EM ANEXO PROCESSO   No  109/2021,    PREGAO  PRESENCIAL  No  28/2021  SRP  19/  2021</t>
  </si>
  <si>
    <t>0202200001868</t>
  </si>
  <si>
    <t>MATERIAIS  DE  EXPEDIENTE  E ESCOLAR PARA MANUTENCAO DO ENSINO FUNDAMENTAL. CONF RD 785 EM ANEXO PROCESSO   No  109/2021,    PREGAO  PRESENCIAL  No  28/2021  SRP  19/  2021</t>
  </si>
  <si>
    <t>0202200001869</t>
  </si>
  <si>
    <t>LOCACAO  DO  SISTEMA  "MODULO DE VACINAS" PELO PERIODO DE 05 MESES. CONF RD 773 EM ANEXO</t>
  </si>
  <si>
    <t>0202200001870</t>
  </si>
  <si>
    <t>LAMPADAS 6500K PARA MANUTENCAO DA EDUCACAO INFANTIL. CONF RD 801 EM ANEXO PROCESSO      No  227/2021,PREGAO  PRESENCIAL  No  40/2021    SRP  33/2021.</t>
  </si>
  <si>
    <t>0202200001871</t>
  </si>
  <si>
    <t>LAMPADAS  6500K  PARA  MANUTENCAO  DO  ENSINO  FUNDAMENTAL.  CONF RD 800 EM ANEXO PROCESSO      No  227/2021,PREGAO  PRESENCIAL  No  40/2021    SRP  33/2021.</t>
  </si>
  <si>
    <t>0202200001872</t>
  </si>
  <si>
    <t>MEDICAMENTO  PARA MANUTENCAO DO TRATAMENTO DE SAUDE DE PACIENTE ATENDIDO NA REDE BASICA DE SAUDE CONF RD 799 EM ANEXO. 3 CX QUETIAPINA 100MG</t>
  </si>
  <si>
    <t>0202200001873</t>
  </si>
  <si>
    <t>PRESTACAO  DE SERVICOS DE COMUNICACAO ATRAVES DE INFORMATIVO MUNICIPAL PARA DIVULGACAO       DE AVISOS E MATERIAS DE INTERESSE PUBLICO CONF CONTRATO No 45/17 E TERMO ADITIVO 004 EM ANEXO. PROCESSO 76/2017 DISPENSA 42/2017 VENCIMENTO 03.03.2022 COMPLEMENTAR A NE 119</t>
  </si>
  <si>
    <t>0202200001874</t>
  </si>
  <si>
    <t>MEDICAMENTO  PARA MANUTENCAO DO TRATAMENTO DE SAUDE DE PACIENTE ATENDIDO NA REDE BASICA DE SAUDE CONF RD 798 EM ANEXO.</t>
  </si>
  <si>
    <t>0202200001875</t>
  </si>
  <si>
    <t>FECHADURAS  PARA SUBSTITUICAO EM  PORTAS DO PALACIO  MUNICIPAL. CONF RD 797 EM ANEXO.</t>
  </si>
  <si>
    <t>0202200001876</t>
  </si>
  <si>
    <t>BATERIAS  PARA  O ONIBUS No 105 DA SECRETARIA MUNICIPAL DE OBRAS E VIACAO - TRANSPORTE COLETICO. CONF RD 796 EM ANEXO.</t>
  </si>
  <si>
    <t>0202200001877</t>
  </si>
  <si>
    <t>GARRAFA  DE  1000ML  PARA  CADEIRA  ODONTOLOGICA  DO PSF 01. CONF RD 795 EM ANEXO</t>
  </si>
  <si>
    <t>0202200001878</t>
  </si>
  <si>
    <t>PREGOS  PARA UTILIZACAO NA MANUTENCAO DAS PONTES E PONTILHOES DO MUNICIPIO. CONF RD 794 EM ANEXO</t>
  </si>
  <si>
    <t>0202200001879</t>
  </si>
  <si>
    <t>PECAS  PARA  MANUTENCAO  DAS  MAQUINAS  DA  SECRETARIA MUNICIPAL DE OBRAS E VIACAO-SETOR DE ESTRADAS. CONF RD 793 EM ANEXO.</t>
  </si>
  <si>
    <t>0202200001880</t>
  </si>
  <si>
    <t>MAO  DE  OBRA  PARA  PINTURA  DA SALA DO CONSULTOR JURIDICO. CONF RD 792 EM ANEXO</t>
  </si>
  <si>
    <t>0202200001881</t>
  </si>
  <si>
    <t>INTERVENCAO  TECNICA  DO  TACOGRAFO  DO ONIBUS PLACA: IZV8F03 QUE REALIZA O TRANSPORTE ESCOLAR. CONF RD 791 EM ANEXO.</t>
  </si>
  <si>
    <t>0202200001882</t>
  </si>
  <si>
    <t>CONSERTO  DO ASSOALHO DO CAMINHAO No 20 DA SECRETARIA DE SERVICOS URBANOS E TRANSITO. CONF RD 790 EM ANEXO.</t>
  </si>
  <si>
    <t>0202200001883</t>
  </si>
  <si>
    <t>MATERIAIS  PARA  CONSERTO  DO  ASSOALHO  DO CAMINHAO No 20 DA SECRETARIA DE SERVICOS URBANOS E TRANSITO. CONF RD 789 EM ANEXO.</t>
  </si>
  <si>
    <t>0202200001884</t>
  </si>
  <si>
    <t>MATERIAIS  PARA PEQUENOS REPAROS NOS ONIBUS DA FROTA DO TRANSPORTE ESCOLAR. CONF RD 788 EM ANEXO</t>
  </si>
  <si>
    <t>0202200001885</t>
  </si>
  <si>
    <t>PAGAMENTO  DE  GUIAS  DE  ARRECADACAO  REFERENTE AFERICAO DE TACOGRAFOS DOS ONIBUS  IOX9684, IPF6243, IPL9843, IPM0047, ISH2663. CONF RD 804 E GUIAS DE ARRECADACAO EM ANEXO.</t>
  </si>
  <si>
    <t>0202200001886</t>
  </si>
  <si>
    <t>PNEU  560  X 15 E CAMARA DE AR  ARO 15 PARA SUBSTITUICAO NA ENFARDADEIRA DA SECRETARIA  DA  AGRICULTURA E ABASTECIMENTO- PATRULHA AGRICOLA. CONF RD 802 EM ANEXO.</t>
  </si>
  <si>
    <t>0202200001887</t>
  </si>
  <si>
    <t>ADIANTAMENTO  DE  NUMERARIO PARA DESPESAS DO TRANSPORTE DA SAUDE EM NOME DO SERVIDOR    JAIRO    JOSE  MELLER  CONCEDIDO  NO  PROTOCOLO  N.  364/2022</t>
  </si>
  <si>
    <t>4.4.90.52.52.00.00.000</t>
  </si>
  <si>
    <t>0202200001888</t>
  </si>
  <si>
    <t>RP Outro Orgao</t>
  </si>
  <si>
    <t>AQUISICAO    DE  ONIBUS URBANO  ACESSIVEL  PARA TRANSPORTE ESCOLAR. CONF RD 814 EM ANEXO. ADESAO A ATA DE REGISTRO DE PRECOS  DO PREGAO ELETRONICO No 06/2021/FNDE/MEC. PATRIMONIO No</t>
  </si>
  <si>
    <t>RPO</t>
  </si>
  <si>
    <t>00.378.257/0001-81</t>
  </si>
  <si>
    <t>0202200001889</t>
  </si>
  <si>
    <t>AQUISICAO    DE  ONIBUS URBANO  ACESSIVEL  PARA TRANSPORTE ESCOLAR. CONF RD 813 EM ANEXO. ADESAO A ATA DE REGISTRO DE PRECOS  DO PREGAO ELETRONICO No 06/2021/FNDE/MEC. PATRIMONIO No</t>
  </si>
  <si>
    <t>0202200001890</t>
  </si>
  <si>
    <t>TIRANTE  DO RETROVISOR DO CAMINHAO No 61 DA SECRETARIA MUNICIPAL DE OBRAS E VIACAO. CONF RD 728 EM ANEXO TRANSPOSTO DA NE 1789 PARA MUDANCA DE FORNECEDOR</t>
  </si>
  <si>
    <t>0202200001891</t>
  </si>
  <si>
    <t>BANNER  PARA  A  DIVULGACAO  DO  DIA MUNDIAL DE CONSCIENTIZACAO DO AUTISMO. CONF RD 805 EM ANEXO. PROCESSO  No31/2021,  PREGAO  PRESENCIAL  No09/2021, SRP No05/2021 E EDITAL 11/2021</t>
  </si>
  <si>
    <t>0202200001892</t>
  </si>
  <si>
    <t>COMBUSTIVEL  PARA  MANUTENCAO  DA  ADMINISTRACAO TRIBUTARIA. CONF RD 810 EM ANEXO. PROCESSO  324/2021, PREGAO PRESENCIAL 56/2021, SRP 46/2021, EDITAL 89/2021.  70 LTS DE GASOLINA COMUM X R$ 7,67 UN</t>
  </si>
  <si>
    <t>0202200001893</t>
  </si>
  <si>
    <t>COMBUSTIVEL  PARA  MANUTENCAO  DA  ADMINISTRACAO TRIBUTARIA. CONF RD 815 EM ANEXO. PROCESSO  324/2021, PREGAO PRESENCIAL 56/2021, SRP 46/2021, EDITAL 89/2021.  350 LTS DE GASOLINA COMUM X R$ 7,67 UN</t>
  </si>
  <si>
    <t>0202200001894</t>
  </si>
  <si>
    <t>MEDICAMENTOS    PARA    MANUTENCAO   DE  TRATAMENTO DE PACIENTE ATENDIDO NA REDE BASICA DE SAUDE CONF RD 818 EM ANEXO. AZITROMICINA 40 MG</t>
  </si>
  <si>
    <t>0202200001895</t>
  </si>
  <si>
    <t>MEDICAMENTOS    PARA    MANUTENCAO   DE  TRATAMENTO DE PACIENTE ATENDIDO NA REDE BASICA DE SAUDE CONF RD 820 EM ANEXO. TIAMINA 300 MG</t>
  </si>
  <si>
    <t>0202200001896</t>
  </si>
  <si>
    <t>MEDICAMENTOS    PARA    MANUTENCAO   DE  TRATAMENTO DE PACIENTE ATENDIDO NA REDE BASICA DE SAUDE CONF RD 819 EM ANEXO. QUETIAPINA 25 MG</t>
  </si>
  <si>
    <t>0202200001897</t>
  </si>
  <si>
    <t>COMBUSTIVEL  PARA  ABASTECIMENTO  DOS  VEICULOS  DA SECRETARIA MUNICIPAL DE SAUDE-  MANUTENCAO  DO  TRANSPORTE  DE  PACIENTES. CONF RD 823 EM  ANEXO. PROCESSO    No324/2021    PREGAO  PRESENCIAL  No56/2021  SRP  No  46/2021 2.000 LT GASOLINA COMUM X  R$ 7,67</t>
  </si>
  <si>
    <t>0202200001898</t>
  </si>
  <si>
    <t>RECAPAGEM  COM VULCANIZACAO DE PNEUS 17,5X25 PARA AS MAQUINAS DA SECRETARIA MUNICIPAL  DE  OBRAS  E  VIACAO- SETOR DE ESTRADAS. CONF RD 822 EM ANEXO. PROCESSO 294/2021 PREGAO PRESENCIAL 50/2021 SRP 41/2021</t>
  </si>
  <si>
    <t>0202200001899</t>
  </si>
  <si>
    <t>PECAS  PARA    CONSERTO  DO SISTEMA HIDRAULICO DO CARREGADOR No 59. CONF RD 816 EM ANEXO. PROCESSO 68/2022       DISPENSA No 44/2022</t>
  </si>
  <si>
    <t>0202200001900</t>
  </si>
  <si>
    <t>MAO  DE  OBRA   PARA CONSERTO DA BOMBA HIDRAULICA DO CARREGADOR No 59. CONF RD 817 EM ANEXO. PROCESSO 68/2022       DISPENSA No 44/2022</t>
  </si>
  <si>
    <t>0202200001901</t>
  </si>
  <si>
    <t>HORAS  MaQUINAS DE Pa CARREGADEIRA PARA MANUTENCAO DE ESTRADAS RURAIS. CONF RD 821 EM ANEXO PROCESSO    No    29/2022,    PREGAO  PRESENCIAL  No  04/2022  SRP  05/2022</t>
  </si>
  <si>
    <t>3.3.90.30.20.00.00.000</t>
  </si>
  <si>
    <t>0202200001902</t>
  </si>
  <si>
    <t>TOALHAS  DE  ROSTO  PARA  O  GABINETE  DO  PREFEITO.  CONF RD 824 EM ANEXO.</t>
  </si>
  <si>
    <t>0202200001903</t>
  </si>
  <si>
    <t>MAO  DE  OBRA  PARA  CONSERTO  DO  CINTO  DE  SEGURANCA DA SAVEIRO No 98 DA SECRETARIA    MUNICIPAL    DE  OBRAS  E  VIACAO.  CONF  RD  829  EM  ANEXO.</t>
  </si>
  <si>
    <t>0202200001904</t>
  </si>
  <si>
    <t>DIAGNOSTICO    ELETRONICO   DO  VEICULO  VECTRA.  CONF  RD  830  EM  ANEXO.</t>
  </si>
  <si>
    <t>0202200001905</t>
  </si>
  <si>
    <t>1.  1/2  DIARIA  A  PORTO  ALEGRE  NOS DIAS 20 E 21/03/2022 PARA ACOMPANHAR PACIENTE  EM  CONSULTA  E  POSSIVEL  INTERNACAO.  CONF  SD  286  EM  ANEXO.</t>
  </si>
  <si>
    <t>0202200001906</t>
  </si>
  <si>
    <t>BATEDOR  DO  FEIXE  DE  MOLA  TRASEIRO  PARA  CONSERTO NO CAMINHAO No 60 DA SECRETARIA  MUNICIPAL  DE OBRAS E VIACAO- SETOR DE ESTRADAS. CONF RD 828 EM ANEXO.</t>
  </si>
  <si>
    <t>0202200001907</t>
  </si>
  <si>
    <t>ESPIA  DA MACANETA INTERNA DA PORTA ESQUERDA DA SAVEIRO No 98 DA SECRETARIA MUNICIPAL DE OBRAS E VIACAO. CONF RD 827 EM ANEXO.</t>
  </si>
  <si>
    <t>0202200001908</t>
  </si>
  <si>
    <t>CONSERTOS  INTERNOS EM PNEUS UTILIZADOS NAS MaQUINAS DA SECRETARIA DE OBRAS E VIACAO. CONF RD 826 EM ANEXO</t>
  </si>
  <si>
    <t>0202200001909</t>
  </si>
  <si>
    <t>RESSARCIMENTO  DE  CONSULTA/EXAME  MEDICO  CONF LEI 2613/15 DE ACORDO COM O DECRETO 104/15 CONF RD 825 EM ANEXO.</t>
  </si>
  <si>
    <t>0202200001910</t>
  </si>
  <si>
    <t>COMBUSTIVEL  PARA  ABASTECIMENTO  DOS  VEICULOS  DA  SECRETARIA  DE OBRAS E VIACAO- SETOR DE ESTRADAS. CONF RD 832 EM  ANEXO. PROCESSO 324/2021, PREGAO PRESENCIAL 56/2021, SRP 46/2021 300 LTS DE GASOLINA COMUM X R$ 7,67 UN</t>
  </si>
  <si>
    <t>0202200001911</t>
  </si>
  <si>
    <t>02  BANNERS  PERSONALIZADOS  PARA MANUTENCAO DOS ESPACOS CULTURAIS. CONF RD 834 EM ANEXO. LICITACAO No 46/2022- PROCESSO 72/2022</t>
  </si>
  <si>
    <t>0202200001912</t>
  </si>
  <si>
    <t>MATERIAIS  EDUCATIVOS PARA MANUTENCAO DO ENSINO FUNDAMENTAL. CONF RD 835 EM ANEXO. LICITACAO No 46/2022 PROCESSO No 72/2022</t>
  </si>
  <si>
    <t>0202200001913</t>
  </si>
  <si>
    <t>RECAPAGENS  COM  VULCANIZACAO PARA PNEUS DE MAQUINAS DA FROTA DA SECRETARIA DE    OBRAS   E  VIACAO-  SETOR  DE  ESTRADAS.  CONF  RD  836  EM  ANEXO. PROCESSO 294/2021, PREGAO PRESENCIAL 50/2021, SRP 41/2021</t>
  </si>
  <si>
    <t>0202200001914</t>
  </si>
  <si>
    <t>HORAS  MAQUINA DE ESCAVADEIRA HIDRAULICA PARA MANUTENCAO DE ESTRADAS RURAIS - SETOR DE ESTRADAS. CONF RD 833 EM ANEXO. PROCESSO       No  304/2021,  PREGAO  PRESENCIAL  No  52/2021  SRP  43/2021</t>
  </si>
  <si>
    <t>0202200001915</t>
  </si>
  <si>
    <t>CONSERTOS  DE  PNEUS  DA  SAVEIRO  No 98 DA SECRETARIA MUNICIPAL DE OBRAS E VIACAO. CONF RD 831 EM ANEXO. PROCESSO    No   305/2021,  PREGAO  PRESENCIAL  No  53/2021    SRP  44/2021</t>
  </si>
  <si>
    <t>0202200001916</t>
  </si>
  <si>
    <t>TAXA  DE  INSCRICAO  PARA  CURSO  DE  FORMACAO   ONLINE SOBRE "ITR- IMPOSTO TERRITORIAL  RURAL"  NOS  DIAS  07  E  08 DE ABRIL DE 2022  PARA O SERVIDOR PUBLICO ADRIANO SCHIMITT. CONF RD 837 EM ANEXO.</t>
  </si>
  <si>
    <t>0202200001917</t>
  </si>
  <si>
    <t>PECAS  PARA CONSERTO DA RETROESCAVADEIRA XCMG XT870BR No 94. CONF RD 840 EM ANEXO. PROCESSO No 74/2022 DISPENSA No 48/2022</t>
  </si>
  <si>
    <t>0202200001918</t>
  </si>
  <si>
    <t>CONSULTAS  ELETIVAS  A  PACIENTES ENCAMINHADOS PELO SISTEMA BASICO DE SAUDE DO MUNICIPIO. CONF RD  841 EM ANEXO. TERMO DE CREDENCIAMENTO 02/2018.</t>
  </si>
  <si>
    <t>0202200001919</t>
  </si>
  <si>
    <t>MAO  DE  OBRA  PARA  CONSERTO  NO CARREGADOR No 59 DA SECRETARIA DE OBRAS E VIACAO- SETOR DE ESTRADAS. CONF RD 839 EM ANEXO. PROCESSO No 73/2022   DISPENSA No  47/2022</t>
  </si>
  <si>
    <t>0202200001920</t>
  </si>
  <si>
    <t>PECAS  PARA  CONSERTO  NO CARREGADOR No 59 DA SECRETARIA DE OBRAS E VIACAO- SETOR DE ESTRADAS. CONF RD 838 EM ANEXO. PROCESSO No 73/2022   DISPENSA No  47/2022</t>
  </si>
  <si>
    <t>0202200001921</t>
  </si>
  <si>
    <t>2.  1/2  DE  DIaRIA  A PORTO ALEGRE DE 23 A 25/03/2022 PARA PARTICIPACAO EM SEMINARIO  DE  QUALIFICACAO  DO  DESEMPENHO NA APS E REUNIOES NA SECRETARIA ESTADUAL  DE  SAUDE, INVESP E ASSEMBLEIA LEGISLATIVA. CONF SD 294 EM ANEXO.</t>
  </si>
  <si>
    <t>0202200001922</t>
  </si>
  <si>
    <t>RESSARCIMENTO  DE  CONSULTA/EXAME  MEDICO  CONF LEI 2613/15 DE ACORDO COM O DECRETO 104/15 CONF RD 846 EM ANEXO.</t>
  </si>
  <si>
    <t>0202200001923</t>
  </si>
  <si>
    <t>01  TAXA  DE  INSCRICAO PARA O CURSO EAD '' SISTEMA DE REGISTRO DE PRECOS A LUZ  DAS  LEIS 8.666/1993 E 14.133/2021" PARA A SERVIDORA VEREDIANE SIGOLIN ,  O  CURSO  ACONTECERA  NOS  DIAS 24 E 25 DE MARCO DE 2022. CONF RD 850 EM ANEXO.</t>
  </si>
  <si>
    <t>0202200001924</t>
  </si>
  <si>
    <t>CONSERTO    DE  PORTA  DE  ALUMINIO  DO  PSF  02.  CONF  RD  849  EM  ANEXO</t>
  </si>
  <si>
    <t>3.3.90.30.19.00.00.000</t>
  </si>
  <si>
    <t>0202200001925</t>
  </si>
  <si>
    <t>FRASQUEIRAS  PARA  ACONDICIONAMENTO  DE ITENS UTILIZADOS PELAS UBS/PSF 01 E 02. CONF RD 848 EM ANEXO.</t>
  </si>
  <si>
    <t>0202200001926</t>
  </si>
  <si>
    <t>PECAS  PARA MANUTENCAO DA SUSPENSAO DO CAMINHAO No82 DA SECRETARIA DE OBRAS E VIACAO- SETOR DE ESTRADAS. CONF RD 847 EM ANEXO.</t>
  </si>
  <si>
    <t>0202200001927</t>
  </si>
  <si>
    <t>SERVICOS  MECANICOS PARA OS VEICULOS DA SECRETARIA DE OBRAS E VIACAO- SETOR DE ESTRADAS. CONF RD  845 EM ANEXO. PROCESSO 56/2022 PREGAO PRESENCIAL No 09/2022  SRP 07/2022</t>
  </si>
  <si>
    <t>0202200001928</t>
  </si>
  <si>
    <t>PNEUS  10,5/65X16 PARA A SECRETARIA DE SERVICOS URBANOS E TRANSITO. CONF RD 856 EM ANEXO PROCESSO        No  14/2022,  PREGAO  PRESENCIAL  No  01/2022  SRP  02/2022</t>
  </si>
  <si>
    <t>0202200001929</t>
  </si>
  <si>
    <t>PNEUS  PARA A RETROESCAVADEIRA No 93 DA SECRETARIA DE OBRAS E VIACAO- SETOR DE ESTRADAS. CONF RD 844 EM ANEXO PROCESSO      No  14/2022,    PREGAO  PRESENCIAL  No  01/2022  SRP  02/2022</t>
  </si>
  <si>
    <t>0202200001930</t>
  </si>
  <si>
    <t>HORAS  MAQUINA  DE  RETROESCAVADEIRA  PARA  SECRETARIA  DE  OBRAS E VIACAO- MANUTENCAO DE ESTRADAS RURAIS. CONF RD 843 EM ANEXO. PROCESSO     No  29/2022,    PREGAO  PRESENCIAL  No  04/2022  SRP05/2022  .</t>
  </si>
  <si>
    <t>3.3.90.30.36.99.00.000</t>
  </si>
  <si>
    <t>0202200001931</t>
  </si>
  <si>
    <t>MATERIAIS  MEDICO/HOSPITALARES  PARA MANUTENCAO DA FARMACIA MUNICIPAL. CONF RD 852 EM ANEXO DISPENSA DE LICITACAO No 43/2022 PROCESSO 66/2022</t>
  </si>
  <si>
    <t>0202200001932</t>
  </si>
  <si>
    <t>MATERIAIS  MEDICO/HOSPITALARES  PARA MANUTENCAO DA FARMACIA MUNICIPAL. CONF RD 854 EM ANEXO DISPENSA DE LICITACAO No 43/2022 PROCESSO 66/2022</t>
  </si>
  <si>
    <t>por nao ter necessidade no presente cfe memo 56/2022 anexo na nE 1932</t>
  </si>
  <si>
    <t>0202200001933</t>
  </si>
  <si>
    <t>FITA  MICROPORE  BRANCA  PARA  USO  NA  FARMACIA  MUNICIPAL. CONF RD 855 EM ANEXO DISPENSA DE LICITACAO No 43/2022 PROCESSO 66/2022</t>
  </si>
  <si>
    <t>0202200001934</t>
  </si>
  <si>
    <t>MATERIAIS   MEDICO/HOSPITALARES PARA MANUTENCAO DA FARMACIA MUNICIPAL. CONF RD 853 EM ANEXO DISPENSA DE LICITACAO No 43/2022 PROCESSO 66/2022</t>
  </si>
  <si>
    <t>0202200001935</t>
  </si>
  <si>
    <t>MATERIAIS  DE  CONSTRUCAO  PARA  REALIZACAO    DE EXTENSAO DE REDE DE BAIXA TENSAO NA AVENIDA TRES DE MAIO. CONF RD 851 EM ANEXO.</t>
  </si>
  <si>
    <t>0202200001939</t>
  </si>
  <si>
    <t>CESTAS  BASICAS  TIPO I, TIPO II E TIPO III PARA DISTRIBUICAO AOS MUNICIPES EM    SITUACAO    DE    VULNERABILIDADE  SOCIAL  DE  ACORDO  COM  CRITERIOS ESTABELECIDOS  PELA  SECR.  DE  ASSISTENCIA  SOCIAL CONF RD 859 EM ANEXO. PROCESSO 67/2021, PREGAO PRESENCIAL 19/2021, SRP 12/2021</t>
  </si>
  <si>
    <t>0202200001940</t>
  </si>
  <si>
    <t>COMBUSTIVEL PARA MANUTENCAO DA ADMINISTRACAO TRIBUTARIA GASOLINA COMUM X R$ 6,99 NE TRANSPOSTA DA NE 106 AJUSTE DE FORNECEDOR.</t>
  </si>
  <si>
    <t>0202200001941</t>
  </si>
  <si>
    <t>PROJETO  DE  PPCI PARA IMOVEL ADUIRIDO JUNTO A  ESCOLA EMEI LAR DA CRIANCA. CONF RD 858 EM ANEXO PROCESSO No 75 /2022 DISPENSA No 49/2022</t>
  </si>
  <si>
    <t>0202200001942</t>
  </si>
  <si>
    <t>GENEROS  ALIMENTICIOS PARA LANCHE DE FORMACAO DE PUFV DOS PROFESSORES DAS ESCOLAS MUNICIPAIS. CONF RD 860 EM ANEXO. PROCESSO  No  67/2021,  PREGAO  PRESENCIAL  No  19/2021    SRP  12/2021</t>
  </si>
  <si>
    <t>0202200001943</t>
  </si>
  <si>
    <t>ADIANTAMENTO  DE  NUMERARIO  PARA  DESPESAS  DE ALIMENTACAO E HOSPEDAGEM DE USUARIOS  DO CRAS EM OUTROS MUNICIPIOS, EM NOME DO SERVIDOR JONADAN CANDIDO STAZIAKI CONCEDIDO NO PROTOCOLO N. 387/2022</t>
  </si>
  <si>
    <t>0202200001944</t>
  </si>
  <si>
    <t>COMBUSTIVEL PARA MANUTENCAO DO TRANSPORTE ESCOLAR. CONF RD 869 EM ANEXO. PROCESSO    No16/2022,  PREGAO  PRESENCIAL  No02/2022  SRP  No  03/2022 1.100 LTS DIESEL COMUM X R$ 6,59</t>
  </si>
  <si>
    <t>0202200001945</t>
  </si>
  <si>
    <t>COMBUSTIVEL  PARA MANUTENCAO DO TRANSPORTE ESCOLAR. CONF RD 870 EM ANEXO. PROCESSO   No  16/2022,PREGAO  PRESENCIAL  No  02/2022  SRP  No  03/2022. 840 LTS DIESEL S10 X R$6,60</t>
  </si>
  <si>
    <t>0202200001946</t>
  </si>
  <si>
    <t>COMBUSTIVEL  PARA  ABASTECIMENTO  DA FROTA DA SECRETARIA DE OBRAS E VIACAO- SETOR DE ESTRADAS. CONF RD 865 EM  ANEXO. PROCESSO 16/2022, PREGAO PRESENCIAL 02/2022, SRP 03/2022 3.000 LTS DE DIESEL S10 X R$ 6,60 UN</t>
  </si>
  <si>
    <t>0202200001947</t>
  </si>
  <si>
    <t>COMBUSTIVEL  PARA  ABASTECIMENTO  DA FROTA DA SECRETARIA DE OBRAS E VIACAO- SETOR DE ESTRADAS. CONF RD 864 EM  ANEXO. PROCESSO 16/2022, PREGAO PRESENCIAL 02/2022, SRP 03/2022 3.000 LTS DE DIESEL COMUM X R$ 6,59 UN</t>
  </si>
  <si>
    <t>0202200001948</t>
  </si>
  <si>
    <t>ALIMENTOS   PARA  REALIZACAO  DE  ATIVIDADES  COM  GRUPOS  DAS  CRIANCAS  E ADOLESCENTES  DO  CRAS,  QUE IRA REALIZAR-SE NO DIA 29/03/2022. CONF RD 866 EM ANEXO. PROCESSO    No  67/2021,  PREGAO  PRESENCIAL  No  19/2021    SRP  12/2021</t>
  </si>
  <si>
    <t>0202200001949</t>
  </si>
  <si>
    <t>ALIMENTOS  PARA  REALIZACAO  DE  ATIVIDADES  COM  GRUPO  DE  MAES,  QUE IRA REALIZAR-SE NO DIA 01/04/2022. CONF RD 876 EM ANEXO. PROCESSO    No  67/2021,  PREGAO  PRESENCIAL  No  19/2021    SRP  12/2021</t>
  </si>
  <si>
    <t>0202200001950</t>
  </si>
  <si>
    <t>GENEROS  ALIMENTICIOS  PARA  OS  SERVIDORES  QUE  REALIZAM  ATIVIDADES  NAS COMUNIDADES  INTERIORANAS  DO MUNICIPIO - SETOR DE ESTRADAS. CONF RD 863 EM ANEXO. PROCESSO 67/2021 PREGAO PRESENCIAL No 19/2021 SRP 12/2021</t>
  </si>
  <si>
    <t>0202200001951</t>
  </si>
  <si>
    <t>CONSERTO  DE  PNEU DIANTEIRO PARA A RETROESCAVADEIRA No 70 DA SECRETARIA DE OBRAS E VIACAO- SETOR DE ESTRADAS. CONF RD 878 EM ANEXO PROCESSO    No    305/2021,   PREGAO  PRESENCIAL  No  53/2021  SRP  44/2021</t>
  </si>
  <si>
    <t>0202200001952</t>
  </si>
  <si>
    <t>TIP-TOP  PARA  CONSERTO  DE PNEU DIANTEIRO PARA A RETROESCAVADEIRA No 70 DA SECRETARIA  DE  OBRAS  E  VIACAO- SETOR DE ESTRADAS. CONF RD 877 EM ANEXO PROCESSO    No    305/2021,   PREGAO  PRESENCIAL  No  53/2021  SRP  44/2021</t>
  </si>
  <si>
    <t>0202200001953</t>
  </si>
  <si>
    <t>HORAS  MaQUINAS DE Pa CARREGADEIRA PARA MANUTENCAO DE ESTRADAS RURAIS. CONF RD 862 EM ANEXO PROCESSO    No    29/2022,    PREGAO  PRESENCIAL  No  04/2022  SRP  05/2022</t>
  </si>
  <si>
    <t>0202200001954</t>
  </si>
  <si>
    <t>SERVICOS  MECANICOS  PARA  AS  MAQUINAS  DA  FROTA DA SECRETARIA DE OBRAS E VIACAO- SETOR DE ESTRADAS- CONF RD 861 EM ANEXO. PROCESSO      No  56/2022,    PREGAO  PRESENCIAL  No  09/2022  SRP  07/2022</t>
  </si>
  <si>
    <t>0202200001955</t>
  </si>
  <si>
    <t>MICROCOMPUTADOR  PARA  A UNIDADE DE PRONTO  ATENDIMENTO - PADU. CONF RD 871 EM ANEXO PROCESSO  No  258/2021    PREGAO  PRESENCIAL  No  44/2021    SRP 35/2021. PATRIMONIO No</t>
  </si>
  <si>
    <t>0202200001956</t>
  </si>
  <si>
    <t>ALIMENTOS  PARA  FORNECIMENTO  DE  ALMOCO PARA O GRUPO DE IDOSOS " TERCEIRA IDADE BRILHANTE" , A SER REALIZADO NO DIA 31/03/2022. CONF RD 868 EM ANEXO.  PROCESSO 67/2021, PREGRAO PRESENCIAL 19/2021, SRP 12/2021</t>
  </si>
  <si>
    <t>0202200001957</t>
  </si>
  <si>
    <t>ALIMENTOS    PARA  REALIZACAO  DE  ATIVIDADES  COM  GRUPOS  DE  CRIANCAS  E ADOLESCENTES  DO  CRAS    NO  DIA  30/03/2022.  CONF  RD  867  EM  ANEXO. PROCESSO 67/2021, PREGAO PRESENCIAL 19/2021, SRP 12/2021</t>
  </si>
  <si>
    <t>0202200001958</t>
  </si>
  <si>
    <t>MATERIAIS  PARA  A MANUTENCAO DAS MAQUINAS DA SECRETARIA MUNICIPAL DE OBRAS E  VIACAO- SETOR DE ESTRADAS. CONF RD 880 EM ANEXO.</t>
  </si>
  <si>
    <t>0202200001959</t>
  </si>
  <si>
    <t>CHAVES  PARA CONSERTO DO CILINDRO DE IGNICAO DO ONIBUS No 105 DA SECRETARIA MUNICIPAL  DE  OBRAS  E  VIACAO- TRANSPORTE COLETIVO. CONF RD 883 EM ANEXO.</t>
  </si>
  <si>
    <t>0202200001960</t>
  </si>
  <si>
    <t>MAO  DE  OBRA  PARA  CONSERTO  DO  CILINDRO  DE IGNICAO DO ONIBUS No 105 DA SECRETARIA  MUNICIPAL  DE  OBRAS E VIACAO- TRANSPORTE COLETIVO. CONF RD 884 EM ANEXO.</t>
  </si>
  <si>
    <t>0202200001961</t>
  </si>
  <si>
    <t>TIP-TOPS  No  6 E 7 PARA CONSERTOS DE PNEUS DA RETROESCAVADEIRA No 93. CONF RD 888 EM ANEXO PROCESSO    No   305/2021,  PREGAO  PRESENCIAL  No  53/2021    SRP  44/2021</t>
  </si>
  <si>
    <t>0202200001962</t>
  </si>
  <si>
    <t>MAO  DE OBRA PARA CONSERTOS DE PNEUS DA RETROESCAVADEIRA No 93. CONF RD 887 EM ANEXO PROCESSO    No   305/2021,  PREGAO  PRESENCIAL  No  53/2021    SRP  44/2021</t>
  </si>
  <si>
    <t>0202200001963</t>
  </si>
  <si>
    <t>CIRURGIAS  GERAIS  PARA PACIENTES ENCAMINHADOS PELO SISTEMA BASICO DE SAUDE DO MUNICIPIO. CONF RD 885 EM ANEXO.</t>
  </si>
  <si>
    <t>0202200001964</t>
  </si>
  <si>
    <t>CIRURGIAS  GERAIS  PARA PACIENTES ENCAMINHADOS PELO SISTEMA BASICO DE SAUDE DO MUNICIPIO. CONF RD 886 EM ANEXO.</t>
  </si>
  <si>
    <t>0202200001965</t>
  </si>
  <si>
    <t>02   TAXAS  DE  INSCRICAO  NO  CURSO  DE  ATUALIZACAO  PARA  CONDUTORES  DE TRANSPORTE  COLETIVO,  A SER REALIZADO PELOS SERVIDORES PEDRO NELCI MACHADO E  JAIR  SOUZA, NOS DIAS 29 E 30 DE MARCO NA CIDADE DE SANTA ROSA, JUNTO AO SEST SENAT. CONF RD 882 EM ANEXO.</t>
  </si>
  <si>
    <t>0202200001966</t>
  </si>
  <si>
    <t>MAO  DE OBRA PARA CONSERTO DE AR CONDICIONADO DA MOTONIVELADORA No 83. CONF RD  879  EM  ANEXO                          PROCESSO No 69/2022 DISPENSA DE LICITACAO No 45/2022</t>
  </si>
  <si>
    <t>0202200001967</t>
  </si>
  <si>
    <t>MATERIAIS  PARA  CONSERTO  DE AR CONDICIONADO DA MOTONIVELADORA No 83. CONF RD  857  EM  ANEXO     PROCESSO No 69/2022 DISPENSA DE LICITACAO No 45/2022</t>
  </si>
  <si>
    <t>0202200001968</t>
  </si>
  <si>
    <t>RESSARCIMENTO   PARA PAGAMENTO DE PASSAGENS DE  RETORNO DE PORTO ALEGRE-RS, ONDE  O  SECRETARIO  DA SAUDE CARLOS SPENGLER  CUMPRE AGENDA JUNTO AO cevs, SECRETARIA  ESTADUAL  DE  SAUDE  E  PARTICIPACAO  NO  SEMINARIO DE SAUDE DE 23/03/2022 A 25/03/2022- CONF RD 881 EM ANEXO.</t>
  </si>
  <si>
    <t>0202200001969</t>
  </si>
  <si>
    <t>TORNEIRA  DE  INOX  GIRATORIA  PARA A COZINHA DO PALACIO MUNICIPAL. CONF RD 891 EM ANEXO.</t>
  </si>
  <si>
    <t>0202200001970</t>
  </si>
  <si>
    <t>PRODUTOS  DE  HIGIENE  E LIMPEZA PARA MANUTENCAO DO PALACIO MUNICIPAL. CONF RD 889 EM ANEXO. PROCESSO 68/2021, PREGAO PRESENCIAL 20/2021 SRP 13/2021</t>
  </si>
  <si>
    <t>0202200001971</t>
  </si>
  <si>
    <t>MAO  DE  OBRA  PARA  CONSTRUCAO  DE CALCADA E MURO DE CONTENCAO NA PARTE DA EDUCACAO  INFANTIL  DA  ESCOLA  GETULIO  CARGAS.  CONF  RD  890  EM ANEXO PROCESSO  No  113/2021,  PREGAO  PRESENCIAL  No  29/2021    SRP  20/2021</t>
  </si>
  <si>
    <t>0202200001972</t>
  </si>
  <si>
    <t>TAXA  DE  INSCRICAO  PARA O CURSO EAD AO VIVO " ESOCIAL: INICIO DA TERCEIRA FASE"  NO  DIA  06 DE ABRIL PARA O CONTADOR EVERTON DA ROSA. CONF RD 901 EM ANEXO</t>
  </si>
  <si>
    <t>0202200001973</t>
  </si>
  <si>
    <t>TAXA  DE  INSCRICAO  PARA O CURSO EAD AO VIVO " ESCRITURACAO FISCAL DIGITAL DE  RETENCOES  E  OUTRAS INFORMACOES FISCAIS EFD-REINF"" NO DIA 06 DE ABRIL PARA O CONTADOR EVERTON DA ROSA. CONF RD 902 EM ANEXO</t>
  </si>
  <si>
    <t>0202200001974</t>
  </si>
  <si>
    <t>PRESTACAO  DE  SERVICOS MEDICOS JUNTO A UNIDADE BASICA DE SAUDE PSF 02, COM CARGA HORARIA SEMANAL DE 40 HS. CONF RD 872 EM ANEXO PROCESSO No 77/ 2022 DISPENSA No 50/2022 CONTRATO 24/2022</t>
  </si>
  <si>
    <t>0202200001975</t>
  </si>
  <si>
    <t>PRESTACAO  DE  SERVICOS MEDICOS JUNTO A UNIDADE BASICA DE SAUDE PSF 02, COM CARGA HORARIA SEMANAL DE 40 HS. CONF RD 873 EM ANEXO PROCESSO No 77/ 2022 DISPENSA No 50/2022 CONTRATO 24/2022</t>
  </si>
  <si>
    <t>0202200001976</t>
  </si>
  <si>
    <t>CONSERTO,  BALANCEAMENTO E MONTAGEM DE PNEUS PARA MANUTENCAO  DO TRANSPORTE ESCOLAR. CONF RD 900 EM ANEXO PROCESSO    No    305/2021,   PREGAO  PRESENCIAL  No  53/2021  SRP  44/2021</t>
  </si>
  <si>
    <t>0202200001977</t>
  </si>
  <si>
    <t>RESSARCIMENTO  DE  CONSULTA/EXAME  MEDICO  CONF LEI 2613/15 DE ACORDO COM O DECRETO 104/15 CONF RD 898 EM ANEXO.</t>
  </si>
  <si>
    <t>0202200001978</t>
  </si>
  <si>
    <t>RESSARCIMENTO  DE  CONSULTA/EXAME  MEDICO  CONF LEI 2613/15 DE ACORDO COM O DECRETO 104/15 CONF RD 897 EM ANEXO.</t>
  </si>
  <si>
    <t>0202200001979</t>
  </si>
  <si>
    <t>CAPA  DE  CHUVA  PARA  PROTECAO  E  SEGURANCA  DE SERVIDOR DA SECRETARIA DA AGRICULTURA  E  ABASTECIMENTO-SETOR  DE  SANEAMENTO.  CONF RD 896 EM ANEXO.</t>
  </si>
  <si>
    <t>0202200001980</t>
  </si>
  <si>
    <t>KIT  DE  PINOS  DE  PINCA    PARA  OS FREIOS DA SAVEIRO No 98 DA SECRETARIA MUNICIPAL DE OBRAS E VIACAO. CONF RD 894 EM ANEXO.</t>
  </si>
  <si>
    <t>0202200001981</t>
  </si>
  <si>
    <t>MAO  DE  OBRA  PARA  CONSERTO  DA  SAVEIRO No 98 DA SECRETARIA MUNICIPAL DE OBRAS E VIACAO. CONF RD 895 EM ANEXO.</t>
  </si>
  <si>
    <t>0202200001982</t>
  </si>
  <si>
    <t>PECAS  PARA  CONSERTO  DO CARREGADOR No 59 DA SEC DE OBRAS E VIACAO - SETOR DE ESTRADAS. CONF RD 893 EM ANEXO.</t>
  </si>
  <si>
    <t>0202200001983</t>
  </si>
  <si>
    <t>ASSINATURA    DE  FERRAMENTA  DE PESQUISA E COMPARACAO DE PRECOS PRATICADOS PELA ADMINISTRACAO  PUBLICA.  CONF  RD  892  e  CONTRATO  No 25/2022 EM ANEXO. INEXIGIBILIDADE  No  09/2022  -  PROCESSO  No 78/2022 - CONTRATO No 25/2022</t>
  </si>
  <si>
    <t>0202200001984</t>
  </si>
  <si>
    <t>01  TAXA  DE  INSCRICAO  PARA  O  CURSO  PRESENCIAL  ''  LEI No 8.666/1993: PROCESSAMENTO  DAS  FASES  INTERNA E EXTERNA DAS LICITACOES" PARA SERVIDORA ANA  PAULA  SCHMIDT  , NOS DIAS 29 E 30 DE MARCO DE 2022 JUNTO A DPM- PORTO ALEGRE-RS. CONF RD 904 EM ANEXO.</t>
  </si>
  <si>
    <t>0202200001985</t>
  </si>
  <si>
    <t>02    TAXAS  DE  INSCRICAO  PARA  CURSOS  PRESENCIAIS  ''  LEI  8.666/1993: PROCESSAMENTO  DAS FASES INTERNA E EXTERNA DAS LICITACOES'' E '' INTRODUCAO A  NOVA LEI DE LICITACOES ( LEI No 14.133/2021): ALTERACOES , PROCEDIMENTOS INICIAIS   E  ASPECTOS  PRATICOS''  DE  29/03/2022  A  01/04/2022  JUNTO  A DPM-PORTO  ALEGRE-RS PARA A SERVIDORA JORDANA HEINCH. CONF RD 903 EM ANEXO.</t>
  </si>
  <si>
    <t>0202200001986</t>
  </si>
  <si>
    <t>4.  1/2  DIARIAS  A PORTO ALEGRE NO PERIODO DE 28/03/2022 A 01/04/2022 PARA PARTICIPACAO    EM    CURSOS   DE  ESPECIALIZACAO  ''    LEI    8.666/1993: PROCESSAMENTO     DAS  FASES  INTERNA  E  EXTERNA  DAS  LICITACOES''  E  '' INTRODUCAO  A    NOVA LEI DE LICITACOES ( LEI No 14.133/2021): ALTERACOES , PROCEDIMENTOS  INICIAIS    E  ASPECTOS  PRATICOS'' JUNTO A DPM. CONF SD 305 EM ANEXO</t>
  </si>
  <si>
    <t>0202200001987</t>
  </si>
  <si>
    <t>2.  1/2  DIARIAS A PORTO ALEGRE DE 28 A 30/03/2022 PARA PARTICIPAR DO CURSO DE  APERFEICOAMENTO  "LEI  8.666/1993:  PROCESSAMENTO  DAS  FASES INTERNA E EXTERNA DAS LICITACOES" JUNTO A DPM. CONF SD 306 EM ANEXO.</t>
  </si>
  <si>
    <t>0202200001988</t>
  </si>
  <si>
    <t>03  KITS  MOP  GIRATORIO  3 EM 1 LIMPEZA PRATICA, PARA O PALaCIO MUNICIPAL. CONF RD 910 EM ANEXO</t>
  </si>
  <si>
    <t>0202200001989</t>
  </si>
  <si>
    <t>INTERVENCAO  TECNICA  DO  TACOGRAFO  DO ONIBUS PLACA: IOX9684 QUE REALIZA O TRANSPORTE ESCOLAR. CONF RD 909 EM ANEXO.</t>
  </si>
  <si>
    <t>0202200001990</t>
  </si>
  <si>
    <t>INTERVENCAO  TECNICA  DO  TACOGRAFO  DO ONIBUS PLACA: IPF6243 QUE REALIZA O TRANSPORTE ESCOLAR. CONF RD 908 EM ANEXO.</t>
  </si>
  <si>
    <t>0202200001991</t>
  </si>
  <si>
    <t>LAMPADAS  EXCLUSIVAS  PARA  A  BATERIA  PARA  A  ILUMINACAO  DO AMBIENTE DE TRABALHO  DO MECANICO DA SECRETARIA DE OBRAS E VIACAO. CONF RD 907 EM ANEXO</t>
  </si>
  <si>
    <t>3.3.90.32.09.00.00.000</t>
  </si>
  <si>
    <t>0202200001992</t>
  </si>
  <si>
    <t>FOLDERS RESUME PARA DISTRIBUICAO VISANDO A CONSCIENTIZACAO SOBRE O AUTISMO. CONF RD 906 EM ANEXO</t>
  </si>
  <si>
    <t>0202200001993</t>
  </si>
  <si>
    <t>CIRURGIA  DE  RECONSTRUCAO  DE  TRaNSITO-  ENTEROANASTOMOSE  PARA  PACIENTE ATENDIDO PELO SISTEMA BaSICO DE SAuDE. CONF RD 905 EM ANEXO</t>
  </si>
  <si>
    <t>0202200001994</t>
  </si>
  <si>
    <t>ALMOFADA  PARA  CARIMBO  DA  CONSULTORA  JURIDICA.  CONF  RD  914  EM ANEXO</t>
  </si>
  <si>
    <t>0202200001995</t>
  </si>
  <si>
    <t>PVPI  DEGERMANTE  PARA  MANUTENCAO  DA  FARMaCIA  MUNICIPAL. CONF RD 913 EM ANEXO</t>
  </si>
  <si>
    <t>0202200001996</t>
  </si>
  <si>
    <t>SERVICOS  MECANICOS  PARA OS oNIBUS DA FROTA DO TRANSPORTE ESCOLAR- CONF RD 912 EM ANEXO. PROCESSO      No  56/2022,    PREGAO  PRESENCIAL  No  09/2022  SRP  07/2022</t>
  </si>
  <si>
    <t>0202200001997</t>
  </si>
  <si>
    <t>CONTRATACAO  DE  EMPRESA ESPECIALIZADA PARA FORMACAO DE PROFESSORES - CURSO DE MULTICULTURALISMO. CONF RD 911 EM ANEXO INEXIGIBILIDADE 10/2022 PROCESSO 81/2022</t>
  </si>
  <si>
    <t>0202200001998</t>
  </si>
  <si>
    <t>1.  1/2  DE  DIARIA A PORTO ALEGRE NOS DIAS 27 E 28/03/2022 PARA ACOMPANHAR PACIENTE EM CONSULTA EM PORTO ALEGRE. CONF SD 309 EM ANEXO</t>
  </si>
  <si>
    <t>0202200001999</t>
  </si>
  <si>
    <t>SERVICOS  MECANICOS  PARA  MANUTENCAO  DA PATRULHA AGRICOLA. CONF RD 915 EM ANEXO. PROCESSO      No  56/2022,    PREGAO  PRESENCIAL  No  09/2022  SRP  07/2022</t>
  </si>
  <si>
    <t>0202200002000</t>
  </si>
  <si>
    <t>1.  1/2 DIARIA A PORTO ALEGRE DE 26 A 28/04/2022 PARA REALIZACAO DE CURSO " AREAS  DE  PRESERVACAO  PERMANENTE  (APP),  TEORIA JURIDICA AOS MUNICIPIOS" JUNTO A DPM. CONF SD 307 EM ANEXO</t>
  </si>
  <si>
    <t>SERA EMPENHADO NO MES DE COMPETENCIA</t>
  </si>
  <si>
    <t>0202200002001</t>
  </si>
  <si>
    <t>CONTRIBUICAO PATRONAL DE 20% SOBRE LIQUIDACAO DE SERVICOS PRESTADO POR MEI.  NE 1584 VALOR R$ 1.650,00 DATA DA LIQUIDACAO 21.03.2022 NIT: 267.96374.45-0 MEI - CLAUDIO ADEMIR ROCHA BORGES CNPJ: 27.016.902/0001-72</t>
  </si>
  <si>
    <t>0202200002002</t>
  </si>
  <si>
    <t>CONTRIBUICAO PATRONAL DE 20% SOBRE LIQUIDACAO DE SERVICOS PRESTADO POR MEI.  NE 1853 VALOR R$ 700,00 DATA DA LIQUIDACAO 21.03.2022 NIT: 207.6932.978-5 MEI - JOSE CARLOS MULLER PIPPER CNPJ: 26.945.211/0001-90</t>
  </si>
  <si>
    <t>0202200002003</t>
  </si>
  <si>
    <t>CONTRIBUICAO PATRONAL DE 20% SOBRE LIQUIDACAO DE SERVICOS PRESTADO POR MEI.  NE 1915, 1139, 288, 1071 VALOR R$ 215,60 DATA DA LIQUIDACAO 04, 14 E 25.03.2022 NIT: 209.8320.771-7 MEI - RUDIERO SAMPAIO CNPJ: 14.472.239/0001-79</t>
  </si>
  <si>
    <t>0202200002004</t>
  </si>
  <si>
    <t>CONTRIBUICAO PATRONAL DE 20% SOBRE LIQUIDACAO DE SERVICOS PRESTADO POR MEI.  NE 929, 1069, 141, 1114 VALOR R$ 3.200,00 DATA DA LIQUIDACAO 04, 10, 21 E 22.03.2022 NIT: 170.1760.707-2 MEI - CELONI TABORDA ZIMERMANN CNPJ: 97.551.920/0001-30</t>
  </si>
  <si>
    <t>0202200002005</t>
  </si>
  <si>
    <t>CONTRIBUICAO PATRONAL DE 20% SOBRE LIQUIDACAO DE SERVICOS PRESTADO POR MEI.  NE 1848 VALOR R$ 950,00 DATA DA LIQUIDACAO 18.03.2022 NIT; 20946516183 MEI - GILMAR ADRIANO DA SILVA CNPJ: 26.886.220/0001-58</t>
  </si>
  <si>
    <t>0202200002006</t>
  </si>
  <si>
    <t>CONTRIBUICAO PATRONAL DE 20% SOBRE LIQUIDACAO DE SERVICOS PRESTADO POR MEI.  NE 1783 VALOR R$ 260,00 DATA DA LIQUIDACAO 22.03.2022 NIT 163.5938.990-9 MEI - MAURICEIA DA SILVA SANTOS CNPJ: 36.461.791/0001-02</t>
  </si>
  <si>
    <t>0202200002007</t>
  </si>
  <si>
    <t>CONTRIBUICAO PATRONAL DE 20% SOBRE LIQUIDACAO DE SERVICOS PRESTADO POR MEI.  NE 270, 1153 VALOR R$ 2.036,00 DATA DA LIQUIDACAO 04.03.2022 NIT 113.3243.837-1 MEI - JOAO ROQUE BARASUOL BERTI CNPJ: 95.136.685/0001-04</t>
  </si>
  <si>
    <t>0202200002008</t>
  </si>
  <si>
    <t>CONTRIBUICAO PATRONAL DE 20% SOBRE LIQUIDACAO DE SERVICOS PRESTADO POR MEI.  NE 1673 VALOR R$ 529,00 DATA DA LIQUIDACAO 25.03.2022 NIT 134.40078.94-8 MEI - JOSIANE DOS SANTOS ZDRADEK CNPJ: 37.635.256/0001-85</t>
  </si>
  <si>
    <t>0202200002009</t>
  </si>
  <si>
    <t>CONTRIBUICAO PATRONAL DE 20% SOBRE LIQUIDACAO DE SERVICOS PRESTADO POR MEI.  NE 1882 VALOR R$ 280,00 DATA DA LIQUIDACAO 24.03.2022 NIT 16.658519.07-3 MEI - SILVANA DE CAMPOS CHAGAS CNPJ: 34.157.011/0001-00</t>
  </si>
  <si>
    <t>0202200002010</t>
  </si>
  <si>
    <t>CONTRIBUICAO PATRONAL DE 20% SOBRE LIQUIDACAO DE SERVICOS PRESTADO POR MEI.  NE 1791 VALOR R$ 2.300,00 DATA DA LIQUIDACAO 24.03.2022 NIT 15257562271 MEI - DANRLEI ICARO PICH CNPJ: 22.776.324/0001/59</t>
  </si>
  <si>
    <t>0202200002011</t>
  </si>
  <si>
    <t>REMUNERACAO REFERENTE AO MES DE MARCO DE 2022. EDUC-FUNDEB-GV-FUNDA-PROF-ESTAT VENCIMENTO</t>
  </si>
  <si>
    <t>0202200002012</t>
  </si>
  <si>
    <t>REMUNERACAO REFERENTE AO MES DE MARCO DE 2022. EDUC-FUNDEB-GV-FUNDA-PROF-ESTAT ANUENIOS</t>
  </si>
  <si>
    <t>0202200002013</t>
  </si>
  <si>
    <t>REMUNERACAO REFERENTE AO MES DE MARCO DE 2022. SAUDE-VIGIL-EPIDEM- CLT VENCIMENTO</t>
  </si>
  <si>
    <t>0202200002014</t>
  </si>
  <si>
    <t>REMUNERACAO REFERENTE AO MES DE MARCO DE 2022. SAUDE-VIGIL-EPIDEM- CLT 13o SALARIO</t>
  </si>
  <si>
    <t>0202200002015</t>
  </si>
  <si>
    <t>REMUNERACAO REFERENTE AO MES DE MARCO DE 2022. SAUDE-VIGIL-EPIDEM- CLT INSALUBRIDADE</t>
  </si>
  <si>
    <t>0202200002016</t>
  </si>
  <si>
    <t>REMUNERACAO REFERENTE AO MES DE MARCO DE 2022. SAUDE-VIGIL-EPIDEM- CLT FERIAS</t>
  </si>
  <si>
    <t>0202200002017</t>
  </si>
  <si>
    <t>REMUNERACAO REFERENTE AO MES DE MARCO DE 2022. SAUDE-VIGIL-EPIDEM- CLT FERIAS PROPORCIONAIS</t>
  </si>
  <si>
    <t>0202200002018</t>
  </si>
  <si>
    <t>REMUNERACAO REFERENTE AO MES DE MARCO DE 2022. SAUDE-VIGIL-EPIDEM- CLT FERIAS INDENIZADAS</t>
  </si>
  <si>
    <t>0202200002019</t>
  </si>
  <si>
    <t>REMUNERACAO REFERENTE AO MES DE MARCO DE 2022. SAUDE-PSF 01-AG. COM-SAUDE- CLT VENCIMENTO</t>
  </si>
  <si>
    <t>0202200002020</t>
  </si>
  <si>
    <t>REMUNERACAO REFERENTE AO MES DE MARCO DE 2022. SAUDE-PSF 01-AG. COM-SAUDE- CLT GRATIFICACAO PSF</t>
  </si>
  <si>
    <t>0202200002021</t>
  </si>
  <si>
    <t>REMUNERACAO REFERENTE AO MES DE MARCO DE 2022. SAUDE-PSF 01-AG. COM-SAUDE- CLT INSALUBRIDADE</t>
  </si>
  <si>
    <t>0202200002022</t>
  </si>
  <si>
    <t>REMUNERACAO REFERENTE AO MES DE MARCO DE 2022. SAUDE-PSF 02-AG. COM-SAUDE- CLT VENCIMENTO</t>
  </si>
  <si>
    <t>0202200002023</t>
  </si>
  <si>
    <t>REMUNERACAO REFERENTE AO MES DE MARCO DE 2022. SAUDE-PSF 02-AG. COM-SAUDE- CLT GRATIFICACAO PSF</t>
  </si>
  <si>
    <t>0202200002024</t>
  </si>
  <si>
    <t>REMUNERACAO REFERENTE AO MES DE MARCO DE 2022. SAUDE-PSF 02-AG. COM-SAUDE- CLT INSALUBRIDADE</t>
  </si>
  <si>
    <t>0202200002025</t>
  </si>
  <si>
    <t>REMUNERACAO REFERENTE AO MES DE MARCO DE 2022. SAUDE-PSF 02-AG. COM-SAUDE- CLT FERIAS</t>
  </si>
  <si>
    <t>0202200002026</t>
  </si>
  <si>
    <t>REMUNERACAO REFERENTE AO MES DE MARCO DE 2022. GABINETE- CONTROLE INTERNO-ESTATUTARIOS VENCIMENTO</t>
  </si>
  <si>
    <t>0202200002027</t>
  </si>
  <si>
    <t>REMUNERACAO REFERENTE AO MES DE MARCO DE 2022. GABINETE- CONTROLE INTERNO-ESTATUTARIOS GRAT. CONTROLE INTERNO</t>
  </si>
  <si>
    <t>0202200002028</t>
  </si>
  <si>
    <t>REMUNERACAO REFERENTE AO MES DE MARCO DE 2022. GABINETE- CONTROLE INTERNO-ESTATUTARIOS ANUENIOS</t>
  </si>
  <si>
    <t>0202200002029</t>
  </si>
  <si>
    <t>REMUNERACAO REFERENTE AO MES DE MARCO DE 2022. GABINETE-ESTATUTARIOS VENCIMENTO</t>
  </si>
  <si>
    <t>0202200002030</t>
  </si>
  <si>
    <t>REMUNERACAO REFERENTE AO MES DE MARCO DE 2022. GABINETE-ESTATUTARIOS HORAS PLANTAO MOTORISTAS</t>
  </si>
  <si>
    <t>0202200002031</t>
  </si>
  <si>
    <t>REMUNERACAO REFERENTE AO MES DE MARCO DE 2022. GABINETE-ESTATUTARIOS ANUENIOS</t>
  </si>
  <si>
    <t>0202200002032</t>
  </si>
  <si>
    <t>REMUNERACAO REFERENTE AO MES DE MARCO DE 2022. GABINETE-ESTATUTARIOS HORAS EXTRAS SAUDE.</t>
  </si>
  <si>
    <t>0202200002033</t>
  </si>
  <si>
    <t>REMUNERACAO REFERENTE AO MES DE MARCO DE 2022. ADMINISTRACAO-LIMPZ-E-COZINHA-ESTAT VENCIMENTO</t>
  </si>
  <si>
    <t>0202200002034</t>
  </si>
  <si>
    <t>REMUNERACAO REFERENTE AO MES DE MARCO DE 2022. ADMINISTRACAO-LIMPZ-E-COZINHA-ESTAT INSALUBRIDADE</t>
  </si>
  <si>
    <t>0202200002035</t>
  </si>
  <si>
    <t>REMUNERACAO REFERENTE AO MES DE MARCO DE 2022. ADMINISTRACAO-LIMPZ-E-COZINHA-ESTAT FERIAS</t>
  </si>
  <si>
    <t>0202200002036</t>
  </si>
  <si>
    <t>REMUNERACAO REFERENTE AO MES DE MARCO DE 2022. ADMINISTRACAO-LIMPZ-E-COZINHA-ESTAT ANUENIOS</t>
  </si>
  <si>
    <t>0202200002037</t>
  </si>
  <si>
    <t>REMUNERACAO REFERENTE AO MES DE MARCO DE 2022. ADMINISTRACAO-ESTATUTARIOS VENCIMENTO</t>
  </si>
  <si>
    <t>0202200002038</t>
  </si>
  <si>
    <t>REMUNERACAO REFERENTE AO MES DE MARCO DE 2022. ADMINISTRACAO-ESTATUTARIOS 13o SALARIO</t>
  </si>
  <si>
    <t>0202200002039</t>
  </si>
  <si>
    <t>REMUNERACAO REFERENTE AO MES DE MARCO DE 2022. ADMINISTRACAO-ESTATUTARIOS FERIAS</t>
  </si>
  <si>
    <t>0202200002040</t>
  </si>
  <si>
    <t>REMUNERACAO REFERENTE AO MES DE MARCO DE 2022. ADMINISTRACAO-ESTATUTARIOS ANUENIOS</t>
  </si>
  <si>
    <t>0202200002041</t>
  </si>
  <si>
    <t>REMUNERACAO REFERENTE AO MES DE MARCO DE 2022. ADMINISTRACAO-ESTATUTARIOS GRAT. SERV. CAMARA</t>
  </si>
  <si>
    <t>0202200002042</t>
  </si>
  <si>
    <t>REMUNERACAO REFERENTE AO MES DE MARCO DE 2022. ADMINISTRACAO-ESTATUTARIOS GRAT. SERV. RPPS</t>
  </si>
  <si>
    <t>0202200002043</t>
  </si>
  <si>
    <t>REMUNERACAO REFERENTE AO MES DE MARCO DE 2022. ADMINISTRACAO-ESTATUTARIOS GRAT. SINDICANCIA</t>
  </si>
  <si>
    <t>0202200002044</t>
  </si>
  <si>
    <t>REMUNERACAO REFERENTE AO MES DE MARCO DE 2022. ADMINISTRACAO-ESTATUTARIOS FERIAS PROPORCIONAIS</t>
  </si>
  <si>
    <t>0202200002045</t>
  </si>
  <si>
    <t>REMUNERACAO REFERENTE AO MES DE MARCO DE 2022. FAZENDA-ESTATUTARIOS VENCIMENTO</t>
  </si>
  <si>
    <t>0202200002046</t>
  </si>
  <si>
    <t>REMUNERACAO REFERENTE AO MES DE MARCO DE 2022. FAZENDA-ESTATUTARIOS QUEBRA DE CAIXA</t>
  </si>
  <si>
    <t>0202200002047</t>
  </si>
  <si>
    <t>REMUNERACAO REFERENTE AO MES DE MARCO DE 2022. FAZENDA-ESTATUTARIOS ANUENIOS</t>
  </si>
  <si>
    <t>0202200002048</t>
  </si>
  <si>
    <t>REMUNERACAO REFERENTE AO MES DE MARCO DE 2022. FAZENDA-ESTATUTARIOS HORAS EXTRAS</t>
  </si>
  <si>
    <t>0202200002049</t>
  </si>
  <si>
    <t>REMUNERACAO REFERENTE AO MES DE MARCO DE 2022. FAZENDA-ESTATUTARIOS GRAT.JUNTA MILITAR</t>
  </si>
  <si>
    <t>0202200002050</t>
  </si>
  <si>
    <t>REMUNERACAO REFERENTE AO MES DE MARCO DE 2022. FAZENDA-ESTATUTARIOS GRAT.SERV. CAMARA</t>
  </si>
  <si>
    <t>0202200002051</t>
  </si>
  <si>
    <t>REMUNERACAO REFERENTE AO MES DE MARCO DE 2022. FAZENDA-ESTATUTARIOS GRAT.SERV. RPPS</t>
  </si>
  <si>
    <t>0202200002052</t>
  </si>
  <si>
    <t>REMUNERACAO REFERENTE AO MES DE MARCO DE 2022. FAZENDA-TRIBUTARIO - ESTATUTARIOS VENCIMENTO</t>
  </si>
  <si>
    <t>0202200002053</t>
  </si>
  <si>
    <t>REMUNERACAO REFERENTE AO MES DE MARCO DE 2022. FAZENDA-TRIBUTARIO - ESTATUTARIOS FERIAS</t>
  </si>
  <si>
    <t>0202200002054</t>
  </si>
  <si>
    <t>REMUNERACAO REFERENTE AO MES DE MARCO DE 2022. FAZENDA-TRIBUTARIO - ESTATUTARIOS GRAT. CONT. INTERNO</t>
  </si>
  <si>
    <t>0202200002055</t>
  </si>
  <si>
    <t>REMUNERACAO REFERENTE AO MES DE MARCO DE 2022. FAZENDA-TRIBUTARIO - ESTATUTARIOS ANUENIOS</t>
  </si>
  <si>
    <t>0202200002056</t>
  </si>
  <si>
    <t>REMUNERACAO REFERENTE AO MES DE MARCO DE 2022. FAZENDA-TRIBUTARIO - ESTATUTARIOS GRATIFICACAO P.I.T</t>
  </si>
  <si>
    <t>0202200002057</t>
  </si>
  <si>
    <t>REMUNERACAO REFERENTE AO MES DE MARCO DE 2022. EDUCACAO-SECRETARIA-ESTATUTARIOS VENCIEMNTO</t>
  </si>
  <si>
    <t>0202200002058</t>
  </si>
  <si>
    <t>REMUNERACAO REFERENTE AO MES DE MARCO DE 2022. EDUCACAO-SECRETARIA-ESTATUTARIOS FG-2</t>
  </si>
  <si>
    <t>0202200002059</t>
  </si>
  <si>
    <t>REMUNERACAO REFERENTE AO MES DE MARCO DE 2022. EDUCACAO-SECRETARIA-ESTATUTARIOS SALARIO MATERNIDADE</t>
  </si>
  <si>
    <t>0202200002060</t>
  </si>
  <si>
    <t>REMUNERACAO REFERENTE AO MES DE MARCO DE 2022. EDUCACAO-SECRETARIA-ESTATUTARIOS ANUENIOS</t>
  </si>
  <si>
    <t>0202200002061</t>
  </si>
  <si>
    <t>REMUNERACAO REFERENTE AO MES DE MARCO DE 2022. EDUCACAO-SECRETARIA-ESTATUTARIOS GRAT. SINDICANCIA</t>
  </si>
  <si>
    <t>0202200002062</t>
  </si>
  <si>
    <t>REMUNERACAO REFERENTE AO MES DE MARCO DE 2022. EDUC-FUNDEB-LAR-INFANTIL-PROF-ESTAT VENCIMENTOS</t>
  </si>
  <si>
    <t>0202200002063</t>
  </si>
  <si>
    <t>REMUNERACAO REFERENTE AO MES DE MARCO DE 2022. EDUC-FUNDEB-LAR-INFANTIL-PROF-ESTAT REGIME SUPLEMENTAR</t>
  </si>
  <si>
    <t>0202200002064</t>
  </si>
  <si>
    <t>REMUNERACAO REFERENTE AO MES DE MARCO DE 2022. EDUC-FUNDEB-LAR-INFANTIL-PROF-ESTAT FERIAS</t>
  </si>
  <si>
    <t>0202200002065</t>
  </si>
  <si>
    <t>REMUNERACAO REFERENTE AO MES DE MARCO DE 2022. EDUC-FUNDEB-LAR-INFANTIL-PROF-ESTAT SALARIO MATERNIDADE</t>
  </si>
  <si>
    <t>0202200002066</t>
  </si>
  <si>
    <t>REMUNERACAO REFERENTE AO MES DE MARCO DE 2022. EDUC-FUNDEB-LAR-INFANTIL-PROF-ESTAT ANUENIOS</t>
  </si>
  <si>
    <t>0202200002067</t>
  </si>
  <si>
    <t>REMUNERACAO REFERENTE AO MES DE MARCO DE 2022. EDUC-FUNDEB-LAR-INFANTIL-PROF-ESTAT VICE DIRETOR DE ESCOLA FG 02</t>
  </si>
  <si>
    <t>0202200002068</t>
  </si>
  <si>
    <t>REMUNERACAO REFERENTE AO MES DE MARCO DE 2022. EDUC-FUNDEB-LAR-INFANTIL-PROF-ESTAT DIRETOR DE ESCOLA III FG 03</t>
  </si>
  <si>
    <t>0202200002069</t>
  </si>
  <si>
    <t>REMUNERACAO REFERENTE AO MES DE MARCO DE 2022. EDUC-FUNDEB-LAR-INFANTIL-PROF-ESTAT COORDENADOR PEDAGOGICO FG 04</t>
  </si>
  <si>
    <t>0202200002070</t>
  </si>
  <si>
    <t>REMUNERACAO REFERENTE AO MES DE MARCO DE 2022. EDUC-LAR-INFANTIL-MERENDA-ESTAT VENCIMENTO</t>
  </si>
  <si>
    <t>0202200002071</t>
  </si>
  <si>
    <t>REMUNERACAO REFERENTE AO MES DE MARCO DE 2022. EDUC-LAR-INFANTIL-MERENDA-ESTAT INSALUBRIDADE</t>
  </si>
  <si>
    <t>0202200002072</t>
  </si>
  <si>
    <t>REMUNERACAO REFERENTE AO MES DE MARCO DE 2022. EDUC-LAR-INFANTIL-MERENDA-ESTAT ANUENIOS</t>
  </si>
  <si>
    <t>0202200002073</t>
  </si>
  <si>
    <t>REMUNERACAO REFERENTE AO MES DE MARCO DE 2022. EDUC-FUNDEB-GV-FUNDAMENTAL-PROF - ESTAT VENCIMENTO</t>
  </si>
  <si>
    <t>0202200002074</t>
  </si>
  <si>
    <t>REMUNERACAO REFERENTE AO MES DE MARCO DE 2022. EDUC-FUNDEB-GV-FUNDAMENTAL-PROF - ESTAT GRAT. CURSO SUP.300 HORAS</t>
  </si>
  <si>
    <t>0202200002075</t>
  </si>
  <si>
    <t>REMUNERACAO REFERENTE AO MES DE MARCO DE 2022. EDUC-FUNDEB-GV-FUNDAMENTAL-PROF - ESTAT REGIME SUPLEMENTAR</t>
  </si>
  <si>
    <t>0202200002076</t>
  </si>
  <si>
    <t>REMUNERACAO REFERENTE AO MES DE MARCO DE 2022. EDUC-FUNDEB-GV-FUNDAMENTAL-PROF - ESTAT ANUENIOS</t>
  </si>
  <si>
    <t>0202200002077</t>
  </si>
  <si>
    <t>REMUNERACAO REFERENTE AO MES DE MARCO DE 2022. EDUC-FUNDEB-GV-FUNDAMENTAL-PROF - ESTAT GRAT.DOCENCIA ALUNOS ESPECIAIS</t>
  </si>
  <si>
    <t>0202200002078</t>
  </si>
  <si>
    <t>REMUNERACAO REFERENTE AO MES DE MARCO DE 2022. EDUC-FUNDEB-GV-FUNDAMENTAL-PROF - ESTAT VICE-DIRETOR DE ESCOLA FG02</t>
  </si>
  <si>
    <t>0202200002079</t>
  </si>
  <si>
    <t>REMUNERACAO REFERENTE AO MES DE MARCO DE 2022. EDUC-FUNDEB-GV-FUNDAMENTAL-PROF - ESTAT DIRETOR DE ESCOLA III FG03</t>
  </si>
  <si>
    <t>0202200002080</t>
  </si>
  <si>
    <t>REMUNERACAO REFERENTE AO MES DE MARCO DE 2022. EDUC-FUNDEB-GV-FUNDAMENTAL-PROF - ESTAT COORDENADOR PEDAGOGICO FG 04</t>
  </si>
  <si>
    <t>0202200002081</t>
  </si>
  <si>
    <t>REMUNERACAO REFERENTE AO MES DE MARCO DE 2022. EDUC-FUNDEB-GV-INFANTIL-PROF-ESTAT VENCIMENTO</t>
  </si>
  <si>
    <t>0202200002082</t>
  </si>
  <si>
    <t>REMUNERACAO REFERENTE AO MES DE MARCO DE 2022. EDUC-FUNDEB-GV-INFANTIL-PROF-ESTAT REGIME SUPLEMENTAR</t>
  </si>
  <si>
    <t>0202200002083</t>
  </si>
  <si>
    <t>REMUNERACAO REFERENTE AO MES DE MARCO DE 2022. EDUC-FUNDEB-GV-INFANTIL-PROF-ESTAT ANUENIOS</t>
  </si>
  <si>
    <t>0202200002084</t>
  </si>
  <si>
    <t>REMUNERACAO REFERENTE AO MES DE MARCO DE 2022. EDUC-GV-FUNDAMENTAL-MERENDA-ESTAT VENCIMENTO</t>
  </si>
  <si>
    <t>0202200002085</t>
  </si>
  <si>
    <t>REMUNERACAO REFERENTE AO MES DE MARCO DE 2022. EDUC-GV-FUNDAMENTAL-MERENDA-ESTAT INSALUBRIDADE</t>
  </si>
  <si>
    <t>0202200002086</t>
  </si>
  <si>
    <t>REMUNERACAO REFERENTE AO MES DE MARCO DE 2022. EDUC-GV-FUNDAMENTAL-MERENDA-ESTAT ANUENIOS</t>
  </si>
  <si>
    <t>0202200002087</t>
  </si>
  <si>
    <t>REMUNERACAO REFERENTE AO MES DE MARCO DE 2022. EDUC-MDE- LAR-INFANTIL-APOIO-ESTAT VENCIMENTO</t>
  </si>
  <si>
    <t>0202200002088</t>
  </si>
  <si>
    <t>REMUNERACAO REFERENTE AO MES DE MARCO DE 2022. EDUC-MDE- LAR-INFANTIL-APOIO-ESTAT INSALUBRIDADE</t>
  </si>
  <si>
    <t>0202200002089</t>
  </si>
  <si>
    <t>REMUNERACAO REFERENTE AO MES DE MARCO DE 2022. EDUC-MDE- TRANSPORTE-ESTAT VENCIMENTO</t>
  </si>
  <si>
    <t>0202200002090</t>
  </si>
  <si>
    <t>REMUNERACAO REFERENTE AO MES DE MARCO DE 2022. EDUC-MDE- TRANSPORTE-ESTAT INSALUBRIDADE</t>
  </si>
  <si>
    <t>0202200002091</t>
  </si>
  <si>
    <t>REMUNERACAO REFERENTE AO MES DE MARCO DE 2022. EDUC-MDE- TRANSPORTE-ESTAT HORAS PLANTAO MOTORISTAS</t>
  </si>
  <si>
    <t>0202200002092</t>
  </si>
  <si>
    <t>REMUNERACAO REFERENTE AO MES DE MARCO DE 2022. EDUC-MDE- TRANSPORTE-ESTAT ANUENIOS</t>
  </si>
  <si>
    <t>0202200002093</t>
  </si>
  <si>
    <t>REMUNERACAO REFERENTE AO MES DE MARCO DE 2022. EDUC-MDE- TRANSPORTE-ESTAT DIFERENCA DE SALARIO</t>
  </si>
  <si>
    <t>0202200002094</t>
  </si>
  <si>
    <t>REMUNERACAO REFERENTE AO MES DE MARCO DE 2022. EDUC-MDE- TRANSPORTE-ESTAT HORAS EXTRAS EDUCACAO</t>
  </si>
  <si>
    <t>3.1.90.16.44.02.01.000</t>
  </si>
  <si>
    <t>0202200002095</t>
  </si>
  <si>
    <t>REMUNERACAO REFERENTE AO MES DE MARCO DE 2022. EDUC-MDE- TRANSPORTE-ESTAT HORAS EXTRAS SAUDE</t>
  </si>
  <si>
    <t>0202200002096</t>
  </si>
  <si>
    <t>REMUNERACAO REFERENTE AO MES DE MARCO DE 2022. EDUC-MDE- TRANSPORTE-ESTAT HORAS EXTRAS ASSISTENCIA</t>
  </si>
  <si>
    <t>0202200002097</t>
  </si>
  <si>
    <t>REMUNERACAO REFERENTE AO MES DE MARCO DE 2022. EDUC-MDE- TRANSPORTE-ESTAT GRAT. TRANSPORTE ESCOLAR</t>
  </si>
  <si>
    <t>0202200002098</t>
  </si>
  <si>
    <t>REMUNERACAO REFERENTE AO MES DE MARCO DE 2022. EDUC-MDE- TRANSPORTE-ESTAT GRAT. RESP. FROTA TRANSP. ESCOLAR</t>
  </si>
  <si>
    <t>0202200002099</t>
  </si>
  <si>
    <t>REMUNERACAO REFERENTE AO MES DE MARCO DE 2022. EDUC-FUNDEB-GV-ORIENTADOR - ESTAT VENCIMENTO</t>
  </si>
  <si>
    <t>0202200002100</t>
  </si>
  <si>
    <t>REMUNERACAO REFERENTE AO MES DE MARCO DE 2022. EDUC-FUNDEB-GV-ORIENTADOR - ESTAT ANUENIOS</t>
  </si>
  <si>
    <t>0202200002101</t>
  </si>
  <si>
    <t>REMUNERACAO REFERENTE AO MES DE MARCO DE 2022. EDUC-FUNDEB-GV-INFANTIL-MONITOR-ESTAT VENCIMENTO</t>
  </si>
  <si>
    <t>0202200002102</t>
  </si>
  <si>
    <t>REMUNERACAO REFERENTE AO MES DE MARCO DE 2022. EDUC-FUNDEB-GV-INFANTIL-MONITOR-ESTAT ANUENIOS</t>
  </si>
  <si>
    <t>0202200002103</t>
  </si>
  <si>
    <t>REMUNERACAO REFERENTE AO MES DE MARCO DE 2022. EDUC-FUNDEB-GV-INFANTIL-MONITOR-ESTAT HORAS EXTRAS EDUCACAO</t>
  </si>
  <si>
    <t>0202200002104</t>
  </si>
  <si>
    <t>REMUNERACAO REFERENTE AO MES DE MARCO DE 2022. EDUC-MDE-GV-FUNDA-APOIO-ESTAT VENCIMENTO</t>
  </si>
  <si>
    <t>0202200002105</t>
  </si>
  <si>
    <t>REMUNERACAO REFERENTE AO MES DE MARCO DE 2022. EDUC-MDE-GV-FUNDA-APOIO-ESTAT ADICIONAL INSALUBRIDADE</t>
  </si>
  <si>
    <t>0202200002106</t>
  </si>
  <si>
    <t>REMUNERACAO REFERENTE AO MES DE MARCO DE 2022. EDUC-MDE-GV-FUNDA-APOIO-ESTAT ANUENIOS</t>
  </si>
  <si>
    <t>0202200002107</t>
  </si>
  <si>
    <t>REMUNERACAO REFERENTE AO MES DE MARCO DE 2022. EDUC-MDE-GV-FUNDA-APOIO-ESTAT SALARIO FAMILIA</t>
  </si>
  <si>
    <t>0202200002108</t>
  </si>
  <si>
    <t>REMUNERACAO REFERENTE AO MES DE MARCO DE 2022. EDUC-MDE-GV-INFANTIL-APOIO-ESTAT VENCIMENTO MENSAL</t>
  </si>
  <si>
    <t>0202200002109</t>
  </si>
  <si>
    <t>REMUNERACAO REFERENTE AO MES DE MARCO DE 2022. EDUC-MDE-GV-INFANTIL-APOIO-ESTAT ADICIONAL INSALUBRIDADE</t>
  </si>
  <si>
    <t>0202200002110</t>
  </si>
  <si>
    <t>REMUNERACAO REFERENTE AO MES DE MARCO DE 2022. EDUC-FUNDEB-LAR-INFANT-MONITO-EST VENCIMENTO MENSAL</t>
  </si>
  <si>
    <t>0202200002111</t>
  </si>
  <si>
    <t>REMUNERACAO REFERENTE AO MES DE MARCO DE 2022. EDUC-FUNDEB-LAR-INFANT-MONITO-EST 13o SALARIO</t>
  </si>
  <si>
    <t>0202200002112</t>
  </si>
  <si>
    <t>REMUNERACAO REFERENTE AO MES DE MARCO DE 2022. EDUC-FUNDEB-LAR-INFANT-MONITO-EST FERIAS</t>
  </si>
  <si>
    <t>0202200002113</t>
  </si>
  <si>
    <t>REMUNERACAO REFERENTE AO MES DE MARCO DE 2022. EDUC-FUNDEB-LAR-INFANT-MONITO-EST ANUENIOS</t>
  </si>
  <si>
    <t>0202200002114</t>
  </si>
  <si>
    <t>REMUNERACAO REFERENTE AO MES DE MARCO DE 2022. EDUC-FUNDEB-LAR-INFANT-MONITO-EST HORAS EXTRAS EDUCACAO</t>
  </si>
  <si>
    <t>0202200002115</t>
  </si>
  <si>
    <t>REMUNERACAO REFERENTE AO MES DE MARCO DE 2022. EDUC-FUNDEB-LAR-INFANT-MONITO-EST FERIAS PROPORCIONAIS</t>
  </si>
  <si>
    <t>0202200002116</t>
  </si>
  <si>
    <t>REMUNERACAO REFERENTE AO MES DE MARCO DE 2022. OBRAS-ESTATUTARIOS VENCIMENTO MENSAL</t>
  </si>
  <si>
    <t>0202200002117</t>
  </si>
  <si>
    <t>REMUNERACAO REFERENTE AO MES DE MARCO DE 2022. OBRAS-ESTATUTARIOS ADICIONAL INSALUBRIDADE</t>
  </si>
  <si>
    <t>0202200002118</t>
  </si>
  <si>
    <t>REMUNERACAO REFERENTE AO MES DE MARCO DE 2022. OBRAS-ESTATUTARIOS DIFERENCA DE SALARIO</t>
  </si>
  <si>
    <t>0202200002119</t>
  </si>
  <si>
    <t>REMUNERACAO REFERENTE AO MES DE MARCO DE 2022. OBRAS-ESTATUTARIOS HORAS PLANTAO MOTORISTAS</t>
  </si>
  <si>
    <t>0202200002120</t>
  </si>
  <si>
    <t>REMUNERACAO REFERENTE AO MES DE MARCO DE 2022. OBRAS-ESTATUTARIOS FERIAS</t>
  </si>
  <si>
    <t>0202200002121</t>
  </si>
  <si>
    <t>REMUNERACAO REFERENTE AO MES DE MARCO DE 2022. OBRAS-ESTATUTARIOS ANUENIOS</t>
  </si>
  <si>
    <t>0202200002122</t>
  </si>
  <si>
    <t>REMUNERACAO REFERENTE AO MES DE MARCO DE 2022. OBRAS-ESTATUTARIOS GRATIFICACAO HORA MAQUINA</t>
  </si>
  <si>
    <t>0202200002123</t>
  </si>
  <si>
    <t>REMUNERACAO REFERENTE AO MES DE MARCO DE 2022. SERVICOS URBANOS-ESTATUTARIOS VENCIMENTO</t>
  </si>
  <si>
    <t>0202200002124</t>
  </si>
  <si>
    <t>REMUNERACAO REFERENTE AO MES DE MARCO DE 2022. SERVICOS URBANOS-ESTATUTARIOS 13o SALARIO</t>
  </si>
  <si>
    <t>0202200002125</t>
  </si>
  <si>
    <t>REMUNERACAO REFERENTE AO MES DE MARCO DE 2022. SERVICOS URBANOS-ESTATUTARIOS INSALUBRIDADE</t>
  </si>
  <si>
    <t>0202200002126</t>
  </si>
  <si>
    <t>REMUNERACAO REFERENTE AO MES DE MARCO DE 2022. SERVICOS URBANOS-ESTATUTARIOS ADICIONAL NOTURNO</t>
  </si>
  <si>
    <t>0202200002127</t>
  </si>
  <si>
    <t>REMUNERACAO REFERENTE AO MES DE MARCO DE 2022. SERVICOS URBANOS-ESTATUTARIOS FG 01</t>
  </si>
  <si>
    <t>0202200002128</t>
  </si>
  <si>
    <t>REMUNERACAO REFERENTE AO MES DE MARCO DE 2022. SERVICOS URBANOS-ESTATUTARIOS SUBSIDIOS</t>
  </si>
  <si>
    <t>0202200002129</t>
  </si>
  <si>
    <t>REMUNERACAO REFERENTE AO MES DE MARCO DE 2022. SERVICOS URBANOS-ESTATUTARIOS FERIAS</t>
  </si>
  <si>
    <t>3.3.90.08.11.01.00.000</t>
  </si>
  <si>
    <t>0202200002130</t>
  </si>
  <si>
    <t>REMUNERACAO REFERENTE AO MES DE MARCO DE 2022. SERVICOS URBANOS-ESTATUTARIOS AUXILIO DOENCA</t>
  </si>
  <si>
    <t>0202200002131</t>
  </si>
  <si>
    <t>REMUNERACAO REFERENTE AO MES DE MARCO DE 2022. SERVICOS URBANOS-ESTATUTARIOS ANUENIOS</t>
  </si>
  <si>
    <t>0202200002132</t>
  </si>
  <si>
    <t>REMUNERACAO REFERENTE AO MES DE MARCO DE 2022. SERVICOS URBANOS-ESTATUTARIOS DIFERENCA DE SALARIO</t>
  </si>
  <si>
    <t>0202200002133</t>
  </si>
  <si>
    <t>REMUNERACAO REFERENTE AO MES DE MARCO DE 2022. SERVICOS URBANOS-ESTATUTARIOS SALDO DEVEDOR PROXIMO MES</t>
  </si>
  <si>
    <t>DEVIDO ALTERACAO NA FOLHA DE PAGAMENTO.</t>
  </si>
  <si>
    <t>0202200002134</t>
  </si>
  <si>
    <t>REMUNERACAO REFERENTE AO MES DE MARCO DE 2022. SERVICOS URBANOS-ESTATUTARIOS SALARIO FAMILIA</t>
  </si>
  <si>
    <t>0202200002135</t>
  </si>
  <si>
    <t>REMUNERACAO REFERENTE AO MES DE MARCO DE 2022. SERVICOS URBANOS-ESTATUTARIOS GRATIFICACAO HORA MAQUINA</t>
  </si>
  <si>
    <t>0202200002136</t>
  </si>
  <si>
    <t>REMUNERACAO REFERENTE AO MES DE MARCO DE 2022. SERVICOS URBANOS-ESTATUTARIOS FERIAS PROPORCIONAIS</t>
  </si>
  <si>
    <t>0202200002137</t>
  </si>
  <si>
    <t>REMUNERACAO REFERENTE AO MES DE MARCO DE 2022. SERVICOS URBANOS-ESTATUTARIOS FERIAS INDENIZADAS</t>
  </si>
  <si>
    <t>0202200002138</t>
  </si>
  <si>
    <t>REMUNERACAO REFERENTE AO MES DE MARCO DE 2022. SAUDE-SECRETARIA -ESTATUTARIO VENCIMENTO</t>
  </si>
  <si>
    <t>0202200002139</t>
  </si>
  <si>
    <t>REMUNERACAO REFERENTE AO MES DE MARCO DE 2022. SAUDE-SECRETARIA -ESTATUTARIO GRATIFICACAO PSF</t>
  </si>
  <si>
    <t>0202200002140</t>
  </si>
  <si>
    <t>REMUNERACAO REFERENTE AO MES DE MARCO DE 2022. SAUDE-SECRETARIA -ESTATUTARIO INSALUBRIDADE</t>
  </si>
  <si>
    <t>0202200002141</t>
  </si>
  <si>
    <t>REMUNERACAO REFERENTE AO MES DE MARCO DE 2022. SAUDE-SECRETARIA -ESTATUTARIO ANUENIOS</t>
  </si>
  <si>
    <t>0202200002142</t>
  </si>
  <si>
    <t>REMUNERACAO REFERENTE AO MES DE MARCO DE 2022. SAUDE-SECRETARIA -ESTATUTARIO HORAS EXTRAS SAUDE</t>
  </si>
  <si>
    <t>0202200002143</t>
  </si>
  <si>
    <t>REMUNERACAO REFERENTE AO MES DE MARCO DE 2022. SAUDE-SECRETARIA -ESTATUTARIO GRAT.SINDICANCIA</t>
  </si>
  <si>
    <t>0202200002144</t>
  </si>
  <si>
    <t>REMUNERACAO REFERENTE AO MES DE MARCO DE 2022. SAUDE-VIGIL-EPIDEM- ESTATUTARIOS VENCIMENTO</t>
  </si>
  <si>
    <t>0202200002145</t>
  </si>
  <si>
    <t>0202200002146</t>
  </si>
  <si>
    <t>REMUNERACAO REFERENTE AO MES DE MARCO DE 2022. SAUDE-VIGIL-EPIDEM- ESTATUTARIOS INSALUBRIDADE</t>
  </si>
  <si>
    <t>0202200002147</t>
  </si>
  <si>
    <t>REMUNERACAO REFERENTE AO MES DE MARCO DE 2022. SAUDE-VIGIL-EPIDEM- ESTATUTARIOS ANUENIOS</t>
  </si>
  <si>
    <t>0202200002148</t>
  </si>
  <si>
    <t>REMUNERACAO REFERENTE AO MES DE MARCO DE 2022. SAUDE-TRANSPORTE- ESTATUTARIOS VENCIMENTO</t>
  </si>
  <si>
    <t>0202200002149</t>
  </si>
  <si>
    <t>REMUNERACAO REFERENTE AO MES DE MARCO DE 2022. SAUDE-TRANSPORTE- ESTATUTARIOS INSALUBRIDADE</t>
  </si>
  <si>
    <t>0202200002150</t>
  </si>
  <si>
    <t>REMUNERACAO REFERENTE AO MES DE MARCO DE 2022. SAUDE-TRANSPORTE- ESTATUTARIOS HORAS PLANTAO MOTORISTAS</t>
  </si>
  <si>
    <t>0202200002151</t>
  </si>
  <si>
    <t>REMUNERACAO REFERENTE AO MES DE MARCO DE 2022. SAUDE-TRANSPORTE- ESTATUTARIOS FERIAS</t>
  </si>
  <si>
    <t>0202200002152</t>
  </si>
  <si>
    <t>REMUNERACAO REFERENTE AO MES DE MARCO DE 2022. SAUDE-TRANSPORTE- ESTATUTARIOS ANUENIOS</t>
  </si>
  <si>
    <t>0202200002153</t>
  </si>
  <si>
    <t>REMUNERACAO REFERENTE AO MES DE MARCO DE 2022. SAUDE-TRANSPORTE- ESTATUTARIOS HORAS EXTRAS SAUDE</t>
  </si>
  <si>
    <t>0202200002154</t>
  </si>
  <si>
    <t>REMUNERACAO REFERENTE AO MES DE MARCO DE 2022. SAUDE-PIM- ESTATUTARIOS VENCIMENTO</t>
  </si>
  <si>
    <t>0202200002155</t>
  </si>
  <si>
    <t>REMUNERACAO REFERENTE AO MES DE MARCO DE 2022. SAUDE-PIM- ESTATUTARIOS ANUENIOS</t>
  </si>
  <si>
    <t>0202200002156</t>
  </si>
  <si>
    <t>REMUNERACAO REFERENTE AO MES DE MARCO DE 2022. SAUDE-FARMACIA- ESTATUTARIOS VENCIMENTO</t>
  </si>
  <si>
    <t>0202200002157</t>
  </si>
  <si>
    <t>REMUNERACAO REFERENTE AO MES DE MARCO DE 2022. SAUDE-FARMACIA- ESTATUTARIOS INSALUBRIDADE</t>
  </si>
  <si>
    <t>0202200002158</t>
  </si>
  <si>
    <t>REMUNERACAO REFERENTE AO MES DE MARCO DE 2022. SAUDE-FARMACIA- ESTATUTARIOS ANUENIOS</t>
  </si>
  <si>
    <t>0202200002159</t>
  </si>
  <si>
    <t>REMUNERACAO REFERENTE AO MES DE MARCO DE 2022. SAUDE-PSF01-BUCAL- ESTATUTARIOS VENCIEMENTO</t>
  </si>
  <si>
    <t>0202200002160</t>
  </si>
  <si>
    <t>0202200002161</t>
  </si>
  <si>
    <t>REMUNERACAO REFERENTE AO MES DE MARCO DE 2022. SAUDE-PSF01-BUCAL- ESTATUTARIOS GRATIFICACAO PSF</t>
  </si>
  <si>
    <t>0202200002162</t>
  </si>
  <si>
    <t>REMUNERACAO REFERENTE AO MES DE MARCO DE 2022. SAUDE-PSF01-BUCAL- ESTATUTARIOS INSALUBRIDADE</t>
  </si>
  <si>
    <t>0202200002163</t>
  </si>
  <si>
    <t>REMUNERACAO REFERENTE AO MES DE MARCO DE 2022. SAUDE-PSF01-BUCAL- ESTATUTARIOS ANUENIOS</t>
  </si>
  <si>
    <t>0202200002164</t>
  </si>
  <si>
    <t>REMUNERACAO REFERENTE AO MES DE MARCO DE 2022. SAUDE-PSF01- ESTATUTARIOS VENCIMENTO</t>
  </si>
  <si>
    <t>0202200002165</t>
  </si>
  <si>
    <t>REMUNERACAO REFERENTE AO MES DE MARCO DE 2022. SAUDE-PSF01- ESTATUTARIOS GRATIFICACAO PSF</t>
  </si>
  <si>
    <t>0202200002166</t>
  </si>
  <si>
    <t>REMUNERACAO REFERENTE AO MES DE MARCO DE 2022. SAUDE-PSF01- ESTATUTARIOS INSALUBRIDADE</t>
  </si>
  <si>
    <t>0202200002167</t>
  </si>
  <si>
    <t>REMUNERACAO REFERENTE AO MES DE MARCO DE 2022. SAUDE-PSF01- ESTATUTARIOS FERIAS</t>
  </si>
  <si>
    <t>0202200002168</t>
  </si>
  <si>
    <t>REMUNERACAO REFERENTE AO MES DE MARCO DE 2022. SAUDE-PSF01- ESTATUTARIOS ANUENIOS</t>
  </si>
  <si>
    <t>0202200002169</t>
  </si>
  <si>
    <t>REMUNERACAO REFERENTE AO MES DE MARCO DE 2022. SAUDE-PSF02- BUCAL- ESTATUTARIOS VENCIMENTO</t>
  </si>
  <si>
    <t>0202200002170</t>
  </si>
  <si>
    <t>REMUNERACAO REFERENTE AO MES DE MARCO DE 2022. SAUDE-PSF02- BUCAL- ESTATUTARIOS GRATIFICACAO PSF</t>
  </si>
  <si>
    <t>0202200002171</t>
  </si>
  <si>
    <t>REMUNERACAO REFERENTE AO MES DE MARCO DE 2022. SAUDE-PSF02- BUCAL- ESTATUTARIOS INSALUBRIDADE</t>
  </si>
  <si>
    <t>0202200002172</t>
  </si>
  <si>
    <t>REMUNERACAO REFERENTE AO MES DE MARCO DE 2022. SAUDE-PSF02- BUCAL- ESTATUTARIOS ANUENIOS</t>
  </si>
  <si>
    <t>0202200002173</t>
  </si>
  <si>
    <t>REMUNERACAO REFERENTE AO MES DE MARCO DE 2022. SAUDE-PSF02-  ESTATUTARIOS VENCIMENTO</t>
  </si>
  <si>
    <t>0202200002174</t>
  </si>
  <si>
    <t>0202200002175</t>
  </si>
  <si>
    <t>REMUNERACAO REFERENTE AO MES DE MARCO DE 2022. SAUDE-PSF02-  ESTATUTARIOS GRATIFICACAO PSF</t>
  </si>
  <si>
    <t>0202200002176</t>
  </si>
  <si>
    <t>REMUNERACAO REFERENTE AO MES DE MARCO DE 2022. SAUDE-PSF02-  ESTATUTARIOS INSALUBRIDADE</t>
  </si>
  <si>
    <t>0202200002177</t>
  </si>
  <si>
    <t>REMUNERACAO REFERENTE AO MES DE MARCO DE 2022. SAUDE-PSF02-  ESTATUTARIOS ANUENIOS</t>
  </si>
  <si>
    <t>0202200002178</t>
  </si>
  <si>
    <t>REMUNERACAO REFERENTE AO MES DE MARCO DE 2022. SAUDE-PSF02-  ESTATUTARIOS HORAS EXTRAS SAUDE</t>
  </si>
  <si>
    <t>0202200002179</t>
  </si>
  <si>
    <t>REMUNERACAO REFERENTE AO MES DE MARCO DE 2022. SAUDE-PRONTO ATENDIMENTO-  ESTATUTARIOS VENCIMENTO</t>
  </si>
  <si>
    <t>0202200002180</t>
  </si>
  <si>
    <t>REMUNERACAO REFERENTE AO MES DE MARCO DE 2022. SAUDE-PRONTO ATENDIMENTO-  ESTATUTARIOS INSALUBRIDADE</t>
  </si>
  <si>
    <t>0202200002181</t>
  </si>
  <si>
    <t>REMUNERACAO REFERENTE AO MES DE MARCO DE 2022. SAUDE-PRONTO ATENDIMENTO-  ESTATUTARIOS ADICIONAL NOTURNO</t>
  </si>
  <si>
    <t>0202200002182</t>
  </si>
  <si>
    <t>REMUNERACAO REFERENTE AO MES DE MARCO DE 2022. SAUDE-PRONTO ATENDIMENTO-  ESTATUTARIOS AUXILIO DOENCA</t>
  </si>
  <si>
    <t>0202200002183</t>
  </si>
  <si>
    <t>REMUNERACAO REFERENTE AO MES DE MARCO DE 2022. SAUDE-PRONTO ATENDIMENTO-  ESTATUTARIOS ANUENIOS</t>
  </si>
  <si>
    <t>0202200002184</t>
  </si>
  <si>
    <t>REMUNERACAO REFERENTE AO MES DE MARCO DE 2022. SAUDE-PSF02-APOIO-  ESTATUTARIOS VENCIMENTO</t>
  </si>
  <si>
    <t>0202200002185</t>
  </si>
  <si>
    <t>REMUNERACAO REFERENTE AO MES DE MARCO DE 2022. SAUDE-PSF02-APOIO-  ESTATUTARIOS INSALUBRIDADE</t>
  </si>
  <si>
    <t>0202200002186</t>
  </si>
  <si>
    <t>REMUNERACAO REFERENTE AO MES DE MARCO DE 2022. SAUDE-PSF02-APOIO-  ESTATUTARIOS ANUENIOS</t>
  </si>
  <si>
    <t>0202200002187</t>
  </si>
  <si>
    <t>REMUNERACAO REFERENTE AO MES DE MARCO DE 2022. SAUDE-PRONTO ATENDIMENTO-APOIO-  ESTATUTARIOS VENCIMENTO</t>
  </si>
  <si>
    <t>0202200002188</t>
  </si>
  <si>
    <t>REMUNERACAO REFERENTE AO MES DE MARCO DE 2022. SAUDE-PRONTO ATENDIMENTO-APOIO-  ESTATUTARIOS INSALUBRIDADE</t>
  </si>
  <si>
    <t>0202200002189</t>
  </si>
  <si>
    <t>REMUNERACAO REFERENTE AO MES DE MARCO DE 2022. SAUDE-PRONTO ATENDIMENTO-APOIO-  ESTATUTARIOS ADICIONAL NOTURNO</t>
  </si>
  <si>
    <t>0202200002190</t>
  </si>
  <si>
    <t>REMUNERACAO REFERENTE AO MES DE MARCO DE 2022. SAUDE-PRONTO ATENDIMENTO-APOIO-  ESTATUTARIOS AUXILIO DOENCA</t>
  </si>
  <si>
    <t>0202200002191</t>
  </si>
  <si>
    <t>REMUNERACAO REFERENTE AO MES DE MARCO DE 2022. SAUDE-PRONTO ATENDIMENTO-APOIO-  ESTATUTARIOS ANUENIOS</t>
  </si>
  <si>
    <t>0202200002192</t>
  </si>
  <si>
    <t>REMUNERACAO REFERENTE AO MES DE MARCO DE 2022. ASSISTENCIA-SECRETARIA - ESTATUTARIO VENCIMENTO</t>
  </si>
  <si>
    <t>0202200002193</t>
  </si>
  <si>
    <t>REMUNERACAO REFERENTE AO MES DE MARCO DE 2022. ASSISTENCIA-SECRETARIA - ESTATUTARIO INSALUBRIDADE</t>
  </si>
  <si>
    <t>0202200002194</t>
  </si>
  <si>
    <t>REMUNERACAO REFERENTE AO MES DE MARCO DE 2022. ASSISTENCIA-SECRETARIA - ESTATUTARIO SUBSIDIOS</t>
  </si>
  <si>
    <t>0202200002195</t>
  </si>
  <si>
    <t>REMUNERACAO REFERENTE AO MES DE MARCO DE 2022. ASSISTENCIA-SECRETARIA - ESTATUTARIO ANUENIOS</t>
  </si>
  <si>
    <t>0202200002196</t>
  </si>
  <si>
    <t>REMUNERACAO REFERENTE AO MES DE MARCO DE 2022. ASSISTENCIA-SECRETARIA - ESTATUTARIO HORAS EXTRAS ASSISTENCIA</t>
  </si>
  <si>
    <t>0202200002197</t>
  </si>
  <si>
    <t>REMUNERACAO REFERENTE AO MES DE MARCO DE 2022. ASSISTENCIA-CRAS-ESTATUTARIO-VINCULADO VENCIMENTO</t>
  </si>
  <si>
    <t>0202200002198</t>
  </si>
  <si>
    <t>REMUNERACAO REFERENTE AO MES DE MARCO DE 2022. ASSISTENCIA-CRAS-ESTATUTARIO-VINCULADO INSALUBRIDADE</t>
  </si>
  <si>
    <t>0202200002199</t>
  </si>
  <si>
    <t>REMUNERACAO REFERENTE AO MES DE MARCO DE 2022. ASSISTENCIA-CRAS-ESTATUTARIO-VINCULADO FERIAS</t>
  </si>
  <si>
    <t>0202200002200</t>
  </si>
  <si>
    <t>REMUNERACAO REFERENTE AO MES DE MARCO DE 2022. ASSISTENCIA-CRAS-ESTATUTARIO-VINCULADO AUXILIO DOENCA</t>
  </si>
  <si>
    <t>0202200002201</t>
  </si>
  <si>
    <t>REMUNERACAO REFERENTE AO MES DE MARCO DE 2022. ASSISTENCIA-CRAS-ESTATUTARIO-VINCULADO ANUENIOS</t>
  </si>
  <si>
    <t>0202200002202</t>
  </si>
  <si>
    <t>REMUNERACAO REFERENTE AO MES DE MARCO DE 2022. AGRICULTURA-SECRETARIA - ESTATUTARIO VENCIMENTO</t>
  </si>
  <si>
    <t>0202200002203</t>
  </si>
  <si>
    <t>REMUNERACAO REFERENTE AO MES DE MARCO DE 2022. AGRICULTURA-SECRETARIA - ESTATUTARIO INSALUBRIDADE</t>
  </si>
  <si>
    <t>0202200002204</t>
  </si>
  <si>
    <t>REMUNERACAO REFERENTE AO MES DE MARCO DE 2022. AGRICULTURA-SECRETARIA - ESTATUTARIO FG02</t>
  </si>
  <si>
    <t>0202200002205</t>
  </si>
  <si>
    <t>REMUNERACAO REFERENTE AO MES DE MARCO DE 2022. AGRICULTURA-SECRETARIA - ESTATUTARIO SUBSIDIOS</t>
  </si>
  <si>
    <t>0202200002206</t>
  </si>
  <si>
    <t>REMUNERACAO REFERENTE AO MES DE MARCO DE 2022. AGRICULTURA-SECRETARIA - ESTATUTARIO FERIAS</t>
  </si>
  <si>
    <t>0202200002207</t>
  </si>
  <si>
    <t>REMUNERACAO REFERENTE AO MES DE MARCO DE 2022. AGRICULTURA-SECRETARIA - ESTATUTARIO AUXILIO DOENCA</t>
  </si>
  <si>
    <t>0202200002208</t>
  </si>
  <si>
    <t>REMUNERACAO REFERENTE AO MES DE MARCO DE 2022. AGRICULTURA-SECRETARIA - ESTATUTARIO ANUENIOS</t>
  </si>
  <si>
    <t>0202200002209</t>
  </si>
  <si>
    <t>REMUNERACAO REFERENTE AO MES DE MARCO DE 2022. AGRICULTURA-SECRETARIA - ESTATUTARIO GRATIFICACAO HORA MAQUINA</t>
  </si>
  <si>
    <t>0202200002210</t>
  </si>
  <si>
    <t>REMUNERACAO REFERENTE AO MES DE MARCO DE 2022. AGRICULTURA-SECRETARIA - ESTATUTARIO GRAT. OUVIDORIA</t>
  </si>
  <si>
    <t>0202200002211</t>
  </si>
  <si>
    <t>REMUNERACAO REFERENTE AO MES DE MARCO DE 2022. AGRICULTURA-SECRETARIA - ESTATUTARIO IND.USO.VEIC.PROPRIO</t>
  </si>
  <si>
    <t>0202200002212</t>
  </si>
  <si>
    <t>REMUNERACAO REFERENTE AO MES DE MARCO DE 2022. ASSISTENCIA-CONSELHO TUTELAR VENCIMENTO</t>
  </si>
  <si>
    <t>0202200002213</t>
  </si>
  <si>
    <t>REMUNERACAO REFERENTE AO MES DE MARCO DE 2022. GABINETE-PREFEITO-E-VICE SUBSIDIOS</t>
  </si>
  <si>
    <t>0202200002214</t>
  </si>
  <si>
    <t>REMUNERACAO REFERENTE AO MES DE MARCO DE 2022. GABINETE-ASSESSORIA-CONSULT-CCS 13o SALARIO</t>
  </si>
  <si>
    <t>0202200002215</t>
  </si>
  <si>
    <t>REMUNERACAO REFERENTE AO MES DE MARCO DE 2022. GABINETE-ASSESSORIA-CONSULT-CCS FERIAS</t>
  </si>
  <si>
    <t>0202200002216</t>
  </si>
  <si>
    <t>REMUNERACAO REFERENTE AO MES DE MARCO DE 2022. GABINETE-ASSESSORIA-CONSULT-CCS SALARIO C/C</t>
  </si>
  <si>
    <t>0202200002217</t>
  </si>
  <si>
    <t>REMUNERACAO REFERENTE AO MES DE MARCO DE 2022. GABINETE-ASSESSORIA-CONSULT-CCS FERIAS PROPORCIONAIS</t>
  </si>
  <si>
    <t>0202200002218</t>
  </si>
  <si>
    <t>REMUNERACAO REFERENTE AO MES DE MARCO DE 2022. GABINETE-ASSESSORIA-CONSULT-CCS FERIAS INDENIZADAS</t>
  </si>
  <si>
    <t>0202200002219</t>
  </si>
  <si>
    <t>REMUNERACAO REFERENTE AO MES DE MARCO DE 2022. ADMINISTRACAO-CCS SUBSIDIOS</t>
  </si>
  <si>
    <t>0202200002220</t>
  </si>
  <si>
    <t>REMUNERACAO REFERENTE AO MES DE MARCO DE 2022. ADMINISTRACAO-CCS FERIAS</t>
  </si>
  <si>
    <t>0202200002221</t>
  </si>
  <si>
    <t>REMUNERACAO REFERENTE AO MES DE MARCO DE 2022. ADMINISTRACAO-CCS SALARIO C/C</t>
  </si>
  <si>
    <t>0202200002222</t>
  </si>
  <si>
    <t>REMUNERACAO REFERENTE AO MES DE MARCO DE 2022. FAZENDA-CCS SUBSIDIOS</t>
  </si>
  <si>
    <t>0202200002223</t>
  </si>
  <si>
    <t>REMUNERACAO REFERENTE AO MES DE MARCO DE 2022. FAZENDA-CCS SALARIO C/C</t>
  </si>
  <si>
    <t>0202200002224</t>
  </si>
  <si>
    <t>REMUNERACAO REFERENTE AO MES DE MARCO DE 2022. EDUC-SECRETARIA-CCS SUBSIDIOS</t>
  </si>
  <si>
    <t>0202200002225</t>
  </si>
  <si>
    <t>REMUNERACAO REFERENTE AO MES DE MARCO DE 2022. EDUC-SECRETARIA-CCS SALARIO C/C</t>
  </si>
  <si>
    <t>0202200002226</t>
  </si>
  <si>
    <t>REMUNERACAO REFERENTE AO MES DE MARCO DE 2022. EDUC-FUNDEB-GV-FUNDA-APOIO-CCS SALARIO C/C</t>
  </si>
  <si>
    <t>0202200002227</t>
  </si>
  <si>
    <t>REMUNERACAO REFERENTE AO MES DE MARCO DE 2022. EDUCACAO-INFANTIL-MONITOR-CONTRAT 13o SALARIO</t>
  </si>
  <si>
    <t>3.1.90.04.14.00.00.000</t>
  </si>
  <si>
    <t>0202200002228</t>
  </si>
  <si>
    <t>REMUNERACAO REFERENTE AO MES DE MARCO DE 2022. EDUCACAO-INFANTIL-MONITOR-CONTRAT FERIAS</t>
  </si>
  <si>
    <t>0202200002229</t>
  </si>
  <si>
    <t>REMUNERACAO REFERENTE AO MES DE MARCO DE 2022. EDUCACAO-INFANTIL-MONITOR-CONTRAT SALARIO MENSAL</t>
  </si>
  <si>
    <t>0202200002230</t>
  </si>
  <si>
    <t>REMUNERACAO REFERENTE AO MES DE MARCO DE 2022. EDUCACAO-INFANTIL-MONITOR-CONTRAT FERIAS PROPORCIONAIS</t>
  </si>
  <si>
    <t>0202200002231</t>
  </si>
  <si>
    <t>REMUNERACAO REFERENTE AO MES DE MARCO DE 2022. OBRAS-CCS SUBSIDIOS</t>
  </si>
  <si>
    <t>0202200002232</t>
  </si>
  <si>
    <t>REMUNERACAO REFERENTE AO MES DE MARCO DE 2022. OBRAS-CCS SALARIO C/C</t>
  </si>
  <si>
    <t>0202200002233</t>
  </si>
  <si>
    <t>REMUNERACAO REFERENTE AO MES DE MARCO DE 2022. SERVICOS URBANOS-CCS SALARIO C/C</t>
  </si>
  <si>
    <t>0202200002234</t>
  </si>
  <si>
    <t>REMUNERACAO REFERENTE AO MES DE MARCO DE 2022. SAUDE-SECRETARIA -CCS SUBSIDIOS</t>
  </si>
  <si>
    <t>0202200002235</t>
  </si>
  <si>
    <t>REMUNERACAO REFERENTE AO MES DE MARCO DE 2022. SAUDE-SECRETARIA -CCS SALARIO C/C</t>
  </si>
  <si>
    <t>0202200002236</t>
  </si>
  <si>
    <t>REMUNERACAO REFERENTE AO MES DE MARCO DE 2022. SAUDE-TEC.ENFERMAGEM- CONTRATO GARTIFICACAO PSF</t>
  </si>
  <si>
    <t>0202200002237</t>
  </si>
  <si>
    <t>REMUNERACAO REFERENTE AO MES DE MARCO DE 2022. SAUDE-TEC.ENFERMAGEM- CONTRATO INSALUBRIDADE</t>
  </si>
  <si>
    <t>0202200002238</t>
  </si>
  <si>
    <t>REMUNERACAO REFERENTE AO MES DE MARCO DE 2022. SAUDE-TEC.ENFERMAGEM- CONTRATO HORAS EXTRAS SAUDE</t>
  </si>
  <si>
    <t>0202200002239</t>
  </si>
  <si>
    <t>REMUNERACAO REFERENTE AO MES DE MARCO DE 2022. SAUDE-TEC.ENFERMAGEM- CONTRATO SALARIO</t>
  </si>
  <si>
    <t>0202200002240</t>
  </si>
  <si>
    <t>REMUNERACAO REFERENTE AO MES DE MARCO DE 2022. SAUDE PRONTO ATENDIMENTO-CONTRA INSALUBRIDADE</t>
  </si>
  <si>
    <t>0202200002241</t>
  </si>
  <si>
    <t>REMUNERACAO REFERENTE AO MES DE MARCO DE 2022. SAUDE PRONTO ATENDIMENTO-CONTRA ADICIONAL NOTURNO</t>
  </si>
  <si>
    <t>0202200002242</t>
  </si>
  <si>
    <t>REMUNERACAO REFERENTE AO MES DE MARCO DE 2022. SAUDE PRONTO ATENDIMENTO-CONTRA SALARIO</t>
  </si>
  <si>
    <t>0202200002243</t>
  </si>
  <si>
    <t>REMUNERACAO REFERENTE AO MES DE MARCO DE 2022. ASSISTENCIA-SECRETARIA - CCS SALARIO C/C</t>
  </si>
  <si>
    <t>0202200002244</t>
  </si>
  <si>
    <t>REMUNERACAO REFERENTE AO MES DE MARCO DE 2022. AGRICULTURA-SECRETARIA - CCS SALARIO</t>
  </si>
  <si>
    <t>0202201002252</t>
  </si>
  <si>
    <t>REMUNERACAO REFERENTE AO MES DE MARCO DE 2022. FAPS-INATIVOS-GERAL-TEMPO - CONTR VENCIMENTOS DIFERENCA DE SALARIO ANUENIOS INATIVOS PROVENTOS</t>
  </si>
  <si>
    <t>0202201002253</t>
  </si>
  <si>
    <t>REMUNERACAO REFERENTE AO MES DE MARCO DE 2022. FAPS-INATIVOS-GERAL-INVALIDEZ VENCIMENTOS PARCELA AUTONOMA ANUENIOS INATIVOS PROVENTOS</t>
  </si>
  <si>
    <t>0202201002254</t>
  </si>
  <si>
    <t>REMUNERACAO REFERENTE AO MES DE MARCO DE 2022. FAPS-INATIVOS-GERAL-IDADE PARCELA AUTONOMA PROVENTOS</t>
  </si>
  <si>
    <t>0202201002255</t>
  </si>
  <si>
    <t>REMUNERACAO REFERENTE AO MES DE MARCO DE 2022. FAPS-INATIVOS-PROFESSOR-TEMP-CONTR VENCIMENTO DIFERENCA SALARIO ANUENIOS INATIVOS PROVENTOS</t>
  </si>
  <si>
    <t>0202201002256</t>
  </si>
  <si>
    <t>REMUNERACAO REFERENTE AO MES DE MARCO DE 2022. FAPS-INATIVOS-PROF-INVALID-VLREAL PROVENTOS</t>
  </si>
  <si>
    <t>0202201002257</t>
  </si>
  <si>
    <t>REMUNERACAO REFERENTE AO MES DE MARCO DE 2022. FAPS-INATIVOS-GERAL-INVALID-VLREAL PARCELA AUTONOMA PROVENTOS</t>
  </si>
  <si>
    <t>0202201002258</t>
  </si>
  <si>
    <t>REMUNERACAO REFERENTE AO MES DE MARCO DE 2022. FAPS-INATIVOS-GERAL-IDADE-VLREAL PARCELA AUTONOMA PROVENTOS</t>
  </si>
  <si>
    <t>0202201002259</t>
  </si>
  <si>
    <t>REMUNERACAO REFERENTE AO MES DE MARCO DE 2022. FAPS-INATIVOS-GERAL-ESPECIAL-VLREAL PROVENTOS</t>
  </si>
  <si>
    <t>0202201002260</t>
  </si>
  <si>
    <t>REMUNERACAO REFERENTE AO MES DE MARCO DE 2022. FAPS-INATIVOS-DO TESOURO-PISO VENCIMENTO ANUENIOS INTIVOS</t>
  </si>
  <si>
    <t>0202201002261</t>
  </si>
  <si>
    <t>REMUNERACAO REFERENTE AO MES DE MARCO DE 2022. FAPS-INATIVOS-DO TESOURO PROVENTOS</t>
  </si>
  <si>
    <t>0202201002262</t>
  </si>
  <si>
    <t>REMUNERACAO REFERENTE AO MES DE MARCO DE 2022. FAPS-PENSIONISTAS PROVENTOS</t>
  </si>
  <si>
    <t>0202201002263</t>
  </si>
  <si>
    <t>REMUNERACAO REFERENTE AO MES DE MARCO DE 2022. FAPS-PENSIONISTAS-VLREAL PARCELA AUTNOMA PROVENTOS</t>
  </si>
  <si>
    <t>0202201002264</t>
  </si>
  <si>
    <t>REMUNERACAO REFERENTE AO MES DE MARCO DE 2022. FAPS-PENSIONISTAS-TRESOURO-VLREAL PARCELA AUTNOMA PROVENTOS</t>
  </si>
  <si>
    <t>0202201002265</t>
  </si>
  <si>
    <t>REMUNERACAO REFERENTE AO MES DE MARCO DE 2022. FAPS-PENSIONISTAS-DO -TESOURO PARCELA AUTNOMA PROVENTOS OUTROS PAGAMENTOS</t>
  </si>
  <si>
    <t>0202201002266</t>
  </si>
  <si>
    <t>REMUNERACAO REFERENTE AO MES DE MARCO DE 2022. FAPS-PENSIONISTAS-SENTJUDIC-TESOU PROVENTOS</t>
  </si>
  <si>
    <t>0202201002267</t>
  </si>
  <si>
    <t>REMUNERACAO REFERENTE AO MES DE MARCO DE 2022. GETON RPPS</t>
  </si>
  <si>
    <t>0202200002268</t>
  </si>
  <si>
    <t>0202200002269</t>
  </si>
  <si>
    <t>REMUNERACAO REFERENTE AO MES DE MARCO DE 2022. ASSISTENCIA-CRAS-ESTATUTARIO VENCIMENTO</t>
  </si>
  <si>
    <t>0202200002270</t>
  </si>
  <si>
    <t>MEDICAMENTO  PARA  MANUTENCAO DO ATENDIMENTO FARMACOLOGICO JUNTO A FARMACIA BASICA DO MUNICIPIO. CONF RD 275 EM ANEXO. NE TRANSPOSTA DA NE 819 AJUSTE DE VINCULO</t>
  </si>
  <si>
    <t>0202200002271</t>
  </si>
  <si>
    <t>DIARIAS  PARA  VIAGENS REALIZADAS PARA TRANSPORTE DE PACIENTES ENCAMINHADOS PELA SECR. DE  SAUDE PARA CONSULTAS E EXAMES EM DIVERSAS ESPECIALIDADES. NE COMPLEMENTAR A NE 1001.</t>
  </si>
  <si>
    <t>0202200002272</t>
  </si>
  <si>
    <t>1/4  DE  DIARIA  A SANTA ROSA NO DIA 29/03.2022 PARA PARTICIPAR DE CURSO DE ATUALIZACAO  DE  TRANSPORTE  DE  PASSAGEIROS  NO SEST SENAT. CONF SD 321 EM ANEXO.</t>
  </si>
  <si>
    <t>0202200002273</t>
  </si>
  <si>
    <t>01  TAXA  DE  INSCRICAO  PARA  O SERVIDOR VAGNER ALOISIO LORO PARTICIPAR DO CURSO  "AREAS  DE  PRESERVACAO PERMANENTE" QUE ACONTECERA NO DIA 27.04.2022 EM PORTO ALEGRE. CONF RD 929 EM ANEXO.</t>
  </si>
  <si>
    <t>0202200002274</t>
  </si>
  <si>
    <t>FIO  PARA MAQUINA DE CORTAR GRAMA SENDO QUE A MESMA E UTILIZADA NO CORTE DE GRAMA  PARA MANUTENCAO  DOS ESPACOS DOS POCOS ARTESIANOS DAS REDES DE AGUA. CONF RD 928 EM ANEXO.</t>
  </si>
  <si>
    <t>0202200002275</t>
  </si>
  <si>
    <t>INTERVENCAO TECNICA DO TACOGRAFO DOS ONIBUS DA FROTA DO TRANSPOSTE ESCOLAR. CONF RD 926 EM ANEXO.</t>
  </si>
  <si>
    <t>0202200002276</t>
  </si>
  <si>
    <t>RESSARCIMENTO  DE  COMBUSTIVEL AO VICE PREFEITO QUE IRA COM CARRO PROPRIO A SANTA  ROSA  NO  DIA  29.03.2022  PARTICIPAR  DE ASSEMBLEIA GERAL ORDINARIA AMUFRON. CONF RD 925 EM ANEXO.</t>
  </si>
  <si>
    <t>0202200002277</t>
  </si>
  <si>
    <t>GENEROS  ALIMENTICIOS  ( BARRAS DE CHOCOLATE) PARA ATENDIMENTO DAS CRIANCAS DO PIM (PRIMEIRA INFANCIA MELHOR ). CONF RD 924 EM ANEXO. PROCESSO    DE  LICITACAO  No  67/2021,  PREGAO  PRESENCIAL  No19/2021  SRP No12/2021</t>
  </si>
  <si>
    <t>0202200002278</t>
  </si>
  <si>
    <t>CONTRATACAO  DE SERVICO DE ENGENHARIA PARA REVISAO DE PROJETOS. CONF RD 923 EM ANEXO. LICITACAO No 54/2022 - PROCESSO No 83/2022</t>
  </si>
  <si>
    <t>0202200002279</t>
  </si>
  <si>
    <t>COMBUSTIVEL  PARA  MANUTENCAO  DAS  ATIVIDADES DO CONSELHO TUTELAR. CONF RD 922 EM ANEXO. PROCESSO    No324/2021,  PREGAO  PRESENCIAL  No56/2021 SRP No46/2021 EDITAL No89/2021. 150 LTS DE GASOLINA COMUM X R$ 7,67</t>
  </si>
  <si>
    <t>0202200002280</t>
  </si>
  <si>
    <t>COMBUSTIVEL  PARA MANUTENCAO DAS ATIVIDADES DO PROGRAMA BOLSA FAMILIA. CONF RD 921 EM ANEXO. PROCESSO  No324/2021,  PREGAO  PRESENCIAL  No56/2021  SRP  No46/2021 EDITAL No89/2021. 180 LTS DE GASOLINA COMUM X R$ 7,67</t>
  </si>
  <si>
    <t>0202200002281</t>
  </si>
  <si>
    <t>COMPRA  DE  JOGOS  E  BRINQUEDOS  EDUCATIVOS  PARA MELHORAR ATENDIMENTO DOS USUARIOS DA EDUCACAO INFANTIL. CONF RD 917 EM ANEXO. LICITACAO No 52/2022 - PROCESSO No 80/2022</t>
  </si>
  <si>
    <t>0202200002282</t>
  </si>
  <si>
    <t>JOGOS  E  BRINQUEDOS  EDUCATIVOS  PARA MELHORAR ATENDIMENTO DOS USUARIOS DA EDUCACAO INFANTIL. CONF RD 916 EM ANEXO. LICITACAO No 52/2022 - PROCESSO No 80/2022</t>
  </si>
  <si>
    <t>0202200002283</t>
  </si>
  <si>
    <t>ADIANTAMENTO  DE  NUMERARIO  PARA  DESPESAS  DE VIAGENS DA SAUDE EM NOME DO SERVIDOR    ADALBERTO    MARTINI   CONCEDIDO  NO  PROTOCOLO  N.  419/2022</t>
  </si>
  <si>
    <t>0202200002284</t>
  </si>
  <si>
    <t>LOCACAO  DE  BANHEIRO  QUIMICO  PARA  USO NO CAMPEONATO MUNICIPAL- SETOR DE DESPORTO. CONF RD 933</t>
  </si>
  <si>
    <t>0202200002285</t>
  </si>
  <si>
    <t>CHOCOLATES  PARA  REALIZACAO DE ATIVIDADES DE PASCOA COM OS GRUPOS DAS MAES E DAS CRIANCAS  DO CRAS. CONF RD 932 EM ANEXO. PROCESSO    No  67/2021,  PREGAO  PRESENCIAL  No  19/2021  SRP  No  12/2021</t>
  </si>
  <si>
    <t>0202200002286</t>
  </si>
  <si>
    <t>AQUISICAO DE PECAS PARA CONSERTO DO CAMINHAO No 20, CONF RD 938 EM ANEXO. LICITACAO    No    57/2022     PROCESSO  No  86/2022  MODALIDADE:  DISPENSA</t>
  </si>
  <si>
    <t>0202200002287</t>
  </si>
  <si>
    <t>MAO  DE  OBRA  PARA  CONSERTO  DO  CAMINHAO  No 20, CONF RD 939 EM ANEXO. LICITACAO    No    57/2022     PROCESSO  No  86/2022  MODALIDADE:  DISPENSA</t>
  </si>
  <si>
    <t>0202201002288</t>
  </si>
  <si>
    <t>TREINAMENTO    IN    LOCO  DOS  SERVIDORES  DO  SETOR  DE  PESSOAL  PARA  O CADASTRAMENTO   DE  15  PROCESSOS  NO  SISTEMA  COMPREV,  PARA  COMPENSACAO PREVIDeNCIaRIAVIA  NO SISTEMA COMPREV. CONF RD 899 E CONTRATO No 27/2022 EM ANEXO. LICITACAO  No  51/2022  -  PROCESSO  No  79/2022  MODALIDADE:  DISPENSA  DE LICITACAO</t>
  </si>
  <si>
    <t>0202200002289</t>
  </si>
  <si>
    <t>RESSARCIMENTO  DE  CONSULTA/EXAME  MEDICO  CONF LEI 2613/15 DE ACORDO COM O DECRETO 104/15 CONF RD 934 EM ANEXO.</t>
  </si>
  <si>
    <t>0202200002290</t>
  </si>
  <si>
    <t>MAO  DE OBRA PARA O CONSERTO DO SISTEMA DE IGNICAO DO VEICULO VECTRA No 74. CONF RD 936 EM ANEXO.</t>
  </si>
  <si>
    <t>0202200002291</t>
  </si>
  <si>
    <t>PECAS  PARA  O CONSERTO DO SISTEMA DE IGNICAO DO VEICULO VECTRA No 74. CONF RD 935 EM ANEXO.</t>
  </si>
  <si>
    <t>0202200002292</t>
  </si>
  <si>
    <t>FECHADURA  PARA  A  PORTA  DO LADO ESQUERDO DO CAMINHAO No 82 DA SECRETARIA MUNICIPAL DE OBRAS  E VIACAO.  CONF RD 937 EM ANEXO.</t>
  </si>
  <si>
    <t>0202200002293</t>
  </si>
  <si>
    <t>MANGUEIRA  HIDRAULICA E CONEXOES PARA O CONSERTO DA MOTONIVELADORA No 77 DA SECRETARIA    MUNICIPAL    DE  OBRAS  E  VIACAO.  CONF  RD  940  EM  ANEXO.</t>
  </si>
  <si>
    <t>0202200002294</t>
  </si>
  <si>
    <t>CONSERTO  DE  CADEIRAS  DA SECRETARIA DE ADMINISTRACAO QUE ESTAO COM ALGUNS PARAFUSOS DO ASSENTO QUEBRADOS. CONF RD 950 EM ANEXO.</t>
  </si>
  <si>
    <t>0202200002295</t>
  </si>
  <si>
    <t>CONSERTO  DE CADEIRA DA ASSESSORIA JURIDICA QUE ESTA COM PROBLEMA NO PISTAO DE ELEVACAO. CONF RD 949 EM ANEXO.</t>
  </si>
  <si>
    <t>0202200002296</t>
  </si>
  <si>
    <t>CONSERTO  DE  CADEIRAS  DO  GABINETE  QUE  ESTAO COM PROBLEMAS NO PISTAO DE ELEVACAO. CONF RD 948 EM ANEXO.</t>
  </si>
  <si>
    <t>0202200002297</t>
  </si>
  <si>
    <t>MAO  DE  OBRA  E  MATERIAL  DE  REPAROS DE FOSSA SEPTICA NA ESCOLA G ETuLIO VARGAS. CONF RD 941 EM ANEXO.</t>
  </si>
  <si>
    <t>0202200002298</t>
  </si>
  <si>
    <t>MATERIAL  PARA ADEQUACAO E APROVACAO DO PPCI DA ESCOLA EMEI LAR DA CRIANCA. CONF RD 951 EM ANEXO. LICITACAO    No    55/2022  -  PROCESSO  No84/2022    MODALIDADE:  DISPENSA</t>
  </si>
  <si>
    <t>0202200002299</t>
  </si>
  <si>
    <t>MAO  DE  OBRA  PARA  INSTALACAO DE ALARME DE INCENDIO DA ESCOLA EMEI LAR DA CRIANCA. CONF RD 951 EM ANEXO. LICITACAO    No    55/2022  -  PROCESSO  No84/2022    MODALIDADE:  DISPENSA</t>
  </si>
  <si>
    <t>0202200002300</t>
  </si>
  <si>
    <t>MATERIAL  PARA INSTALACAO DE DATA SHOW, SUPORTE E TELA CABOS HDMI NA ESCOLA GETULIO VARGAS. CONF RD 953 EM ANEXO. LICITACAO    No    55/2022    -PROCESSO  No  84/2022  MODALIDADE:  DISPENSA</t>
  </si>
  <si>
    <t>0202200002301</t>
  </si>
  <si>
    <t>MAO  DE  OBRA  PARA  INSTALACAO  DE DATA SHOW, SUPORTE E TELA CABOS HDMI NA ESCOLA GETULIO VARGAS. CONF RD 954 EM ANEXO. LICITACAO    No    55/2022    -PROCESSO  No  84/2022  MODALIDADE:  DISPENSA</t>
  </si>
  <si>
    <t>0202200002302</t>
  </si>
  <si>
    <t>MAO  DE  OBRA  PARA  INSTALACAO  DE DATA SHOW, SUPORTE E TELA CABOS HDMI NA ESCOLA  GETULIO VARGAS ONDE ESTA LOTADO A EDUCACAO INFANTIL. CONF RD 955 EM ANEXO. LICITACAO    No    55/2022    -PROCESSO  No  84/2022  MODALIDADE:  DISPENSA</t>
  </si>
  <si>
    <t>0202200002303</t>
  </si>
  <si>
    <t>AQUISICAO  DE  MATERIAIS  PARA  FAZER  UM  BANHEIRO NO GALPAO ONDE FICAM OS MAQUINARIOS DA PATRULHA AGRICOLA. CONF RD 918 EM ANEXO. LICITACAO    No    53/2022  -  PROCESSO  No  82/2022  MODALIDADE:  DISPENSA</t>
  </si>
  <si>
    <t>0202200002304</t>
  </si>
  <si>
    <t>MATERIAIS  PARA  FAZER  UM  BANHEIRO NO GALPAO ONDE FICAM OS MAQUINARIOS DA PATRULHA AGRICOLA. CONF RD 919 EM ANEXO. LICITACAO    No    53/2022  -  PROCESSO  No  82/2022  MODALIDADE:  DISPENSA</t>
  </si>
  <si>
    <t>0202200002305</t>
  </si>
  <si>
    <t>MATERIAIS   PARA  CONSTRUCAO  DE  UM  BANHEIRO  NO  GALPAO  ONDE  FICAM  OS MAQUINARIOS DA PATRULHA AGRICOLA. CONF RD 920 EM ANEXO. LICITACAO    No    53/2022  -  PROCESSO  No  82/2022  MODALIDADE:  DISPENSA</t>
  </si>
  <si>
    <t>0202200002306</t>
  </si>
  <si>
    <t>PAGAMENTO  DE  ART  No  11824148 REF. A TAXA DE  VISTORIA DO PPCI DO IMOVEL ADQUIRIDO  PARA  AMPLIACAO  EMEI  LAR  DA  CRIANCA.  CONF  RD 947 EM ANEXO.</t>
  </si>
  <si>
    <t>0202200002307</t>
  </si>
  <si>
    <t>FORNECIMENTO  DE  ROTEADORES WIRELESS PARA A ESCOLA GETULIO VARGAS. CONF RD 930 EM ANEXO. LICITACAO  No  56/2022  -  PROCESSO  No  85/2022    MODALIDADE:  DISPENSA PATRIM. No</t>
  </si>
  <si>
    <t>3.3.90.40.22.00.00.000</t>
  </si>
  <si>
    <t>0202200002308</t>
  </si>
  <si>
    <t>MAO  DE  OBRA  PARA  INSTALACAO  DE  ROTEADORES  WIRELESS NA ESCOLA GETULIO VARGAS. CONF RD 931 EM ANEXO. LICITACAO  No  56/2022  -  PROCESSO  No  85/2022    MODALIDADE:  DISPENSA</t>
  </si>
  <si>
    <t>0202200002309</t>
  </si>
  <si>
    <t>MEDICAMENTO  PARA MANUTENCAO DO TRATAMENTO DE SAUDE DE PACIENTE ATENDIDO NA REDE BASICA DE SAUDE CONF RD 942 EM ANEXO.</t>
  </si>
  <si>
    <t>0202200002310</t>
  </si>
  <si>
    <t>MEDICAMENTOS    PARA    MANUTENCAO   DE  TRATAMENTO DE PACIENTE ATENDIDO NA REDE BASICA DE SAUDE CONF RD 945 EM ANEXO.</t>
  </si>
  <si>
    <t>0202200002311</t>
  </si>
  <si>
    <t>MEDICAMENTOS    PARA    MANUTENCAO   DE  TRATAMENTO DE PACIENTE ATENDIDO NA REDE BASICA DE SAUDE CONF RD 944 EM ANEXO.</t>
  </si>
  <si>
    <t>0202200002312</t>
  </si>
  <si>
    <t>MEDICAMENTO  PARA MANUTENCAO DO TRATAMENTO DE SAUDE DE PACIENTE ATENDIDO NA REDE BASICA DE SAUDE CONF RD 943 EM ANEXO.</t>
  </si>
  <si>
    <t>0202200002313</t>
  </si>
  <si>
    <t>MEDICAMENTO  PARA MANUTENCAO DO TRATAMENTO DE SAUDE DE PACIENTE ATENDIDO NA REDE BASICA DE SAUDE CONF RD 946 EM ANEXO.</t>
  </si>
  <si>
    <t>0202200002314</t>
  </si>
  <si>
    <t>CONTRIBUICAO AO FGTS REF. REMUNERACAO DE MARCO DE 2022. 931 - 1 - PROFESSORES FUNDEB - R$ 235,19 127 - 2 - SECRETARIA DE SAUDE - PPI - R$ 196,70 117 - 7 - AGENTES DE SAUDE - PSF01 - R$ 1.197,55 117 - 8 - AGENTES DE SAUDE - PSF02 - R$ 1.376,63</t>
  </si>
  <si>
    <t>0202200002315</t>
  </si>
  <si>
    <t>0202200002316</t>
  </si>
  <si>
    <t>0202200002317</t>
  </si>
  <si>
    <t>0202200002320</t>
  </si>
  <si>
    <t>CONTRIB. PATRONAL AO INSS REF REMUNERACAO DE MARCO 2022 CONSELHO TUTELAR</t>
  </si>
  <si>
    <t>0202200002321</t>
  </si>
  <si>
    <t>CONTRIB. PATRONAL AO INSS REF REMUNERACAO DE MARCO 2022 GABINETE- PREFEITO E VICE</t>
  </si>
  <si>
    <t>0202200002322</t>
  </si>
  <si>
    <t>CONTRIB. PATRONAL AO INSS REF REMUNERACAO DE MARCO 2022 GABINETE- ASSESSORIA- CCS</t>
  </si>
  <si>
    <t>0202200002323</t>
  </si>
  <si>
    <t>CONTRIB. PATRONAL AO INSS REF REMUNERACAO DE MARCO 2022 ADMINISTRACAO - CCS</t>
  </si>
  <si>
    <t>0202200002324</t>
  </si>
  <si>
    <t>CONTRIB. PATRONAL AO INSS REF REMUNERACAO DE MARCO 2022 FAZENDA - CCS</t>
  </si>
  <si>
    <t>0202200002325</t>
  </si>
  <si>
    <t>CONTRIB. PATRONAL AO INSS REF REMUNERACAO DE MARCO 2022 ASSISTENCIA SOCIAL- CCs</t>
  </si>
  <si>
    <t>0202200002326</t>
  </si>
  <si>
    <t>CONTRIB. PATRONAL AO INSS REF REMUNERACAO DE MARCO 2022 OBRAS E VIACAO - CCs</t>
  </si>
  <si>
    <t>0202200002327</t>
  </si>
  <si>
    <t>CONTRIB. PATRONAL AO INSS REF REMUNERACAO DE MARCO 2022 SERVICOS URBANOS - CCs</t>
  </si>
  <si>
    <t>0202200002328</t>
  </si>
  <si>
    <t>CONTRIB. PATRONAL AO INSS REF REMUNERACAO DE MARCO 2022 AGRICULTURA - CCs</t>
  </si>
  <si>
    <t>0202200002329</t>
  </si>
  <si>
    <t>CONTRIB. PATRONAL AO INSS REF REMUNERACAO DE MARCO 2022 EDUCACAO SECRETARIA - CCs</t>
  </si>
  <si>
    <t>0202200002330</t>
  </si>
  <si>
    <t>CONTRIB. PATRONAL AO INSS REF REMUNERACAO DE MARCO 2022 EDUCACAO-MDE-GV-ENS.FUND.APOIO - CCs</t>
  </si>
  <si>
    <t>0202200002331</t>
  </si>
  <si>
    <t>CONTRIB. PATRONAL AO INSS REF REMUNERACAO DE MARCO 2022 EDUCACAO - INFANTIL-MONITOR - CONTRATO</t>
  </si>
  <si>
    <t>0202200002332</t>
  </si>
  <si>
    <t>CONTRIB. PATRONAL AO INSS REF REMUNERACAO DE MARCO 2022 EDUCACAO - PROF- FUNDEB -CLT</t>
  </si>
  <si>
    <t>0202200002333</t>
  </si>
  <si>
    <t>CONTRIB. PATRONAL AO INSS REF REMUNERACAO DE MARCO 2022 AGENTES DE SAUDE PACS - CLT - PSF01</t>
  </si>
  <si>
    <t>0202200002334</t>
  </si>
  <si>
    <t>CONTRIB. PATRONAL AO INSS REF REMUNERACAO DE MARCO 2022 AGENTES DE SAUDE PACS - CLT - PSF02</t>
  </si>
  <si>
    <t>0202200002335</t>
  </si>
  <si>
    <t>CONTRIB. PATRONAL AO INSS REF REMUNERACAO DE MARCO 2022 SAUDE - VIGILANCIA - CLT</t>
  </si>
  <si>
    <t>0202200002336</t>
  </si>
  <si>
    <t>CONTRIB. PATRONAL AO INSS REF REMUNERACAO DE MARCO 2022 SAUDE - PRONTO ATENDIMENTO - CONTRATO</t>
  </si>
  <si>
    <t>0202200002337</t>
  </si>
  <si>
    <t>CONTRIB. PATRONAL AO INSS REF REMUNERACAO DE MARCO 2022 SAUDE - TEC. DE ENFERMAGEM - CONTRATO</t>
  </si>
  <si>
    <t>0202200002338</t>
  </si>
  <si>
    <t>CONTRIB. PATRONAL AO INSS REF REMUNERACAO DE MARCO 2022 SERVIDORES SAUDE - CCs</t>
  </si>
  <si>
    <t>0202200002339</t>
  </si>
  <si>
    <t>CONTRIB.  AO  FPSM  PARTE  PATRONAL  16%  REF  REMUNERACAO  DE MARCO 2022 GABINETE- CONTROLE INTERNO</t>
  </si>
  <si>
    <t>0202200002340</t>
  </si>
  <si>
    <t>CONTRIB.  AO  FPSM  PARTE  PATRONAL  16%  REF  REMUNERACAO  DE MARCO 2022 GABINETE- ESTATUTARIO</t>
  </si>
  <si>
    <t>0202200002341</t>
  </si>
  <si>
    <t>CONTRIB.  AO  FPSM  PARTE  PATRONAL  16%  REF  REMUNERACAO  DE MARCO 2022 ADMINISTRACAO/LIMPEZA/COZINHA-ESTATUTARIO</t>
  </si>
  <si>
    <t>0202200002342</t>
  </si>
  <si>
    <t>CONTRIB.  AO  FPSM  PARTE  PATRONAL  16%  REF  REMUNERACAO  DE MARCO 2022 ADMINISTRACAO/SERVIDORES</t>
  </si>
  <si>
    <t>0202200002343</t>
  </si>
  <si>
    <t>CONTRIB.  AO  FPSM  PARTE  PATRONAL  16%  REF  REMUNERACAO  DE MARCO 2022 GRATIFICACAO RPPS</t>
  </si>
  <si>
    <t>0202200002344</t>
  </si>
  <si>
    <t>CONTRIB.  AO  FPSM  PARTE  PATRONAL  16%  REF  REMUNERACAO  DE MARCO 2022 GRATIFICACAO CAMARA -03</t>
  </si>
  <si>
    <t>0202200002345</t>
  </si>
  <si>
    <t>CONTRIB.  AO  FPSM  PARTE  PATRONAL  16%  REF  REMUNERACAO  DE MARCO 2022 FAZENDA/SERVIDORES</t>
  </si>
  <si>
    <t>0202200002346</t>
  </si>
  <si>
    <t>CONTRIB.  AO  FPSM  PARTE  PATRONAL  16%  REF  REMUNERACAO  DE MARCO 2022 GRATIFICACAO RPPS -3</t>
  </si>
  <si>
    <t>0202200002347</t>
  </si>
  <si>
    <t>CONTRIB.  AO  FPSM  PARTE  PATRONAL  16%  REF  REMUNERACAO  DE MARCO 2022 GRATIFICACAO CAMARA -3</t>
  </si>
  <si>
    <t>0202200002348</t>
  </si>
  <si>
    <t>CONTRIB.  AO  FPSM  PARTE  PATRONAL  16%  REF  REMUNERACAO  DE MARCO 2022 FAZENDA- TRIBUTARIO - ESTATUTARIO</t>
  </si>
  <si>
    <t>0202200002349</t>
  </si>
  <si>
    <t>CONTRIB.  AO  FPSM  PARTE  PATRONAL  16%  REF  REMUNERACAO  DE MARCO 2022 OBRAS E VIACAO/SERVIDORES</t>
  </si>
  <si>
    <t>0202200002350</t>
  </si>
  <si>
    <t>CONTRIB.  AO  FPSM  PARTE  PATRONAL  16%  REF  REMUNERACAO  DE MARCO 2022 SERVICOS URBANOS E TRANSITO/SERVIDORES</t>
  </si>
  <si>
    <t>0202200002351</t>
  </si>
  <si>
    <t>CONTRIB.  AO  FPSM  PARTE  PATRONAL  16%  REF  REMUNERACAO  DE MARCO 2022 ASSISTENCIA SOCIAL - SECRETARIA</t>
  </si>
  <si>
    <t>0202200002352</t>
  </si>
  <si>
    <t>CONTRIB.  AO  FPSM  PARTE  PATRONAL  16%  REF  REMUNERACAO  DE MARCO 2022 ASSISTENCIA SOCIAL - CRAS - ESTAT.</t>
  </si>
  <si>
    <t>0202200002353</t>
  </si>
  <si>
    <t>CONTRIB.  AO  FPSM  PARTE  PATRONAL  16%  REF  REMUNERACAO  DE MARCO 2022 AGRICULTURA - ESTATUTARIO</t>
  </si>
  <si>
    <t>0202200002354</t>
  </si>
  <si>
    <t>CONTRIB.  AO  FPSM  PARTE  PATRONAL  16%  REF  REMUNERACAO  DE MARCO 2022 EDUCACAO SECRETARIA - ESTATUTARIO</t>
  </si>
  <si>
    <t>0202200002355</t>
  </si>
  <si>
    <t>CONTRIB.  AO  FPSM  PARTE  PATRONAL  16%  REF  REMUNERACAO  DE MARCO 2022 EDUC. FUNDEB-LAR- EDUC.INFANTIL-PROF</t>
  </si>
  <si>
    <t>0202200002356</t>
  </si>
  <si>
    <t>CONTRIB.  AO  FPSM  PARTE  PATRONAL  16%  REF  REMUNERACAO  DE MARCO 2022 EDUC. LAR - ED.INFANTIL -MERENDA</t>
  </si>
  <si>
    <t>0202200002357</t>
  </si>
  <si>
    <t>CONTRIB.  AO  FPSM  PARTE  PATRONAL  16%  REF  REMUNERACAO  DE MARCO 2022 EDUC. FUNDEB-GV-FUNDA-PROF</t>
  </si>
  <si>
    <t>0202200002358</t>
  </si>
  <si>
    <t>CONTRIB.  AO  FPSM  PARTE  PATRONAL  16%  REF  REMUNERACAO  DE MARCO 2022 EDUC. FUNDEB-GV- EDUC.INFANTIL-PROF</t>
  </si>
  <si>
    <t>0202200002359</t>
  </si>
  <si>
    <t>CONTRIB.  AO  FPSM  PARTE  PATRONAL  16%  REF  REMUNERACAO  DE MARCO 2022 EDUC. GV- FUNDAMENTAL-MERENDA</t>
  </si>
  <si>
    <t>0202200002360</t>
  </si>
  <si>
    <t>CONTRIB.  AO  FPSM  PARTE  PATRONAL  16%  REF  REMUNERACAO  DE MARCO 2022 EDUC.MDE LAR - ED.INFANTIL -APOIO</t>
  </si>
  <si>
    <t>0202200002361</t>
  </si>
  <si>
    <t>CONTRIB.  AO  FPSM  PARTE  PATRONAL  16%  REF  REMUNERACAO  DE MARCO 2022 EDUC. FUNDEB-TRANSPORTE ESCOLAR</t>
  </si>
  <si>
    <t>0202200002362</t>
  </si>
  <si>
    <t>CONTRIB.  AO  FPSM  PARTE  PATRONAL  16%  REF  REMUNERACAO  DE MARCO 2022 EDUC. FUNDEB-GV-ORIENTADOR-ESTATUTARIO</t>
  </si>
  <si>
    <t>0202200002363</t>
  </si>
  <si>
    <t>CONTRIB.  AO  FPSM  PARTE  PATRONAL  16%  REF  REMUNERACAO  DE MARCO 2022 EDUC. FUNDEB-GV- EDUC.INFANTIL-MONITOR</t>
  </si>
  <si>
    <t>0202200002364</t>
  </si>
  <si>
    <t>CONTRIB.  AO  FPSM  PARTE  PATRONAL  16%  REF  REMUNERACAO  DE MARCO 2022 EDUC. MDE GV- FUNDA.APOIO</t>
  </si>
  <si>
    <t>0202200002365</t>
  </si>
  <si>
    <t>CONTRIB.  AO  FPSM  PARTE  PATRONAL  16%  REF  REMUNERACAO  DE MARCO 2022 EDUC. MDE GV- INFANTIL.APOIO</t>
  </si>
  <si>
    <t>0202200002366</t>
  </si>
  <si>
    <t>CONTRIB.  AO  FPSM  PARTE  PATRONAL  16%  REF  REMUNERACAO  DE MARCO 2022 EDUC. FUNDEB-LAR-INF.MONITOR-ESTATUTARIO</t>
  </si>
  <si>
    <t>0202200002367</t>
  </si>
  <si>
    <t>CONTRIB.  AO  FPSM  PARTE  PATRONAL  16%  REF  REMUNERACAO  DE MARCO 2022 SAUDE-SECRETARIA</t>
  </si>
  <si>
    <t>0202200002368</t>
  </si>
  <si>
    <t>CONTRIB.  AO  FPSM  PARTE  PATRONAL  16%  REF  REMUNERACAO  DE MARCO 2022 SAUDE-VIGILANCIA-EPIDEM. ESTATUTARIO</t>
  </si>
  <si>
    <t>0202200002369</t>
  </si>
  <si>
    <t>CONTRIB.  AO  FPSM  PARTE  PATRONAL  16%  REF  REMUNERACAO  DE MARCO 2022 SAUDE-TRANSPORTE</t>
  </si>
  <si>
    <t>0202200002370</t>
  </si>
  <si>
    <t>CONTRIB.  AO  FPSM  PARTE  PATRONAL  16%  REF  REMUNERACAO  DE MARCO 2022 SAUDE-PIM</t>
  </si>
  <si>
    <t>0202200002371</t>
  </si>
  <si>
    <t>CONTRIB.  AO  FPSM  PARTE  PATRONAL  16%  REF  REMUNERACAO  DE MARCO 2022 SAUDE-FARMACIA-ESTATUTARIO</t>
  </si>
  <si>
    <t>0202200002372</t>
  </si>
  <si>
    <t>CONTRIB.  AO  FPSM  PARTE  PATRONAL  16%  REF  REMUNERACAO  DE MARCO 2022 SAUDE-PSF01-BUCAL</t>
  </si>
  <si>
    <t>0202200002373</t>
  </si>
  <si>
    <t>CONTRIB.  AO  FPSM  PARTE  PATRONAL 16% REF REMUNERACAO DE FEVEREIRO 2022 SAUDE-PSF01 -ESTATUTARIO</t>
  </si>
  <si>
    <t>0202200002374</t>
  </si>
  <si>
    <t>CONTRIB.  AO  FPSM  PARTE  PATRONAL  16%  REF  REMUNERACAO  DE MARCO 2022 SAUDE-PSF02-BUCAL</t>
  </si>
  <si>
    <t>0202200002375</t>
  </si>
  <si>
    <t>CONTRIB.  AO  FPSM  PARTE  PATRONAL  16%  REF  REMUNERACAO  DE MARCO 2022 SAUDE-PSF02 -ESTATUTARIO</t>
  </si>
  <si>
    <t>0202200002376</t>
  </si>
  <si>
    <t>CONTRIB.  AO  FPSM  PARTE  PATRONAL  16%  REF  REMUNERACAO  DE MARCO 2022 SAUDE-PRONTO ATENDIMENTO</t>
  </si>
  <si>
    <t>0202200002377</t>
  </si>
  <si>
    <t>CONTRIB.  AO  FPSM  PARTE  PATRONAL  16%  REF  REMUNERACAO  DE MARCO 2022 SAUDE-PSF02 -APOIO-ESTATUTARIO</t>
  </si>
  <si>
    <t>0202200002378</t>
  </si>
  <si>
    <t>CONTRIB.  AO  FPSM  PARTE  PATRONAL  16%  REF  REMUNERACAO  DE MARCO 2022 SAUDE-PRONTO ATENDIMENTO-APOIO-ESTATUTARIO</t>
  </si>
  <si>
    <t>0202201002379</t>
  </si>
  <si>
    <t>CONTRIB  AO  FPSM  PARTE  PATRONAL DE 16% REF. REMUNERACAO DE MARCO/2022. FAPS-INATIVOS-VL-REAL</t>
  </si>
  <si>
    <t>3.1.91.13.10.02.00.000</t>
  </si>
  <si>
    <t>0202201002380</t>
  </si>
  <si>
    <t>CONTRIB  AO  FPSM  PARTE  PATRONAL DE 16% REF. REMUNERACAO DE MARCO/2022. FAPS-PENSIONISTAS-VL-REAL</t>
  </si>
  <si>
    <t>0202200002382</t>
  </si>
  <si>
    <t>CONTRIB.  AO  FPSM  PARTE  PATRONAL  20,88% REF REMUNERACAO DE MARCO 2022 PASSIVO ATUARIAL DEMAIS SERVIDORES</t>
  </si>
  <si>
    <t>0202200002383</t>
  </si>
  <si>
    <t>CONTRIB.  AO  FPSM  PARTE  PATRONAL  20,88% REF REMUNERACAO DE MARCO 2022 PASSIVO ATUARIAL SERVIDORES FUNDEB</t>
  </si>
  <si>
    <t>0202200002384</t>
  </si>
  <si>
    <t>CONTRIB.  AO  FPSM  PARTE  PATRONAL  20,88% REF REMUNERACAO DE MARCO 2022 PASSIVO ATUARIAL SERVIDORES SAUDE</t>
  </si>
  <si>
    <t>0202200002385</t>
  </si>
  <si>
    <t>CONTRIB.  AO  FPSM  PARTE  PATRONAL  20,88% REF REMUNERACAO DE MARCO 2022 INATIVOS - VL- REAL</t>
  </si>
  <si>
    <t>0202200002386</t>
  </si>
  <si>
    <t>CONTRIB.  AO  FPSM  PARTE  PATRONAL  20,88% REF REMUNERACAO DE MARCO 2022 PENSIONISTAS - VL- REAL</t>
  </si>
  <si>
    <t>0202200002387</t>
  </si>
  <si>
    <t>CONTRIB.  AO  FPSM  PARTE  PATRONAL  20,88% REF REMUNERACAO DE MARCO 2022 CAMARA - ESTATUTARIOS</t>
  </si>
  <si>
    <t>0202200002388</t>
  </si>
  <si>
    <t>ADIANTAMENTO  DE  NUMERARIO PARA DESPESAS DO TRANSPORTE DA SAUDE EM NOME DO SERVIDOR    PEDRO  NELCI  MACHADO  CONCEDIDO  NO  PROTOCOLO  N.  422/2022</t>
  </si>
  <si>
    <t>0202200002389</t>
  </si>
  <si>
    <t>QUADRO  DE GIZ MOLDURA MDF PRA DUAS SALAS DE AULA DA ESCOLA GETuLIO VARGAS. CONF RD 927 EM ANEXO. PATRIMONIO No</t>
  </si>
  <si>
    <t>0202200002390</t>
  </si>
  <si>
    <t>MATERIAIS  PARA  CONSTRUCAO  DE PASSEIO NA PRACA DO BAIRRO SAO JOSE 1. CONF RD 960 EM AM ANEXO.</t>
  </si>
  <si>
    <t>0202200002391</t>
  </si>
  <si>
    <t>SOLENOIDE  PARA  BOMBA  INJETORA  DA MOTONIVELADORA No 77 DA SEC DE OBRAS E VIACAO- SETOR DE ESTRADAS. CONF RD 959 EM ANEXO</t>
  </si>
  <si>
    <t>0202200002392</t>
  </si>
  <si>
    <t>RESSARCIMENTO  DE  CONSULTA/EXAME  MEDICO  CONF LEI 2613/15 DE ACORDO COM O DECRETO 104/15 CONF RD 958 EM ANEXO.</t>
  </si>
  <si>
    <t>0202200002393</t>
  </si>
  <si>
    <t>HORAS  MaQUINAS DE Pa CARREGADEIRA PARA MANUTENCAO DE ESTRADAS RURAIS. CONF RD 957 EM ANEXO PROCESSO    No    29/2022,    PREGAO  PRESENCIAL  No  04/2022  SRP  05/2022</t>
  </si>
  <si>
    <t>0202200002394</t>
  </si>
  <si>
    <t>COMBUSTIVEL  PARA  ABASTECIMENTO DA FROTA DA SECRETARIA DE SERVICOS URBANOS E TRaNSITO. CONF RD 956 EM  ANEXO. PROCESSO 16/2022, PREGAO PRESENCIAL 02/2022, SRP 03/2022 1.000 LTS DE DIESEL COMUM X R$ 6,59 UN</t>
  </si>
  <si>
    <t>0202200002395</t>
  </si>
  <si>
    <t>CORRENTE  ESTAMPADA  PARA REPOSICAO NA SEMEADEIRA KF 15 LINHAS. CONF RD 962 EM ANEXO</t>
  </si>
  <si>
    <t>0202200002396</t>
  </si>
  <si>
    <t>MEDICAMENTOS    PARA    MANUTENCAO   DE  TRATAMENTO DE PACIENTE ATENDIDO NA REDE BASICA DE SAUDE CONF RD 961 EM ANEXO. 5 FR SULFAMETOXAZOL+TRIMETROPRINA 100ML</t>
  </si>
  <si>
    <t>0202200002397</t>
  </si>
  <si>
    <t>02  UN  GAS  DE  COZINHA 13KG PARA MANUTENCAO DO ATENDIMENTO AOS IDOSOS. CONF RD 963  EM ANEXO. PROCESSO    No324/2021,   PREGAO PRESENCIAL No56/2021 SRP No 46/2021 EDITAL No 89/2021</t>
  </si>
  <si>
    <t>0202200002398</t>
  </si>
  <si>
    <t>CONSERTO  DE  CALHAS NA ESCOLA EMEI  LAR DA CRIANCA- MANUTENCAO DA EDUCACAO INFANTIL. CONF RD 964 EM ANEXO</t>
  </si>
  <si>
    <t>0202200002399</t>
  </si>
  <si>
    <t>PRESTACAO  DE  SERVICOS  TECNICOS  DE  ASSESSORIA  E CONSULTORIA NA AREA DE BIOLOGIA. CONF RD 965/2022 E CONTRATO 28/2022 EM ANEXO.  PROCESSO DE LICITACAO No 62/2022, PREGAO PRESENCIAL No 11/2022, TIPO MENOR PRECO</t>
  </si>
  <si>
    <t>0202200002401</t>
  </si>
  <si>
    <t>VALE  ALIMENTACAO PARA OS SERVIDORES MUNICIPAIS CONF. LEI 2734/17 E DECRETO No  72/17CONF.    RELATORIO  PARA  EMPENHO  E  NF-E  No66140  EM  ANEXO. PROC. 103/21 PREG. ELETRONICO 002/21 CONTRATO 42/21</t>
  </si>
  <si>
    <t>0202200002402</t>
  </si>
  <si>
    <t>0202200002403</t>
  </si>
  <si>
    <t>0202200002404</t>
  </si>
  <si>
    <t>0202200002405</t>
  </si>
  <si>
    <t>0202200002406</t>
  </si>
  <si>
    <t>0202200002407</t>
  </si>
  <si>
    <t>0202200002408</t>
  </si>
  <si>
    <t>0202200002409</t>
  </si>
  <si>
    <t>0202200002410</t>
  </si>
  <si>
    <t>0202200002411</t>
  </si>
  <si>
    <t>0202200002412</t>
  </si>
  <si>
    <t>0202200002413</t>
  </si>
  <si>
    <t>0202200002414</t>
  </si>
  <si>
    <t>0202200002415</t>
  </si>
  <si>
    <t>0202200002416</t>
  </si>
  <si>
    <t>0202200002417</t>
  </si>
  <si>
    <t>0202200002418</t>
  </si>
  <si>
    <t>0202200002419</t>
  </si>
  <si>
    <t>0202200002420</t>
  </si>
  <si>
    <t>0202200002421</t>
  </si>
  <si>
    <t>0202200002422</t>
  </si>
  <si>
    <t>0202200002423</t>
  </si>
  <si>
    <t>0202200002424</t>
  </si>
  <si>
    <t>0202200002425</t>
  </si>
  <si>
    <t>0202200002426</t>
  </si>
  <si>
    <t>0202200002427</t>
  </si>
  <si>
    <t>0202200002428</t>
  </si>
  <si>
    <t>0202200002429</t>
  </si>
  <si>
    <t>0202200002430</t>
  </si>
  <si>
    <t>COMBUSTIVEL PARA ABASTECIMENTO DA FROTA DA SECRETARIA DA AGRICULTURA-PATRULHA AGRICOLA CONF RD 966 EM ANEXO. PROCESSO 324/2021, PREGAO PRESENCIAL 56/2021, SRP 46/2021 600 LTS GASOLINA COMUM X R$ 7,46</t>
  </si>
  <si>
    <t>0202200002431</t>
  </si>
  <si>
    <t>1/4  DE  DIARIA  A  SANTO  AUGUSTO  NO  DIA  31/03/2022  PARA TRANSPORTE DE PACIENTE EM INTERNACAO. CONF SD 346 EM ANEXO</t>
  </si>
  <si>
    <t>0202200002432</t>
  </si>
  <si>
    <t>1/2  DIARIA  A  PORTO  ALEGRE NO DIA 01/04/2022 PARA ACOMPANHAR PACIENTE EM CONSULTA MEDICA. CONF SD 353 EM ANEXO.</t>
  </si>
  <si>
    <t>0202200002433</t>
  </si>
  <si>
    <t>1/4  DE  DIARIA  A  SANTA  ROSA  NO  DIA  04/04/2022  PARA PARTICIPAR DO II SEMINARIO  ESTADUAL  DO  TRANSTORNO  DO  ESPECTRO  AUTISTA, JUNTO AO CENTRO CIVICO-SANTA ROSA- RS. CONF SD 334 EM ANEXO.</t>
  </si>
  <si>
    <t>0202200002434</t>
  </si>
  <si>
    <t>1/4  DE  DIARIA  A  SANTA  ROSA  NO  DIA  04/04/2022  PARA PARTICIPAR DO II SEMINARIO  ESTADUAL  DO  TRANSTORNO  DO  ESPECTRO  AUTISTA, JUNTO AO CENTRO CIVICO-SANTA ROSA- RS. CONF SD 335 EM ANEXO.</t>
  </si>
  <si>
    <t>0202200002435</t>
  </si>
  <si>
    <t>1/4  DE  DIARIA  A  SANTA  ROSA  NO  DIA  04/04/2022  PARA PARTICIPAR DO II SEMINARIO  ESTADUAL  DO  TRANSTORNO  DO  ESPECTRO  AUTISTA, JUNTO AO CENTRO CIVICO-SANTA ROSA- RS. CONF SD 340 EM ANEXO.</t>
  </si>
  <si>
    <t>0202200002436</t>
  </si>
  <si>
    <t>1/4  DE  DIARIA  A  SANTA  ROSA  NO  DIA  04/04/2022  PARA PARTICIPAR DO II SEMINARIO  ESTADUAL  DO  TRANSTORNO  DO  ESPECTRO  AUTISTA, JUNTO AO CENTRO CIVICO-SANTA ROSA- RS. CONF SD 336 EM ANEXO.</t>
  </si>
  <si>
    <t>0202200002437</t>
  </si>
  <si>
    <t>1/4  DE  DIARIA  A  SANTA  ROSA  NO  DIA  04/04/2022  PARA PARTICIPAR DO II SEMINARIO  ESTADUAL  DO  TRANSTORNO  DO  ESPECTRO  AUTISTA, JUNTO AO CENTRO CIVICO-SANTA ROSA- RS. CONF SD 333 EM ANEXO.</t>
  </si>
  <si>
    <t>0202200002438</t>
  </si>
  <si>
    <t>1,5  DIARIAS  A  PORTO  ALEGRE  NOS  DIAS 4 E 5 DE ABRIL PARA PARTICIPAR DE CURSO  PROMOVIDO  PELA  DPM SOBRE MATRIZ DE SALDOS CONTABEIS (MSC) PRATICAS DE  CONFERENCIA  DO  DEMONSTRATIVO  DE CONTAS ANUAIS- DCA E VINCULACAO  DAS FONTES DE RECURSOS PARA 2022. CONF SD 352 EM ANEXO</t>
  </si>
  <si>
    <t>0202200002439</t>
  </si>
  <si>
    <t>1/4  DE  DIARIA  A  SANTA  ROSA  NO  DIA  04/04/2022  PARA PARTICIPAR DO II SEMINARIO  ESTADUAL  DO  TRANSTORNO  DO  ESPECTRO  AUTISTA, JUNTO AO CENTRO CIVICO-SANTA ROSA- RS. CONF SD 343 EM ANEXO</t>
  </si>
  <si>
    <t>0202200002440</t>
  </si>
  <si>
    <t>1/4  DE  DIARIA  A  SANTA  ROSA  NO  DIA  04/04/2022  PARA PARTICIPAR DO II SEMINARIO  ESTADUAL  DO  TRANSTORNO  DO  ESPECTRO  AUTISTA, JUNTO AO CENTRO CIVICO-SANTA ROSA- RS. CONF SD 332 EM ANEXO</t>
  </si>
  <si>
    <t>0202200002441</t>
  </si>
  <si>
    <t>1/4  DE  DIARIA  A  SANTA  ROSA  NO  DIA  04/04/2022  PARA PARTICIPAR DO II SEMINARIO  ESTADUAL  DO  TRANSTORNO  DO  ESPECTRO  AUTISTA, JUNTO AO CENTRO CIVICO-SANTA ROSA- RS. CONF SD 337 EM ANEXO</t>
  </si>
  <si>
    <t>0202200002442</t>
  </si>
  <si>
    <t>1/4  DE  DIARIA  A  SANTA  ROSA  NO  DIA  04/04/2022  PARA PARTICIPAR DO II SEMINARIO  ESTADUAL  DO  TRANSTORNO  DO  ESPECTRO  AUTISTA, JUNTO AO CENTRO CIVICO-SANTA ROSA- RS. CONF SD 348 EM ANEXO</t>
  </si>
  <si>
    <t>0202200002443</t>
  </si>
  <si>
    <t>1/4  DE  DIARIA  A  SANTA  ROSA  NO  DIA  04/04/2022  PARA PARTICIPAR DO II SEMINARIO  ESTADUAL  DO  TRANSTORNO  DO  ESPECTRO  AUTISTA, JUNTO AO CENTRO CIVICO-SANTA ROSA- RS. CONF SD 339 EM ANEXO</t>
  </si>
  <si>
    <t>0202200002444</t>
  </si>
  <si>
    <t>1/4  DE  DIARIA  A  SANTA  ROSA  NO  DIA  04/04/2022  PARA PARTICIPAR DO II SEMINARIO  ESTADUAL  DO  TRANSTORNO  DO  ESPECTRO  AUTISTA, JUNTO AO CENTRO CIVICO-SANTA ROSA- RS. CONF SD 344 EM ANEXO</t>
  </si>
  <si>
    <t>0202200002445</t>
  </si>
  <si>
    <t>1/4  DE  DIARIA  A  SANTA  ROSA  NO  DIA  04/04/2022  PARA PARTICIPAR DO II SEMINARIO  ESTADUAL  DO  TRANSTORNO  DO  ESPECTRO  AUTISTA, JUNTO AO CENTRO CIVICO-SANTA ROSA- RS. CONF SD 342 EM ANEXO</t>
  </si>
  <si>
    <t>0202200002446</t>
  </si>
  <si>
    <t>1/4  DE  DIARIA  A  SANTA  ROSA  NO  DIA  04/04/2022  PARA PARTICIPAR DO II SEMINARIO  ESTADUAL  DO  TRANSTORNO  DO  ESPECTRO  AUTISTA, JUNTO AO CENTRO CIVICO-SANTA ROSA- RS. CONF SD 349 EM ANEXO</t>
  </si>
  <si>
    <t>0202200002447</t>
  </si>
  <si>
    <t>1/4  DE  DIARIA  A  SANTA  ROSA  NO  DIA  04/04/2022  PARA PARTICIPAR DO II SEMINARIO  ESTADUAL  DO  TRANSTORNO  DO  ESPECTRO  AUTISTA, JUNTO AO CENTRO CIVICO-SANTA ROSA- RS. CONF SD 351 EM ANEXO</t>
  </si>
  <si>
    <t>0202200002448</t>
  </si>
  <si>
    <t>1/4  DE  DIARIA  A  SANTA  ROSA  NO  DIA  04/04/2022  PARA PARTICIPAR DO II SEMINARIO  ESTADUAL  DO  TRANSTORNO  DO  ESPECTRO  AUTISTA, JUNTO AO CENTRO CIVICO-SANTA ROSA- RS. CONF SD 330 EM ANEXO</t>
  </si>
  <si>
    <t>0202200002449</t>
  </si>
  <si>
    <t>1/4  DE  DIARIA  A  SANTA  ROSA  NO  DIA  04/04/2022  PARA PARTICIPAR DO II SEMINARIO  ESTADUAL  DO  TRANSTORNO  DO  ESPECTRO  AUTISTA, JUNTO AO CENTRO CIVICO-SANTA ROSA- RS. CONF SD 331 EM ANEXO</t>
  </si>
  <si>
    <t>0202200002450</t>
  </si>
  <si>
    <t>1/4  DE  DIARIA  A  SANTA  ROSA  NO  DIA  04/04/2022  PARA PARTICIPAR DO II SEMINARIO  ESTADUAL  DO  TRANSTORNO  DO  ESPECTRO  AUTISTA, JUNTO AO CENTRO CIVICO-SANTA ROSA- RS. CONF SD 329 EM ANEXO</t>
  </si>
  <si>
    <t>0202200002451</t>
  </si>
  <si>
    <t>1/4  DE  DIARIA  A  SANTA  ROSA  NO  DIA  04/04/2022  PARA PARTICIPAR DO II SEMINARIO  ESTADUAL  DO  TRANSTORNO  DO  ESPECTRO  AUTISTA, JUNTO AO CENTRO CIVICO-SANTA ROSA- RS. CONF SD 350 EM ANEXO</t>
  </si>
  <si>
    <t>0202200002452</t>
  </si>
  <si>
    <t>1/4  DE  DIARIA  A  SANTA  ROSA  NO  DIA  04/04/2022  PARA PARTICIPAR DO II SEMINARIO  ESTADUAL  DO  TRANSTORNO  DO  ESPECTRO  AUTISTA, JUNTO AO CENTRO CIVICO-SANTA ROSA- RS. CONF SD 327 EM ANEXO</t>
  </si>
  <si>
    <t>0202200002453</t>
  </si>
  <si>
    <t>1/4  DE  DIARIA  A  SANTA  ROSA  NO  DIA  04/04/2022  PARA PARTICIPAR DO II SEMINARIO  ESTADUAL  DO  TRANSTORNO  DO  ESPECTRO  AUTISTA, JUNTO AO CENTRO CIVICO-SANTA ROSA- RS. CONF SD 328 EM ANEXO</t>
  </si>
  <si>
    <t>87.612.826/0001-90</t>
  </si>
  <si>
    <t>0202202001627</t>
  </si>
  <si>
    <t>3.  1/2  DIARIA  A  PORTO  ALEGRE  NOS  DIAS  08,09,10  E 11/03/2022 PARA A SERVIDORA  PARTICIPAR  DO  CURSO:  " CURSO TECNICO E FUNDAMENTOS DE GESTAO- ADMINISTRACAO DO FUTURO'' NA UVERGS-PORTO ALEGRE. CONF PEDIDO 29 E SD 209 EM ANEXO.</t>
  </si>
  <si>
    <t>0202202001628</t>
  </si>
  <si>
    <t>3.    1/2  DIARIA  A  PORTO  ALEGRE  NOS  DIAS  08,09,10  E 11/03/2022 PARA O VEREADOR JOSE  DOUGLAS  RODRIGUES MOREIRA  PARTICIPAR  DO  CURSO:  " CURSO TECNICO E FUNDAMENTOS  DE  GEST  DO  FUTURO'' NA UVERGS-PORTO ALEGRE. CONF RD 31 E SD 210 EM ANEXO.</t>
  </si>
  <si>
    <t>0202202001629</t>
  </si>
  <si>
    <t>3.    1/2  DIARIA  A  PORTO  ALEGRE  NOS  DIAS  08,09,10  E 11/03/2022 PARA A SERV GESICA  EDUARDA  KANIESKI  PARTICIPAR    DO    CURSO:    "  CURSO TECNICO E FUNDAMENTOS  DE  GESTAO- ADMINISTRACAO DA UVERGS-PORTO ALEGRE. CONF RD 30 E SD 211 EM ANEXO.</t>
  </si>
  <si>
    <t>DESITENCIA DA VIAGEM</t>
  </si>
  <si>
    <t>0202202001630</t>
  </si>
  <si>
    <t>INSCRICAO  PARA  O  CURSO:  ''  CURSO  TECNICO  E  FUNDAMENTOS  DE  GESTAO- ADMINISTRACAO  DO  FUTURO''  PARA  O  VEREADOR  JOSE  DOUGLAS  MOREIRA. CONF RD 34 EM ANEXO NE 1631.</t>
  </si>
  <si>
    <t>0202202001631</t>
  </si>
  <si>
    <t>INSCRICAO  PARA  O  CURSO:  ''  CURSO  TECNICO  E  FUNDAMENTOS  DE  GESTAO- ADMINISTRACAO  DO  FUTURO''  PARA  AS SERVIDORAS  JOSIANE CARDOSO CABRAL. CONF RD 34 EM ANEXO .</t>
  </si>
  <si>
    <t>0202202001632</t>
  </si>
  <si>
    <t>RESSARCIMENTO  DE VALOR REFERENTE A COMPRA DE PASSAGENS DE IDA E VOLTA PARA PORTO  ALEGRE PARA A  REALIZACAO DE "CURSO TECNICO E FUNDAMENTOS DE GESTAO- ADMINISTRACAO  DO  FUTURO"  NA  UVERGS DE 07 A 11/03. CONFRD 32 EM ANEXO NE 1633</t>
  </si>
  <si>
    <t>0202202001633</t>
  </si>
  <si>
    <t>RESSARCIMENTO  DE VALOR REFERENTE A COMPRA DE PASSAGENS DE IDA E VOLTA PARA PORTO  ALEGRE PARA A  REALIZACAO DE "CURSO TECNICO E FUNDAMENTOS DE GESTAO- ADMINISTRACAO  DO  FUTURO"  NA  UVERGS  DE  07 A 11/03. CONF RD 32 EM ANEXO</t>
  </si>
  <si>
    <t>0202202001709</t>
  </si>
  <si>
    <t>3.  1/2  DIARIA  A  PORTO  ALEGRE  NOS  DIA  15,16,17  E  18/03/2022   PARA PARTICIPACAO  EM EVENTO  No  2022/1503- ENCONTRO DE ORIENTACAO PARA EQUIPES DE  CONTROLE  INTERNO E PREFEITURAS:  LGPD  -  LEI  GERAL  DE  PROTECAO  DE DADOS,  CONTRATACOES  DIRETAS,  PRINCIPAIS    APONTES  DO  TCE,  OUVIDORIA, FISCALIZACAO  DE  DEMANDAS  DO PODER PUBLICO E EMENDAS IMPOSITIVAS. CONF RD 37/2022 E SD 239 EM</t>
  </si>
  <si>
    <t>0202202001710</t>
  </si>
  <si>
    <t>3.    1/2    DIARIA    A   PORTO  ALEGRE  NOS  DIA  15,16,17  E  18/03/2022 PARA  PART  No  2022/1503- ENCONTRO DE ORIENTACAO PARA EQUIPES DE  CONTROLE INTERNO  E  PRE LEI  GERAL  DE  PROTECAO  DE DADOS,  CONTRATACOES  DIRETAS, PRINCIPAIS     APON OUVIDORIA, FISCALIZACAO  DE  DEMANDAS  DO PODER PUBLICO E EMENDAS IMPOSITIVAS. CONF RD 38 E SD 240 EM ANEXO</t>
  </si>
  <si>
    <t>0202202001711</t>
  </si>
  <si>
    <t>3.    1/2    DIARIA    A   PORTO  ALEGRE  NOS  DIA  15,16,17  E  18/03/2022 PARA  PART  No  2022/1503- ENCONTRO DE ORIENTACAO PARA EQUIPES DE  CONTROLE INTERNO  E  PRE LEI  GERAL  DE  PROTECAO  DE DADOS,  CONTRATACOES  DIRETAS, PRINCIPAIS     APON OUVIDORIA, FISCALIZACAO  DE  DEMANDAS  DO PODER PUBLICO E EMENDAS IMPOSITIVAS. CONF SD 241 E RD 39 EM ANEXO</t>
  </si>
  <si>
    <t>0202202001712</t>
  </si>
  <si>
    <t>02  TAXAS  DE  INSCRICAO  PARA AS SERVIDORAS ALINE ROBERTA DE LEON E GESICA EDUARDA  KANIESKI  PARTICIPAREM  DO  EVENTO  "ENCONTRO  DE  ORIENTACAO PARA EQUIPES  DE    CONTROLE    INTERNO  E PREFEITURAS:  LGPD  -  LEI  GERAL  DE PROTECAO    DE  DADOS,    CONTRATACOES  DIRETAS,  PRINCIPAIS    APONTES  DO TCE,    OUVIDORIA,  FISCALIZACAO   DE  DEMANDAS  DO PODER PUBLICO E EMENDAS IMPOSITIVAS"  A  REA</t>
  </si>
  <si>
    <t>0202202001713</t>
  </si>
  <si>
    <t>TAXA  DE  INSCRICAO  PARA  A VEREADORA ROZANE MARIA CEZAR FIM PARTICIPAR DO EVENTO  "ENCONTRO  DE  ORIENTACAO  PARA  EQUIPES  DE    CONTROLE  INTERNO E PREFEITURAS:    LGPD   -  LEI  GERAL  DE  PROTECAO  DE DADOS,  CONTRATACOES DIRETAS,    PRINCIPAIS       APONTES  DO  TCE,  OUVIDORIA, FISCALIZACAO  DE DEMANDAS   DO PODER PUBLICO E EMENDAS IMPOSITIVAS" A REALIZAR-SE NO INLEGIS NOS  DIAS  15,  16,</t>
  </si>
  <si>
    <t>0202202001725</t>
  </si>
  <si>
    <t>01  PASSAGEM  DE  IDA  E VOLTA A PORTO ALEGRE PARA A VEREADORA ROSANE CEZAR FIM    PARTICIPAR DE CURSO PROMOVIDO PELO INLEGIS NOS DIAS 15, 16, 17 E 18. 02.2022. CONF RD 35 EM ANEXO. 01 PASSAGENS TRES DE MAIO A PORTO ALEGRE X R$ 244,95 01 PASSAGENS DE PORTO ALEGRE A IJUI X R$ 202,45</t>
  </si>
  <si>
    <t>0202202001730</t>
  </si>
  <si>
    <t>02  PASSAGENS  DE  IDA  E  VOLTA  A  PORTO  ALEGRE PARA AS SERVIDORAS ALINE ROBERTA  DE LEON E GESSICA EDUARDA KANIESKI PARTICIPAREM DE CURSO PROMOVIDO PELO INLEGIS NOS DIAS 15, 16, 17 E 18.02.2022. CONF RD 35 EM ANEXO NE 1725.  02 PASSAGENS TRES DE MAIO X PORTO ALEGRE R$ 244,95 02 PASSAGENS PORTO ALEGRE X IJUI R$ 202,45</t>
  </si>
  <si>
    <t>0202202001836</t>
  </si>
  <si>
    <t>INDENIZACAO  DE TRANSPORTE EM VIAGEM A PORTO ALEGRE, TOTALIZANDO 925,98 KM, PARA  OS  VEREADORES  FRANCISCO CALEGARI DE OLIVEIRA, HENRIQUE LUIS GRESELE SZARESKI,  GILMAR ROLIN DA SILVA E NICOLAS CORNELIUS PARTICIPAREM DO EVENTO "CONGRESSO  BRASILEIRO  DE  LEGISLATIVOS  MUNICIPAIS" PROMOVIDO PELO UVERGS NOS  DIAS 22, 23, 24 E 25.03.2022. CONF RD 45 EM ANEXO.</t>
  </si>
  <si>
    <t>0202202001837</t>
  </si>
  <si>
    <t>04  TAXAS  DE INSCRICOES PARA OS VEREADORES FRANCISCO CALEGARI DE OLIVEIRA, HENRIQUE  LUIS  GRESELE SZARESKI, GILMAR ROLIN DA SILVA E NICOLAS CORNELIUS PARTICIPAREM  DE  CURSO  "CONGRESSO  BRASILEIRO DE LEGISLATIVOS MUNICIPAIS" PROMOVIDO  PELO  UVERGS  NOS    DIAS 22, 23, 24 E 25.03.2022. CONF RD 44 EM ANEXO.</t>
  </si>
  <si>
    <t>0202202001838</t>
  </si>
  <si>
    <t>3.5  DIARIAS  A  PORTO  ALEGRE  NOS  DIAS  22,  23,  24  E  25.03.2022 PARA PARTICIPAR  DO  EVENTO "CONGRESSO BRASILEIRO DE LEGISLATIVOS MUNICIPAIS" NA UVERGS. CONF RD 43 EM ANEXO.</t>
  </si>
  <si>
    <t>0202202001839</t>
  </si>
  <si>
    <t>3.5  DIARIAS  A  PORTO  ALEGRE  NOS  DIAS  22,  23,  24  E  25.03.2022 PARA PARTICIPAR  DO  EVENTO "CONGRESSO BRASILEIRO DE LEGISLATIVOS MUNICIPAIS" NA UVERGS. CONF RD 42 EM ANEXO.</t>
  </si>
  <si>
    <t>0202202001840</t>
  </si>
  <si>
    <t>3.5  DIARIAS  A  PORTO  ALEGRE  NOS  DIAS  22,  23,  24  E  25.03.2022 PARA PARTICIPAR  DO  EVENTO "CONGRESSO BRASILEIRO DE LEGISLATIVOS MUNICIPAIS" NA UVERGS. CONF RD 41 EM ANEXO.</t>
  </si>
  <si>
    <t>0202202001841</t>
  </si>
  <si>
    <t>3.5  DIARIAS  A  PORTO  ALEGRE  NOS  DIAS  22,  23,  24  E  25.03.2022 PARA PARTICIPAR  DO  EVENTO "CONGRESSO BRASILEIRO DE LEGISLATIVOS MUNICIPAIS" NA UVERGS. CONF RD 40 EM ANEXO.</t>
  </si>
  <si>
    <t>0202202001936</t>
  </si>
  <si>
    <t>AQUISICAO  DE  MOP  PARA LIMPEZA DA CAMARA MUNICIPAL DE VEREADORES. CONF RD 46 EM ANEXO.</t>
  </si>
  <si>
    <t>0202202001937</t>
  </si>
  <si>
    <t>MATERIAL  DE  HIGIENE  E  LIMPEZA  PARA  MANUTENCAO  DA CAMARA MUNICIPAL DE VEREADORES. CONF RD 47 EM ANEXO.</t>
  </si>
  <si>
    <t>0202202001938</t>
  </si>
  <si>
    <t>PRODUTOS  DE  COPA  E  COZINHA  PARA  MANUTENCAO  DA  CAMARA  MUNICIPAL  DE VEREADORES. CONF RD 47 EM ANEXO NE 1937.</t>
  </si>
  <si>
    <t>0202202002245</t>
  </si>
  <si>
    <t>REMUNERACAO REFERENTE AO MES DE MARCO 2022. CAMARA - ESTATUTARIOS VENCIMENTO</t>
  </si>
  <si>
    <t>0202202002246</t>
  </si>
  <si>
    <t>REMUNERACAO REFERENTE AO MES DE MARCO 2022. CAMARA - ESTATUTARIOS INSALUBRIDADE</t>
  </si>
  <si>
    <t>0202202002247</t>
  </si>
  <si>
    <t>REMUNERACAO REFERENTE AO MES DE MARCO 2022. CAMARA - ESTATUTARIOS HORAS EXTRAS</t>
  </si>
  <si>
    <t>0202202002248</t>
  </si>
  <si>
    <t>REMUNERACAO REFERENTE AO MES DE MARCO 2022. CAMARA - ESTATUTARIOS ANUENIOS</t>
  </si>
  <si>
    <t>0202202002249</t>
  </si>
  <si>
    <t>REMUNERACAO REFERENTE AO MES DE MARCO 2022. CAMARA - VEREADORES REPRESENTACAO</t>
  </si>
  <si>
    <t>0202202002250</t>
  </si>
  <si>
    <t>REMUNERACAO REFERENTE AO MES DE MARCO 2022. CAMARA - VEREADORES SUBSIDIOS</t>
  </si>
  <si>
    <t>0202202002251</t>
  </si>
  <si>
    <t>REMUNERACAO REFERENTE AO MES DE MARCO 2022. CAMARA - CCS SALARIO C/C</t>
  </si>
  <si>
    <t>0202202002318</t>
  </si>
  <si>
    <t>CONTRIB. PATRONAL AO INSS REF REMUNERACAO DE MARCO 2022 VEREADORES</t>
  </si>
  <si>
    <t>0202202002319</t>
  </si>
  <si>
    <t>CONTRIB. PATRONAL AO INSS REF REMUNERACAO DE MARCO 2022 CAMARA CCs</t>
  </si>
  <si>
    <t>0202202002381</t>
  </si>
  <si>
    <t>CONTRIB     AO  FPSM  PARTE  PATRONAL  16%  REF.  REMUNERACAO  MARCO/2022 CAMARA - ESTATUTARIOS</t>
  </si>
  <si>
    <t>0202202002400</t>
  </si>
  <si>
    <t>1.1.1.3.1.01.01.00.00.00.00.000</t>
  </si>
  <si>
    <t>BB FPSM RETENCOES MOV 8001 3732-X/12.116-9</t>
  </si>
  <si>
    <t>2.1.8.8.3.01.04.05.00.00.00.000</t>
  </si>
  <si>
    <t>IRRF SERVICOS PJ 1708-06 RPPS</t>
  </si>
  <si>
    <t>4.2.1.1.2.01.99.00.00.00.00.000</t>
  </si>
  <si>
    <t>OUTRAS CONTRIBUICOES PATRONAIS AO RPPS</t>
  </si>
  <si>
    <t>7.2.1.1.3.80.01.00.00.00.00.000</t>
  </si>
  <si>
    <t>DISPONIBILIDADE POR DESTINACAO DE RECURSOS - RETENCOES E OUTROS EXTRAORCAMENTARIOS</t>
  </si>
  <si>
    <t>8.2.1.1.3.02.80.01.00.00.00.000</t>
  </si>
  <si>
    <t>8.2.1.1.4.80.01.00.00.00.00.000</t>
  </si>
  <si>
    <t>00000000000000001738</t>
  </si>
  <si>
    <t>00000000000000001739</t>
  </si>
  <si>
    <t>00000000000000002129</t>
  </si>
  <si>
    <t>00000000000000002546</t>
  </si>
  <si>
    <t>00000000000000002517</t>
  </si>
  <si>
    <t>00000000000000002518</t>
  </si>
  <si>
    <t>00000000000000002519</t>
  </si>
  <si>
    <t>00000000000000002521</t>
  </si>
  <si>
    <t>00000000000000002522</t>
  </si>
  <si>
    <t>00000000000000002523</t>
  </si>
  <si>
    <t>00000000000000002525</t>
  </si>
  <si>
    <t>00000000000000002674</t>
  </si>
  <si>
    <t>00000000000000002675</t>
  </si>
  <si>
    <t>00000000000000002526</t>
  </si>
  <si>
    <t>00000000000000002527</t>
  </si>
  <si>
    <t>00000000000000002528</t>
  </si>
  <si>
    <t>00000000000000002529</t>
  </si>
  <si>
    <t>00000000000000002531</t>
  </si>
  <si>
    <t>00000000000000002532</t>
  </si>
  <si>
    <t>00000000000000002533</t>
  </si>
  <si>
    <t>00000000000000002534</t>
  </si>
  <si>
    <t>00000000000000002143</t>
  </si>
  <si>
    <t>Preencher os dados manuais</t>
  </si>
  <si>
    <t>1.3.2.1.00.1.1.01.99.25.00.000</t>
  </si>
  <si>
    <t>1.3.2.1.00.1.1.01.99.26.00.000</t>
  </si>
  <si>
    <t>1.3.2.1.00.1.1.01.99.27.00.000</t>
  </si>
  <si>
    <t>1.3.2.1.00.1.1.02.99.09.00.000</t>
  </si>
  <si>
    <t>1.7.2.8.10.9.1.11.00.00.00.000</t>
  </si>
  <si>
    <t>1.9.2.8.02.9.1.08.00.00.00.000</t>
  </si>
  <si>
    <t>2.1.8.9.1.02.00.00.00.00.00.000</t>
  </si>
  <si>
    <t>DIARIAS A PAGAR</t>
  </si>
  <si>
    <t>3.3.2.1.1.01.00.00.00.00.00.000</t>
  </si>
  <si>
    <t>DIARIAS PESSOAL CIVIL</t>
  </si>
  <si>
    <t>3.6.1.7.1.08.01.00.00.00.00.000</t>
  </si>
  <si>
    <t>DESVALORIZACAO DE INVESTIMENTOS DO RPPS COM EXECUCAO ORCAMENTARIA</t>
  </si>
  <si>
    <t>3.9.9.6.1.00.00.00.00.00.00.000</t>
  </si>
  <si>
    <t>INDENIZACOES, RESTITUICOES E RESSARCIMENTOS - CONSOLIDACAO</t>
  </si>
  <si>
    <t>5.2.2.9.2.01.02.00.00.00.00.000</t>
  </si>
  <si>
    <t>REFORCO DE EMPENHOS</t>
  </si>
  <si>
    <t>6.2.1.3.9.00.00.00.00.00.00.000</t>
  </si>
  <si>
    <t>(-) OUTRAS DEDUCOES DA RECEITA REALIZADA</t>
  </si>
  <si>
    <t>estornado conforme protocolo 317/2022 e parecer juridico e despacho sr. prefeito em anexo a NE 317.</t>
  </si>
  <si>
    <t>estornado conforme memo 013/2022 em anexo</t>
  </si>
  <si>
    <t>estornado conforme protocolo 317/2022 e parecer juridico e despacho sr. prefeito em anexo.</t>
  </si>
  <si>
    <t>transposto para o acesso 923 - vinculo 4050 - R$ 5.021,74</t>
  </si>
  <si>
    <t>TRANSPOSTO PARA O ACESSO 803 - VINCULO 1031 - PNAE CRECHE   R$ 112,50</t>
  </si>
  <si>
    <t>TRANSPOSTO PARA O ACESSO 802 - VINCULO 1001 - PNAE   R$ 135,00</t>
  </si>
  <si>
    <t>TRANSPOSTO PARA O ACESSO 803 - VINCULO 1031 - PNAE CRECHE   R$ 147,45</t>
  </si>
  <si>
    <t>TRANSPOSTO PARA O ACESSO 802 - VINCULO 1001 - PNAE   R$ 72,80</t>
  </si>
  <si>
    <t>TRANSPOSTO PARA O ACESSO 803 - VINCULO 1031 - PNAE CRECHE   R$ 66,50</t>
  </si>
  <si>
    <t>TRANSPOSTO PARA O ACESSO 802 - VINCULO 1001 - PNAE   R$ 660,00</t>
  </si>
  <si>
    <t>TRANSPOSTO PARA O ACESSO 802 - VINCULO 1001 - PNAE   R$ 341,25</t>
  </si>
  <si>
    <t>TRANSPOSTO PARA O ACESSO 803 - VINCULO 1031 - PNAE CRECHE   R$ 113,75</t>
  </si>
  <si>
    <t>estornado por nao ter necessidad no presente</t>
  </si>
  <si>
    <t>por ter sido empenhado em credor errado</t>
  </si>
  <si>
    <t>VALOR EMPENHADO A MAIOR.</t>
  </si>
  <si>
    <t>DEVOLUCAO DAS SOBRAS DO ADIANTAMENTO</t>
  </si>
  <si>
    <t>conf mem. no69 de pedido de estorno em anexo.</t>
  </si>
  <si>
    <t>conf mem. no69 de pedido de estorno</t>
  </si>
  <si>
    <t>VALOR EMPENHADO A MAIS</t>
  </si>
  <si>
    <t>transposto para o acesso 964 - vinculo 1003 - Novas turmas Educ. Inf. FF  - R$  42,57</t>
  </si>
  <si>
    <t>0202200002455</t>
  </si>
  <si>
    <t>GENEROS  ALIMENTICIOS  PARA  A  REALIZACAO  DAS ATIVIDADES DE PASCOA COM AS CRIANCAS DO CRAS. CONF RD 983 EM ANEXO PROCESSO    No  67/2021  -  PREGAO  PRESENCIAL  No  19/2021    SRP  12/2021</t>
  </si>
  <si>
    <t>3.3.90.30.17.00.00.000</t>
  </si>
  <si>
    <t>0202200002456</t>
  </si>
  <si>
    <t>TONNER     PARA  A  IMPRESSORA  MULTIFUNCIONAL  HP  UTILIZADA  NA  FARMaCIA MUNICIPAL. CONF RD 986 EM ANEXO PROCESSO  No  258/2021  -  PREGAO  PRESENCIAL  No  44/2021  -  SRP  35/2021</t>
  </si>
  <si>
    <t>3.3.90.39.50.02.00.000</t>
  </si>
  <si>
    <t>0202200002457</t>
  </si>
  <si>
    <t>PRESTACAO  DE  SERVICOS  MEDICOS DE CLINICA GERAL JUNTO AO PADU- PERIODO DE 12 MESES. CONF RD 989/2022 E CONTRATO 29/2022 EM ANEXO PROCESSO  No  71/2022,  PREGAO  PRESENCIAL  No  13  /2022, TIPO MENOR PRECO</t>
  </si>
  <si>
    <t>0202200002458</t>
  </si>
  <si>
    <t>MONTAGEM  E CONSERTO DE PNEUS PARA MANUTENCAO DAS MAQUINAS DA SECRETARIA DE OBRAS E VIACAO - SETOR DE ESTRADAS. CONF RD 973 EM ANEXO PROCESSO  No  305/2021  -  PREGAO  PRESENCIAL  No  53/2021  -  SRP  44/2021</t>
  </si>
  <si>
    <t>0202200002459</t>
  </si>
  <si>
    <t>GENEROS  ALIMENTICIOS  PARA  A  REALIZACAO DAS ATIVIDADES NO DIA 05/04/2022 COM  GRUPOS  DE CRIANCAS E ADOLESCENTES ATENDIDOS PELO CRAS. CONF RD 975 EM ANEXO PROCESSO    No  67/2021  -  PREGAO  PRESENCIAL  No  19/2021    SRP  12/2021</t>
  </si>
  <si>
    <t>0202200002460</t>
  </si>
  <si>
    <t>ALIMENTOS  PARA  REALIZACAO  DE  ALMOCO  PARA  O GRUPO DE IDOSOS " TERCEIRA IDADE BRILHANTE" , A SER REALIZADO NO DIA 07/04/2022. CONF RD 978 EM ANEXO.  PROCESSO 67/2021 - PREGAO PRESENCIAL 19/2021 - SRP 12/2021</t>
  </si>
  <si>
    <t>0202200002461</t>
  </si>
  <si>
    <t>GENEROS  ALIMENTICIOS  PARA  A  REALIZACAO DAS ATIVIDADES NO DIA 06/04/2022 COM  GRUPOS  DE CRIANCAS E ADOLESCENTES ATENDIDOS PELO CRAS. CONF RD 979 EM ANEXO PROCESSO    No  67/2021  -  PREGAO  PRESENCIAL  No  19/2021    SRP  12/2021</t>
  </si>
  <si>
    <t>0202200002462</t>
  </si>
  <si>
    <t>FLUIDOS  PARA  SISTEMAS  DE  FREIO  DAS  MAQUINAS  DA SECRETARIA DE OBRAS E VIACAO. CONF RD 972 EM ANEXO PROCESSO    No   203/2021,  PREGAO  PRESENCIAL  No  39/2021    SRP  31/2021</t>
  </si>
  <si>
    <t>0202200002463</t>
  </si>
  <si>
    <t>OLEOS  LUBRIFICANTES    PARA  AS MAQUINAS DA FROTA DA SECRETARIA DE OBRAS E VIACAO- SETOR DE ESTRADAS. CONF RD 974 EM ANEXO. PROCESSO  No  203/2021  -  PREGAO  PRESENCIAL  No  39/2021  -  SRP 31/2021.</t>
  </si>
  <si>
    <t>0202200002464</t>
  </si>
  <si>
    <t>MONTAGEM  DE  PNEUS  PARA  VEICULOS  LEVES DA SECRETARIA DE OBRAS E VIACAO- SETOR DE ESTRADAS. CONF RD 971 EM ANEXO PROCESSONo    305/2021,PREGAO    PRESENCIAL    No   53/2021    SRP  44/2021</t>
  </si>
  <si>
    <t>0202200002465</t>
  </si>
  <si>
    <t>OLEOS  LUBRIFICANTES   PARA AS MAQUINAS DA SECRETARIA DE SERVICOS URBANOS E TRANSITO. CONF RD 970 EM ANEXO PROCESSO    No  203/2021,  PREGAO  PRESENCIAL  No  39/2021    SRP  31/2021.</t>
  </si>
  <si>
    <t>0202200002466</t>
  </si>
  <si>
    <t>COMPLEMENTAR  AO  EMPENHO  1994/2022  REFERENTE  A  REAJUSTE  EM  VALOR  DE ALMOFADA PARA CARIMBO. CONF RD 984 EM ANEXO</t>
  </si>
  <si>
    <t>0202200002467</t>
  </si>
  <si>
    <t>LUVA  DE LATEX PARA UTILIZACAO NA LIMPEZA DO CRAS- MANUTENCAO DO CRAS. CONF RD 982 EM ANEXO PROCESSO    No    68/2021,   PREGAO  PRESENCIAL  No  20/2021  SRP  13/2021.</t>
  </si>
  <si>
    <t>0202200002468</t>
  </si>
  <si>
    <t>PRODUTOS  DE  HIGIENE  E  LIMPEZA  PARA  MANUTENCAO DO CRAS. CONF RD 980 EM ANEXO PROCESSO    No    68/2021  -  PREGAO  PRESENCIAL  No  20/2021  SRP  13/2021</t>
  </si>
  <si>
    <t>0202200002469</t>
  </si>
  <si>
    <t>PRODUTOS  DE  HIGIENE  E  LIMPEZA  PARA  MANUTENCAO DO CRAS. CONF RD 981 EM ANEXO PROCESSO    No    68/2021  -  PREGAO  PRESENCIAL  No  20/2021  SRP  13/2021</t>
  </si>
  <si>
    <t>0202200002470</t>
  </si>
  <si>
    <t>MONTAGEM  E  CONSERTO  DE  PNEUS  PARA MANUTENCAO DA FROTA DA SECRETARIA DE SERVICOS URBANOS E TRANSITO. CONF RD 969 EM ANEXO. PROCESSO    No  305/2021  -  PREGAO  PRESENCIAL  No  53/2021  - SRP 44/2021</t>
  </si>
  <si>
    <t>0202200002471</t>
  </si>
  <si>
    <t>MONTAGEM   DE PNEUS PARA VEICULOS LEVES DA SECRETARIA DE SERVICOS URBANOS E TRANSITO. CONF RD 968 EM ANEXO. PROCESSO    No  305/2021  -  PREGAO  PRESENCIAL  No  53/2021  - SRP 44/2021</t>
  </si>
  <si>
    <t>0202200002472</t>
  </si>
  <si>
    <t>01  ALMOFADA  PARA  CARIMBO  DA  DIRETORA  DO SETOR DE PESSOAL - ANDRIA BOM VIANA. CONF RD 993 EM ANEXO.</t>
  </si>
  <si>
    <t>0202200002473</t>
  </si>
  <si>
    <t>01  ALMOFADA  PARA  CARIMBO  DO  ENGENHEIRO CIVIL - FELIPE FERON KIRSCHNER. CONF RD 992 EM ANEXO</t>
  </si>
  <si>
    <t>0202200002474</t>
  </si>
  <si>
    <t>TONNER     PARA  A  IMPRESSORA  MULTIFUNCIONAL  HP  UTILIZADA  NA  FARMaCIA MUNICIPAL. CONF RD 991 EM ANEXO PROCESSO  No  258/2021  -  PREGAO  PRESENCIAL  No  44/2021  -  SRP  35/2021</t>
  </si>
  <si>
    <t>0202200002475</t>
  </si>
  <si>
    <t>TONNER    PARA  A  IMPRESSORAS  UTILIZADAS  NA  MANUTENCAO  DAS UBS/PSF. CONF RD 990 EM ANEXO PROCESSO  No  258/2021  -  PREGAO  PRESENCIAL  No  44/2021  -  SRP  35/2021</t>
  </si>
  <si>
    <t>0202200002476</t>
  </si>
  <si>
    <t>RENOVACAO  DE  CERTIFICADO DIGITAL A3 (E-CPF A3) TOKEN PARA USO DE SERVIDOR DO CONTROLE INTERNO. PERIODO: 03 ANOS CONF RD 985 EM ANEXO</t>
  </si>
  <si>
    <t>0202200002477</t>
  </si>
  <si>
    <t>DIARIAS  PARA  VIAGENS REALIZADAS PARA TRANSPORTE DE PACIENTES ENCAMINHADOS PELA  SECR.  DE    SAUDE PARA CONSULTAS E EXAMES EM DIVERSAS ESPECIALIDADES NOS  MUNICIPIOS  DA REGIAO, CAPITAL E FORA DO ESTADO NO EXERCICIO 2022 CONF RD 182 EM ANEXO.</t>
  </si>
  <si>
    <t>0202200002478</t>
  </si>
  <si>
    <t>DIARIAS  PARA  VIAGENS REALIZADAS PARA TRANSPORTE DE PACIENTES ENCAMINHADOS PELA  SECR.  DE    SAUDE PARA CONSULTAS E EXAMES EM DIVERSAS ESPECIALIDADES NOS  MUNICIPIOS  DA REGIAO, CAPITAL E FORA DO ESTADO NO EXERCICIO 2022 CONF RD 182 EM ANEXO NE 2477.</t>
  </si>
  <si>
    <t>0202200002479</t>
  </si>
  <si>
    <t>0202200002487</t>
  </si>
  <si>
    <t>COMBUSTIVEL PARA ABASTECIMENTO DA FROTA DA SECRETARIA DE OBRAS E VIACAO. NE COMPLEMENTAR A NE 1678 PROCESSO 16/2022, PREGAO PRESENCIAL 02/2022, SRP 03/2022 296,48 LTS X DIESEL S10</t>
  </si>
  <si>
    <t>0202200002488</t>
  </si>
  <si>
    <t>COMBUSTIVEL PARA ABASTECIMENTO DA FROTA DA SECRETARIA DE OBRAS E VIACAO. NE COMPLEMENTAR A NE 1679 PROCESSO 16/2022, PREGAO PRESENCIAL 02/2022, SRP 03/2022 163,07 LTS DIESEL COMUM X R$ 6,59</t>
  </si>
  <si>
    <t>0202200002489</t>
  </si>
  <si>
    <t>1.  1/2 DIARIA A PORTO ALEGRE DE 26 A 28/04/2022 PARA REALIZACAO DE CURSO " AREAS  DE  PRESERVACAO  PERMANENTE  (APP),  TEORIA JURIDICA AOS MUNICIPIOS" JUNTO A DPM. CONF SD 307 EM ANEXO. TRANSPOSTA DA NE 2000 EM ANEXO</t>
  </si>
  <si>
    <t>0202200002490</t>
  </si>
  <si>
    <t>MATERIAIS  PARA  MANUTENCAO  DO VEICULO RENAULT LOGAN No 96. CONF RD 995 EM ANEXO PROCESSO      No  203/2021,  PREGAO  PRESENCIAL  No  39/2021  SRP  31/2021.</t>
  </si>
  <si>
    <t>3.3.90.30.03.00.00.000</t>
  </si>
  <si>
    <t>0202200002491</t>
  </si>
  <si>
    <t>OLEO  DIESEL  S10  PARA  O    FUNCIONAMENTO DO GERADOR DE ENERGIA DO PRONTO ATENDIMENTO  DE  URGENCIA E EMERGENCIA NOS DIAS EM QUE HOUVER FALTA DE LUZ. CONF RD 994 EM ANEXO PROCESSO    No  16/2022,  PREGAO  PRESENCIAL  No  02/2022    SRP 03/2022.</t>
  </si>
  <si>
    <t>0202200002492</t>
  </si>
  <si>
    <t>TRANSPORTE  ESCOLAR AOS ALUNOS DA REDE BASICA DE EDUCACAO NO EXERCICIO 2022  CONF.  CONTRATO  016/2020  E  TERMO  ADITIVO  005  EM  ANEXO  NE  1150. PROCESSO  No  15/2020  PREGAO  PRESENCIAL  No  10/2020  EDITAL  12/2020 LINHA 02 SAO ROQUE E MORMACO LAJEADO SILVA NE TRANSPOSTA DA NE 1149 AJUSTE DE VINCULO.</t>
  </si>
  <si>
    <t>0202200002493</t>
  </si>
  <si>
    <t>01  TAXA  DE  INSCRICAO NO CURSO DE "APLICACAO DOS RECURSOS DO SUS", QUE SE REALIZARA  NO  DIA  07/04/2022,  NO CAMPUS DA UNIJUI DE SANTA ROSA, DO QUAL PARTICIPARA  O  SECRETARIO  DE  SAuDE  MUNICIPAL, CARLOS SPLENGER, CONFORME CONTEuDO PROGRAMaTICO E RD 1007 EM ANEXO.</t>
  </si>
  <si>
    <t>0202200002494</t>
  </si>
  <si>
    <t>ANUIDADE    PARA    UNCME/RS  (UNIAO  NACIONAL  DOS CONSELHOS MUNICIPAIS DE EDUCACAO). CONF RD 996 EM ANEXO</t>
  </si>
  <si>
    <t>0202200002495</t>
  </si>
  <si>
    <t>INSTALACAO  E MANUTENCAO DE SISTEMA DE RASTRAMENTO NOS VEICULOS DA FROTA DA SECRETARIA  MUNICIPAL  DE  SAUDE.  CONF  RD 1004/2022 E CONTRATO 30/2022 EM ANEXO DISPENSA DE LICITACAO No 58/2022 - PROCESSO No 87/2022</t>
  </si>
  <si>
    <t>0202200002496</t>
  </si>
  <si>
    <t>COMBUSTIVEL PARA ABASTECIMENTO DA FROTA DA SECRETARIA DE OBRAS E VIACAO. NE COMPLEMENTAR A NE 1679 PROCESSO 16/2022, PREGAO PRESENCIAL 02/2022, SRP 03/2022 100 LTS DIESEL COMUM X R$ 5,74</t>
  </si>
  <si>
    <t>0202200002497</t>
  </si>
  <si>
    <t>PASSAGENS  PARA  OS  SERVIDORES  DA  SECR.  DE  EDUCACAO QUANDO EM VIAGEM A SERVICO  DA  ADMINISTRACAO  MUNICIPAL CONF RD 997 EM ANEXO. TRES DE MAIO X PORTO ALEGRE PORTO ALEGRE X TRES DE MAIO</t>
  </si>
  <si>
    <t>0202200002498</t>
  </si>
  <si>
    <t>PASSAGENS  PARA  OS  SERVIDORES  DA SECR. DE AGRICULTURA QUANDO EM VIAGEM A SERVICO  DA  ADMINISTRACAO  MUNICIPAL CONF RD 998 EM ANEXO. TRES DE MAIO X PORTO ALEGRE PORTO ALEGRE X TRES DE MAIO</t>
  </si>
  <si>
    <t>0202200002499</t>
  </si>
  <si>
    <t>04  DIARIAS A BRASILIA NOS DIAS 25, 26, 27 E 28.04.2022 PARA O SR. PREFEITO MUNICIPAL  JOAO  EDECIO GRAEF, QUE IRA PARTICIPAR DA XXIII MARCHA EM DEFESA DOS MUNICIPIOS. CONF SD 257 EM ANEXO.</t>
  </si>
  <si>
    <t>0202200002500</t>
  </si>
  <si>
    <t>PASSAGENS  PARA  OS SERVIDORES DA SECR. DE ADMINISTRACAO QUANDO EM VIAGEM A SERVICO  DA  ADMINISTRACAO  MUNICIPAL CONF RD 999 EM ANEXO TReS DE MAIO X PORTO ALEGRE PORTO ALEGRE X TReS DE MAIO</t>
  </si>
  <si>
    <t>0202200002501</t>
  </si>
  <si>
    <t>PASSAGENS  PARA  OS  SERVIDORES  DA  SECR.  DA  FAZENDA  QUANDO EM VIAGEM A SERVICO  DA  ADMINISTRACAO  MUNICIPAL CONF RD 1000 EM ANEXO TReS DE MAIO X PORTO ALEGRE PORTO ALEGRE X TReS DE MAIO</t>
  </si>
  <si>
    <t>0202200002502</t>
  </si>
  <si>
    <t>PASSAGENS  PARA  OS  SERVIDORES  DA  SECR.  DA  FAZENDA  QUANDO EM VIAGEM A SERVICO    DA    ADMINISTRACAO    MUNICIPAL- MANUTENCAO DA ADM TRIBUTARIA CONF RD 1001 EM ANEXO TReS DE MAIO X PORTO ALEGRE PORTO ALEGRE X TReS DE MAIO</t>
  </si>
  <si>
    <t>0202200002503</t>
  </si>
  <si>
    <t>PASSAGENS  PARA  OS  SERVIDORES  DO GABINETE DO PREFEITO QUANDO EM VIAGEM A SERVICO    DA    ADMINISTRACAO    MUNICIPAL-  MANUTENCAO  DAS ASSESSORIAS E CONSULTORIAS. CONF RD 1002 EM ANEXO TReS DE MAIO X PORTO ALEGRE PORTO ALEGRE X TReS DE MAIO</t>
  </si>
  <si>
    <t>0202200002504</t>
  </si>
  <si>
    <t>PASSAGENS  PARA  OS  SERVIDORES  DO GABINETE DO PREFEITO QUANDO EM VIAGEM A SERVICO    DA   ADMINISTRACAO  MUNICIPAL- MANUTENCAO DO CONTROLE INTERNO. CONF RD 1003 EM ANEXO TReS DE MAIO X PORTO ALEGRE PORTO ALEGRE X TReS DE MAIO</t>
  </si>
  <si>
    <t>0202200002505</t>
  </si>
  <si>
    <t>AQUISICAO  DE  PA  CARREGADEIRA ANO/MODELO 2022 - ZERO HORAS. CONF RD 987 E CONTRATO 26 EM ANEXO PROCESSO    DE    LICITACAO   No  21/2022,PREGAO  ELETRoNICO  No  04/2022 PATRIMONIO No</t>
  </si>
  <si>
    <t>0202200002506</t>
  </si>
  <si>
    <t>AQUISICAO  DE  PA CARREGADEIRA ANO/MODELO 2022 - ZERO HORAS. CONF RD 988 EM ANEXO E CONTRATO 26/2022 EM ANEXO NE 2505/2022 PROCESSO    DE    LICITACAO   No  21/2022,PREGAO  ELETRoNICO  No  04/2022 PATRIMONIO No</t>
  </si>
  <si>
    <t>0202200002507</t>
  </si>
  <si>
    <t>01  CRUZETA DO CARDAN PARA CONSERTO DA RETROESCAVADEIRA No 70 DA SECRETARIA DE SERVICOS URBANOS E TRANSITO. CONF RD 1008 EM ANEXO</t>
  </si>
  <si>
    <t>0202200002508</t>
  </si>
  <si>
    <t>SEGURO  VEICULAR  PARA  O  VEICULO AMBULANCIA RENAULT MASTER PLACA IZV6337- VIGENCIA    UM    ANO-  CONF  RD  1006  E  CONTRATO  No33/2022  EM  ANEXO PROCESSO No 88/2022 - DISPENSA No 59/2022</t>
  </si>
  <si>
    <t>0202200002509</t>
  </si>
  <si>
    <t>SEGURO  VEICULAR  PARA  O  VEICULO  VAN  RENAULT  MASTER  PLACA  IZV 8G47 - VIGENCIA    UM    ANO-  CONF  RD  1005  E  CONTRATO  No31/2022  EM  ANEXO PROCESSO No 88/2022 - DISPENSA No 59/2022</t>
  </si>
  <si>
    <t>0202200002510</t>
  </si>
  <si>
    <t>MATERIAL  PARA  CONSTRUCAO DE CALCADA E MURO DE CONTENCAO NA ESCOLA GETuLIO VARGAS. CONF RD 1011 EM ANEXO. PROCESSO  No  98/2021,  PREGAO  PRESENCIAL    No  25/2021, SRP No 18/2021 E EDITAL No 29/2021.</t>
  </si>
  <si>
    <t>0202200002511</t>
  </si>
  <si>
    <t>MATERIAL  PARA  CONSTRUCAO DE CALCADA E MURO DE CONTENCAO NA ESCOLA GETuLIO VARGAS. CONF RD 1010 EM ANEXO. PROCESSO  No  98/2021,  PREGAO  PRESENCIAL    No  25/2021, SRP No 18/2021 E EDITAL No 29/2021.</t>
  </si>
  <si>
    <t>0202200002512</t>
  </si>
  <si>
    <t>09  UN  DE  LIVRO DE ATA PARA MANUTENCAO DAS ATIVIDADE DAS UBS/PSF. CONF RD 1017 EM ANEXO PROCESSO  No  109/2021,    PREGAO  PRESENCIAL  No  28/2021    SRP  19/ 2021</t>
  </si>
  <si>
    <t>0202200002513</t>
  </si>
  <si>
    <t>MATERIAIS  DE EXPEDIENTE PARA MANUTENCAO DA ADMINISTRACAO DA SAuDE. CONF RD 1016 EM ANEXO PROCESSO  No  109/2021,    PREGAO  PRESENCIAL  No  28/2021    SRP  19/ 2021</t>
  </si>
  <si>
    <t>0202200002514</t>
  </si>
  <si>
    <t>MATERIAIS  DE EXPEDIENTE PARA MANUTENCAO DA ADMINISTRACAO DA SAuDE. CONF RD 1015 EM ANEXO PROCESSO  No  109/2021,    PREGAO  PRESENCIAL  No  28/2021    SRP  19/ 2021</t>
  </si>
  <si>
    <t>0202200002515</t>
  </si>
  <si>
    <t>MATERIAIS  DE  EXPEDIENTE  PARA MANUTENCAO DA VIGILaNCIA SANITaRIA. CONF RD 1014 EM ANEXO PROCESSO  No  109/2021,    PREGAO  PRESENCIAL  No  28/2021    SRP  19/ 2021</t>
  </si>
  <si>
    <t>0202200002516</t>
  </si>
  <si>
    <t>MATERIAIS  DE EXPEDIENTE PARA MANUTENCAO DA ADMINISTRACAO DA SAuDE. CONF RD 1013 EM ANEXO PROCESSO  No  109/2021,    PREGAO  PRESENCIAL  No  28/2021    SRP  19/ 2021</t>
  </si>
  <si>
    <t>0202200002517</t>
  </si>
  <si>
    <t>MATERIAIS  DE  EXPEDIENTE  PARA  MANUTENCAO  DAS  UBS/PSF.  CONF RD 1012 EM ANEXO PROCESSO  No  109/2021,    PREGAO  PRESENCIAL  No  28/2021    SRP  19/ 2021</t>
  </si>
  <si>
    <t>0202200002518</t>
  </si>
  <si>
    <t>SERVICOS  DE  ASSISTENCIA TECNICA E EXTENSAO RURAL E SOCIAL - PERIODO DE 09 MESES. CONF RD 1009/2022 E CONTRATO 32/2022 EM ANEXO PROCESSO No 89/2022 - DISPENSA No 60/2022</t>
  </si>
  <si>
    <t>0202201002519</t>
  </si>
  <si>
    <t>RESSARCIMENTO    REFERENTE  A  DESPESAS  COM  LOCOMOCAO  PARA  A  SERVIDORA FRANCIELE  A N SCHRAMEIER QUE IRA PARTICIPAR DE CURSO " NOVAS REGRAS PARA A APLICACAO  DOS RECURSOS DOS RPPS" JUNTO A DPM-PORTO ALEGRE-RS. CONF RD 1018 EM ANEXO.</t>
  </si>
  <si>
    <t>0202200002521</t>
  </si>
  <si>
    <t>1/4  DE  DIARIA  A SANTA ROSA NO DIA 07.04.2022 PARA PARTICIPAR DE CURSO DE APLICACAO  DOS  RECURSOS DO SUS - NOVOS RUMOS DO FINANCIAMENTO DO SUS. CONF SD 378 EM ANEXO.</t>
  </si>
  <si>
    <t>0202200002522</t>
  </si>
  <si>
    <t>DISCOS  DE  TACOGRAFO  PARA CONTAGEM DE HORAS DOS VEICULOS DA SECRETARIA DE OBRAS E VIACAO- SETOR DE ESTRADAS. CONF RD 1019 EM ANEXO. PROCESSO   No  203/2021,  PREGAO  PRESENCIAL  No  39/2021    SRP  31/2021</t>
  </si>
  <si>
    <t>0202200002523</t>
  </si>
  <si>
    <t>GENEROS   ALIMENTICIOS  PARA  REALIZACAO  DE  ALMOCO  PARA  SERVIDORES  QUE REALIZAM  REPAROS  NAS REDES DE aGUA DO INTERIOR DO MUNICIPIO. CONF 1020 EM ANEXO PROCESSO    No  67/2021,    PREGAO  PRESENCIAL  No  19/2021    SRP  12/2021</t>
  </si>
  <si>
    <t>0202200002524</t>
  </si>
  <si>
    <t>CIRURGIA   DE  PROSTATECTOMIA  TRANSVESICAL  PARA  PACIENTE  ATENDIDO  PELO SISTEMA BASICO DE SAUDE. CONF RD 1021 EM ANEXO.</t>
  </si>
  <si>
    <t>0202200002525</t>
  </si>
  <si>
    <t>RESSARCIMENTO  DE  CONSULTA/EXAME  MEDICO  CONF LEI 2613/15 DE ACORDO COM O DECRETO 104/15 CONF RD 1022 EM ANEXO.</t>
  </si>
  <si>
    <t>0202200002526</t>
  </si>
  <si>
    <t>BISCOITOS  DECORADOS  DE  PASCOA PARA OS  ALUNOS DA EDUCACAO INFANTIL. CONF RD 1023 EM ANEXO PROCESSO No 90/2022 DISPENSA No 61/2022</t>
  </si>
  <si>
    <t>0202200002527</t>
  </si>
  <si>
    <t>BISCOITOS  DECORADOS  DE PASCOA PARA OS  ALUNOS DO ENSINO FUNDAMENTAL. CONF RD 1024 EM ANEXO PROCESSO No 90/2022 DISPENSA No 61/2022</t>
  </si>
  <si>
    <t>0202200002528</t>
  </si>
  <si>
    <t>MAO  DE  OBRA DE CHAPEAMENTO PARA O CAMINHAO No20 DA SECRETARIA DE SERVICOS URBANOS E TRANSITO.  CONF RD 1025 EM ANEXO PROCESSO    No   117/2021,    PREGAO  PRESENCIAL  No  31/2021  SRP  22/2021</t>
  </si>
  <si>
    <t>0202200002529</t>
  </si>
  <si>
    <t>CONSERTO   DE  PORTA  DA  GELADEIRA  DA  COZINHA  DO  SETOR  DE  PESSOAL  - MANUTENCAO DO PALACIO MUNICIPAL. CONF RD 1028 EM ANEXO.</t>
  </si>
  <si>
    <t>DOTACAO INADEQUADA, POIS A COZINHA E DO RH, ENTAO DEVE ONERAR A MANUTENCAO DA SEC. ADM</t>
  </si>
  <si>
    <t>0202200002530</t>
  </si>
  <si>
    <t>BORRACHA  PARA  PORTA  DA  GELADEIRA  DA  COZINHA  DO  SETOR  DE  PESSOAL - MANUTENCAO DO PALACIO MUNICIPAL. CONF RD 1027 EM ANEXO.</t>
  </si>
  <si>
    <t>0202200002531</t>
  </si>
  <si>
    <t>CARGA  DE  OXIGENIO  MEDICINAL  PARA USO NA AMBULaNCIA RENAULT MASTER 2014. CONF RD 1034 EM ANEXO. PROCESSO 144/2021 - PREGAO PRESENCIAL 36/2021 - SRP 28/2021</t>
  </si>
  <si>
    <t>0202200002532</t>
  </si>
  <si>
    <t>CARGA DE OXIGENIO MEDICINAL PARA USO DE PACIENTES EM TRATAMENTO DOMICILIAR. CONF RD 1035 EM ANEXO. PROCESSO 144/2021 - PREGAO PRESENCIAL 36/2021 - SRP 28/2021</t>
  </si>
  <si>
    <t>0202200002533</t>
  </si>
  <si>
    <t>CARGA DE OXIGENIO MEDICINAL PARA USO DE PACIENTES EM TRATAMENTO DOMICILIAR. CONF RD 1036 EM ANEXO. PROCESSO 144/2021 - PREGAO PRESENCIAL 36/2021 - SRP 28/2021</t>
  </si>
  <si>
    <t>0202200002534</t>
  </si>
  <si>
    <t>CONSULTAS  REUMATOLOGICAS  PARA DAR CONTINUIDADE AOS ATENDIMENTOS PRESTADOS A POPULACAO DE INDEPENDENCIA CONF RD 1032 EM ANEXO. TERMO DE CREDENCIAMENTO 06/2018 EM ANEXO</t>
  </si>
  <si>
    <t>0202200002535</t>
  </si>
  <si>
    <t>COMBUSTIVEL  PARA  ABASTECIMENTO  DOS  VEICULOS  DA SECRETARIA MUNICIPAL DE SAUDE-  MANUTENCAO  DO  TRANSPORTE  DE PACIENTES. CONF RD 1033 EM  ANEXO. PROCESSO   No  16/2022  PREGAO  PRESENCIAL  No  02/2022  SRP  No  03/2022 2.000 LT DIESEL S10 X  R$ 6,60</t>
  </si>
  <si>
    <t>0202200002536</t>
  </si>
  <si>
    <t>RESSARCIMENTO  PARA O SERVIDOR CARLOS ROGERIO SPENGLER REFERENTE A DESPESAS COM  COMBUSTIVEL EM VEICULO PROPRIO PARA PARTICIPACAO EM CURSO DE APLICACAO DOS  RECURSOS  DO SUS, NO DIA 07/04/2022 EM SANTA ROSA-RS . CONF RD No 1031 EM ANEXO.</t>
  </si>
  <si>
    <t>0202200002537</t>
  </si>
  <si>
    <t>MAO  DE  OBRA  PARA   A TROCA DO TENSIONADOR DO VEICULO VAN, PLACA IZV8G47, QUE REALIZA O TRANSPORTE DE PACIENTES. CONF RD 1030 EM ANEXO</t>
  </si>
  <si>
    <t>0202200002538</t>
  </si>
  <si>
    <t>01  TENSIONADOR  PARA CONSERTO NO VEICULO VAN, PLACA IZV8G47, QUE REALIZA O TRANSPORTE DE PACIENTES. CONF RD 1029 EM ANEXO</t>
  </si>
  <si>
    <t>3.3.90.93.99.00.00.000</t>
  </si>
  <si>
    <t>0202200002539</t>
  </si>
  <si>
    <t>DEVOLUCAO  DE  VALOR  RECEBIDO  A  MAIOR  EM 2020 DO FNS NA FONTE 4710 REF. PQA-VS,    PORTARIA  2.497/2021,  CFE  OICIO  No  1009/2022/DAEVS/SVS/MS. VALOR RECEBIDO: 5.815,60 VALOR CORRETO: 3.695,58</t>
  </si>
  <si>
    <t>0202200002540</t>
  </si>
  <si>
    <t>RESSARCIMENTO  DE  CONSULTA/EXAME  MEDICO  CONF LEI 2613/15 DE ACORDO COM O DECRETO 104/15 CONF RD 1037 EM ANEXO.</t>
  </si>
  <si>
    <t>0202201002543</t>
  </si>
  <si>
    <t>1.  1/2  DIARIA  A  PORTO  ALEGRE NOS DIAS 18 E 19/04/2022 PARA A SERVIDORA PARTICIPAR  DO  CURSO  "NOVAS REGRAS PARA APLICACAO DOS RECURSOS DOS RPPS". QUE SERA REALIZADO NA DPM. CONF SD 382 EM ANEXO.</t>
  </si>
  <si>
    <t>0202201002544</t>
  </si>
  <si>
    <t>RESSARCIMENTO    REFERENTE  A  DESPESAS  COM  LOCOMOCAO  PARA  A  SERVIDORA FRANCIELE  A N SCHRAMEIER QUE IRA PARTICIPAR DE CURSO " NOVAS REGRAS PARA A APLICACAO    DOS  RECURSOS  DOS  RPPS"  JUNTO  A  DPM-PORTO  ALEGRE-RS. NE  COMPLEMENTAR  A  NE  2519  DEVIDO  O  VALOR  DAS  PASSAGENS  SER 451,40</t>
  </si>
  <si>
    <t>0202200002545</t>
  </si>
  <si>
    <t>TRANSPORTE  ESCOLAR  AOS  ALUNOS  DA  REDE  BASICA DE EDUCACAO NO EXERCICIO 2022 CONF.  CONTRATO  016/2020 PROCESSO   No  15/2020  PREGAO  PRESENCIAL  No  10/2020  EDITAL  12/2020 ITINERARIO 02- SAO ROQUE / MORMACO TERMO DE APOSTILAMENTO 002 AO CONTRATO 016/2020 EM ANEXO</t>
  </si>
  <si>
    <t>0202200002546</t>
  </si>
  <si>
    <t>TRANSPORTE  ESCOLAR  AOS  ALUNOS  DA  REDE  BASICA DE EDUCACAO NO EXERCICIO 2022 CONF.  CONTRATO  71/2021 PROCESSO No 205/2021 PREGAO ELETRONICO No 012/2021 ITINERARIO 01 - LAJEADO SILVA TERMO DE APOSTILAMENTO 001  EM ANEXO</t>
  </si>
  <si>
    <t>0202200002547</t>
  </si>
  <si>
    <t>TRANSPORTE  ESCOLAR  AOS  ALUNOS  DA  REDE  BASICA DE EDUCACAO NO EXERCICIO 2022 CONF  TERMO  DE  APOSTILAMENTO  No001  AO  CONTRATO  No  17/2020 EM ANEXO PROCESSO No 15/2020 PREGAO ELETRONICO No 010/2020 ITINERARIO 04 -  ESQUINA BUDEL</t>
  </si>
  <si>
    <t>0202200002548</t>
  </si>
  <si>
    <t>TRANSPORTE  ESCOLAR  AOS  ALUNOS  DA  REDE  BASICA DE EDUCACAO NO EXERCICIO 2022 CONF TERMO DE APOSTILAMENTO No001 AO CONTRATO No 17/2020 EM ANEXO NE 2547 PROCESSO No 15/2020 PREGAO ELETRONICO No 010/2020 ITINERARIO 03 -  PESSEGUEIRO E PESSEGUEIRINHO</t>
  </si>
  <si>
    <t>0202200002549</t>
  </si>
  <si>
    <t>01  TAXA  DE  INSCRICAO  PARA  O CURSO EAD AO VIVO" RAIS - RELACAO ANUAL DE INFORMACOES  SOCIAIS"  AO  SERVIDOR  CRISTIAN  BORGES  MULLER, NO DIA 18 DE ABRIL DE 2022. CONF RD 1038 EM ANEXO.</t>
  </si>
  <si>
    <t>0202200002550</t>
  </si>
  <si>
    <t>MATERIAIS    DIVERSOS   PARA  MANUTENCAO  DO  ENSINO  FUNDAMENTAL  EM  SUAS ATIVIDADES  DIaRIAS  PARA  MELHOR  ORGANIZACAO E HIGIENIZACAO DOS LOCAIS DE TRABALHO. CONF RD 1040 EM ANEXO PROCESSO  No  68/2021  -  PREGAO  PRESENCIAL  No  20/2021  SRP  13/2021</t>
  </si>
  <si>
    <t>0202200002551</t>
  </si>
  <si>
    <t>MATERIAIS  DE COZINHA PARA MANUTENCAO DA EDUCACAO INFANTIL. CONF RD 1039 EM ANEXO PROCESSO  No  68/2021  -  PREGAO  PRESENCIAL  No  20/2021  SRP  13/2021</t>
  </si>
  <si>
    <t>0202200002552</t>
  </si>
  <si>
    <t>GENEROS  ALIMENTICIOS  PARA  USO DOS FUNCIONARIOS DA SECRETARIA DE SERVICOS URBANOS E TRANSITO.  CON RD 1043 EM ANEXO PROCESSO    No    67/2021,  PREGAO  PRESENCIAL  No  19/2021    SRP  12/2021</t>
  </si>
  <si>
    <t>0202200002553</t>
  </si>
  <si>
    <t>MAO  DE  OBRA  PARA SERVICOS MECANICOS NO VEICULO RENAULT LOGAN, N.o 96, DA SEC.  MUN.  DE  AGRICULTURA  E  ABASTECIMENTO.  CONF  RD  1042  EM  ANEXO PROCESSO No 56/2022, PREGAO PRESENCIAL No 09/2022SRP 07/2022</t>
  </si>
  <si>
    <t>0202200002554</t>
  </si>
  <si>
    <t>COLETA,  TRANSPORTE, TRATAMENTO E DESTINACAO FINAL DE RESIDUOS HOSPITALARES - MANUTENCAO DAS UBS/PSF. PERIODO DE 12 MESES CONF RD 1045/2022 E CONTRATO  No 04/2022 EM ANEXO DISPENSA No 03/2022 - PROCESSO No 04/2022.</t>
  </si>
  <si>
    <t>0202200002555</t>
  </si>
  <si>
    <t>EXAMES  LABORATORIAIS  PARA  MANUTENCAO  DOS ATENDIMENTOS NA REDE BASICA DE SAUDE CONF RD 1041 EM ANEXO. PROCESSO 205/2018 EDITAL 106/2018 CREDENCIAMENTO 03/2018</t>
  </si>
  <si>
    <t>0202200002556</t>
  </si>
  <si>
    <t>HORAS  MAQUINA  DE  RETROESCAVADEIRA  PARA  SECRETARIA  DE  OBRAS E VIACAO- MANUTENCAO DE ESTRADAS RURAIS. CONF RD 1044 EM ANEXO. PROCESSO    No  29/2022,    PREGAO  PRESENCIAL  No  04/2022  SRP  05/2022 .</t>
  </si>
  <si>
    <t>0202200002557</t>
  </si>
  <si>
    <t>COMBUSTIVEL  PARA  ABASTECIMENTO  DA FROTA DA SECRETARIA DE OBRAS E VIACAO- SETOR DE ESTRADAS. NE COMPLEMENTAR A NE 1679. CONF NF-e No 62 EM ANEXO NE 1947.</t>
  </si>
  <si>
    <t>0202200002558</t>
  </si>
  <si>
    <t>RESSARCIMENTO  DE  CONSULTA/EXAME  MEDICO  CONF LEI 2613/15 DE ACORDO COM O DECRETO 104/15 CONF RD 1046 EM ANEXO.</t>
  </si>
  <si>
    <t>0202200002559</t>
  </si>
  <si>
    <t>MENSALIDADE  PARA  A FAMURS, NO PERIODO DE FEVEREIRO A DEZEMBRO DE 2022. VALOR MENSAL R$ 1.646,52 NE COMPLEMENTAR A NE 236/2022</t>
  </si>
  <si>
    <t>0202200002560</t>
  </si>
  <si>
    <t>JOGOS  E  BRINQUEDOS  EDUCATIVOS  PARA MELHORAR ATENDIMENTO DOS USUARIOS DA EDUCACAO INFANTIL. CONF RD 917 EM ANEXO NE 2281 LICITACAO No 52/2022 - PROCESSO No 80/2022 TRANSPOSTO DA NE 2281 PARA AJUSTE NO ACESSO</t>
  </si>
  <si>
    <t>0202200002561</t>
  </si>
  <si>
    <t>06  PNEUS  275  /  80 X 22,5 PARA REPOSICAO NO CAMINHAO No111 DA SECRETARIA DE OBRAS E VIACAO. CONF RD 1051 EM ANEXO PROCESSO  No  281/2021  -  PREGAO  PRESENCIAL  No  48/2021  -  SRP 39/2021.</t>
  </si>
  <si>
    <t>0202200002562</t>
  </si>
  <si>
    <t>COMBUSTIVEL PARA MANUTENCAO DO TRANSPORTE ESCOLAR. CONF RD 1050 EM  ANEXO. PROCESSO  324/2021, PREGAO PRESENCIAL 56/2021, SRP 46/2021, EDITAL 89/2021.  300 LTS DE GASOLINA COMUM X R$ 7,46 UN</t>
  </si>
  <si>
    <t>0202200002563</t>
  </si>
  <si>
    <t>COMBUSTIVEL PARA MANUTENCAO DO TRANSPORTE ESCOLAR. CONF RD 1049 EM  ANEXO. PROCESSO 16/2022, PREGAO PRESENCIAL 02/2022, SRP 03/2022. 2.000 LTS DE DIESEL S10 X R$ 6,60 UN</t>
  </si>
  <si>
    <t>0202200002564</t>
  </si>
  <si>
    <t>COMBUSTIVEL PARA MANUTENCAO DO TRANSPORTE ESCOLAR. CONF RD 1048 EM  ANEXO. PROCESSO 16/2022, PREGAO PRESENCIAL 02/2022, SRP 03/2022. 2.000 LTS DE DIESEL COMUM X R$ 6,59 UN</t>
  </si>
  <si>
    <t>0202200002565</t>
  </si>
  <si>
    <t>SERVICO  DE  TROCA  DE  FILTRO E LIMPEZA DO BEBEDOURO DO PALaCIO MUNICIPAL. CONF RD 1047 EM ANEXO</t>
  </si>
  <si>
    <t>0202200002566</t>
  </si>
  <si>
    <t>08  PNEUS  1000X20 PARA O CAMINHAO No 82 DA SECRETARIA DE OBRAS E VIACAO. CONF RD 1052 EM ANEXO PROCESSO    No    281/2021,   PREGAO  PRESENCIAL  No  48/2021  SRP  39/2021</t>
  </si>
  <si>
    <t>0202200002567</t>
  </si>
  <si>
    <t>MATERIAIS  PARA  INSTALACAO DE HIDRANTE NA EMEI LAR DA CRIANCA - MANUTENCAO DA EDUCACAO INFANTIL. CONF RD 1053 EM ANEXO PROCESSO No 93/2022 - DISPENSA N o 63/2022</t>
  </si>
  <si>
    <t>0202200002568</t>
  </si>
  <si>
    <t>MAO  DE  OBRA  PARA  INSTALACAO  DE  HIDRANTE  NA  EMEI  LAR  DA  CRIANCA - MANUTENCAO DA EDUCACAO INFANTIL. CONF RD 1054 EM ANEXO . PROCESSO No 93/2022 - DISPENSA N o 63/2022</t>
  </si>
  <si>
    <t>0202200002569</t>
  </si>
  <si>
    <t>PECAS  PARA REVISAO DO ONIBUS No 110 DO TRANSPORTE ESCOLAR. CONF RD 1056 EM ANEXO. PROCESSO No 96/2022 - INEXIGIBILIDADE No 12/2022</t>
  </si>
  <si>
    <t>0202200002570</t>
  </si>
  <si>
    <t>MAO  DE  OBRA  PARA REVISAO DO ONIBUS No 110 DO TRANSPORTE ESCOLAR. CONF RD 1057 EM ANEXO. PROCESSO No 96/2022 - INEXIGIBILIDADE No 12/2022</t>
  </si>
  <si>
    <t>0202200002571</t>
  </si>
  <si>
    <t>RESSARCIMENTO  DE  CONSULTA/EXAME  MEDICO  CONF LEI 2613/15 DE ACORDO COM O DECRETO 104/15 CONF RD 1062 EM ANEXO.</t>
  </si>
  <si>
    <t>0202200002572</t>
  </si>
  <si>
    <t>RESSARCIMENTO  DE  CONSULTA/EXAME  MEDICO  CONF LEI 2613/15 DE ACORDO COM O DECRETO 104/15 CONF RD 1061 EM ANEXO.</t>
  </si>
  <si>
    <t>0202200002573</t>
  </si>
  <si>
    <t>RESSARCIMENTO  PARA  O VICE PREFEITO DIRCEU FIORIM REFERENTE A DESPESAS COM COMBUSTIVEL  EM  VEICULO  PROPRIO  PARA  PARTIICIPACAO  DE ASSEMBLEIA GERAL ORDINARIA  DOS MUNICIPIOS ASSOCIADOS AO CISA, NO DIA 08/04//2022 EM IJUI-RS . CONF RD No 1055 EM ANEXO.</t>
  </si>
  <si>
    <t>0202200002574</t>
  </si>
  <si>
    <t>01  GRAMPEADOR  DE  MESA MEDIO 26/6 PARA USO NA FARMACIA MUNICIPAL. CONF RD 1059 EM ANEXO PROCESSO  No  109/2021,    PREGAO  PRESENCIAL  No  28/2021   SRP 19/ 2021</t>
  </si>
  <si>
    <t>0202200002575</t>
  </si>
  <si>
    <t>02  GRAMPEADORES  DE  MESA  MEDIO  26/6 PARA USO NA ADMINISTRACAO DA SAUDE. CONF RD 1058 EM ANEXO PROCESSO  No  109/2021,    PREGAO  PRESENCIAL  No  28/2021   SRP 19/ 2021</t>
  </si>
  <si>
    <t>0202200002576</t>
  </si>
  <si>
    <t>PIRULITOS  PARA  REALIZACAO DE ATIVIDADES COMEMORATIVAS AO DIA DO LIVRO COM ALUNOS DA REDE MUNICIPAL . CONF RD 1060 EM ANEXO PROCESSO   No  67/2021  -  PREGAO  PRESENCIAL  No  19/2021  -  SRP  12/2021</t>
  </si>
  <si>
    <t>0202200002577</t>
  </si>
  <si>
    <t>MATERIAIS  PARA CONSTRUCAO DE CALCADA E MURO DE CONTENCAO NA ESCOLA GETULIO VARGAS  -  MANUTENCAO  DO  ENSINO  FUNDAMENTAL.  CONF  RD  1063  EM ANEXO PROCESSO No 97/2022 - DISPENSA No 64/2022</t>
  </si>
  <si>
    <t>0202200002578</t>
  </si>
  <si>
    <t>PREMIACAO  REF.  AO  PROGRAMA  NOTA  FISCAL  GAUCHA/RS  DE ACORDO COM A LEI MUNICIPAL 2668/16 E DECRETO 36/17. DATA DO SORTEIO:  31/03/2022 BILHETE No 565</t>
  </si>
  <si>
    <t>0202200002579</t>
  </si>
  <si>
    <t>PREMIACAO  REF.  AO  PROGRAMA  NOTA  FISCAL  GAUCHA/RS  DE ACORDO COM A LEI MUNICIPAL 2668/16 E DECRETO 36/17. DATA DO SORTEIO:  31/03/2022 BILHETE No 867</t>
  </si>
  <si>
    <t>0202200002580</t>
  </si>
  <si>
    <t>PREMIACAO  REF.  AO  PROGRAMA  NOTA  FISCAL  GAUCHA/RS  DE ACORDO COM A LEI MUNICIPAL 2668/16 E DECRETO 36/17. DATA DO SORTEIO:  31/03/2022 BILHETE No1.607</t>
  </si>
  <si>
    <t>0202200002581</t>
  </si>
  <si>
    <t>PREMIACAO  REF.  AO  PROGRAMA  NOTA  FISCAL  GAUCHA/RS  DE ACORDO COM A LEI MUNICIPAL 2668/16 E DECRETO 36/17. DATA DO SORTEIO:  31/03/2022 BILHETE No 1.771</t>
  </si>
  <si>
    <t>0202200002582</t>
  </si>
  <si>
    <t>PREMIACAO  REF.  AO  PROGRAMA  NOTA  FISCAL  GAUCHA/RS  DE ACORDO COM A LEI MUNICIPAL 2668/16 E DECRETO 36/17. DATA DO SORTEIO:  31/03/2022 BILHETE No 2.434</t>
  </si>
  <si>
    <t>0202200002583</t>
  </si>
  <si>
    <t>CURSO  DE APERFEICOAMENTO PARA TRANSPORTE COLETIVO AO SERVIDOR CLAUBER JOSE HEINSCH  NOS  DIAS  18  E  19  DE ABRIL DE 2022 JUNTO AO SENAT NA CIDADE DE SANTA ROSA-RS. CONF RD 1064 EM ANEXO</t>
  </si>
  <si>
    <t>0202200002584</t>
  </si>
  <si>
    <t>ALIMENTOS  PARA REALIZACAO DE ATIVIDADES COM GRUPOS DE MAES DO CRAS  NO DIA 29/04/2022. CONF RD 1077 EM ANEXO. PROCESSO 67/2021, PREGAO PRESENCIAL 19/2021, SRP 12/2021</t>
  </si>
  <si>
    <t>0202200002585</t>
  </si>
  <si>
    <t>ALIMENTOS  PARA  REALIZACAO  DE  ALMOCO  PARA  O GRUPO DE IDOSOS " TERCEIRA IDADE  BRILHANTE"  ,  A  SER  REALIZADO  NO DIA 28/04/2022. CONF RD 1076 EM ANEXO. PROCESSO    No  67/2021,    PREGAO  PRESENCIAL  No  19/2021    SRP  12/2021</t>
  </si>
  <si>
    <t>0202200002586</t>
  </si>
  <si>
    <t>ALIMENTOS  PARA  REALIZACAO  DE  ALMOCO  PARA  O GRUPO DE IDOSOS " TERCEIRA IDADE  BRILHANTE"  ,  A  SER  REALIZADO  NO DIA 05/05/2022. CONF RD 1078 EM ANEXO. PROCESSO    No  67/2021,    PREGAO  PRESENCIAL  No  19/2021    SRP  12/2021</t>
  </si>
  <si>
    <t>0202200002587</t>
  </si>
  <si>
    <t>GENEROS  ALIMENTICIOS  PARA  A  REALIZACAO DAS ATIVIDADES NO DIA 27/04/2022 COM  GRUPOS DE CRIANCAS E ADOLESCENTES ATENDIDOS PELO CRAS. CONF RD 1075 EM ANEXO PROCESSO    No  67/2021  -  PREGAO  PRESENCIAL  No  19/2021    SRP  12/2021</t>
  </si>
  <si>
    <t>0202200002588</t>
  </si>
  <si>
    <t>GENEROS  ALIMENTICIOS  PARA  A  REALIZACAO DAS ATIVIDADES NO DIA 26/04/2022 COM  GRUPOS DE CRIANCAS E ADOLESCENTES ATENDIDOS PELO CRAS. CONF RD 1074 EM ANEXO PROCESSO    No  67/2021  -  PREGAO  PRESENCIAL  No  19/2021    SRP  12/2021</t>
  </si>
  <si>
    <t>0202200002589</t>
  </si>
  <si>
    <t>GENEROS  ALIMENTICIOS  PARA  A  REALIZACAO DAS ATIVIDADES NO DIA 22/04/2022 COM   GRUPOS  DE  MAES  ATENDIDOS  PELO  CRAS.  CONF  RD  1073  EM  ANEXO PROCESSO    No  67/2021  -  PREGAO  PRESENCIAL  No  19/2021    SRP  12/2021</t>
  </si>
  <si>
    <t>0202200002590</t>
  </si>
  <si>
    <t>GENEROS  ALIMENTICIOS  PARA  A  REALIZACAO DAS ATIVIDADES NO DIA 20/04/2022 COM  GRUPOS DE CRIANCAS E ADOLESCENTES ATENDIDOS PELO CRAS. CONF RD 1072 EM ANEXO PROCESSO    No  67/2021  -  PREGAO  PRESENCIAL  No  19/2021    SRP  12/2021</t>
  </si>
  <si>
    <t>0202200002591</t>
  </si>
  <si>
    <t>GENEROS  ALIMENTICIOS  PARA  A  REALIZACAO DAS ATIVIDADES NO DIA 19/04/2022 COM  GRUPOS DE CRIANCAS E ADOLESCENTES ATENDIDOS PELO CRAS. CONF RD 1071 EM ANEXO PROCESSO    No  67/2021  -  PREGAO  PRESENCIAL  No  19/2021    SRP  12/2021</t>
  </si>
  <si>
    <t>0202200002592</t>
  </si>
  <si>
    <t>CESTAS  BASICAS  ( TIPO I - TIPO II E TIPO III ) PARA DISTRIBUICAO NA FORMA DE  BENEFICIO  EVENTUAL AOS MUNICIPES EM SITUACAO DE VULNERABILIDADE SOCIAL - DE ACORDO COM O ART. 36 DA LEI No 2.777/2017. CONF RD 1070 EM ANEXO. PROCESSO   No  67/2021  -  PREGAO  PRESENCIAL  No  19/2021  -  SRP  12/2021</t>
  </si>
  <si>
    <t>0202200002593</t>
  </si>
  <si>
    <t>CURSO  DE  APERFEICOAMENTO  DE  TRANSPORTE  COLETIVO DE PASSAGEIROS PARA OS SERVIDORES  JORGE  LUIS  DOS  SANTOS, SILVANO DO ROSARIO BORGES E NELSON DA MOTTA  BUENO A SER REALIZADO NOS DIAS 18 E 19 DE ABRIL JUNTO AO SENAT SANTA ROSA-RS. CONF RD 1088 EM ANEXO.</t>
  </si>
  <si>
    <t>0202200002594</t>
  </si>
  <si>
    <t>MATERIAIS  PARA  A MANUTENCAO DAS MAQUINAS DA FROTA DA SECRETARIA MUNICIPAL DE OBRAS E  VIACAO. CONF RD 1086 EM ANEXO</t>
  </si>
  <si>
    <t>0202200002595</t>
  </si>
  <si>
    <t>MATERIAIS  PARA  A MANUTENCAO DAS MAQUINAS DA FROTA DA SECRETARIA MUNICIPAL DE OBRAS E  VIACAO. CONF RD 1085 EM ANEXO</t>
  </si>
  <si>
    <t>0202200002596</t>
  </si>
  <si>
    <t>MATERIAIS  PARA  A MANUTENCAO DAS MAQUINAS DA FROTA DA SECRETARIA MUNICIPAL DE OBRAS E  VIACAO. CONF RD 1082 EM ANEXO</t>
  </si>
  <si>
    <t>0202200002597</t>
  </si>
  <si>
    <t>MANGUEIRA  HIDRAULICA E CONEXOES DO SISTEMA HIDRAULICO PARA O CARREGADOR No 59  DA  SECRETARIA MUNICIPAL DE OBRAS E VIACAO - SETOR DE ESTRADAS. CONF RD 1083 EM ANEXO</t>
  </si>
  <si>
    <t>0202200002598</t>
  </si>
  <si>
    <t>MATERIAIS  PARA  A MANUTENCAO DAS MAQUINAS DA FROTA DA SECRETARIA MUNICIPAL DE OBRAS E  VIACAO. CONF RD 1081 EM ANEXO</t>
  </si>
  <si>
    <t>0202200002599</t>
  </si>
  <si>
    <t>TINTA  PARA  PINTURA  DE  CORDOES  DA  AVENIDA TRES DE MAIO E DA PRACA JOAO SAFFI.  CONF RD 1079 EM ANEXO PROCESSO No 101/2022 - DISPENSA No 68/2022</t>
  </si>
  <si>
    <t>0202200002600</t>
  </si>
  <si>
    <t>TINTA  ACRILICA  18  LITROS  COR  VERDE  ESCURO  PARA PINTURA DE CORDOES DA AVENIDA  TRES  DE  MAIO  E  DA  PRACA  JOAO SAFFI.  CONF RD 1080 EM ANEXO PROCESSO No 101/2022 - DISPENSA No 68/2022</t>
  </si>
  <si>
    <t>3.3.90.39.22.00.00.000</t>
  </si>
  <si>
    <t>0202200002601</t>
  </si>
  <si>
    <t>SONORIZACAO  PARA  EVENTO  EM COMEMORACAO AO DIA DO LIVRO.  CONF RD 1087 EM ANEXO. PROCESSO No 103/2022 - DISPENSA No 72/2022</t>
  </si>
  <si>
    <t>0202200002602</t>
  </si>
  <si>
    <t>EVENTO ARTISTICO " CONTACAO DE HISTORIAS" PARA ALUNOS DA EDUCACAO INFANTIL. CONF RD 1066 EM ANEXO. PROCESSO 98/2022 - DISPENSA DE LICITACAO 65/2022</t>
  </si>
  <si>
    <t>0202200002603</t>
  </si>
  <si>
    <t>EVENTO    ARTISTICO   "  CONTACAO  DE  HISTORIAS"  PARA  ALUNOS  DO  ENSINO FUNDAMENTAL. CONF RD 1067 EM ANEXO. PROCESSO 98/2022 - DISPENSA DE LICITACAO 65/2022</t>
  </si>
  <si>
    <t>0202200002604</t>
  </si>
  <si>
    <t>ALUGUEL  DE  SALAO  DA  PAROQUIA  SANTA  ROSA  DE  LIMA  PARA REALIZACAO DE INTERVENCAO  CULTURAL/PERFORMANCE " CONTACAO DE HISTORIAS". CONF RD 1084 EM ANEXO PROCESSO No 102/2022 - DISPENSA 70/2022</t>
  </si>
  <si>
    <t>0202200002605</t>
  </si>
  <si>
    <t>MATERIAIS  PARA REVISAO DE 30.000 KM DO VEICULO FIAT GRAND SIENA PLACAS JAY 8C74 DO TRANSPORTE DE PACIENTES. CONF RD 1068 EM ANEXO. PROCESSO No 95/2022 - INEXIGIBILIDADE No 11/2022</t>
  </si>
  <si>
    <t>0202200002606</t>
  </si>
  <si>
    <t>MAO  DE  OBRA  PARA REVISAO DE 30.000 KM DO VEICULO FIAT GRAND SIENA PLACAS JAY    8C74    DO  TRANSPORTE  DE  PACIENTES.  CONF  RD  1069  EM  ANEXO. PROCESSO No 95/2022 - INEXIGIBILIDADE No 11/2022</t>
  </si>
  <si>
    <t>0202200002607</t>
  </si>
  <si>
    <t>CONSERTO  DE  ASPIRADOR  DE  SECRECOES UTILIZADO POR PACIENTE ATENDIDA PELA SECRETARIA MUNICIPAL DE SAuDE. CONF RD 1089 EM ANEXO PROCESSO No 100/2022 - DISPENSA No 67/2022</t>
  </si>
  <si>
    <t>0202200002608</t>
  </si>
  <si>
    <t>02  COPIAS  DE  CHAVE  PARA  PORTA  LOCALIZADA  NO  SEGUNDO PISO DO PALaCIO MUNICIPAL. CONF RD 1065 EM ANEXO. PROCESSO 99/2022 - DISPENSA DE LICITACAO 66/2022</t>
  </si>
  <si>
    <t>0202200002609</t>
  </si>
  <si>
    <t>GENEROS  ALIMENTICIOS  DESTINADOS A UNIDADE BaSICA DE SAuDE - PSF 01.  CONF RD 1091 EM ANEXO PROCESSO    No  67/2021  -  PREGAO  PRESENCIAL  No 19/2021 - SRP 12/2021</t>
  </si>
  <si>
    <t>0202200002610</t>
  </si>
  <si>
    <t>CIRURGIA  DE URETROTOMIA INTERNA PARA PACIENTE ATENDIDO PELO SISTEMA BaSICO DE SAuDE. CONFORME  LEI  MUNICIPAL  No  2613/2015  E  DECRETO MUNICIPAL No 104/2015 CONF RD 1090 EM ANEXO</t>
  </si>
  <si>
    <t>0202200002611</t>
  </si>
  <si>
    <t>50  UN  ALCOOL  GEL  70% PARA MANUTENCAO DA ADMINISTRACAO DA SAUDE. CONF RD 1092 EM ANEXO PROCESSO   No  68/2021  -  PREGAO  PRESENCIAL  No  20/2021  -  SRP  13/2021</t>
  </si>
  <si>
    <t>0202200002612</t>
  </si>
  <si>
    <t>10  UN PAPEL TOALHA PACOTE COM 1000 UNIDADES PARA MANUTENCAO DO ATENDIMENTO DE URGENCIA E EMERGENCIA . CONF RD 1103 EM ANEXO PROCESSO   No  68/2021  -  PREGAO  PRESENCIAL  No  20/2021  -  SRP  13/2021</t>
  </si>
  <si>
    <t>0202200002613</t>
  </si>
  <si>
    <t>10    UN   PAPEL  TOALHA  PACOTE  COM  1000  UNIDADES  PARA  MANUTENCAO  DA ADMINISTRACAO DA SAUDE . CONF RD 1101 EM ANEXO PROCESSO   No  68/2021  -  PREGAO  PRESENCIAL  No  20/2021  -  SRP  13/2021</t>
  </si>
  <si>
    <t>0202200002614</t>
  </si>
  <si>
    <t>LUVAS  DE  LATEX  EMBORRACHADA PARA MANUTENCAO DO ATENDIMENTO DE URGENCIA E EMERGENCIA . CONF RD 1100 EM ANEXO PROCESSO   No  68/2021  -  PREGAO  PRESENCIAL  No  20/2021  -  SRP  13/2021</t>
  </si>
  <si>
    <t>0202200002615</t>
  </si>
  <si>
    <t>LUVAS  DE LATEX EMBORRACHADAS PARA MANUTENCAO DAS UBS/PSF . CONF RD 1099 EM ANEXO PROCESSO   No  68/2021  -  PREGAO  PRESENCIAL  No  20/2021  -  SRP  13/2021</t>
  </si>
  <si>
    <t>0202200002616</t>
  </si>
  <si>
    <t>LUVAS  DE  LATEX  EMBORRACHADAS PARA MANUTENCAO DA ADMINISTRACAO DA SAUDE . CONF RD 1098 EM ANEXO PROCESSO   No  68/2021  -  PREGAO  PRESENCIAL  No  20/2021  -  SRP  13/2021</t>
  </si>
  <si>
    <t>0202200002617</t>
  </si>
  <si>
    <t>04  UN GARRAFA TERMICA 1,8 LT PARA MANUTENCAO DAS UBS/PSF . CONF RD 1097 EM ANEXO PROCESSO   No  68/2021  -  PREGAO  PRESENCIAL  No  20/2021  -  SRP  13/2021</t>
  </si>
  <si>
    <t>0202200002618</t>
  </si>
  <si>
    <t>02  UN CONJUNTO DE TALHERES  PARA MANUTENCAO  DAS UBS/PSF . CONF RD 1096 EM ANEXO PROCESSO   No  68/2021  -  PREGAO  PRESENCIAL  No  20/2021  -  SRP  13/2021</t>
  </si>
  <si>
    <t>0202200002619</t>
  </si>
  <si>
    <t>02  UN  CONJUNTO  DE TALHERES  PARA MANUTENCAO  DA ADMINISTRACAO DA SAUDE . CONF RD 1095 EM ANEXO PROCESSO   No  68/2021  -  PREGAO  PRESENCIAL  No  20/2021  -  SRP  13/2021</t>
  </si>
  <si>
    <t>0202200002620</t>
  </si>
  <si>
    <t>02  UN  DE  CAIXA  ORGANIZADORA PLASTICA PARA MANUTENCAO DAS ATIVIDADES DAS UBS/PSF. CONF RD 1094 EM ANEXO. PROCESSO   No  68/2021  -  PREGAO  PRESENCIAL  No  20/2021  -  SRP  13/2021</t>
  </si>
  <si>
    <t>0202200002621</t>
  </si>
  <si>
    <t>01  UN  DE  CAIXA  TERMICA  26  LITROS  PARA  MANUTENCAO  DAS ATIVIDADES DA FARMACIA MUNICIPAL. CONF RD 1093 EM ANEXO. PROCESSO   No  68/2021  -  PREGAO  PRESENCIAL  No  20/2021  -  SRP  13/2021</t>
  </si>
  <si>
    <t>0202200002622</t>
  </si>
  <si>
    <t>30  UN PAPEL TOALHA PACOTE COM 1000 UNIDADES PARA MANUTENCAO DAS ATIVIDADES DAS UBS/PSF . CONF RD 1102 EM ANEXO PROCESSO   No  68/2021  -  PREGAO  PRESENCIAL  No  20/2021  -  SRP  13/2021</t>
  </si>
  <si>
    <t>0202200002623</t>
  </si>
  <si>
    <t>ELABORACAO  DE PROJETO PARA IMPLANTACAO DE POCOS ARTESIANOS VISANDO ATENDER A  DEMANDA  DE  AGUA  POTAVEL  PARA  OS MUNICIPES. CONF RD 1104 EM ANEXO. PROCESSO No 105/2022 - DISPENSA No 69/2022</t>
  </si>
  <si>
    <t>0202200002624</t>
  </si>
  <si>
    <t>02  TAXAS  DE  INSCRICAO  REF A CAPACITACAO JUNTO A FAMURS PORTO ALEGRE-RS, ENTRE  OS  DIAS  25  E  27/04/2022,  COM  O TEMA '' PLANEJAMENTO DE COMPRAS PUBLICAS  (TERMO  DE  REFERENCIA  +  SISTEMA  DE  REGISTRO DE PRECOS)'' AOS SERVIDORES   JEAN  LENON CORO MONTEIRO E FLAVIA BORGES BOMFIM DE LIMA. CONF RD 1106 EM ANEXO.</t>
  </si>
  <si>
    <t>0202200002625</t>
  </si>
  <si>
    <t>05  UN DE SUPORTE PARA LAMPADA DESTINADOS A MANUTENCAO DAS UBS/PSF. CONF RD 1105 EM ANEXO PROCESSO No 106/2022 - DISPENSA No 71/2022</t>
  </si>
  <si>
    <t>0202200002626</t>
  </si>
  <si>
    <t>3,50  DIARIAS  A PORTO ALEGRE DE 24/04/2022 A 28/04/2022 PARA REALIZACAO DE CAPACITACAO  COM  O  TEMA  "  PLANEJAMENTO  DE  COMPRAS PUBLICAS - TERMO DE REFERENCIA  +  SISTEMA  DE  REGISTRO  DE  PRECOS"  JUNTO  A  FAMURS-  PORTO ALEGRE-RS. CONF SD 416 EM ANEXO</t>
  </si>
  <si>
    <t>0202200002627</t>
  </si>
  <si>
    <t>3,50  DIARIAS  A PORTO ALEGRE DE 24/04/2022 A 28/04/2022 PARA REALIZACAO DE CAPACITACAO  COM  O  TEMA  "  PLANEJAMENTO  DE  COMPRAS PUBLICAS - TERMO DE REFERENCIA  +  SISTEMA  DE  REGISTRO  DE  PRECOS"  JUNTO  A  FAMURS-  PORTO ALEGRE-RS. CONF SD 415 EM ANEXO</t>
  </si>
  <si>
    <t>0202200002628</t>
  </si>
  <si>
    <t>0,25  DIARIA  A SANTA ROSA-RS NO DIA 18/04/2022 PARA REALIZACAO DE CURSO DE ATUALIZACAO  PARA  TRANSPORTE  COLETIVO DE PASSAGEIROS JUNTO AO SENAT SANTA ROSA-RS. CONF SD 419/2022 EM ANEXO</t>
  </si>
  <si>
    <t>0202200002629</t>
  </si>
  <si>
    <t>0,25  DIARIA  A SANTA ROSA-RS NO DIA 19/04/2022 PARA REALIZACAO DE CURSO DE ATUALIZACAO  PARA  TRANSPORTE  COLETIVO DE PASSAGEIROS JUNTO AO SENAT SANTA ROSA-RS. CONF SD 420/2022 EM ANEXO</t>
  </si>
  <si>
    <t>0202200002630</t>
  </si>
  <si>
    <t>0,25  DIARIA  A SANTA ROSA-RS NO DIA 19/04/2022 PARA REALIZACAO DE CURSO DE ATUALIZACAO  PARA  TRANSPORTE  COLETIVO DE PASSAGEIROS JUNTO AO SENAT SANTA ROSA-RS. CONF SD 418/2022 EM ANEXO</t>
  </si>
  <si>
    <t>0202200002631</t>
  </si>
  <si>
    <t>0,25  DIARIA  A SANTA ROSA-RS NO DIA 18/04/2022 PARA REALIZACAO DE CURSO DE ATUALIZACAO  PARA  TRANSPORTE  COLETIVO DE PASSAGEIROS JUNTO AO SENAT SANTA ROSA-RS. CONF SD 417/2022 EM ANEXO</t>
  </si>
  <si>
    <t>0202200002632</t>
  </si>
  <si>
    <t>RESSARCIMENTO  DE  CONSULTA/EXAME MEDICO CONF LEI 2613/2015 DE ACORDO COM O DECRETO 104/15 CONF RD 1111 EM ANEXO.</t>
  </si>
  <si>
    <t>0202200002633</t>
  </si>
  <si>
    <t>02  UN  DE  GAS  DE COZINHA 13KG PARA REALIZACAO DE ATIVIDADES COM GRUPO DE IDOSOS DO CRAS. CONF RD 1110  EM ANEXO. PROCESSO    No324/2021,   PREGAO PRESENCIAL No56/2021 SRP No 46/2021 EDITAL No 89/2021</t>
  </si>
  <si>
    <t>0202200002634</t>
  </si>
  <si>
    <t>COMBUSTIVEL  PARA  ABASTECIMENTO  DOS  VEICULOS  DA SECRETARIA MUNICIPAL DE SAUDE  QUE  REALIZAM  O  TRANSPORTE DE PACIENTES. CONF RD 1107 EM  ANEXO. PROCESSO    No324/2021  PREGAO  No56/2021  SRP No 46/2021 EDITAL No 89/2021  2.000 LT GASOLINA COMUM X R$ 7,46</t>
  </si>
  <si>
    <t>0202200002635</t>
  </si>
  <si>
    <t>ALIMENTOS    PARA    FORNECIMENTO  DE  LANCHE  AOS  GRUPOS  DE  CRIANCAS  E ADOLESCENTES  ATENDIDOS PELO CRAS A SER REALIZADO NO DIA12/04/2022. CONF RD 1109 EM ANEXO PROCESSO   No  67/2021  -  PREGAO  PRESENCIAL  No  19/2021  -  SRP  12/2021</t>
  </si>
  <si>
    <t>0202200002636</t>
  </si>
  <si>
    <t>ALIMENTOS    PARA    FORNECIMENTO  DE  LANCHE  AOS  GRUPOS  DE  CRIANCAS  E ADOLESCENTES  ATENDIDOS  PELO  CRAS A SER REALIZADO NO DIA 13/04/2022. CONF RD 1108 EM ANEXO PROCESSO   No  67/2021  -  PREGAO  PRESENCIAL  No  19/2021  -  SRP  12/2021</t>
  </si>
  <si>
    <t>0202200002637</t>
  </si>
  <si>
    <t>LUVAS  DE  SEGURANCA  PARA USO DE SERVIDORES QUE REALIZAM A LIMPEZA DE VIAS URBANAS. CONF RD 1117 EM ANEXO PROCESSO   No  93/2021  -  PREGAO  PRESENCIAL  No  23/2021  -  SRP  16/2021</t>
  </si>
  <si>
    <t>0202200002638</t>
  </si>
  <si>
    <t>COMBUSTIVEL  PARA  ABASTECIMENTO  DA  FROTA DA SECRETARIA DE OBRAS E VIACAO QUE  REALIZA  A  MANUTENCAO  DE  ESTRADAS  RURAIS.  CONF RD 1115 EM ANEXO PROCESSO  No  16/2022  -  PREGAO  PRESENCIAL  No  02/2022  -  SRP 03/2022 3.000 LTS DIESEL COMUM X R$ 6,59</t>
  </si>
  <si>
    <t>0202200002639</t>
  </si>
  <si>
    <t>FILTROS  DIVERSOS  PARA MANUTENCAO DA FROTA DA SECRETARIA DE OBRAS E VIACAO QUE  REALIZA  A  MANUTENCAO  DAS  ESTRADAS  RURAIS. CONF RD 1118 EM ANEXO PROCESSO    No  203/2021  -  PREGAO  PRESENCIAL  No  39/2021    SRP 31/2021</t>
  </si>
  <si>
    <t>0202200002640</t>
  </si>
  <si>
    <t>OLEOS  LUBRIFICANTES PARA MANUTENCAO DOS VEICULOS DA FROTA DA SECRETARIA DE OBRAS  E  VIACAO  QUE  REALIZAM  A MANUTENCAO DAS ESTRADAS RURAIS.  CONF RD 1116 EM ANEXO PROCESSO    No  203/2021  -  PREGAO  PRESENCIAL  No  39/2021  -  SRP31/2021</t>
  </si>
  <si>
    <t>0202200002641</t>
  </si>
  <si>
    <t>SESSOES    DE   FONOAUDIOLOGIA,  ATENDIMENTO  ESPECIALIZADO  PARA  PACIENTE ATENDIDA NA REDE BASICA DE SAUDE. CONF RD 1114 EM ANEXO. EM  CONFORMIDADE  COM  A  LEI MUNICIPAL No 2613/2015 E DECRETO MUNICIPAL No 104/2015</t>
  </si>
  <si>
    <t>0202200002642</t>
  </si>
  <si>
    <t>SESSOES  DE  ESTIMULACAO  PRECOCE PARA PACIENTE ATENDIDA PELA SECRETARIA DE SAUDE. CONF RD 1113 EM ANEXO. EM    CONFORMIDADE   COM  A  LEI MUNICIPAL No 2613/2015 E DECRETO MUNICIPAL No 104/2015</t>
  </si>
  <si>
    <t>0202200002643</t>
  </si>
  <si>
    <t>03  UN  DE  OLEO SEMI-SINTETICO SAE 15W40 PARA TROCA NO VEICULO FIAT STRADA No 85. CONF RD 1121 EM ANEXO. PROCESSO  No  203/2021  -  PREGAO  PRESENCIAL  No  39/2021  -  SRP  31/2021</t>
  </si>
  <si>
    <t>0202200002644</t>
  </si>
  <si>
    <t>MATERIAIS  PARA  MANUTENCAO  DO VEICULO VOYAGE PLACA IXW 9046 QUE REALIZA O TRANSPORTE DE PACIENTES. CONF RD 1120 EM ANEXO. PROCESSO  No  203/2021  -  PREGAO  PRESENCIAL  No  39/2021  -  SRP  31/2021</t>
  </si>
  <si>
    <t>0202200002645</t>
  </si>
  <si>
    <t>ALIMENTOS  PARA  REALIZACAO  DE  ALMOCO  PARA  O GRUPO DE IDOSOS " TERCEIRA IDADE    BRILHANTE"      NO  DIA  14/04/2022.  CONF  RD  1119  EM  ANEXO. PROCESSO    No  67/2021  -  PREGAO  PRESENCIAL  No  19/2021  SRP  12/2021 DESPESA SEM EMPENHO PREVIO</t>
  </si>
  <si>
    <t>0202200002646</t>
  </si>
  <si>
    <t>RESSARCIMENTO  DE  VALOR REFERENTE A COMPRA DE PASSAGENS DE ONIBUS DE SANTA ROSA  A  PORTO ALEGRE ( IDA E VOLTA) DE ONDE O PREFEITO IRA EMBARCAR EM VOO A  BRASILIA-DF PARA PARTICIPACAO NA " XXIII MARCHA DOS PREFEITOS". SAIDA NO DIA  25/04/2022  E  RETORNO  NO  DIA  28/04/2022.  CONF  RD  1123  EM ANEXO</t>
  </si>
  <si>
    <t>0202200002647</t>
  </si>
  <si>
    <t>50  HORAS  DE  MAO  DE  OBRA  PARA  CHAPEAMENTO  EM  MAQUINAS  DA  FROTA DA SECRETARIA  DE  OBRAS E VIACAO- MANUTENCAO DE ESTRADAS RURAIS. CONF RD 1122 EM ANEXO PROCESSO    No  117/2021  -  PREGAO  PRESENCIAL  No  31/2021 - SRP 22/2021.</t>
  </si>
  <si>
    <t>0202200002648</t>
  </si>
  <si>
    <t>01  UN SUPORTE PARA ESPELHO DO ONIBUS No 107, PLACA IZO 8156, QUE REALIZA O TRANSPORTE ESCOLAR. CONF RD 1125 EM ANEXO PROCESSO No 108/2022 - DISPENSA No 73/2022</t>
  </si>
  <si>
    <t>0202200002649</t>
  </si>
  <si>
    <t>MAO  DE  OBRA  REFERENTE  A  REVISAO  NO ONIBUS No 107, PLACA IZO 8156, QUE REALIZA O TRANSPORTE ESCOLAR. CONF RD 1124 EM ANEXO PROCESSO No 108/2022 - DISPENSA No 73/2022</t>
  </si>
  <si>
    <t>0202200002650</t>
  </si>
  <si>
    <t>01  TAXA  DE  INSCRICAO    PARA  REALIZACAO  DE  CURSO    DE ATUALIZACAO DO TRANSPORTE  COLETIVO DE PASSAGEIROS PARA O SERVIDOR JAIR SOUZA, NOS DIAS 16 E  17  DE  MAIO  DE 2022, JUNTO AO SENAT DE IJUI/RS. CONF RD 1129 EM ANEXO.</t>
  </si>
  <si>
    <t>0202200002651</t>
  </si>
  <si>
    <t>OLEO  LUBRIFICANTE  15W40  PARA MANUTENCAO DO GERADOR DE ENERGIA DA UNIDADE DE PRONTO ATENDIMENTO. CONF RD 1128 EM ANEXO PROCESSO    No  203/2021  -  PREGAO  PRESENCIAL No 39/2021 - SRP 31/2021.</t>
  </si>
  <si>
    <t>0202200002652</t>
  </si>
  <si>
    <t>TIJOLO  MACICO  PARA  CONSTRUCAO  DE  MURO  DE  CONTENCAO NA ESCOLA GETuLIO VARGAS. CONF RD 1127 EM ANEXO PROCESSO  No  227/2021  -  PREGAO  PRESENCIAL  No  40/2021  -  SRP  33/2021</t>
  </si>
  <si>
    <t>0202200002653</t>
  </si>
  <si>
    <t>01  IMPRESSORA  MULTIFUNCIONAL PARA MANUTENCAO DAS ATIVIDADES DA SECRETARIA DE ADMINISTRACAO. CONF RD 1136 EM ANEXO. PROCESSO  No  258/2021  -  PREGAO  PRESENCIAL  No  44/2021  - SRP 35/2021 PATRIMONIO No</t>
  </si>
  <si>
    <t>0202200002654</t>
  </si>
  <si>
    <t>RESSARCIMENTO  DE  CONSULTA/EXAME  MEDICO  CONF LEI 2613/15 DE ACORDO COM O DECRETO 104/15 CONF RD 1130 EM ANEXO.</t>
  </si>
  <si>
    <t>0202200002655</t>
  </si>
  <si>
    <t>MAO DE OBRA PARA CONSERTO DE BOMBA INJETORA DO ONIBUS No 69, PLACA IPM0047, DO TRANSPORTE ESCOLAR. CONF RD 1135 EM ANEXO. PROCESSO  No  182/2021  -  PREGAO  PRESENCIAL  No  38/2021  -   SRP 30/2021</t>
  </si>
  <si>
    <t>0202200002656</t>
  </si>
  <si>
    <t>PECAS  PARA  CONSERTO  DE BOMBA INJETORA DO ONIBUS No 69, PLACA IPM0047, DO TRANSPORTE ESCOLAR. CONF RD 1134 EM ANEXO. PROCESSO  No  182/2021  -  PREGAO  PRESENCIAL  No  38/2021  -   SRP 30/2021</t>
  </si>
  <si>
    <t>0202200002657</t>
  </si>
  <si>
    <t>5.000  UN  RECEITUARIO SIMPLES PARA UTILIZACAO NOS UBS/PSF 01 E 02. CONF RD 1132 EM ANEXO PROCESSO   No  76/2022  -  PREGAO  PRESENCIAL  No  14/2022  -  SRP  10/2022</t>
  </si>
  <si>
    <t>0202200002658</t>
  </si>
  <si>
    <t>01    UN    BORRACHA   PARA  CARIMBO  PARA  MANUTENCAO  DAS  ATIVIDADES  DA ADMINISTRACAO DA SAUDE CONF RD 1133 EM ANEXO PROCESSO   No  76/2022  -  PREGAO  PRESENCIAL  No  14/2022  -  SRP  10/2022</t>
  </si>
  <si>
    <t>0202200002659</t>
  </si>
  <si>
    <t>MATERIAIS DE EXPEDIENTE PARA MANUTENCAO DAS ATIVIDADES DAS UBS/ESF 01 E 02. CONF RD 1131 EM ANEXO PROCESSO   No  76/2022  -  PREGAO  PRESENCIAL  No  14/2022  -  SRP  10/2022</t>
  </si>
  <si>
    <t>0202200002660</t>
  </si>
  <si>
    <t>TIP  TOP,S  PARA  PNEUS    DAS MAQUINAS DA SECRETARIA DE SERVICOS URBANOS E TRANSITO  QUE  REALIZAM    A  MANUTENCAO  DAS VIAS URBANAS. CONF RD 1139 EM ANEXO PROCESSO  No  305/2021  -  PREGAO  PRESENCIAL  No  53/2021  -  SRP  44/2021</t>
  </si>
  <si>
    <t>0202200002661</t>
  </si>
  <si>
    <t>TIP  TOP,S  PARA  PNEUS    DAS MAQUINAS DA SECRETARIA DE OBRAS E VIACAO QUE REALIZAM    A  MANUTENCAO  DE  ESTRADAS  RURAIS.  CONF  RD 1138 EM ANEXO PROCESSO  No  305/2021  -  PREGAO  PRESENCIAL  No  53/2021  -  SRP  44/2021</t>
  </si>
  <si>
    <t>0202200002662</t>
  </si>
  <si>
    <t>MAO  DE  OBRA  PARA CONSERTO E MONTAGEM DE PNEUS DAS MAQUINAS DA SECRETARIA DE  OBRAS  E  VIACAO QUE REALIZAM  A MANUTENCAO DE ESTRADAS RURAIS. CONF RD 1137 EM ANEXO PROCESSO  No  305/2021  -  PREGAO  PRESENCIAL  No  53/2021  -  SRP  44/2021</t>
  </si>
  <si>
    <t>0202200002663</t>
  </si>
  <si>
    <t>MEDICAMENTO  PARA  MANUTENCAO DOS ATENDIMENTOS NAS UBS/PSF 01 E 02. CONF RD 1140 EM ANEXO PROCESSO No 111/2022 - DISPENSA No 82/2022 02 UN X DIPIRONA - CAIXA COM 120 AMPOLAS  DE 2ML</t>
  </si>
  <si>
    <t>0202200002664</t>
  </si>
  <si>
    <t>MAO  DE  OBRA  PARA CONSERTO E INSTALACAO ELETRICA NA QUADRA DE ESPORTES DA PRACA MUNICIPAL JOAO SAFFI. CONF RD 1142 EM ANEXO. PROCESSO N o 112/2022 - DISPENSA No 77/2022</t>
  </si>
  <si>
    <t>0202200002665</t>
  </si>
  <si>
    <t>MATERIAIS  PARA  CONSERTO  E  INSTALACAO  ELETRICA NA QUADRA DE ESPORTES DA PRACA MUNICIPAL JOAO SAFFI. CONF RD 1141 EM ANEXO. PROCESSO N o 112/2022 - DISPENSA No 77/2022</t>
  </si>
  <si>
    <t>0202200002666</t>
  </si>
  <si>
    <t>ADIANTAMENTO  DE  NUMERARIO  PARA  DESPESAS  DE ALIMENTACAO E HOSPEDAGEM DE USUARIOS  DO CRAS EM OUTROS MUNICIPIOS, EM NOME DO SERVIDOR JONADAN CANDIDO STAZIAKI CONCEDIDO NO PROTOCOLO N. 536/2022</t>
  </si>
  <si>
    <t>0202200002667</t>
  </si>
  <si>
    <t>MAO  DE  OBRA  PARA  MANUTENCAO  ELETRICA  NA  AREA  ONDE SAO REALIZADAS AS LAVAGENS DE VEICULOS E MaQUINAS DA FROTA MUNICIPAL. CONF RD 1146 EM ANEXO PROCESSO No 114/2022 - DISPENSA No 81/2022</t>
  </si>
  <si>
    <t>0202200002668</t>
  </si>
  <si>
    <t>MATERIAIS  PARA MANUTENCAO ELETRICA NA AREA ONDE SAO REALIZADAS AS LAVAGENS DE  VEICULOS  E  MaQUINAS  DA  FROTA  MUNICIPAL.  CONF  RD  1145 EM ANEXO PROCESSO No 114/2022 - DISPENSA No 81/2022</t>
  </si>
  <si>
    <t>0202200002669</t>
  </si>
  <si>
    <t>MATERIAIS  PARA MANUTENCAO ELETRICA NA AREA ONDE SAO REALIZADAS AS LAVAGENS DE  VEICULOS  E  MaQUINAS  DA  FROTA  MUNICIPAL.  CONF  RD  1144 EM ANEXO PROCESSO No 114/2022 - DISPENSA No 81/2022</t>
  </si>
  <si>
    <t>0202200002670</t>
  </si>
  <si>
    <t>MATERIAIS  PARA MANUTENCAO ELETRICA NA AREA ONDE SAO REALIZADAS AS LAVAGENS DE  VEICULOS  E  MaQUINAS  DA  FROTA  MUNICIPAL.  CONF  RD  1143 EM ANEXO PROCESSO No 114/2022 - DISPENSA No 81/2022</t>
  </si>
  <si>
    <t>0202200002671</t>
  </si>
  <si>
    <t>CONSERTO  DE  BANCO  DO  ONIBUS  No  66,  PLACA  IPF  6243,  QUE  REALIZA O TRANSPORTE ESCOLAR. CONF RD 1147 EM ANEXO PROCESSO No 113/2022 - DISPENSA No 76/2022</t>
  </si>
  <si>
    <t>0202200002672</t>
  </si>
  <si>
    <t>ASSINATURA  DO JORNAL SEMANAL PARA O EXERCICIO 2022 CONF RD 1156 EM ANEXO PROCESSO 115/2022 - DISPENSA 74/2022</t>
  </si>
  <si>
    <t>0202200002673</t>
  </si>
  <si>
    <t>ASSINATURA  DO JORNAL SEMANAL PARA O EXERCICIO 2022 CONF RD 1155 EM ANEXO PROCESSO 115/2022 - DISPENSA 74/2022</t>
  </si>
  <si>
    <t>0202200002674</t>
  </si>
  <si>
    <t>ASSINATURA  DO JORNAL SEMANAL PARA O EXERCICIO 2022 CONF RD 1154 EM ANEXO PROCESSO 115/2022 - DISPENSA 74/2022</t>
  </si>
  <si>
    <t>0202200002675</t>
  </si>
  <si>
    <t>ASSINATURA  DO JORNAL SEMANAL PARA O EXERCICIO 2022 CONF RD 1153 EM ANEXO PROCESSO 115/2022 - DISPENSA 74/2022</t>
  </si>
  <si>
    <t>0202200002676</t>
  </si>
  <si>
    <t>ASSINATURA  DO JORNAL SEMANAL PARA O EXERCICIO 2022 CONF RD 1152 EM ANEXO PROCESSO 115/2022 - DISPENSA 74/2022</t>
  </si>
  <si>
    <t>0202200002677</t>
  </si>
  <si>
    <t>ASSINATURA  DO JORNAL SEMANAL PARA O EXERCICIO 2022 CONF RD 1151 EM ANEXO PROCESSO 115/2022 - DISPENSA 74/2022</t>
  </si>
  <si>
    <t>0202200002678</t>
  </si>
  <si>
    <t>ASSINATURA  DO JORNAL SEMANAL PARA O EXERCICIO 2022 CONF RD 1150 EM ANEXO PROCESSO 115/2022 - DISPENSA 74/2022</t>
  </si>
  <si>
    <t>0202200002679</t>
  </si>
  <si>
    <t>ASSINATURA  DO JORNAL SEMANAL PARA O EXERCICIO 2022 CONF RD 1149 EM ANEXO PROCESSO 115/2022 - DISPENSA 74/2022</t>
  </si>
  <si>
    <t>0202200002680</t>
  </si>
  <si>
    <t>ASSINATURA  DO JORNAL SEMANAL PARA O EXERCICIO 2022 CONF RD 1148 EM ANEXO PROCESSO 115/2022 - DISPENSA 74/2022</t>
  </si>
  <si>
    <t>0202200002681</t>
  </si>
  <si>
    <t>0202200002682</t>
  </si>
  <si>
    <t>GENEROS  ALIMENTICIOS  DA  AGRICULTURA  FAMILIAR PARA A MERENDA DA EDUCACAO INFANTIL DO ANO DE 2022. CONF RD 254 EM ANEXO NE 899. CONTRATO No 09/2022 EM ANEXO NE 899. PROCESSO  No  01/2022  -  CHAMADA PuBLICA/PNAE 01/2022 - DISPENSA 01/2022 NE TRANSPOSTA DA NE 899 PARA AJUSTE DE VINCULACAO</t>
  </si>
  <si>
    <t>0202200002683</t>
  </si>
  <si>
    <t>GENEROS  ALIMENTICIOS  DA  AGRICULTURA  FAMILIAR  PARA A MERENDA ESCOLAR DA EDUCACAO  INFANTIL  NO  ANO  DE  2022.  CONF  RD  269  EM  ANEXO  NE 904. CONTRATO No 12/2022 PROCESSO  No  01/2022  -  CHAMADA PuBLICA/PNAE 01/2022 - DISPENSA 01/2022 NE TRANSPOSTA DA NE 904 PARA AJUSTE DE VINCULACAO</t>
  </si>
  <si>
    <t>0202200002684</t>
  </si>
  <si>
    <t>GENEROS  ALIMENTICIOS  DA  AGRICULTURA  FAMILIAR  PARA A MERENDA ESCOLAR DA EDUCACAO  INFANTIL  NO  ANO  DE  2022.  CONF  RD  255  EM  ANEXO  NE 903. CONTRATO No 12/2022 EM ANEXO NE 902 PROCESSO  No  01/2022  -  CHAMADA PuBLICA/PNAE 01/2022 - DISPENSA 01/2022 NE TRANSPOSTA DA NE 903 PARA AJUSTE DE VINCULACAO</t>
  </si>
  <si>
    <t>0202200002685</t>
  </si>
  <si>
    <t>GENEROS  ALIMENTICIOS  DA  AGRICULTURA  FAMILIAR  PARA A MERENDA ESCOLAR DO ENSINO  FUNDAMENTAL  NO  ANO  DE  2022.  CONF  RD  254  EM  ANEXO NE 899. CONTRATO No 09/2022 EM ANEXO NE 899 PROCESSO  No  01/2022  -  CHAMADA PuBLICA/PNAE 01/2022 - DISPENSA 01/2022 NE TRANSPOSTA DA NE 899 PARA AJUSTE DE VINCULACAO</t>
  </si>
  <si>
    <t>0202200002686</t>
  </si>
  <si>
    <t>GENEROS  ALIMENTICIOS  DA  AGRICULTURA  FAMILIAR  PARA A MERENDA ESCOLAR DO ENSINO  FUNDAMENTAL  NO  ANO  DE  2022.  CONF  RD  267  EM  ANEXO NE 909. CONTRATO No 06/2022 EM ANEXO NE 909 PROCESSO  No  01/2022  -  CHAMADA PuBLICA/PNAE 01/2022 - DISPENSA 01/2022 NE TRANSPOSTA DA NE 909 PARA AJUSTE DE VINCULACAO</t>
  </si>
  <si>
    <t>0202200002687</t>
  </si>
  <si>
    <t>GENEROS  ALIMENTICIOS  DA  AGRICULTURA  FAMILIAR  PARA A MERENDA ESCOLAR DA EDUCACAO  INFANTIL  NO  ANO  DE  2022.  CONF  RD  267  EM  ANEXO  NE 909. CONTRATO No 06/2022 EM ANEXO NE 909 PROCESSO  No  01/2022  -  CHAMADA PuBLICA/PNAE 01/2022 - DISPENSA 01/2022 NE TRANSPOSTA DA NE 909 PARA AJUSTE DE VINCULACAO</t>
  </si>
  <si>
    <t>0202200002688</t>
  </si>
  <si>
    <t>02  UN  DE  CARIMBO  ENTINTADO    PARA  SERVIDORES ADRIANO SCHMITT E ALBERI BONMANN DA SECRETARIA DA FAZENDA. CONF RD 1157 EM ANEXO. PROCESSO 76/2022 - PREGAO PRESENCIAL 14/2022 - SRP 10/2022</t>
  </si>
  <si>
    <t>0202200002689</t>
  </si>
  <si>
    <t>OLEOS  LUBRIFICANTES  PARA  OS  VEICULOS  DA FROTA DA SECRETARIA DE OBRAS E VIACAO.  CONF RD 1158 EM ANEXO PROCESSO    No  203/2021  -  PREGAO  PRESENCIAL  No  39/2021  - SRP 31/2021</t>
  </si>
  <si>
    <t>0202200002690</t>
  </si>
  <si>
    <t>01  SMARTPHONE  PARA  ATENDIMENTO DAS DEMANDAS DE SERVICOS DE MANUTENCAO DO SISTEMA DE ABASTECIMENTO DE aGUA. CONF RD 1160 EM ANEXO PROCESSO  No  258/2021  -  PREGAO  PRESENCIAL  No  44/2021 - SRP 35/2021. PATRIMoNIO No</t>
  </si>
  <si>
    <t>0202200002691</t>
  </si>
  <si>
    <t>14  UN  CABOS  HDMI PARA INSTALACAO DE PROJETORES NA ESCOLA GETULIO VARGAS. CONF RD 1161 EM ANEXO PROCESSO    No  258/2021  -  PREGAO  PRESENCIAL  No 44/2021 - SRP 35/2021</t>
  </si>
  <si>
    <t>0202200002692</t>
  </si>
  <si>
    <t>PRESTACAO  DE  SERVICOS  MEDICOS JUNTO A UNIDADE BASICA  DE SAUDE - PSF 02, COM  CARGA  HORARIA SEMANAL DE 40 HORAS. CONF RD 1162 E CONTRATO 34/2022 EM ANEXO PROCESSO No 92/2022 - DISPENSA No 62/2022</t>
  </si>
  <si>
    <t>0202200002693</t>
  </si>
  <si>
    <t>COMBUSTIVEL  PARA  O  CARRO  DA  SECRETARIA MUNICIPAL DE EDUCACAO, CULTURA, DESPORTO E TURISMO. NE COMPLEMENTAR A NE 1568/2022 PROCESSO  No  324/2021  -  PREGAO  PRESENCIAL No 56/2021 - SRP No 46/2021 E EDITAL  No 89/2021</t>
  </si>
  <si>
    <t>0202200002694</t>
  </si>
  <si>
    <t>COMBUSTIVEL  PARA  MANUTENCAO  DAS  ATIVIDADES  DO PROGRAMA BOLSA FAMILIA NE COMPLEMENTAR A NE 1665/2022 PROCESSO  No  324/2021  -  PREGAO  PRESENCIAL No 56/2021 - SRP No 46/2021 E EDITAL  No 89/2021 43,81 LTS GASOLINA COMUM X R$ 7,46</t>
  </si>
  <si>
    <t>0202200002695</t>
  </si>
  <si>
    <t>500  UNIDADES  PISO TATIL 25 CM X 25 CM PARA PRACA DO BAIRRO SAO JOSE. CONF RD 1165 EM ANEXO PROCESSO No 117/2022 - DISPENSA No 75/2022</t>
  </si>
  <si>
    <t>0202200002696</t>
  </si>
  <si>
    <t>410  UNIDADES  PISO  TATIL  25  CM  X  25  CM  PARA  ESCOLA GETuLIO VARGAS. MANTENCAO DO ENSINO FUNDAMENTAL. CONF RD 1166 EM ANEXO PROCESSO No 117/2022 - DISPENSA No 75/2022</t>
  </si>
  <si>
    <t>0202200002697</t>
  </si>
  <si>
    <t>FRANQUIA  NOMINAL  REFERENTE  A CONSERTO DO VEICULO VOYAGE, PLACA IXW-9032, QUE REALIZA O TRANSPORTE DE PACIENTES. CONF  RD  1169, APOLICE No 2136000128731, BOLETIM DE OCORReNCIA No 348/2022 E BOLETIM DE OCORReNCIA DE TRaNSITO 43/2022 EM ANEXO</t>
  </si>
  <si>
    <t>0202200002698</t>
  </si>
  <si>
    <t>01  SMARTPHONE  PARA ATENDIMENTO AOS PAIS E ALUNOS DO ESCOLA GETuLIO VARGAS - ENSINO FUNDAMENTAL. CONF RD 1172 EM ANEXO PROCESSO 258/2021 - PREGAO PRESENCIAL 44/2021 - SRP 35/2021</t>
  </si>
  <si>
    <t>0202200002699</t>
  </si>
  <si>
    <t>01  SMARTPHONE PARA ATENDIMENTO AOS PAIS E ALUNOS  DA EMEI LAR DA CRIANCA - MANUTENCAO DA EDUCACAO INFANTIL. CONF RD 1173 EM ANEXO PROCESSO 258/2021 - PREGAO PRESENCIAL 44/2021 - SRP 35/2021</t>
  </si>
  <si>
    <t>0202200002700</t>
  </si>
  <si>
    <t>BORRACHA  PARA  CARIMBO  DESTINADO  AO SERVIDOR CLAUDINEI ADRIANO FAGUNDES- ENGENHEIRO CIVIL. CONF RD 1174 EM ANEXO PROCESSO    No  76/2022,  PREGAO  PRESENCIAL  No  14/2022  -  SRP 10/2022</t>
  </si>
  <si>
    <t>0202200002701</t>
  </si>
  <si>
    <t>03  UN  OLEO LUBRIFICANTE 10W30 20L PARA VEICULOS DA FROTA DA SECRETARIA DE OBRAS  E  VIACAO QUE REALIZAM A MANUTENCAO DE ESTRADAS RURAIS. CONF RD 1171 EM ANEXO PROCESSO       No  203/2021  PREGAO  PRESENCIAL  No  39/2021  SRP  31/2021.</t>
  </si>
  <si>
    <t>0202200002702</t>
  </si>
  <si>
    <t>60  HORAS  MaQUINAS  PARA  SERVICOS  DE ESCAVADEIRA HIDRAULICA DESTINADOS A MANUTENCAO DE ESTRADAS RURAIS. CONF RD 1170 EM ANEXO PROCESSO  No  304/2021  -  PREGAO  PRESENCIAL  No  52/2021  -  SRP 43/2021.</t>
  </si>
  <si>
    <t>0202200002703</t>
  </si>
  <si>
    <t>MATERIAIS  PARA MANUTENCAO ELETRICA NA AREA ONDE SAO REALIZADAS AS LAVAGENS DE  VEICULOS  E  MaQUINAS  DA  FROTA  MUNICIPAL.  CONF  RD  1175  EM  ANEXO</t>
  </si>
  <si>
    <t>0202200002704</t>
  </si>
  <si>
    <t>MATERIAIS  PARA  CONSERTO  DA  ROCADEIRA  DA  SECRETARIA  DE  AGRICULTURA E ABASTECIMENTO  -  MANUTENCAO  DA  PATRULHA  AGRICOLA. CONF RD 1176 EM ANEXO</t>
  </si>
  <si>
    <t>0202200002705</t>
  </si>
  <si>
    <t>COMBUSTIVEL  PARA MANUTENCAO DAS ATIVIDADES DO PROGRAMA BOLSA FAMILIA. CONF RD 1177 EM ANEXO. PROCESSO  No324/2021,  PREGAO  PRESENCIAL  No56/2021  SRP  No46/2021 EDITAL No89/2021. 180 LTS DE GASOLINA COMUM X R$ 7,46</t>
  </si>
  <si>
    <t>0202200002706</t>
  </si>
  <si>
    <t>PECAS  PARA  CONSERTO  DA  AMBULANCIA PEUGEOT, PLACA IYW7755, QUE REALIZA O TRANSPORTE DE PACIENTES. CONF RD 1164 EM ANEXO. PROCESSO 118/2022 - DISPENSA 78/2022</t>
  </si>
  <si>
    <t>0202200002707</t>
  </si>
  <si>
    <t>PECAS  PARA CONSERTO NO CAMINHAO CACAMBA No 61 E CAMINHAO MERCEDES No 82 DA SECRETARIA  DE OBRAS E VIACAO - MANUTENCAO DE ESTRADAS RURAIS. CONF RD 1163 EM ANEXO PROCESSO No 118/2022 - DISPENSA No  78/2022</t>
  </si>
  <si>
    <t>0202200002708</t>
  </si>
  <si>
    <t>BORRACHA  PARA  PORTA  DE GELADEIRA DA SECRETARIA DE ADMINISTRACAO. CONF RD 1167 EM ANEXO PROCESSO No 119/2022 - DISPENSA No 79/2022</t>
  </si>
  <si>
    <t>0202200002709</t>
  </si>
  <si>
    <t>MAO  DE  OBRA  PARA TROCA DE BORRACHA PARA PORTA DE GELADEIRA DA SECRETARIA DE ADMINISTRACAO. CONF RD 1168 EM ANEXO. PROCESSO No 119/2022 - DISPENSA No 79/2022</t>
  </si>
  <si>
    <t>3.3.90.93.99.04.00.000</t>
  </si>
  <si>
    <t>0202200002710</t>
  </si>
  <si>
    <t>DEVOLUCAO  DE  SALDO  DO  CONVENIO  No  903783/2020  COM  O  MINISTERIO  DO DESENVOLVIMENTO REGIONAL. RENDIMENTOS 2020: R$ 6.468,28 NE 2710: R$ 180,88 TOTAL: R$ 6.649,16</t>
  </si>
  <si>
    <t>0202200002711</t>
  </si>
  <si>
    <t>1/4  DE DIaRIA A IJUI  NO DIA 25/04/2022 PARA TRANSPORTE DE USUaRIO DO CRAS EM PERICIA MEDICA JUNTO AO INSS. CONF SD 446 EM ANEXO</t>
  </si>
  <si>
    <t>0202200002712</t>
  </si>
  <si>
    <t>1,50  DIARIA  A  PORTO  ALEGRE  NOS  DIAS  24  E 25/04/2022 PARA ACOMPANHAR PACIENTE EM CONSULTA MEDICA. CONF SD 445 EM ANEXO</t>
  </si>
  <si>
    <t>0202200002715</t>
  </si>
  <si>
    <t>01  SMARTPHONE  PARA  ATENDIMENTO  DAS  DEMANDAS  DA  SECRETARIA DE OBRAS E VIACAO. CONF RD 1181 EM ANEXO PROCESSO  No  258/2021  -  PREGAO  PRESENCIAL  No  44/2021 - SRP 35/2021. PATRIMoNIO No</t>
  </si>
  <si>
    <t>0202200002716</t>
  </si>
  <si>
    <t>01  TAXA  DE  INSCRICAO  EM  CURSO  DE  FORMACAO DE FISCAIS PARA O SERVIDOR ADRIANO  SCHMIDT,  NOS DIA 27 E 28 DE ABRIL, JUNTO A SEDE DA FAMURS - PORTO ALEGRE-RS. CONF RD 1180 EM ANEXO</t>
  </si>
  <si>
    <t>0202200002717</t>
  </si>
  <si>
    <t>01    TAXA    DE  INSCRICAO  EM  CURSO  SOBRE  ANaLISE  E  CONFEReNCIA  DOS DEMONSTRATIVOS  INTEGRANTES  DO  RELATORIO DE GESTAO FISCAL - RGF NO aMBITO DO  TCE/RS E DA STN, A SER REALIZADO PELO SERVIDOR EVERTON DA ROSA NOS DIAS 19  E  20  DE  MAIO  DE  2022  JUNTO  A  SEDE  DA  DPM  - PORTO ALEGRE-RS CONF RD 1179 EM ANEXO</t>
  </si>
  <si>
    <t>0202200002718</t>
  </si>
  <si>
    <t>RESSARCIMENTO  DE  COMBUSTIVEL  AO  SECRETARIO  DA FAZENDA NERCI JOSE MUCHA PARA  DESLOCAMENTO COM VEICULO PROPRIO A PORTO ALEGRE, PARA PARTICIPACAO EM ENCONTRO  DO  CONSEF,  COM  IDA PREVISTA PARA 27/04 E RETORNO 28/04/2022. CONF RD 1178 EM ANEXO</t>
  </si>
  <si>
    <t>0202200002719</t>
  </si>
  <si>
    <t>05  UN  OLEO LUBRIFICANTE 10W30 20L PARA MAQUINAS DA FROTA DA SECRETARIA DE OBRAS  E  VIACAO QUE REALIZAM A MANUTENCAO DE ESTRADAS RURAIS. CONF RD 1182 EM ANEXO PROCESSO       No  203/2021  PREGAO  PRESENCIAL  No  39/2021  SRP  31/2021.</t>
  </si>
  <si>
    <t>0202200002720</t>
  </si>
  <si>
    <t>COMBUSTIVEL  PARA  ABASTECIMENTO  DA  FROTA DA SECRETARIA DE OBRAS E VIACAO QUE  REALIZA  A  MANUTENCAO  DE  ESTRADAS  RURAIS.  CONF RD 1183 EM ANEXO PROCESSO  No  16/2022  -  PREGAO  PRESENCIAL  No  02/2022  -  SRP 03/2022 2.000 LTS DIESEL S10 X R$ 6,60</t>
  </si>
  <si>
    <t>0202200002725</t>
  </si>
  <si>
    <t>2,50  DE  DIARIA  A PORTO ALEGRE-RS DE 26 A 29/04/2022 PARA PARTICIPACAO EM CURSO  DE  FORMACAO  DE FISCAIS JUNTO A FAMURS-PORTO ALEGRE-RS. CONF SD 462 EM ANEXO</t>
  </si>
  <si>
    <t>0202200002726</t>
  </si>
  <si>
    <t>01  DIARIA  A  PORTO  ALEGRE NO DIA 28/04/2022 PARA PARTICIPAR DO FORUM DOS SECRETARIOS  MUNICIPAIS  DE  FAZENDA E FINANCAS DO RS. CONF SD 461 EM ANEXO</t>
  </si>
  <si>
    <t>0202200002727</t>
  </si>
  <si>
    <t>1,5  DIARIAS  A  PORTO  ALEGRE  NOS  DIAS  19  E  20 DE MAIO DE 2022 PARA O SERVIDOR  EVERTON  DA  ROSA PARTICIPAR DO CURSO SOBRE ANALISE E CONFERENCIA DOS  DEMONSTRATIVOS  INTEGRANTES  DO  RELATORIO  DE  GESTAO FISCAL (RGF) NO AMBITO  DO  TCE-RS  E  DA  STN, PROMOVIDO PELA DPM EM PARCERIA COM A ABASE. CONF SD 460 EM ANEXO</t>
  </si>
  <si>
    <t>0202200002728</t>
  </si>
  <si>
    <t>CONTRIBUICAO PATRONAL DE 20% SOBRE LIQUIDACAO DE SERVICOS PRESTADO POR MEI.  NE 2565 VALOR R$ 120,00 DATA DA LIQUIDACAO 26.04.2022 NIT 125.12512.68.3 MEI - GILMAR ALMEIDA BUGS CNPJ: 24.382.630/0001-36</t>
  </si>
  <si>
    <t>0202200002729</t>
  </si>
  <si>
    <t>CONTRIBUICAO PATRONAL DE 20% SOBRE LIQUIDACAO DE SERVICOS PRESTADO POR MEI.  NE 2297 VALOR R$ 2.000,00 DATA DA LIQUIDACAO 01.04.2022 NIT 163.50158.96.3 MEI - MARCOS DE JESUS PAZ - MEI (CONSTRUTORA PAZ) CNPJ: 44.179.447/0001-45</t>
  </si>
  <si>
    <t>0202200002730</t>
  </si>
  <si>
    <t>CONTRIBUICAO PATRONAL DE 20% SOBRE LIQUIDACAO DE SERVICOS PRESTADO POR MEI.  NE 1924 VALOR R$ 150,00 DATA DA LIQUIDACAO 04.04.2022 NIT 161.77685.97.9 MEI - GELSON VENDERLEI SCHULTZ FONSECA CNPJ: 38.274.658/0001-64</t>
  </si>
  <si>
    <t>0202200002731</t>
  </si>
  <si>
    <t>CONTRIBUICAO PATRONAL DE 20% SOBRE LIQUIDACAO DE SERVICOS PRESTADO POR MEI.  NE 321 VALOR R$ 6.460,00 DATA DA LIQUIDACAO 06.04.2022 NIT 127.4690.371-9 MEI - MARCIO MAKOSKI DO ROSARIO CNPJ: 28.871.767/0001-05</t>
  </si>
  <si>
    <t>0202200002732</t>
  </si>
  <si>
    <t>CONTRIBUICAO PATRONAL DE 20% SOBRE LIQUIDACAO DE SERVICOS PRESTADO POR MEI.  NE 1880 VALOR R$ 350,00 DATA DA LIQUIDACAO 05.04.2022 NIT 267.96374.45.0 MEI - CLAUDIO ADEMIR ROCHA BORGES CNPJ: 27.016.902/0001-72</t>
  </si>
  <si>
    <t>0202200002733</t>
  </si>
  <si>
    <t>CONTRIBUICAO PATRONAL DE 20% SOBRE LIQUIDACAO DE SERVICOS PRESTADO POR MEI.  NE 1589 VALOR R$ 2.808,00 DATA DA LIQUIDACAO 18.04.2022 NIT 128.21416.70.0 MEI - MARCOS LESSE MOREIRA CNPJ: 41.008.069/0001-49</t>
  </si>
  <si>
    <t>0202200002734</t>
  </si>
  <si>
    <t>CONTRIBUICAO PATRONAL DE 20% SOBRE LIQUIDACAO DE SERVICOS PRESTADO POR MEI.  NE 929, 141 VALOR R$ 2.176,00 DATA DA LIQUIDACAO 06, 08.04.2022 NIT 170.1760.707.2 MEI - CELONI TABORDA ZIMERMANN CNPJ: 97.551.920/0001-30</t>
  </si>
  <si>
    <t>0202200002735</t>
  </si>
  <si>
    <t>CONTRIBUICAO PATRONAL DE 20% SOBRE LIQUIDACAO DE SERVICOS PRESTADO POR MEI.  NE 1999, 1954, 1996 VALOR R$ 8.448,50 DATA DA LIQUIDACAO 08, 18, 25.04.2022 NIT 26.87066.663.4 MEI - MATEUS JOSE NOGARA CNPJ: 37.395.121/0001-90</t>
  </si>
  <si>
    <t>0202200002736</t>
  </si>
  <si>
    <t>CONTRIBUICAO PATRONAL DE 20% SOBRE LIQUIDACAO DE SERVICOS PRESTADO POR MEI.  NE 247, 1153 VALOR R$ 11.856,00 DATA DA LIQUIDACAO11, 18.04.2022 NIT 113.3243.837-1 MEI - JOAO ROQUE BARASUOL BERTI CNPJ: 95.136.685/0001-04</t>
  </si>
  <si>
    <t>0202200002737</t>
  </si>
  <si>
    <t>EXAME  DE  RESSONaNCIA  DE CRANIO COM ESPECTROSCOPIA PARA PACIENTE ATENDIDO PELO SISTEMA BASICO DE SAUDE. CONF RD 1184 EM ANEXO</t>
  </si>
  <si>
    <t>0202200002738</t>
  </si>
  <si>
    <t>LIMPEZA  E  CONSERTO DE CAIXA DE AGUA DO PALaCIO MUNICIPAL. CONF RD 1185 EM ANEXO PROCESSO No 121/2022 - DISPENSA No 83/2022</t>
  </si>
  <si>
    <t>0202200002739</t>
  </si>
  <si>
    <t>REMUNERACAO REFERENTE AO MES DE ABRIL DE 2022. SAUDE-VIGIL-EPIDEM- CLT VENCIMENTO</t>
  </si>
  <si>
    <t>0202200002740</t>
  </si>
  <si>
    <t>REMUNERACAO REFERENTE AO MES DE ABRIL DE 2022. SAUDE-VIGIL-EPIDEM- CLT INSALUBRIDADE</t>
  </si>
  <si>
    <t>0202200002741</t>
  </si>
  <si>
    <t>REMUNERACAO REFERENTE AO MES DE ABRIL DE 2022. SAUDE-PSF 01-AG. COM-SAUDE- CLT VENCIMENTO</t>
  </si>
  <si>
    <t>0202200002742</t>
  </si>
  <si>
    <t>REMUNERACAO REFERENTE AO MES DE ABRIL DE 2022. SAUDE-PSF 01-AG. COM-SAUDE- CLT GRATIFICACAO PSF</t>
  </si>
  <si>
    <t>0202200002743</t>
  </si>
  <si>
    <t>REMUNERACAO REFERENTE AO MES DE ABRIL DE 2022. SAUDE-PSF 01-AG. COM-SAUDE- CLT INSALUBRIDADE</t>
  </si>
  <si>
    <t>0202200002744</t>
  </si>
  <si>
    <t>REMUNERACAO REFERENTE AO MES DE ABRIL DE 2022. SAUDE-PSF 01-AG. COM-SAUDE- CLT FERIAS</t>
  </si>
  <si>
    <t>0202200002745</t>
  </si>
  <si>
    <t>REMUNERACAO REFERENTE AO MES DE ABRIL DE 2022. SAUDE-PSF 02-AG. COM-SAUDE- CLT VENCIMENTO</t>
  </si>
  <si>
    <t>0202200002746</t>
  </si>
  <si>
    <t>REMUNERACAO REFERENTE AO MES DE ABRIL DE 2022. SAUDE-PSF 02-AG. COM-SAUDE- CLT GRATIFICACAO PSF</t>
  </si>
  <si>
    <t>0202200002747</t>
  </si>
  <si>
    <t>REMUNERACAO REFERENTE AO MES DE ABRIL DE 2022. SAUDE-PSF 02-AG. COM-SAUDE- CLT INSALUBRIDADE</t>
  </si>
  <si>
    <t>0202200002748</t>
  </si>
  <si>
    <t>REMUNERACAO REFERENTE AO MES DE ABRIL DE 2022. SAUDE-PSF 02-AG. COM-SAUDE- CLT FERIAS</t>
  </si>
  <si>
    <t>0202200002749</t>
  </si>
  <si>
    <t>REMUNERACAO REFERENTE AO MES DE ABRIL DE 2022. GABINETE-CONTROLE INTERNO - ESTATUTARIOS VENCIMENTO</t>
  </si>
  <si>
    <t>0202200002750</t>
  </si>
  <si>
    <t>REMUNERACAO REFERENTE AO MES DE ABRIL DE 2022. GABINETE-CONTROLE INTERNO - ESTATUTARIOS GRATIFICACAO</t>
  </si>
  <si>
    <t>0202200002751</t>
  </si>
  <si>
    <t>REMUNERACAO REFERENTE AO MES DE ABRIL DE 2022. GABINETE-CONTROLE INTERNO - ESTATUTARIOS ANUENIOS</t>
  </si>
  <si>
    <t>0202200002752</t>
  </si>
  <si>
    <t>REMUNERACAO REFERENTE AO MES DE ABRIL DE 2022. GABINETE-ESTATUTARIOS VENCIMENTO</t>
  </si>
  <si>
    <t>0202200002753</t>
  </si>
  <si>
    <t>REMUNERACAO REFERENTE AO MES DE ABRIL DE 2022. GABINETE-ESTATUTARIOS HORAS PLANTAO MOTORISTAS</t>
  </si>
  <si>
    <t>0202200002754</t>
  </si>
  <si>
    <t>REMUNERACAO REFERENTE AO MES DE ABRIL DE 2022. GABINETE-ESTATUTARIOS ANUENIOS</t>
  </si>
  <si>
    <t>0202200002755</t>
  </si>
  <si>
    <t>REMUNERACAO REFERENTE AO MES DE ABRIL DE 2022. GABINETE-ESTATUTARIOS HORAS EXTRAS SAUDE</t>
  </si>
  <si>
    <t>0202200002756</t>
  </si>
  <si>
    <t>REMUNERACAO REFERENTE AO MES DE ABRIL DE 2022. GABINETE-ESTATUTARIOS HORAS EXTRAS ASSISTENCIA</t>
  </si>
  <si>
    <t>0202200002757</t>
  </si>
  <si>
    <t>REMUNERACAO REFERENTE AO MES DE ABRIL DE 2022. ADMINISTRACAO-LIMPZ-E-COZINHA-ESTAT VENCIMENTO</t>
  </si>
  <si>
    <t>0202200002758</t>
  </si>
  <si>
    <t>REMUNERACAO REFERENTE AO MES DE ABRIL DE 2022. ADMINISTRACAO-LIMPZ-E-COZINHA-ESTAT INSALUBRIDADE</t>
  </si>
  <si>
    <t>0202200002759</t>
  </si>
  <si>
    <t>REMUNERACAO REFERENTE AO MES DE ABRIL DE 2022. ADMINISTRACAO-LIMPZ-E-COZINHA-ESTAT ANUENIOS</t>
  </si>
  <si>
    <t>0202200002760</t>
  </si>
  <si>
    <t>REMUNERACAO REFERENTE AO MES DE ABRIL DE 2022. ADMINISTRACAO-ESTATUTARIOS VENCIMENTO</t>
  </si>
  <si>
    <t>0202200002761</t>
  </si>
  <si>
    <t>REMUNERACAO REFERENTE AO MES DE ABRIL DE 2022. ADMINISTRACAO-ESTATUTARIOS FERIAS</t>
  </si>
  <si>
    <t>0202200002762</t>
  </si>
  <si>
    <t>REMUNERACAO REFERENTE AO MES DE ABRIL DE 2022. ADMINISTRACAO-ESTATUTARIOS ANUENIOS</t>
  </si>
  <si>
    <t>0202200002763</t>
  </si>
  <si>
    <t>REMUNERACAO REFERENTE AO MES DE ABRIL DE 2022. ADMINISTRACAO-ESTATUTARIOS GRAT. SERV. CAMARA</t>
  </si>
  <si>
    <t>0202200002764</t>
  </si>
  <si>
    <t>REMUNERACAO REFERENTE AO MES DE ABRIL DE 2022. ADMINISTRACAO-ESTATUTARIOS GRAT. SERV. RPPS</t>
  </si>
  <si>
    <t>0202200002765</t>
  </si>
  <si>
    <t>REMUNERACAO REFERENTE AO MES DE ABRIL DE 2022. ADMINISTRACAO-ESTATUTARIOS GRAT. SINDICANCIA</t>
  </si>
  <si>
    <t>0202200002766</t>
  </si>
  <si>
    <t>REMUNERACAO REFERENTE AO MES DE ABRIL DE 2022. FAZENDA-ESTATUTARIOS VENCIMENTO</t>
  </si>
  <si>
    <t>0202200002767</t>
  </si>
  <si>
    <t>REMUNERACAO REFERENTE AO MES DE ABRIL DE 2022. FAZENDA-ESTATUTARIOS QUEBRA DE CAIXA</t>
  </si>
  <si>
    <t>0202200002768</t>
  </si>
  <si>
    <t>REMUNERACAO REFERENTE AO MES DE ABRIL DE 2022. FAZENDA-ESTATUTARIOS ANUENIOS</t>
  </si>
  <si>
    <t>0202200002769</t>
  </si>
  <si>
    <t>REMUNERACAO REFERENTE AO MES DE ABRIL DE 2022. FAZENDA-ESTATUTARIOS HORAS EXTRAS</t>
  </si>
  <si>
    <t>0202200002770</t>
  </si>
  <si>
    <t>REMUNERACAO REFERENTE AO MES DE ABRIL DE 2022. FAZENDA-ESTATUTARIOS GRATIFICACAO JUNTA MILITAR</t>
  </si>
  <si>
    <t>0202200002771</t>
  </si>
  <si>
    <t>REMUNERACAO REFERENTE AO MES DE ABRIL DE 2022. FAZENDA-ESTATUTARIOS GRATIFICACAO SERV. CAMARA</t>
  </si>
  <si>
    <t>0202200002772</t>
  </si>
  <si>
    <t>REMUNERACAO REFERENTE AO MES DE ABRIL DE 2022. FAZENDA-ESTATUTARIOS GRATIFICACAO SERV. RPPS</t>
  </si>
  <si>
    <t>0202200002773</t>
  </si>
  <si>
    <t>REMUNERACAO REFERENTE AO MES DE ABRIL DE 2022. FAZENDA-TRIBUTARIO - ESTATUTARIOS VENCIMENTO</t>
  </si>
  <si>
    <t>0202200002774</t>
  </si>
  <si>
    <t>REMUNERACAO REFERENTE AO MES DE ABRIL DE 2022. FAZENDA-TRIBUTARIO - ESTATUTARIOS 13o SALARIO</t>
  </si>
  <si>
    <t>0202200002775</t>
  </si>
  <si>
    <t>REMUNERACAO REFERENTE AO MES DE ABRIL DE 2022. FAZENDA-TRIBUTARIO - ESTATUTARIOS GRAT. CONT. INTERNO</t>
  </si>
  <si>
    <t>0202200002776</t>
  </si>
  <si>
    <t>REMUNERACAO REFERENTE AO MES DE ABRIL DE 2022. FAZENDA-TRIBUTARIO - ESTATUTARIOS AUXILIO DOENCA</t>
  </si>
  <si>
    <t>0202200002777</t>
  </si>
  <si>
    <t>REMUNERACAO REFERENTE AO MES DE ABRIL DE 2022. FAZENDA-TRIBUTARIO - ESTATUTARIOS ANUENIOS</t>
  </si>
  <si>
    <t>0202200002778</t>
  </si>
  <si>
    <t>REMUNERACAO REFERENTE AO MES DE ABRIL DE 2022. FAZENDA-TRIBUTARIO - ESTATUTARIOS GRATIFICACAO P.I.T.</t>
  </si>
  <si>
    <t>0202200002779</t>
  </si>
  <si>
    <t>REMUNERACAO REFERENTE AO MES DE ABRIL DE 2022. FAZENDA-TRIBUTARIO - ESTATUTARIOS 1/3 FERIAS INDENIZADAS</t>
  </si>
  <si>
    <t>0202200002780</t>
  </si>
  <si>
    <t>REMUNERACAO REFERENTE AO MES DE ABRIL DE 2022. FAZENDA-TRIBUTARIO - ESTATUTARIOS 1/3 FERIAS PROPORCIONAIS</t>
  </si>
  <si>
    <t>0202200002781</t>
  </si>
  <si>
    <t>REMUNERACAO REFERENTE AO MES DE ABRIL DE 2022. FAZENDA-TRIBUTARIO - ESTATUTARIOS FERIAS PROPORCIONAIS</t>
  </si>
  <si>
    <t>0202200002782</t>
  </si>
  <si>
    <t>REMUNERACAO REFERENTE AO MES DE ABRIL DE 2022. FAZENDA-TRIBUTARIO - ESTATUTARIOS FERIAS INDENIZADAS</t>
  </si>
  <si>
    <t>0202200002783</t>
  </si>
  <si>
    <t>REMUNERACAO REFERENTE AO MES DE ABRIL DE 2022. EDUC-SECRETARIA-ESTATUTARIOS VENCIMENTO</t>
  </si>
  <si>
    <t>0202200002784</t>
  </si>
  <si>
    <t>REMUNERACAO REFERENTE AO MES DE ABRIL DE 2022. EDUC-SECRETARIA-ESTATUTARIOS FG-2</t>
  </si>
  <si>
    <t>0202200002785</t>
  </si>
  <si>
    <t>REMUNERACAO REFERENTE AO MES DE ABRIL DE 2022. EDUC-SECRETARIA-ESTATUTARIOS SALARIO MATERNIDADE</t>
  </si>
  <si>
    <t>0202200002786</t>
  </si>
  <si>
    <t>REMUNERACAO REFERENTE AO MES DE ABRIL DE 2022. EDUC-SECRETARIA-ESTATUTARIOS ANUENIOS</t>
  </si>
  <si>
    <t>0202200002787</t>
  </si>
  <si>
    <t>REMUNERACAO REFERENTE AO MES DE ABRIL DE 2022. EDUC-SECRETARIA-ESTATUTARIOS GRAT. SINDICANCIA</t>
  </si>
  <si>
    <t>0202200002788</t>
  </si>
  <si>
    <t>REMUNERACAO REFERENTE AO MES DE ABRIL DE 2022. EDUC-FUNDEB-GV-FUNDA-PROF - CLT VENCIMENTO</t>
  </si>
  <si>
    <t>0202200002789</t>
  </si>
  <si>
    <t>REMUNERACAO REFERENTE AO MES DE ABRIL DE 2022. EDUC-FUNDEB-GV-FUNDA-PROF - CLT ANUENIOS</t>
  </si>
  <si>
    <t>0202200002790</t>
  </si>
  <si>
    <t>REMUNERACAO REFERENTE AO MES DE ABRIL DE 2022. EDUC-FUNDEB-LAR-INFANT-PROF-EST VENCIMENTOS</t>
  </si>
  <si>
    <t>0202200002791</t>
  </si>
  <si>
    <t>REMUNERACAO REFERENTE AO MES DE ABRIL DE 2022. EDUC-FUNDEB-LAR-INFANT-PROF-EST DIFERENCA DE SALARIO</t>
  </si>
  <si>
    <t>0202200002792</t>
  </si>
  <si>
    <t>REMUNERACAO REFERENTE AO MES DE ABRIL DE 2022. EDUC-FUNDEB-LAR-INFANT-PROF-EST REGIME SUPLEMENTAR</t>
  </si>
  <si>
    <t>0202200002793</t>
  </si>
  <si>
    <t>REMUNERACAO REFERENTE AO MES DE ABRIL DE 2022. EDUC-FUNDEB-LAR-INFANT-PROF-EST FERIAS</t>
  </si>
  <si>
    <t>0202200002794</t>
  </si>
  <si>
    <t>REMUNERACAO REFERENTE AO MES DE ABRIL DE 2022. EDUC-FUNDEB-LAR-INFANT-PROF-EST SALARIO MATERNIDADE</t>
  </si>
  <si>
    <t>0202200002795</t>
  </si>
  <si>
    <t>REMUNERACAO REFERENTE AO MES DE ABRIL DE 2022. EDUC-FUNDEB-LAR-INFANT-PROF-EST ANUENIOS</t>
  </si>
  <si>
    <t>0202200002796</t>
  </si>
  <si>
    <t>REMUNERACAO REFERENTE AO MES DE ABRIL DE 2022. EDUC-FUNDEB-LAR-INFANT-PROF-EST HORAS EXTRAS EDUCACAO</t>
  </si>
  <si>
    <t>0202200002797</t>
  </si>
  <si>
    <t>REMUNERACAO REFERENTE AO MES DE ABRIL DE 2022. EDUC-FUNDEB-LAR-INFANT-PROF-EST VICE-DIRETOR DE ESCOLA - FG02</t>
  </si>
  <si>
    <t>0202200002798</t>
  </si>
  <si>
    <t>REMUNERACAO REFERENTE AO MES DE ABRIL DE 2022. EDUC-FUNDEB-LAR-INFANT-PROF-EST DIRETOR DE ESCOLA III - FG03</t>
  </si>
  <si>
    <t>0202200002799</t>
  </si>
  <si>
    <t>REMUNERACAO REFERENTE AO MES DE ABRIL DE 2022. EDUC-FUNDEB-LAR-INFANT-PROF-EST COORDENADOR PEDAGOGICO - FG04</t>
  </si>
  <si>
    <t>0202200002800</t>
  </si>
  <si>
    <t>REMUNERACAO REFERENTE AO MES DE ABRIL DE 2022. EDUC-LAR-INFANTIL-MERENDA-ESTAT VENCIMENTOS</t>
  </si>
  <si>
    <t>0202200002801</t>
  </si>
  <si>
    <t>REMUNERACAO REFERENTE AO MES DE ABRIL DE 2022. EDUC-LAR-INFANTIL-MERENDA-ESTAT ADICIONAL INSALUBRIDADE</t>
  </si>
  <si>
    <t>0202200002802</t>
  </si>
  <si>
    <t>REMUNERACAO REFERENTE AO MES DE ABRIL DE 2022. EDUC-LAR-INFANTIL-MERENDA-ESTAT ANUENIOS</t>
  </si>
  <si>
    <t>0202200002803</t>
  </si>
  <si>
    <t>REMUNERACAO REFERENTE AO MES DE ABRIL DE 2022. EDUC-FUNDEB-GV-FUNDA-PROF-ESTAT VENCIMENTOS</t>
  </si>
  <si>
    <t>0202200002804</t>
  </si>
  <si>
    <t>REMUNERACAO REFERENTE AO MES DE ABRIL DE 2022. EDUC-FUNDEB-GV-FUNDA-PROF-ESTAT 13o SALARIO</t>
  </si>
  <si>
    <t>0202200002805</t>
  </si>
  <si>
    <t>REMUNERACAO REFERENTE AO MES DE ABRIL DE 2022. EDUC-FUNDEB-GV-FUNDA-PROF-ESTAT GRATIF. CURSO SUP. 300 HORAS</t>
  </si>
  <si>
    <t>0202200002806</t>
  </si>
  <si>
    <t>REMUNERACAO REFERENTE AO MES DE ABRIL DE 2022. EDUC-FUNDEB-GV-FUNDA-PROF-ESTAT REGIME SUPLEMENTAR</t>
  </si>
  <si>
    <t>0202200002807</t>
  </si>
  <si>
    <t>REMUNERACAO REFERENTE AO MES DE ABRIL DE 2022. EDUC-FUNDEB-GV-FUNDA-PROF-ESTAT ANUENIOS</t>
  </si>
  <si>
    <t>0202200002808</t>
  </si>
  <si>
    <t>REMUNERACAO REFERENTE AO MES DE ABRIL DE 2022. EDUC-FUNDEB-GV-FUNDA-PROF-ESTAT 1/3 FERIAS INDENIZADAS</t>
  </si>
  <si>
    <t>0202200002809</t>
  </si>
  <si>
    <t>REMUNERACAO REFERENTE AO MES DE ABRIL DE 2022. EDUC-FUNDEB-GV-FUNDA-PROF-ESTAT 1/3 FERIAS PROPORCIONAIS</t>
  </si>
  <si>
    <t>0202200002810</t>
  </si>
  <si>
    <t>REMUNERACAO REFERENTE AO MES DE ABRIL DE 2022. EDUC-FUNDEB-GV-FUNDA-PROF-ESTAT FERIAS PROPORCIONAIS</t>
  </si>
  <si>
    <t>0202200002811</t>
  </si>
  <si>
    <t>REMUNERACAO REFERENTE AO MES DE ABRIL DE 2022. EDUC-FUNDEB-GV-FUNDA-PROF-ESTAT FERIAS INDENIZADAS</t>
  </si>
  <si>
    <t>0202200002812</t>
  </si>
  <si>
    <t>REMUNERACAO REFERENTE AO MES DE ABRIL DE 2022. EDUC-FUNDEB-GV-FUNDA-PROF-ESTAT GRAT DOCENCIA ALUNOS ESPECIAIS</t>
  </si>
  <si>
    <t>0202200002813</t>
  </si>
  <si>
    <t>REMUNERACAO REFERENTE AO MES DE ABRIL DE 2022. EDUC-FUNDEB-GV-FUNDA-PROF-ESTAT VICE DIRETOR DE ESCOLA - FG02</t>
  </si>
  <si>
    <t>0202200002814</t>
  </si>
  <si>
    <t>REMUNERACAO REFERENTE AO MES DE ABRIL DE 2022. EDUC-FUNDEB-GV-FUNDA-PROF-ESTAT DIRETOR DE ESCOLA III - FG03</t>
  </si>
  <si>
    <t>0202200002815</t>
  </si>
  <si>
    <t>REMUNERACAO REFERENTE AO MES DE ABRIL DE 2022. EDUC-FUNDEB-GV-FUNDA-PROF-ESTAT COORDENADOR PEDAGOGICO - FG04</t>
  </si>
  <si>
    <t>0202200002816</t>
  </si>
  <si>
    <t>REMUNERACAO REFERENTE AO MES DE ABRIL DE 2022. EDUC-FUNDEB-GV-FUNDA-PROF-ESTAT REST.DESC.FALTA/ATRASO</t>
  </si>
  <si>
    <t>0202200002817</t>
  </si>
  <si>
    <t>REMUNERACAO REFERENTE AO MES DE ABRIL DE 2022. EDUC-FUNDEB-GV-INFANT-PROF-ESTA VENCIMENTOS</t>
  </si>
  <si>
    <t>0202200002818</t>
  </si>
  <si>
    <t>REMUNERACAO REFERENTE AO MES DE ABRIL DE 2022. EDUC-FUNDEB-GV-INFANT-PROF-ESTA REGIME SUPLEMENTAR</t>
  </si>
  <si>
    <t>0202200002819</t>
  </si>
  <si>
    <t>REMUNERACAO REFERENTE AO MES DE ABRIL DE 2022. EDUC-FUNDEB-GV-INFANT-PROF-ESTA ANUENIOS</t>
  </si>
  <si>
    <t>0202200002820</t>
  </si>
  <si>
    <t>REMUNERACAO REFERENTE AO MES DE ABRIL DE 2022. EDUC-FUNDEB-GV-INFANT-PROF-ESTA ANUENIOS INATIVOS</t>
  </si>
  <si>
    <t>0202200002821</t>
  </si>
  <si>
    <t>REMUNERACAO REFERENTE AO MES DE ABRIL DE 2022. EDUC-GV-FUNDAMENTAL-MERENDA-EST VENCIMENTOS</t>
  </si>
  <si>
    <t>0202200002822</t>
  </si>
  <si>
    <t>REMUNERACAO REFERENTE AO MES DE ABRIL DE 2022. EDUC-GV-FUNDAMENTAL-MERENDA-EST ADICIONAL INSALUBRIDADE</t>
  </si>
  <si>
    <t>0202200002823</t>
  </si>
  <si>
    <t>REMUNERACAO REFERENTE AO MES DE ABRIL DE 2022. EDUC-GV-FUNDAMENTAL-MERENDA-EST ANUENIOS</t>
  </si>
  <si>
    <t>0202200002824</t>
  </si>
  <si>
    <t>REMUNERACAO REFERENTE AO MES DE ABRIL DE 2022. EDUC-MDE-LAR-INFANTIL-APOIO-EST VENCIMENTOS</t>
  </si>
  <si>
    <t>0202200002825</t>
  </si>
  <si>
    <t>REMUNERACAO REFERENTE AO MES DE ABRIL DE 2022. EDUC-MDE-LAR-INFANTIL-APOIO-EST ADICIONAL INSALUBRIDADE</t>
  </si>
  <si>
    <t>0202200002826</t>
  </si>
  <si>
    <t>REMUNERACAO REFERENTE AO MES DE ABRIL DE 2022. EDUC-MDE-TRANSPORTE-ESTATUT VENCIMENTOS</t>
  </si>
  <si>
    <t>0202200002827</t>
  </si>
  <si>
    <t>REMUNERACAO REFERENTE AO MES DE ABRIL DE 2022. EDUC-MDE-TRANSPORTE-ESTATUT ADICIONAL INSALUBRIDADE</t>
  </si>
  <si>
    <t>0202200002828</t>
  </si>
  <si>
    <t>REMUNERACAO REFERENTE AO MES DE ABRIL DE 2022. EDUC-MDE-TRANSPORTE-ESTATUT HORAS PLANTAO MOTORISTAS</t>
  </si>
  <si>
    <t>0202200002829</t>
  </si>
  <si>
    <t>REMUNERACAO REFERENTE AO MES DE ABRIL DE 2022. EDUC-MDE-TRANSPORTE-ESTATUT ANUENIOS</t>
  </si>
  <si>
    <t>0202200002830</t>
  </si>
  <si>
    <t>REMUNERACAO REFERENTE AO MES DE ABRIL DE 2022. EDUC-MDE-TRANSPORTE-ESTATUT DIFERENCA DE SALARIO</t>
  </si>
  <si>
    <t>0202200002831</t>
  </si>
  <si>
    <t>REMUNERACAO REFERENTE AO MES DE ABRIL DE 2022. EDUC-MDE-TRANSPORTE-ESTATUT HORAS EXTRAS EDUCACAO</t>
  </si>
  <si>
    <t>0202200002832</t>
  </si>
  <si>
    <t>REMUNERACAO REFERENTE AO MES DE ABRIL DE 2022. EDUC-MDE-TRANSPORTE-ESTATUT HORAS EXTRAS SAUDE</t>
  </si>
  <si>
    <t>0202200002833</t>
  </si>
  <si>
    <t>REMUNERACAO REFERENTE AO MES DE ABRIL DE 2022. EDUC-MDE-TRANSPORTE-ESTATUT HORAS EXTRAS ASSISTENCIA</t>
  </si>
  <si>
    <t>0202200002834</t>
  </si>
  <si>
    <t>REMUNERACAO REFERENTE AO MES DE ABRIL DE 2022. EDUC-MDE-TRANSPORTE-ESTATUT GRAT.TRANSP.ESCOLAR</t>
  </si>
  <si>
    <t>0202200002835</t>
  </si>
  <si>
    <t>REMUNERACAO REFERENTE AO MES DE ABRIL DE 2022. EDUC-MDE-TRANSPORTE-ESTATUT GRAT.RESP.FROTA TRANP. ESCOLAR</t>
  </si>
  <si>
    <t>0202200002836</t>
  </si>
  <si>
    <t>REMUNERACAO REFERENTE AO MES DE ABRIL DE 2022. EDUC-FUNDEB-GV-ORIENTADOR-ESTAT VENCIMENTOS</t>
  </si>
  <si>
    <t>0202200002837</t>
  </si>
  <si>
    <t>REMUNERACAO REFERENTE AO MES DE ABRIL DE 2022. EDUC-FUNDEB-GV-ORIENTADOR-ESTAT ANUENIOS</t>
  </si>
  <si>
    <t>0202200002838</t>
  </si>
  <si>
    <t>REMUNERACAO REFERENTE AO MES DE ABRIL DE 2022. EDUC-FUNDEB-GV-INFANT-MONITOR-EST VENCIMENTOS</t>
  </si>
  <si>
    <t>0202200002839</t>
  </si>
  <si>
    <t>REMUNERACAO REFERENTE AO MES DE ABRIL DE 2022. EDUC-FUNDEB-GV-INFANT-MONITOR-EST ANUENIOS</t>
  </si>
  <si>
    <t>0202200002840</t>
  </si>
  <si>
    <t>REMUNERACAO REFERENTE AO MES DE ABRIL DE 2022. EDUC-FUNDEB-GV-INFANT-MONITOR-EST HORAS EXTRAS EDUCACAO</t>
  </si>
  <si>
    <t>0202200002841</t>
  </si>
  <si>
    <t>REMUNERACAO REFERENTE AO MES DE ABRIL DE 2022. EDUC-MDE-GV-FUNDA-APOIO-ESTAT VENCIMENTOS</t>
  </si>
  <si>
    <t>0202200002842</t>
  </si>
  <si>
    <t>REMUNERACAO REFERENTE AO MES DE ABRIL DE 2022. EDUC-MDE-GV-FUNDA-APOIO-ESTAT ADICIONAL INSALUBRIDADE</t>
  </si>
  <si>
    <t>0202200002843</t>
  </si>
  <si>
    <t>REMUNERACAO REFERENTE AO MES DE ABRIL DE 2022. EDUC-MDE-GV-FUNDA-APOIO-ESTAT FERIAS</t>
  </si>
  <si>
    <t>0202200002844</t>
  </si>
  <si>
    <t>REMUNERACAO REFERENTE AO MES DE ABRIL DE 2022. EDUC-MDE-GV-FUNDA-APOIO-ESTAT ANUENIOS</t>
  </si>
  <si>
    <t>0202200002845</t>
  </si>
  <si>
    <t>REMUNERACAO REFERENTE AO MES DE ABRIL DE 2022. EDUC-MDE-GV-INFANTIL-APOIO-ESTAT VENCIMENTOS</t>
  </si>
  <si>
    <t>0202200002846</t>
  </si>
  <si>
    <t>REMUNERACAO REFERENTE AO MES DE ABRIL DE 2022. EDUC-MDE-GV-INFANTIL-APOIO-ESTAT ADICIONAL INSALUBRIDADE</t>
  </si>
  <si>
    <t>0202200002847</t>
  </si>
  <si>
    <t>REMUNERACAO REFERENTE AO MES DE ABRIL DE 2022. EDUC-FUNDEB-LAR-INFANTIL-MONITO-EST VENCIMENTOS</t>
  </si>
  <si>
    <t>0202200002848</t>
  </si>
  <si>
    <t>REMUNERACAO REFERENTE AO MES DE ABRIL DE 2022. EDUC-FUNDEB-LAR-INFANTIL-MONITO-EST ANUENIOS</t>
  </si>
  <si>
    <t>0202200002849</t>
  </si>
  <si>
    <t>REMUNERACAO REFERENTE AO MES DE ABRIL DE 2022. EDUC-FUNDEB-LAR-INFANTIL-MONITO-EST HORAS EXTRAS EDUCACAO</t>
  </si>
  <si>
    <t>0202200002850</t>
  </si>
  <si>
    <t>REMUNERACAO REFERENTE AO MES DE ABRIL DE 2022. OBRAS-ESTATUTARIOS VENCIMENTOS</t>
  </si>
  <si>
    <t>0202200002851</t>
  </si>
  <si>
    <t>REMUNERACAO REFERENTE AO MES DE ABRIL DE 2022. OBRAS-ESTATUTARIOS ADICIONAL INSALUBRIDADE</t>
  </si>
  <si>
    <t>0202200002852</t>
  </si>
  <si>
    <t>REMUNERACAO REFERENTE AO MES DE ABRIL DE 2022. OBRAS-ESTATUTARIOS HORAS PLANTAO MOTORISTAS</t>
  </si>
  <si>
    <t>0202200002853</t>
  </si>
  <si>
    <t>REMUNERACAO REFERENTE AO MES DE ABRIL DE 2022. OBRAS-ESTATUTARIOS ANUENIOS</t>
  </si>
  <si>
    <t>0202200002854</t>
  </si>
  <si>
    <t>REMUNERACAO REFERENTE AO MES DE ABRIL DE 2022. OBRAS-ESTATUTARIOS GRATIFICACAO HORA MAQUINA</t>
  </si>
  <si>
    <t>0202200002855</t>
  </si>
  <si>
    <t>REMUNERACAO REFERENTE AO MES DE ABRIL DE 2022. OBRAS-ESTATUTARIOS HORAS EXTRAS SAUDE</t>
  </si>
  <si>
    <t>0202200002856</t>
  </si>
  <si>
    <t>REMUNERACAO REFERENTE AO MES DE ABRIL DE 2022. SERVICOS URBANOS-ESTATUTARIOS VENCIMENTOS</t>
  </si>
  <si>
    <t>3.1.90.11.09.00.00.000</t>
  </si>
  <si>
    <t>0202200002857</t>
  </si>
  <si>
    <t>REMUNERACAO REFERENTE AO MES DE ABRIL DE 2022. SERVICOS URBANOS-ESTATUTARIOS ADICIONAL PERICULOSIDADE</t>
  </si>
  <si>
    <t>0202200002858</t>
  </si>
  <si>
    <t>REMUNERACAO REFERENTE AO MES DE ABRIL DE 2022. SERVICOS URBANOS-ESTATUTARIOS ADICIONAL INSALUBRIDADE</t>
  </si>
  <si>
    <t>0202200002859</t>
  </si>
  <si>
    <t>REMUNERACAO REFERENTE AO MES DE ABRIL DE 2022. SERVICOS URBANOS-ESTATUTARIOS ADICIONAL NOTURNO</t>
  </si>
  <si>
    <t>0202200002860</t>
  </si>
  <si>
    <t>REMUNERACAO REFERENTE AO MES DE ABRIL DE 2022. SERVICOS URBANOS-ESTATUTARIOS SUBSIDIOS</t>
  </si>
  <si>
    <t>0202200002861</t>
  </si>
  <si>
    <t>REMUNERACAO REFERENTE AO MES DE ABRIL DE 2022. SERVICOS URBANOS-ESTATUTARIOS FERIAS</t>
  </si>
  <si>
    <t>0202200002862</t>
  </si>
  <si>
    <t>REMUNERACAO REFERENTE AO MES DE ABRIL DE 2022. SERVICOS URBANOS-ESTATUTARIOS AUXILIO DOENCA</t>
  </si>
  <si>
    <t>0202200002863</t>
  </si>
  <si>
    <t>REMUNERACAO REFERENTE AO MES DE ABRIL DE 2022. SERVICOS URBANOS-ESTATUTARIOS ANUENIOS</t>
  </si>
  <si>
    <t>0202200002864</t>
  </si>
  <si>
    <t>REMUNERACAO REFERENTE AO MES DE ABRIL DE 2022. SERVICOS URBANOS-ESTATUTARIOS SALARIO FAMILIA</t>
  </si>
  <si>
    <t>0202200002865</t>
  </si>
  <si>
    <t>REMUNERACAO REFERENTE AO MES DE ABRIL DE 2022. SERVICOS URBANOS-ESTATUTARIOS GRATIFICACAO HORA-MAQUINA</t>
  </si>
  <si>
    <t>0202200002866</t>
  </si>
  <si>
    <t>REMUNERACAO REFERENTE AO MES DE ABRIL DE 2022. SAUDE-SECRETARIA-ESTATUTARIOS VENCIMENTOS</t>
  </si>
  <si>
    <t>0202200002867</t>
  </si>
  <si>
    <t>REMUNERACAO REFERENTE AO MES DE ABRIL DE 2022. SAUDE-SECRETARIA-ESTATUTARIOS GRATIFICACAO PSF</t>
  </si>
  <si>
    <t>0202200002868</t>
  </si>
  <si>
    <t>REMUNERACAO REFERENTE AO MES DE ABRIL DE 2022. SAUDE-SECRETARIA-ESTATUTARIOS ADICIONAL INSALUBRIDADE</t>
  </si>
  <si>
    <t>0202200002869</t>
  </si>
  <si>
    <t>REMUNERACAO REFERENTE AO MES DE ABRIL DE 2022. SAUDE-SECRETARIA-ESTATUTARIOS ANUENIOS</t>
  </si>
  <si>
    <t>0202200002870</t>
  </si>
  <si>
    <t>REMUNERACAO REFERENTE AO MES DE ABRIL DE 2022. SAUDE-SECRETARIA-ESTATUTARIOS GRAT.SINDICANCIA</t>
  </si>
  <si>
    <t>0202200002871</t>
  </si>
  <si>
    <t>REMUNERACAO REFERENTE AO MES DE ABRIL DE 2022. SAUDE-VIGILANCIA-EPIDEM-ESTATUTARIOS VENCIMENTOS</t>
  </si>
  <si>
    <t>0202200002872</t>
  </si>
  <si>
    <t>REMUNERACAO REFERENTE AO MES DE ABRIL DE 2022. SAUDE-VIGILANCIA-EPIDEM-ESTATUTARIOS ADICIONAL INSALUBRIDADE</t>
  </si>
  <si>
    <t>0202200002873</t>
  </si>
  <si>
    <t>REMUNERACAO REFERENTE AO MES DE ABRIL DE 2022. SAUDE-VIGILANCIA-EPIDEM-ESTATUTARIOS ANUENIOS</t>
  </si>
  <si>
    <t>0202200002874</t>
  </si>
  <si>
    <t>REMUNERACAO REFERENTE AO MES DE ABRIL DE 2022. SAUDE-TRANSPORTE-ESTATUTARIOS VENCIMENTOS</t>
  </si>
  <si>
    <t>0202200002875</t>
  </si>
  <si>
    <t>REMUNERACAO REFERENTE AO MES DE ABRIL DE 2022. SAUDE-TRANSPORTE-ESTATUTARIOS ADICIONAL INSALUBRIDADE</t>
  </si>
  <si>
    <t>0202200002876</t>
  </si>
  <si>
    <t>REMUNERACAO REFERENTE AO MES DE ABRIL DE 2022. SAUDE-TRANSPORTE-ESTATUTARIOS HORAS PLANTAO MOTORISTAS</t>
  </si>
  <si>
    <t>0202200002877</t>
  </si>
  <si>
    <t>REMUNERACAO REFERENTE AO MES DE ABRIL DE 2022. SAUDE-TRANSPORTE-ESTATUTARIOS ANUENIOS</t>
  </si>
  <si>
    <t>0202200002878</t>
  </si>
  <si>
    <t>REMUNERACAO REFERENTE AO MES DE ABRIL DE 2022. SAUDE-TRANSPORTE-ESTATUTARIOS HORAS EXTRAS SAUDE</t>
  </si>
  <si>
    <t>0202200002879</t>
  </si>
  <si>
    <t>REMUNERACAO REFERENTE AO MES DE ABRIL DE 2022. SAUDE-PIM- ESTATUTARIOS VENCIMENTO</t>
  </si>
  <si>
    <t>0202200002880</t>
  </si>
  <si>
    <t>REMUNERACAO REFERENTE AO MES DE ABRIL DE 2022. SAUDE-PIM- ESTATUTARIOS FERIAS</t>
  </si>
  <si>
    <t>0202200002881</t>
  </si>
  <si>
    <t>REMUNERACAO REFERENTE AO MES DE ABRIL DE 2022. SAUDE-PIM- ESTATUTARIOS ANUENIOS</t>
  </si>
  <si>
    <t>0202200002882</t>
  </si>
  <si>
    <t>REMUNERACAO REFERENTE AO MES DE ABRIL DE 2022. SAUDE-FARMACIA- ESTATUTARIOS VENCIMENTOS</t>
  </si>
  <si>
    <t>0202200002883</t>
  </si>
  <si>
    <t>REMUNERACAO REFERENTE AO MES DE ABRIL DE 2022. SAUDE-FARMACIA- ESTATUTARIOS INSALUBRIDADE</t>
  </si>
  <si>
    <t>0202200002884</t>
  </si>
  <si>
    <t>REMUNERACAO REFERENTE AO MES DE ABRIL DE 2022. SAUDE-FARMACIA- ESTATUTARIOS ANUENIOS</t>
  </si>
  <si>
    <t>0202200002885</t>
  </si>
  <si>
    <t>REMUNERACAO REFERENTE AO MES DE ABRIL DE 2022. SAUDE-PSF01-BUCAL-  ESTATUTARIOS VENCIMENTOS</t>
  </si>
  <si>
    <t>0202200002886</t>
  </si>
  <si>
    <t>REMUNERACAO REFERENTE AO MES DE ABRIL DE 2022. SAUDE-PSF01-BUCAL-  ESTATUTARIOS GRATIFICACAO PSF</t>
  </si>
  <si>
    <t>0202200002887</t>
  </si>
  <si>
    <t>REMUNERACAO REFERENTE AO MES DE ABRIL DE 2022. SAUDE-PSF01-BUCAL-  ESTATUTARIOS INSALUBRIDADE</t>
  </si>
  <si>
    <t>0202200002888</t>
  </si>
  <si>
    <t>REMUNERACAO REFERENTE AO MES DE ABRIL DE 2022. SAUDE-PSF01-BUCAL-  ESTATUTARIOS ANUENIOS</t>
  </si>
  <si>
    <t>0202200002889</t>
  </si>
  <si>
    <t>REMUNERACAO REFERENTE AO MES DE ABRIL DE 2022. SAUDE-PSF01- ESTATUTARIOS VENCIMENTO</t>
  </si>
  <si>
    <t>0202200002890</t>
  </si>
  <si>
    <t>0202200002891</t>
  </si>
  <si>
    <t>REMUNERACAO REFERENTE AO MES DE ABRIL DE 2022. SAUDE-PSF01- ESTATUTARIOS GRATIFICACAO PSF</t>
  </si>
  <si>
    <t>0202200002892</t>
  </si>
  <si>
    <t>REMUNERACAO REFERENTE AO MES DE ABRIL DE 2022. SAUDE-PSF01- ESTATUTARIOS INSALUBRIDADE</t>
  </si>
  <si>
    <t>0202200002893</t>
  </si>
  <si>
    <t>REMUNERACAO REFERENTE AO MES DE ABRIL DE 2022. SAUDE-PSF01- ESTATUTARIOS ANUENIOS</t>
  </si>
  <si>
    <t>0202200002894</t>
  </si>
  <si>
    <t>REMUNERACAO REFERENTE AO MES DE ABRIL DE 2022. SAUDE-PSF02-BUCAL-  ESTATUTARIOS VENCIMENTO</t>
  </si>
  <si>
    <t>0202200002895</t>
  </si>
  <si>
    <t>REMUNERACAO REFERENTE AO MES DE ABRIL DE 2022. SAUDE-PSF02-BUCAL-  ESTATUTARIOS GRATIFICACAO PSF</t>
  </si>
  <si>
    <t>0202200002896</t>
  </si>
  <si>
    <t>REMUNERACAO REFERENTE AO MES DE ABRIL DE 2022. SAUDE-PSF02-BUCAL-  ESTATUTARIOS INSALUBRIDADE</t>
  </si>
  <si>
    <t>0202200002897</t>
  </si>
  <si>
    <t>REMUNERACAO REFERENTE AO MES DE ABRIL DE 2022. SAUDE-PSF02-BUCAL-  ESTATUTARIOS ANUENIOS</t>
  </si>
  <si>
    <t>0202200002898</t>
  </si>
  <si>
    <t>REMUNERACAO REFERENTE AO MES DE ABRIL DE 2022. SAUDE-PSF02-  ESTATUTARIOS VENCIMENTO</t>
  </si>
  <si>
    <t>0202200002899</t>
  </si>
  <si>
    <t>REMUNERACAO REFERENTE AO MES DE ABRIL DE 2022. SAUDE-PSF02-  ESTATUTARIOS GRATIFICACAO PSF</t>
  </si>
  <si>
    <t>0202200002900</t>
  </si>
  <si>
    <t>REMUNERACAO REFERENTE AO MES DE ABRIL DE 2022. SAUDE-PSF02-  ESTATUTARIOS INSALUBRIDADE</t>
  </si>
  <si>
    <t>0202200002901</t>
  </si>
  <si>
    <t>REMUNERACAO REFERENTE AO MES DE ABRIL DE 2022. SAUDE-PSF02-  ESTATUTARIOS ANUENIOS</t>
  </si>
  <si>
    <t>0202200002902</t>
  </si>
  <si>
    <t>REMUNERACAO REFERENTE AO MES DE ABRIL DE 2022. SAUDE-PSF02-  ESTATUTARIOS HORAS EXTRAS SAUDE</t>
  </si>
  <si>
    <t>0202200002903</t>
  </si>
  <si>
    <t>REMUNERACAO REFERENTE AO MES DE ABRIL DE 2022. SAUDE-PRONTO- ATENDIMENTO- ESTATUTARIOS VENCIMENTO</t>
  </si>
  <si>
    <t>0202200002904</t>
  </si>
  <si>
    <t>REMUNERACAO REFERENTE AO MES DE ABRIL DE 2022. SAUDE-PRONTO- ATENDIMENTO- ESTATUTARIOS INSALUBRIDADE</t>
  </si>
  <si>
    <t>0202200002905</t>
  </si>
  <si>
    <t>REMUNERACAO REFERENTE AO MES DE ABRIL DE 2022. SAUDE-PRONTO- ATENDIMENTO- ESTATUTARIOS ADICIONAL NOTURNO</t>
  </si>
  <si>
    <t>0202200002906</t>
  </si>
  <si>
    <t>REMUNERACAO REFERENTE AO MES DE ABRIL DE 2022. SAUDE-PRONTO- ATENDIMENTO- ESTATUTARIOS AUXILIO DOENCA</t>
  </si>
  <si>
    <t>0202200002907</t>
  </si>
  <si>
    <t>REMUNERACAO REFERENTE AO MES DE ABRIL DE 2022. SAUDE-PRONTO- ATENDIMENTO- ESTATUTARIOS ANUENIOS</t>
  </si>
  <si>
    <t>0202200002908</t>
  </si>
  <si>
    <t>REMUNERACAO REFERENTE AO MES DE ABRIL DE 2022. SAUDE-PRONTO- ATENDIMENTO- ESTATUTARIOS HORAS EXTRAS SAUDE</t>
  </si>
  <si>
    <t>0202200002909</t>
  </si>
  <si>
    <t>REMUNERACAO REFERENTE AO MES DE ABRIL DE 2022. SAUDE-PRONTO- ATENDIMENTO- ESTATUTARIOS 1/3 FERIAS INDENIZADAS</t>
  </si>
  <si>
    <t>0202200002910</t>
  </si>
  <si>
    <t>REMUNERACAO REFERENTE AO MES DE ABRIL DE 2022. SAUDE-PRONTO- ATENDIMENTO- ESTATUTARIOS FERIAS INDENIZADAS</t>
  </si>
  <si>
    <t>0202200002911</t>
  </si>
  <si>
    <t>REMUNERACAO REFERENTE AO MES DE ABRIL DE 2022. SAUDE-PSF02-  APOIO- ESTATUTARIOS VENCIMENTO</t>
  </si>
  <si>
    <t>0202200002912</t>
  </si>
  <si>
    <t>REMUNERACAO REFERENTE AO MES DE ABRIL DE 2022. SAUDE-PSF02-  APOIO- ESTATUTARIOS INSALUBRIDADE</t>
  </si>
  <si>
    <t>0202200002913</t>
  </si>
  <si>
    <t>REMUNERACAO REFERENTE AO MES DE ABRIL DE 2022. SAUDE-PSF02-  APOIO- ESTATUTARIOS ANUENIOS</t>
  </si>
  <si>
    <t>0202200002914</t>
  </si>
  <si>
    <t>REMUNERACAO REFERENTE AO MES DE ABRIL DE 2022. SAUDE- PRONTO-ATENDEIMENTO -APOIO- ESTATUTARIO VENCIMENTOS</t>
  </si>
  <si>
    <t>0202200002915</t>
  </si>
  <si>
    <t>REMUNERACAO REFERENTE AO MES DE ABRIL DE 2022. SAUDE- PRONTO-ATENDEIMENTO -APOIO- ESTATUTARIO 13o SALARIO</t>
  </si>
  <si>
    <t>0202200002916</t>
  </si>
  <si>
    <t>REMUNERACAO REFERENTE AO MES DE ABRIL DE 2022. SAUDE- PRONTO-ATENDEIMENTO -APOIO- ESTATUTARIO INSALUBRIDADE</t>
  </si>
  <si>
    <t>0202200002917</t>
  </si>
  <si>
    <t>REMUNERACAO REFERENTE AO MES DE ABRIL DE 2022. SAUDE- PRONTO-ATENDEIMENTO -APOIO- ESTATUTARIO ADICIONAL NOTURNO</t>
  </si>
  <si>
    <t>0202200002918</t>
  </si>
  <si>
    <t>REMUNERACAO REFERENTE AO MES DE ABRIL DE 2022. SAUDE- PRONTO-ATENDEIMENTO -APOIO- ESTATUTARIO AUXILIO DOENCA</t>
  </si>
  <si>
    <t>0202200002919</t>
  </si>
  <si>
    <t>REMUNERACAO REFERENTE AO MES DE ABRIL DE 2022. SAUDE- PRONTO-ATENDEIMENTO -APOIO- ESTATUTARIO ANUENIOS</t>
  </si>
  <si>
    <t>0202200002920</t>
  </si>
  <si>
    <t>REMUNERACAO REFERENTE AO MES DE ABRIL DE 2022. AGRICULTURA-SECRETARIA - ESTATUTARIOS VENCIMENTO</t>
  </si>
  <si>
    <t>0202200002921</t>
  </si>
  <si>
    <t>REMUNERACAO REFERENTE AO MES DE ABRIL DE 2022. AGRICULTURA-SECRETARIA - ESTATUTARIOS INSALUBRIDADE</t>
  </si>
  <si>
    <t>0202200002922</t>
  </si>
  <si>
    <t>REMUNERACAO REFERENTE AO MES DE ABRIL DE 2022. AGRICULTURA-SECRETARIA - ESTATUTARIOS FG-2</t>
  </si>
  <si>
    <t>0202200002923</t>
  </si>
  <si>
    <t>REMUNERACAO REFERENTE AO MES DE ABRIL DE 2022. AGRICULTURA-SECRETARIA - ESTATUTARIOS SUBSIDIOS</t>
  </si>
  <si>
    <t>0202200002924</t>
  </si>
  <si>
    <t>REMUNERACAO REFERENTE AO MES DE ABRIL DE 2022. AGRICULTURA-SECRETARIA - ESTATUTARIOS AUXILIO DOENCA</t>
  </si>
  <si>
    <t>0202200002925</t>
  </si>
  <si>
    <t>REMUNERACAO REFERENTE AO MES DE ABRIL DE 2022. AGRICULTURA-SECRETARIA - ESTATUTARIOS ANUENIOS</t>
  </si>
  <si>
    <t>0202200002926</t>
  </si>
  <si>
    <t>REMUNERACAO REFERENTE AO MES DE ABRIL DE 2022. AGRICULTURA-SECRETARIA - ESTATUTARIOS SALARIO FAMILIA</t>
  </si>
  <si>
    <t>0202200002927</t>
  </si>
  <si>
    <t>REMUNERACAO REFERENTE AO MES DE ABRIL DE 2022. AGRICULTURA-SECRETARIA - ESTATUTARIOS GRATIFICACAO HORA MAQUINA</t>
  </si>
  <si>
    <t>0202200002928</t>
  </si>
  <si>
    <t>REMUNERACAO REFERENTE AO MES DE ABRIL DE 2022. AGRICULTURA-SECRETARIA - ESTATUTARIOS HORA EXTRA AGRICULTUTA</t>
  </si>
  <si>
    <t>0202200002929</t>
  </si>
  <si>
    <t>REMUNERACAO REFERENTE AO MES DE ABRIL DE 2022. AGRICULTURA-SECRETARIA - ESTATUTARIOS GRAT. OUVIDORIA</t>
  </si>
  <si>
    <t>0202200002930</t>
  </si>
  <si>
    <t>REMUNERACAO REFERENTE AO MES DE ABRIL DE 2022. AGRICULTURA-SECRETARIA - ESTATUTARIOS IND. USO.VEIC.PROPRIO</t>
  </si>
  <si>
    <t>0202200002931</t>
  </si>
  <si>
    <t>REMUNERACAO REFERENTE AO MES DE ABRIL DE 2022. ASSISTENCIA-SECRET-ESTATUTARIOS VENCIMENTO</t>
  </si>
  <si>
    <t>0202200002932</t>
  </si>
  <si>
    <t>REMUNERACAO REFERENTE AO MES DE ABRIL DE 2022. ASSISTENCIA-SECRET-ESTATUTARIOS INSALUBRIDADE</t>
  </si>
  <si>
    <t>0202200002933</t>
  </si>
  <si>
    <t>REMUNERACAO REFERENTE AO MES DE ABRIL DE 2022. ASSISTENCIA-SECRET-ESTATUTARIOS SUBSIDIOS</t>
  </si>
  <si>
    <t>0202200002934</t>
  </si>
  <si>
    <t>REMUNERACAO REFERENTE AO MES DE ABRIL DE 2022. ASSISTENCIA-SECRET-ESTATUTARIOS ANUENIOS</t>
  </si>
  <si>
    <t>0202200002935</t>
  </si>
  <si>
    <t>REMUNERACAO REFERENTE AO MES DE ABRIL DE 2022. ASSISTENCIA-SECRET-ESTATUTARIOS HORAS EXTRAS ASSISTENCIA</t>
  </si>
  <si>
    <t>0202200002936</t>
  </si>
  <si>
    <t>0202200002937</t>
  </si>
  <si>
    <t>0202200002938</t>
  </si>
  <si>
    <t>0202200002939</t>
  </si>
  <si>
    <t>0202200002940</t>
  </si>
  <si>
    <t>REMUNERACAO REFERENTE AO MES DE ABRIL DE 2022. ASSISTENCIA-CONSELHO TUTELAR VENCIMENTO</t>
  </si>
  <si>
    <t>0202200002941</t>
  </si>
  <si>
    <t>REMUNERACAO REFERENTE AO MES DE ABRIL DE 2022. ASSISTENCIA-CONSELHO TUTELAR FERIAS</t>
  </si>
  <si>
    <t>0202200002942</t>
  </si>
  <si>
    <t>REMUNERACAO REFERENTE AO MES DE ABRIL DE 2022. GABINETE - PREFEITO- E -VICE SUBSIDIOS</t>
  </si>
  <si>
    <t>0202200002943</t>
  </si>
  <si>
    <t>REMUNERACAO REFERENTE AO MES DE ABRIL DE 2022. GABINETE-ASSESSORIA-CONSULT-CCS SALARIO C/C</t>
  </si>
  <si>
    <t>0202200002944</t>
  </si>
  <si>
    <t>REMUNERACAO REFERENTE AO MES DE ABRIL DE 2022. ADMINISTRACAO - CCS SUBSIDIOS</t>
  </si>
  <si>
    <t>0202200002945</t>
  </si>
  <si>
    <t>REMUNERACAO REFERENTE AO MES DE ABRIL DE 2022. ADMINISTRACAO - CCS SALARIO C/C</t>
  </si>
  <si>
    <t>0202200002946</t>
  </si>
  <si>
    <t>REMUNERACAO REFERENTE AO MES DE ABRIL DE 2022. FAZENDA - CCS SUBSIDIOS</t>
  </si>
  <si>
    <t>0202200002947</t>
  </si>
  <si>
    <t>REMUNERACAO REFERENTE AO MES DE ABRIL DE 2022. FAZENDA - CCS SALARIO C/C</t>
  </si>
  <si>
    <t>0202200002948</t>
  </si>
  <si>
    <t>REMUNERACAO REFERENTE AO MES DE ABRIL DE 2022. EDUCACAO- SECRETARIA - CCS SUBSIDIOS</t>
  </si>
  <si>
    <t>0202200002949</t>
  </si>
  <si>
    <t>REMUNERACAO REFERENTE AO MES DE ABRIL DE 2022. EDUCACAO- SECRETARIA - CCS SALARIO C/C</t>
  </si>
  <si>
    <t>0202200002950</t>
  </si>
  <si>
    <t>REMUNERACAO REFERENTE AO MES DE ABRIL DE 2022. EDUC-MDE-GV-FUNDA-APOIO - CCS SALARIO C/C</t>
  </si>
  <si>
    <t>3.1.90.04.01.02.00.000</t>
  </si>
  <si>
    <t>0202200002951</t>
  </si>
  <si>
    <t>REMUNERACAO REFERENTE AO MES DE ABRIL DE 2022. EDUCACAO-INFANTIL-MONITOR-CONTRAT SALARIO MENSAL</t>
  </si>
  <si>
    <t>0202200002952</t>
  </si>
  <si>
    <t>REMUNERACAO REFERENTE AO MES DE ABRIL DE 2022. EDUCACAO-INFANTIL-CONT- MONITOR SALARIO MENSAL</t>
  </si>
  <si>
    <t>0202200002953</t>
  </si>
  <si>
    <t>REMUNERACAO REFERENTE AO MES DE ABRIL DE 2022. OBRAS-CCS SUBSIDIOS</t>
  </si>
  <si>
    <t>0202200002954</t>
  </si>
  <si>
    <t>REMUNERACAO REFERENTE AO MES DE ABRIL DE 2022. OBRAS-CCS FERIAS</t>
  </si>
  <si>
    <t>0202200002955</t>
  </si>
  <si>
    <t>REMUNERACAO REFERENTE AO MES DE ABRIL DE 2022. OBRAS-CCS SALARIO C/C</t>
  </si>
  <si>
    <t>0202200002956</t>
  </si>
  <si>
    <t>REMUNERACAO REFERENTE AO MES DE ABRIL DE 2022. SERVICOS URBANOS-CCS DIFERENCA DE SALARIO</t>
  </si>
  <si>
    <t>0202200002957</t>
  </si>
  <si>
    <t>REMUNERACAO REFERENTE AO MES DE ABRIL DE 2022. SERVICOS URBANOS-CCS SALARIO C/C</t>
  </si>
  <si>
    <t>0202200002958</t>
  </si>
  <si>
    <t>REMUNERACAO REFERENTE AO MES DE ABRIL DE 2022. SAUDE-SECRETARIA-CCS SUBSIDIOS</t>
  </si>
  <si>
    <t>0202200002959</t>
  </si>
  <si>
    <t>REMUNERACAO REFERENTE AO MES DE ABRIL DE 2022. SAUDE-SECRETARIA-CCS SALARIO C/C</t>
  </si>
  <si>
    <t>3.1.90.04.99.01.01.000</t>
  </si>
  <si>
    <t>0202200002960</t>
  </si>
  <si>
    <t>REMUNERACAO REFERENTE AO MES DE ABRIL DE 2022. SAUDE-TEC.ENFERMAGEM-CONTRATO GRATIFICACAO PSF ADICIONAL INSALUBRIDADE SALARIO</t>
  </si>
  <si>
    <t>0202200002961</t>
  </si>
  <si>
    <t>REMUNERACAO REFERENTE AO MES DE ABRIL DE 2022. SAUDE-PRONTO ATENDIMENTO-CONTRATO ADICIONAL INSALUBRIDADE ADICIONAL NOTURNO SALARIO</t>
  </si>
  <si>
    <t>0202200002962</t>
  </si>
  <si>
    <t>REMUNERACAO REFERENTE AO MES DE ABRIL DE 2022. ASSISTENCIA-SECRET-CCS SALARIO C/C</t>
  </si>
  <si>
    <t>0202200002963</t>
  </si>
  <si>
    <t>REMUNERACAO REFERENTE AO MES DE ABRIL DE 2022. AGRICULTURA-SECRETARIA -CCS SALARIO C/C</t>
  </si>
  <si>
    <t>0202201002971</t>
  </si>
  <si>
    <t>REMUNERACAO REFERENTE AO MES DE ABRIL DE 2022. FAPS-INATIVOS-GERAL-TEMPO-CONTR VENCIMENTO ANUENIOS INATIVOS PROVENTOS</t>
  </si>
  <si>
    <t>0202201002972</t>
  </si>
  <si>
    <t>REMUNERACAO REFERENTE AO MES DE ABRIL DE 2022. FAPS-INATIVOS-GERAL-INVALIDEZ VENCIMENTO PARCELA AUTONOMA ANUENIOS INATIVOS PROVENTOS</t>
  </si>
  <si>
    <t>0202201002973</t>
  </si>
  <si>
    <t>REMUNERACAO REFERENTE AO MES DE ABRIL DE 2022. FAPS-INATIVOS-GERAL-IDADE PARCELA AUTONOMA PROVENTOS</t>
  </si>
  <si>
    <t>0202201002974</t>
  </si>
  <si>
    <t>REMUNERACAO REFERENTE AO MES DE ABRIL DE 2022. FAPS-INATIVOS-PROFESSOR-TEMP-CONTR VENCIMENTO ANUENIOS INATIVOS PROVENTOS</t>
  </si>
  <si>
    <t>0202201002975</t>
  </si>
  <si>
    <t>REMUNERACAO REFERENTE AO MES DE ABRIL DE 2022. FAPS-INATIVOS-PROFESSOR-INVALID-VLREAL PROVENTOS</t>
  </si>
  <si>
    <t>0202201002976</t>
  </si>
  <si>
    <t>REMUNERACAO REFERENTE AO MES DE ABRIL DE 2022. FAPS-INATIVOS-GERAL-INVALID-VLREAL PARCELA AUTONOMA PROVENTOS</t>
  </si>
  <si>
    <t>0202201002977</t>
  </si>
  <si>
    <t>REMUNERACAO REFERENTE AO MES DE ABRIL DE 2022. FAPS-INATIVOS-GERAL-IDADE-VLREAL PARCELA AUTONOMA PROVENTOS</t>
  </si>
  <si>
    <t>0202201002978</t>
  </si>
  <si>
    <t>REMUNERACAO REFERENTE AO MES DE ABRIL DE 2022. FAPS-INATIVOS-GERAL-ESPECI-VLREAL PROVENTOS</t>
  </si>
  <si>
    <t>0202201002979</t>
  </si>
  <si>
    <t>REMUNERACAO REFERENTE AO MES DE ABRIL DE 2022. FAPS-INATIVOS-DO TESOURO-PISO VENCIMENTO ANUENIOS INATIVOS</t>
  </si>
  <si>
    <t>0202201002980</t>
  </si>
  <si>
    <t>REMUNERACAO REFERENTE AO MES DE ABRIL DE 2022. FAPS-INATIVOS-DO TESOURO PROVENTOS</t>
  </si>
  <si>
    <t>0202201002981</t>
  </si>
  <si>
    <t>REMUNERACAO REFERENTE AO MES DE ABRIL DE 2022. FAPS-PENSIONISTAS PROVENTOS</t>
  </si>
  <si>
    <t>0202201002982</t>
  </si>
  <si>
    <t>REMUNERACAO REFERENTE AO MES DE ABRIL DE 2022. FAPS-PENSIONISTAS-VLREAL PARCELA AUTONOMA PROVENTOS</t>
  </si>
  <si>
    <t>0202201002983</t>
  </si>
  <si>
    <t>REMUNERACAO REFERENTE AO MES DE ABRIL DE 2022. FAPS-PENSIONISTAS-TESOURO-VLREAL PARCELA AUTONOMA PROVENTOS</t>
  </si>
  <si>
    <t>0202201002984</t>
  </si>
  <si>
    <t>REMUNERACAO REFERENTE AO MES DE ABRIL DE 2022. FAPS-PENSIONISTAS-DO TESOURO PARCELA AUTONOMA PROVENTOS OUTROS PAGAMENTOS</t>
  </si>
  <si>
    <t>0202201002985</t>
  </si>
  <si>
    <t>REMUNERACAO REFERENTE AO MES DE ABRIL DE 2022. FAPS-PENSIONISTAS-SENTJUDIC-TESOURO PROVENTOS</t>
  </si>
  <si>
    <t>0202201002986</t>
  </si>
  <si>
    <t>REMUNERACAO REFERENTE AO MES DE ABRIL DE 2022. GETON RPPS</t>
  </si>
  <si>
    <t>0202200002987</t>
  </si>
  <si>
    <t>REMUNERACAO REFERENTE AO MES DE ABRIL DE 2022. SAUDE-PSF02-BUCAL-  ESTATUTARIOS VENCIMENTO PARTE DA NE 2894 AJUSTE DE VINCULO.</t>
  </si>
  <si>
    <t>0202200002989</t>
  </si>
  <si>
    <t>50  HORAS  MAQUINA  DE  RETROESCAVADEIRA PARA SECRETARIA DE OBRAS E VIACAO- MANUTENCAO DE ESTRADAS RURAIS. CONF RD 1187 EM ANEXO. PROCESSO    No  29/2022,    PREGAO  PRESENCIAL  No  04/2022  SRP  05/2022 .</t>
  </si>
  <si>
    <t>0202200002990</t>
  </si>
  <si>
    <t>ENCADERNACAO CAPA DURA PARA DOCUMENTOS DO ANO DE 2021 QUE SERAO ARQUIVADOS. CONF RD 1186 EM ANEXO PROCESSO    No  76/2022  -  PREGAO  PRESENCIAL  No  14/2022  -  SRP 10/2022</t>
  </si>
  <si>
    <t>0202200002991</t>
  </si>
  <si>
    <t>500  UN FICHA PONTO PARA AGENTES DE SAUDE PARA MANUTENCAO DAS UBS/PSF. CONF RD 1190 EM ANEXO PROCESSO  No  76/2022  -  PREGAO  PRESENCIAL  No  14/2022  -  SRP  10/2022.</t>
  </si>
  <si>
    <t>0202200002992</t>
  </si>
  <si>
    <t>PECAS  PARA  CONSERTO DA  RETROESCAVADEIRA XCMG, XT870BR, No 94 DA PATRULHA AGRICOLA. CONF RD 1189 EM ANEXO PROCESSO No 123/2022 - INEXIGIBILIDADADE No 13/2022</t>
  </si>
  <si>
    <t>3.3.90.39.82.00.00.000</t>
  </si>
  <si>
    <t>0202200002993</t>
  </si>
  <si>
    <t>CUSTOS  PARA MANUTENCAO DO COMITe DE GERENCIAMENTO DAS BACIAS HIDROGRaFICAS DOS  RIOS  TURVO  -  SANTA  ROSA  -SANTO  CRISTO.  CONF  RD 1188 EM ANEXO REF 09 MESES MENSALIDADE R$ 110,00</t>
  </si>
  <si>
    <t>3.3.90.91.03.00.00.000</t>
  </si>
  <si>
    <t>0202200002994</t>
  </si>
  <si>
    <t>RPV  DE  HONORARIOS  PERICIAIS  REF. PROCESSO TRT40020268-22.2020.5.04.0751 CFE DOCUMENTOS ANEXOS. AUTOR: MARCIA INES MARCHESKI POZZEBON</t>
  </si>
  <si>
    <t>0202200002995</t>
  </si>
  <si>
    <t>RPV  DE HONORARIOS ADVOCATICIOS REF. PROCESSO TRT40020268-22.2020.5.04.0751 CFE DOCUMENTOS ANEXOS. AUTOR: MARCIA INES MARCHESKI POZZEBON</t>
  </si>
  <si>
    <t>0202200002996</t>
  </si>
  <si>
    <t>RPV  DE  HONORARIOS  ADVOCATICIOS  REF. PROCESSO TRT4 0020274-29.2020.5.04. 0751 CFE DOCUMENTOS ANEXOS. AUTOR: MAIRA CRISTINA HEINSCH</t>
  </si>
  <si>
    <t>0202200002997</t>
  </si>
  <si>
    <t>RPV  DE  HONORARIOS  PERICIAIS REF. PROCESSO TRT4 0020274-29.2020.5.04.0751 CFE DOCUMENTOS ANEXOS. AUTOR: MAIRA CRISTINA HEINSCH</t>
  </si>
  <si>
    <t>0202200002998</t>
  </si>
  <si>
    <t>RPV  DE  HONORARIOS  ADVOCATICIOS  REF. PROCESSO TRT4 0020270-89.2020.5.04. 0751 CFE DOCUMENTOS ANEXOS. AUTOR: ROSELEI SEIDEL</t>
  </si>
  <si>
    <t>0202200002999</t>
  </si>
  <si>
    <t>0202200003000</t>
  </si>
  <si>
    <t>RPV  DE  HONORARIOS  ADVOCATICIOS  REF. PROCESSO TRT4 0020241-39.2020.5.04. 0751 CFE DOCUMENTOS ANEXOS. AUTOR: ROSELI DE FATIMA LESSES KEIST</t>
  </si>
  <si>
    <t>0202200003001</t>
  </si>
  <si>
    <t>RPV  DE PERICIAIS ADVOCATICIOS REF. PROCESSO TRT4 0020241-39.2020.5.04.0751 CFE DOCUMENTOS ANEXOS. AUTOR: ROSELI DE FATIMA LESSES KEIST</t>
  </si>
  <si>
    <t>0202200003002</t>
  </si>
  <si>
    <t>FIOS  PARA  MANUTENCAO  ELETRICA  EM PARTE DO PREDIO DO PARQUE DE MAQUINAS. CONF RD 1191 EM ANEXO PROCESSO    227/2021    -  PREGAO  PRESENCIAL  No  40/2021  -  SRP  33/2021</t>
  </si>
  <si>
    <t>0202200003003</t>
  </si>
  <si>
    <t>1/2  DIARIA  A  PASSO FUNDO NO DIA 28/04/2022 PARA LEVAR CAMINHAO No 111 DA SECRETARIA  MUNICIPAL  DE  OBRAS E VIACAO EM PASSO FUNDO/RS. CONF SD 466 EM ANEXO</t>
  </si>
  <si>
    <t>0202200003004</t>
  </si>
  <si>
    <t>2  X  1/4    DE DIARIA A SANTA ROSA NOS DIAS 29/04/2022 E 30/04/2022 ONDE O SERVIDOR  IRA  REALIZAR  CURSO DE TRANSPORTE COLETIVO JUNTO AO SENAT.  CONF SD 421 EM ANEXO</t>
  </si>
  <si>
    <t>0202200003005</t>
  </si>
  <si>
    <t>1,50  DIARIA  A  PORTO  ALEGRE  NOS  DIAS  27  E 28/04/2022 PARA ACOMPANHAR PACIENTE  EM CONSULTA MEDICA. CONF SD 465 EM ANEXO</t>
  </si>
  <si>
    <t>0202200003006</t>
  </si>
  <si>
    <t>1/4  DE DIARIA A SANTA ROSA NO DIA 29/04/2022 PARA REALIZACAO DE CURSO PARA FORMACAO  DE  CONDUTORES  DO  TRANSPORTE  COLETIVO  DE PASSAGEIROS JUNTO AO SENAT-RS. CONF SD 447 EM ANEXO</t>
  </si>
  <si>
    <t>0202200003007</t>
  </si>
  <si>
    <t>1/4  DE  DIARIA  A  SANTA  ROSA  NO DIA 30/04/2022 PARA REALIZACAO DE CURSO ESPECIALIZADO   PARA  CONDUTORES  DE  VEICULO  DE  TRANSPORTE  COLETIVO  DE PASSAGEIROS JUNTO AO SENAT. CONF SD 448 EM ANEXO</t>
  </si>
  <si>
    <t>0202200003008</t>
  </si>
  <si>
    <t>1/4  DE  DIARIA  A  SANTA  ROSA  NO DIA 06/05/2022 PARA REALIZACAO DE CURSO ESPECIALIZADO   PARA  CONDUTORES  DE  VEICULO  DE  TRANSPORTE  COLETIVO  DE PASSAGEIROS JUNTO AO SENAT. CONF SD 449 EM ANEXO</t>
  </si>
  <si>
    <t>0202200003009</t>
  </si>
  <si>
    <t>1/4  DE  DIARIA  A  SANTA  ROSA  NO DIA 07/05/2022 PARA REALIZACAO DE CURSO ESPECIALIZADO   PARA  CONDUTORES  DE  VEICULO  DE  TRANSPORTE  COLETIVO  DE PASSAGEIROS JUNTO AO SENAT. CONF SD 450 EM ANEXO</t>
  </si>
  <si>
    <t>0202200003010</t>
  </si>
  <si>
    <t>PECAS  PARA CONSERTO NO ROLO COMPACTADOR No 88 QUE REALIZA A MANUTENCAO DAS ESTRADAS RURAIS. CONF RD 1192 EM ANEXO PROCESSO No 125/2022 - DISPENSA No 85/2022</t>
  </si>
  <si>
    <t>0202200003011</t>
  </si>
  <si>
    <t>MAO  DE  OBRA  ESPECIALIZADA  PARA  CABEAMENTO  DA  EXTENSAO DE LUZ (FIACAO ELETRICA) JUNTO A UNIDADE BASICA DE SAUDE PSF  02.  CONF RD 1193 EM ANEXO PROCESSO No 126/2022 - DISPENSA No 84/2022</t>
  </si>
  <si>
    <t>0202200003012</t>
  </si>
  <si>
    <t>04  UN  BATERIA  100  AMPERES  PARA RETROESCAVADEIRA No 93 DA SECRETARIA DE OBRAS  E  VIACAO-  MANUTENCAO  DE  ESTRADAS RURAIS. CONF RD 1194 EM ANEXO PROCESSO No 127/2022 - DISPENSA No 86/2022</t>
  </si>
  <si>
    <t>0202200003013</t>
  </si>
  <si>
    <t>PECAS  PARA  MANUTENCAO  DO  SISTEMA  DE  LAMINA  DA MOTONIVELADORA No 83 DA  SECRETARIA  DE  OBRAS E VIACAO - MANUTENCAO DE ESTRADAS RURAIS. CONF RD 1200 EM ANEXO. PROCESSO No 129/2022 - INEXIGIBILIDADE No 15/2022</t>
  </si>
  <si>
    <t>0202200003014</t>
  </si>
  <si>
    <t>FILTRO  DE  AR, FILTRO LUBRIFICANTE E OLEO LUBRIFICANTE 5W30 PARA O VEICULO SPIN,  PLACA  IZK7E95,  DA  SECRETARIA  DE  SAuDE. CONF RD 1199 EM ANEXO. PROCESSO  No  203/2021,  PREGAO  PRESENCIAL  No 39/2021  SRP No 31/2021.</t>
  </si>
  <si>
    <t>0202200003015</t>
  </si>
  <si>
    <t>MAO  DE  OBRA  MECANICA  PARA  CONSERTO  DOS  VEICULO VAN, PLACA IZV8G47, E AMBULaNCIA,  PLACA IZW7750 DA SECRETARIA DE SAUDE. CONF RD 1198 EM ANEXO. PROCESSO  No  56/2022,  PREGAO  PRESENCIAL  No  09/2022  SRP  No  07/2022</t>
  </si>
  <si>
    <t>0202200003016</t>
  </si>
  <si>
    <t>04  UN  DE  GAS  DE COZINHA 13KG PARA REALIZACAO DE ATIVIDADES COM GRUPO DE IDOSOS DO CRAS. CONF RD 1202  EM ANEXO. PROCESSO    No324/2021,   PREGAO PRESENCIAL No56/2021 SRP No 46/2021 EDITAL No 89/2021</t>
  </si>
  <si>
    <t>0202200003017</t>
  </si>
  <si>
    <t>CURSO  DE CAPACITACAO DE INTRODUCAO A NOVA LEI DE LICITACOES 14.133/2021 NA MODALIDADE  PRESENCIAL   A SER REALIZADO NA  SEDE DO MUNICIPIO, PARA ATE 20 SERVIDORES  QUE  TRABALHAO  DIRETAMENTE  COM  COMPRAS NO MUNICIPIO. CONF RD 1203 EM ANEXO PROCESSO No 128/2022  INEXIGIBILIDADE No 14/2022</t>
  </si>
  <si>
    <t>0202200003018</t>
  </si>
  <si>
    <t>26 UN TUBOS DE CONCRETO 40 CM PARA MANUTENCAO DA REDE PLUVIAL DO MUNICIPIO. CONF RD 1204 EM ANEXO PROCESSO  No  227/2021  -  PREGAO  PRESENCIAL  No  40/2021  -  SRP  33/2021</t>
  </si>
  <si>
    <t>0202200003019</t>
  </si>
  <si>
    <t>AUXILIO  FUNERAL REF. OBITO DE IGNEZ DA VEIGA MODESTO DE  ACORDO COM ATA DO CONSELHO   MUNICIPAL DE ASSISTENCIA SOCIAL. CONF  RD 1201 E COMPROVANTES EM ANEXO.</t>
  </si>
  <si>
    <t>0202200003020</t>
  </si>
  <si>
    <t>MAO  DE  OBRA  PARA  CONSERTO DOS VEICULO VAN, PLACA IZV8G47, E AMBULaNCIA, PLACA  IZW7750,  QUE  REALIZAM  O  TRANSPORTE DE PACIENTES. CONF RD 1197 EM ANEXO PROCESSO   No  56/2022  -  PREGAO  PRESENCIAL  No  09/2022  -  SRP  07/2022</t>
  </si>
  <si>
    <t>0202200003021</t>
  </si>
  <si>
    <t>CONTRIBUICAO AO FGTS REF. REMUNERACAO DE ABRIL DE 2022. 981 - 01 - PROFESSORES - CLAUDETE   R$ 235,19 127- 01 - SECRETARIA DE SAUDE - PPI  R$ 155,28 117 - 07 - AGENTES DE SAUDE - PSF01   R$ 1.221,54 117 - 08 - AGENTES DE SAUDE - PSF02   R$ 1.376,63</t>
  </si>
  <si>
    <t>0202200003022</t>
  </si>
  <si>
    <t>0202200003023</t>
  </si>
  <si>
    <t>0202200003024</t>
  </si>
  <si>
    <t>0202200003027</t>
  </si>
  <si>
    <t>CONTRIB. PATRONAL AO INSS REF REMUNERACAO DE ABRIL 2022 CONSELHO TUTELAR</t>
  </si>
  <si>
    <t>0202200003028</t>
  </si>
  <si>
    <t>CONTRIB. PATRONAL AO INSS REF REMUNERACAO DE ABRIL 2022 GABINETE-SUBSIDIOS PREFEITO E VICE</t>
  </si>
  <si>
    <t>0202200003029</t>
  </si>
  <si>
    <t>CONTRIB. PATRONAL AO INSS REF REMUNERACAO DE ABRIL 2022 GABINETE-ASSESSORIA - CCs</t>
  </si>
  <si>
    <t>0202200003030</t>
  </si>
  <si>
    <t>CONTRIB. PATRONAL AO INSS REF REMUNERACAO DE ABRIL 2022 ADMINISTRACAO - CCs</t>
  </si>
  <si>
    <t>0202200003031</t>
  </si>
  <si>
    <t>CONTRIB. PATRONAL AO INSS REF REMUNERACAO DE ABRIL 2022 FAZENDA  - CCs</t>
  </si>
  <si>
    <t>0202200003032</t>
  </si>
  <si>
    <t>CONTRIB. PATRONAL AO INSS REF REMUNERACAO DE ABRIL 2022 ASSISTENCIA SOCIAL  - CCs</t>
  </si>
  <si>
    <t>0202200003033</t>
  </si>
  <si>
    <t>CONTRIB. PATRONAL AO INSS REF REMUNERACAO DE ABRIL 2022 OBRAS E VIACAO  - CCs</t>
  </si>
  <si>
    <t>0202200003034</t>
  </si>
  <si>
    <t>CONTRIB. PATRONAL AO INSS REF REMUNERACAO DE ABRIL 2022 SERVICOS URBANOS  - CCs</t>
  </si>
  <si>
    <t>0202200003035</t>
  </si>
  <si>
    <t>CONTRIB. PATRONAL AO INSS REF REMUNERACAO DE ABRIL 2022 AGRICULTURA - CCs</t>
  </si>
  <si>
    <t>0202200003036</t>
  </si>
  <si>
    <t>CONTRIB. PATRONAL AO INSS REF REMUNERACAO DE ABRIL 2022 EDUCACAO - SECRETARIA - CCs</t>
  </si>
  <si>
    <t>0202200003037</t>
  </si>
  <si>
    <t>CONTRIB. PATRONAL AO INSS REF REMUNERACAO DE ABRIL 2022 EDUCACAO - MDE- GV-Ens.fund.Apoio - CCs</t>
  </si>
  <si>
    <t>0202200003038</t>
  </si>
  <si>
    <t>CONTRIB. PATRONAL AO INSS REF REMUNERACAO DE ABRIL 2022 EDUCACAO - INFANTIL-MONITOR-CONTRATO</t>
  </si>
  <si>
    <t>0202200003039</t>
  </si>
  <si>
    <t>CONTRIB. PATRONAL AO INSS REF REMUNERACAO DE ABRIL 2022 EDUCACAO - INFANTIL-CONTR-MONITOR</t>
  </si>
  <si>
    <t>0202200003040</t>
  </si>
  <si>
    <t>CONTRIB. PATRONAL AO INSS REF REMUNERACAO DE ABRIL 2022 EDUCACAO-PROF FUNDEB - CLT</t>
  </si>
  <si>
    <t>0202200003041</t>
  </si>
  <si>
    <t>CONTRIB. PATRONAL AO INSS REF REMUNERACAO DE ABRIL 2022 AGENTES SAUDE PACS- CLT- PSF01</t>
  </si>
  <si>
    <t>0202200003042</t>
  </si>
  <si>
    <t>CONTRIB. PATRONAL AO INSS REF REMUNERACAO DE ABRIL 2022 AGENTES SAUDE PACS- CLT- PSF02</t>
  </si>
  <si>
    <t>0202200003043</t>
  </si>
  <si>
    <t>CONTRIB. PATRONAL AO INSS REF REMUNERACAO DE ABRIL 2022 SAUDE - VIGILANCIA - CLT</t>
  </si>
  <si>
    <t>0202200003044</t>
  </si>
  <si>
    <t>CONTRIB. PATRONAL AO INSS REF REMUNERACAO DE ABRIL 2022 SAUDE - PRONTO ATENDIMENTO - CONTRATO</t>
  </si>
  <si>
    <t>0202200003045</t>
  </si>
  <si>
    <t>CONTRIB. PATRONAL AO INSS REF REMUNERACAO DE ABRIL 2022 SAUDE - TEC. DE ENFERMAGEM - CONTRATO</t>
  </si>
  <si>
    <t>0202200003046</t>
  </si>
  <si>
    <t>CONTRIB. PATRONAL AO INSS REF REMUNERACAO DE ABRIL 2022 SERVIDORES SAUDE - CCs</t>
  </si>
  <si>
    <t>0202200003047</t>
  </si>
  <si>
    <t>CONTRIB.  AO  FPSM  PARTE  PATRONAL  16%  REF  REMUNERACAO  DE ABRIL 2022 GABINETE- CONTROLE INTERNO</t>
  </si>
  <si>
    <t>0202200003048</t>
  </si>
  <si>
    <t>CONTRIB.  AO  FPSM  PARTE  PATRONAL  16%  REF  REMUNERACAO  DE ABRIL 2022 GABINETE- ESTATUTARIO</t>
  </si>
  <si>
    <t>0202200003049</t>
  </si>
  <si>
    <t>CONTRIB.  AO  FPSM  PARTE  PATRONAL  16%  REF  REMUNERACAO  DE ABRIL 2022 ADMINISTRACAO/LIMPEZA/COZINHA- ESTATUTARIO</t>
  </si>
  <si>
    <t>0202200003050</t>
  </si>
  <si>
    <t>CONTRIB.  AO  FPSM  PARTE  PATRONAL  16%  REF  REMUNERACAO  DE ABRIL 2022 ADMINISTRACAO/SERVIDORES</t>
  </si>
  <si>
    <t>0202200003051</t>
  </si>
  <si>
    <t>CONTRIB.  AO  FPSM  PARTE  PATRONAL  16%  REF  REMUNERACAO  DE ABRIL 2022 GRATIFICACAO RPPS - 2</t>
  </si>
  <si>
    <t>0202200003052</t>
  </si>
  <si>
    <t>CONTRIB.  AO  FPSM  PARTE  PATRONAL  16%  REF  REMUNERACAO  DE ABRIL 2022 GRATIFICACAO CAMARA - 3</t>
  </si>
  <si>
    <t>0202200003053</t>
  </si>
  <si>
    <t>CONTRIB.  AO  FPSM  PARTE  PATRONAL  16%  REF  REMUNERACAO  DE ABRIL 2022 FAZENDA - SERVIDORES</t>
  </si>
  <si>
    <t>0202200003054</t>
  </si>
  <si>
    <t>CONTRIB.  AO  FPSM  PARTE  PATRONAL  16%  REF  REMUNERACAO  DE ABRIL 2022 GRATIFICACAO RPPS -3+1</t>
  </si>
  <si>
    <t>0202200003055</t>
  </si>
  <si>
    <t>CONTRIB.  AO  FPSM  PARTE  PATRONAL  16%  REF  REMUNERACAO  DE ABRIL 2022 GRATIFICACAO CAMARA -3+1</t>
  </si>
  <si>
    <t>0202200003056</t>
  </si>
  <si>
    <t>CONTRIB.  AO  FPSM  PARTE  PATRONAL  16%  REF  REMUNERACAO  DE ABRIL 2022 FAZENDA - TRIBUTARIO - ESTATUTARIO</t>
  </si>
  <si>
    <t>0202200003057</t>
  </si>
  <si>
    <t>CONTRIB.  AO  FPSM  PARTE  PATRONAL  16%  REF  REMUNERACAO  DE ABRIL 2022 OBRAS E VIACAO /SERVIDORES</t>
  </si>
  <si>
    <t>0202200003058</t>
  </si>
  <si>
    <t>CONTRIB.  AO  FPSM  PARTE  PATRONAL  16%  REF  REMUNERACAO  DE ABRIL 2022 SERVICOS URBANOS E TRANSITO /SERVIDORES</t>
  </si>
  <si>
    <t>0202200003059</t>
  </si>
  <si>
    <t>CONTRIB.  AO  FPSM  PARTE  PATRONAL  16%  REF  REMUNERACAO  DE ABRIL 2022 ASSISTENCIA SOCIAL-SECRETARIA</t>
  </si>
  <si>
    <t>0202200003060</t>
  </si>
  <si>
    <t>CONTRIB.  AO  FPSM  PARTE  PATRONAL  16%  REF  REMUNERACAO  DE ABRIL 2022 ASSISTENCIA SOCIAL-CRAS-ESTAT.</t>
  </si>
  <si>
    <t>0202200003061</t>
  </si>
  <si>
    <t>CONTRIB.  AO  FPSM  PARTE  PATRONAL  16%  REF  REMUNERACAO  DE ABRIL 2022 AGRICULTURA - ESTATUTARIOS</t>
  </si>
  <si>
    <t>0202200003062</t>
  </si>
  <si>
    <t>CONTRIB.  AO  FPSM  PARTE  PATRONAL  16%  REF  REMUNERACAO  DE ABRIL 2022 EDUCACAO - SECRETARIA - ESTATUTARIOS</t>
  </si>
  <si>
    <t>0202200003063</t>
  </si>
  <si>
    <t>CONTRIB.  AO  FPSM  PARTE  PATRONAL  16%  REF  REMUNERACAO  DE ABRIL 2022 EDUC. FUNDEB-LAR- ED. INFANTIL-PROF.</t>
  </si>
  <si>
    <t>0202200003064</t>
  </si>
  <si>
    <t>CONTRIB.  AO  FPSM  PARTE  PATRONAL  16%  REF  REMUNERACAO  DE ABRIL 2022 EDUC. LAR- ED. INFANTIL-MERENDA</t>
  </si>
  <si>
    <t>0202200003065</t>
  </si>
  <si>
    <t>CONTRIB.  AO  FPSM  PARTE  PATRONAL  16%  REF  REMUNERACAO  DE ABRIL 2022 EDUC. FUNDEB-GV-FUNDA-PROF</t>
  </si>
  <si>
    <t>0202200003066</t>
  </si>
  <si>
    <t>CONTRIB.  AO  FPSM  PARTE  PATRONAL  16%  REF  REMUNERACAO  DE ABRIL 2022 EDUC. FUNDEB-GV-ED. INFANTIL-PROF</t>
  </si>
  <si>
    <t>0202200003067</t>
  </si>
  <si>
    <t>CONTRIB.  AO  FPSM  PARTE  PATRONAL  16%  REF  REMUNERACAO  DE ABRIL 2022 EDUC. GV-FUNDA-MERENDA</t>
  </si>
  <si>
    <t>0202200003068</t>
  </si>
  <si>
    <t>CONTRIB.  AO  FPSM  PARTE  PATRONAL  16%  REF  REMUNERACAO  DE ABRIL 2022 EDUC. MDE -LAR ED. INFANTIL - APOIO</t>
  </si>
  <si>
    <t>0202200003069</t>
  </si>
  <si>
    <t>CONTRIB.  AO  FPSM  PARTE  PATRONAL  16%  REF  REMUNERACAO  DE ABRIL 2022 EDUC. FUNDEB- TRANSPORTE ESCOLAR</t>
  </si>
  <si>
    <t>0202200003070</t>
  </si>
  <si>
    <t>CONTRIB.  AO  FPSM  PARTE  PATRONAL  16%  REF  REMUNERACAO  DE ABRIL 2022 EDUC. FUNDEB- GV- ORIENTADOR-ESTATUTARIO</t>
  </si>
  <si>
    <t>0202200003071</t>
  </si>
  <si>
    <t>CONTRIB.  AO  FPSM  PARTE  PATRONAL  16%  REF  REMUNERACAO  DE ABRIL 2022 EDUC. FUNDEB- GV- ED.INFANTIL-MONITOR</t>
  </si>
  <si>
    <t>0202200003072</t>
  </si>
  <si>
    <t>CONTRIB.  AO  FPSM  PARTE  PATRONAL  16%  REF  REMUNERACAO  DE ABRIL 2022 EDUC. MDE-GV-FUNDA-APOIO</t>
  </si>
  <si>
    <t>0202200003073</t>
  </si>
  <si>
    <t>CONTRIB.  AO  FPSM  PARTE  PATRONAL  16%  REF  REMUNERACAO  DE ABRIL 2022 EDUC. MDE-GV-INFANTIL-APOIO</t>
  </si>
  <si>
    <t>0202200003074</t>
  </si>
  <si>
    <t>CONTRIB.  AO  FPSM  PARTE  PATRONAL  16%  REF  REMUNERACAO  DE ABRIL 2022 EDUC. FUNDEB-LAR-INF-MONITOR-ESTATUTARIO</t>
  </si>
  <si>
    <t>0202200003075</t>
  </si>
  <si>
    <t>CONTRIB.  AO  FPSM  PARTE  PATRONAL  16%  REF  REMUNERACAO  DE ABRIL 2022 SAUDE-SECRETARIA</t>
  </si>
  <si>
    <t>0202200003076</t>
  </si>
  <si>
    <t>CONTRIB.  AO  FPSM  PARTE  PATRONAL  16%  REF  REMUNERACAO  DE ABRIL 2022 SAUDE-VIGILANCIA EPIDEM-ESTATUTARIO</t>
  </si>
  <si>
    <t>0202200003077</t>
  </si>
  <si>
    <t>CONTRIB.  AO  FPSM  PARTE  PATRONAL  16%  REF  REMUNERACAO  DE ABRIL 2022 SAUDE-TRANSPORTE</t>
  </si>
  <si>
    <t>0202200003078</t>
  </si>
  <si>
    <t>CONTRIB.  AO  FPSM  PARTE  PATRONAL  16%  REF  REMUNERACAO  DE ABRIL 2022 SAUDE-PIM</t>
  </si>
  <si>
    <t>0202200003079</t>
  </si>
  <si>
    <t>CONTRIB.  AO  FPSM  PARTE  PATRONAL  16%  REF  REMUNERACAO  DE ABRIL 2022 SAUDE- FARMACIA - ESTATUTARIO</t>
  </si>
  <si>
    <t>0202200003080</t>
  </si>
  <si>
    <t>CONTRIB.  AO  FPSM  PARTE  PATRONAL  16%  REF  REMUNERACAO  DE ABRIL 2022 SAUDE- PSF 01 - BUCAL</t>
  </si>
  <si>
    <t>0202200003081</t>
  </si>
  <si>
    <t>CONTRIB.  AO  FPSM  PARTE  PATRONAL  16%  REF  REMUNERACAO  DE ABRIL 2022 SAUDE- PSF 01 - ESTATUTARIO</t>
  </si>
  <si>
    <t>0202200003082</t>
  </si>
  <si>
    <t>CONTRIB.  AO  FPSM  PARTE  PATRONAL  16%  REF  REMUNERACAO  DE ABRIL 2022 SAUDE- PSF 02 - BUCAL</t>
  </si>
  <si>
    <t>0202200003083</t>
  </si>
  <si>
    <t>CONTRIB.  AO  FPSM  PARTE  PATRONAL  16%  REF  REMUNERACAO  DE ABRIL 2022 SAUDE- PSF 02 - ESTATUTARIO</t>
  </si>
  <si>
    <t>0202200003084</t>
  </si>
  <si>
    <t>CONTRIB.  AO  FPSM  PARTE  PATRONAL  16%  REF  REMUNERACAO  DE ABRIL 2022 SAUDE- PRONTO ATENDIMENTO</t>
  </si>
  <si>
    <t>0202200003085</t>
  </si>
  <si>
    <t>CONTRIB.  AO  FPSM  PARTE  PATRONAL  16%  REF  REMUNERACAO  DE ABRIL 2022 SAUDE- PSF02-APOIO-ESTATUTARIO</t>
  </si>
  <si>
    <t>0202200003086</t>
  </si>
  <si>
    <t>CONTRIB.  AO  FPSM  PARTE  PATRONAL  16%  REF  REMUNERACAO  DE ABRIL 2022 SAUDE- PRONTO ATENDIMENTO - APOIO - ESTATUTARIO</t>
  </si>
  <si>
    <t>0202201003087</t>
  </si>
  <si>
    <t>CONTRIB  AO  FPSM  PARTE  PATRONAL DE 16% REF. REMUNERACAO DE ABRIL/2022. FAPS-INATIVOS-VL-REAL</t>
  </si>
  <si>
    <t>0202201003088</t>
  </si>
  <si>
    <t>CONTRIB  AO  FPSM  PARTE  PATRONAL DE 16% REF. REMUNERACAO DE ABRIL/2022. FAPS-PENSIONISTAS-VL-REAL</t>
  </si>
  <si>
    <t>0202200003090</t>
  </si>
  <si>
    <t>CONTRIB.  AO  FPSM  PARTE  PATRONAL  20,88% REF REMUNERACAO DE ABRIL 2022 DEMAIS SERVIDORES</t>
  </si>
  <si>
    <t>0202200003091</t>
  </si>
  <si>
    <t>CONTRIB.  AO  FPSM  PARTE  PATRONAL  20,88% REF REMUNERACAO DE ABRIL 2022 SERVIDORES EDUCACAO</t>
  </si>
  <si>
    <t>0202200003092</t>
  </si>
  <si>
    <t>CONTRIB.  AO  FPSM  PARTE  PATRONAL  20,88% REF REMUNERACAO DE ABRIL 2022 SERVIDORES SAUDE</t>
  </si>
  <si>
    <t>0202200003093</t>
  </si>
  <si>
    <t>CONTRIB.  AO  FPSM  PARTE  PATRONAL  20,88% REF REMUNERACAO DE ABRIL 2022 FAPS - INATIVOS-VL-REAL</t>
  </si>
  <si>
    <t>0202200003094</t>
  </si>
  <si>
    <t>CONTRIB.  AO  FPSM  PARTE  PATRONAL  20,88% REF REMUNERACAO DE ABRIL 2022 FAPS -PENSIONISTAS-VL-REAL</t>
  </si>
  <si>
    <t>0202200003095</t>
  </si>
  <si>
    <t>CONTRIB.  AO  FPSM  PARTE  PATRONAL  20,88% REF REMUNERACAO DE ABRIL 2022 CAMARA - ESTATUTARIOS</t>
  </si>
  <si>
    <t>0202200003096</t>
  </si>
  <si>
    <t>TERMO  DE  FOMENTO  No  03/2022  COM APAE DE INDEPENDENCIA PARA EXECUCAO DO PROJETO FAZENDO ARTE V. VIGENCIA DE 22/04/2022 A 31/12/2022 PRESTACAO DE CONTAS ATE 30/01/2023</t>
  </si>
  <si>
    <t>4.4.50.41.99.00.00.000</t>
  </si>
  <si>
    <t>0202200003097</t>
  </si>
  <si>
    <t>0202200003099</t>
  </si>
  <si>
    <t>VALE  ALIMENTACAO PARA OS SERVIDORES MUNICIPAIS CONF. LEI 2734/17 E DECRETO No  72/17CONF.    RELATORIO  PARA  EMPENHO  E  NF-E  No66578  EM  ANEXO. PROC. 103/21 PREG. ELETRONICO 002/21 CONTRATO 42/21</t>
  </si>
  <si>
    <t>0202200003100</t>
  </si>
  <si>
    <t>0202200003101</t>
  </si>
  <si>
    <t>VALE  ALIMENTACAO PARA OS SERVIDORES MUNICIPAIS CONF. LEI 2734/17 E DECRETO No  72/17CONF.    RELATORIO  PARA  EMPENHO  E  NF-E  No69578  EM  ANEXO. PROC. 103/21 PREG. ELETRONICO 002/21 CONTRATO 42/21</t>
  </si>
  <si>
    <t>0202200003102</t>
  </si>
  <si>
    <t>0202200003103</t>
  </si>
  <si>
    <t>0202200003104</t>
  </si>
  <si>
    <t>0202200003105</t>
  </si>
  <si>
    <t>0202200003106</t>
  </si>
  <si>
    <t>0202200003107</t>
  </si>
  <si>
    <t>0202200003108</t>
  </si>
  <si>
    <t>0202200003109</t>
  </si>
  <si>
    <t>0202200003110</t>
  </si>
  <si>
    <t>0202200003111</t>
  </si>
  <si>
    <t>0202200003112</t>
  </si>
  <si>
    <t>0202200003113</t>
  </si>
  <si>
    <t>0202200003114</t>
  </si>
  <si>
    <t>0202200003115</t>
  </si>
  <si>
    <t>0202200003116</t>
  </si>
  <si>
    <t>0202200003117</t>
  </si>
  <si>
    <t>0202200003118</t>
  </si>
  <si>
    <t>0202200003119</t>
  </si>
  <si>
    <t>0202200003120</t>
  </si>
  <si>
    <t>0202200003121</t>
  </si>
  <si>
    <t>0202200003122</t>
  </si>
  <si>
    <t>0202200003123</t>
  </si>
  <si>
    <t>0202200003124</t>
  </si>
  <si>
    <t>0202200003125</t>
  </si>
  <si>
    <t>0202200003126</t>
  </si>
  <si>
    <t>0202200003127</t>
  </si>
  <si>
    <t>0202200003128</t>
  </si>
  <si>
    <t>0202200003129</t>
  </si>
  <si>
    <t>MATERIAIS  PARA  REALIZACAO  DE  TRABALHOS MANUAIS/ARTESANATO PARA GRUPO DE MULHERES DO CRAS. CONF RD 1205 EM ANEXO PROCESSO No 124/2022 - DISPENSA No 87/2022</t>
  </si>
  <si>
    <t>0202200003130</t>
  </si>
  <si>
    <t>FLORES  DE  ESTACAO PARA EMBELEZAMENTO DO PERIMETRO URBANO. CONF RD 1210 EM ANEXO PROCESSO 130/2022 - DISPENSA No 80/2022</t>
  </si>
  <si>
    <t>0202200003131</t>
  </si>
  <si>
    <t>RESSARCIMENTO  DE  CONSULTA/EXAME  MEDICO  CONF LEI 2613/15 DE ACORDO COM O DECRETO 104/15 CONF RD 1209 EM ANEXO.</t>
  </si>
  <si>
    <t>0202200003132</t>
  </si>
  <si>
    <t>PNEUS  PARA  VEICULOS  DA  SECRETARIA  DE  OBRAS  E  VIACAO.  MANUTENCAO DE ESTRADAS RURAIS. CONF RD 1206 EM ANEXO PROCESSONo    281/2021    -  PREGAO  PRESENCIAL  No  48/2021  SRP  39/2021.</t>
  </si>
  <si>
    <t>0202200003133</t>
  </si>
  <si>
    <t>MAO  DE  OBRA  PARA  CONSERTO  DO  RETENTOR DO ACOPLAMENTO DE TRANSMISSAO E MOTOR DA MOTONIVELADORA No 77.CONF RD 1213 EM ANEXO PROCESSO No 132/2022 - DISPENSA No 89/2022</t>
  </si>
  <si>
    <t>0202200003134</t>
  </si>
  <si>
    <t>PECAS  PARA  CONSERTO  DO RETENTOR DO ACOPLAMENTO DE TRANSMISSAO E MOTOR DA MOTONIVELADORA No 77.CONF RD 1212 EM ANEXO PROCESSO No 132/2022 - DISPENSA No 89/2022</t>
  </si>
  <si>
    <t>0202200003135</t>
  </si>
  <si>
    <t>250  UN DE PASTAS PERSONALIZADAS COM O BRASAO DO MUNICIPIO, PARA MANUTENCAO DOS  GABINETES  DO  PREFEITO  E  VICE-PREFEITO.  CONF  RD  1214  EM ANEXO PROCESSO    No  76/2022  -  PREGAO  PRESENCIAL  No  14/2022  -  SRP 10/2022</t>
  </si>
  <si>
    <t>0202200003136</t>
  </si>
  <si>
    <t>30  UN FITA ADESIVA CREPE LARGA PARA MANUTENCAO DA FARMACIA MUNICIPAL. CONF RD 1208 EM ANEXO PROCESSO     No  109/2021  -  PREGAO  PRESENCIAL  No  28/2021  SRP  19/2021</t>
  </si>
  <si>
    <t>0202200003137</t>
  </si>
  <si>
    <t>20  UN  FITA  ADESIVA CREPE ESTREITA PARA MANUTENCAO DA FARMACIA MUNICIPAL. CONF RD 1207 EM ANEXO PROCESSO     No  109/2021  -  PREGAO  PRESENCIAL  No  28/2021  SRP  19/2021</t>
  </si>
  <si>
    <t>0202200003138</t>
  </si>
  <si>
    <t>ACOLHIMENTO DE PACIENTE PARA TRATAMENTO PSIQUIATRICO. CONF RD 1215 E  CONTRATO No 35/2022 EM ANEXO VALOR MENSAL R$ 606,00</t>
  </si>
  <si>
    <t>0202200003139</t>
  </si>
  <si>
    <t>COMBUSTIVEL  PARA  ABASTECIMENTO DA FROTA DA SECRETARIA DE OBRAS E VIACAO - MANUTENCAO DE ESTRADAS RURAIS. CONF RD 1218 EM  ANEXO. PROCESSO   No  16/2022  PREGAO  PRESENCIAL  No  02/2022  SRP  No03/2022 303,42 LTS DIESEL COMUM X R$ 6,59</t>
  </si>
  <si>
    <t>0202200003140</t>
  </si>
  <si>
    <t>MEDICAMENTO  PARA  MANUTENCAO DO ATENDIMENTO FARMACOLOGICO JUNTO A FARMACIA BASICA DO MUNICIPIO. NE TRANSPOSTA DA NE 819 AJUSTE DE VINCULO</t>
  </si>
  <si>
    <t>0202200003141</t>
  </si>
  <si>
    <t>COMBUSTIVEL  PARA  ABASTECIMENTO  DA  FROTA DA SECRETARIA DE OBRAS E VIACAO QUE  REALIZA  A  MANUTENCAO  DE  ESTRADAS  RURAIS.  CONF RD 1217 EM ANEXO PROCESSO  No  16/2022  -  PREGAO  PRESENCIAL  No  02/2022  -  SRP 03/2022 2.000 LTS DIESEL COMUM X R$ 6,59</t>
  </si>
  <si>
    <t>0202200003142</t>
  </si>
  <si>
    <t>1,50  DE  DIARIA  A  CAPAO DO LEAO NOS DIAS 01 E 02/05/2022 PARA ACOMPANHAR PACIENTE EM INTERNACAO PSIQUIATRICA. CONF SD 484 EM ANEXO</t>
  </si>
  <si>
    <t>0202200003143</t>
  </si>
  <si>
    <t>03  CONSERTOS  DE  PNEU PARA CARREGADOR DA SECRETARIA DE OBRAS E VIACAO QUE REALIZA   A  MANUTENCAO  DE  ESTRADAS  RURAIS.  CONF  RD  1216  EM  ANEXO PROCESSO  No  305/2021  -  PREGAO  PRESENCIAL  No  53/2021  -  SRP  44/2021</t>
  </si>
  <si>
    <t>0202202002454</t>
  </si>
  <si>
    <t>LOCACAO,  IMPLANTACAO  E  TREINAMENTO  DE  SOFTWARE  -  SISTEMA DE PROCESSO LEGISLATIVO  ELETRONICO  EM  PLATAFORMA  WEB.  CONF  RD  967  E CONTRATO No 23/2022 EM ANEXO PROCESSO  DE    LICITACAO  No 49/2022 - PREGAO PRESENCIAL No 07/2022 - TIPO JULGAMENTO GLOBAL</t>
  </si>
  <si>
    <t>0202202002480</t>
  </si>
  <si>
    <t>05  DIARIAS  A  BRASILIA  NOS  DIAS  26,  27, 28 E 29 DE ABRIL DE 2022 PARA PARTICIPAR  DA    "XXI  MARCHA  DOS LEGISLATIVOS MUNICIPAIS" PROMOVIDA PELA UVB. CONF RD 48 E SD 358 EM ANEXO.</t>
  </si>
  <si>
    <t>0202202002481</t>
  </si>
  <si>
    <t>05  DIARIAS  A  BRASILIA  NOS  DIAS  26,  27, 28 E 29 DE ABRIL DE 2022 PARA PARTICIPAR  DA    "XXI  MARCHA  DOS LEGISLATIVOS MUNICIPAIS" PROMOVIDA PELA UVB. CONF RD 49 E SD 357 EM ANEXO.</t>
  </si>
  <si>
    <t>0202202002482</t>
  </si>
  <si>
    <t>05  DIARIAS  A  BRASILIA  NOS  DIAS  26,  27, 28 E 29 DE ABRIL DE 2022 PARA PARTICIPAR  DA    "XXI  MARCHA  DOS LEGISLATIVOS MUNICIPAIS" PROMOVIDA PELA UVB. CONF RD 50 E SD 356 EM ANEXO.</t>
  </si>
  <si>
    <t>0202202002483</t>
  </si>
  <si>
    <t>05  DIARIAS  A  BRASILIA  NOS  DIAS  26,  27, 28 E 29 DE ABRIL DE 2022 PARA PARTICIPAR  DA    "XXI  MARCHA  DOS LEGISLATIVOS MUNICIPAIS" PROMOVIDA PELA UVB. CONF RD 51 E SD 355 EM ANEXO.</t>
  </si>
  <si>
    <t>0202202002484</t>
  </si>
  <si>
    <t>04  TAXA  DE  INSCRICAO  PARA  OS VEREADORES GILMAR ROLIM DA SILVA, HENIQUE GRESELE  SZARESKI,  JOSE  DOUGLAS  RODRIGUES  MOREIRA  E  CLAUDIO GILMAR DE MORAES  PARTICIPAREM  DA XXI MARCHA DOS LEGISLATIVOS MUNICIPAIS DE 26 A 29. 04.2022  PROMOVIDO  PELA  UVB  EM  BRASILIA/DF.  CONF.    RD  52  EM ANEXO.</t>
  </si>
  <si>
    <t>0202202002485</t>
  </si>
  <si>
    <t>INDENIZACAO  COM  DESPESAS  DE TRANSPORTE A PORTO ALEGRE IDA E VOLTA QUANDO OS  VEREADORES  GILMAR  ROLIM  DA  SILVA,  HENIQUE  GRESELE  SZARESKI, JOSE DOUGLAS  RODRIGUES  MOREIRA  E  CLAUDIO GILMAR DE MORAES IRAO PARTICIPAR DA XXI  MARCHA  DOS  LEGISLATIVOS MUNICIPAIS DE 26 A 29.04.2022 PROMOVIDO PELA UVB EM BRASILIA/DF. CONF.  RD 03 EM ANEXO.</t>
  </si>
  <si>
    <t>0202202002486</t>
  </si>
  <si>
    <t>04  PASSAGENS  AEREAS  DE  PORTO  ALEGRE  A  BRASILIA  IDA  E VOLTA PARA OS VEREADORES  GILMAR  ROLIM  DA SILVA, HENIQUE GRESELE SZARESKI, JOSE DOUGLAS RODRIGUES  MOREIRA  E  CLAUDIO  GILMAR  DE  MORAES IRAO PARTICIPAREM DA XXI MARCHA  DOS  LEGISLATIVOS  MUNICIPAIS DE 26 A 29.04.2022 PROMOVIDO PELA UVB EM BRASILIA/DF. CONF. RD 53 EM ANEXO.</t>
  </si>
  <si>
    <t>3.3.90.39.56.00.00.000</t>
  </si>
  <si>
    <t>0202202002520</t>
  </si>
  <si>
    <t>SERVICOS    MEDICOS    PARA    PERICIA DE REAVALIACAO DE SERVIDORA. CONF RD 54/2022 EM ANEXO.</t>
  </si>
  <si>
    <t>0202202002541</t>
  </si>
  <si>
    <t>MAO DE OBRA PARA REVISAO E CONSERTO DE NOBREAK NHS DA CAMARA DE VEREADORES. CONF RD 55 EM ANEXO.</t>
  </si>
  <si>
    <t>0202202002542</t>
  </si>
  <si>
    <t>02  BATERIAS  ESTACIONARIAS  12V/45AH  PARA  O  NOBREAK  NHS  DA  CAMARA DE VEREADORES. CONF RD 55 EM ANEXO NE 2540.</t>
  </si>
  <si>
    <t>0202202002713</t>
  </si>
  <si>
    <t>02  TAXAS  DE  INSCRICAO PARA AS VEREADORAS: ROZANE MARIA CEZAR FIM E SONIA CRISTINA    TAVARES  SOUTO  PARTICIPAREM  DO  CURSO  "ATENDIMENTO,  GESTAO, ASSESSORAMENTO  E FISCALIZACAO NO PODER PUBLICO: NOCOES INDISPENSAVEIS PARA O  CORRETO  DESEMPENHO  DE  SUAS  ATRIBUICOES,  BOM  ATENDIMENTO, GESTAO DE GABINETES" CONF RD 60 EM ANEXO.</t>
  </si>
  <si>
    <t>0202202002714</t>
  </si>
  <si>
    <t>02  TAXAS  DE  INSCRICAO PARA AS SERVIDORAS: ALINE ROBERTA DE LEON E GESICA EDUARDA KANIESKI PARTICIPAREM DO CURSO "ATENDIMENTO, GESTAO, ASSESSORAMENTO  E FISCALIZACAO NO PODER PUBLICO: NOCOES INDISPENSAVEIS PARA O  CORRETO  DESEMPENHO  DE  SUAS  ATRIBUICOES,  BOM  ATENDIMENTO, GESTAO DE GABINETES" CONF RD 60 EM ANEXO NE 2713.</t>
  </si>
  <si>
    <t>0202202002721</t>
  </si>
  <si>
    <t>3,5  DIARIAS A PORTO ALEGRE NOS DIAS 3 A 6/05/2022 PARA PARTICIPAR DO CURSO No0022/0305-  ATENDIMENTO,  GESTAO,  ASSESSORAMENTO E FISCALIZACAO NO PODER PUBLICO:    NOCOES   INDISPENSAVEIS  PARA  O  CORRETO  DESEMPENHO  DE  SUAS ATRIBUICOES,  BOM  ATENDIMENTO, GESTAO DE GABINETES, PROMOVIDO PELO INLEGIS CFE ORDEM DE EMPENHO No56/2022 E SD 453 EM ANEXO.</t>
  </si>
  <si>
    <t>0202202002722</t>
  </si>
  <si>
    <t>3,5  DIARIAS  A  PORTO  ALEGRE  NOS DIAS 03 A 06/05/2022 PARA PARTICIPAR DO CURSO  No0022/0305-  ATENDIMENTO,  GESTAO, ASSESSORAMENTO E FISCALIZACAO NO PODER  PUBLICO:  NOCOES  INDISPENSAVEIS  PARA  O CORRETO DESEMPENHO DE SUAS ATRIBUICOES,  BOM  ATENDIMENTO, GESTAO DE GABINETES, PROMOVIDO PELO INLEGIS CFE ORDEM DE EMPENHO No56/2022 E SD 454 EM ANEXO.</t>
  </si>
  <si>
    <t>0202202002723</t>
  </si>
  <si>
    <t>3,5  DIARIAS  A  PORTO  ALEGRE  NOS DIAS 03 A 06/05/2022 PARA PARTICIPAR DO CURSO  No0022/0305-  ATENDIMENTO,  GESTAO, ASSESSORAMENTO E FISCALIZACAO NO PODER  PUBLICO:  NOCOES  INDISPENSAVEIS  PARA  O CORRETO DESEMPENHO DE SUAS ATRIBUICOES,  BOM  ATENDIMENTO, GESTAO DE GABINETES, PROMOVIDO PELO INLEGIS CFE ORDEM DE EMPENHO No56/2022 E SD 455 EM ANEXO.</t>
  </si>
  <si>
    <t>0202202002724</t>
  </si>
  <si>
    <t>3,5  DIARIAS  A  PORTO  ALEGRE  NOS DIAS 03 A 06/05/2022 PARA PARTICIPAR DO CURSO  No0022/0305-  ATENDIMENTO,  GESTAO, ASSESSORAMENTO E FISCALIZACAO NO PODER  PUBLICO:  NOCOES  INDISPENSAVEIS  PARA  O CORRETO DESEMPENHO DE SUAS ATRIBUICOES,  BOM  ATENDIMENTO, GESTAO DE GABINETES, PROMOVIDO PELO INLEGIS CFE ORDEM DE EMPENHO No56/2022 E SD 456 EM ANEXO.</t>
  </si>
  <si>
    <t>0202202002964</t>
  </si>
  <si>
    <t>REMUNERACAO REFERENTE AO MES DE ABRIL 2022. CAMARA - ESTATUTARIOS VENCIMENTO</t>
  </si>
  <si>
    <t>0202202002965</t>
  </si>
  <si>
    <t>REMUNERACAO REFERENTE AO MES DE ABRIL 2022. CAMARA - ESTATUTARIOS INSALUBRIDADE</t>
  </si>
  <si>
    <t>0202202002966</t>
  </si>
  <si>
    <t>REMUNERACAO REFERENTE AO MES DE ABRIL 2022. CAMARA - ESTATUTARIOS ANUENIOS</t>
  </si>
  <si>
    <t>0202202002967</t>
  </si>
  <si>
    <t>REMUNERACAO REFERENTE AO MES DE ABRIL 2022. CAMARA - VEREADORES REPRESENTACAO</t>
  </si>
  <si>
    <t>0202202002968</t>
  </si>
  <si>
    <t>REMUNERACAO REFERENTE AO MES DE ABRIL 2022. CAMARA - VEREADORES SUBSIDIOS</t>
  </si>
  <si>
    <t>0202202002969</t>
  </si>
  <si>
    <t>REMUNERACAO REFERENTE AO MES DE ABRIL 2022. CAMARA - CCS SALARIO C/C</t>
  </si>
  <si>
    <t>0202202002970</t>
  </si>
  <si>
    <t>REMUNERACAO REFERENTE AO MES DE ABRIL 2022. AUXILIO DOENCA</t>
  </si>
  <si>
    <t>0202202002988</t>
  </si>
  <si>
    <t>INDENIZACAO  DE TRANSPORTE EM VIAGEM A PORTO ALEGRE, TOTALIZANDO 925,98 KM, PARA  AS   VEREADORAS SONIA CRISTINA TAVARES SOUTO E ROSANE MARIA CESAR FIM E   DAS  SERVIDORAS  ALINE  ROBERTA  DE  LEON  E  GESICA  EDUARDA  KANIESKI PARTICIPAREM    DO    EVENTO  "CURSO  No0022/0305  -  ATENDIMENTO,  GESTAO, ASSESSORAMENTO  E FISCALIZACAO NO PODER PUBLICO: NOCOES INDISPENSAVEIS PARA O  CORRETO  DESEMPEN</t>
  </si>
  <si>
    <t>0202202003025</t>
  </si>
  <si>
    <t>CONTRIB. PATRONAL AO INSS REF REMUNERACAO DE ABRIL 2022 VEREADORES</t>
  </si>
  <si>
    <t>0202202003026</t>
  </si>
  <si>
    <t>CONTRIB. PATRONAL AO INSS REF REMUNERACAO DE ABRIL 2022 CAMARA- CCs</t>
  </si>
  <si>
    <t>0202202003089</t>
  </si>
  <si>
    <t>CONTRIB     AO  FPSM  PARTE  PATRONAL  16%  REF.  REMUNERACAO  ABRIL/2022 CAMARA - ESTATUTARIOS</t>
  </si>
  <si>
    <t>0202202003098</t>
  </si>
  <si>
    <t>00000000000000002982</t>
  </si>
  <si>
    <t>00000000000000002983</t>
  </si>
  <si>
    <t>00000000000000002967</t>
  </si>
  <si>
    <t>00000000000000003394</t>
  </si>
  <si>
    <t>00000000000000003761</t>
  </si>
  <si>
    <t>00000000000000003682</t>
  </si>
  <si>
    <t>00000000000000003683</t>
  </si>
  <si>
    <t>00000000000000003684</t>
  </si>
  <si>
    <t>00000000000000003685</t>
  </si>
  <si>
    <t>00000000000000003686</t>
  </si>
  <si>
    <t>00000000000000003687</t>
  </si>
  <si>
    <t>00000000000000003688</t>
  </si>
  <si>
    <t>00000000000000003689</t>
  </si>
  <si>
    <t>00000000000000003690</t>
  </si>
  <si>
    <t>00000000000000003691</t>
  </si>
  <si>
    <t>00000000000000003692</t>
  </si>
  <si>
    <t>00000000000000003693</t>
  </si>
  <si>
    <t>00000000000000003694</t>
  </si>
  <si>
    <t>00000000000000003695</t>
  </si>
  <si>
    <t>00000000000000003696</t>
  </si>
  <si>
    <t>00000000000000003697</t>
  </si>
  <si>
    <t>00000000000000003863</t>
  </si>
  <si>
    <t>00000000000000003864</t>
  </si>
  <si>
    <t>1.1.2.8.02.9.3.00.00.00.00.000</t>
  </si>
  <si>
    <t>1.1.2.8.02.9.3.02.00.00.00.000</t>
  </si>
  <si>
    <t>1.3.2.1.00.1.1.01.99.18.00.000</t>
  </si>
  <si>
    <t>1.7.1.8.99.1.1.01.00.00.00.000</t>
  </si>
  <si>
    <t>1.9.2.8.02.9.1.04.00.00.00.000</t>
  </si>
  <si>
    <t>2.4.1.8.10.7.1.05.00.00.00.000</t>
  </si>
  <si>
    <t>2.4.1.8.10.7.1.06.00.00.00.000</t>
  </si>
  <si>
    <t>0202201003821</t>
  </si>
  <si>
    <t>00000000000000005057</t>
  </si>
  <si>
    <t>0202201003822</t>
  </si>
  <si>
    <t>00000000000000005058</t>
  </si>
  <si>
    <t>00000000000000004026</t>
  </si>
  <si>
    <t>00000000000000004526</t>
  </si>
  <si>
    <t>00000000000000004597</t>
  </si>
  <si>
    <t>0202201003488</t>
  </si>
  <si>
    <t>00000000000000004644</t>
  </si>
  <si>
    <t>0202201003489</t>
  </si>
  <si>
    <t>00000000000000004645</t>
  </si>
  <si>
    <t>0202201003490</t>
  </si>
  <si>
    <t>00000000000000004646</t>
  </si>
  <si>
    <t>0202201003491</t>
  </si>
  <si>
    <t>00000000000000004647</t>
  </si>
  <si>
    <t>0202201003492</t>
  </si>
  <si>
    <t>00000000000000004649</t>
  </si>
  <si>
    <t>0202201003493</t>
  </si>
  <si>
    <t>00000000000000004650</t>
  </si>
  <si>
    <t>0202201003494</t>
  </si>
  <si>
    <t>00000000000000004651</t>
  </si>
  <si>
    <t>0202201003495</t>
  </si>
  <si>
    <t>00000000000000004652</t>
  </si>
  <si>
    <t>0202201003496</t>
  </si>
  <si>
    <t>00000000000000004654</t>
  </si>
  <si>
    <t>0202201003497</t>
  </si>
  <si>
    <t>00000000000000004655</t>
  </si>
  <si>
    <t>0202201003498</t>
  </si>
  <si>
    <t>00000000000000004656</t>
  </si>
  <si>
    <t>0202201003499</t>
  </si>
  <si>
    <t>00000000000000004657</t>
  </si>
  <si>
    <t>0202201003500</t>
  </si>
  <si>
    <t>00000000000000004658</t>
  </si>
  <si>
    <t>0202201003501</t>
  </si>
  <si>
    <t>00000000000000004659</t>
  </si>
  <si>
    <t>0202201003502</t>
  </si>
  <si>
    <t>00000000000000004660</t>
  </si>
  <si>
    <t>0202201003724</t>
  </si>
  <si>
    <t>00000000000000004889</t>
  </si>
  <si>
    <t>00000000000000012257</t>
  </si>
  <si>
    <t>Estorno para transpor o saldo da dotacao pra outra finalidade, cfe. Sec. Fazenda.</t>
  </si>
  <si>
    <t>transposto para o aceso 802 - vinculo 1001 - PNAE    R$ 765,00</t>
  </si>
  <si>
    <t>transposto para o acesso 804 - VINCULO 1033 - PNAE PRE ESC    R$ 350,00</t>
  </si>
  <si>
    <t>transposto para o aceso 802 - vinculo 1001 - PNAE           R$  884,50</t>
  </si>
  <si>
    <t>transposto para o acesso 803 - VINCULO 1031 - PNAE CRECHE    R$ 1.229,50</t>
  </si>
  <si>
    <t>transposto para o acesso 803 - VINCULO 1031 - PNAE CRECHE    R$ 247,50</t>
  </si>
  <si>
    <t>por napo ter necessidad eno presente</t>
  </si>
  <si>
    <t>transposto para o acesso 803 - VINCULO 1031 - PNAE CRECHE    R$ 181,98</t>
  </si>
  <si>
    <t>transposto para o aceso 802 - vinculo 1001 - PNAE           R$ 1.089,52                                                               transposto para o aceso 806 - vinculo 1071 - PNAE AEE    R$ 424,00                                          transposto para o aceso 804 - vinculo 1033 - PNAE PRE ESC    R$ 2.161,58</t>
  </si>
  <si>
    <t>transposto para o acesso 803 - VINCULO 1031 - PNAE CRECHE    R$ 857,64</t>
  </si>
  <si>
    <t>transposto para o aceso 802 - vinculo 1001 - PNAE    R$ 350,00</t>
  </si>
  <si>
    <t>transposto para o acesso 804 - VINCULO 1033 - PNAE PRE ESC    R$ 272,00</t>
  </si>
  <si>
    <t>Houve atualizacao nos valores a pagar.</t>
  </si>
  <si>
    <t>por nao ter necessidade no presente conforme memorando 37/2022 em anexo</t>
  </si>
  <si>
    <t>DEVOLUCAO DA SOBRA DO ADIANTAMENTO</t>
  </si>
  <si>
    <t>0202200003144</t>
  </si>
  <si>
    <t>25   HORAS  MaQUINAS  DE  PA  CARREGADEIRA  PARA  MANUTENCAO  DOS  SERVICOS REALIZADOS  PELA SECRETARIA DE AGRICULTURA E ABASTECIMENTO. CONF RD 1219 EM ANEXO PROCESSO  No  29/2022  -  PREGAO  PRESENCIAL  No  04/2022     - SRP 05/2022</t>
  </si>
  <si>
    <t>0202200003147</t>
  </si>
  <si>
    <t>SERVICOS    MEDICOS  ESPECIALIZADOS  EM    PEDIATRIA,  PARA  ATENDIMENTO  A PACIENTES  EM      TRATAMENTO DE SAUDE JUNTO A REDE BASICA DE SAUDE CONF RD 1220 EM ANEXO. TERMO DE CREDENCIAMENTO No 01/2021</t>
  </si>
  <si>
    <t>0202200003148</t>
  </si>
  <si>
    <t>2,50  DIARIAS  A PORTO ALEGRE DE 17 A 20/05/2022 PARA PARTICIPACAO EM CURSO DE FORMACAO DE FISCAIS- MODULO II. CONF SD 493 EM ANEXO</t>
  </si>
  <si>
    <t>0202200003149</t>
  </si>
  <si>
    <t>01  TAXA  DE INCRICAO EM " CURSO DE FORMACAO DE FISCAIS MUNICIPAIS - MODULO II"  PARA O FISCAL ADRIANO SCHMIDT NOS DIAS 18 E 19/05/2022 JUNTO A SEDE DA FAMURS - PORTO ALEGRE/RS. CONF RD 1221 EM ANEXO</t>
  </si>
  <si>
    <t>0202201003150</t>
  </si>
  <si>
    <t>01  TAXA  DE INSCRICAO EM CURSO EAD " PREPARATORIO DIRIGENTE E CONSELHO" DE 09  A  13/05/2022 PARA O PRESIDENTE DO RPPS CRISTIAN BORGES MULLER. CONF RD 1222 EM ANEXO</t>
  </si>
  <si>
    <t>0202200003151</t>
  </si>
  <si>
    <t>04  UN  OLEO SAE 20W40 PARA REPOSICAO NA MOTONIVELADORA No 83 QUE REALIZA A MANUTENCAO DE ESTRADAS RURAIS. CONF RD 1223 EM ANEXO PROCESSO No134/2022 - DISPENSA No  91/2022</t>
  </si>
  <si>
    <t>0202200003152</t>
  </si>
  <si>
    <t>MATERIAIS  PARA  INSTALACAO  DE  AR CONDICIONADO NO GALPAO DA SECRETARIA DE AGRICULTURA. CONF RD 1224 EM ANEXO</t>
  </si>
  <si>
    <t>0202200003153</t>
  </si>
  <si>
    <t>MATERIAIS  PARA  CONSERTO  DO  ESCARIFICADOR  DE  SETE  HASTES,  SEMEADEIRA HIDRAULICA  E  SEGADEIRA  DA  PATRULHA  AGRICOLA.  CONF  RD  1225  EM ANEXO</t>
  </si>
  <si>
    <t>0202200003154</t>
  </si>
  <si>
    <t>COMBUSTIVEL  PARA  MANUTENCAO  DAS  ATIVIDADES DO CONSELHO TUTELAR. CONF RD 1226 EM ANEXO PROCESSO  No  324/2021  -  PREGAO  PRESENCIAL No 56/2021 - SRP No 46/2021 - EDITAL No 89/2021 150 LTS GASOLINA COMUM X R$ 7,68</t>
  </si>
  <si>
    <t>0202200003155</t>
  </si>
  <si>
    <t>COMBUSTIVEL  PARA  ABASTECIMENTO  DA  FROTA DA SECRETARIA DE OBRAS E VIACAO QUE REALIZA A MANUTENCAO DE ESTRADAS RURAIS. PROCESSO  No  324/2021  -  PREGAO  PRESENCIAL  No  56/2021 - SRP 046/2021 GASOLINA COMUM X R$ 7,46 NE COMPLEMENTAR A NE 1680</t>
  </si>
  <si>
    <t>0202200003156</t>
  </si>
  <si>
    <t>COMBUSTIVEL  PARA  ABASTECIMENTO  DA  FROTA DA SECRETARIA DE OBRAS E VIACAO QUE REALIZA A MANUTENCAO DE ESTRADAS RURAIS. PROCESSO  No  324/2021  -  PREGAO  PRESENCIAL  No  56/2021 - SRP 046/2021 DIESEL COMUN X R$ 6,59 NE COMPLEMENTAR A NE 1947</t>
  </si>
  <si>
    <t>0202200003157</t>
  </si>
  <si>
    <t>COMBUSTIVEL  PARA  ABASTECIMENTO  DOS  VEICULOS  DA SECRETARIA MUNICIPAL DE SAUDE QUE REALIZAM O TRANSPORTE DE PACIENTES. PROCESSO  No16/2022  PREGAO  No02/2022 SRP No 02/2000 DIESEL S10 X R$ 6,60 NE COMPLEMENTAR A NE 1698.</t>
  </si>
  <si>
    <t>0202200003158</t>
  </si>
  <si>
    <t>ANaLISE  DO  PLANO DE TRABLAHO DO CONVENIO 917495/2021, OPERACAO 1079127-92 MINISTERIO  DO  DESENVOLVIMENTO  REGIONAL,  APOS  A ANUeNCIA DO MINISTERIO. CONF RD 1227 EM ANEXO.</t>
  </si>
  <si>
    <t>0202200003159</t>
  </si>
  <si>
    <t>2.5  DIARIAS  A  PELOTAS  NOS  DIAS  10  E 11.05.2022 PARA VISITA TECNICA A EMBRAPA CLIMA TEMPERADO. CONF SD 495 EM ANEXO.</t>
  </si>
  <si>
    <t>0202200003160</t>
  </si>
  <si>
    <t>2.5  DIARIAS  A  PELOTAS  NOS  DIAS  10  E 11.05.2022 PARA VISITA TECNICA A EMBRAPA CLIMA TEMPERADO. CONF SD 494 EM ANEXO.</t>
  </si>
  <si>
    <t>0202200003161</t>
  </si>
  <si>
    <t>CARIMBO  ENTINTADO  PARA  O  FISCAL  FABIO FARSEN. CONF RD 1228 EM ANEXO. PROCESSO    No  76/2022,  PREGAO  PRESENCIAL  No  14/2022  SRP  No  10/2022</t>
  </si>
  <si>
    <t>0202200003162</t>
  </si>
  <si>
    <t>RESSARCIMENTO  DE  COMBUSTIVEL AO VICE PREFEITO QUE IRA COM CARRO PROPRIO A SANTA  ROSA  PARTICIPAR  DA  ASSEMBLEIA  GERAL  ORDINARIA  AMUFRON,  NO DIA 05/05/2022    AS  10  HORAS,  CONF.  RD  1233  E  PROGRAMACAO  EM  ANEXO  .</t>
  </si>
  <si>
    <t>0202200003163</t>
  </si>
  <si>
    <t>60  HORAS  DE MAO DE OBRA MECaNICA PARA MANUTENCAO DOS VEICULOS DA FROTA DO TRANSPORTE ESCOLAR. CONF RD 1230 EM ANEXO. PROCESSO    No  56/2022,  PREGAO  PRESENCIAL  No  09/2022  SRP  No  07/2022</t>
  </si>
  <si>
    <t>0202200003164</t>
  </si>
  <si>
    <t>PNEUS  PARA  MANUTENCAO  DOS ONIBUS DA FROTA DO TRANSPORTE ESCOLAR. CONF RD 1229 EM ANEXO PROCESSONo    281/2021    -  PREGAO  PRESENCIAL  No  48/2021  SRP  39/2021.</t>
  </si>
  <si>
    <t>0202200003165</t>
  </si>
  <si>
    <t>30  HORAS  MaQUINAS  DE Pa CARREGADEIRA PARA MANUTENCAO DE ESTRADAS RURAIS. CONF RD 1235 EM ANEXO PROCESSO    No    29/2022,    PREGAO  PRESENCIAL  No  04/2022  SRP  05/2022</t>
  </si>
  <si>
    <t>0202200003166</t>
  </si>
  <si>
    <t>RESSARCIMENTO DE COMBUSTIVEL PARA DESLOCAMENTO DE IDA E VOLTA A SANTA ROSA, PARTICIPAR DA REUNIAO DO PROGRAMA FARMaCIA CUIDAR MAIS, NO DIA 05/05/2022, NO  AUDITORIO  DA  14.  COORDENADORIA  REGIONAL  DE  SAuDE,  ONDE IRAO: O SECRETARIO  SR.  CARLOS SPENGLER E A FARMACeUTICA SRa. MARLA BERNARDI. CONF RD 1234 EM ANEXO.</t>
  </si>
  <si>
    <t>0202200003167</t>
  </si>
  <si>
    <t>AQUISICAO  DE  BANNER  PERSONALISADO  PARA USO DO CONSELHO TUTELAR. CONF RD 1236 EM ANEXO. PROCESSO    No    76/2022,  PREGAO  PRESENCIAL  No  14/2022  SRP  No10/2022</t>
  </si>
  <si>
    <t>0202200003168</t>
  </si>
  <si>
    <t>CONSERTO  E  LIMPEZA  DA IMPRESSORA DO PSF 01, A MESMA APRESENTA DEFEITO EM SEU  FUNCIONAMENTO  CONFORME  ORIENTACAO TECNICA.  CONF RD 1211 EM ANEXO. PROCESSO No131/2022 DISPENSA No88/2022</t>
  </si>
  <si>
    <t>0202200003169</t>
  </si>
  <si>
    <t>CIRURGIA  DE  PROSTATECTOMIA  TRANSVESICAL,  PARA  PACIENTE  ATENDIDO  PELO SISTEMA BASICO DE SAUDE. CONF RD 1237 EM ANEXO.</t>
  </si>
  <si>
    <t>0202200003170</t>
  </si>
  <si>
    <t>PAGAMENTO  DE  02  ARTs No 11880034 E 11880035 PARA OS SERVIDORES CLAUDINEI ADRIANO  FAGUNDES  E  FELIPE  FERON  KIRSCHNER,  PARA  FINS  DE HABILITACAO PERANTE  O  CONSELHO REGIONAL PARA VINCULO DE FUNCAO QUE HABILITA A EMISSAO DE  ART  VIA  MUNICIPIO  DE  INDEPENDENCIA,  PARA  ATIVIDADES  QUE EXIGEM A EMISSAO  DE  ANOTACAO  DE  RESPONSABILIDADE TECNICA, DE PARTE DO MUNICIPIO. CONF RD 1238 EM ANEX</t>
  </si>
  <si>
    <t>0202200003171</t>
  </si>
  <si>
    <t>CADEADO  PARA A JANELA/BALCAO DE ATENDIMENTO DA FARMaCIA MUNICIPAL. CONF RD 1243 EM ANEXO. PROCESSO No 135/2022  DISPENSA No 95/2022</t>
  </si>
  <si>
    <t>0202200003172</t>
  </si>
  <si>
    <t>03  COPIAS DE CHAVES PARA O SERVIDOR FABIO FARZEN DA SECRETARIA DA FAZENDA. CONF RD 1242 EM ANEXO. PROCESSO No 135/2022 DISPENSA No 95/2022</t>
  </si>
  <si>
    <t>0202200003173</t>
  </si>
  <si>
    <t>OLEOS PARA O REPARO DO ACOPLAMENTO DA TRANSMISSAO E MOTOR DA MOTONIVELADORA No77 DA SECRETARIA DE OBRAS E VIACAO. CONF RD 1244 EM ANEXO.  PROCESSO No 136/2022   DISPENSA No 92/2022</t>
  </si>
  <si>
    <t>0202200003174</t>
  </si>
  <si>
    <t>06  UN.  PNEUS PARA OS VEICULOS DO TRANSPORTE DE PACIENTES DA SECRETARIA DA SAuDE. CONF RD 1240 EM ANEXO. PROCESSO    No281/2021,    PREGAO    PRESENCIAL  No48/2021  SRP  No39/2021.</t>
  </si>
  <si>
    <t>0202200003175</t>
  </si>
  <si>
    <t>PNEUS  PARA  OS VEICULOS DO TRANSPORTE DE PACIENTES DA SECRETARIA DA SAuDE. CONF RD 1239 EM ANEXO. PROCESSO    No281/2021,    PREGAO    PRESENCIAL  No48/2021  SRP  No39/2021.</t>
  </si>
  <si>
    <t>0202200003176</t>
  </si>
  <si>
    <t>GENEROS  ALIMENTICIOS PARA MERENDA ESCOLAR DOS ALUNOS DA EDUCACAO INFANTIL. CONF RD 1241 EM ANEXO. PROCESSO 07/2022 PREGAO ELETRoNICO 02/2022 SRP 01/2022</t>
  </si>
  <si>
    <t>0202200003177</t>
  </si>
  <si>
    <t>1/4  DE  DIARIA  A  SANTA  ROSA  NO DIA 07.05.2022 PARA LEVAR SERVIDORES DA SECRETARIA  DE  EDUCACAO  NA  FENASOJA,  NO  ESTANDE  DO TURISMO DO ESTADO, JUNTAMENTE  COM  A  AMUFRON, PARA DIVULGACAO DA 6. EXPOINDE. CONF SD 505 EM ANEXO.</t>
  </si>
  <si>
    <t>0202200003178</t>
  </si>
  <si>
    <t>1/4  DE  DIARIA  A  SANTA  ROSA  NO  DIA 07.05.2022 PARA IR NA FENASOJA, NO ESTANDE  DO TURISMO DO ESTADO, JUNTAMENTE COM A AMUFRON, PARA DIVULGACAO DA 6. EXPOINDE. CONF SD 502 EM ANEXO.</t>
  </si>
  <si>
    <t>0202200003179</t>
  </si>
  <si>
    <t>1/4  DE  DIARIA  A  SANTA  ROSA  NO  DIA 07.05.2022 PARA IR NA FENASOJA, NO ESTANDE  DO TURISMO DO ESTADO, JUNTAMENTE COM A AMUFRON, PARA DIVULGACAO DA 6. EXPOINDE. CONF SD 503 EM ANEXO.</t>
  </si>
  <si>
    <t>0202200003180</t>
  </si>
  <si>
    <t>1/4  DE  DIARIA  A  SANTA  ROSA  NO  DIA 07.05.2022 PARA IR NA FENASOJA, NO ESTANDE  DO TURISMO DO ESTADO, JUNTAMENTE COM A AMUFRON, PARA DIVULGACAO DA 6. EXPOINDE. CONF SD 504 EM ANEXO.</t>
  </si>
  <si>
    <t>0202200003181</t>
  </si>
  <si>
    <t>RETENTOR  DA  RODA  TRASEIRA  DO  CAMINHAO  No  60 DA SECRETARIA DE OBRAS E VIACAO - SETOR DE ESTRADAS. CONF RD 1246 EM ANEXO. PROCESSO No 137/2022  DISPENSA No 93/2022</t>
  </si>
  <si>
    <t>0202200003182</t>
  </si>
  <si>
    <t>MEDICAMENTO  PARA  MANUTENCAO DO ATENDIMENTO DE URGENCIA E EMERGENCIA. CONF RD 1250 EM ANEXO. PROCESSO No139/2022 DISPENSA No96/2022</t>
  </si>
  <si>
    <t>0202200003183</t>
  </si>
  <si>
    <t>MEDICAMENTO  PARA MANUTENCAO DO ATENDIMENTO JUNTO AOS ESFs 01 E 02. CONF RD 1249 EM ANEXO. PROCESSO No139/2022 DISPENSA No96/2022</t>
  </si>
  <si>
    <t>0202200003184</t>
  </si>
  <si>
    <t>MATERIAL  PARA  MANUTENCAO  DOS ATENDIMENTOS ODONTOLOGICOS. CONF RD 1248 EM ANEXO. PROCESSO No139/2022 DISPENSA No96/2022</t>
  </si>
  <si>
    <t>0202200003185</t>
  </si>
  <si>
    <t>RESSARCIMENTO  DE  CONSULTA/EXAME  MEDICO  CONF LEI 2613/15 DE ACORDO COM O DECRETO 104/15 CONF RD 1251 EM ANEXO.</t>
  </si>
  <si>
    <t>0202200003186</t>
  </si>
  <si>
    <t>03  UN  OLEO  LUBRIFICANTE SAE 140 PARA  MAQUINAS DA FROTA DA SECRETARIA DE OBRAS  E  VIACAO-  MANUTENCAO  DE  ESTRADAS RURAIS. CONF RD 1252 EM ANEXO PROCESSO  No  203/2021  -  PREGAO  PRESENCIAL  No  39/2021  -  SRP  31/2021</t>
  </si>
  <si>
    <t>0202200003187</t>
  </si>
  <si>
    <t>1.  1/2  DIARIA A PORTO ALEGRE NOS DIAS 09 E 10/05/2022 PARA LEVAR PACIENTE PARA CONSULTA. COND SD 513 EM ANEXO NE 1002. NE COMPLEMENTAR A NE 1002</t>
  </si>
  <si>
    <t>3.1.90.91.26.00.00.000</t>
  </si>
  <si>
    <t>0202200003188</t>
  </si>
  <si>
    <t>RPV  DO  TRT4  EM  FAVOR  DE  MARCIA  INES  MARCHESKI  POZZEBON NO PROCESSO 0020268-22.2020.5.04.0751 EXEQUENTE R$ 23.527,85 INSS BENEFICIARIO R$ 1.899,71</t>
  </si>
  <si>
    <t>0202200003189</t>
  </si>
  <si>
    <t>INSS  PATRONAL  REF. RPV DO TRT4 EM FAVOR DE MARCIA INES MARCHESKI POZZEBON NO PROCESSO 0020268-22.2020.5.04.0751</t>
  </si>
  <si>
    <t>0202200003190</t>
  </si>
  <si>
    <t>FGTS  REF.  RPV  DO  TRT4  EM  FAVOR  DE  MARCIA INES MARCHESKI POZZEBON NO PROCESSO 0020268-22.2020.5.04.0751</t>
  </si>
  <si>
    <t>0202200003191</t>
  </si>
  <si>
    <t>RPV DO TRT4 EM FAVOR DE MAIRA CRISTINA HEINSCH NO PROCESSO 0020274-29.2020. 5.04.0751 EXEQ. LIQUIDO R$ 22.319,42 INSS BENEFICIARIO R$ 1.864,97</t>
  </si>
  <si>
    <t>0202200003192</t>
  </si>
  <si>
    <t>INSS  PATRONAL  REF.  RPV  DO  TRT4  EM  FAVOR DE MAIRA CRISTINA HEINSCH NO PROCESSO 0020274-29.2020.5.04.0751</t>
  </si>
  <si>
    <t>0202200003193</t>
  </si>
  <si>
    <t>FGTS  REF.  RPV  DO  TRT4  EM  FAVOR  DE MAIRA CRISTINA HEINSCH NO PROCESSO 0020274-29.2020.5.04.0751</t>
  </si>
  <si>
    <t>0202200003194</t>
  </si>
  <si>
    <t>RPV  DO  TRT4  EM FAVOR DE ROSELEI SEIDEL NO PROCESSO 0020270-89.2020.5.04. 0751 EXEQ. LIQUIDO R$ 22.295,64 INSS BENEFICIAIO R$ 1.834,37</t>
  </si>
  <si>
    <t>0202200003195</t>
  </si>
  <si>
    <t>INSS  PATRONAL  REF.  RPV  DO  TRT4  EM FAVOR DE ROSELEI SEIDEL NO PROCESSO 0020270-89.2020.5.04.0751</t>
  </si>
  <si>
    <t>0202200003196</t>
  </si>
  <si>
    <t>FGTS  REF.  RPV  DO TRT4 EM FAVOR DE ROSELEI SEIDEL NO PROCESSO 0020270-89. 2020.5.04.0751</t>
  </si>
  <si>
    <t>0202200003197</t>
  </si>
  <si>
    <t>RPV  DO  TRT4  EM  FAVOR  DE  ROSELI  DE  FATIMA  LESSES  KEIST NO PROCESSO 0020241-39.2020.5.04.0751 EXEQ. LIQUIDO R$ 23.513,07 INSS BENEFICIARIO R$ 1.948,53</t>
  </si>
  <si>
    <t>0202200003198</t>
  </si>
  <si>
    <t>INSS  PATRONAL  REF.  RPV DO TRT4 EM FAVOR DE ROSELI DE FATIMA LESSES KEIST NO PROCESSO 0020241-39.2020.5.04.0751</t>
  </si>
  <si>
    <t>0202200003199</t>
  </si>
  <si>
    <t>FGTS  REF.  RPV  DO  TRT4  EM  FAVOR  DE  ROSELI  DE FATIMA LESSES KEIST NO PROCESSO 0020241-39.2020.5.04.0751</t>
  </si>
  <si>
    <t>0202200003200</t>
  </si>
  <si>
    <t>COMBUSTIVEL PARA MANUTENCAO DO TRANSPORTE ESCOLAR. CONF RD 1253 EM  ANEXO. PROCESSO 16/2022, PREGAO PRESENCIAL 02/2022, SRP 03/2022. 697 LTS DE DIESEL COMUM X R$ 6,59 UN</t>
  </si>
  <si>
    <t>0202200003201</t>
  </si>
  <si>
    <t>2,50  DE  DIaRIA A PORTO ALEGRE NOS DIAS 09,10 E 11 DE MAIO PARA REALIZACAO DE  CURSO  "  AVALIACAO DE IMOVEIS URBANOS II ( POR INFEReNCIA ESTATISTICA) JUNTO A SEDE  DA FAMURS". CONF SD 520 EM ANEXO</t>
  </si>
  <si>
    <t>0202200003202</t>
  </si>
  <si>
    <t>2,5  DIaRIAS  A PORTO ALEGRE NOS DIAS 09,10 E 11 DE MAIO PARA REALIZACAO DE CURSO  "  AVALIACAO  DE  IMOVEIS URBANOS II ( POR INFEReNCIA ESTATATISTICA) JUNTO A SEDE DA FAMURS. CONF SD 519 EM ANEXO</t>
  </si>
  <si>
    <t>0202200003203</t>
  </si>
  <si>
    <t>1,50  DE  DIARIA A PORTO ALEGRE NOS DIAS 12 E 13/05/2022 PARA PARTICIPAR DE CAPACITACAO  JUNTO  A  DPM    REFERENTE A REGULARIZACAO DOS BENS IMOVEIS DO MUNICIPIO,  INCLUSIVE  PARA  FINS  DE  REGISTRO PATRIMONIAL. CONF SD 522 EM ANEXO</t>
  </si>
  <si>
    <t>0202200003204</t>
  </si>
  <si>
    <t>1,50  DE  DIARIA A PORTO ALEGRE NOS DIAS 12 E 13/05/2022 PARA PARTICIPAR DE CAPACITACAO  JUNTO  A  DPM    REFERENTE A REGULARIZACAO DOS BENS IMOVEIS DO MUNICIPIO,  INCLUSIVE  PARA  FINS  DE  REGISTRO PATRIMONIAL. CONF SD 521 EM ANEXO</t>
  </si>
  <si>
    <t>0202200003205</t>
  </si>
  <si>
    <t>LANCHE   PARA  FORMACOES  PEDAGOGICAS  DO  PROGRAMA  UNIAO  FAZ  VIDA,  COM PROFESSORES    E  EQUIPE  DIRETIVA  DAS ESCOLAS MUNICIPAIS. CONF RD 1254 EM ANEXO PROCESSO  No  116/2022  -  PREGAO  PRESENCIAL  No  21/2022  -  SRP  14/2022</t>
  </si>
  <si>
    <t>0202200003206</t>
  </si>
  <si>
    <t>FRANQUIA  NOMINAL  REFERENTE  A TROCA DE PARA-BRISA DO VEICULO VOYAGE PLACA IXW9046 QUE REALIZA O TRANSPORTE DE PACIENTES. CONF  RD  1255  ,  APOLICE  62321020398554  E  MEMORANDO  92/2022  EM ANEXO</t>
  </si>
  <si>
    <t>0202200003207</t>
  </si>
  <si>
    <t>MEDICAMENTOS  PARA  A  FARMaCIA  BaSICA DO MUNICIPIO, PARA DISTRIBUICAO AOS PACIENTES QUE FAZEM USO DOS MESMOS. CONF RD 1256 EM ANEXO PREGAO ELETRoNICO 01/2022</t>
  </si>
  <si>
    <t>02.231.696/0001-92</t>
  </si>
  <si>
    <t>transposto para acerto na classificacao da despesa - acesso 989</t>
  </si>
  <si>
    <t>0202200003208</t>
  </si>
  <si>
    <t>LOCACAO  DE  INFRAESTRUTURA  DE  COMUNICACAO  PARA  INTERLIGACAO E ACESSO A INTERNET  DAS    UNIDADES ADMINISTRATIVAS E PALACIO MUNICIPAL CONF CONTRATO No  038/2019 PROCESSO No 47/19 EDITAL No 24/19 PREGAO No 22/19 NE COMPLEMENTAR A NE 80. REF. MES DE ABRIL CONF NF-e 374.747 EM ANEXO NE 80.</t>
  </si>
  <si>
    <t>0202200003209</t>
  </si>
  <si>
    <t>TAXA  DE  SERVICOS DE ARRECADACAO DE TRIBUTOS E DEMAIS RECEITAS PUBLICAS DO MUNICIPIO NO EXERCICIO DE 2022. PROCESSO 140/2019 EDITAL 76/2019 CREDENCIAMENTO 02/2019 COMPLEMENTAR DA NE 0025.</t>
  </si>
  <si>
    <t>0202200003210</t>
  </si>
  <si>
    <t>1/4  DE  DIaRIA  A  IJUI  NO  DIA  09/05/2022 PARA TRANSPORTE DE PACIENTE E ACOMPANHANTE  EM  EXAMES    E  CONSULTAS  MEDICAS.  CONF  SD  515  EM ANEXO</t>
  </si>
  <si>
    <t>0202200003211</t>
  </si>
  <si>
    <t>VALE  ALIMENTACAO PARA OS SERVIDORES MUNICIPAIS CONF. LEI 2734/17 E DECRETO No  72/17CONF.    RELATORIO  PARA  EMPENHO  E  NF-E  No  71101 EM ANEXO. PROC. 103/21 PREG. ELETRONICO 002/21 CONTRATO 42/21 REF. VALES ALIMENTACAO DO MESES DE MARCO E ABRIL/2022</t>
  </si>
  <si>
    <t>0202200003212</t>
  </si>
  <si>
    <t>02  TAXAS  DE  INSCRICOES  PARA  O CURSO "AVALICOES  DE IMOVEIS URBANOS II" QUALIFICACAO  E  APERFEICOAMENTO  DOS SERVIDORES PuBLICOS ENGENHEIROS CIVIS FELIPE  FERON  KIRSCHNER-CREA/RS  228770  E  CLAUDINEI  ADRIANO  FAGUNDES - CREA/RS 224200 QUE OCORERA NOS DIAS 10 E 11/05/2022. CONF RD 1259 EM ANEXO.</t>
  </si>
  <si>
    <t>3.3.93.32.01.00.00.000</t>
  </si>
  <si>
    <t>0202200003213</t>
  </si>
  <si>
    <t>MEDICAMENTOS   DA  FARMaCIA  BaSICA  DO  MUNICIPIO  PARA  DISTRIBUICAO  AOS PACIENTES EM TRATAMENTO DOMICILIAR. TRANSPOSTO    DA    NE   3207  P/  AJUSTE  NA  CLASSIFICACAO  DA  DESPESA PREGAO ELETRoNICO 01/2022 DO CISA</t>
  </si>
  <si>
    <t>0202200003214</t>
  </si>
  <si>
    <t>1/4  DE  DIaRIA  A  IJUI  NO  DIA 10/05/2022 PARA TRANSPORTE DE PACIENTE EM HEMODIaLISE E CONSULTA. CONF SD 525 EM ANEXO</t>
  </si>
  <si>
    <t>0202200003215</t>
  </si>
  <si>
    <t>LOCACAO  DE  INFRAESTRUTURA  DE  COMUNICACAO  PARA  INTERLIGACAO E ACESSO A INTERNET    DAS        UNIDADES  ADMINISTRATIVAS  E  PALACIO  MUNICIPAL CONF    TERMO  DE  APOSTILAMENTO  AO  CONTRATO  No    038/2019  EM  ANEXO PROCESSO No 47/2019 EDITAL No 24/2019 PREGAO No 22/2019 REF PERIODO DE MAIO A DEZEMBRO/2022 VALOR MENSAL R$ 770,00</t>
  </si>
  <si>
    <t>0202200003216</t>
  </si>
  <si>
    <t>ADIANTAMENTO  DE  NUMERARIO  PARA  DESPESAS  DE ALIMENTACAO E HOSPEDAGEM DE USUARIOS  DO CRAS EM OUTROS MUNICIPIOS, EM NOME DO SERVIDOR JONADAN CANDIDO STAZIAKI CONCEDIDO NO PROTOCOLO N. 678/2022</t>
  </si>
  <si>
    <t>0202200003217</t>
  </si>
  <si>
    <t>COMBUSTIVEL PARA MANUTENCAO DO TRANSPORTE ESCOLAR. CONF RD 1257 EM  ANEXO. PROCESSO 16/2022, PREGAO PRESENCIAL 02/2022, SRP 03/2022. 2.000 LTS DE DIESEL COMUM X R$ 6,59 UN</t>
  </si>
  <si>
    <t>0202200003218</t>
  </si>
  <si>
    <t>PECAS  PARA  MANUTENCAO  DOS  ONIBUS No 114, 66 E 67 DA FROTA DO TRANSPORTE ESCOLAR. CONF RD 1260 EM ANEXO PROCESSO    No  94/2022,    PREGAO  PRESENCIAL  No  16/2022    SRP 11/2022.</t>
  </si>
  <si>
    <t>0202200003219</t>
  </si>
  <si>
    <t>CONSERTO  EM  DISPLAY  DE  TELA  DO CHROMEBOOK UTILIZADO POR PROFESSORES DO ENSINO FUNDAMENTAL. CONF RD 1247 EM ANEXO PROCESSO No 138/2022 - DISPENSA No 94/2022</t>
  </si>
  <si>
    <t>0202200003220</t>
  </si>
  <si>
    <t>02  TAXAS  DE  INCRICAO  PARA  O  CURSO  "REGULARIZACAO DOS BENS IMOVEIS DO MUNICIPIO,    INCLUSIVE  PARA  FINS  DE  REGISTRO  PATRIMONIAL"    PARA  OS SERVIDORES    FELIPE  FERON  KIRSCHNER  E  CLAUDINEI  ADRIANO  FAGUNDES,  A REALIZAR-SE  NOS  DIAS  12 E 13/05/2022, JUNTO A DPM- PORTO ALEGRE-RS. CONF RD 1262 EM ANEXO</t>
  </si>
  <si>
    <t>0202200003221</t>
  </si>
  <si>
    <t>01  IMPRESSORA  MULTIFUNCIONAL  PARA  MANUTENCAO DAS ATIVIDADES DA FARMACIA MUNICIPAL. CONF RD 1261 EM ANEXO PROCESSO    No  258/2021  -  PREGAO PRESENCIAL No 44/2021 - SRP 35/2021. PATRIMoNIO No</t>
  </si>
  <si>
    <t>0202200003222</t>
  </si>
  <si>
    <t>COMBUSTIVEL  PARA  O  VEICULO DA SECRETARIA MUNICIPAL DE EDUCACAO, CULTURA, DESPORTO E TURISMO. CONF RD 1258 EM ANEXO. PROCESSO  No  324/2021  -  PREGAO  PRESENCIAL  No  56/2021 SRP No 46/2021 E EDITAL No 89/2021 300 LTS GASOLINA COMUM X R$ 7,68</t>
  </si>
  <si>
    <t>0202200003223</t>
  </si>
  <si>
    <t>500  UN  PASTAS PERSONALIZADAS PARA ORGANIZACAO DE DOCUMENTOS DA SECRETARIA DE EDUCACAO. CONF RD 1263 EM ANEXO PROCESSO   No  76/2022  -  PREGAO  PRESENCIAL  No  14/2022  -  SRP  10/2022</t>
  </si>
  <si>
    <t>0202200003224</t>
  </si>
  <si>
    <t>500  UN  PASTAS PERSONALIZADAS PARA ORGANIZACAO DE DOCUMENTOS NA MANUTENCAO DA EDUCACAO INFANTIL. CONF RD 1264 EM ANEXO. PROCESSO   No  76/2022  -  PREGAO  PRESENCIAL  No  14/2022  -  SRP  10/2022</t>
  </si>
  <si>
    <t>0202200003225</t>
  </si>
  <si>
    <t>1.  1/2  DIARIA  A  PORTO  ALEGRE  NOS DIAS 12 E 13 DE MAIO DE 2022, ONDE O ASSESSOR  DE  PLANEJAMENTO  IRA NAS SECRETARIAS DE INFRAESTRUTURA E TURISMO PARA  TRAMITES  DOS  PROJETOS  "PAVIMENTA" E "TURIS MO" E TAMBEM NA RECEITA FEDERAL. CONF SD 539 EM ANEXO.</t>
  </si>
  <si>
    <t>0202200003226</t>
  </si>
  <si>
    <t>1/4  DE  DIARIA  A  SANTA  ROSA  NO  DIA  11.05.2022 PARA LEVAR PACIENTE NA HEMODIALISE. CONF SD 531 EM ANEXO.</t>
  </si>
  <si>
    <t>3.1.90.91.01.00.00.000</t>
  </si>
  <si>
    <t>0202200003227</t>
  </si>
  <si>
    <t>PRECATORIO DO TJ/RS DE COMPETENCIA DA LOA DE 2022 ARSELIO JAIR GOULARTE PRECATORIO 200719-3</t>
  </si>
  <si>
    <t>0202200003228</t>
  </si>
  <si>
    <t>PRECATORIO DO TJ/RS DE COMPETENCIA DA LOA DE 2022 ADIRCE SEDI DUDAR PRECATORIO 205120-9</t>
  </si>
  <si>
    <t>3.3.90.91.02.00.00.000</t>
  </si>
  <si>
    <t>0202200003229</t>
  </si>
  <si>
    <t>PRECATORIO DO TJ/RS DE COMPETENCIA DA LOA DE 2022 ADIRCE SEDI DUDAR PRECATORIO 205120-9 HONORARIOS SUCUMBENCIAIS</t>
  </si>
  <si>
    <t>0202200003230</t>
  </si>
  <si>
    <t>PRECATORIO DO TJ/RS DE COMPETENCIA DA LOA DE 2022 GUILHERME SANTI DOS SANTOS PRECATORIO 205552-3</t>
  </si>
  <si>
    <t>0202200003231</t>
  </si>
  <si>
    <t>PRECATORIO DO TJ/RS DE COMPETENCIA DA LOA DE 2022 JAIR AZILDO MASSUDA GRENZEL PRECATORIO 205942-6 HONORARIOS SUCUMBENCIAIS</t>
  </si>
  <si>
    <t>0202200003232</t>
  </si>
  <si>
    <t>PRECATORIO DO TJ/RS DE COMPETENCIA DA LOA DE 2022 JAIR AZILDO MASSUDA GRENZEL PRECATORIO 205942-6</t>
  </si>
  <si>
    <t>0202200003233</t>
  </si>
  <si>
    <t>MATERIAIS  PARA  TROCA  DE  SUPORTE E LaMPADAS DA SALA DO VETERINaRIO, E DO CORREDOR  DO  SAGUAO  NO  PREDIO  DA  PREFEITURA MUNICIPAL. CONF RD 1267 EM ANEXO. PROCESSO No 141/2022 DISPENSA No 98/2022</t>
  </si>
  <si>
    <t>0202200003234</t>
  </si>
  <si>
    <t>MAO  DE  OBRA PARA TROCA DE SUPORTE E LaMPADAS DA SALA DO VETERINaRIO, E DO CORREDOR  DO  SAGUAO  NO  PREDIO  DA  PREFEITURA MUNICIPAL. CONF RD 1268 EM ANEXO. PROCESSO No 141/2022 DISPENSA No 98/2022</t>
  </si>
  <si>
    <t>0202200003235</t>
  </si>
  <si>
    <t>ANEL  DE  VEDACAO  PARA MANUTENCAO DA MOTONIVELADORA No 83. CONF RD 1265 EM ANEXO. PROCESSO No140/2022  DISPENSA No 97/2022</t>
  </si>
  <si>
    <t>0202200003236</t>
  </si>
  <si>
    <t>ANEL  DE  VEDACAO  PARA MANUTENCAO DA MOTONIVELADORA No 83. CONF RD 1266 EM ANEXO. PROCESSO No140/2022  DISPENSA No 97/2022</t>
  </si>
  <si>
    <t>0202200003237</t>
  </si>
  <si>
    <t>1,50  DE  DIaRIA  A PORTO ALEGRE DE 11 A 13/05/2022 PARA CUMPRIR AGENDAS NA SECRETARIA    ESTADUAL    DE   IGUALDADE,  CIDADANIA,  DIREITOS  HUMANOS  E ASSISTeNCIA SOCIAL, FADERS E IGP. CONF SD 543 EM ANEXO</t>
  </si>
  <si>
    <t>0202200003238</t>
  </si>
  <si>
    <t>GENEROS  ALIMENTICIOS  PARA  A  REALIZACAO DAS ATIVIDADES NO DIA 13/05/2022 COM   GRUPOS  DE  MAES  ATENDIDAS  PELO  CRAS.  CONF  RD  1270  EM  ANEXO PROCESSO   No  116/2022  -  PREGAO  PRESENCIAL  No  21/2022    SRP  14/2022</t>
  </si>
  <si>
    <t>0202200003239</t>
  </si>
  <si>
    <t>ALIMENTOS  PARA  REALIZACAO  DE  ALMOCO  PARA  O GRUPO DE IDOSOS " TERCEIRA IDADE    BRILHANTE"      NO  DIA  12/05/2022.  CONF  RD  1269  EM  ANEXO. PROCESSO   No  116/2022  -  PREGAO  PRESENCIAL  No  21/2022  SRP  14/2022</t>
  </si>
  <si>
    <t>0202200003248</t>
  </si>
  <si>
    <t>1.  1/2  DIARIA  A  PORTO  ALEGRE  NOS DIAS 12 E 13.05.2022 PARA ACOMPANHAR PACIENTE PARA CONSULTA. CONF SD 545 EM ANEXO.</t>
  </si>
  <si>
    <t>0202200003249</t>
  </si>
  <si>
    <t>AQUISICAO  DE  FILTROS E OLEOS LUBRIFICANTES PARA MANUTENCAO DOS VEICULOS E MAQUINAS  DA  FROTA MUNICIPAL DA SECRETARIA DE SERVICOS URBANOS E TRANSITO. CONF RD 1271 EM ANEXO. PROCESSO  No  203/2021,  PREGAO  PRESENCIAL  No  39/2021  SRP  No  31/2021.</t>
  </si>
  <si>
    <t>0202200003250</t>
  </si>
  <si>
    <t>GENEROS  ALIMENTICIOS  PARA  MANUTENCAO  DOS  TRABALHOS  DE  ATENDIMENTO AS CRIANCAS    E  ADOLESCENTES  JUNTO  AO  CRAS.  CONF  RD  1275  EM  ANEXO. PROCESSO    No116/2022,    PREGAO   PRESENCIAL  No  21/2022  SRP  No14/2022</t>
  </si>
  <si>
    <t>0202200003251</t>
  </si>
  <si>
    <t>GENEROS  ALIMENTICIOS  PARA  MANUTENCAO  DOS  TRABALHOS  DE  ATENDIMENTO AS CRIANCAS    E  ADOLESCENTES  JUNTO  AO  CRAS.  CONF  RD  1274  EM  ANEXO. PROCESSO    No116/2022,    PREGAO   PRESENCIAL  No  21/2022  SRP  No14/2022</t>
  </si>
  <si>
    <t>0202200003252</t>
  </si>
  <si>
    <t>GENEROS  ALIMENTICIOS  PARA  MANUTENCAO  DOS  TRABALHOS  DE  ATENDIMENTO AS CRIANCAS    E  ADOLESCENTES  JUNTO  AO  CRAS.  CONF  RD  1273  EM  ANEXO. PROCESSO    No116/2022,    PREGAO   PRESENCIAL  No  21/2022  SRP  No14/2022</t>
  </si>
  <si>
    <t>0202200003253</t>
  </si>
  <si>
    <t>MATERIAL  DE USO AMBULATORIAL PARA MANUTENCAO DOS EFS 01 E 02. CONF RD 1278 EM ANEXO. PROCESSO No 142/2022  DISPENSA No99/2022</t>
  </si>
  <si>
    <t>0202200003254</t>
  </si>
  <si>
    <t>MATERIAL  DE  USO AMBULATORIAL PARA MANUTENCAO DO ATENDIMENTO DE URGENCIA E EMERGENCIA. CONF RD 1282 EM ANEXO. PROCESSO No 142/2022  DISPENSA No99/2022</t>
  </si>
  <si>
    <t>0202200003255</t>
  </si>
  <si>
    <t>MATERIAL  DE USO AMBULATORIAL PARA MANUTENCAO DOS ESF 01 E 02. CONF RD 1277 EM ANEXO. PROCESSO No 142/2022  DISPENSA No99/2022</t>
  </si>
  <si>
    <t>0202200003256</t>
  </si>
  <si>
    <t>MATERIAL  DE  USO AMBULATORIAL PARA MANUTENCAO DO ATENDIMENTO DE URGENCIA E EMERGENCIA. CONF RD 1280 EM ANEXO. PROCESSO No 142/2022  DISPENSA No99/2022</t>
  </si>
  <si>
    <t>0202200003257</t>
  </si>
  <si>
    <t>MATERIAL  DE USO AMBULATORIAL PARA MANUTENCAO DOS ESF 01 E 02. CONF RD 1283 EM ANEXO. PROCESSO No 142/2022  DISPENSA No99/2022</t>
  </si>
  <si>
    <t>0202200003258</t>
  </si>
  <si>
    <t>MATERIAL  DE  USO AMBULATORIAL PARA MANUTENCAO DOS ATENDIMENTOS DE URGENCIA E EMERGENCIA. CONF RD 1279 EM ANEXO. PROCESSO No 142/2022  DISPENSA No99/2022</t>
  </si>
  <si>
    <t>0202200003259</t>
  </si>
  <si>
    <t>MATERIAL  DE USO AMBULATORIAL PARA MANUTENCAO DOS ESF 01 E 02. CONF RD 1281 EM ANEXO. PROCESSO No 142/2022  DISPENSA No99/2022</t>
  </si>
  <si>
    <t>0202200003260</t>
  </si>
  <si>
    <t>MATERIAL  DE  USO AMBULATORIAL PARA MANUTENCAO DOS ATENDIMENTOS DE URGENCIA E EMERGENCIA. CONF RD 1276 EM ANEXO. PROCESSO No 142/2022  DISPENSA No99/2022</t>
  </si>
  <si>
    <t>0202200003261</t>
  </si>
  <si>
    <t>DIARIAS  PARA  VIAGENS REALIZADAS PARA TRANSPORTE DE PACIENTES ENCAMINHADOS PELA  SECR.  DE    SAUDE PARA CONSULTAS E EXAMES EM DIVERSAS ESPECIALIDADES NOS  MUNICIPIOS  DA REGIAO, CAPITAL E FORA DO ESTADO NO EXERCICIO 2022 CONF RD 263.1/2022 EM ANEXO.</t>
  </si>
  <si>
    <t>0202200003262</t>
  </si>
  <si>
    <t>DIARIAS  PARA  VIAGENS REALIZADAS PARA TRANSPORTE DE PACIENTES ENCAMINHADOS PELA  SECR.  DE    SAUDE PARA CONSULTAS E EXAMES EM DIVERSAS ESPECIALIDADES NOS  MUNICIPIOS  DA REGIAO, CAPITAL E FORA DO ESTADO NO EXERCICIO 2022 CONF RD 263.1/2022 EM ANEXO NE 3261.</t>
  </si>
  <si>
    <t>0202200003263</t>
  </si>
  <si>
    <t>30  UN  PAPEL TOALHA INTERFOLHADA PARA MANUTENCAO DAS ATIVIDADES DO PALACIO MUNICIPAL. CONF RD 1285 EM ANEXO PROCESSO  No  68/2021  -  PREGAO  PRESENCIAL  No  20/2021  -  SRP  13/2021.</t>
  </si>
  <si>
    <t>0202200003264</t>
  </si>
  <si>
    <t>100    UN  PASTAS  PERSONALIZADAS  DE  PAPEL  COUCHE  PARA  MANUTENCAO  DAS ATIVIDADES  DA  SECRETARIA  DE  OBRAS  E  VIACAO.  CONF  RD 1287 EM ANEXO PROCESSO    No    76/2022  -  PREGAO  PRESENCIAL  No  14/2022  SRP  10/2022</t>
  </si>
  <si>
    <t>0202200003265</t>
  </si>
  <si>
    <t>04  UN  DE  CARIMBO  ENTINTADO AUTOMATICO PARA MANUTENCAO DAS ATIVIDADES DA SECRETARIA DE OBRAS E VIACAO. CONF RD 1286 EM ANEXO PROCESSO    No    76/2022  -  PREGAO  PRESENCIAL  No  14/2022  SRP  10/2022</t>
  </si>
  <si>
    <t>0202200003266</t>
  </si>
  <si>
    <t>CONVeNIO  DE  PRESTACAO  DE  SERVICO  COM  O  CISA,  REALIZADO  POR MEIO DO CONTRATO  DE RATEIO No 45/2022, A FIM DE PRESTAR ATENDIMENTO a POPULACAO DE INDEPENDeNCIA  PARA  REALIZACAO DE EXAMES E CONSULTAS. CONF RD 1284/2022</t>
  </si>
  <si>
    <t>0202200003267</t>
  </si>
  <si>
    <t>RECAPAGEM  COM VULCANIZACAO DE PNEUS, DAS MAQUINAS DA SECRETARIA DE OBRAS E VIACAO - SETOR DE ESTRADAS. CONF RD 1288 EM ANEXO. PROCESSO  No  294/2021,  PREGAO  PRESENCIAL  No 50/2021, SRP No 41/2021.</t>
  </si>
  <si>
    <t>0202200003268</t>
  </si>
  <si>
    <t>LANCHES  PARA  ALMOCO DOS SERVIDORES (PREGOEIRA E EQUIPE DE APOIO) DEVIDO A NECESSIDADE  DE  PERMANeNCIA  NO LOCAL DE REALIZACAO DA LICITACAO DURANTE O HORaRIO DE ALMOCO. CONF RD 1289 EM ANEXO PROCESSO    No  116/2022  -  PREGAO  PRESENCIAL No 21/2022  - SRP 14/2022</t>
  </si>
  <si>
    <t>0202200003269</t>
  </si>
  <si>
    <t>COMBUSTIVEL  PARA  MANUTENCAO  DA FROTA DO TRANSPORTE ESCOLAR. CONF RD 1292 EM ANEXO PROCESSO  No  16/2022  -  PREGAO  PRESENCIAL  No  02/2022  - SRP 03/2022. 2.000 LTS DIESEL COMUM X R$ 6,59</t>
  </si>
  <si>
    <t>0202200003270</t>
  </si>
  <si>
    <t>03  UN  CADEIRA MODELO PRESIDENTE PARA SERVIDORES DA SECRETARIA DA FAZENDA. CONF RD 1295 EM ANEXO PROCESSO    104/2022    -    PREGAO  PRESENCIAL  17/2022  -  SRP  12/2022 PATRIMONIO No</t>
  </si>
  <si>
    <t>0202200003271</t>
  </si>
  <si>
    <t>COMBUSTIVEL  PARA MANUTENCAO DO TRANSPORTE ESCOLAR. CONF RD 1296 EM ANEXO PROCESSO  No  324/2021  -  PREGAO  PRESENCIAL No 56/2021 - SRP No 46/2021 E EDITAL No 89/2021. 300 LTS GASOLINA COMUM X R$ 7,68</t>
  </si>
  <si>
    <t>0202200003272</t>
  </si>
  <si>
    <t>MAO  DE  OBRA  PARA  INSTALACAO  DE  PAREDES EM GESSO ACARTONADO NA SALA DE ATENDIMENTO  DA  ASSISTENTE  SOCIAL,  PSICOLOGA E ORIENTADORA EDUCACIONAL MANUTENCAO DO ENSINO FUNDAMENTAL CONF RD 1298 EM ANEXO PROCESSO No 143/2022 - DISPENSA No 100/2022</t>
  </si>
  <si>
    <t>0202200003273</t>
  </si>
  <si>
    <t>MATERIAL  PARA  INSTALACAO  DE  PAREDES  EM  GESSO  ACARTONADO  NA  SALA DE ATENDIMENTO  DA  ASSISTENTE  SOCIAL,  PSICOLOGA E ORIENTADORA EDUCACIONAL MANUTENCAO DO ENSINO FUNDAMENTAL CONF RD 1299 EM ANEXO PROCESSO No 143/2022 - DISPENSA No 100/2022</t>
  </si>
  <si>
    <t>4.4.90.52.30.00.00.000</t>
  </si>
  <si>
    <t>0202200003274</t>
  </si>
  <si>
    <t>NOBREAK  PARA  UTILIZACAO  EM  RELOGIOS  PONTOS DAS SECRETARIAS MUNICIPAIS. CONF RD 1297 EM ANEXO PROCESSO    No  258/2021  -  PREGAO  PRESENCIAL  No 44/2021 - SRP 35/2021 PATRIMONIO No</t>
  </si>
  <si>
    <t>0202200003275</t>
  </si>
  <si>
    <t>01  CAIXA SATELITE PARA MANUTENCAO DO ONIBUS No 51 QUE REALIZA O TRANSPORTE ESCOLAR. CONF RD 1291 EM ANEXO PROCESSO   No  94/2022  -  PREGAO  PRESENCIAL  No  16/2022  -  SRP  11/2022</t>
  </si>
  <si>
    <t>0202200003276</t>
  </si>
  <si>
    <t>TERMO   DE  FOMENTO  No  04/2022  COM  ACISAPI  PARA  APOIO  FINANCEIRO  AO PROMOCIONAL SUA SORTE EM DOBRO 2. VIGENCIA: 31/12/2022 PRESTACAO  DE  CONTAS:  30  DIAS  APOS  ENCERRAMENTO  DO TERMO DE FOMENTO PARCELAS  MENSAIS:  4.000,00; 1.500,00; 1.000,00; 3.000,00, 0,00; 2.000,00; 8.500,00</t>
  </si>
  <si>
    <t>0202200003277</t>
  </si>
  <si>
    <t>COMBUSTIVEL  PARA MANUTENCAO DO TRANSPORTE ESCOLAR. CONF RD 1290 EM ANEXO PROCESSO  No  16/2022  -  PREGAO  PRESENCIAL  No 02/2022 - SRP No 03/2022 2.000 LTS DIESEL S10 X R$ 6,60</t>
  </si>
  <si>
    <t>0202200003278</t>
  </si>
  <si>
    <t>PECAS  PARA  MANUTENCAO  DA  MOTONIVELADORA  No 83 DA SECRETARIA DE OBRAS E VIACAO    -  MANUTENCAO  DE  ESTRADAS  RURAIS.  CONF  RD  1300  EM  ANEXO PROCESSO No 144 /2022 - DISPENSA No 101/2022</t>
  </si>
  <si>
    <t>0202200003279</t>
  </si>
  <si>
    <t>BUCHAS  DE CILINDRO PARA MANUTENCAO DA RETROESCAVADEIRA No 93 DA SECRETARIA DE  OBRAS E VIACAO - MANUTENCAO DE ESTRADAS RURAIS. CONF RD 1301 EM ANEXO PROCESSO No 144 /2022 - DISPENSA No 101/2022</t>
  </si>
  <si>
    <t>0202200003280</t>
  </si>
  <si>
    <t>MAO  DE  OBRA  PARA  CONSERTO DO AR CONDICIONADO DA MOTONIVELADORA No 77 DA SECRETARIA  DE OBRAS E VIACAO - MANUTENCAO DE ESTRADAS RURAIS. CONF RD 1303 EM ANEXO PROCESSO No 144 /2022 - DISPENSA No 101/2022</t>
  </si>
  <si>
    <t>0202200003281</t>
  </si>
  <si>
    <t>PECAS  PARA  CONSERTO  DO  AR  CONDICIONADO  DA  MOTONIVELADORA  No  77  DA SECRETARIA  DE OBRAS E VIACAO - MANUTENCAO DE ESTRADAS RURAIS. CONF RD 1302 EM ANEXO PROCESSO No 144 /2022 - DISPENSA No 101/2022</t>
  </si>
  <si>
    <t>0202200003282</t>
  </si>
  <si>
    <t>02  UN  DE  CARIMBO  ENTINTADO   PARA O SETOR DE LICITACOES - SECRETARIA DA FAZENDA. CONF RD 1293 EM ANEXO. PROCESSO 76/2022 - PREGAO PRESENCIAL 14/2022 - SRP 10/2022</t>
  </si>
  <si>
    <t>0202200003284</t>
  </si>
  <si>
    <t>1/4  DE  DIARIA  A  IJUI  NO  DIA 14/05/2022 PARA TRANSPORTE DE PACIENTE EM HEMODIALISE. CONF SD 552 EM ANEXO</t>
  </si>
  <si>
    <t>0202200003285</t>
  </si>
  <si>
    <t>1/4  DE  DIARIA  A  IJUI  NO  DIA 13/05/2022 PARA TRANSPORTE DE PACIENTE EM CONSULTA MEDICA. CONF SD 551 EM ANEXO</t>
  </si>
  <si>
    <t>0202200003286</t>
  </si>
  <si>
    <t>COMBUSTIVEL  PARA  ABASTECIMENTO  DA  FROTA DA SECRETARIA DE OBRAS E VIACAO QUE  REALIZA  A  MANUTENCAO  DE  ESTRADAS  RURAIS.  CONF RD 1306 EM ANEXO PROCESSO  No  16/2022  -  PREGAO  PRESENCIAL  No  02/2022  -  SRP 03/2022 1.000 LTS DIESEL COMUM X R$ 6,68</t>
  </si>
  <si>
    <t>0202200003287</t>
  </si>
  <si>
    <t>COMBUSTIVEL  PARA  ABASTECIMENTO  DA  FROTA DA SECRETARIA DE OBRAS E VIACAO QUE  REALIZA  A  MANUTENCAO  DE  ESTRADAS  RURAIS.  CONF RD 1305 EM ANEXO PROCESSO  No  16/2022  -  PREGAO  PRESENCIAL  No  02/2022  -  SRP 03/2022 1.500 LTS DIESEL S10 X R$ 6,74</t>
  </si>
  <si>
    <t>0202200003288</t>
  </si>
  <si>
    <t>COMBUSTIVEL  PARA  ABASTECIMENTO DA FROTA DA SECRETARIA DE SERVICOS URBANOS E  TRANSITO    QUE  REALIZA A MANUTENCAO DAS VIAS URBANAS.  CONF RD 1304 EM ANEXO PROCESSO  No  16/2022  -  PREGAO  PRESENCIAL  No  02/2022  -  SRP 03/2022 1.000 LTS DIESEL COMUM X R$ 6,68</t>
  </si>
  <si>
    <t>0202200003289</t>
  </si>
  <si>
    <t>SEGURO  VEICULAR  PARA  O  CAMINHAO IVECO, PLACAS IZZ-1A39 DA SECRETARIA DE OBRAS E VIACAO PERIODO DE UM ANO (14/05/2022 A 13/05/2022) CONF ADITIVO 002 AO CONTRATO No 29/2020 EM ANEXO PROCESSO No62/2020 - DISPENSA N 36/2020</t>
  </si>
  <si>
    <t>0202200003290</t>
  </si>
  <si>
    <t>VALVULA  PARA CONSERTO DO  ONIBUS No 67 DO TRANSPORTE ESCOLAR. CONF No 1294 EM ANEXO PROCESSO    No  182/2021  -  PREGAO  PRESENCIAL  No  38/2021  - SRP 30/2021</t>
  </si>
  <si>
    <t>0202200003291</t>
  </si>
  <si>
    <t>MAO  DE  OBRA PARA CONSERTO DO  ONIBUS No 67 DO TRANSPORTE ESCOLAR. CONF RD No 1307 EM ANEXO PROCESSO    No  182/2021  -  PREGAO  PRESENCIAL  No  38/2021  - SRP 30/2021</t>
  </si>
  <si>
    <t>0202200003292</t>
  </si>
  <si>
    <t>CORREIA  PARA  O  COMPRESSOR  DE AR CONDICIONADO DA MOTONIVELADORA No 77 DA SECRETARIA  DE  OBRAS E VIACAO - SETOR DE ESTRADAS. CONF RD 1310 EM ANEXO PROCESSO No 146/2022 - DISPENSA No 102/2022</t>
  </si>
  <si>
    <t>0202200003293</t>
  </si>
  <si>
    <t>PECAS  PARA A SUBSTITUICAO DO CUBO DO EIXO TRASEIRO DA MOTONIVELADORA No 83 CONF RD 1308 EM ANEXO PROCESSO No 146/2022 - DISPENSA No 102/2022</t>
  </si>
  <si>
    <t>0202200003294</t>
  </si>
  <si>
    <t>DIAGNOSTICO  ELETRONICO  DO  ONIBUS  No 105  DO TRANSPORTE COLETIVO CONF RD 1309 EM ANEXO PROCESSO No 146/2022 - DISPENSA No 102/2022</t>
  </si>
  <si>
    <t>0202200003295</t>
  </si>
  <si>
    <t>01  TAXA  DE  INCRICAO  PARA  O  SERVIDOR  FaBIO ADRIANO FARSEN EM CURSO '' FORMACAO  DE  FISCAIS  MUNICIPAIS  -  MODULO  II ''  A SER REALIZADO NO DIA 18/05/2022   JUNTO  A  FAMURS  PORTO  ALEGRE-RS.  CONF  RD  1311  EM  ANEXO</t>
  </si>
  <si>
    <t>0202200003296</t>
  </si>
  <si>
    <t>2,50  DIaRIAS  A PORTO ALEGRE DE 17/05/2022 a 19/05/2022 PARA REALIZACAO DE CURSO   " FORMACAO DE FISCAIS MUNICIPAIS - MODULO II " JUNTO A FAMURS. CONF SD 557 EM ANEXO</t>
  </si>
  <si>
    <t>0202200003297</t>
  </si>
  <si>
    <t>0,50  DIARIA A PASSO FUNDO NO DIA 16/05/2022 PARA TRANSPORTE DE PACIENTE EM INTERNACAO MEDICA. CONF SD 555 EM ANEXO</t>
  </si>
  <si>
    <t>0202200003298</t>
  </si>
  <si>
    <t>1,50  DIARIA  A  PORTO  ALEGRE  NOS DIAS 16 E 17/05/2022 PARA TRANSPORTE DE PACIENTE EM CONSULTA E EXAMES MEDICOS. NE COMPLEMENTAR A NE 999</t>
  </si>
  <si>
    <t>0202200003299</t>
  </si>
  <si>
    <t>40  HORAS  MaQUINAS  DE Pa CARREGADEIRA PARA MANUTENCAO DE ESTRADAS RURAIS. CONF RD 1314 EM ANEXO PROCESSO    No    29/2022  -  PREGAO  PRESENCIAL  No  04/2022  SRP  05/2022</t>
  </si>
  <si>
    <t>0202200003300</t>
  </si>
  <si>
    <t>02  UN  DE  TONNER  PARA  IMPRESSORA DA UNIDADE BaSICA DE SAuDE 01. CONF RD 1315 EM ANEXO PROCESSO    No  258/2021  -  PREGAO PRESENCIAL No 44/2021 - SRP 35/2021.</t>
  </si>
  <si>
    <t>0202200003301</t>
  </si>
  <si>
    <t>01  MICROCOMPUTADOR  PARA  MANUTENCAO DAS ATIVIDADES DA FARMaCIA MUNICIPAL. CONF RD 1312 EM ANEXO PROCESSO  No  258/2021  -  PREGAO  PRESENCIAL  No 44/2021 - SRP 35/2021. PATRIMoNIO No</t>
  </si>
  <si>
    <t>0202200003302</t>
  </si>
  <si>
    <t>NOBREAK  1200VA  PARA MANUTENCAO DAS ATIVIDADES DA FARMaCIA MUNICIPAL. CONF RD 1313 EM ANEXO PROCESSO    No  258/2021  -  PREGAO  PRESENCIAL  No 44/2021 - SRP 35/2021 PATRIMoNIO No</t>
  </si>
  <si>
    <t>0202200003303</t>
  </si>
  <si>
    <t>RESSARCIMENTO  DE  COMBUSTIVEL  REFERENTE  A DESLOCAMENTO COM VEICULO LOGAN IYD-9962  EM  TRASPORTE  DE  PACIENTES  PARA HEMODIaLISE NA CIDADE DE SANTA ROSA. CONF RD 1316 EM ANEXO</t>
  </si>
  <si>
    <t>0202200003304</t>
  </si>
  <si>
    <t>CORRENTE  PARA TROCA EM MOTOSSERRA DA SECRETARIA DE OBRAS E VIACAO. CONF RD 1317 EM ANEXO PROCESSO 60/2022 - PREGAO PRESENCIAL 10/2022 - SRP 08/2022</t>
  </si>
  <si>
    <t>0202200003305</t>
  </si>
  <si>
    <t>MATERIAIS    DE  HIGIENE  E  LIMPEZA  PARA  MANUTENCAO  DAS  ATIVIDADES  DA SECRETARIA DE ASSISTENCIA SOCIAL. CONF RD 1320 EM ANEXO PROCESSO        No   68/2021  PREGAO  PRESENCIAL  No  20/2021  SRP  13/2021</t>
  </si>
  <si>
    <t>0202200003306</t>
  </si>
  <si>
    <t>MATERIAIS    DE  HIGIENE  E  LIMPEZA  PARA  MANUTENCAO  DAS  ATIVIDADES  DA SECRETARIA DE ASSISTENCIA SOCIAL. CONF RD 1319 EM ANEXO PROCESSO        No   68/2021  PREGAO  PRESENCIAL  No  20/2021  SRP  13/2021</t>
  </si>
  <si>
    <t>0202200003307</t>
  </si>
  <si>
    <t>MATERIAIS    DE  HIGIENE  E  LIMPEZA  PARA  MANUTENCAO  DAS  ATIVIDADES  DA SECRETARIA DE ASSISTENCIA SOCIAL. CONF RD 1318 EM ANEXO PROCESSO        No   68/2021  PREGAO  PRESENCIAL  No  20/2021  SRP  13/2021</t>
  </si>
  <si>
    <t>0202200003308</t>
  </si>
  <si>
    <t>DIARIAS  PARA  VIAGENS REALIZADAS PARA TRANSPORTE DE PACIENTES ENCAMINHADOS PELA  SECR.  DE  SAUDE EM CONSULTAS E EXAMES EM DIVERSAS ESPECIALIDADES NOS MUNICIPIOS  DA  REGIAO,  CAPITAL E FORA DO ESTADO NO EXERCICIO 2022 CONF RD 273.1/2022 EM ANEXO NE 3309</t>
  </si>
  <si>
    <t>0202200003309</t>
  </si>
  <si>
    <t>DIARIAS  PARA  VIAGENS REALIZADAS PARA TRANSPORTE DE PACIENTES ENCAMINHADOS PELA  SECR.  DE  SAUDE EM CONSULTAS E EXAMES EM DIVERSAS ESPECIALIDADES NOS MUNICIPIOS  DA  REGIAO,  CAPITAL E FORA DO ESTADO NO EXERCICIO 2022 CONF RD 273.1/2022 EM ANEXO</t>
  </si>
  <si>
    <t>0202200003310</t>
  </si>
  <si>
    <t>RESSARCIMENTO  DE  VALOR DE PASSAGENS DE TRES DE MAIO A PORTO ALEGRE (IDA E VOLTA)  PARA REALIZACAO DE ATIVIDADES NA SECRETARIA ESTADUAL DE ASSISTENCIA SOCIAL,  FADERS  E  IGP-RS  NOS DIAS 12 E 13/05/2022. CONF RD 1323 EM ANEXO</t>
  </si>
  <si>
    <t>valor excedente referente a ressarcimento de passagem</t>
  </si>
  <si>
    <t>0202200003311</t>
  </si>
  <si>
    <t>TERMO  DE  FOMENTO  No  005/2022  COM  A  ASSOCIACAO  DO CORPO DE BOMBEIROS VOLUNTARIOS  DE  TRES  DE  MAIO PARA AQUISICAO DE MATERIAIS DE CONSTRUCAO E CONTRATACAO DE MAO DE OBRA PARA EXECUCAO DE SERVICOS. PARCELA UNICA ATE 30/08/2022 PRESTACAO DE CONTAS: ATE 30 DIAS APOS O REPASSE VIGENCIA: 30/08/2022</t>
  </si>
  <si>
    <t>0202200003312</t>
  </si>
  <si>
    <t>01  NOBREAK 1200VA PARA UTILIZACAO EM RELOGIO PONTO DA EMEI LAR DA CRIANCA. CONF RD 1325 EM ANEXO PROCESSO    No  258/2021  -  PREGAO  PRESENCIAL  No 44/2021 - SRP 35/2021 PATRIMoNIO No</t>
  </si>
  <si>
    <t>0202200003313</t>
  </si>
  <si>
    <t>VALOR  COMPLEMENTAR  REFERENTE  0,50 DE DIARIA A PORTO ALEGRE NOS DIAS 13 E 14/05/2022  PARA PARTICIPAR DE CAPACITACAO JUNTO A DPM  SOBRE REGULARIZACAO DOS BENS IMOVEIS DO MUNICIPIO, INCLUSIVE PARA FINS DE REGISTRO PATRIMONIAL.  CONF SD 564 EM ANEXO COMPLEMENTAR A NE 3204/2022</t>
  </si>
  <si>
    <t>0202200003314</t>
  </si>
  <si>
    <t>VALOR  COMPLEMENTAR  REFERENTE  0,50 DE DIARIA A PORTO ALEGRE NOS DIAS 13 E 14/05/2022  PARA PARTICIPAR DE CAPACITACAO JUNTO A DPM  SOBRE REGULARIZACAO DOS BENS IMOVEIS DO MUNICIPIO, INCLUSIVE PARA FINS DE REGISTRO PATRIMONIAL.  CONF SD 563 EM ANEXO COMPLEMENTAR A NE 3203/2022</t>
  </si>
  <si>
    <t>0202200003315</t>
  </si>
  <si>
    <t>01  NOBREAK  1200VA  PARA  UTILIZACAO  EM  RELOGIO  PONTO DA ESCOLA GETULIO VARGAS.CONF RD 1324 EM ANEXO PROCESSO    258/2021    -    PREGAO  PRESENCIAL  44/2021  -  SRP  35/2021 PATRIMONIO No</t>
  </si>
  <si>
    <t>0202200003316</t>
  </si>
  <si>
    <t>PRECATORIO No 0001738-89.2020.5.04.0000 DO TRT4 PROCESSO 0020731-63.2017.5. 04.0752 BENEFICIARIO: PEDRO ALEX DE LIMA LIQUIDO DEVIDO AO RECLAMANTE</t>
  </si>
  <si>
    <t>0202200003317</t>
  </si>
  <si>
    <t>PRECATORIO No 0001738-89.2020.5.04.0000 DO TRT4 PROCESSO 0020731-63.2017.5. 04.0752 BENEFICIARIO: PEDRO ALEX DE LIMA CONTRIBUCAO SOCIAL SOBRE SALARIOS DEVIDOS</t>
  </si>
  <si>
    <t>0202200003318</t>
  </si>
  <si>
    <t>PRECATORIO No 0001738-89.2020.5.04.0000 DO TRT4 PROCESSO 0020731-63.2017.5. 04.0752 BENEFICIARIO: PEDRO ALEX DE LIMA HONORARIOS LIQUIDOS DE PERITO JUDICIAL</t>
  </si>
  <si>
    <t>0202200003319</t>
  </si>
  <si>
    <t>PRECATORIO  No  03270/2021  DO  TRT4  PROCESSO  0020247-43.2020.5.04.0752 BENEFICIARIO: CLAUDETE DO AMORIM ZANISKOSKI LIQUIDO DEVIDO AO RECLAMENTE</t>
  </si>
  <si>
    <t>0202200003320</t>
  </si>
  <si>
    <t>PRECATORIO  No  03270/2021  DO  TRT4  PROCESSO  0020247-43.2020.5.04.0752 BENEFICIARIO: CLAUDETE DO AMORIM ZANISKOSKI FGTS</t>
  </si>
  <si>
    <t>0202200003321</t>
  </si>
  <si>
    <t>PRECATORIO  No  03270/2021  DO  TRT4  PROCESSO  0020247-43.2020.5.04.0752 BENEFICIARIO: CLAUDETE DO AMORIM ZANISKOSKI INSS</t>
  </si>
  <si>
    <t>0202200003322</t>
  </si>
  <si>
    <t>PRECATORIO  No  03811/2021  DO  TRT4  PROCESSO  0020238-81.2020.5.04.0752 BENEFICIARIO: TEREZINHA GENECI ALMEIDA RODRIGUES LIQUIDO DEVIDO AO RECLAMENTE</t>
  </si>
  <si>
    <t>0202200003323</t>
  </si>
  <si>
    <t>PRECATORIO  No  03811/2021  DO  TRT4  PROCESSO  0020238-81.2020.5.04.0752 BENEFICIARIO: TEREZINHA GENECI ALMEIDA RODRIGUES FGTS</t>
  </si>
  <si>
    <t>0202200003324</t>
  </si>
  <si>
    <t>PRECATORIO  No  03811/2021  DO  TRT4  PROCESSO  0020238-81.2020.5.04.0752 BENEFICIARIO: TEREZINHA GENECI ALMEIDA RODRIGUES INSS</t>
  </si>
  <si>
    <t>0202200003325</t>
  </si>
  <si>
    <t>PREMIACAO  REF.  AO  PROGRAMA  NOTA  FISCAL  GAUCHA/RS  DE ACORDO COM A LEI MUNICIPAL 2668/16 E DECRETO 36/17. DATA DO SORTEIO: 28/04/2022 BILHETE No 1.102</t>
  </si>
  <si>
    <t>0202200003326</t>
  </si>
  <si>
    <t>PREMIACAO  REF.  AO  PROGRAMA  NOTA  FISCAL  GAUCHA/RS  DE ACORDO COM A LEI MUNICIPAL 2668/16 E DECRETO 36/17. DATA DO SORTEIO: 28/04/2022 BILHETE No813</t>
  </si>
  <si>
    <t>0202200003327</t>
  </si>
  <si>
    <t>PREMIACAO  REF.  AO  PROGRAMA  NOTA  FISCAL  GAUCHA/RS  DE ACORDO COM A LEI MUNICIPAL 2668/16 E DECRETO 36/17. DATA DO SORTEIO: 28/04/2022 BILHETE No 317</t>
  </si>
  <si>
    <t>0202200003328</t>
  </si>
  <si>
    <t>PREMIACAO  REF.  AO  PROGRAMA  NOTA  FISCAL  GAUCHA/RS  DE ACORDO COM A LEI MUNICIPAL 2668/16 E DECRETO 36/17. DATA DO SORTEIO: 28/04/2022 BILHETE No 3.997</t>
  </si>
  <si>
    <t>0202200003329</t>
  </si>
  <si>
    <t>PREMIACAO  REF.  AO  PROGRAMA  NOTA  FISCAL  GAUCHA/RS  DE ACORDO COM A LEI MUNICIPAL 2668/16 E DECRETO 36/17. DATA DO SORTEIO: 28/04/2022 BILHETE No 3.354</t>
  </si>
  <si>
    <t>0202200003330</t>
  </si>
  <si>
    <t>ACOLHIMENTO    DE   PACIENTES  PARA  TRATAMENTO  PSIQUIATRICO CONF CONTRATO No 005/2021 E ADITIVO No 01/2022 EM ANEXO. VIGENCIA 15.02.2023 VALOR MENSAL R$ 1.316,28</t>
  </si>
  <si>
    <t>0202200003331</t>
  </si>
  <si>
    <t>ALIMENTOS  PARA  REALIZACAO  DE  ALMOCO  PARA  O GRUPO DE IDOSOS " TERCEIRA IDADE    BRILHANTE"      NO  DIA  19/05/2022.  CONF  RD  1327  EM  ANEXO. PROCESSO  No  116/2022  -  PREGAO  PRESENCIAL  No  21/2022    - SRP 14/2022</t>
  </si>
  <si>
    <t>0202200003332</t>
  </si>
  <si>
    <t>FOLHAS  TIMBRADAS  PARA MANUTENCAO DAS ATIVIDADES DO CONSELHO TUTELAR. CONF RD 1326 EM ANEXO PROCESSO    No  76/2022  -  PREGAO  PRESENCIAL  No  14/2022  -  SRP 10/2022</t>
  </si>
  <si>
    <t>0202200003333</t>
  </si>
  <si>
    <t>CADEIRA  MODELO  PRESIDENTE  PARA SALA DA CONSULTORA JURIDICA. CONF RD 1328 EM ANEXO PROCESSO    No  104/2022    PREGAO  PRESENCIAL  No  17/2022  SRP  12/2022 PATRIMoNIO No</t>
  </si>
  <si>
    <t>0202200003334</t>
  </si>
  <si>
    <t>02  UN CADEIRA ESTOFADA  PARA SALA DE ESPERA  DA CONSULTORIA JURIDICA. CONF RD 1329 EM ANEXO PROCESSO    No  104/2022    PREGAO  PRESENCIAL  No  17/2022  SRP  12/2022 PATRIMoNIO No</t>
  </si>
  <si>
    <t>0202200003335</t>
  </si>
  <si>
    <t>PRESTACAO  DE  SERVICOS DE MEDICINA DO TRABALHO - ASO,S E AVALIACAO LABORAL POR JUNTA MEDICA. CONF RD 1330 EM ANEXO PROCESSO  No  145/2021  -  PREGAO  PRESENCIAL  No  37/2021  -   SRP 29/2021</t>
  </si>
  <si>
    <t>0202200003336</t>
  </si>
  <si>
    <t>MESA DE ESCRITORIO PARA UNIDADE BaSICA DE SAuDE 01. CONF RD 1331 EM ANEXO PROCESSO  No  104/2022  -  PREGAO  PRESENCIAL  No  17/2022  - SRP 12/2022 PATRIMoNIO No</t>
  </si>
  <si>
    <t>0202200003337</t>
  </si>
  <si>
    <t>ARMaRIO  PARA  UNIDADE  DE  PRONTO  ATENDIMENTO  MUNICIPAL. CONF RD 1332 EM ANEXO PROCESSO  No  104/2022  -  PREGAO  PRESENCIAL  No  17/2022  - SRP 12/2022 PATRIMoNIO No</t>
  </si>
  <si>
    <t>0202200003338</t>
  </si>
  <si>
    <t>TRANSPORTE  ESCOLAR  AOS  ALUNOS  DA  REDE  BASICA DE EDUCACAO NO EXERCICIO 2022 CONF TERMO ADITIVO 006 AO CONTRATO No 17/2020 EM ANEXO PROCESSO No 15/2020 PREGAO PRESENCIAL No 010/2020 ITINERARIO 03 -  PESSEGUEIRO E PESSEGUEIRINHO ITINERARIO 04 - ESQUINA BUDEL</t>
  </si>
  <si>
    <t>0202200003339</t>
  </si>
  <si>
    <t>RESSARCIMENTO  DE  CONSULTA/EXAME  MEDICO  CONF LEI 2613/15 DE ACORDO COM O DECRETO 104/15 CONF RD 1336 EM ANEXO.</t>
  </si>
  <si>
    <t>0202200003340</t>
  </si>
  <si>
    <t>RESSARCIMENTO  DE  CONSULTA/EXAME  MEDICO  CONF LEI 2613/15 DE ACORDO COM O DECRETO 104/15 CONF RD 1334 EM ANEXO.</t>
  </si>
  <si>
    <t>0202200003341</t>
  </si>
  <si>
    <t>GENERO  ALIMENTICIOS PARA A SECRETARIA DE SERVICOS URBANOS E TRANSITO. CONF RD 1333 EM ANEXO PROCESSO  No  116/2022  -  PREGAO  PRESENCIAL  No  21/2022  - SRP 14/2022</t>
  </si>
  <si>
    <t>0202200003342</t>
  </si>
  <si>
    <t>TERMO  ADITIVO  No  001  AO  TERMO    DE    FOMENTO    02/2022 REFERENTE AS ATIVIDADES  CULTURAIS  REALIZADAS  PELO  CTG  SENTINELA  DO  RIO GRANDE. PROCESSO 63/2022 INEXIGIBILIDADE 07/2022</t>
  </si>
  <si>
    <t>0202200003343</t>
  </si>
  <si>
    <t>ADIANTAMENTO    DE   NUMERARIO  PARA  DESPESAS ESCOLARES CFE LEI 2.746/2018 EM  NOME  DA  SERVIDORA  VANDERLEIA  APARECIDA  DARONCO  CAUDURO  CONCEDIDO NO PROTOCOLO N. 742/2022</t>
  </si>
  <si>
    <t>0202200003344</t>
  </si>
  <si>
    <t>FILTRO  DE OLEO HIDRAULICO PARA RETROESCAVADEIRA RANDON RK 406B No 80. CONF RD 1341 EM ANEXO PROCESSO 152/2022 - DISPENSA 106/2022</t>
  </si>
  <si>
    <t>0202200003345</t>
  </si>
  <si>
    <t>MAO  DE  OBRA  PARA  O  CONSERTO  DO ONIBUS No 105 QUE REALIZA O TRANSPORTE COLETIVO DE PASSAGEIROS. CONF RD 1338 EM ANEXO PROCESSO No 150/2022 - DISPENSA No 104/2022</t>
  </si>
  <si>
    <t>0202200003346</t>
  </si>
  <si>
    <t>MATERIAIS  DESTINADOS  A  ADEQUACAO  DA  REDE BEM CUIDAR NO ESF 01. CONF RD 1335 EM ANEXO PROCESSO No 149/2022 - DISPENSA No 103/2022</t>
  </si>
  <si>
    <t>0202200003347</t>
  </si>
  <si>
    <t>PECAS  PARA  CONSERTO DO oNIBUS No 105 DO TRANSPORTE COLETIVO. CONF RD 1337 EM ANEXO PROCESSO 150/2022 - DISPENSA 104/2022</t>
  </si>
  <si>
    <t>0202200003348</t>
  </si>
  <si>
    <t>DIAGNOSTICO  COMPUTADORIZADO E TESTE/REGULAGEM DE BICOS DO oNIBUS No 105 DO TRANSPORTE COLETIVO. CONF RD 1354 EM ANEXO PROCESSO 150/2022 - DISPENSA 104/2022</t>
  </si>
  <si>
    <t>0202200003349</t>
  </si>
  <si>
    <t>INSTALACAO  DE  REDE  ESTRUTURADA DE INTERNET E TELEFONIA  NO PREDIO ONORIO ROCHA   ONDE  SERAO  AS  NOVAS  INTALACOES  DA  SECRETARIA  DE  EDUCACAO  E BIBLIOTECA PuBLICA. CONF RD 1340 EM ANEXO PROCESSO No 151/2022 - DISPENSA No 105/2022</t>
  </si>
  <si>
    <t>0202200003350</t>
  </si>
  <si>
    <t>30  HORAS  DE  MAO  DE  OBRA  PARA  CHAPEAMENTO  DOS  VEICULOS  DA FROTA DO TRANSPORTE ESCOLAR. CONF RD 1356 EM ANEXO PROCESSO  No  56/2022  -  PREGAO  PRESENCIAL  No  09/2022  -    SRP 07/2022</t>
  </si>
  <si>
    <t>0202200003351</t>
  </si>
  <si>
    <t>PECAS  PARA  MANUTENCAO  DOS  ONIBUS  No  67,  69,  51, 66 E 75 DA FROTA DO TRANSPORTE ESCOLAR. CONF RD 1355 EM ANEXO PROCESSO    No  94/2022  -  PREGAO  PRESENCIAL  No  16/2022  -  SRP 11/2022</t>
  </si>
  <si>
    <t>0202200003352</t>
  </si>
  <si>
    <t>M TERIAIS  PARA  INSTALACAO  DE REDE ESTRUTURADA DE INTERNET E TELEFONIA NAS NOVAS INSTALACOES DA SECRETARIA DE EDUCACAO. CONF RD 1339 EM ANEXO PROCESSO No 151/2022 -  DISPENSA No 105/2022</t>
  </si>
  <si>
    <t>0202200003353</t>
  </si>
  <si>
    <t>MATERIAIS  AMBULATORIAIS  PARA  MANUTENCAO  DAS  UBS/PSF.  CONF  RD  1231 E CONTRATO 36/2022 EM ANEXO PROCESSO  No 109/2022  - PREGAO PRESENCIAL No 19/2022</t>
  </si>
  <si>
    <t>0202200003354</t>
  </si>
  <si>
    <t>50  UN  DIPIRONA  500  MG  PARA  MANUTENCAO  DO  ATENDIMENTO  DE URGeNCIA E EMERGeNCIA.  CONF RD 1232 EM ANEXO CONTRATO 36/2022 EM ANEXO NE 3353 PROCESSO  No 109/2022  - PREGAO PRESENCIAL No 19/2022</t>
  </si>
  <si>
    <t>0202200003355</t>
  </si>
  <si>
    <t>ARMaRIOS  PARA  EMEI LAR DA CRIANCA - MANUTENCAO DA EDUCACAO INFANTIL. CONF RD 1346 EM ANEXO PROCESSO  No  104/2022  -  PREGAO  PRESENCIAL  No  17/2022  - SRP 12/2022 PATRIMONIO No</t>
  </si>
  <si>
    <t>0202200003356</t>
  </si>
  <si>
    <t>ARMARIOS  PARA  ESCOLA  GETuLIO  VARGAS - MANUTENCAO DO ENSINO FUNDAMENTAL. CONF RD 1343 EM ANEXO PROCESSO  No  104/2022  -  PREGAO  PRESENCIAL  No  17/2022  - SRP 12/2022 PATRIMONIO No</t>
  </si>
  <si>
    <t>4.4.90.52.34.00.00.000</t>
  </si>
  <si>
    <t>0202200003357</t>
  </si>
  <si>
    <t>01  UN  CARRO  PARA  MATERIAL  DE  LIMPEZA  PARA  ESCOLA  GETuLIO  VARGAS - MANUTENCAO DO ENSINO FUNDAMENTAL CONF 1348 EM ANEXO. PROCESSO    No  104/2022  -  PREGAO  PRESENCIAL  No  17/2022 - SRP12/2022 PATRIMONIO No</t>
  </si>
  <si>
    <t>0202200003358</t>
  </si>
  <si>
    <t>02  UN  CARRO PARA MATERIAL DE LIMPEZA PARA EMEI LAR DA CRIACA - MANUTENCAO DA EDUCACAO INFANTIL CONF RD 1349 EM ANEXO. PROCESSO    No  104/2022  -  PREGAO  PRESENCIAL  No  17/2022 - SRP12/2022 PATRIMONIO No</t>
  </si>
  <si>
    <t>0202200003359</t>
  </si>
  <si>
    <t>CARRINHO    BALDE   ESPREMEDOR  PARA  LIMPEZA  DA  ESCOLA  GETuLIO  VARGAS- MANUTENCAO DO ENSINO FUNDAMENTAL CONF RD 1352 EM ANEXO. PROCESSO    No  104/2022  -  PREGAO  PRESENCIAL  No  17/2022 - SRP12/2022 PATRIMONIO No</t>
  </si>
  <si>
    <t>0202200003360</t>
  </si>
  <si>
    <t>CARRINHO  BALDE  ESPREMEDOR  PARA  LIMPEZA  DA  ESCOLA EMEI LAR DA CRIANCA- MANUTENCAO DA EDUCACAO INFANTIL CONF RD 1353 EM ANEXO. PROCESSO    No  104/2022  -  PREGAO  PRESENCIAL  No  17/2022 - SRP12/2022 PATRIMONIO No</t>
  </si>
  <si>
    <t>4.4.90.52.10.00.00.000</t>
  </si>
  <si>
    <t>0202200003361</t>
  </si>
  <si>
    <t>MATERIAIS  PERMANENTES  PARA  MANUTENCAO DA EDUCACAO INFANTIL. CONF RD 1347 EM ANEXO PROCESSO    No  104/2022  -  PREGAO  PRESENCIAL No 17/2022  - SRP 12/2022 PATRIMONIO No</t>
  </si>
  <si>
    <t>0202200003362</t>
  </si>
  <si>
    <t>MATERIAIS  PERMANENTES  PARA MANUTENCAO DO ENSINO FUNDAMENTAL. CONF RD 1345 EM ANEXO PROCESSO    No  104/2022  -  PREGAO  PRESENCIAL No 17/2022  - SRP 12/2022 PATRIMONIO No</t>
  </si>
  <si>
    <t>4.4.90.52.37.00.00.000</t>
  </si>
  <si>
    <t>0202200003363</t>
  </si>
  <si>
    <t>MATERIAIS  PERMANENTES  PARA  INSTALACAO  DE REDE ESTRUTURADA DE INTERNET E TELEFONIA    NO  PREDIO  ONORIO    ROCHA  ONDE SERAO AS NOVAS INTALACOES DA SECRETARIA DE EDUCACAO. CONF RD 1360 EM ANEXO PROCESSO No 151/2022 - DISPENSA No 105/2022 PATRIMONIO No</t>
  </si>
  <si>
    <t>0202200003364</t>
  </si>
  <si>
    <t>MATERIAIS DE EXPEDIENTE PARA O SETOR DE LICITACOES. CONF RD 1358 EM ANEXO PROCESSO    No   109/2021  -  PREGAO  PRESENCIAL  No  28/2021  SRP  19/2021</t>
  </si>
  <si>
    <t>0202200003365</t>
  </si>
  <si>
    <t>MATERIAL   DE  EXPEDIENTE  PARA  MANUTENCAO  DAS  ATIVIDADES  DO  SETOR  DE LICITACOES. CONF RD 1359 EM ANEXO PROCESSO  No  109/2021  -  PREGAO  PRESENCIAL  No  28/2021  -   SRP 19/2021</t>
  </si>
  <si>
    <t>0202200003366</t>
  </si>
  <si>
    <t>MATERIAL   DE  EXPEDIENTE  PARA  MANUTENCAO  DAS  ATIVIDADES  DO  SETOR  DE LICITACOES. CONF RD 1357 EM ANEXO PROCESSO  No  109/2021  -  PREGAO  PRESENCIAL  No  28/2021  -   SRP 19/2021</t>
  </si>
  <si>
    <t>0202200003367</t>
  </si>
  <si>
    <t>GENEROS ALIMENTICIOS PARA MERENDA ESCOLAR DOS ALUNOS DO ENSINO FUNDAMENTAL.  PROCESSO    No  07/2022,    PREGAO  ELETRoNICO  No  002/2022, SRP 01/2022 NE COMPLEMENTAR A NE 1826</t>
  </si>
  <si>
    <t>0202200003368</t>
  </si>
  <si>
    <t>GENEROS  ALIMENTICIOS  DA  AGRICULTURA  FAMILIAR  PARA A MERENDA ESCOLAR DA EDUCACAO  INFANTIL PARA O ANO DE 2022. CONTRATO No 08/2022 EM ANEXO NE 914.  PROCESSO   No  01/2022  CHAMADA  PUBLICA/PNAE  01/2022  DISPENSA  01/2022 NE TRANSPOSTA DA NE 914 AJUSTE DE VINCULACAO.</t>
  </si>
  <si>
    <t>0202200003369</t>
  </si>
  <si>
    <t>GENEROS  ALIMENTICIOS  DA  AGRICULTURA  FAMILIAR  PARA A MERENDA ESCOLAR DA EDUCACAO  INFANTIL PARA O ANO DE 2022. CONTRATO No 11/2022 EM ANEXO NE 888.  PROCESSO   No  01/2022  CHAMADA  PUBLICA/PNAE  01/2022  DISPENSA  01/2022 NE TRANSPOSTA DA NE 892 AJUSTE DE VINCULACAO.</t>
  </si>
  <si>
    <t>0202200003370</t>
  </si>
  <si>
    <t>GENEROS  ALIMENTICIOS  DA  AGRICULTURA  FAMILIAR  PARA A MERENDA ESCOLAR DA EDUCACAO INFANTIL PARA O ANO DE 2022. CONTRATO No 10/2022 PROCESSO   No  01/2022  CHAMADA  PUBLICA/PNAE  01/2022  DISPENSA  01/2022 NE TRANSPOSTA DA NE 906 E 908 AJUSTE DE VINCULACAO.</t>
  </si>
  <si>
    <t>0202200003371</t>
  </si>
  <si>
    <t>GENEROS  ALIMENTICIOS  DA  AGRICULTURA  FAMILIAR  PARA A MERENDA ESCOLAR DA EDUCACAO INFANTIL PARA O ANO DE 2022. CONTRATO No 14/2022 PROCESSO   No  01/2022  CHAMADA  PUBLICA/PNAE  01/2022  DISPENSA  01/2022 NE TRANSPOSTA DA NE 893 AJUSTE DE VINCULACAO.</t>
  </si>
  <si>
    <t>0202200003372</t>
  </si>
  <si>
    <t>GENEROS  ALIMENTICIOS  DA  AGRICULTURA  FAMILIAR  PARA A MERENDA ESCOLAR DO ENSINO FUNDAMENTAL CONTRATO No 10/2022 EM ANEXO NE 908 PROCESSO   No  01/2022  CHAMADA  PUBLICA/PNAE  01/2022  DISPENSA  01/2022 NE TRANSPOSTA DA NE 908 AJUSTE DE VINCULACAO.</t>
  </si>
  <si>
    <t>0202200003373</t>
  </si>
  <si>
    <t>0202200003374</t>
  </si>
  <si>
    <t>0202200003375</t>
  </si>
  <si>
    <t>GENEROS  ALIMENTICIOS  DA  AGRICULTURA  FAMILIAR  PARA A MERENDA ESCOLAR DO ENSINO  FUNDAMENTAL  NO  ANO DE 2022. CONTRATO No 06/2022 EM ANEXO NE 909 PROCESSO  No  01/2022  -  CHAMADA PuBLICA/PNAE 01/2022 - DISPENSA 01/2022 NE TRANSPOSTA DA NE 909 PARA AJUSTE DE VINCULACAO.</t>
  </si>
  <si>
    <t>0202200003376</t>
  </si>
  <si>
    <t>GENEROS  ALIMENTICIOS  DA  AGRICULTURA  FAMILIAR  PARA A MERENDA ESCOLAR DO ENSINO FUNDAMENTAL PARA O ANO DE 2022. CONTRATO No 11/2022 EM ANEXO NE 888.  PROCESSO   No  01/2022  CHAMADA  PUBLICA/PNAE  01/2022  DISPENSA  01/2022 NE TRANSPOSTA DA NE 888 PARA AJUSTE DE VINCULACAO.</t>
  </si>
  <si>
    <t>0202200003377</t>
  </si>
  <si>
    <t>02  UN  MESA  DE  ESCRITORIO  PARA  ESCOLA  GETULIO VARGAS. CONF RD 1350 EM ANEXO PROCESSO    No  104/2022  PREGAO  PRESENCIAL  No  17/2022    SRP  12/2022 PATRIMONIO No</t>
  </si>
  <si>
    <t>0202200003378</t>
  </si>
  <si>
    <t>01  UN  MESA  DE  ESCRITORIO  PARA MANUTENCAO DA EDUCACAO INFANTIL. CONF RD 1351 EM ANEXO PROCESSO    No  104/2022  PREGAO  PRESENCIAL  No  17/2022    SRP  12/2022 PATRIMONIO No</t>
  </si>
  <si>
    <t>0202200003379</t>
  </si>
  <si>
    <t>ARMARIO  MDF  DUAS  PORTAS  PARA SECRETARIA DE AGRICULTURA E ABASTECIMENTO. CONF RD 1376 EM ANEXO PROCESSO  No  104/2022  -  PREGAO  PRESENCIAL No 17/2022  - SRP  12/2022. PATRIMONIO No</t>
  </si>
  <si>
    <t>0202200003380</t>
  </si>
  <si>
    <t>PASTA  SUSPENSA  PARA MANUTENCAO DAS ATIVIDADES DE EXPEDIENTE DA SECRETARIA DE AGRICULTURA E ABASTECIMENTO. CONF RD 1377 EM ANEXO PROCESSO  No  104/2022  -  PREGAO  PRESENCIAL  No  17/2022  -  SRP  12/2022</t>
  </si>
  <si>
    <t>0202200003381</t>
  </si>
  <si>
    <t>CADEIRA  MODELO PRESIDENTE E QUADRO BRANCO PARA SECRETARIA DE AGRICULTURA E ABASTECIMENTO. CONF RD 1375 EM ANEXO PROCESSO  No  104/2022  -  PREGAO  PRESENCIAL  No  17/2022  - SRP 12/2022 PATRIMONIO No</t>
  </si>
  <si>
    <t>0202200003382</t>
  </si>
  <si>
    <t>CONSULTAS  GINECOLOGICAS  E  OBSTETRICAS  A  PACIENTES  EM  TRATAMENTO PELO SISTEMA BASICO DE  SAUDE CONF RD 1372 EM ANEXO. TERMO DE CREDENCIAMENTO 01/2021</t>
  </si>
  <si>
    <t>0202200003383</t>
  </si>
  <si>
    <t>RESSARCIMENTO  DE  CONSULTA/EXAME  MEDICO  CONF LEI 2613/15 DE ACORDO COM O DECRETO 104/15 CONF RD 1370 EM ANEXO.</t>
  </si>
  <si>
    <t>0202200003384</t>
  </si>
  <si>
    <t>RESSARCIMENTO  DE  CONSULTA/EXAME  MEDICO  CONF LEI 2613/15 DE ACORDO COM O DECRETO 104/15 CONF RD 1369 EM ANEXO.</t>
  </si>
  <si>
    <t>0202200003385</t>
  </si>
  <si>
    <t>FILTROS  PARA  ONIBUS  QUE  REALIZA  O TRANSPORTE COLETIVO. CONF RD 1367 EM ANEXO PROCESSO  No  203/2021  -  PREGAO  PRESENCIAL  No  39/2021  -  SRP  31/2021</t>
  </si>
  <si>
    <t>0202200003386</t>
  </si>
  <si>
    <t>FILTROS  PARA  MAQUINAS  DA  FROTA DA SEC. DE OBRAS E VIACAO QUE REALIZAM A MANUTENCAO DE ESTRADAS RURAIS. CONF RD 1368 EM ANEXO PROCESSO  No  203/2021  -  PREGAO  PRESENCIAL  No  39/2021  -  SRP  31/2021</t>
  </si>
  <si>
    <t>0202200003387</t>
  </si>
  <si>
    <t>GENEROS  ALIMENTICIOS  DA  AGRICULTURA  FAMILIAR  PARA A MERENDA ESCOLAR DA EDUCACAO INFANTIL PARA O ANO DE 2022. PROCESSO  No  01/2022 - CHAMADA PuBLICA/PNAE 01/2022 - DISPENSA 01/2022 - CONTRATO No 14/2022 NE TRANSPOSTA DA NE 893 PARA AJUSTE DE VINCULACAO</t>
  </si>
  <si>
    <t>0202200003388</t>
  </si>
  <si>
    <t>GENEROS ALIMENTICIOS PARA MERENDA ESCOLAR DOS ALUNOS DO ENSINO FUNDAMENTAL. CONF RD 1366 EM ANEXO PROCESSO 07/2022 - PREGAO ELETRoNICO 02/2022 - SRP 01/2022</t>
  </si>
  <si>
    <t>0202200003389</t>
  </si>
  <si>
    <t>COMBUSTIVEL  PARA  ABASTECIMENTO  DA  FROTA DA SECRETARIA DE OBRAS E VIACAO QUE  REALIZA  A  MANUTENCAO  DE  ESTRADAS  RURAIS.  CONF RD 1364 EM ANEXO PROCESSO  No  16/2022  -  PREGAO  PRESENCIAL  No  02/2022  -  SRP 03/2022 500 LTS DIESEL COMUM X R$ 6,68</t>
  </si>
  <si>
    <t>0202200003390</t>
  </si>
  <si>
    <t>GENEROS  ALIMENTICIOS  PARA ALMOCO DE SERVIDORES QUE IRAO REALIZAR SERVICOS DE LIMPEZA EM COLONIA MEDEIROS. CONF RD 1365 EM ANEXO PROCESSO  No  116/2022  -  PREGAO  PRESENCIAL  No  21/2022    - SRP 14/2022</t>
  </si>
  <si>
    <t>0202200003391</t>
  </si>
  <si>
    <t>COMBUSTIVEL  PARA  ABASTECIMENTO  DA  FROTA DA SECRETARIA DE OBRAS E VIACAO QUE  REALIZA  A  MANUTENCAO  DE  ESTRADAS  RURAIS.  CONF RD 1363 EM ANEXO PROCESSO  No  16/2022  -  PREGAO  PRESENCIAL  No  02/2022  -  SRP 03/2022 500 LTS DIESEL S10 X R$ 6,74</t>
  </si>
  <si>
    <t>0202200003392</t>
  </si>
  <si>
    <t>MAO  DE  OBRA  MECaNICA  PARA  CONCERTO DO VEICULO AMBULANCIA PEUGEOT PLACA IYW7750  QUE  REALIZA  O  TRANSPORTE  DE PACIENTES. CONF RD 1362 EM ANEXO PROCESSO    No  56/202  -  PREGAO  PRESENCIAL  No  09/2022  -  SRP  07/2022</t>
  </si>
  <si>
    <t>0202200003393</t>
  </si>
  <si>
    <t>CAFE  SOLUVEL E ACUCAR PARA USO DOS SERVIDORES DO CONSELHO TUTELAR. CONF RD 1361 EM ANEXO PROCESSO 116/2022 - PREGAO PRESENCIAL 21/2022 - SRP 14/2022</t>
  </si>
  <si>
    <t>0202200003394</t>
  </si>
  <si>
    <t>12  UN  OLEO  ARLA  20  LITROS PARA UTILIZACAO NOS CAMINHOES QUE REALIZAM A MANUTENCAO DE ESTRADAS RURAIS. CONF RD 1373 EM ANEXO PROCESSO No 156/2022 - DISPENSA No 107/2022</t>
  </si>
  <si>
    <t>0202200003395</t>
  </si>
  <si>
    <t>PECAS  PARA  CONSERTO  DA  RETROESCAVADEIRA  XCMG XT870BR No 94 DA PATRULHA AGRICOLA. CONF RD 1371 EM ANEXO PROCESSO 155/2022 - INEXIGIBILIDADE 16/2022</t>
  </si>
  <si>
    <t>0202200003396</t>
  </si>
  <si>
    <t>PECAS   PARA  REALIZACAO  DE  PEQUENOS  REPAROS  NOS  oNIBUS  DA  FROTA  DO TRANSPORTE ESCOLAR . CONF RD 1374 EM ANEXO PROCESSO No 157/2022 - DISPENSA No 108/2022</t>
  </si>
  <si>
    <t>0202200003397</t>
  </si>
  <si>
    <t>10  UN  ABAFADOR  DE  RUIDO  PARA  PROTECAO  DOS  SERVIDORES QUE REALIZAM A MANUTENCAO DAS VIAS URBANAS. CONF RD 1378 EM ANEXO PROCESSO No 158/2022 - DISPENSA No 109/2022</t>
  </si>
  <si>
    <t>0202200003398</t>
  </si>
  <si>
    <t>12  KG  DE  ELETRODOS  E    01  TRENA  PARA  MANUTENCAO  DAS  ATIVIDADES DE MANUTENCAO DAS ESTRADAS RURAIS. CONF RD 1379 EM ANEXO PROCESSO 159/2022 - DISPENSA 110/2022</t>
  </si>
  <si>
    <t>0202200003399</t>
  </si>
  <si>
    <t>01  UN  MICROFONE  DIGITAL  PARA  MANUTENCAO  DAS  ATIVIDADES  DA  EDUCACAO INFANTIL .CONF RD 1387 EM ANEXO PROCESSO  No  104/2022  -  PREGAO  PRESENCIAL  No  17/2022  - SRP 12/2022 PATRIMONIO No</t>
  </si>
  <si>
    <t>0202200003400</t>
  </si>
  <si>
    <t>02    UN  MICROFONE  DIGITAL  PARA  MANUTENCAO  DAS  ATIVIDADES  DO  ENSINO FUNDAMENTAL .CONF RD 1386 EM ANEXO PROCESSO  No  104/2022  -  PREGAO  PRESENCIAL  No  17/2022  - SRP 12/2022 PATRIMONIO No</t>
  </si>
  <si>
    <t>0202200003401</t>
  </si>
  <si>
    <t>CADEIRA  MODELO  PRESIDENTE  PARA  ESCOLA  GETULIO  VARGAS  - MANUTENCAO DO ENSINO FUNDAMENTAL. CONF RD 1388 EM ANEXO PROCESSO  No  104/2022  -  PREGAO  PRESENCIAL  No  17/2022  - SRP 12/2022 PATRIMONIO No</t>
  </si>
  <si>
    <t>0202200003402</t>
  </si>
  <si>
    <t>04  UN  CADEIRA  MODELO  PRESIDENTE PARA EMEI LAR DA CRIANCA- MANUTENCAO DA EDUCACAO INFANTIL. CONF RD 1389 EM ANEXO PROCESSO  No  104/2022  -  PREGAO  PRESENCIAL  No  17/2022  - SRP 12/2022 PATRIMONIO No</t>
  </si>
  <si>
    <t>0202200003403</t>
  </si>
  <si>
    <t>150  HORAS DE SOLDA MIG E 100 HORAS DE SERVICO DE TORNO PARA AS MAQUINAS DA SECRETARIA    DE    OBRAS  E  VIACAO  -  MANUTENCAO  DE  ESTRADAS  RURAIS PROCESSO    No  117/2021  -  PREGAO  PRESENCIAL  No 31/2021 - SRP 22/2021</t>
  </si>
  <si>
    <t>0202200003404</t>
  </si>
  <si>
    <t>PECAS  PARA  CONSERTO  DA RETROESCAVADEIRA No 70, QUE REALIZA MANUTENCAO DE VIAS URBANAS. CONF RD 1381 EM ANEXO PROCESSO No 160/2022 - DISPENSA No 111/2022</t>
  </si>
  <si>
    <t>0202200003405</t>
  </si>
  <si>
    <t>PECAS  PARA  CONSERTO  DA RETROESCAVADEIRA No 70, QUE REALIZA MANUTENCAO DE VIAS URBANAS. CONF RD 1380 EM ANEXO PROCESSO No 160/2022 - DISPENSA No 111/2022</t>
  </si>
  <si>
    <t>0202200003406</t>
  </si>
  <si>
    <t>04  UN  CALCO  DO TAMBOR PARA CONSERTO DO  ROLO COMPACTADOR - MANUTENCAO DE ESTRADAS RURAIS. CONF RD 1383 EM ANEXO PROCESSO No 161/2022 - DISPENSA No 112/2022</t>
  </si>
  <si>
    <t>0202200003407</t>
  </si>
  <si>
    <t>EQUIPAMENTOS  DE  MEDICAO  PARA  USO  DOS ENGENHEIROS NO DESEMPENHO DE SUAS FUNCOES. CONF RD 1384 EM ANEXO PROCESSO No 162/2022 - DISPENSA No 113/2022</t>
  </si>
  <si>
    <t>AJUSTE NA DOTACAO</t>
  </si>
  <si>
    <t>0202200003408</t>
  </si>
  <si>
    <t>01  UN TRENA DE MEDICAO EM FIBRA (5O METROS) PARA SETOR DE ENGENHARIA. CONF RD 1385 EM ANEXO PROCESSO No 162/2022 - DISPENSA No 113/2022</t>
  </si>
  <si>
    <t>0202200003409</t>
  </si>
  <si>
    <t>TONER  PARA  IMPRESSORA LEXMARK MX321 UTILIZADA NOS SERVICOS PRESTADOS PELO CRAS. CONF RD 1402 EM ANEXO PROCESSO  No  258/2021  -  PREGAO  PRESENCIAL  No  44/2021  -  SRP  35/2021</t>
  </si>
  <si>
    <t>0202200003410</t>
  </si>
  <si>
    <t>RETENCAO  AO  PASEP SOBRE VALORES TRASNFERIDOS DA CESSAO ONEROSA DO PRE-SAL</t>
  </si>
  <si>
    <t>0202200003411</t>
  </si>
  <si>
    <t>ALIMENTOS  PARA  REALIZACAO  DE  ALMOCO  PARA  O GRUPO DE IDOSOS " TERCEIRA IDADE    BRILHANTE"      NO  DIA  26/05/2022.  CONF  RD  1403  EM  ANEXO. PROCESSO  No  116/2022  -  PREGAO  PRESENCIAL  No  21/2022    - SRP 14/2022</t>
  </si>
  <si>
    <t>0202200003412</t>
  </si>
  <si>
    <t>ALIMENTOS  PARA  REALIZACAO  DE  ALMOCO  PARA  O GRUPO DE IDOSOS " TERCEIRA IDADE    BRILHANTE"      NO  DIA  26/05/2022.  CONF  RD  1404  EM  ANEXO. PROCESSO  No  116/2022  -  PREGAO  PRESENCIAL  No  21/2022    - SRP 14/2022</t>
  </si>
  <si>
    <t>0202200003413</t>
  </si>
  <si>
    <t>82  HORAS  DE  MAO DE OBRA DE SERVICOS MECaNICOS PARA MANUTENCAO DOS oNIBUS DA FROTA DO TRANSPORTE ESCOLAR. CONF RD 1401 EM ANEXO PROCESSO   No  56/2022  -  PREGAO  PRESENCIAL  No  09/2022  -  SRP  07/2022</t>
  </si>
  <si>
    <t>0202200003414</t>
  </si>
  <si>
    <t>SERVICO  DE GUINCHO PARA O VEICULO SAVEIRO DA CIDADE DE SANTO ANGELO-RS ATE A GARAGEM DA SECRETARIA. CONF RD 1407 EM ANEXO PROCESSO No 165/2022 - DISPENSA No 115/2022</t>
  </si>
  <si>
    <t>0202200003415</t>
  </si>
  <si>
    <t>ALIMENTOS  PARA REALIZACAO DE ATIVIDADES COM O GRUPO DE MAES DO CRAS NO DIA 03/06/2022. CONF RD 1400 EM ANEXO. PROCESSO  No  116/2022  -  PREGAO  PRESENCIAL  No  21/2022    - SRP 14/2022</t>
  </si>
  <si>
    <t>0202200003416</t>
  </si>
  <si>
    <t>ALIMENTOS  PARA REALIZACAO DE ATIVIDADES COM O GRUPO DE MAES DO CRAS NO DIA 03/06/2022. CONF RD 1399 EM ANEXO. PROCESSO  No  116/2022  -  PREGAO  PRESENCIAL  No  21/2022    - SRP 14/2022</t>
  </si>
  <si>
    <t>0202200003417</t>
  </si>
  <si>
    <t>ALIMENTOS    PARA   REALIZACAO  DE  ATIVIDADES  COM  GRUPO  DE  CRIANCAS  E ADOLESCENTES   DO  CRAS  NO  DIA  25/05/2022.  CONF  RD  1398  EM  ANEXO. PROCESSO  No  116/2022  -  PREGAO  PRESENCIAL  No  21/2022    - SRP 14/2022</t>
  </si>
  <si>
    <t>0202200003418</t>
  </si>
  <si>
    <t>ALIMENTOS    PARA   REALIZACAO  DE  ATIVIDADES  COM  GRUPO  DE  CRIANCAS  E ADOLESCENTES   DO  CRAS  NO  DIA  31/05/2022.  CONF  RD  1397  EM  ANEXO. PROCESSO  No  116/2022  -  PREGAO  PRESENCIAL  No  21/2022    - SRP 14/2022</t>
  </si>
  <si>
    <t>0202200003419</t>
  </si>
  <si>
    <t>ALIMENTOS  PARA REALIZACAO DE ATIVIDADES COM O GRUPO DE MAES DO CRAS NO DIA 27/05/2022. CONF RD 1396 EM ANEXO. PROCESSO 116/2022 - PREGAO PRESENCIAL 21/2022 - SRP 14/2022</t>
  </si>
  <si>
    <t>0202200003420</t>
  </si>
  <si>
    <t>ALIMENTOS    PARA   REALIZACAO  DE  ATIVIDADES  COM  GRUPO  DE  CRIANCAS  E ADOLESCENTES   DO  CRAS  NO  DIA  24/05/2022.  CONF  RD  1395  EM  ANEXO. PROCESSO  No  116/2022  -  PREGAO  PRESENCIAL  No  21/2022    - SRP 14/2022</t>
  </si>
  <si>
    <t>0202200003421</t>
  </si>
  <si>
    <t>ALIMENTOS    PARA   REALIZACAO  DE  ATIVIDADES  COM  GRUPO  DE  CRIANCAS  E ADOLESCENTES   DO  CRAS  NO  DIA  01/06/2022.  CONF  RD  1393  EM  ANEXO. PROCESSO  No  116/2022  -  PREGAO  PRESENCIAL  No  21/2022    - SRP 14/2022</t>
  </si>
  <si>
    <t>0202200003422</t>
  </si>
  <si>
    <t>ALIMENTOS    PARA   REALIZACAO  DE  ATIVIDADES  COM  GRUPO  DE  CRIANCAS  E ADOLESCENTES   DO  CRAS  NO  DIA  01/06/2022.  CONF  RD  1394  EM  ANEXO. PROCESSO  No  116/2022  -  PREGAO  PRESENCIAL  No  21/2022    - SRP 14/2022</t>
  </si>
  <si>
    <t>0202200003423</t>
  </si>
  <si>
    <t>ALIMENTOS  PARA  REALIZACAO  DE  ALMOCO  PARA  O GRUPO DE IDOSOS " TERCEIRA IDADE    BRILHANTE"      NO  DIA  02/06/2022.  CONF  RD  1392  EM  ANEXO. PROCESSO  No  116/2022  -  PREGAO  PRESENCIAL  No  21/2022    - SRP 14/2022</t>
  </si>
  <si>
    <t>0202200003424</t>
  </si>
  <si>
    <t>ALIMENTOS  PARA  REALIZACAO  DE  ALMOCO  PARA  O GRUPO DE IDOSOS " TERCEIRA IDADE    BRILHANTE"      NO  DIA  02/06/2022.  CONF  RD  1391  EM  ANEXO. PROCESSO  No  116/2022  -  PREGAO  PRESENCIAL  No  21/2022    - SRP 14/2022</t>
  </si>
  <si>
    <t>0202200003425</t>
  </si>
  <si>
    <t>ALIMENTOS  PARA  REALIZACAO  DE ALMOCO AOS SERVIDORES DA SMOV NA COMUNIDADE DE  PONTE  BAIXA  ONDE REALIZARAO SERVICOS DURANTE O DIA TODO. CONF RD 1390 EM ANEXO PROCESSO    No  116/2022  -  PREGAO  PRESENCIAL  No  21/2022  - SRP 14/2022</t>
  </si>
  <si>
    <t>0202200003426</t>
  </si>
  <si>
    <t>09  UN  LIMPEZA  COMPLETA  DE  APARELHOS DE AR CONDICIONADO PARA UNIDADE DE PRONTO ATENDIMENTO. CONF RD 1406 EM ANEXO PROCESSO      No  122/2022  PREGAO  PRESENCIAL  No  23/2022    SRP  16/2022</t>
  </si>
  <si>
    <t>0202200003427</t>
  </si>
  <si>
    <t>13  UN  LIMPEZA  COMPLETA  DE  APARELHOS  DE  AR CONDICIONADO PARA UNIDADES BaSICAS DE SAuDE 01 E 02. CONF RD 1405 EM ANEXO PROCESSO      No  122/2022  PREGAO  PRESENCIAL  No  23/2022    SRP  16/2022</t>
  </si>
  <si>
    <t>0202200003428</t>
  </si>
  <si>
    <t>PECAS  PARA  CONSERTO    DO  CAMINHAO  No  111  QUE REALIZA A MANUTENCAO DE ESTRADAS RURAIS. CONF RD 1418 EM ANEXO PROCESSO No 167/2022 - DISPENSA No 116/2022</t>
  </si>
  <si>
    <t>0202200003429</t>
  </si>
  <si>
    <t>COMBUSTIVEL PARA ABASTECIMENTO DA FROTA DA SECRETARIA DA AGRICULTURA-PATRULHA AGRICOLA. CONF RD 1419 EM ANEXO. PROCESSO    No  16/2022  -  PREGAO  PRESENCIAL  No  02/2022 - SRP 03/2022 2.000 LTS DIESEL COMUM X R$ 7,08</t>
  </si>
  <si>
    <t>0202200003430</t>
  </si>
  <si>
    <t>VALOR  COMPLEMENTAR  REFERENTE  0,50  DE  DIARIA  A  PORTO  ALEGRE  DE 17 A 19/05/2022  PARA  PARTICIPAR  DE CAPACITACAO JUNTO A FAMURS. CONF SD 592 EM ANEXO COMPLEMENTAR A NE 3296 VALOR FALTANTE</t>
  </si>
  <si>
    <t>0202200003431</t>
  </si>
  <si>
    <t>MAO  DE OBRA PARA REVISAO DO ONIBUS No 114 DO TRANSPORTE ESCOLAR  . CONF RD 1416 EM ANEXO PROCESSO No 166/2022 - INEXIGIBILIDADE 17/2022</t>
  </si>
  <si>
    <t>0202200003432</t>
  </si>
  <si>
    <t>PECAS  PARA  REVISAO DO ONIBUS No 114 DO TRANSPORTE ESCOLAR  . CONF RD 1417 EM ANEXO PROCESSO No 166/2022 - INEXIGIBILIDADE 17/2022</t>
  </si>
  <si>
    <t>0202200003433</t>
  </si>
  <si>
    <t>01  UN  SUPORTE  DE  PAREDE  PARA  NOBREAK  LIGADO  AO  RELOGIO PONTO DA SECRETARIA DE SAUDE. CONF RD 1413 EM ANEXO PROCESSO No 163/2022 - DISPENSA No 114/2022 PATRIMONIO No</t>
  </si>
  <si>
    <t>0202200003434</t>
  </si>
  <si>
    <t>01 UN SUPORTE DE PAREDE PARA NOBREAK LIGADO AO RELOGIO PONTO DA EMEI LAR DA CRIANCA. CONF RD 1412 EM ANEXO PROCESSO No 163/2022 - DISPENSA No 114/2022 PATRIMONIO No</t>
  </si>
  <si>
    <t>0202200003435</t>
  </si>
  <si>
    <t>01  UN  SUPORTE  DE  PAREDE  PARA NOBREAK LIGADO AO RELOGIO PONTO DA ESCOLA GETULIO VARGAS. CONF RD 1411 EM ANEXO PROCESSO No 163/2022 - DISPENSA No 114/2022 PATRIMONIO No</t>
  </si>
  <si>
    <t>0202200003436</t>
  </si>
  <si>
    <t>01  UN SUPORTE DE PAREDE PARA NOBREAK LIGADO AO RELOGIO PONTO DA SECRETARIA DE OBRAS E VIACAO. CONF RD 1410 EM ANEXO PROCESSO No 163/2022 - DISPENSA No 114/2022 PATRIMONIO No</t>
  </si>
  <si>
    <t>0202200003437</t>
  </si>
  <si>
    <t>01  UN  SUPORTE  DE  PAREDE PARA NOBREAK LIGADO AO RELOGIO PONTO DO PALACIO MUNICIPAL. CONF RD 1409 EM ANEXO PROCESSO No 163/2022 - DISPENSA No 114/2022 PATRIMONIO No</t>
  </si>
  <si>
    <t>0202200003438</t>
  </si>
  <si>
    <t>01  UN SUPORTE DE PAREDE PARA NOBREAK LIGADO AO RELOGIO PONTO DA SECRETARIA DE ASSISTENCIA SOCIAL CONF RD 1408 EM ANEXO PROCESSO No 163/2022 - DISPENSA No 114/2022 PATRIMONIO No</t>
  </si>
  <si>
    <t>0202200003439</t>
  </si>
  <si>
    <t>02  UN SUPORTE DE PAREDE PARA NOBREAK LIGADO AO RELOGIO PONTO DAS UBS/PSF,S 01 E 02. CONF RD 1415 EM ANEXO PROCESSO No 163/2022 - DISPENSA No 114/2022 PATRIMONIO No</t>
  </si>
  <si>
    <t>0202200003440</t>
  </si>
  <si>
    <t>01   UN  SUPORTE  DE  PAREDE  PARA  NOBREAK  LIGADO  AO  RELOGIO  PONTO  DO ATENDIMENTO    DE    URGENCIA   E  EMERGENCIA.  CONF  RD  1414  EM  ANEXO PROCESSO No 163/2022 - DISPENSA No 114/2022 PATRIMONIO No</t>
  </si>
  <si>
    <t>0202200003441</t>
  </si>
  <si>
    <t>GENEROS  ALIMENTICIOS PARA MERENDA ESCOLAR DOS ALUNOS DA ESCOLA DE EDUCACAO ESPECIAL SONHO MEU. CONF RD 1422 EM ANEXO PROCESSO    No  07/2022  -  PREGAO  ELETRoNICO  No  002/2022  - SRP 01/2022</t>
  </si>
  <si>
    <t>0202200003442</t>
  </si>
  <si>
    <t>SERVICO  DE CHAPEAMENTO PARA O VEICULO AMBULANCIA PLACA JAJ8B06 QUE REALIZA O TRANSPORTE DE PACIENTES. CONF RD 1421 EM ANEXO PROCESSO   No  56/2022  -  PREGAO  PRESENCIAL  No  09/2022  -  SRP  07/2022</t>
  </si>
  <si>
    <t>0202200003443</t>
  </si>
  <si>
    <t>GENEROS  ALIMENTICIOS  PARA  MERENDA  ESCOLAR  DOS  ALUNOS  DA ESCOLA DANTE MARASCA. CONF RD 1420 EM ANEXO PROCESSO    No  07/2022  -  PREGAO  ELETRoNICO  No  002/2022  - SRP 01/2022</t>
  </si>
  <si>
    <t>0202200003444</t>
  </si>
  <si>
    <t>FILTROS  PARA  TROCA  NA  RETROESCAVADEIRA  No 70 DA SECRETARIA DE SERVICOS URBANOS  E  TRANSITO - MANUTENCAO DAS VIAS URBANAS. CONF RD 1425 EM ANEXO PROCESSO      No  203/2021  PREGAO  PRESENCIAL  No  39/2021    SRP  31/2021</t>
  </si>
  <si>
    <t>0202200003445</t>
  </si>
  <si>
    <t>04  UN ADITIVO DE RADIADOR PARA O ONIBUS QUE REALIZA O TRANSPORTE COLETIVO. CONF RD 1426 EM ANEXO PROCESSO      No  203/2021  PREGAO  PRESENCIAL  No  39/2021    SRP  31/2021</t>
  </si>
  <si>
    <t>0202200003446</t>
  </si>
  <si>
    <t>COMBUSTIVEL  PARA  ABASTECIMENTO  DA  FROTA DA SECRETARIA DE OBRAS E VIACAO QUE  REALIZA  A  MANUTENCAO  DE  ESTRADAS  RURAIS.  CONF RD 1423 EM ANEXO PROCESSO  No  16/2022  -  PREGAO  PRESENCIAL  No  02/2022  -  SRP 03/2022 3.000 LTS DIESEL COMUM X R$ 7,08</t>
  </si>
  <si>
    <t>0202200003447</t>
  </si>
  <si>
    <t>COMBUSTIVEL  PARA  ABASTECIMENTO  DA  FROTA DA SECRETARIA DE OBRAS E VIACAO QUE  REALIZA  A  MANUTENCAO  DE  ESTRADAS  RURAIS.  CONF RD 1424 EM ANEXO PROCESSO  No  16/2022  -  PREGAO  PRESENCIAL  No  02/2022  -  SRP 03/2022 2.000 LTS DIESEL S10 X R$ 7,16</t>
  </si>
  <si>
    <t>0202200003448</t>
  </si>
  <si>
    <t>MATERIAIS  PARA COMBATE DO MOSQUITO TRANSMISSOR DA DENGUE - AEDES AEGYPTI . CONF RD 1427 EM ANEXO PROCESSO No 168/2022 - DISPENSA No 117/2022</t>
  </si>
  <si>
    <t>0202200003449</t>
  </si>
  <si>
    <t>MATERIAIS  PARA  PINTURA DA SALA DE ATENDIMENTO DA EQUIPE INTERDISCIPLINAR. CONF RD 1429 EM ANEXO PROCESSO No 169/2022 - DISPENSA No 118/2022</t>
  </si>
  <si>
    <t>0202200003450</t>
  </si>
  <si>
    <t>MAO DE OBRA PARA PINTURA DA SALA DE ATENDIMENTO DA EQUIPE INTERDISCIPLINAR. CONF RD 1431 EM ANEXO PROCESSO No 169/2022 - DISPENSA No 118/2022</t>
  </si>
  <si>
    <t>0202200003451</t>
  </si>
  <si>
    <t>MATERIAIS  PARA  PINTURA DA SALA DE ATENDIMENTO DA EQUIPE INTERDISCIPLINAR. CONF RD 1428 EM ANEXO PROCESSO No 169/2022 - DISPENSA No 118/2022</t>
  </si>
  <si>
    <t>0202200003452</t>
  </si>
  <si>
    <t>MAO DE OBRA PARA PINTURA DA SALA DE ATENDIMENTO DA EQUIPE INTERDISCIPLINAR. CONF RD 1430 EM ANEXO PROCESSO No 169/2022 - DISPENSA No 118/2022</t>
  </si>
  <si>
    <t>0202200003453</t>
  </si>
  <si>
    <t>CONSERTO  EM  PNEU DA AMBULaNCIA PLACA: JAJ8B06 DO TRANSPORTE DE PACIENTES. CONF RD 1434 EM ANEXO PROCESSO    No  305/2021  -  PREGAO  PRESENCIAL  No  53/2021  - SRP 44/2021</t>
  </si>
  <si>
    <t>0202200003454</t>
  </si>
  <si>
    <t>MONTAGEM  E BALANCEAMENTO DE PNEUS PARA OS VEICULOS VOYAGE - IXW9046, SIENA -  JAY8C74  E AMBULaNCIA - JAJ8B06 DO TRANSPORTE DE PACIENTES. CONF RD 1433 EM ANEXO PROCESSO  No  305/2021  -  PREGAO  PRESENCIAL  No  53/2021  -  SRP  44/2021</t>
  </si>
  <si>
    <t>0202200003455</t>
  </si>
  <si>
    <t>COMBUSTIVEL  PARA  ABASTECIMENTO  DOS  VEICULOS  DA SECRETARIA MUNICIPAL DE SAUDE  QUE  REALIZAM  O  TRANSPORTE  DE  PACIENTES. CONF RD 1432 EM ANEXO PROCESSO      No  324/2021  -  PREGAO    No  56/2021  -  SRP  No  46/2021 2.000 LTS GASOLINA COMUM X R$ 7,68</t>
  </si>
  <si>
    <t>4.4.90.52.04.00.00.000</t>
  </si>
  <si>
    <t>0202200003456</t>
  </si>
  <si>
    <t>01  UN  TRENA  A  LASER  PARA  SETOR DE ENGENHARIA. CONF RD 1437 EM ANEXO PROCESSO No 162/2022 - DISPENSA No 113/2022 TRANSPOSTO DA NE 3407 PARA AJUSTE NA DOTACAO</t>
  </si>
  <si>
    <t>0202200003457</t>
  </si>
  <si>
    <t>02  UN  TRENA  5M  PARA  SETOR  DE  ENGENHARIA.  CONF  RD  1384  EM ANEXO PROCESSO No 162/2022 - DISPENSA No 113/2022 TRANSPOSTO DA NE 3407 PARA AJUSTE NA DOTACAO</t>
  </si>
  <si>
    <t>0202200003458</t>
  </si>
  <si>
    <t>02  UN  CAFE  SOLUVEL  200G  PARA CONSUMO DURANTE REUNIOES DA SECRETARIA DA SAuDE. CONF RD 1436 EM ANEXO PROCESSO  No  116/2022  -  PREGAO  PRESENCIAL  No  21/2022    - SRP 14/2022</t>
  </si>
  <si>
    <t>0202200003459</t>
  </si>
  <si>
    <t>GENEROS  ALIMENTICIOS PARA CONSUMO EM REUNIOES DA UNIDADE BaSICA DE SAuDE - PSF 01.  CONF RD 1435 EM ANEXO PROCESSO  No  116/2022  -  PREGAO  PRESENCIAL  No  21/2022  - SRP 14/2022</t>
  </si>
  <si>
    <t>0202200003460</t>
  </si>
  <si>
    <t>09  HORAS  MaQUINAS  DE Pa CARREGADEIRA PARA MANUTENCAO DE ESTRADAS RURAIS. CONF RD 1438 EM ANEXO PROCESSONo    29/2022   -  PREGAO  PRESENCIAL  No  04/2022  -  SRP  05/2022</t>
  </si>
  <si>
    <t>0202200003461</t>
  </si>
  <si>
    <t>ADIANTAMENTO  DE  NUMERARIO  PARA  DESPESAS  DE ALIMENTACAO E HOSPEDAGEM DE USUARIOS  DO CRAS EM OUTROS MUNICIPIOS, EM NOME DO SERVIDOR JONADAN CANDIDO STAZIAKI CONCEDIDO NO PROTOCOLO N. 781/2022</t>
  </si>
  <si>
    <t>0202200003462</t>
  </si>
  <si>
    <t>CONTRIBUICAO PATRONAL DE 20% SOBRE LIQUIDACAO DE SERVICOS PRESTADO POR MEI.  NE 1114, 929, 1069 VALOR R$ 4.160,00 DATA DA LIQUIDACAO 02 e 04.05.2022 NIT 170.1760.707-2 MEI - CELONI TABORDA ZIMERMANN - MEI CNPJ: 97.551.920/0001-30</t>
  </si>
  <si>
    <t>0202200003463</t>
  </si>
  <si>
    <t>CONTRIBUICAO PATRONAL DE 20% SOBRE LIQUIDACAO DE SERVICOS PRESTADO POR MEI.  NE 270, 3020 VALOR R$ 3.403,00 DATA DA LIQUIDACAO 03, 06.05.2022 NIT 113.3243.837-1 MEI - JOAO ROQUE BARASUOL BERTI - MEI CNPJ: 95.136.685/0001-04</t>
  </si>
  <si>
    <t>0202200003464</t>
  </si>
  <si>
    <t>CONTRIBUICAO PATRONAL DE 20% SOBRE LIQUIDACAO DE SERVICOS PRESTADO POR MEI.  NE 3011 VALOR R$ 1.180,00 DATA DA LIQUIDACAO 02.05.2022 NIT 152.5756.227-1 MEI - DANRLEI ICARO PICH- MEI CNPJ: 22.776.324/0001-59</t>
  </si>
  <si>
    <t>0202200003465</t>
  </si>
  <si>
    <t>CONTRIBUICAO PATRONAL DE 20% SOBRE LIQUIDACAO DE SERVICOS PRESTADO POR MEI.  NE 1589 VALOR R$ 4.056,00 DATA DA LIQUIDACAO 16.05.2022 NIT 128.21416.70-0 MEI - MARCOS LESSE MOREIRA- MEI CNPJ: 41.008.069/0001-49</t>
  </si>
  <si>
    <t>0202200003466</t>
  </si>
  <si>
    <t>CONTRIBUICAO PATRONAL DE 20% SOBRE LIQUIDACAO DE SERVICOS PRESTADO POR MEI.  NE 2671 VALOR R$ 450,00 DATA DA LIQUIDACAO 02.05.2022 NIT 16.658519.07-3 MEI - SILVANA DE CAMPOS CHAGAS- MEI CNPJ: 34.157.011/0001-00</t>
  </si>
  <si>
    <t>0202200003467</t>
  </si>
  <si>
    <t>CONTRIBUICAO PATRONAL DE 20% SOBRE LIQUIDACAO DE SERVICOS PRESTADO POR MEI.  NE 1804 VALOR R$ 62,40 DATA DA LIQUIDACAO 19.05.2022 NIT 209.8320.771-7 MEI - RUDIERO SAMPAIO - RUDI PNEUS- MEI CNPJ: 14.472.239/0001-79</t>
  </si>
  <si>
    <t>0202200003468</t>
  </si>
  <si>
    <t>CONTRIBUICAO PATRONAL DE 20% SOBRE LIQUIDACAO DE SERVICOS PRESTADO POR MEI.  NE 1996, 1954, 3163, 3413 VALOR R$ 8.462,00. DATA DA LIQUIDACAO 03, 05, 13, 23, 24.05.2022 NIT 268.7066.663-4 MEI - MATHEUS JOSE NOGARA- MEI CNPJ: 37.395.121/0001-90</t>
  </si>
  <si>
    <t>0202200003469</t>
  </si>
  <si>
    <t>COMBUSTIVEL PARA MANUTENCAO DAS ATIVIDADES DO CRAS. CONF RD 1444 EM  ANEXO.  PROCESSO  324/2021, PREGAO PRESENCIAL 56/2021, SRP 46/2021, EDITAL 89/2021.  180 LTS DE GASOLINA COMUM X R$ 7,68 UN</t>
  </si>
  <si>
    <t>0202200003470</t>
  </si>
  <si>
    <t>10  UN GAS DE COZINHA 13KG PARA PREPARO DA MERENDA DOS ALUNOS DA EMEI LAR DA CRIANCA. CONF RD 1443 EM ANEXO. PROCESSO  No 324/2021, PREGAO PRESENCIAL No 56/2021 SRP No 46/2021 E EDITAL No 89/2021.</t>
  </si>
  <si>
    <t>0202200003471</t>
  </si>
  <si>
    <t>10  UN  GAS  DE  COZINHA  13KG PARA PREPARO DA MERENDA DOS ALUNOS DA EMEF PRESIDENTE GETULIO VARGAS. CONF RD 1442 EM ANEXO. PROCESSO  No 324/2021, PREGAO PRESENCIAL No 56/2021 SRP No 46/2021 E EDITAL No 89/2021.</t>
  </si>
  <si>
    <t>0202200003472</t>
  </si>
  <si>
    <t>150  HORAS  DE  MAO  DE  OBRA  PARA  CONSERTO DE MAQUINAS E EQUIPAMENTOS DE JARDINAGEM. CONF RD 1441 EM ANEXO PROCESSO    No  60/2022  -  PREGAO  PRESENCIAL  No  10/2022   - SRP 08/2022</t>
  </si>
  <si>
    <t>0202200003473</t>
  </si>
  <si>
    <t>MATERIAIS  PARA  MANUTENCAO  DA  ENGRAXADEIRA  DA  SMOV.  CONF  RD  1445 EM ANEXO PROCESSO No 171/2022 - DISPENSA No 119/2022</t>
  </si>
  <si>
    <t>0202200003474</t>
  </si>
  <si>
    <t>ALIMENTOS  PARA  REALIZACAO  DE ALMOCO AOS SERVIDORES DA SMOV NA COMUNIDADE DE  PONTE  BAIXA  ONDE REALIZARAO SERVICOS DURANTE O DIA TODO. CONF RD 1439 EM ANEXO PROCESSO    No  116/2022  -  PREGAO  PRESENCIAL  No  21/2022  - SRP 14/2022</t>
  </si>
  <si>
    <t>4.4.90.52.38.00.00.000</t>
  </si>
  <si>
    <t>0202200003475</t>
  </si>
  <si>
    <t>01  UN MOTOSSERA PARA MANUTENCAO DA LIMPEZA URBANA. CONF RD 1449 EM ANEXO PROCESSO    No60/2022    -   PREGAO  PRESENCIAL  10/2022  -  SRP  08/2022 PATRIMONIO No</t>
  </si>
  <si>
    <t>0202200003476</t>
  </si>
  <si>
    <t>MAO  DE  OBRA  PARA  LIMPEZA/REGULAGEM  DE CARBURADOR E AFIACAO DE CORRENTE PARA    MANUTENCAO    DAS  MAQUINAS  E  EQUIPAMENTOS  DA  LIMPEZA  URBANA CONF RD 1446 EM ANEXO PROCESSO  No  60/2022  -  PREGAO  PRESENCIAL  No  10/2022  - SRP No 08/2022</t>
  </si>
  <si>
    <t>0202200003477</t>
  </si>
  <si>
    <t>MATERIAIS  PARA  MANUTENCAO  DAS  MAQUINAS  E  EQUIPAMENTOS   UTILIZADOS NA LIMPEZA URBANA CONF RD 1440 EM ANEXO PROCESSO  No  60/2022  -  PREGAO  PRESENCIAL  No  10/2022  - SRP No 08/2022</t>
  </si>
  <si>
    <t>0202200003478</t>
  </si>
  <si>
    <t>MAO  DE  OBRA  PARA CONSERTO DO AR CONDICIONADO DO CAMINHAO No 111. CONF RD 1448 EM ANEXO PROCESSO No 172/2022 - DISPENSA No 120/2022</t>
  </si>
  <si>
    <t>0202200003479</t>
  </si>
  <si>
    <t>PECAS  PARA CONSERTO DO AR CONDICIONADO DO CAMINHAO No 111. CONF RD 1447 EM ANEXO PROCESSO No 172/2022 - DISPENSA No 120/2022</t>
  </si>
  <si>
    <t>REMUNERACAO REFERENTE AO MES DE MAIO DE 2022. FAPS-INATIVOS-GERAL-TEMPO-CONTR VENCIMENTO ANUENIOS PROVENTOS</t>
  </si>
  <si>
    <t>REMUNERACAO REFERENTE AO MES DE MAIO DE 2022. FAPS-INATIVOS-GERAL-INVALIDEZ VENCIMENTO PARCELA AUTONOMA ANUENIOS PROVENTOS</t>
  </si>
  <si>
    <t>REMUNERACAO REFERENTE AO MES DE MAIO DE 2022. FAPS-INATIVOS-GERAL-IDADE PARCELA AUTONOMA PROVENTOS</t>
  </si>
  <si>
    <t>REMUNERACAO REFERENTE AO MES DE MAIO DE 2022. FAPS-INATIVOS-PROFESSOR-TEMPO-CONTR VENCIMENTO ANUENIOS PROVENTOS</t>
  </si>
  <si>
    <t>REMUNERACAO REFERENTE AO MES DE MAIO DE 2022. FAPS-INATIVOS-PROFESSOR-INVALID-VLREA PROVENTOS</t>
  </si>
  <si>
    <t>REMUNERACAO REFERENTE AO MES DE MAIO DE 2022. FAPS-INATIVOS-GERAL-INVALID-VLREA PARCELA AUTONOMA PROVENTOS</t>
  </si>
  <si>
    <t>REMUNERACAO REFERENTE AO MES DE MAIO DE 2022. FAPS-INATIVOS-GERAL-IDADE-VLREA PARCELA AUTONOMA PROVENTOS</t>
  </si>
  <si>
    <t>REMUNERACAO REFERENTE AO MES DE MAIO DE 2022. FAPS-INATIVOS-GERAL-ESPECIAL-VLREA PROVENTOS</t>
  </si>
  <si>
    <t>REMUNERACAO REFERENTE AO MES DE MAIO DE 2022. FAPS-INATIVOS-DO TESOURO-PISO VENCIMENTO ANUENIOS</t>
  </si>
  <si>
    <t>REMUNERACAO REFERENTE AO MES DE MAIO DE 2022. FAPS-INATIVOS-DO TESOURO PROVENTOS</t>
  </si>
  <si>
    <t>REMUNERACAO REFERENTE AO MES DE MAIO DE 2022. FAPS-PENSIONISTAS PROVENTOS</t>
  </si>
  <si>
    <t>REMUNERACAO REFERENTE AO MES DE MAIO DE 2022. FAPS-PENSIONISTAS-VLREAL PARCELA AUTONOMA PROVENTOS</t>
  </si>
  <si>
    <t>REMUNERACAO REFERENTE AO MES DE MAIO DE 2022. FAPS-PENSIONISTAS-TESOURO-VLREAL PARCELA AUTONOMA PROVENTOS</t>
  </si>
  <si>
    <t>REMUNERACAO REFERENTE AO MES DE MAIO DE 2022. FAPS-PENSIONISTAS-DO - TESOURO PARCELA AUTONOMA PROVENTOS OUTROS PAGAMENTOS</t>
  </si>
  <si>
    <t>REMUNERACAO REFERENTE AO MES DE MAIO DE 2022. FAPS-PENSIONISTAS-SENTJUDIC-TESOURO PROVENTOS</t>
  </si>
  <si>
    <t>0202200003503</t>
  </si>
  <si>
    <t>REMUNERACAO REFERENTE AO MES DE MAIO DE 2022. GABINETE-CONTROLE-INTERNO- ESTATUTARIOS VENCIMENTO</t>
  </si>
  <si>
    <t>0202200003504</t>
  </si>
  <si>
    <t>REMUNERACAO REFERENTE AO MES DE MAIO DE 2022. GABINETE-CONTROLE-INTERNO- ESTATUTARIOS GRATIFICACAO CONT. INT.</t>
  </si>
  <si>
    <t>0202200003505</t>
  </si>
  <si>
    <t>REMUNERACAO REFERENTE AO MES DE MAIO DE 2022. GABINETE-CONTROLE-INTERNO- ESTATUTARIOS ANUENIOS</t>
  </si>
  <si>
    <t>0202200003506</t>
  </si>
  <si>
    <t>REMUNERACAO REFERENTE AO MES DE MAIO DE 2022. GABINETE - ESTATUTARIOS VENCIMENTO</t>
  </si>
  <si>
    <t>0202200003507</t>
  </si>
  <si>
    <t>REMUNERACAO REFERENTE AO MES DE MAIO DE 2022. GABINETE - ESTATUTARIOS ANUENIOS</t>
  </si>
  <si>
    <t>0202200003508</t>
  </si>
  <si>
    <t>REMUNERACAO REFERENTE AO MES DE MAIO DE 2022. GABINETE - ESTATUTARIOS HORAS EXTRAS</t>
  </si>
  <si>
    <t>0202200003509</t>
  </si>
  <si>
    <t>REMUNERACAO REFERENTE AO MES DE MAIO DE 2022. ADMINISTRACAO-LIMPZ-E-COZINHA-ESTAT VENCIMENTOS</t>
  </si>
  <si>
    <t>0202200003510</t>
  </si>
  <si>
    <t>REMUNERACAO REFERENTE AO MES DE MAIO DE 2022. ADMINISTRACAO-LIMPZ-E-COZINHA-ESTAT INSALUBRIDADE</t>
  </si>
  <si>
    <t>0202200003511</t>
  </si>
  <si>
    <t>REMUNERACAO REFERENTE AO MES DE MAIO DE 2022. ADMINISTRACAO-LIMPZ-E-COZINHA-ESTAT ANUENIOS</t>
  </si>
  <si>
    <t>0202200003512</t>
  </si>
  <si>
    <t>REMUNERACAO REFERENTE AO MES DE MAIO DE 2022. ADMINISTRACAO -ESTATUTARIOS VENCIMENTO</t>
  </si>
  <si>
    <t>0202200003513</t>
  </si>
  <si>
    <t>REMUNERACAO REFERENTE AO MES DE MAIO DE 2022. ADMINISTRACAO -ESTATUTARIOS FERIAS</t>
  </si>
  <si>
    <t>0202200003514</t>
  </si>
  <si>
    <t>REMUNERACAO REFERENTE AO MES DE MAIO DE 2022. ADMINISTRACAO -ESTATUTARIOS GRAT. CONT.INT</t>
  </si>
  <si>
    <t>0202200003515</t>
  </si>
  <si>
    <t>REMUNERACAO REFERENTE AO MES DE MAIO DE 2022. ADMINISTRACAO -ESTATUTARIOS ANUENIOS</t>
  </si>
  <si>
    <t>0202200003516</t>
  </si>
  <si>
    <t>REMUNERACAO REFERENTE AO MES DE MAIO DE 2022. ADMINISTRACAO -ESTATUTARIOS GRAT. SERV. CAMARA</t>
  </si>
  <si>
    <t>0202200003517</t>
  </si>
  <si>
    <t>REMUNERACAO REFERENTE AO MES DE MAIO DE 2022. ADMINISTRACAO -ESTATUTARIOS GRAT. SERV. RPPS</t>
  </si>
  <si>
    <t>0202200003518</t>
  </si>
  <si>
    <t>REMUNERACAO REFERENTE AO MES DE MAIO DE 2022. ADMINISTRACAO -ESTATUTARIOS GRAT. SINDICANCIA</t>
  </si>
  <si>
    <t>0202200003519</t>
  </si>
  <si>
    <t>REMUNERACAO REFERENTE AO MES DE MAIO DE 2022. EDUCACAO- SECRETARIA - ESTATUTARIOS VENCIMENTO</t>
  </si>
  <si>
    <t>0202200003520</t>
  </si>
  <si>
    <t>REMUNERACAO REFERENTE AO MES DE MAIO DE 2022. EDUCACAO- SECRETARIA - ESTATUTARIOS FG-2</t>
  </si>
  <si>
    <t>0202200003521</t>
  </si>
  <si>
    <t>REMUNERACAO REFERENTE AO MES DE MAIO DE 2022. EDUCACAO- SECRETARIA - ESTATUTARIOS SALARIO MATERNIDADE</t>
  </si>
  <si>
    <t>0202200003522</t>
  </si>
  <si>
    <t>REMUNERACAO REFERENTE AO MES DE MAIO DE 2022. EDUCACAO- SECRETARIA - ESTATUTARIOS ANUENIOS</t>
  </si>
  <si>
    <t>0202200003523</t>
  </si>
  <si>
    <t>REMUNERACAO REFERENTE AO MES DE MAIO DE 2022. EDUCACAO- SECRETARIA - ESTATUTARIOS HORAS EXTRAS</t>
  </si>
  <si>
    <t>0202200003524</t>
  </si>
  <si>
    <t>REMUNERACAO REFERENTE AO MES DE MAIO DE 2022. EDUCACAO- SECRETARIA - ESTATUTARIOS GRAT.SINDICANCIA</t>
  </si>
  <si>
    <t>0202200003525</t>
  </si>
  <si>
    <t>REMUNERACAO REFERENTE AO MES DE ABRIL DE 2022. EDUC-FUNDEB-LAR-INFANTIL-PROF-EST VENCIMENTO</t>
  </si>
  <si>
    <t>0202200003526</t>
  </si>
  <si>
    <t>REMUNERACAO REFERENTE AO MES DE ABRIL DE 2022. EDUC-FUNDEB-LAR-INFANTIL-PROF-EST REGIME SUPLEMENTAR</t>
  </si>
  <si>
    <t>0202200003527</t>
  </si>
  <si>
    <t>REMUNERACAO REFERENTE AO MES DE ABRIL DE 2022. EDUC-FUNDEB-LAR-INFANTIL-PROF-EST ANUENIOS</t>
  </si>
  <si>
    <t>0202200003528</t>
  </si>
  <si>
    <t>REMUNERACAO REFERENTE AO MES DE MAIO DE 2022. EDUC-FUNDEB-LAR-INFANTIL-PROF-EST HORAS EXTRAS EDUC.</t>
  </si>
  <si>
    <t>0202200003529</t>
  </si>
  <si>
    <t>REMUNERACAO REFERENTE AO MES DE MAIO DE 2022. EDUC-FUNDEB-LAR-INFANTIL-PROF-EST VICE-DIRETOR DE ESCOLA-FG-02</t>
  </si>
  <si>
    <t>0202200003530</t>
  </si>
  <si>
    <t>REMUNERACAO REFERENTE AO MES DE MAIO DE 2022. EDUC-FUNDEB-LAR-INFANTIL-PROF-EST DIRETOR DE ESCOLA III-FG-03</t>
  </si>
  <si>
    <t>0202200003531</t>
  </si>
  <si>
    <t>REMUNERACAO REFERENTE AO MES DE MAIO DE 2022. EDUC-FUNDEB-LAR-INFANTIL-PROF-EST COORDENADOR PEDAGOGICO - FG -04</t>
  </si>
  <si>
    <t>0202200003532</t>
  </si>
  <si>
    <t>REMUNERACAO REFERENTE AO MES DE MAIO DE 2022. EDUC-LAR-INFANTIL-MERENDA-ESTAT VENCIMENTO</t>
  </si>
  <si>
    <t>0202200003533</t>
  </si>
  <si>
    <t>REMUNERACAO REFERENTE AO MES DE MAIO DE 2022. EDUC-LAR-INFANTIL-MERENDA-ESTAT INSALUBRIDADE</t>
  </si>
  <si>
    <t>0202200003534</t>
  </si>
  <si>
    <t>REMUNERACAO REFERENTE AO MES DE MAIO DE 2022. EDUC-LAR-INFANTIL-MERENDA-ESTAT ANUENIOS</t>
  </si>
  <si>
    <t>0202200003535</t>
  </si>
  <si>
    <t>REMUNERACAO REFERENTE AO MES DE MAIO DE 2022. EDUC-FUNDEB-GV-FUNDA-PROF-ESTAT VENCIMENTO</t>
  </si>
  <si>
    <t>3.1.90.92.11.00.00.000</t>
  </si>
  <si>
    <t>0202200003536</t>
  </si>
  <si>
    <t>REMUNERACAO REFERENTE AO MES DE MAIO DE 2022. EDUC-FUNDEB-GV-FUNDA-PROF-ESTAT DIFERENCA DE SALARIO CONF LEI 3071/2022</t>
  </si>
  <si>
    <t>0202200003537</t>
  </si>
  <si>
    <t>REMUNERACAO REFERENTE AO MES DE MAIO DE 2022. EDUC-FUNDEB-GV-FUNDA-PROF-ESTAT REGIME SUPLEMENTAR</t>
  </si>
  <si>
    <t>0202200003538</t>
  </si>
  <si>
    <t>REMUNERACAO REFERENTE AO MES DE MAIO DE 2022. EDUC-FUNDEB-GV-FUNDA-PROF-ESTAT ANUENIOS</t>
  </si>
  <si>
    <t>0202200003539</t>
  </si>
  <si>
    <t>REMUNERACAO REFERENTE AO MES DE MAIO DE 2022. EDUC-FUNDEB-GV-FUNDA-PROF-ESTAT HORAS EXTRAS EDUCACAO</t>
  </si>
  <si>
    <t>0202200003540</t>
  </si>
  <si>
    <t>REMUNERACAO REFERENTE AO MES DE MAIO DE 2022. EDUC-FUNDEB-GV-FUNDA-PROF-ESTAT GRAT. DOCENCIA ALUNOS ESPECIAIS</t>
  </si>
  <si>
    <t>0202200003541</t>
  </si>
  <si>
    <t>REMUNERACAO REFERENTE AO MES DE MAIO DE 2022. EDUC-FUNDEB-GV-FUNDA-PROF-ESTAT VICE-DIRETOR DE ESCOLA - FG02</t>
  </si>
  <si>
    <t>0202200003542</t>
  </si>
  <si>
    <t>REMUNERACAO REFERENTE AO MES DE MAIO DE 2022. EDUC-FUNDEB-GV-FUNDA-PROF-ESTAT DIRETOR DE ESCOLA III - FG03</t>
  </si>
  <si>
    <t>0202200003543</t>
  </si>
  <si>
    <t>REMUNERACAO REFERENTE AO MES DE MAIO DE 2022. EDUC-FUNDEB-GV-FUNDA-PROF-ESTAT COORDENADOR PEDAGOGICO - FG 04</t>
  </si>
  <si>
    <t>0202200003544</t>
  </si>
  <si>
    <t>REMUNERACAO REFERENTE AO MES DE MAIO DE 2022. EDUC-FUNDEB-GV-INFANTIL-PROF-EST VENCIMENTOS</t>
  </si>
  <si>
    <t>0202200003545</t>
  </si>
  <si>
    <t>REMUNERACAO REFERENTE AO MES DE MAIO DE 2022. EDUC-FUNDEB-GV-INFANTIL-PROF-EST REGIME SUPLEMENTAR</t>
  </si>
  <si>
    <t>0202200003546</t>
  </si>
  <si>
    <t>REMUNERACAO REFERENTE AO MES DE MAIO DE 2022. EDUC-FUNDEB-GV-INFANTIL-PROF-EST ANUENIOS</t>
  </si>
  <si>
    <t>0202200003547</t>
  </si>
  <si>
    <t>REMUNERACAO REFERENTE AO MES DE MAIO DE 2022. EDUC-FUNDEB-GV-INFANTIL-PROF-EST HORAS EXTRAS EDUCACAO</t>
  </si>
  <si>
    <t>0202200003548</t>
  </si>
  <si>
    <t>REMUNERACAO REFERENTE AO MES DE MAIO DE 2022. EDUC-FUNDEB-GV-INFANTIL-PROF-EST ANUENIOS INATIVOS</t>
  </si>
  <si>
    <t>0202200003549</t>
  </si>
  <si>
    <t>REMUNERACAO REFERENTE AO MES DE MAIO DE 2022. EDUC-GV-FUNDAMENTAL-MERENDA-EST VENCIMENTOS</t>
  </si>
  <si>
    <t>0202200003550</t>
  </si>
  <si>
    <t>REMUNERACAO REFERENTE AO MES DE MAIO DE 2022. EDUC-GV-FUNDAMENTAL-MERENDA-EST ADICIONAL INSALUBRIDADE</t>
  </si>
  <si>
    <t>0202200003551</t>
  </si>
  <si>
    <t>REMUNERACAO REFERENTE AO MES DE MAIO DE 2022. EDUC-GV-FUNDAMENTAL-MERENDA-EST ANUENIOS</t>
  </si>
  <si>
    <t>0202200003552</t>
  </si>
  <si>
    <t>REMUNERACAO REFERENTE AO MES DE MAIO DE 2022. EDUC-MDE-LAR-INFANTIL-APOIO-EST VENCIMENTO</t>
  </si>
  <si>
    <t>0202200003553</t>
  </si>
  <si>
    <t>REMUNERACAO REFERENTE AO MES DE MAIO DE 2022. EDUC-MDE-LAR-INFANTIL-APOIO-EST ADICIONAL INSALUBRIDADE</t>
  </si>
  <si>
    <t>0202200003554</t>
  </si>
  <si>
    <t>REMUNERACAO REFERENTE AO MES DE MAIO DE 2022. EDUC-MDE-LAR-INFANTIL-APOIO-EST SALARIO MATERNIDADE</t>
  </si>
  <si>
    <t>0202200003555</t>
  </si>
  <si>
    <t>REMUNERACAO REFERENTE AO MES DE MAIO DE 2022. EDUC-MDE-LAR-INFANTIL-APOIO-EST AUXILIO DOENCA</t>
  </si>
  <si>
    <t>0202200003556</t>
  </si>
  <si>
    <t>REMUNERACAO REFERENTE AO MES DE MAIO DE 2022. EDUC-MDE-LAR-INFANTIL-APOIO-EST SALARIO FAMILIA</t>
  </si>
  <si>
    <t>0202200003557</t>
  </si>
  <si>
    <t>REMUNERACAO REFERENTE AO MES DE MAIO DE 2022. EDUC-MDE-TRANSPORTE-ESTAT VENCIMENTOS</t>
  </si>
  <si>
    <t>0202200003558</t>
  </si>
  <si>
    <t>REMUNERACAO REFERENTE AO MES DE MAIO DE 2022. EDUC-MDE-TRANSPORTE-ESTAT ADICIONAL INSALUBRIDADE</t>
  </si>
  <si>
    <t>0202200003559</t>
  </si>
  <si>
    <t>REMUNERACAO REFERENTE AO MES DE MAIO DE 2022. EDUC-MDE-TRANSPORTE-ESTAT HORAS PLANTAO MOTORISTAS</t>
  </si>
  <si>
    <t>0202200003560</t>
  </si>
  <si>
    <t>REMUNERACAO REFERENTE AO MES DE MAIO DE 2022. EDUC-MDE-TRANSPORTE-ESTAT ANUENIOS</t>
  </si>
  <si>
    <t>0202200003561</t>
  </si>
  <si>
    <t>REMUNERACAO REFERENTE AO MES DE MAIO DE 2022. EDUC-MDE-TRANSPORTE-ESTAT HORAS EXTRAS EDUCACAO</t>
  </si>
  <si>
    <t>0202200003562</t>
  </si>
  <si>
    <t>REMUNERACAO REFERENTE AO MES DE MAIO DE 2022. EDUC-MDE-TRANSPORTE-ESTATUT HORAS EXTRAS SAUDE</t>
  </si>
  <si>
    <t>0202200003563</t>
  </si>
  <si>
    <t>REMUNERACAO REFERENTE AO MES DE MAIO DE 2022. EDUC-MDE-TRANSPORTE-ESTATUT HORAS EXTRAS ASSISTENCIA</t>
  </si>
  <si>
    <t>0202200003564</t>
  </si>
  <si>
    <t>REMUNERACAO REFERENTE AO MES DE MAIO DE 2022. EDUC-MDE-TRANSPORTE-ESTATUT GRAT.TRANSP.ESCOLAR</t>
  </si>
  <si>
    <t>0202200003565</t>
  </si>
  <si>
    <t>REMUNERACAO REFERENTE AO MES DE MAIO DE 2022. EDUC-MDE-TRANSPORTE-ESTATUT GRAT.RESP.FROTA.TRANSP.ESCOLAR</t>
  </si>
  <si>
    <t>0202200003566</t>
  </si>
  <si>
    <t>REMUNERACAO REFERENTE AO MES DE MAIO DE 2022. EDUC-FUNDEB-GV-ORIENTADOR-ESTAT VENCIMENTO MENSAL</t>
  </si>
  <si>
    <t>0202200003567</t>
  </si>
  <si>
    <t>REMUNERACAO REFERENTE AO MES DE MAIO DE 2022. EDUC-FUNDEB-GV-ORIENTADOR-ESTAT ANUENIOS</t>
  </si>
  <si>
    <t>0202200003568</t>
  </si>
  <si>
    <t>REMUNERACAO REFERENTE AO MES DE MAIO DE 2022. EDUC-FUNDEB-GV-ORIENTADOR-ESTAT HORAS EXTRAS EDUCACAO</t>
  </si>
  <si>
    <t>0202200003569</t>
  </si>
  <si>
    <t>REMUNERACAO REFERENTE AO MES DE MAIO DE 2022. EDUC-FUNDEB-GV-INFANT-MONITOR-ESTAT VENCIMENTOS</t>
  </si>
  <si>
    <t>0202200003570</t>
  </si>
  <si>
    <t>REMUNERACAO REFERENTE AO MES DE MAIO DE 2022. EDUC-FUNDEB-GV-INFANT-MONITOR-ESTAT ANUENIOS</t>
  </si>
  <si>
    <t>0202200003571</t>
  </si>
  <si>
    <t>REMUNERACAO REFERENTE AO MES DE MAIO DE 2022. EDUC-FUNDEB-GV-INFANT-MONITOR-ESTAT HORAS EXTRAS EDUCACAO</t>
  </si>
  <si>
    <t>0202200003572</t>
  </si>
  <si>
    <t>REMUNERACAO REFERENTE AO MES DE MAIO DE 2022. EDUC-MDE-GV-FUNDA-APOIO-ESTAT VENCIMENTOS</t>
  </si>
  <si>
    <t>0202200003573</t>
  </si>
  <si>
    <t>REMUNERACAO REFERENTE AO MES DE MAIO DE 2022. EDUC-MDE-GV-FUNDA-APOIO-ESTAT ADICIONAL INSALUBRIDADE</t>
  </si>
  <si>
    <t>0202200003574</t>
  </si>
  <si>
    <t>REMUNERACAO REFERENTE AO MES DE MAIO DE 2022. EDUC-MDE-GV-FUNDA-APOIO-ESTAT ANUENIOS</t>
  </si>
  <si>
    <t>0202200003575</t>
  </si>
  <si>
    <t>REMUNERACAO REFERENTE AO MES DE MAIO DE 2022. EDUC-MDE-GV-INFANTIL-APOIO-ESTAT VENCIMENTOS</t>
  </si>
  <si>
    <t>0202200003576</t>
  </si>
  <si>
    <t>REMUNERACAO REFERENTE AO MES DE MAIO DE 2022. EDUC-MDE-GV-INFANTIL-APOIO-ESTAT ADICIONAL INSALUBRIDADE</t>
  </si>
  <si>
    <t>0202200003577</t>
  </si>
  <si>
    <t>REMUNERACAO REFERENTE AO MES DE MAIO DE 2022. EDUC-FUNDEB-LAR-INFANTIL-MONITO- VENCIMENTOS</t>
  </si>
  <si>
    <t>0202200003578</t>
  </si>
  <si>
    <t>REMUNERACAO REFERENTE AO MES DE MAIO DE 2022. EDUC-FUNDEB-LAR-INFANTIL-MONITO- ANUENIOS</t>
  </si>
  <si>
    <t>0202200003579</t>
  </si>
  <si>
    <t>REMUNERACAO REFERENTE AO MES DE MAIO DE 2022. EDUC-FUNDEB-LAR-INFANTIL-MONITO-ESTAT HORAS EXTRAS EDUCACAO</t>
  </si>
  <si>
    <t>0202200003580</t>
  </si>
  <si>
    <t>REMUNERACAO REFERENTE AO MES DE MAIO DE 2022. EDUC-FUNDEB-GV-FUNDA-PROF-CLT VENCIMENTOS</t>
  </si>
  <si>
    <t>0202200003581</t>
  </si>
  <si>
    <t>REMUNERACAO REFERENTE AO MES DE MAIO DE 2022. EDUC-FUNDEB-GV-FUNDA-PROF-CLT ANUENIOS</t>
  </si>
  <si>
    <t>0202200003582</t>
  </si>
  <si>
    <t>REMUNERACAO REFERENTE AO MES DE MAIO DE 2022. EDUC-FUNDEB-GV-FUNDA-PROF-CLT HORAS EXTRAS EDUCACAO</t>
  </si>
  <si>
    <t>0202200003583</t>
  </si>
  <si>
    <t>REMUNERACAO REFERENTE AO MES DE MAIO DE 2022. FAZENDA-TRIBUTARIO-ESTATUT VENCIMENTOS</t>
  </si>
  <si>
    <t>0202200003584</t>
  </si>
  <si>
    <t>REMUNERACAO REFERENTE AO MES DE MAIO DE 2022. FAZENDA-TRIBUTARIO-ESTATUT GRAT.CONT.INTERNO</t>
  </si>
  <si>
    <t>0202200003585</t>
  </si>
  <si>
    <t>REMUNERACAO REFERENTE AO MES DE MAIO DE 2022. FAZENDA-TRIBUTARIO-ESTATUT ANUENIOS</t>
  </si>
  <si>
    <t>0202200003586</t>
  </si>
  <si>
    <t>REMUNERACAO REFERENTE AO MES DE MAIO DE 2022. FAZENDA-TRIBUTARIO-ESTATUT GRATIFICACAO P.I.T</t>
  </si>
  <si>
    <t>0202200003587</t>
  </si>
  <si>
    <t>REMUNERACAO REFERENTE AO MES DE MAIO DE 2022. OBRAS-ESTATUTARIOS VENCIMENTOS</t>
  </si>
  <si>
    <t>0202200003588</t>
  </si>
  <si>
    <t>REMUNERACAO REFERENTE AO MES DE MAIO DE 2022. OBRAS-ESTATUTARIOS ADICIONAL INSALUBRIDADE</t>
  </si>
  <si>
    <t>0202200003589</t>
  </si>
  <si>
    <t>REMUNERACAO REFERENTE AO MES DE MAIO DE 2022. OBRAS-ESTATUTARIOS HORAS PLANTAO MOTORISTAS</t>
  </si>
  <si>
    <t>0202200003590</t>
  </si>
  <si>
    <t>REMUNERACAO REFERENTE AO MES DE MAIO DE 2022. OBRAS-ESTATUTARIOS ANUENIOS</t>
  </si>
  <si>
    <t>0202200003591</t>
  </si>
  <si>
    <t>REMUNERACAO REFERENTE AO MES DE MAIO DE 2022. OBRAS-ESTATUTARIOS GRATIFICACAO HORA MAQUINA</t>
  </si>
  <si>
    <t>0202200003592</t>
  </si>
  <si>
    <t>REMUNERACAO REFERENTE AO MES DE MAIO DE 2022. OBRAS-ESTATUTARIOS HORAS EXTRAS SAUDE</t>
  </si>
  <si>
    <t>0202200003593</t>
  </si>
  <si>
    <t>REMUNERACAO REFERENTE AO MES DE MAIO DE 2022. OBRAS-ESTATUTARIOS HORAS EXTRAS AGRICULTURA</t>
  </si>
  <si>
    <t>0202200003594</t>
  </si>
  <si>
    <t>REMUNERACAO REFERENTE AO MES DE MAIO DE 2022. URBANOS-ESTATUTARIOS VENCIMENTO</t>
  </si>
  <si>
    <t>0202200003595</t>
  </si>
  <si>
    <t>REMUNERACAO REFERENTE AO MES DE MAIO DE 2022. URBANOS-ESTATUTARIOS ADICIONAL INSALUBRIDADE</t>
  </si>
  <si>
    <t>0202200003596</t>
  </si>
  <si>
    <t>REMUNERACAO REFERENTE AO MES DE MAIO DE 2022. URBANOS-ESTATUTARIOS ADICIONAL NOTURNO</t>
  </si>
  <si>
    <t>0202200003597</t>
  </si>
  <si>
    <t>REMUNERACAO REFERENTE AO MES DE MAIO DE 2022. URBANOS-ESTATUTARIOS SUBSIDIOS</t>
  </si>
  <si>
    <t>0202200003598</t>
  </si>
  <si>
    <t>REMUNERACAO REFERENTE AO MES DE MAIO DE 2022. URBANOS-ESTATUTARIOS AUXILIO DOENCA</t>
  </si>
  <si>
    <t>0202200003599</t>
  </si>
  <si>
    <t>REMUNERACAO REFERENTE AO MES DE MAIO DE 2022. URBANOS-ESTATUTARIOS ANUENIOS</t>
  </si>
  <si>
    <t>0202200003600</t>
  </si>
  <si>
    <t>REMUNERACAO REFERENTE AO MES DE MAIO DE 2022. URBANOS-ESTATUTARIOS SALARIO FAMILIA</t>
  </si>
  <si>
    <t>0202200003601</t>
  </si>
  <si>
    <t>REMUNERACAO REFERENTE AO MES DE MAIO DE 2022. URBANOS-ESTATUTARIOS GRATIFICACAO HORA MAQUINA</t>
  </si>
  <si>
    <t>0202200003602</t>
  </si>
  <si>
    <t>REMUNERACAO REFERENTE AO MES DE MAIO DE 2022. ASSISTENCIA-CRAS-ESTAT-VINCULADO VENCIMENTO</t>
  </si>
  <si>
    <t>0202200003603</t>
  </si>
  <si>
    <t>REMUNERACAO REFERENTE AO MES DE MAIO DE 2022. ASSISTENCIA-CRAS-ESTAT-VINCULADO ADICIONAL INSALUBRIDADE</t>
  </si>
  <si>
    <t>0202200003604</t>
  </si>
  <si>
    <t>REMUNERACAO REFERENTE AO MES DE MAIO DE 2022. ASSISTENCIA-CRAS-ESTAT-VINCULADO FERIAS</t>
  </si>
  <si>
    <t>0202200003605</t>
  </si>
  <si>
    <t>REMUNERACAO REFERENTE AO MES DE MAIO DE 2022. ASSISTENCIA-CRAS-ESTAT-VINCULADO ANUENIOS</t>
  </si>
  <si>
    <t>0202200003606</t>
  </si>
  <si>
    <t>REMUNERACAO REFERENTE AO MES DE MAIO DE 2022. ASSISTENCIA-CONSELHO TUTELAR VENCIMENTOS</t>
  </si>
  <si>
    <t>0202200003607</t>
  </si>
  <si>
    <t>REMUNERACAO REFERENTE AO MES DE MAIO DE 2022. ASSISTENCIA-CONSELHO TUTELAR FERIAS</t>
  </si>
  <si>
    <t>0202200003608</t>
  </si>
  <si>
    <t>REMUNERACAO REFERENTE AO MES DE MAIO DE 2022. ASSISTENCIA-CRAS-ESTAT-VINC VENCIMENTO</t>
  </si>
  <si>
    <t>0202200003609</t>
  </si>
  <si>
    <t>REMUNERACAO REFERENTE AO MES DE MAIO DE 2022. EDUCACAO-INFANTIL-MONITOR-CONTRAT SALARIO MENSAL</t>
  </si>
  <si>
    <t>0202200003610</t>
  </si>
  <si>
    <t>REMUNERACAO REFERENTE AO MES DE MAIO DE 2022. AGRICULTURA-SECRET-ESTATUTARIO VENCIMENTOS</t>
  </si>
  <si>
    <t>0202200003611</t>
  </si>
  <si>
    <t>REMUNERACAO REFERENTE AO MES DE MAIO DE 2022. AGRICULTURA-SECRET-ESTATUTARIO ADICIONAL INSALUBRIDADE</t>
  </si>
  <si>
    <t>0202200003612</t>
  </si>
  <si>
    <t>REMUNERACAO REFERENTE AO MES DE MAIO DE 2022. AGRICULTURA-SECRET-ESTATUTARIO FG-02</t>
  </si>
  <si>
    <t>0202200003613</t>
  </si>
  <si>
    <t>REMUNERACAO REFERENTE AO MES DE MAIO DE 2022. AGRICULTURA-SECRET-ESTATUTARIO SUBSIDIOS</t>
  </si>
  <si>
    <t>0202200003614</t>
  </si>
  <si>
    <t>REMUNERACAO REFERENTE AO MES DE MAIO DE 2022. AGRICULTURA-SECRET-ESTATUTARIO AUXILIO DOENCA</t>
  </si>
  <si>
    <t>0202200003615</t>
  </si>
  <si>
    <t>REMUNERACAO REFERENTE AO MES DE MAIO DE 2022. AGRICULTURA-SECRET-ESTATUTARIO ANUENIOS</t>
  </si>
  <si>
    <t>0202200003616</t>
  </si>
  <si>
    <t>REMUNERACAO REFERENTE AO MES DE MAIO DE 2022. AGRICULTURA-SECRET-ESTATUTARIO GRATIFICACAO HORA MAQUINA</t>
  </si>
  <si>
    <t>0202200003617</t>
  </si>
  <si>
    <t>REMUNERACAO REFERENTE AO MES DE MAIO DE 2022. AGRICULTURA-SECRET-ESTATUTARIO HORAS EXTRAS AGRICULTURA</t>
  </si>
  <si>
    <t>0202200003618</t>
  </si>
  <si>
    <t>REMUNERACAO REFERENTE AO MES DE MAIO DE 2022. AGRICULTURA-SECRET-ESTATUTARIO GRAT. OUVIDORIA</t>
  </si>
  <si>
    <t>0202200003619</t>
  </si>
  <si>
    <t>REMUNERACAO REFERENTE AO MES DE MAIO DE 2022. AGRICULTURA-SECRET-ESTATUTARIO IND.USO.VEIC.PROPRIO</t>
  </si>
  <si>
    <t>0202200003620</t>
  </si>
  <si>
    <t>REMUNERACAO REFERENTE AO MES DE MAIO DE 2022. GABINETE-PREFEITO-E-VICE SUBSIDIOS</t>
  </si>
  <si>
    <t>0202200003621</t>
  </si>
  <si>
    <t>REMUNERACAO REFERENTE AO MES DE MAIO DE 2022. GABINETE-ASSES-CONSULT-CCS SALARIO C/C</t>
  </si>
  <si>
    <t>0202200003622</t>
  </si>
  <si>
    <t>REMUNERACAO REFERENTE AO MES DE MAIO DE 2022. ADMINISTRACAO-CCS SUBSIDIOS</t>
  </si>
  <si>
    <t>0202200003623</t>
  </si>
  <si>
    <t>REMUNERACAO REFERENTE AO MES DE MAIO DE 2022. ADMINISTRACAO-CCS SALARIO C/C</t>
  </si>
  <si>
    <t>0202200003624</t>
  </si>
  <si>
    <t>REMUNERACAO REFERENTE AO MES DE MAIO DE 2022. FAZENDA-CCS SUBSIDIOS</t>
  </si>
  <si>
    <t>0202200003625</t>
  </si>
  <si>
    <t>REMUNERACAO REFERENTE AO MES DE MAIO DE 2022. FAZENDA-CCS SALARIO C/C</t>
  </si>
  <si>
    <t>0202200003626</t>
  </si>
  <si>
    <t>REMUNERACAO REFERENTE AO MES DE MAIO DE 2022. EDUC-SECRETARIA-CCS SUBSIDIOS</t>
  </si>
  <si>
    <t>0202200003627</t>
  </si>
  <si>
    <t>REMUNERACAO REFERENTE AO MES DE MAIO DE 2022. EDUC-SECRETARIA-CCS FERIAS</t>
  </si>
  <si>
    <t>0202200003628</t>
  </si>
  <si>
    <t>REMUNERACAO REFERENTE AO MES DE MAIO DE 2022. EDUC-SECRETARIA-CCS SALARIO C/C</t>
  </si>
  <si>
    <t>0202200003629</t>
  </si>
  <si>
    <t>REMUNERACAO REFERENTE AO MES DE MAIO DE 2022. EDUC-MDE-GV-FUNDA-APOIO-CCS SALARIO C/C</t>
  </si>
  <si>
    <t>0202200003630</t>
  </si>
  <si>
    <t>REMUNERACAO REFERENTE AO MES DE MAIO DE 2022. EDUC-PSICOLOGO-CONTRATO SALARIO MENSAL</t>
  </si>
  <si>
    <t>0202200003631</t>
  </si>
  <si>
    <t>REMUNERACAO REFERENTE AO MES DE MAIO DE 2022. EDUC-AUX.ALIM E HIGIENE-CONTRATO SALARIO MENSAL</t>
  </si>
  <si>
    <t>0202200003632</t>
  </si>
  <si>
    <t>REMUNERACAO REFERENTE AO MES DE MAIO DE 2022. EDUC-SUPERV-ORIENT-CONTRATO SALARIO MENSAL</t>
  </si>
  <si>
    <t>0202200003633</t>
  </si>
  <si>
    <t>REMUNERACAO REFERENTE AO MES DE MAIO DE 2022. EDUC-INFANTIL-CONT-MONITOR SALARIO MENSAL</t>
  </si>
  <si>
    <t>0202200003634</t>
  </si>
  <si>
    <t>REMUNERACAO REFERENTE AO MES DE MAIO DE 2022. OBRAS-CCS SUBSIDIOS</t>
  </si>
  <si>
    <t>0202200003635</t>
  </si>
  <si>
    <t>REMUNERACAO REFERENTE AO MES DE MAIO DE 2022. OBRAS-CCS SALARIO C/C</t>
  </si>
  <si>
    <t>0202200003636</t>
  </si>
  <si>
    <t>REMUNERACAO REFERENTE AO MES DE MAIO DE 2022. SERVICOS URBANOS-CCS SALARIO C/C</t>
  </si>
  <si>
    <t>0202200003637</t>
  </si>
  <si>
    <t>REMUNERACAO REFERENTE AO MES DE MAIO DE 2022. SAUDE-SECRETARIA-CCS SUBSIDIOS</t>
  </si>
  <si>
    <t>0202200003638</t>
  </si>
  <si>
    <t>REMUNERACAO REFERENTE AO MES DE MAIO DE 2022. SAUDE-SECRETARIA-CCS SALARIO C/C</t>
  </si>
  <si>
    <t>0202200003639</t>
  </si>
  <si>
    <t>REMUNERACAO REFERENTE AO MES DE MAIO DE 2022. ASSISTENCIA-SECRET-CCS SALARIO C/C</t>
  </si>
  <si>
    <t>0202200003640</t>
  </si>
  <si>
    <t>REMUNERACAO REFERENTE AO MES DE MAIO DE 2022. AGRICULTURA-SECRET-CCS SALARIO C/C</t>
  </si>
  <si>
    <t>0202200003641</t>
  </si>
  <si>
    <t>REMUNERACAO REFERENTE AO MES DE MAIO DE 2022. ASSISTENCIA-SECRET-ESTATUTARIOS VENCIMENTO MENSAL</t>
  </si>
  <si>
    <t>0202200003642</t>
  </si>
  <si>
    <t>REMUNERACAO REFERENTE AO MES DE MAIO DE 2022. ASSISTENCIA-SECRET-ESTATUTARIOS ADICIONAL INSALUBRIDADE</t>
  </si>
  <si>
    <t>0202200003643</t>
  </si>
  <si>
    <t>REMUNERACAO REFERENTE AO MES DE MAIO DE 2022. ASSISTENCIA-SECRET-ESTATUTARIOS SUBSIDIOS</t>
  </si>
  <si>
    <t>0202200003644</t>
  </si>
  <si>
    <t>REMUNERACAO REFERENTE AO MES DE MAIO DE 2022. ASSISTENCIA-SECRET-ESTATUTARIOS ANUENIOS</t>
  </si>
  <si>
    <t>0202200003645</t>
  </si>
  <si>
    <t>REMUNERACAO REFERENTE AO MES DE MAIO DE 2022. ASSISTENCIA-SECRET-ESTATUTARIOS HORAS EXTRAS ASSISTENCIA</t>
  </si>
  <si>
    <t>0202200003646</t>
  </si>
  <si>
    <t>REMUNERACAO REFERENTE AO MES DE MAIO DE 2022. SAUDE-VIGIL-EPIDEM-CLT VENCIMENTO MENSAL</t>
  </si>
  <si>
    <t>0202200003647</t>
  </si>
  <si>
    <t>REMUNERACAO REFERENTE AO MES DE MAIO DE 2022. SAUDE-VIGIL-EPIDEM-CLT ADICIONAL INSALUBRIDADE</t>
  </si>
  <si>
    <t>0202200003648</t>
  </si>
  <si>
    <t>REMUNERACAO REFERENTE AO MES DE MAIO DE 2022. SAUDE-PSF02-AG.COM-SAUDE-CLT VENCIMENTO MENSAL</t>
  </si>
  <si>
    <t>0202200003649</t>
  </si>
  <si>
    <t>REMUNERACAO REFERENTE AO MES DE MAIO DE 2022. SAUDE-PSF02-AG.COM-SAUDE-CLT GRATIFICACAO PSF</t>
  </si>
  <si>
    <t>0202200003650</t>
  </si>
  <si>
    <t>REMUNERACAO REFERENTE AO MES DE MAIO DE 2022. SAUDE-PSF02-AG.COM-SAUDE-CLT ADICIONAL INSALUBRIDADE</t>
  </si>
  <si>
    <t>0202200003651</t>
  </si>
  <si>
    <t>REMUNERACAO REFERENTE AO MES DE MAIO DE 2022. SAUDE-PSF02-AG.COM-SAUDE-CLT FERIAS</t>
  </si>
  <si>
    <t>0202200003652</t>
  </si>
  <si>
    <t>REMUNERACAO REFERENTE AO MES DE MAIO DE 2022. SAUDE-PSF02-AG.COM-SAUDE-CLT HORAS EXTRAS SAUDE</t>
  </si>
  <si>
    <t>0202200003653</t>
  </si>
  <si>
    <t>REMUNERACAO REFERENTE AO MES DE MAIO DE 2022. SAUDE-SECRETARIA-ESTATUTARIOS VENCIMENTO MENSAL</t>
  </si>
  <si>
    <t>0202200003654</t>
  </si>
  <si>
    <t>REMUNERACAO REFERENTE AO MES DE MAIO DE 2022. SAUDE-SECRETARIA-ESTATUTARIOS GRATIFICACAO PSF</t>
  </si>
  <si>
    <t>0202200003655</t>
  </si>
  <si>
    <t>REMUNERACAO REFERENTE AO MES DE MAIO DE 2022. SAUDE-SECRETARIA-ESTATUTARIOS ADICIONAL INSALUBRIDADE</t>
  </si>
  <si>
    <t>0202200003656</t>
  </si>
  <si>
    <t>REMUNERACAO REFERENTE AO MES DE MAIO DE 2022. SAUDE-SECRETARIA-ESTATUTARIOS FERIAS</t>
  </si>
  <si>
    <t>0202200003657</t>
  </si>
  <si>
    <t>REMUNERACAO REFERENTE AO MES DE MAIO DE 2022. SAUDE-SECRETARIA-ESTATUTARIOS ANUENIOS</t>
  </si>
  <si>
    <t>0202200003658</t>
  </si>
  <si>
    <t>REMUNERACAO REFERENTE AO MES DE MAIO DE 2022. SAUDE-SECRETARIA-ESTATUTARIOS GRAT. SINDICANCIA</t>
  </si>
  <si>
    <t>0202200003659</t>
  </si>
  <si>
    <t>REMUNERACAO REFERENTE AO MES DE MAIO DE 2022. SAUDE-VIGIL-EPIDEM-ESTATUTARIOS VENCIMENTOS</t>
  </si>
  <si>
    <t>0202200003660</t>
  </si>
  <si>
    <t>REMUNERACAO REFERENTE AO MES DE MAIO DE 2022. SAUDE-VIGIL-EPIDEM-ESTATUTARIOS VENCIMENTO MENSAL</t>
  </si>
  <si>
    <t>0202200003661</t>
  </si>
  <si>
    <t>REMUNERACAO REFERENTE AO MES DE MAIO DE 2022. SAUDE-VIGIL-EPIDEM-ESTATUTARIOS ADICIONAL INSALUBRIDADE</t>
  </si>
  <si>
    <t>0202200003662</t>
  </si>
  <si>
    <t>REMUNERACAO REFERENTE AO MES DE MAIO DE 2022. SAUDE-VIGIL-EPIDEM-ESTATUTARIOS ANUENIOS</t>
  </si>
  <si>
    <t>0202200003663</t>
  </si>
  <si>
    <t>REMUNERACAO REFERENTE AO MES DE MAIO DE 2022. SAUDE-TRANSPORTE-ESTATUTARIOS VENCIMENTO MENSAL</t>
  </si>
  <si>
    <t>0202200003664</t>
  </si>
  <si>
    <t>REMUNERACAO REFERENTE AO MES DE MAIO DE 2022. SAUDE-TRANSPORTE-ESTATUTARIOS ADICIONAL INSALUBRIDADE</t>
  </si>
  <si>
    <t>0202200003665</t>
  </si>
  <si>
    <t>REMUNERACAO REFERENTE AO MES DE MAIO DE 2022 SAUDE-TRANSPORTE-ESTATUTARIOS HORAS PLANTAO MOTORISTAS</t>
  </si>
  <si>
    <t>0202200003666</t>
  </si>
  <si>
    <t>REMUNERACAO REFERENTE AO MES DE MAIO DE 2022 SAUDE-TRANSPORTE-ESTATUTARIOS ANUENIOS</t>
  </si>
  <si>
    <t>0202200003667</t>
  </si>
  <si>
    <t>REMUNERACAO REFERENTE AO MES DE MAIO DE 2022 SAUDE-TRANSPORTE-ESTATUTARIOS HORAS EXTRAS SAUDE</t>
  </si>
  <si>
    <t>0202200003668</t>
  </si>
  <si>
    <t>REMUNERACAO REFERENTE AO MES DE MAIO DE 2022 SAUDE-PIM-ESTATUTARIOS VENCIMENTO MENSAL</t>
  </si>
  <si>
    <t>0202200003669</t>
  </si>
  <si>
    <t>0202200003670</t>
  </si>
  <si>
    <t>REMUNERACAO REFERENTE AO MES DE MAIO DE 2022 SAUDE-PIM-ESTATUTARIOS ANUENIOS</t>
  </si>
  <si>
    <t>0202200003671</t>
  </si>
  <si>
    <t>REMUNERACAO REFERENTE AO MES DE MAIO DE 2022 SAUDE-FARMACIA-ESTATUTARIOS VENCIMENTOS</t>
  </si>
  <si>
    <t>0202200003672</t>
  </si>
  <si>
    <t>REMUNERACAO REFERENTE AO MES DE MAIO DE 2022 SAUDE-FARMACIA-ESTATUTARIOS ADICIONAL INSALUBRIDADE</t>
  </si>
  <si>
    <t>0202200003673</t>
  </si>
  <si>
    <t>REMUNERACAO REFERENTE AO MES DE MAIO DE 2022 SAUDE-FARMACIA-ESTATUTARIOS ANUENIOS</t>
  </si>
  <si>
    <t>0202200003674</t>
  </si>
  <si>
    <t>REMUNERACAO REFERENTE AO MES DE MAIO DE 2022 SAUDE-PSF01-BUCAL-ESTATUTARIOS VENCIMENTOS</t>
  </si>
  <si>
    <t>0202200003675</t>
  </si>
  <si>
    <t>REMUNERACAO REFERENTE AO MES DE MAIO DE 2022 SAUDE-PSF01-BUCAL-ESTATUTARIOS GRATIFICACAO PSF</t>
  </si>
  <si>
    <t>0202200003676</t>
  </si>
  <si>
    <t>REMUNERACAO REFERENTE AO MES DE MAIO DE 2022 SAUDE-PSF01-BUCAL-ESTATUTARIOS ADICIONAL INSALUBRIDADE</t>
  </si>
  <si>
    <t>0202200003677</t>
  </si>
  <si>
    <t>REMUNERACAO REFERENTE AO MES DE MAIO DE 2022 SAUDE-PSF01-BUCAL-ESTATUTARIOS ANUENIOS</t>
  </si>
  <si>
    <t>0202200003678</t>
  </si>
  <si>
    <t>REMUNERACAO REFERENTE AO MES DE MAIO DE 2022 SAUDE-PSF02-BUCAL-ESTATUTARIOS VENCIMENTO MENSAL</t>
  </si>
  <si>
    <t>0202200003679</t>
  </si>
  <si>
    <t>REMUNERACAO REFERENTE AO MES DE MAIO DE 2022 SAUDE-PSF02-BUCAL-ESTATUTARIOS GRATIFICACAO PSF</t>
  </si>
  <si>
    <t>0202200003680</t>
  </si>
  <si>
    <t>REMUNERACAO REFERENTE AO MES DE MAIO DE 2022 SAUDE-PSF02-BUCAL-ESTATUTARIOS ADICIONAL INSALUBRIDADE</t>
  </si>
  <si>
    <t>0202200003681</t>
  </si>
  <si>
    <t>REMUNERACAO REFERENTE AO MES DE MAIO DE 2022 SAUDE-PSF02-BUCAL-ESTATUTARIOS ANUENIOS</t>
  </si>
  <si>
    <t>0202200003682</t>
  </si>
  <si>
    <t>REMUNERACAO REFERENTE AO MES DE MAIO DE 2022 SAUDE-PSF02-APOIO-ESTATUTARIOS VENCIMENTOS</t>
  </si>
  <si>
    <t>0202200003683</t>
  </si>
  <si>
    <t>REMUNERACAO REFERENTE AO MES DE MAIO DE 2022 SAUDE-PSF02-APOIO-ESTATUTARIOS ADICIONAL INSALUBRIDADE</t>
  </si>
  <si>
    <t>0202200003684</t>
  </si>
  <si>
    <t>REMUNERACAO REFERENTE AO MES DE MAIO DE 2022 SAUDE-PSF02-APOIO-ESTATUTARIOS ANUENIOS</t>
  </si>
  <si>
    <t>0202200003685</t>
  </si>
  <si>
    <t>REMUNERACAO REFERENTE AO MES DE MAIO DE 2022 SAUDE-PRONTO ATENDIMENTO-CONTRATO ADICIONAL INSALUBRIDADE</t>
  </si>
  <si>
    <t>0202200003686</t>
  </si>
  <si>
    <t>REMUNERACAO REFERENTE AO MES DE MAIO DE 2022 SAUDE-PRONTO ATENDIMENTO-CONTRATO ADICIONAL NOTURNO</t>
  </si>
  <si>
    <t>0202200003687</t>
  </si>
  <si>
    <t>REMUNERACAO REFERENTE AO MES DE MAIO DE 2022 SAUDE-PRONTO ATENDIMENTO-CONTRATO SALARIO MENSAL</t>
  </si>
  <si>
    <t>0202200003688</t>
  </si>
  <si>
    <t>REMUNERACAO REFERENTE AO MES DE MAIO DE 2022 SAUDE-PSF01-AG.COM-SAUDE-CLT VENCIMENTO MENSAL</t>
  </si>
  <si>
    <t>0202200003689</t>
  </si>
  <si>
    <t>REMUNERACAO REFERENTE AO MES DE MAIO DE 2022 SAUDE-PSF01-AG.COM-SAUDE-CLT VENCIMENTOS</t>
  </si>
  <si>
    <t>0202200003690</t>
  </si>
  <si>
    <t>REMUNERACAO REFERENTE AO MES DE MAIO DE 2022 SAUDE-PSF01-AG.COM-SAUDE-CLT GRATIFICACAO PSF</t>
  </si>
  <si>
    <t>0202200003691</t>
  </si>
  <si>
    <t>REMUNERACAO REFERENTE AO MES DE MAIO DE 2022 SAUDE-PSF01-AG.COM-SAUDE-CLT ADICIONAL INSALUBRIDADE</t>
  </si>
  <si>
    <t>0202200003692</t>
  </si>
  <si>
    <t>REMUNERACAO REFERENTE AO MES DE MAIO DE 2022 SAUDE-PRONTO-ATENDIMENTO-ESTATU VENCIMENTO MENSAL</t>
  </si>
  <si>
    <t>0202200003693</t>
  </si>
  <si>
    <t>REMUNERACAO REFERENTE AO MES DE MAIO DE 2022 SAUDE-PRONTO-ATENDIMENTO-ESTATU ADICIONAL INSALUBRIDADE</t>
  </si>
  <si>
    <t>0202200003694</t>
  </si>
  <si>
    <t>REMUNERACAO REFERENTE AO MES DE MAIO DE 2022 SAUDE-PRONTO-ATENDIMENTO-ESTATU ADICIONAL NOTURNO</t>
  </si>
  <si>
    <t>0202200003695</t>
  </si>
  <si>
    <t>REMUNERACAO REFERENTE AO MES DE MAIO DE 2022 SAUDE-PRONTO-ATENDIMENTO-ESTATU FERIAS</t>
  </si>
  <si>
    <t>0202200003696</t>
  </si>
  <si>
    <t>REMUNERACAO REFERENTE AO MES DE MAIO DE 2022 SAUDE-PRONTO-ATENDIMENTO-ESTATU ANUENIOS</t>
  </si>
  <si>
    <t>0202200003697</t>
  </si>
  <si>
    <t>REMUNERACAO REFERENTE AO MES DE MAIO DE 2022 SAUDE-PRONTO-ATENDIMENTO-APOIO - ESTATU VENCIMENTO</t>
  </si>
  <si>
    <t>0202200003698</t>
  </si>
  <si>
    <t>REMUNERACAO REFERENTE AO MES DE MAIO DE 2022 SAUDE-PRONTO-ATENDIMENTO-APOIO - ESTATU INSALUBRIDADE</t>
  </si>
  <si>
    <t>0202200003699</t>
  </si>
  <si>
    <t>REMUNERACAO REFERENTE AO MES DE MAIO DE 2022 SAUDE-PRONTO-ATENDIMENTO-APOIO - ESTATU ADICIONAL NOTURNO</t>
  </si>
  <si>
    <t>0202200003700</t>
  </si>
  <si>
    <t>REMUNERACAO REFERENTE AO MES DE MAIO DE 2022 SAUDE-PRONTO-ATENDIMENTO-APOIO - ESTATU FERIAS</t>
  </si>
  <si>
    <t>0202200003701</t>
  </si>
  <si>
    <t>REMUNERACAO REFERENTE AO MES DE MAIO DE 2022 SAUDE-PRONTO-ATENDIMENTO-APOIO - ESTATU ANUENIOS</t>
  </si>
  <si>
    <t>0202200003702</t>
  </si>
  <si>
    <t>REMUNERACAO REFERENTE AO MES DE MAIO DE 2022. SAUDE-PSF01- ESTATUTARIOS VENCIMENTO</t>
  </si>
  <si>
    <t>0202200003703</t>
  </si>
  <si>
    <t>0202200003704</t>
  </si>
  <si>
    <t>REMUNERACAO REFERENTE AO MES DE MAIO DE 2022. SAUDE-PSF01- ESTATUTARIOS GARTIFICACAO PSF</t>
  </si>
  <si>
    <t>0202200003705</t>
  </si>
  <si>
    <t>REMUNERACAO REFERENTE AO MES DE MAIO DE 2022. SAUDE-PSF01- ESTATUTARIOS INSALUBRIDADE</t>
  </si>
  <si>
    <t>0202200003706</t>
  </si>
  <si>
    <t>REMUNERACAO REFERENTE AO MES DE MAIO DE 2022. SAUDE-PSF01- ESTATUTARIOS FERIAS</t>
  </si>
  <si>
    <t>0202200003707</t>
  </si>
  <si>
    <t>REMUNERACAO REFERENTE AO MES DE MAIO DE 2022. SAUDE-PSF01- ESTATUTARIOS ANUENIOS</t>
  </si>
  <si>
    <t>0202200003708</t>
  </si>
  <si>
    <t>REMUNERACAO REFERENTE AO MES DE MAIO DE 2022. SAUDE-PSF02- ESTATUTARIOS VENCIMENTOS</t>
  </si>
  <si>
    <t>0202200003709</t>
  </si>
  <si>
    <t>REMUNERACAO REFERENTE AO MES DE MAIO DE 2022. SAUDE-PSF02- ESTATUTARIOS GRATIFICACAO PSF</t>
  </si>
  <si>
    <t>0202200003710</t>
  </si>
  <si>
    <t>REMUNERACAO REFERENTE AO MES DE MAIO DE 2022. SAUDE-PSF02- ESTATUTARIOS INSALUBRIDADE</t>
  </si>
  <si>
    <t>0202200003711</t>
  </si>
  <si>
    <t>REMUNERACAO REFERENTE AO MES DE MAIO DE 2022. SAUDE-PSF02- ESTATUTARIOS FERIAS</t>
  </si>
  <si>
    <t>0202200003712</t>
  </si>
  <si>
    <t>REMUNERACAO REFERENTE AO MES DE MAIO DE 2022. SAUDE-PSF02- ESTATUTARIOS ANUENIOS</t>
  </si>
  <si>
    <t>0202200003713</t>
  </si>
  <si>
    <t>REMUNERACAO REFERENTE AO MES DE MAIO DE 2022. SAUDE-PSF02- ESTATUTARIOS HORAS EXTRAS SAUDE</t>
  </si>
  <si>
    <t>0202200003714</t>
  </si>
  <si>
    <t>REMUNERACAO REFERENTE AO MES DE MAIO DE 2022. FAZENDA-ESTATUTARIOS VENCIMENTO</t>
  </si>
  <si>
    <t>0202200003715</t>
  </si>
  <si>
    <t>REMUNERACAO REFERENTE AO MES DE MAIO DE 2022. FAZENDA-ESTATUTARIOS QUEBRA DE CAIXA</t>
  </si>
  <si>
    <t>0202200003716</t>
  </si>
  <si>
    <t>REMUNERACAO REFERENTE AO MES DE MAIO DE 2022. FAZENDA-ESTATUTARIOS FERIAS</t>
  </si>
  <si>
    <t>0202200003717</t>
  </si>
  <si>
    <t>REMUNERACAO REFERENTE AO MES DE MAIO DE 2022. FAZENDA-ESTATUTARIOS ANUENIOS</t>
  </si>
  <si>
    <t>0202200003718</t>
  </si>
  <si>
    <t>REMUNERACAO REFERENTE AO MES DE MAIO DE 2022. FAZENDA-ESTATUTARIOS HORAS EXTRAS FAZENDA</t>
  </si>
  <si>
    <t>0202200003719</t>
  </si>
  <si>
    <t>REMUNERACAO REFERENTE AO MES DE MAIO DE 2022. FAZENDA-ESTATUTARIOS GARTIFICACAO JUNTA MILITAR</t>
  </si>
  <si>
    <t>0202200003720</t>
  </si>
  <si>
    <t>REMUNERACAO REFERENTE AO MES DE MAIO DE 2022. FAZENDA-ESTATUTARIOS GARTIFICACAO SERV. CAMARA</t>
  </si>
  <si>
    <t>0202200003721</t>
  </si>
  <si>
    <t>REMUNERACAO REFERENTE AO MES DE MAIO DE 2022. FAZENDA-ESTATUTARIOS GARTIFICACAO SERV. RPPS</t>
  </si>
  <si>
    <t>0202200003722</t>
  </si>
  <si>
    <t>REMUNERACAO REFERENTE AO MES DE MAIO DE 2022. SAUDE-TEC.ENFERMAGEM-CONTRATO GRATIFICACAO PSF ADICIONAL INSALUBRIDADE SALARIO</t>
  </si>
  <si>
    <t>0202200003723</t>
  </si>
  <si>
    <t>REMUNERACAO REFERENTE AO MES DE MAIO DE 2022. SAUDE-TEC.ENFERMAGEM-CONTRATO HORAS EXTRAS SAUDE</t>
  </si>
  <si>
    <t>REMUNERACAO REFERENTE AO MES DE MAIO DE 2022. GETON RPPS</t>
  </si>
  <si>
    <t>0202200003725</t>
  </si>
  <si>
    <t>0,25  DE  DIARIA  A  ALECRIM  NO DIA 25/05/2022 PARA ACOMPANHAR PACIENTE EM INTERNACAO MEDICA. CONF RD 599 EM ANEXO</t>
  </si>
  <si>
    <t>0202200003726</t>
  </si>
  <si>
    <t>RESERVATORIO  DE  AGUA  15.000 PARA SUBSTITUICAO NA REDE DE AGUA EM LAJEADO PESSEGUEIRO. CONF RD 1453 EM ANEXO PROCESS    No  70/2022  -  PREGAO  PRESENCIAL  No  12/2022  -  SRP  09/2022</t>
  </si>
  <si>
    <t>0202200003727</t>
  </si>
  <si>
    <t>COMBUSTIVEL  PARA  ABASTECIMENTO DA FROTA DA SECRETARIA DE OBRAS E VIACAO - MANUTENCAO DE ESTRADAS RURAIS. NE COMPLEMENTAR A NE 3389.</t>
  </si>
  <si>
    <t>0202200003728</t>
  </si>
  <si>
    <t>CONSERTO  DE CAMERAS DE SEGURANCA DA GARAGEM DO TRANSPORTE ESCOLAR. CONF RD 1454 EM ANEXO PROCESSO No 175/2022 - DISPENSA No 123/2022</t>
  </si>
  <si>
    <t>0202200003729</t>
  </si>
  <si>
    <t>GaS DE COZINHA PARA MANUTENCAO DAS ATIVIDADES DA SECRETARIA DE AGRICULTURA. CONF RD 1457 EM ANEXO PROCESSO  No  324/2021  -  PREGAO  PRESENCIAL No 56/2021 - SRP No 46/2021 E EDITAL No 89/2021</t>
  </si>
  <si>
    <t>0202200003730</t>
  </si>
  <si>
    <t>PECAS  PARA  MANUTENCAO  DOS  oNIBUS  No 67,81,75,69 DA FROTA DO TRANSPORTE ESCOLAR. CONF RD 1451 EM ANEXO PROCESSO    No  94/2022  -  PREGAO  PRESENCIAL  No  16/2022    SRP  11/2022</t>
  </si>
  <si>
    <t>0202200003731</t>
  </si>
  <si>
    <t>PECAS  PARA  CONSERTO  DA  MOTONIVELADORA No 83- SETOR DE ESTRADAS. CONF RD 1450 EM ANEXO PROCESSO No 173/2022 - DISPENSA No 121/2022</t>
  </si>
  <si>
    <t>0202200003732</t>
  </si>
  <si>
    <t>04  UN DE CAMARA DE AR 1000X20 PARA SUBSTITUICAO EM VEICULOS DA SMOV- SETOR DE ESTRADAS. CONF RD 1452 EM ANEXO PROCESSO No 174/2022 - DISPENSA No 122/2022</t>
  </si>
  <si>
    <t>0202200003733</t>
  </si>
  <si>
    <t>CONSERTO  DA  AUTOCLAVE  UTILIZADA  NO  PSF  01.  CONF  RD  1456 EM ANEXO PROCESSO No 176/2022 - DISPENSA No 124/2022</t>
  </si>
  <si>
    <t>0202200003734</t>
  </si>
  <si>
    <t>PECAS  PARA  CONSERTO  DA  AUTOCLAVE  DO  PSF  01.  CONF RD 1455 EM ANEXO PROCESSO No 176/2022 - DISPENSA No 124/2022</t>
  </si>
  <si>
    <t>0202200003735</t>
  </si>
  <si>
    <t>12  UN  LIMPEZA COMPLETA DE APARELHOS DE AR CONDICIONADO PARA SECRETARIA DE SAUDE- ADMINISTRACAO DA SAUDE. CONF RD 1458 EM ANEXO PROCESSO      No  122/2022  PREGAO  PRESENCIAL  No  23/2022    SRP  16/2022</t>
  </si>
  <si>
    <t>0202200003736</t>
  </si>
  <si>
    <t>CONSERTO  EM  PNEU  DO  VEICULO  VOYAGE  -  PLACA  IXW9046 DO TRANSPORTE DE PACIENTES. CONF RD 1461 EM ANEXO. PROCESSO    No  305/2021  -  PREGAO  PRESENCIAL  No  53/2021  - SRP 44/2021</t>
  </si>
  <si>
    <t>0202200003737</t>
  </si>
  <si>
    <t>03  HORAS  MAO  DE OBRA PARTE ELETRICA PARA CONSERTO NO VEICULO LOGAN PLACA IYD9962. CONF RD 1459 EM ANEXO. PROCESSO 56/2022 - PREGAO PRESENCIAL 09/2022 - SRP 07/2022</t>
  </si>
  <si>
    <t>0202200003738</t>
  </si>
  <si>
    <t>4,5  HORAS SERVICOS MECANICOS PARA CONSERTO NO VEICULO LOGAN PLACA IYD9962. CONF RD 1460 EM ANEXO. PROCESSO 56/2022 - PREGAO PRESENCIAL 09/2022 - SRP 07/2022</t>
  </si>
  <si>
    <t>0202200003739</t>
  </si>
  <si>
    <t>RESSARCIMENTO  DE  CONSULTA/EXAME  MEDICO  CONF LEI 2613/15 DE ACORDO COM O DECRETO 104/15 CONF RD 1464 EM ANEXO.</t>
  </si>
  <si>
    <t>0202200003740</t>
  </si>
  <si>
    <t>QUADRO  DE  VIDRO  PARA  A  SALA  DA ASSESSORIA JURIDICA  . CONF RD 1466 EM ANEXO PROCESSO No 178/2022 - DISPENSA No 126/2022 PATRIMONIO No</t>
  </si>
  <si>
    <t>0202200003741</t>
  </si>
  <si>
    <t>PECAS  PARA  MANUTENCAO  DOS ONIBUS DA FROTA DO TRANSPORTE ESCOLAR. CONF RD 1469 EM ANEXO PROCESSO    No  94/2022  -  PREGAO  PRESENCIAL  No  16/2022   - SRP 11/2022</t>
  </si>
  <si>
    <t>0202200003742</t>
  </si>
  <si>
    <t>COMBUSTIVEL  PARA MANUTENCAO DO TRANSPORTE ESCOLAR. CONF RD 1468 EM ANEXO PROCESSO  No  16/2022  -  PREGAO  PRESENCIAL  No 02/2022 - SRP No 03/2022 2.500 LTS DIESEL COMUM X R$ 7,08</t>
  </si>
  <si>
    <t>0202200003743</t>
  </si>
  <si>
    <t>COMBUSTIVEL  PARA MANUTENCAO DO TRANSPORTE ESCOLAR. CONF RD 1467 EM ANEXO PROCESSO  No  16/2022  -  PREGAO  PRESENCIAL  No 02/2022 - SRP No 03/2022 2.500 LTS DIESEL S10 X R$ 7,16</t>
  </si>
  <si>
    <t>0202200003744</t>
  </si>
  <si>
    <t>COMBUSTIVEL  PARA MANUTENCAO DO TRANSPORTE ESCOLAR. CONF RD 1465 EM ANEXO PROCESSO  No  324/2021  -  PREGAO  PRESENCIAL No 56/2021 - SRP No 46/2021 300 LTS GASOLINA COMUM X R$ 7,68</t>
  </si>
  <si>
    <t>0202200003745</t>
  </si>
  <si>
    <t>1,50  DE  DIARIA  A CAPAO DO LEAO  DE 28 A 29/05/2022 PARA VISITA E ENTREGA DE    MEDICACAO    A  PACIENTES  INTERNADOS.  CONF  SD  612/2022  EM  ANEXO</t>
  </si>
  <si>
    <t>0202200003746</t>
  </si>
  <si>
    <t>PAGAMENTO  DE  ART  No11927775 REF. A REGULARIZACAO E LAUDO TECNICO DO LOTE No  01  EDIFICACOES  DA  ESCOLA  GETuLIO  VARGAS.  CONF  RD  1470 EM ANEXO.</t>
  </si>
  <si>
    <t>0202200003747</t>
  </si>
  <si>
    <t>ALIMENTOS  PARA  REALIZACAO DE ALMOCO PARA SERVIDORES DURANTE REALIZACAO DE SERVICOS  DE  LIMPEZA EM LOCALIDADES DO INTERIOR DO MUNICIPIO. CONF RD 1471 EM ANEXO PROCESSO  No  116/2022  -  PREGAO  PRESENCIAL  No  21/2022  -  SRP  14/2022</t>
  </si>
  <si>
    <t>0202200003748</t>
  </si>
  <si>
    <t>TROCA  DE  EMPLACAMENTO  PARA  AMBULANCIA  - IVZ6337, AMBULANCIA - IYW7750, LOGAN- IYD9962  E VOYAGE-IXW9032. CONF RD 1472 EM ANEXO</t>
  </si>
  <si>
    <t>0202200003749</t>
  </si>
  <si>
    <t>CONSULTAS  E  EXAMES  ESPECIALIZADOS  A  PACIENTES  ENCAMINHADOS  PELA REDE BASICA DE SAUDE DO MUNICIPIO CONF RD 1473 EM ANEXO.</t>
  </si>
  <si>
    <t>0202200003750</t>
  </si>
  <si>
    <t>CONTRIBUICAO  DO  MUNICIPIO  REF.  AO  RATEIO PARA MANUTENCAO DO CISMISSOES CONF. LEI M. 2728/17 CONF RD 1474 EM ANEXO.</t>
  </si>
  <si>
    <t>0202200003751</t>
  </si>
  <si>
    <t>02  UN REFIL PARA IMPRESSORA UTILIZADA PELO PSF 02. CONF RD 1475 EM ANEXO PROCESSO  No  258/2021  -  PREGAO  PRESENCIAL  No  44/2021  -  SRP  35/2021</t>
  </si>
  <si>
    <t>0202200003752</t>
  </si>
  <si>
    <t>CONTRIBUICAO AO FGTS REF. REMUNERACAO DE MAIO DE 2022. 931 - 1 - PROFESSORES FUNDEB - R$ 239,81 127 - 1 - SECRETARIA DE SAUDE - PPI - R$ 162,08 117 - 7 - AGENTES DE SAUDE - PSF01 - R$ 1.254,63 117 - 8 - AGENTES DE SAUDE - PSF02 - R$ 1.476,55</t>
  </si>
  <si>
    <t>0202200003753</t>
  </si>
  <si>
    <t>0202200003754</t>
  </si>
  <si>
    <t>0202200003755</t>
  </si>
  <si>
    <t>0202200003758</t>
  </si>
  <si>
    <t>CONTRIB. PATRONAL AO INSS REF REMUNERACAO DE MAIO 2022 CONSELHO TUTELAR</t>
  </si>
  <si>
    <t>0202200003759</t>
  </si>
  <si>
    <t>CONTRIB. PATRONAL AO INSS REF REMUNERACAO DE MAIO 2022 GABINETE-SUBSIDIOS PREFEITO E VICE</t>
  </si>
  <si>
    <t>0202200003760</t>
  </si>
  <si>
    <t>CONTRIB. PATRONAL AO INSS REF REMUNERACAO DE MAIO 2022 GABINETE-ASSESSORIA - CCs</t>
  </si>
  <si>
    <t>0202200003761</t>
  </si>
  <si>
    <t>CONTRIB. PATRONAL AO INSS REF REMUNERACAO DE MAIO 2022 ADMINISTRACAO - CCs</t>
  </si>
  <si>
    <t>0202200003762</t>
  </si>
  <si>
    <t>CONTRIB. PATRONAL AO INSS REF REMUNERACAO DE MAIO 2022 FAZENDA  - CCs</t>
  </si>
  <si>
    <t>0202200003763</t>
  </si>
  <si>
    <t>CONTRIB. PATRONAL AO INSS REF REMUNERACAO DE MAIO 2022 ASSISTENCIA SOCIAL  - CCs</t>
  </si>
  <si>
    <t>0202200003764</t>
  </si>
  <si>
    <t>CONTRIB. PATRONAL AO INSS REF REMUNERACAO DE MAIO 2022 OBRAS E VIACAO  - CCs</t>
  </si>
  <si>
    <t>0202200003765</t>
  </si>
  <si>
    <t>CONTRIB. PATRONAL AO INSS REF REMUNERACAO DE MAIO 2022 SERVICOS URBANOS  - CCs</t>
  </si>
  <si>
    <t>0202200003766</t>
  </si>
  <si>
    <t>CONTRIB. PATRONAL AO INSS REF REMUNERACAO DE MAIO 2022 AGRICULTURA - CCs</t>
  </si>
  <si>
    <t>0202200003767</t>
  </si>
  <si>
    <t>CONTRIB. PATRONAL AO INSS REF REMUNERACAO DE MAIO 2022 EDUCACAO - SECRETARIA - CCs</t>
  </si>
  <si>
    <t>0202200003768</t>
  </si>
  <si>
    <t>CONTRIB. PATRONAL AO INSS REF REMUNERACAO DE MAIO 2022 EDUCACAO-MDE-GV-ENS.FUND.APOIO - CCs</t>
  </si>
  <si>
    <t>0202200003769</t>
  </si>
  <si>
    <t>CONTRIB. PATRONAL AO INSS REF REMUNERACAO DE MAIO 2022 EDUCACAO-INFANTIL-MONITOR-CONTRATO</t>
  </si>
  <si>
    <t>0202200003770</t>
  </si>
  <si>
    <t>CONTRIB. PATRONAL AO INSS REF REMUNERACAO DE MAIO 2022 EDUCACAO-AUX. ALIM. E HIGIENE -CONTRATO</t>
  </si>
  <si>
    <t>0202200003771</t>
  </si>
  <si>
    <t>CONTRIB. PATRONAL AO INSS REF REMUNERACAO DE MAIO 2022 EDUCACAO-SUPERV-ORIENTADOR -CONTRATO</t>
  </si>
  <si>
    <t>0202200003772</t>
  </si>
  <si>
    <t>CONTRIB. PATRONAL AO INSS REF REMUNERACAO DE MAIO 2022 EDUCACAO-INFANTIL-MONITOR -CONTRATO</t>
  </si>
  <si>
    <t>0202200003773</t>
  </si>
  <si>
    <t>CONTRIB. PATRONAL AO INSS REF REMUNERACAO DE MAIO 2022 EDUCACAO-INFANTIL-CONTRATO- MONITOR</t>
  </si>
  <si>
    <t>0202200003774</t>
  </si>
  <si>
    <t>CONTRIB. PATRONAL AO INSS REF REMUNERACAO DE MAIO 2022 EDUCACAO-PROF FUNDEB - CLT</t>
  </si>
  <si>
    <t>0202200003775</t>
  </si>
  <si>
    <t>CONTRIB. PATRONAL AO INSS REF REMUNERACAO DE MAIO 2022 AGENTES SAUDE PACS- CLT- PSF01</t>
  </si>
  <si>
    <t>0202200003776</t>
  </si>
  <si>
    <t>CONTRIB. PATRONAL AO INSS REF REMUNERACAO DE MAIO 2022 AGENTES SAUDE PACS- CLT- PSF02</t>
  </si>
  <si>
    <t>0202200003777</t>
  </si>
  <si>
    <t>CONTRIB. PATRONAL AO INSS REF REMUNERACAO DE MAIO 2022 SAUDE - VIGILANCIA - CLT</t>
  </si>
  <si>
    <t>0202200003778</t>
  </si>
  <si>
    <t>CONTRIB. PATRONAL AO INSS REF REMUNERACAO DE MAIO 2022 SAUDE - PRONTO ATENDIMENTO - CONTRATO</t>
  </si>
  <si>
    <t>0202200003779</t>
  </si>
  <si>
    <t>CONTRIB. PATRONAL AO INSS REF REMUNERACAO DE MAIO 2022 SAUDE - TEC. DE ENFERMAGEM - CONTRATO</t>
  </si>
  <si>
    <t>0202200003780</t>
  </si>
  <si>
    <t>CONTRIB. PATRONAL AO INSS REF REMUNERACAO DE MAIO 2022 SERVIDORES SAUDE - CCs</t>
  </si>
  <si>
    <t>0202200003781</t>
  </si>
  <si>
    <t>CONTRIB.  AO  FPSM  PARTE  PATRONAL  16%  REF  REMUNERACAO  DE  MAIO 2022 GABINETE- CONTROLE INTERNO</t>
  </si>
  <si>
    <t>0202200003782</t>
  </si>
  <si>
    <t>CONTRIB.  AO  FPSM  PARTE  PATRONAL  16%  REF  REMUNERACAO  DE  MAIO 2022 GABINETE- ESTATUTARIO</t>
  </si>
  <si>
    <t>0202200003783</t>
  </si>
  <si>
    <t>CONTRIB.  AO  FPSM  PARTE  PATRONAL  16%  REF  REMUNERACAO  DE  MAIO 2022 ADMINISTRACAO/LIMPEZA/COZINHA- ESTATUTARIO</t>
  </si>
  <si>
    <t>0202200003784</t>
  </si>
  <si>
    <t>CONTRIB.  AO  FPSM  PARTE  PATRONAL  16%  REF  REMUNERACAO  DE  MAIO 2022 ADMINISTRACAO/SERVIDORES</t>
  </si>
  <si>
    <t>0202200003785</t>
  </si>
  <si>
    <t>CONTRIB.  AO  FPSM  PARTE  PATRONAL  16%  REF  REMUNERACAO  DE  MAIO 2022 GRATIFICACAO RPPS - 2+1</t>
  </si>
  <si>
    <t>0202200003786</t>
  </si>
  <si>
    <t>CONTRIB.  AO  FPSM  PARTE  PATRONAL  16%  REF  REMUNERACAO  DE  MAIO 2022 GRATIFICACAO CAMARA - 3</t>
  </si>
  <si>
    <t>0202200003787</t>
  </si>
  <si>
    <t>CONTRIB.  AO  FPSM  PARTE  PATRONAL  16%  REF  REMUNERACAO  DE  MAIO 2022 FAZENDA/SERVIDORES</t>
  </si>
  <si>
    <t>0202200003788</t>
  </si>
  <si>
    <t>CONTRIB.  AO  FPSM  PARTE  PATRONAL  16%  REF  REMUNERACAO  DE  MAIO 2022 GRATIFICACAO RPPS  - 3</t>
  </si>
  <si>
    <t>0202200003789</t>
  </si>
  <si>
    <t>CONTRIB.  AO  FPSM  PARTE  PATRONAL  16%  REF  REMUNERACAO  DE  MAIO 2022 GRATIFICACAO CAMARA  - 3</t>
  </si>
  <si>
    <t>0202200003790</t>
  </si>
  <si>
    <t>CONTRIB.  AO  FPSM  PARTE  PATRONAL  16%  REF  REMUNERACAO  DE  MAIO 2022 FAZENDA - TRIBUTARIO - ESTATUTARIO</t>
  </si>
  <si>
    <t>0202200003791</t>
  </si>
  <si>
    <t>CONTRIB.  AO  FPSM  PARTE  PATRONAL  16%  REF  REMUNERACAO  DE  MAIO 2022 OBRAS E VIACAO /SERVIDORES</t>
  </si>
  <si>
    <t>0202200003792</t>
  </si>
  <si>
    <t>CONTRIB.  AO  FPSM  PARTE  PATRONAL  16%  REF  REMUNERACAO  DE  MAIO 2022 SERVICOS URBANOS E TRANSITO /SERVIDORES</t>
  </si>
  <si>
    <t>0202200003793</t>
  </si>
  <si>
    <t>CONTRIB.  AO  FPSM  PARTE  PATRONAL  16%  REF  REMUNERACAO  DE  MAIO 2022 ASSISTENCIA SOCIAL-SECRETARIA</t>
  </si>
  <si>
    <t>0202200003794</t>
  </si>
  <si>
    <t>CONTRIB.  AO  FPSM  PARTE  PATRONAL  16%  REF  REMUNERACAO  DE  MAIO 2022 ASSISTENCIA SOCIAL-CRAS-ESTAT.</t>
  </si>
  <si>
    <t>0202200003795</t>
  </si>
  <si>
    <t>CONTRIB.  AO  FPSM  PARTE  PATRONAL  16%  REF  REMUNERACAO  DE  MAIO 2022 AGRICULTURA - ESTATUTARIOS</t>
  </si>
  <si>
    <t>0202200003796</t>
  </si>
  <si>
    <t>CONTRIB.  AO  FPSM  PARTE  PATRONAL  16%  REF  REMUNERACAO  DE  MAIO 2022 EDUCACAO - SECRETARIA - ESTATUTARIOS</t>
  </si>
  <si>
    <t>0202200003797</t>
  </si>
  <si>
    <t>CONTRIB.  AO  FPSM  PARTE  PATRONAL  16%  REF  REMUNERACAO  DE  MAIO 2022 EDUC. FUNDEB-LAR - EDUC.INFANTIL-PROF</t>
  </si>
  <si>
    <t>0202200003798</t>
  </si>
  <si>
    <t>CONTRIB.  AO  FPSM  PARTE  PATRONAL  16%  REF  REMUNERACAO  DE  MAIO 2022 EDUC. LAR - ED.INFANTIL -MERENDA</t>
  </si>
  <si>
    <t>0202200003799</t>
  </si>
  <si>
    <t>CONTRIB.  AO  FPSM  PARTE  PATRONAL  16%  REF  REMUNERACAO  DE  MAIO 2022 EDUC. FUNDEB-GV-FUNDA-PROF</t>
  </si>
  <si>
    <t>0202200003800</t>
  </si>
  <si>
    <t>CONTRIB.  AO  FPSM  PARTE  PATRONAL  16%  REF  REMUNERACAO  DE  MAIO 2022 EDUC. FUNDEB-GV- EDUC.INFANTIL-PROF</t>
  </si>
  <si>
    <t>0202200003801</t>
  </si>
  <si>
    <t>CONTRIB.  AO  FPSM  PARTE  PATRONAL  16%  REF  REMUNERACAO  DE  MAIO 2022 EDUC. GV- FUNDAMENTAL - MERENDA</t>
  </si>
  <si>
    <t>0202200003802</t>
  </si>
  <si>
    <t>CONTRIB.  AO  FPSM  PARTE  PATRONAL  16%  REF  REMUNERACAO  DE  MAIO 2022 EDUC. MDE- LAR - ED.INFANTIL -APOIO</t>
  </si>
  <si>
    <t>0202200003803</t>
  </si>
  <si>
    <t>CONTRIB.  AO  FPSM  PARTE  PATRONAL  16%  REF  REMUNERACAO  DE  MAIO 2022 EDUC. FUNDEB-TRANSPORTE ESCOLAR</t>
  </si>
  <si>
    <t>0202200003804</t>
  </si>
  <si>
    <t>CONTRIB.  AO  FPSM  PARTE  PATRONAL  16%  REF  REMUNERACAO  DE  MAIO 2022 EDUC. FUNDEB-GV-ORIENTADOR - ESTATUTARIO</t>
  </si>
  <si>
    <t>0202200003805</t>
  </si>
  <si>
    <t>CONTRIB.  AO  FPSM  PARTE  PATRONAL  16%  REF  REMUNERACAO  DE  MAIO 2022 EDUC. FUNDEB-GV- EDUC.INFANTIL-MONITOR</t>
  </si>
  <si>
    <t>0202200003806</t>
  </si>
  <si>
    <t>CONTRIB.  AO  FPSM  PARTE  PATRONAL  16%  REF  REMUNERACAO  DE  MAIO 2022 EDUC. MDE-GV- FUNDA-APOIO</t>
  </si>
  <si>
    <t>0202200003807</t>
  </si>
  <si>
    <t>CONTRIB.  AO  FPSM  PARTE  PATRONAL  16%  REF  REMUNERACAO  DE  MAIO 2022 EDUC. MDE-GV- INFANTIL-APOIO</t>
  </si>
  <si>
    <t>0202200003808</t>
  </si>
  <si>
    <t>CONTRIB.  AO  FPSM  PARTE  PATRONAL  16%  REF  REMUNERACAO  DE  MAIO 2022 EDUC. FUNDEB-LAR-INFANTIL-MONITOR-ESTATUTARIO</t>
  </si>
  <si>
    <t>0202200003809</t>
  </si>
  <si>
    <t>CONTRIB.  AO  FPSM  PARTE  PATRONAL  16%  REF  REMUNERACAO  DE  MAIO 2022 SAUDE-SECRETARIA</t>
  </si>
  <si>
    <t>0202200003810</t>
  </si>
  <si>
    <t>CONTRIB.  AO  FPSM  PARTE  PATRONAL  16%  REF  REMUNERACAO  DE  MAIO 2022 SAUDE-VIGILANCIA EPIDEM-ESTATUTARIO</t>
  </si>
  <si>
    <t>0202200003811</t>
  </si>
  <si>
    <t>CONTRIB.  AO  FPSM  PARTE  PATRONAL  16%  REF  REMUNERACAO  DE  MAIO 2022 SAUDE-TRANSPORTE</t>
  </si>
  <si>
    <t>0202200003812</t>
  </si>
  <si>
    <t>CONTRIB.  AO  FPSM  PARTE  PATRONAL  16%  REF  REMUNERACAO  DE  MAIO 2022 SAUDE-PIM</t>
  </si>
  <si>
    <t>0202200003813</t>
  </si>
  <si>
    <t>CONTRIB.  AO  FPSM  PARTE  PATRONAL  16%  REF  REMUNERACAO  DE  MAIO 2022 SAUDE- FARMACIA - ESTATUTARIO</t>
  </si>
  <si>
    <t>0202200003814</t>
  </si>
  <si>
    <t>CONTRIB.  AO  FPSM  PARTE  PATRONAL  16%  REF  REMUNERACAO  DE  MAIO 2022 SAUDE- PSF 01 - BUCAL</t>
  </si>
  <si>
    <t>0202200003815</t>
  </si>
  <si>
    <t>CONTRIB.  AO  FPSM  PARTE  PATRONAL  16%  REF  REMUNERACAO  DE  MAIO 2022 SAUDE- PSF01-ESTATUTARIO</t>
  </si>
  <si>
    <t>0202200003816</t>
  </si>
  <si>
    <t>CONTRIB.  AO  FPSM  PARTE  PATRONAL  16%  REF  REMUNERACAO  DE  MAIO 2022 SAUDE- PSF 02 - BUCAL</t>
  </si>
  <si>
    <t>0202200003817</t>
  </si>
  <si>
    <t>CONTRIB.  AO  FPSM  PARTE  PATRONAL  16%  REF  REMUNERACAO  DE  MAIO 2022 SAUDE- PSF02-ESTATUTARIO</t>
  </si>
  <si>
    <t>0202200003818</t>
  </si>
  <si>
    <t>CONTRIB.  AO  FPSM  PARTE  PATRONAL  16%  REF  REMUNERACAO  DE  MAIO 2022 SAUDE- PRONTO ATENDIMENTO</t>
  </si>
  <si>
    <t>0202200003819</t>
  </si>
  <si>
    <t>CONTRIB.  AO  FPSM  PARTE  PATRONAL  16%  REF  REMUNERACAO  DE  MAIO 2022 SAUDE- PSF02-APOIO - ESTATUTARIO</t>
  </si>
  <si>
    <t>0202200003820</t>
  </si>
  <si>
    <t>CONTRIB.  AO  FPSM  PARTE  PATRONAL  16%  REF  REMUNERACAO  DE  MAIO 2022 SAUDE- PRONTO ATENDIMENTO-APOIO- ESTATUTARIO</t>
  </si>
  <si>
    <t>CONTRIB  AO  FPSM  PARTE  PATRONAL  DE 16% REF. REMUNERACAO DE MAIO/2022. FAPS-INATIVOS-VL-REAL</t>
  </si>
  <si>
    <t>CONTRIB  AO  FPSM  PARTE  PATRONAL  DE 16% REF. REMUNERACAO DE MAIO/2022. FAPS-PENSIONISTAS-VL-REAL</t>
  </si>
  <si>
    <t>0202200003824</t>
  </si>
  <si>
    <t>CONTRIB.  AO  FPSM  PARTE  PATRONAL  20,88%  REF REMUNERACAO DE MAIO 2022 PASSIVO ATUARIAL DEMAIS SERVIDORES</t>
  </si>
  <si>
    <t>0202200003825</t>
  </si>
  <si>
    <t>CONTRIB.  AO  FPSM  PARTE  PATRONAL  20,88%  REF REMUNERACAO DE MAIO 2022 PASSIVO ATUARIAL SERVIDORES FUNDEB</t>
  </si>
  <si>
    <t>0202200003826</t>
  </si>
  <si>
    <t>CONTRIB.  AO  FPSM  PARTE  PATRONAL  20,88%  REF REMUNERACAO DE MAIO 2022 PASSIVO ATUARIAL SERVIDORES SAUDE</t>
  </si>
  <si>
    <t>0202200003827</t>
  </si>
  <si>
    <t>CONTRIB.  AO  FPSM  PARTE  PATRONAL  20,88%  REF REMUNERACAO DE MAIO 2022 INATIVOS -VL-REAL</t>
  </si>
  <si>
    <t>0202200003828</t>
  </si>
  <si>
    <t>CONTRIB.  AO  FPSM  PARTE  PATRONAL  20,88%  REF REMUNERACAO DE MAIO 2022 PENSIONISTAS -VL-REAL</t>
  </si>
  <si>
    <t>0202200003829</t>
  </si>
  <si>
    <t>CONTRIB.  AO  FPSM  PARTE  PATRONAL  20,88%  REF REMUNERACAO DE MAIO 2022 CAMARA-ESTATUTARIOS</t>
  </si>
  <si>
    <t>0202200003831</t>
  </si>
  <si>
    <t>VALE  ALIMENTACAO PARA OS SERVIDORES MUNICIPAIS CONF. LEI 2734/17 E DECRETO No  72/17CONF.    RELATORIO  PARA  EMPENHO  E  NF-E  No73542  EM  ANEXO. PROC. 103/21 PREG. ELETRONICO 002/21 CONTRATO 42/21</t>
  </si>
  <si>
    <t>0202200003832</t>
  </si>
  <si>
    <t>0202200003833</t>
  </si>
  <si>
    <t>0202200003834</t>
  </si>
  <si>
    <t>0202200003835</t>
  </si>
  <si>
    <t>0202200003836</t>
  </si>
  <si>
    <t>0202200003837</t>
  </si>
  <si>
    <t>0202200003838</t>
  </si>
  <si>
    <t>0202200003839</t>
  </si>
  <si>
    <t>0202200003840</t>
  </si>
  <si>
    <t>0202200003841</t>
  </si>
  <si>
    <t>0202200003842</t>
  </si>
  <si>
    <t>0202200003843</t>
  </si>
  <si>
    <t>0202200003844</t>
  </si>
  <si>
    <t>0202200003845</t>
  </si>
  <si>
    <t>0202200003846</t>
  </si>
  <si>
    <t>0202200003847</t>
  </si>
  <si>
    <t>0202200003848</t>
  </si>
  <si>
    <t>0202200003849</t>
  </si>
  <si>
    <t>0202200003850</t>
  </si>
  <si>
    <t>0202200003851</t>
  </si>
  <si>
    <t>0202200003852</t>
  </si>
  <si>
    <t>0202200003853</t>
  </si>
  <si>
    <t>0202200003854</t>
  </si>
  <si>
    <t>0202200003855</t>
  </si>
  <si>
    <t>0202200003856</t>
  </si>
  <si>
    <t>0202200003857</t>
  </si>
  <si>
    <t>0202200003858</t>
  </si>
  <si>
    <t>0202200003859</t>
  </si>
  <si>
    <t>0202200003860</t>
  </si>
  <si>
    <t>0202200003861</t>
  </si>
  <si>
    <t>PECAS  PARA CONSERTO DA RETROESCAVADEIRA No 93 - SETOR DE ESTRADAS. CONF RD 1481 EM ANEXO PROCESSO 179/2022 - DISPENSA 127/2022</t>
  </si>
  <si>
    <t>0202200003862</t>
  </si>
  <si>
    <t>0,50  DIaRIA A TRINDADE DO SUL NO DIA 01/06/2022 PARA PARTICIPACAO EM CURSO DE    APERFEICOAMENTO  "INSTRUCAO  PRATICA  ITR".  CONF  SD  614  EM  ANEXO</t>
  </si>
  <si>
    <t>0202200003863</t>
  </si>
  <si>
    <t>0,50  DIaRIA A TRINDADE DO SUL NO DIA 01/06/2022 PARA PARTICIPACAO EM CURSO DE    APERFEICOAMENTO  "INSTRUCAO  PRATICA  ITR".  CONF  SD  613  EM  ANEXO</t>
  </si>
  <si>
    <t>0202200003864</t>
  </si>
  <si>
    <t>0,50  DIaRIA A TRINDADE DO SUL NO DIA 01/06/2022 PARA PARTICIPACAO EM CURSO DE    APERFEICOAMENTO  "INSTRUCAO  PRATICA  ITR".  CONF  SD  615  EM  ANEXO</t>
  </si>
  <si>
    <t>0202200003865</t>
  </si>
  <si>
    <t>02  UN  TONER  PARA IMPRESSORA UTILIZADA NA SECRETARIA DE AGRICULTURA. CONF RD 1476 EM ANEXO PROCESSO    No  258/2021  -  PREGAO  PRESENCIAL  No  44/2021  - SRP 35/2021</t>
  </si>
  <si>
    <t>0202200003866</t>
  </si>
  <si>
    <t>CONSERTO  DA  CAMARA  DE  REFRIGERACAO  UTILIZADA  PARA  ARMAZENAMENTO  DAS VACINAS  NA  UNIDADE  BASICA  DE  SAUDE  02  .  CONF  RD  1482  EM ANEXO. PROCESSO No 180/2022</t>
  </si>
  <si>
    <t>0202200003867</t>
  </si>
  <si>
    <t>COMBUSTIVEL  PARA  ABASTECIMENTO  DOS  VEICULOS  DA SECRETARIA MUNICIPAL DE SAUDE  QUE  REALIZAM  O  TRANSPORTE  DE PACIENTES. CONF RD 1480 EM ANEXO. PROCESSO  No 16/2022 - PREGAO  No 02/2022 - SRP No 03/2022 2.000 LTS DIESEL S10 X R$ 7,16</t>
  </si>
  <si>
    <t>0202200003868</t>
  </si>
  <si>
    <t>GENEROS   ALIMENTICIOS  PARA  REALIZACAO  DE  ALMOCO  PARA  SERVIDORES  QUE REALIZAM  REPAROS  NAS REDES DE aGUA DO INTERIOR DO MUNICIPIO. CONF RD 1479 EM ANEXO. PROCESSO    No116/2022    PREGAO    PRESENCIAL  No21/2022  SRP  No  14/2022</t>
  </si>
  <si>
    <t>0202200003869</t>
  </si>
  <si>
    <t>GENEROS  ALIMENTICIOS  PARA  REALIZACAO DE ALMOCO PARA OS SERVIDORES QUANDO OS  MESMOS  REALIZAM  TRABALHOS  NO  INTERIOR DO MUNICIPIO. CONF RD 1478 EM ANEXO. PROCESSO    No116/2022    PREGAO    PRESENCIAL  No21/2022  SRP  No  14/2022</t>
  </si>
  <si>
    <t>0202200003870</t>
  </si>
  <si>
    <t>COMBUSTIVEL PARA ABASTECIMENTO DA FROTA DA SECRETARIA DA AGRICULTURA-PATRULHA AGRICOLA. CONF RD 1477 EM ANEXO. PROCESSO    No  324/2021  - PREGAO PRESENCIAL No56/2021- SRP 46/2021 EDITAL No89/2021 300 LTS GASOLINA COMUM X R$ 7,68</t>
  </si>
  <si>
    <t>0202200003871</t>
  </si>
  <si>
    <t>GAS  DE COZINHA 13 KG PARA MANUTENCAO DAS ATIVIDADES DA SECRETARIA DE OBRAS E VIACAO-SETOR DE ESTRADAS. CONF RD 1485 EM ANEXO. PROCESSO    No  324/2021  - PREGAO PRESENCIAL No56/2021- SRP 46/2021 EDITAL No89/2021</t>
  </si>
  <si>
    <t>0202200003872</t>
  </si>
  <si>
    <t>MAO  DE  OBRA  PARA TROCA DE MOTOBOMBA DO PARABRISA DO CAMINHAO No 61. CONF RD 1484 EM ANEXO. PROCESSO No 177/2022    DISPENSA No 125/2022</t>
  </si>
  <si>
    <t>0202200003873</t>
  </si>
  <si>
    <t>RECAPAGEM  DE  PNEUS PARA O TRATOR MASSEY FERGUSON MF 4275 MAQUINA No 92 DA PATRULHA AGRICOLA. CONF RD 1497 EM ANEXO. PROCESSO    No294/2021,    PREGAO    PRESENCIAL  No50/2021,  SRP  No41/2021</t>
  </si>
  <si>
    <t>0202200003874</t>
  </si>
  <si>
    <t>FILTROS  E  OLEOS LUBRIFICANTES PARA O VEICULO LOGAN DA FROTA DA SECRETARIA DE SERVICOS URBANOS E TRANSITO. CONF RD 1496 EM ANEXO. PROCESSO  No  203/2021,  PREGAO  PRESENCIAL  No  39/2021  SRP  No  31/2021.</t>
  </si>
  <si>
    <t>0202200003875</t>
  </si>
  <si>
    <t>GENEROS    ALIMENTICIOS   PARA  REALIZACAO  DE  ALMOCO  AOS  SERVIDORES  DA SECRETARIA  MUNICIPAL  DE  OBRAS E VIACAO QUANDO SE DESLOCAM PARA TRABALHOS NAS LOCALIDADES INTERIORANAS. CONF RD 1495 EM ANEXO. PROCESSO   No  116/2022,  PREGAO  PRESENCIAL  No  21/2022    SRP  No14/2022</t>
  </si>
  <si>
    <t>0202200003876</t>
  </si>
  <si>
    <t>CONFECCAO DE PROTESES DENTARIAS PARCIAIS E TOTAIS  CONF RD 1491 EM ANEXO. PROCESSO   No  114/2021,  PREGAO  PRESENCIAL  No  30/2021  SRP  No  21/2021</t>
  </si>
  <si>
    <t>0202200003877</t>
  </si>
  <si>
    <t>AQUISICAO  DE HOMOCINETICA DO LADO DIREITO DA SAVEIRO No 98 CONF RD 1494 EM ANEXO. PROCESSO No 184/2022 DISPENSA No 132/2022</t>
  </si>
  <si>
    <t>0202200003878</t>
  </si>
  <si>
    <t>RESSARCIMENTO  DE  CONSULTA/EXAME  MEDICO  CONF LEI 2613/15 DE ACORDO COM O DECRETO 104/15 CONF RD 1500 EM ANEXO.</t>
  </si>
  <si>
    <t>0202200003879</t>
  </si>
  <si>
    <t>RESSARCIMENTO  DE  CONSULTA/EXAME  MEDICO  CONF LEI 2613/15 DE ACORDO COM O DECRETO 104/15 CONF RD 1498 EM ANEXO.</t>
  </si>
  <si>
    <t>0202200003880</t>
  </si>
  <si>
    <t>AUXILIO  FUNERAL  SOCIAL  REF.  OBITO  DE  A.  A.  B.  CONF  ART. 30 DA LEI MUNICIPAL No 2.777/2017. CONF RD 1501 EM ANEXO.</t>
  </si>
  <si>
    <t>0202200003881</t>
  </si>
  <si>
    <t>MEDICAMENTOS    PARA    MANUTENCAO   DE  TRATAMENTO DE PACIENTE ATENDIDO NA REDE BASICA DE SAUDE CONF RD 1503 EM ANEXO. 03 UN. RIVAROXABANA 20 MG</t>
  </si>
  <si>
    <t>0202200003882</t>
  </si>
  <si>
    <t>MEDICAMENTOS    PARA    MANUTENCAO   DE  TRATAMENTO DE PACIENTE ATENDIDO NA REDE BASICA DE SAUDE CONF RD 1502 EM ANEXO. 02 UN. MOXIFLOXACINO 400 MG</t>
  </si>
  <si>
    <t>0202200003883</t>
  </si>
  <si>
    <t>CHALEIRA  ELETRICA  PARA  A  SECRETARIA  MUNICIPAL DE SAUDE CONF RD 1488 EM ANEXO. PROCESSO  No  104/2022  PREGAO  PRESENCIAL  No  17/2022  SRP No 12/2022 PATRIM. No</t>
  </si>
  <si>
    <t>0202200003884</t>
  </si>
  <si>
    <t>02  UN.  CHALEIRA  ELETRICA  PARA  OS ESFs 01 E 02 CONF RD 1489 EM ANEXO. PROCESSO  No  104/2022  PREGAO  PRESENCIAL  No  17/2022  SRP No 12/2022 PATRIM. No</t>
  </si>
  <si>
    <t>0202200003885</t>
  </si>
  <si>
    <t>AQUISICAO  DE  SUPORTE  DE  TV  LCD/ARTICULADO  PARA  A  UNIDADE  DE PRONTO ATENDIMENTO. CONF RD 1490 EM ANEXO. PROCESSO  No  104/2022  PREGAO  PRESENCIAL  No  17/2022  SRP  No  12/2022 PATRIM. No</t>
  </si>
  <si>
    <t>0202200003886</t>
  </si>
  <si>
    <t>CIRURGIA  DE uTERO RENO FLEXIVEL PARA PACIENTE ATENDIDA PELO SISTEMA BASICO DE SAUDE. CONF RD 1499 EM ANEXO.</t>
  </si>
  <si>
    <t>0202200003887</t>
  </si>
  <si>
    <t>TAXA    ADMINISTRATIVA  CENTRAL  DE  MEDICAMENTOS    AO  CISA  -  CONSORCIO INTERMUNICIPAL  DE  SAuDE DO NOROESTE DO ESTADO DO RIO GRANDE DO SUL PARA O EXERCICIO DE 2022- CONF RD 1492 EM ANEXO</t>
  </si>
  <si>
    <t>DEVOLUCAO DA INSCRICAO, DEVIDO A VEREADORA SONIA CRISTINA TAVARES SOUTO, NAO TER CONSEGUIDO VIAJAR, POR MOTIVOS DE ENFERMIDADE NA FAMILIA.</t>
  </si>
  <si>
    <t>DEVOLUCAO DAS DIARIAS, POR NAO TER CONSEGUIDO VIAJAR, DEVIDO COMPLICACOES DE SAUDE DE FAMILIAR.</t>
  </si>
  <si>
    <t>DEVOLUCAO DA INDENIZACAO DE TRANSPORTE, POR NAO TER CONSEGUIDO VIAJAR, DEVIDO COMPLICACOES DE SAUDE DE FAMILIAR.</t>
  </si>
  <si>
    <t>0202202003145</t>
  </si>
  <si>
    <t>PASSAGENS  DE  IDA  E VOLTA A PORTO ALEGRE PARA AS SERVIDORAS ALINE ROBERTA DE  LEON  E  GESSICA  EDUARDA KANIESKI PARTICIPAREM DE CURSO PROMOVIDO PELO INLEGIS    NOS   DIAS  03,04,05  E  06.05.2022.  CONF  RD  62  EM  ANEXO. 02 PASSAGENS TRES DE MAIO X PORTO ALEGRE R$ 279,95 02 PASSAGENS PORTO ALEGRE X IJUI R$ 238,05 NE 3145 R$ 1.036,00 NE 3146 R$ 518,00  = R$ 1.554,00</t>
  </si>
  <si>
    <t>0202202003146</t>
  </si>
  <si>
    <t>01  PASSAGEM  DE  IDA  E VOLTA A PORTO ALEGRE PARA A VEREADORA ROSANE CEZAR FIM    PARTICIPAR DE CURSO PROMOVIDO PELO INLEGIS NOS DIAS 03, 04, 05 E 06. 05.2022. CONF RD 35 EM ANEXO NE 3145. 01 PASSAGENS TRES DE MAIO A PORTO ALEGRE X R$ 279,95 01 PASSAGENS DE PORTO ALEGRE A IJUI X R$ 238,05</t>
  </si>
  <si>
    <t>0202202003240</t>
  </si>
  <si>
    <t>3,5  DIARIAS A PORTO ALEGRE NOS DIAS 17, 18, 19 E 20/052022 PARA O VEREADOR PARTICIPAR  DO  EVENTO  "CURSO  DE  BOAS  TECNICAS  DE  GESTAO  -  O  PODER LEGISLATIVO  PASSADO  A  LIMPO" PROMOVIDO PELA UVERGS CONF SD 530 EM ANEXO.</t>
  </si>
  <si>
    <t>0202202003241</t>
  </si>
  <si>
    <t>3,5  DIARIAS A PORTO ALEGRE NOS DIAS 17, 18, 19 E 20/052022 PARA O VEREADOR PARTICIPAR  DO  EVENTO  "CURSO  DE  BOAS  TECNICAS  DE  GESTAO  -  O  PODER LEGISLATIVO  PASSADO  A LIMPO" PROMOVIDO PELA UVERGS. CONF SD 533 EM ANEXO.</t>
  </si>
  <si>
    <t>0202202003242</t>
  </si>
  <si>
    <t>3,5  DIARIAS A PORTO ALEGRE NOS DIAS 17, 18, 19 E 20/052022 PARA O VEREADOR PARTICIPAR  DO  EVENTO  "CURSO  DE  BOAS  TECNICAS  DE  GESTAO  -  O  PODER LEGISLATIVO  PASSADO  A LIMPO" PROMOVIDO PELA UVERGS. CONF SD 536 EM ANEXO.</t>
  </si>
  <si>
    <t>0202202003243</t>
  </si>
  <si>
    <t>3,5  DIARIAS A PORTO ALEGRE NOS DIAS 17, 18, 19 E 20/052022 PARA O VEREADOR PARTICIPAR  DO  EVENTO  "CURSO  DE  BOAS  TECNICAS  DE  GESTAO  -  O  PODER LEGISLATIVO  PASSADO  A LIMPO" PROMOVIDO PELA UVERGS. CONF SD 535 EM ANEXO.</t>
  </si>
  <si>
    <t>0202202003244</t>
  </si>
  <si>
    <t>3,5  DIaRIAS  A PORTO ALEGRE NOS DIAS 17,  18, 19 E 20 DE MAIO DE 2022 PARA A  SERVIDORA  PARTICIPAR  DO  EVENTO  "CURSO DE BOAS TECNICAS DE GESTAO - O PODER  LEGISLATIVO  PASSADO A LIMPO", PROMOVIDO PELA UVERGS. CONF SD 537 EM ANEXO.</t>
  </si>
  <si>
    <t>0202202003245</t>
  </si>
  <si>
    <t>INDENIZACAO  DE TRANSPORTE EM VIAGEM A PORTO ALEGRE, TOTALIZANDO 925,98 KM, PARA  OS  VEREADORES  FRANCISCO CALEGARI DE OLIVEIRA, HENRIQUE LUIS GRESELE SZARESKI,  GILMAR ROLIN DA SILVA E NICOLAS CORNELIUS E DA SERVIDORA JOSIANE CARDOSO  CABRAL,  PARTICIPAREM  DE EVENTO, PROMOVIDO PELA UVERGS, "CURSO DE BOAS  TECNICAS  DE  GESTAO  -  O  PODER  LEGISLATIVO  PASSADO  A  LIMPO"  A REALISAR-SE  NOS  DI</t>
  </si>
  <si>
    <t>0202202003246</t>
  </si>
  <si>
    <t>04  TAXAS  DE  INSCRICAO PARA OS VEREADORES FRANCISCO CALEGARI DE OLIVEIRA, HENRIQUE  LUIS  GRESELE SZARESKI, GILMAR ROLIN DA SILVA E NICOLAS CORNELIUS PARTICIPAREM  DE  EVENTO  "CURSO  DE  BOAS  TECNICAS  DE  GESTAO  - O PODER LEGISLATIVO  PASSADO  A  LIMPO"  A REALISAR-SE NOS DIAS 17, 18, 19 E 20.05. 2022. CONF RD 68 EM ANEXO. NE 3246 R$ 2.000,00 NE 3247 R$  500,00</t>
  </si>
  <si>
    <t>0202202003247</t>
  </si>
  <si>
    <t>01  TAXA DE INSCRICAO PARA A SERVIDORA JOSIANE CARDOSO CABRAL PARTICIPAR DE EVENTO  "CURSO  DE  BOAS TECNICAS DE GESTAO - O PODER LEGISLATIVO PASSADO A LIMPO"    A  REALISAR-SE  NOS  DIAS  17, 18, 19 E 20.05.2022. CONF RD 68 EM ANEXO NE 3246.</t>
  </si>
  <si>
    <t>0202202003283</t>
  </si>
  <si>
    <t>RECARGA  DE EXTINTORES DE AGUA 10L E PO BC 6KG PARA PROTECAO E SEGURANCA DA CAMARA  MUNICIPAL  DE  VEREADORES.  CONF  RD  70  E NF-e No 531 EM ANEXO. DESPESA SEM EMPENHO PREVIO.</t>
  </si>
  <si>
    <t>0202202003480</t>
  </si>
  <si>
    <t>REMUNERACAO REFERENTE AO MES DE MAIO 2022. CAMARA - ESTATUTARIOS VENCIMENTO</t>
  </si>
  <si>
    <t>0202202003481</t>
  </si>
  <si>
    <t>REMUNERACAO REFERENTE AO MES DE MAIO 2022. CAMARA - ESTATUTARIOS INSALUBRIDADE</t>
  </si>
  <si>
    <t>0202202003482</t>
  </si>
  <si>
    <t>REMUNERACAO REFERENTE AO MES DE MAIO 2022. CAMARA - ESTATUTARIOS AUXILIO DOENCA</t>
  </si>
  <si>
    <t>0202202003483</t>
  </si>
  <si>
    <t>REMUNERACAO REFERENTE AO MES DE MAIO 2022. CAMARA - ESTATUTARIOS ANUENIOS</t>
  </si>
  <si>
    <t>0202202003484</t>
  </si>
  <si>
    <t>REMUNERACAO REFERENTE AO MES DE MAIO 2022. CAMARA - VEREADORES REPRESENTACAO</t>
  </si>
  <si>
    <t>0202202003485</t>
  </si>
  <si>
    <t>REMUNERACAO REFERENTE AO MES DE MAIO 2022. CAMARA - VEREADORES SUBSIDIOS</t>
  </si>
  <si>
    <t>0202202003486</t>
  </si>
  <si>
    <t>REMUNERACAO REFERENTE AO MES DE MAIO 2022. CAMARA - CCS 13o SALARIO</t>
  </si>
  <si>
    <t>0202202003487</t>
  </si>
  <si>
    <t>REMUNERACAO REFERENTE AO MES DE MAIO 2022. CAMARA - CCS SALARIO CC</t>
  </si>
  <si>
    <t>0202202003756</t>
  </si>
  <si>
    <t>CONTRIB. PATRONAL AO INSS REF REMUNERACAO DE MAIO 2022 VEREADORES</t>
  </si>
  <si>
    <t>0202202003757</t>
  </si>
  <si>
    <t>CONTRIB. PATRONAL AO INSS REF REMUNERACAO DE MAIO 2022 CAMARA CCS</t>
  </si>
  <si>
    <t>0202202003823</t>
  </si>
  <si>
    <t>CONTRIB      AO  FPSM  PARTE  PATRONAL  16%  REF.  REMUNERACAO  MAIO/2022 CAMARA - ESTATUTARIOS</t>
  </si>
  <si>
    <t>0202202003830</t>
  </si>
  <si>
    <t>2.1.8.8.2.99.01.02.00.00.00.000</t>
  </si>
  <si>
    <t>IR RETIDO A RECOLHER NO TESOURO MUNICIPAL</t>
  </si>
  <si>
    <t>1.1.2.8.02.9.2.00.00.00.00.000</t>
  </si>
  <si>
    <t>1.1.2.8.02.9.2.01.00.00.00.000</t>
  </si>
  <si>
    <t>1.3.2.1.00.1.1.01.03.50.00.000</t>
  </si>
  <si>
    <t>1.3.2.1.00.1.1.01.03.51.00.000</t>
  </si>
  <si>
    <t>1.3.2.1.00.1.1.01.99.29.00.000</t>
  </si>
  <si>
    <t>1.7.1.8.03.9.1.12.00.00.00.000</t>
  </si>
  <si>
    <t>1.9.2.8.02.9.3.03.00.00.00.000</t>
  </si>
  <si>
    <t>1.9.2.8.02.9.4.03.00.00.00.000</t>
  </si>
  <si>
    <t>2.4.1.8.03.0.0.00.00.00.00.000</t>
  </si>
  <si>
    <t>2.4.1.8.03.1.0.00.00.00.00.000</t>
  </si>
  <si>
    <t>2.4.1.8.03.1.1.00.00.00.00.000</t>
  </si>
  <si>
    <t>2.4.1.8.03.1.1.02.00.00.00.000</t>
  </si>
  <si>
    <t>VALOR GLOSADO NA CONCLUSAO DA OBRA.</t>
  </si>
  <si>
    <t>POR TER SIDO ESTORNADO INDEVIDAMENTE</t>
  </si>
  <si>
    <t>POR NAO TER NECESSIDADE</t>
  </si>
  <si>
    <t>por nao ter necessidade conforme solicitacao em anexo</t>
  </si>
  <si>
    <t>por nao ter necessidade conforme solicitacao em anexo a NE 0845</t>
  </si>
  <si>
    <t>transposto para o acesso 802 - vinc 1001 - PNAE   R$ 1.350,00</t>
  </si>
  <si>
    <t>transposto para o acesso 803 - vinc 1031 - PNAE CRECHE    R$ 315,00</t>
  </si>
  <si>
    <t>transposto para o acesso 803 - vinc 1031 - PNAE CRECHE    R$ 337,50</t>
  </si>
  <si>
    <t>transposto para o acesso 803 - vinc 1031 - PNAE CRECHE    R$ 147,45</t>
  </si>
  <si>
    <t>transposto para o acesso 803 - vinc 1031 - PNAE CRECHE    R$ 122,50</t>
  </si>
  <si>
    <t>transposto para o acesso 430 -   R$ 21.273,36</t>
  </si>
  <si>
    <t>por nao ter necessidade conforme memo 185/2022 em anexo a NE 1865</t>
  </si>
  <si>
    <t>por nao ter necessidade do mesmo.</t>
  </si>
  <si>
    <t>por nao ter necessidade conforme memo 131/2022 em anexo</t>
  </si>
  <si>
    <t>por nao ter necessidade conforme memo 185/2022 em anexo</t>
  </si>
  <si>
    <t>transposto para o acesso 826 - rec 1112 PIT FE   R$ 1.000,00</t>
  </si>
  <si>
    <t>transposto para o acesso 680 - vinculo 0001 -  R$ 72,80</t>
  </si>
  <si>
    <t>transposto para o acesso 695 - vinculo 0001 -  R$ 148,30</t>
  </si>
  <si>
    <t>por nao ter nao ter necessidade no presente cfe. memo 249/2022 em anexo</t>
  </si>
  <si>
    <t>por nao ter necessidade conforme memo 102/2022 em anexo</t>
  </si>
  <si>
    <t>transposto para o acesso 994 - vinculo 4503 - assist farmac. ff    R$ 6.469,23</t>
  </si>
  <si>
    <t>transposto para o acesso 997 - vinculo 4503 - assist farmac ff   R$ 7.091,70</t>
  </si>
  <si>
    <t>transposto para o acesso 680 - rec. livre 0001 - R$  440,00</t>
  </si>
  <si>
    <t>0202200003888</t>
  </si>
  <si>
    <t>REGULADOR  DE  VOLTAGEM DO ALTERNADOR PARA O VEICULO LOGAN PLACA IYD9962 DO TRANSPORTE DE PACIENTES. CONF RD 1504 EM ANEXO PROCESSO No 186/2022 - DISPENSA No 134/2022</t>
  </si>
  <si>
    <t>0202200003889</t>
  </si>
  <si>
    <t>KIT  REPARO  DO CILINDRO DA LANCA DA RETROESCAVADEIRA No 70   QUE REALIZA A MANUTENCAO DAS VIAS URBANAS. CONF RD 1505 EM ANEXO PROCESSO No 188/2022 - DISPENSA No 136/2022</t>
  </si>
  <si>
    <t>0202200003890</t>
  </si>
  <si>
    <t>EQUIPAMENTOS  DE  PROTECAO  PARA SERVIDORES QUE REALIZAM SOLDAS E CORTES DE METAIS  NA OFICINA MECaNICA DA SECRETARIA DE OBRAS. CONF RD 1509 EM ANEXO PROCESSO No 187/2022 - DISPENSA No 135/2022</t>
  </si>
  <si>
    <t>0202200003891</t>
  </si>
  <si>
    <t>3,5  HORAS  MAO  DE OBRA ELETRICA PARA CONSERTO DA AMBULaNCIA PLACA IYW7750 DO TRANSPORTE DE PACIENTES. CONF RD 1506 EM ANEXO PROCESSO  No  56/2022  -  PREGAO  PRESENCIAL  No  09/2022    -  SRP 07/2022</t>
  </si>
  <si>
    <t>0202200003892</t>
  </si>
  <si>
    <t>40  HORAS DE MAO DE OBRA PARA SERVICOS MECaNICOS NOS VEICULOS UTILIZADOS NA MANUTENCAO DAS VIAS URBANAS. CONF RD 1507 EM ANEXO PROCESSO   No  56/2022  -  PREGAO  PRESENCIAL  No  09/2022  -  SRP  07/2022</t>
  </si>
  <si>
    <t>0202200003893</t>
  </si>
  <si>
    <t>CONSERTO  DO  PARA-BRISA  DO  VECTRA No 74 DA SECRETARIA DE OBRAS E VIACAO. CONF RD 1508 EM ANEXO</t>
  </si>
  <si>
    <t>0202200003894</t>
  </si>
  <si>
    <t>PARAFUSOS  PARA  O  SUPORTE  DO ESTABILIZADOR DO CAMINHAO No 60 QUE REALIZA MANUTENCAO DAS ESTRADAS RURAIS. CONF RD 1510 EM ANEXO PROCESSO No 189/2022  - DISPENSA No 137/2022</t>
  </si>
  <si>
    <t>0202201003895</t>
  </si>
  <si>
    <t>SERVICOS  TECNICOS  DE  ASSESSORIA EM MERCADO FINANCEIRO E GERENCIAMENTO DA CARTEIRA    DE    INVESTIMENTO  CONTRATO No 037/2021 ADITIVO 01 EM ANEXO. PROCESSO No 106/2021 DISPENSA No 68/2021 VIGENCIA 24.05.2023</t>
  </si>
  <si>
    <t>0202200003904</t>
  </si>
  <si>
    <t>REMOCAO  E  DESTINACAO  DE ENTULHOS DE OBRA DO PREDIO ONORIO ROCHA. CONF RD 1511 EM ANEXO. PROCESSO No 190/2022 - DISPENSA No 138/2022</t>
  </si>
  <si>
    <t>0202200003905</t>
  </si>
  <si>
    <t>LICENCA  E RENOVACAO DE LICENCA DE AUTOCAD PARA O SETOR DE ENGENHARIA. CONF RD 1493 EM ANEXO PROCESSO No 183/2022 - DISPENSA No 131/2022</t>
  </si>
  <si>
    <t>0202200003906</t>
  </si>
  <si>
    <t>COMBUSTIVEL  PARA  MANUTENCAO  DAS ATIVIDADES DO PROGRAMA BOLSA FAMILIA. PROCESSO  No324/2021,  PREGAO  PRESENCIAL  No56/2021  SRP  No46/2021 EDITAL No89/2021. GASOLINA COMUM X R$ 7,68 NE COMPLEMENTAR A NE 2705.</t>
  </si>
  <si>
    <t>0202200003907</t>
  </si>
  <si>
    <t>COMBUSTIVEL  PARA  ABASTECIMENTO DA FROTA DA SECRETARIA DE SERVICOS URBANOS E TRANSITO  QUE REALIZA A MANUTENCAO DAS VIAS URBANAS. PROCESSO  No  16/2022  -  PREGAO  PRESENCIAL  No  02/2022  -  SRP 03/2022 DIESEL COMUM X R$ 7,08 NE COMPLEMENTAR A NE 2394.</t>
  </si>
  <si>
    <t>0202200003908</t>
  </si>
  <si>
    <t>COMBUSTIVEL  PARA ABASTECIMENTO DA FROTA DA SECRETARIA DE OBRAS E VIACAO. PROCESSO  No  16/2022  -  PREGAO  PRESENCIAL  No  02/2022  -  SRP 03/2022 DIESEL S10 X R$ 7,16 NE COMPLEMENTAR A NE 3391.</t>
  </si>
  <si>
    <t>0202200003909</t>
  </si>
  <si>
    <t>GENEROS  ALIMENTICIOS  PARA LANCHE DE SERVIDORES NO DIA 06/06/2022. CONF RD 1512 ANEXO. PROCESSO  No  116/2022  -  PREGAO  PRESENCIAL  No  21/2022  -  SRP  14/2022</t>
  </si>
  <si>
    <t>0202200003910</t>
  </si>
  <si>
    <t>04  UN  PNEU  175/70  R14  PARA  O  VEICULO  FIAT STRADA No 85 UTILIZADO NA MANUTENCAO  DO  SISTEMA  DE  ABASTECIMENTO DE aGUA. CONF RD 1513 EM ANEXO PROCESSO  No  281/2021  -  PREGAO  PRESENCIAL  No  48/2021  -  SRP  39/2021</t>
  </si>
  <si>
    <t>0202200003911</t>
  </si>
  <si>
    <t>50  HORAS  DE  SERVICOS MECaNICOS PARA FROTA DA SECRETARIA DE AGRICULTURA E ABASTECIMENTO  -  MANUTENCAO  DA PATRULHA AGRICOLA. CONF RD 1514 EM ANEXO PROCESSO   No  56/2022  -  PREGAO  PRESENCIAL  No  09/2022  -  SRP  07/2022</t>
  </si>
  <si>
    <t>0202200003912</t>
  </si>
  <si>
    <t>50  UN  LIVRO DE BORDO PARA CONTROLE DA FROTA DA PATRULHA AGRICOLA. CONF RD 1515 EM ANEXO PROCESSO   No  76/2022  -  PREGAO  PRESENCIAL  No  14/2022  -  SRP  10/2022</t>
  </si>
  <si>
    <t>0202200003913</t>
  </si>
  <si>
    <t>04  UN  PNEU 7,50X16 PARA CARRETA AGRICOLA BASCULANTE DA PATRULHA AGRICOLA. CONF RD 1516 EM ANEXO PROCESSO  No  281/2021  -  PREGAO  PRESENCIAL  No  48/2021  -  SRP 39/2021.</t>
  </si>
  <si>
    <t>0202200003914</t>
  </si>
  <si>
    <t>RESSARCIMENTO    REFERENTE  A  CUSTEIO  DE  DESPESAS  COM  DESLOCAMENTO  DE CONSELHEIRAS  TUTELARES  EM  ATENDIMENTO  DE  OCORReNCIAS.  CONF RD 1524 EM ANEXO</t>
  </si>
  <si>
    <t>0202200003915</t>
  </si>
  <si>
    <t>MOTOBOMBA  PARA  O LIMPADOR DE  PARABRISA DO CAMINHAO CACAMBA No 61 - SETOR DE ESTRADAS. CONF RD 1483 EM ANEXO PROCESSO No 177/2022 - DISPENSA No 125/2022</t>
  </si>
  <si>
    <t>0202200003916</t>
  </si>
  <si>
    <t>MEDICAMENTO  PARA MANUTENCAO DO TRATAMENTO DE SAUDE DE PACIENTE ATENDIDO NA REDE BASICA DE SAUDE. CONF RD 1525 EM ANEXO. PROCESSO No 181/2022 - DISPENSA No 129/2022</t>
  </si>
  <si>
    <t>0202200003917</t>
  </si>
  <si>
    <t>100  UN  PAPEL  TOALHA  INTERFOLHADA  PARA MANUTENCAO DO PALACIO MUNICIPAL. CONF RD 1523 EM ANEXO PROCESSO   No  68/2021  -  PREGAO  PRESENCIAL  No  20/2021  -  SRP  13/2021</t>
  </si>
  <si>
    <t>0202200003918</t>
  </si>
  <si>
    <t>15  UN  FARDO DE PAPEL HIGIENICO PARA MANUTENCAO DO PALACIO MUNICIPAL. CONF RD 1522 EM ANEXO. PROCESSO 68/2021 -PREGAO PRESENCIAL 20/2021 - SRP 13/2021</t>
  </si>
  <si>
    <t>0202200003919</t>
  </si>
  <si>
    <t>PECAS  PARA  MANUTENCAO  DA  PARTE  ELETRICA  DO oNIBUS No 69 DO TRANSPORTE ESCOLAR. CONF RD 1521 EM ANEXO PROCESSO   No  94/2022  -  PREGAO  PRESENCIAL  No  16/2022  -  SRP  11/2022</t>
  </si>
  <si>
    <t>0202200003920</t>
  </si>
  <si>
    <t>GeNEROS   ALIMENTICIOS  PARA  LANCHE    EM  FORMACOES  DOS  PROFESSORES  DO MUNICIPIO NO DIA 07/06. CONF RD 1520 EM ANEXO PROCESSO    No  116/2022  -  PREGAO  PRESENCIAL  No  21/2022  - SRP 14/2022</t>
  </si>
  <si>
    <t>0202200003921</t>
  </si>
  <si>
    <t>OLEO  LUBRIFICANTE  E  FILTROS  PARA  MANUTENCAO  DO   VEICULO VOYAGE PLACA IXW9046 DO TRANSPORTE DE PACIENTES. CONF RD 1519 EM ANEXO PROCESSO    No  203/2021  -  PREGAO  PRESENCIAL  No  39/2021  - SRP 31/2021</t>
  </si>
  <si>
    <t>0202200003922</t>
  </si>
  <si>
    <t>15  HORAS  MaQUINAS  PARA  SERVICOS  DE ESCAVADEIRA HIDRAULICA DESTINADOS A MANUTENCAO DE ESTRADAS RURAIS. CONF RD 1518 EM ANEXO PROCESSO   No  304/2021  -  PREGAO  PRESENCIAL  No  52/2021    SRP  43/2021</t>
  </si>
  <si>
    <t>0202200003923</t>
  </si>
  <si>
    <t>04  UN  CAMARA  DE AR 750 X 16 PARA CARRETA AGRICOLA BASCULANTE DA PATRULHA AGRICOLA. CONF RD 1517 EM ANEXO PROCESSO    No  14/2022  -  PREGAO  PRESENCIAL  No  01/2022  -  SRP 02/2022</t>
  </si>
  <si>
    <t>0202200003924</t>
  </si>
  <si>
    <t>0,25  DE  DIARIA  A  SANTA  ROSA  NO  DIA  08/06/2022  PARA PARTICIPACAO EM "SEMINARIO  DE  PLANEJAMENTO  E  MONITORAMENTO  DA PROMOTORIA DE JUSTICA DE EDUCACAO" NO AUDITORIO DA UNIJUI. CONF SD 642 EM ANEXO</t>
  </si>
  <si>
    <t>0202200003925</t>
  </si>
  <si>
    <t>0,25  DE  DIARIA  A  SANTA  ROSA  NO  DIA  08/06/2022  PARA PARTICIPACAO EM "SEMINARIO  DE  PLANEJAMENTO  E  MONITORAMENTO  DA PROMOTORIA DE JUSTICA DE EDUCACAO" NO AUDITORIO DA UNIJUI. CONF SD 644 EM ANEXO</t>
  </si>
  <si>
    <t>0202200003926</t>
  </si>
  <si>
    <t>0,25  DE  DIARIA  A  SANTA  ROSA  NO  DIA  08/06/2022  PARA PARTICIPACAO EM "SEMINARIO  DE  PLANEJAMENTO  E  MONITORAMENTO  DA PROMOTORIA DE JUSTICA DE EDUCACAO" NO AUDITORIO DA UNIJUI. CONF SD 643 EM ANEXO</t>
  </si>
  <si>
    <t>0202200003927</t>
  </si>
  <si>
    <t>0,25  DE  DIARIA  A  SANTA  ROSA  NO  DIA  08/06/2022  PARA PARTICIPACAO EM "SEMINARIO  DE  PLANEJAMENTO  E  MONITORAMENTO  DA PROMOTORIA DE JUSTICA DE EDUCACAO" NO AUDITORIO DA UNIJUI. CONF SD 641 EM ANEXO</t>
  </si>
  <si>
    <t>0202200003928</t>
  </si>
  <si>
    <t>1,50  DE  DIARIA  A  PORTO  ALEGRE NOS DIAS 05 E 06/06/2022 PARA ACOMPANHAR PACIENTE   EM  CONSULTA  E  PROCEDIMENTO  MEDICO.  CONF  SD  649  EM  ANEXO</t>
  </si>
  <si>
    <t>0202200003929</t>
  </si>
  <si>
    <t>RESSARCIMENTO  DE  VALOR  DE  COMBUSTIVEL  PARA O MOTORISTA ANToNIO AVELINO FERREIRA  REF  DESLOCAMENTO  COM  O  VEICULO  SIENA  PLACA  JAY8C74, NO DIA 03/06/2022, PARA IJUI-RS. CONF RD 1531 EM ANEXO</t>
  </si>
  <si>
    <t>0202200003930</t>
  </si>
  <si>
    <t>MONTAGEM  E  BALANCEAMENTO  PARA PNEUS DO VEICULO GRAND SIENA DO CRAS. CONF RD 1529 EM ANEXO PROCESSO  No  305/2021  -  PREGAO  PRESENCIAL  No  53/2021  -  SRP  44/2021</t>
  </si>
  <si>
    <t>0202200003931</t>
  </si>
  <si>
    <t>SERVICO  DE  GEOMETRIA  PARA O VEICULO GRAND SIENA DO CRAS. CONF RD 1528 EM ANEXO PROCESSO  No  305/2021  -  PREGAO  PRESENCIAL  No  53/2021  -  SRP  44/2021</t>
  </si>
  <si>
    <t>0202200003932</t>
  </si>
  <si>
    <t>EXAME  LABORATORIAL  A  SER  REALIZADO EM ADOLESCENTE ACOLHIDA JUNTO AO LAR BOM  PASTOR  DE  IVAGACI  E  ESCOLA  PROFISSIONAL.  CONF  RD 1526 EM ANEXO.</t>
  </si>
  <si>
    <t>0202200003933</t>
  </si>
  <si>
    <t>MAO  DE  OBRA PARA REVISAO DO VEICULO VOYAGE PLACA IZN0I61 DA SECRETARIA DA FAZENDA. CONF RD 1532 EM ANEXO</t>
  </si>
  <si>
    <t>0202200003934</t>
  </si>
  <si>
    <t>PECAS  PARA  REVISAO  DO  VEICULO  VOYAGE  PLACA  IZN0I61  DA SECRETARIA DA FAZENDA. CONF RD 1533 EM ANEXO</t>
  </si>
  <si>
    <t>0202200003935</t>
  </si>
  <si>
    <t>PRESTACAO  DE  SERVICOS  DE COMUNICACAO E ACESSO A INFORMACAO / SERVICOS DE PUBLICIDADE LEGAL. CONF RD 1534 EM ANEXO.</t>
  </si>
  <si>
    <t>3.3.90.32.03.04.00.000</t>
  </si>
  <si>
    <t>0202200003936</t>
  </si>
  <si>
    <t>RESSARCIMENTO  REF  DESPESAS  DE  ALIMENTACAO  E HOSPEDAGEM PARA USUARIO DO CRAS  EM VIAGEM A PORTO ALEGRE – RS PARA A REALIZACAO DE CONSULTAS MEDICAS. CONF RD 1527 EM ANEXO</t>
  </si>
  <si>
    <t>0202200003937</t>
  </si>
  <si>
    <t>ALIMENTOS    PARA   REALIZACAO  DE  ATIVIDADES  COM  GRUPO  DE  CRIANCAS  E ADOLESCENTES   DO  CRAS  NO  DIA  15/06/2022.  CONF  RD  1542  EM  ANEXO. PROCESSO  No  116/2022  -  PREGAO  PRESENCIAL  No  21/2022    - SRP 14/2022</t>
  </si>
  <si>
    <t>0202200003938</t>
  </si>
  <si>
    <t>ALIMENTOS    PARA   REALIZACAO  DE  ATIVIDADES  COM  GRUPO  DE  CRIANCAS  E ADOLESCENTES   DO  CRAS  NO  DIA  07/06/2022.  CONF  RD  1540  EM  ANEXO. PROCESSO  No  116/2022  -  PREGAO  PRESENCIAL  No  21/2022    - SRP 14/2022</t>
  </si>
  <si>
    <t>0202200003939</t>
  </si>
  <si>
    <t>ALIMENTOS  PARA REALIZACAO DE ATIVIDADES COM O GRUPO DE MAES DO CRAS NO DIA 17/06/2022. CONF RD 1539 EM ANEXO. PROCESSO 116/2022 - PREGAO PRESENCIAL 21/2022 - SRP 14/2022</t>
  </si>
  <si>
    <t>0202200003940</t>
  </si>
  <si>
    <t>DIARIAS  PARA  VIAGENS REALIZADAS PARA TRANSPORTE DE PACIENTES ENCAMINHADOS PELA  SECR.  DE    SAUDE PARA CONSULTAS E EXAMES EM DIVERSAS ESPECIALIDADES NOS  MUNICIPIOS  DA  REGIAO,  CAPITAL  E FORA DO ESTADO NO EXERCICIO 2022 COMPLEMENTAR A NE 2477</t>
  </si>
  <si>
    <t>0202200003941</t>
  </si>
  <si>
    <t>SERVICOS    MEDICOS  ESPECIALIZADOS  EM    PEDIATRIA,  PARA  ATENDIMENTO  A PACIENTES  EM      TRATAMENTO DE SAUDE JUNTO A REDE BASICA DE SAUDE CONF RD 1543 EM ANEXO. TERMO DE CREDENCIAMENTO No 01/2021</t>
  </si>
  <si>
    <t>0202200003942</t>
  </si>
  <si>
    <t>OLEO  HIDRAULICO  XP  68 PARA MANUTENCAO DA RETROESCAVADEIRA No 93. CONF RD 1551 EM ANEXO. PROCESSO  No  203/2021  -  PREGAO  PRESENCIAL  No  39/2021  -  SRP  31/2021</t>
  </si>
  <si>
    <t>0202200003943</t>
  </si>
  <si>
    <t>ALIMENTOS    PARA   REALIZACAO  DE  ATIVIDADES  COM  GRUPO  DE  CRIANCAS  E ADOLESCENTES   DO  CRAS  NO  DIA  15/06/2022.  CONF  RD  1541  EM  ANEXO. PROCESSO  No  116/2022  -  PREGAO  PRESENCIAL  No  21/2022    - SRP 14/2022</t>
  </si>
  <si>
    <t>0202200003944</t>
  </si>
  <si>
    <t>ALIMENTOS    PARA   REALIZACAO  DE  ATIVIDADES  COM  GRUPO  DE  CRIANCAS  E ADOLESCENTES   DO  CRAS  NO  DIA  08/06/2022.  CONF  RD  1538  EM  ANEXO. PROCESSO  No  116/2022  -  PREGAO  PRESENCIAL  No  21/2022    - SRP 14/2022</t>
  </si>
  <si>
    <t>0202200003945</t>
  </si>
  <si>
    <t>CARNE  BOVINA  PARA  REALIZACAO DE ALMOCO PARA O GRUPO DE IDOSOS " TERCEIRA IDADE    BRILHANTE"      NO  DIA  09/06/2022.  CONF  RD  1537  EM  ANEXO. PROCESSO  No  116/2022  -  PREGAO  PRESENCIAL  No  21/2022    - SRP 14/2022</t>
  </si>
  <si>
    <t>0202200003946</t>
  </si>
  <si>
    <t>ALIMENTOS  PARA  REALIZACAO  DE  ALMOCO  PARA  O GRUPO DE IDOSOS " TERCEIRA IDADE    BRILHANTE"      NO  DIA  09/06/2022.  CONF  RD  1536  EM  ANEXO. PROCESSO  No  116/2022  -  PREGAO  PRESENCIAL  No  21/2022    - SRP 14/2022</t>
  </si>
  <si>
    <t>0202200003947</t>
  </si>
  <si>
    <t>ALIMENTOS  PARA REALIZACAO DE ATIVIDADES COM O GRUPO DE MAES DO CRAS NO DIA 10/06/2022. CONF RD 1535 EM ANEXO. PROCESSO 116/2022 - PREGAO PRESENCIAL 21/2022 - SRP 14/2022</t>
  </si>
  <si>
    <t>0202200003948</t>
  </si>
  <si>
    <t>02  UN  PNEUS 195/65 R15 PARA O VEICULO VECTRA - SETOR DE ESTRADAS. CONF RD 1550 EM ANEXO. PROCESSO    281/2021    -  PREGAO  PRESENCIAL  No  48/2021  -  SRP  39/2021</t>
  </si>
  <si>
    <t>0202200003949</t>
  </si>
  <si>
    <t>01  TAXA  DE  INSCRICAO  EM  CURSO  PRESENCIAL DE FISCALIZACAO DE CONTRATOS ADMINISTRATIVOS  PARA  QUALIFICACAO DA SERVIDORA MARIA SALETE BRIKALSKI, NO DIA  20 DE JULHO DE 2022, JUNTO A DPM- PORTO ALEGRE. CONF RD 1549 EM ANEXO.</t>
  </si>
  <si>
    <t>0202200003950</t>
  </si>
  <si>
    <t>OLEO  LUBRIFICANTE SAE 15W40 PARA A RETROESCAVADEIRA No 70. CONF RD 1548 EM ANEXO PROCESSO    No  203/2021  -  PREGAO  PRESENCIAL  No  39/2021 - SRP 31/2021.</t>
  </si>
  <si>
    <t>0202200003951</t>
  </si>
  <si>
    <t>GENEROS    ALIMENTICIOS   DA  AGRICULTURA  FAMILIAR  PARA A MERENDA ESCOLAR DO  ENSINO    FUNDAMENTAL    PARA  O ANO DE 2022. CONF RD 273 E CONTRATO No 11/2022. PROCESSO        No      01/2022    CHAMADA  PUBLICA/PNAE  01/2022  DISPENSA 01/2022 NE TRANSPOSTA DA NE 888 P/ AJUSTE DE VINCULACAO.</t>
  </si>
  <si>
    <t>0202200003952</t>
  </si>
  <si>
    <t>GENEROS    ALIMENTICIOS   DA  AGRICULTURA  FAMILIAR  PARA A MERENDA ESCOLAR DA  EDUCACAO  INFANTIL    PARA    O  ANO DE 2022. CONF RD 254 E CONTRATO No 09/2022. PROCESSO        No      01/2022    CHAMADA  PUBLICA/PNAE  01/2022  DISPENSA 01/2022 NE TRANSPOSTA DA NE 899 P/ AJUSTE DE VINCULACAO.</t>
  </si>
  <si>
    <t>0202200003953</t>
  </si>
  <si>
    <t>GENEROS    ALIMENTICIOS   DA  AGRICULTURA  FAMILIAR  PARA A MERENDA ESCOLAR DA  EDUCACAO  INFANTIL    PARA    O  ANO DE 2022. CONF RD 269 E CONTRATO No 12/2022. PROCESSO        No      01/2022    CHAMADA  PUBLICA/PNAE  01/2022  DISPENSA 01/2022 NE TRANSPOSTA DA NE 904 P/ AJUSTE DE VINCULACAO.</t>
  </si>
  <si>
    <t>0202200003954</t>
  </si>
  <si>
    <t>GENEROS    ALIMENTICIOS   DA  AGRICULTURA  FAMILIAR  PARA A MERENDA ESCOLAR DA  EDUCACAO  INFANTIL    PARA    O  ANO DE 2022. CONF RD 255 E CONTRATO No 12/2022. PROCESSO        No      01/2022    CHAMADA  PUBLICA/PNAE  01/2022  DISPENSA 01/2022 NE TRANSPOSTA DA NE 903 P/ AJUSTE DE VINCULACAO.</t>
  </si>
  <si>
    <t>0202200003955</t>
  </si>
  <si>
    <t>0202200003956</t>
  </si>
  <si>
    <t>ALIMENTOS  PARA  REALIZACAO  DE  ALMOCO  PARA  O GRUPO DE IDOSOS " TERCEIRA IDADE BRILHANTE"  NO DIA 02/06/2022. CONF RD 1392 PROCESSO    No    116/2022    -    PREGAO  PRESENCIAL  No  21/2022    - SRP 14/2022 TRANSPOSTO DA NE 3423 PARA AJUSTE DE VINCULACAO</t>
  </si>
  <si>
    <t>0202200003957</t>
  </si>
  <si>
    <t>PNEUS  PARA  MANUTENCAO  DA  FROTA  DO  TRANSPORTE ESCOLAR. CONF RD 1546 EM ANEXO PROCESSO  No  281/2021  -  PREGAO  PRESENCIAL  No  48/2021  -  SRP  39/2021</t>
  </si>
  <si>
    <t>0202200003958</t>
  </si>
  <si>
    <t>PNEUS  PARA  MANUTENCAO  DA  FROTA  DO  TRANSPORTE ESCOLAR. CONF RD 1545 EM ANEXO PROCESSO  No  281/2021  -  PREGAO  PRESENCIAL  No  48/2021  -  SRP  39/2021</t>
  </si>
  <si>
    <t>0202200003959</t>
  </si>
  <si>
    <t>04  UN  LIMPEZA  COMPLETA  DE  APARELHOS DE AR CONDICIONADO ATE 30.000 BTUS PARA PSF 02. CONF RD 1544 EM ANEXO PROCESSO      No  122/2022  PREGAO  PRESENCIAL  No  23/2022    SRP  16/2022</t>
  </si>
  <si>
    <t>0202200003960</t>
  </si>
  <si>
    <t>GENEROS  ALIMENTICIOS PARA MERENDA ESCOLAR DOS ALUNOS DA EDUCACAO INFANTIL. CONF RD 1547 EM ANEXO. PROCESSO    07/2022    -   PREGAO  ELETRoNICO  No  02/2022  -  SRP  01/2022</t>
  </si>
  <si>
    <t>0202200003961</t>
  </si>
  <si>
    <t>PREMIACAO  REF.  AO  PROGRAMA  NOTA  FISCAL  GAUCHA/RS  DE ACORDO COM A LEI MUNICIPAL 2668/16 E DECRETO 36/17. DATA DO SORTEIO: 26/05/2022 BILHETE No: 2.137</t>
  </si>
  <si>
    <t>0202200003962</t>
  </si>
  <si>
    <t>PREMIACAO  REF.  AO  PROGRAMA  NOTA  FISCAL  GAUCHA/RS  DE ACORDO COM A LEI MUNICIPAL 2668/16 E DECRETO 36/17. DATA DO SORTEIO: 26/05/2022 BILHETE No: 1.208</t>
  </si>
  <si>
    <t>0202200003963</t>
  </si>
  <si>
    <t>PREMIACAO  REF.  AO  PROGRAMA  NOTA  FISCAL  GAUCHA/RS  DE ACORDO COM A LEI MUNICIPAL 2668/16 E DECRETO 36/17. DATA DO SORTEIO: 26/05/2022 BILHETE No: 869</t>
  </si>
  <si>
    <t>0202200003964</t>
  </si>
  <si>
    <t>PREMIACAO  REF.  AO  PROGRAMA  NOTA  FISCAL  GAUCHA/RS  DE ACORDO COM A LEI MUNICIPAL 2668/16 E DECRETO 36/17. DATA DO SORTEIO: 26/05/2022 BILHETE No:3.128</t>
  </si>
  <si>
    <t>0202200003965</t>
  </si>
  <si>
    <t>PREMIACAO  REF.  AO  PROGRAMA  NOTA  FISCAL  GAUCHA/RS  DE ACORDO COM A LEI MUNICIPAL 2668/16 E DECRETO 36/17. DATA DO SORTEIO: 26/05/2022 BILHETE No: 1.962</t>
  </si>
  <si>
    <t>0202200003966</t>
  </si>
  <si>
    <t>RESSARCIMENTO    REF  DESLOCAMENTO COM VEICULO PROPRIO PARA PARTICIPACAO EM REUNIAO  SOBRE PLANEJAMENTO ORCAMENTaRIO NO DIA 07/06/2022, NO AUDITORIO DA 14.  COORDENADORIA  REGIONAL  DE SAuDE-SANTA ROSA/RS. CONF RD 1560 EM ANEXO</t>
  </si>
  <si>
    <t>0202200003967</t>
  </si>
  <si>
    <t>50  HORAS  SERVICOS  DE  CHAPEAMENTO PARA A FROTA DA SECRETARIA DE SERVICOS URBANOS E TRANSITO.  CONF RD 1559 EM ANEXO PROCESSO    No  117/2021  -  PREGAO  PRESENCIAL  No  31/2021 - SRP  22/2021</t>
  </si>
  <si>
    <t>0202200003968</t>
  </si>
  <si>
    <t>04  HORAS  MAO  DE OBRA PARTE ELETRICA PARA CONSERTO DO VEICULO LOGAN PLACA IYD9962 DO TRANSPORTE DE PACIENTES. CONF RD 1558 EM ANEXO PROCESSO    No  56/2022  -  PREGAO  PRESENCIAL  No  09/2022  -  SRP 07/2022</t>
  </si>
  <si>
    <t>0202200003969</t>
  </si>
  <si>
    <t>01  UN  APAGADOR  PARA  QUADRO  BRANCO  P/  MANUTENCAO  DAS  ASSESSORIAS  E CONSULTORIAS. CONF RD 1557 EM ANEXO PROCESSONo    109/2021  -  PREGAO  PRESENCIAL  No  28/2021  -  SRP  19/2021</t>
  </si>
  <si>
    <t>0202200003970</t>
  </si>
  <si>
    <t>CANETAS    P/ QUADRO BRANCO PARA MANUTENCAO DAS ASSESSORIAS E CONSULTORIAS. CONF RD 1556 EM ANEXO PROCESSO  No  109/2021  -  PREGAO  PRESENCIAL  No  28/2021  -  SRP  19/2021</t>
  </si>
  <si>
    <t>0202200003971</t>
  </si>
  <si>
    <t>COMBUSTIVEL  PARA  ABASTECIMENTO  DA FROTA DA SECRETARIA DE OBRAS E VIACAO- SETOR DE ESTRADAS. CONF RD 1555 EM ANEXO PROCESSO  No  324/2021  -  PREGAO  PRESENCIAL  No  56/2021  - SRP 46/2021 200 LTS GASOLINA COMUM  X R$ 7,68</t>
  </si>
  <si>
    <t>0202200003972</t>
  </si>
  <si>
    <t>04  UN  ARQUIVO  DE  ACO 04 GAVETAS P/ ARMAZENAMENTO DE DOCUMENTOS. CONF RD 1554 EM ANEXO PROCESSO    104/2022    -    PREGAO  PRESENCIAL  17/2022  -  SRP  12/2022 PATRIMoNIO No</t>
  </si>
  <si>
    <t>0202200003973</t>
  </si>
  <si>
    <t>MATERIAIS  PERMANENTES PARA MANUTENCAO DA SECRETARIA DE ADMINISTRACAO. CONF RD 1552 EM ANEXO PROCESSO    104/2022    -    PREGAO  PRESENCIAL  17/2022  -  SRP  12/2022 PATRIMoNIO No</t>
  </si>
  <si>
    <t>0202200003974</t>
  </si>
  <si>
    <t>05  UN  CADEIRA MODELO PRESIDENTE PARA SECRETARIA DE ADMINISTRACAO. CONF RD 1553 EM ANEXO PROCESSO    104/2022    -    PREGAO  PRESENCIAL  17/2022  -  SRP  12/2022 PATRIMoNIO No</t>
  </si>
  <si>
    <t>0202200003975</t>
  </si>
  <si>
    <t>01  UN OLEO LUBRIFICANTE GRAU ISO 68 PARA MANUTENCAO DA RETROESCAVADEIRA No 70. CONF RD 1562 EM ANEXO PROCESSO  No  203/2021  -  PREGAO  PRESENCIAL  No  39/2021  -  SRP 31/2021.</t>
  </si>
  <si>
    <t>0202200003976</t>
  </si>
  <si>
    <t>TRANSPORTE    ESCOLAR    AOS    ALUNOS    DA    REDE  BASICA DE EDUCACAO NO EXERCICIO 2022 CONF.  TERMO ADITIVO 002 AO CONTRATO  71/2021 EM ANEXO PROCESSO No 205/2021 - PREGAO ELETRONICO No 012/2021 ITINERARIO 01 - LAJEADO SILVA</t>
  </si>
  <si>
    <t>0202200003977</t>
  </si>
  <si>
    <t>TRANSPORTE    ESCOLAR  AOS  ALUNOS  DA REDE BASICA DE EDUCACAO NO EXERCICIO 2022 CONF. TERMO  ADITIVO  007 AO CONTRATO  016/2020 PROCESSO    No  15/2020  PREGAO  PRESENCIAL  No  10/2020  EDITAL  12/2020 LINHA 02 SAO ROQUE E MORMACO</t>
  </si>
  <si>
    <t>0202200003978</t>
  </si>
  <si>
    <t>MEDICAMENTOS      DA    FARMaCIA  BaSICA  DO  MUNICIPIO  PARA  DISTRIBUICAO AOS PACIENTES EM TRATAMENTO DOMICILIAR. TRANSPOSTO    DA    NE  3213  P/  AJUSTE NA VINCULACAO PREGAO ELETRoNICO 01/2022 DO CISA</t>
  </si>
  <si>
    <t>TRANSPOSTO PARA A NE 3991/2022 PARA AJUSTE DA MODALIDADE DE APLICACAO</t>
  </si>
  <si>
    <t>0202200003979</t>
  </si>
  <si>
    <t>PECAS  PARA MANUTENCAO DO ONIBUS  No 66 DO TRANSPORTE ESCOLAR. CONF RD 1563 EM ANEXO PROCESSO   No  94/2022  -  PREGAO  PRESENCIAL  No  16/2022  -  SRP  11/2022</t>
  </si>
  <si>
    <t>0202200003980</t>
  </si>
  <si>
    <t>50  HORAS  MAO DE OBRA PARTE ELETRICA PARA MANUTENCAO DOS VEICULOS DA FROTA DO TRANSPORTE ESCOLAR. CONF RD 1564 EM ANEXO. PROCESSO 56/2022 - PREGAO PRESENCIAL 09/2022 - SRP 07/2022</t>
  </si>
  <si>
    <t>0202200003981</t>
  </si>
  <si>
    <t>COMBUSTIVEL  PARA  ABASTECIMENTO  DA FROTA DA SECRETARIA DE OBRAS E VIACAO- SETOR DE ESTRADAS. CONF RD 1565 EM ANEXO PROCESSO  No  16/2022  -  PREGAO  PRESENCIAL  No  02/2022  -  SRP 03/2022 3.000 LTS DIESEL COMUM  X R$ 7,08</t>
  </si>
  <si>
    <t>0202200003982</t>
  </si>
  <si>
    <t>COMBUSTIVEL  PARA MANUTENCAO DO TRANSPORTE ESCOLAR. PROCESSO  No  16/2022  -  PREGAO  PRESENCIAL  No 02/2022 - SRP No 03/2022 26,48 LTS DIESEL S10 X R$ 7,16 NE COMPLEMENTAR A NE 3277</t>
  </si>
  <si>
    <t>0202200003983</t>
  </si>
  <si>
    <t>COMBUSTIVEL    PARA    ABASTECIMENTO  DA  FROTA  DA  SECRETARIA DE SERVICOS URBANOS  E  TRaNSITO.    PROCESSO  324/2021, PREGAO PRESENCIAL 56/2021, SRP 46/2021 8,28 LTS DE GASOLINA COMUM X R$ 7,68 UN NE COMPLEMENTAR A NE 1681</t>
  </si>
  <si>
    <t>0202200003984</t>
  </si>
  <si>
    <t>ADIANTAMENTO  DE  NUMERARIO  PARA  DESPESAS  DE VIAGENS DA SAUDE EM NOME DO SERVIDOR    ADALBERTO    MARTINI    CONCEDIDO   NO  PROTOCOLO  N.  872/2022</t>
  </si>
  <si>
    <t>0202200003985</t>
  </si>
  <si>
    <t>COMBUSTIVEL PARA ABASTECIMENTO DA FROTA DA SECRETARIA DE AGRICULTURA-PATRULHA  AGRICOLA PROCESSO 16/2022, PREGAO PRESENCIAL 02/2022, SRP 03/2022 333,04 LTS DIESEL COMUM X R$ 7,08 NE COMPLEMENTAR A NE 1787</t>
  </si>
  <si>
    <t>0202200003986</t>
  </si>
  <si>
    <t>MATERIAIS  PARA  CONSERTO  DO  TELHADO E LIMPEZA DA CAIXA D'AGUA DO PALaCIO MUNICIPAL. CONF RD 1566 EM ANEXO. PROCESSO No 191/2022 - DISPENSA No 139/2022</t>
  </si>
  <si>
    <t>0202200003987</t>
  </si>
  <si>
    <t>FILTRO  DE TRANSMISSAO E OLEO DO MOTOR PARA A MOTONIVELADORA No 77 DA SMOV. CONF RD 1567 EM ANEXO PROCESSO 193/2022 - DISPENSA 140/2022</t>
  </si>
  <si>
    <t>0202200003988</t>
  </si>
  <si>
    <t>PECAS  PARA  SUBSTITUICAO  NA MOTONIVELADORA No 77 DA SMOV. CONF RD 1568 EM ANEXO PROCESSO 195/2022 - DISPENSA 141/2022</t>
  </si>
  <si>
    <t>0202200003990</t>
  </si>
  <si>
    <t>GAS  DE  COZINHA 13KG PARA PREPARO DA MERENDA DOS ALUNOS DA EMEF PRESIDENTE GETULIO VARGAS. PROCESSO  No 324/2021, PREGAO PRESENCIAL No 56/2021 SRP No 46/2021 E EDITAL No 89/2021. NE COMPLEMENTAR A NE 1548.</t>
  </si>
  <si>
    <t>3.3.93.30.09.00.00.000</t>
  </si>
  <si>
    <t>0202200003991</t>
  </si>
  <si>
    <t>MEDICAMENTOS            DA        FARMaCIA    BaSICA    DO  MUNICIPIO  PARA DISTRIBUICAO  AOS  PACIENTES  EM  TRATAMENTO  DOMICILIAR.  TRANSPOSTO    DA NE    3213    P/   AJUSTE NA VINCULACAO PREGAO ELETRoNICO 01/2022 DO CISA TRANSPOSTO   DA  NE  3978/2022  PARA  AJUSTE  DA  MODALIDADE  DE  APLICACAO</t>
  </si>
  <si>
    <t>0202200003992</t>
  </si>
  <si>
    <t>DIARIAS  PARA  VIAGENS REALIZADAS PARA TRANSPORTE DE PACIENTES ENCAMINHADOS PELA  SECR.  DE    SAUDE PARA CONSULTAS E EXAMES EM DIVERSAS ESPECIALIDADES NOS  MUNICIPIOS  DA REGIAO, CAPITAL E FORA DO ESTADO NO EXERCICIO 2022 CONF RD 329-A/2022 EM ANEXO.</t>
  </si>
  <si>
    <t>0202200003993</t>
  </si>
  <si>
    <t>PECAS  PARA  MANUTENCAO DO CAMINHAO No 82 - SETOR DE ESTRADAS. CONF RD 1569 EM ANEXO PROCESSO No 197/2022 - DISPENSA 142/2022</t>
  </si>
  <si>
    <t>0202200003994</t>
  </si>
  <si>
    <t>MATERIAIS  PARA A MANUTENCAO DA ENGRAXADEIRA DO PARQUE DE MAQUINAS. CONF RD 1572 EM ANEXO PROCESSO No 199/2022 - DISPENSA No 144/2022</t>
  </si>
  <si>
    <t>3.3.90.30.44.00.00.000</t>
  </si>
  <si>
    <t>0202200003995</t>
  </si>
  <si>
    <t>06  UN  ADESIVO  COM  BRASAO  DO  MUNICIPIO  PARA IDENTIFICACAO DA FROTA DA SECRETARIA  DE  SERVICOS  URBANOS  E  TRaNSITO.  CONF  RD  1576  EM ANEXO PROCESSO   No  76/2022  -  PREGAO  PRESENCIAL  No  14/2022  -  SRP  10/2022</t>
  </si>
  <si>
    <t>0202200003996</t>
  </si>
  <si>
    <t>MAO  DE OBRA PARA CONSERTO DA MOTONIVELADORA No 83 DA SMOV. CONF RD 1571 EM ANEXO PROCESSO No 198/2022 - DISPENSA No 143/2022</t>
  </si>
  <si>
    <t>0202200003997</t>
  </si>
  <si>
    <t>PECAS  PARA  CONSERTO  DA  MOTONIVELADORA  No  83  DA SMOV. CONF RD 1570 EM ANEXO PROCESSO No 198/2022 - DISPENSA No 143/2022</t>
  </si>
  <si>
    <t>0202200003998</t>
  </si>
  <si>
    <t>PECAS  PARA MANUTENCAO DOS ONIBUS No 67 E 75 DO TRANSPORTE ESCOLAR. CONF RD 1581 EM ANEXO PROCESSO   No  94/2022  -  PREGAO  PRESENCIAL  No  16/2022  -  SRP  11/2022</t>
  </si>
  <si>
    <t>0202200003999</t>
  </si>
  <si>
    <t>SERVICO  DE VULCANIZACAO EM DOIS PNEUS DO TRATOR MASSEY FERGUSON MF 4275 N. o 92 DA PATRULHA AGRICOLA. CONF RD 1579 EM ANEXO PROCESSO  No  294/2021  -  PREGAO  PRESENCIAL  No  50/2021  - SRP 41/2021</t>
  </si>
  <si>
    <t>0202200004000</t>
  </si>
  <si>
    <t>03  UN  ADAPTADORES DE TOMADA PARA MANUTENCAO DA FARMACIA BASICA MUNICIPAL. CONF RD 1578 EM ANEXO PROCESSO  No  258/2021  -  PREGAO  PRESENCIAL  No  44/2021  -  SRP  35/2021</t>
  </si>
  <si>
    <t>0202200004001</t>
  </si>
  <si>
    <t>03  UN  ADAPTADORES  DE  TOMADA  PARA MANUTENCAO DA ADMINISTRACAO DA SAUDE. CONF RD 1577 EM ANEXO PROCESSO  No  258/2021  -  PREGAO  PRESENCIAL  No  44/2021  -  SRP  35/2021</t>
  </si>
  <si>
    <t>0202200004002</t>
  </si>
  <si>
    <t>PECAS  PARA  MANUTENCAO DO ONIBUS No 65 DO TRANSPORTE ESCOLAR. CONF RD 1580 EM ANEXO PROCESSO   No  94/2022  -  PREGAO  PRESENCIAL  No  16/2022  -  SRP  11/2022</t>
  </si>
  <si>
    <t>0202200004003</t>
  </si>
  <si>
    <t>65  HORAS  DE  MAO DE OBRA DE SERVICOS MECaNICOS PARA MANUTENCAO DOS oNIBUS DA FROTA DO TRANSPORTE ESCOLAR. CONF RD 1583 EM ANEXO PROCESSO   No  56/2022  -  PREGAO  PRESENCIAL  No  09/2022  -  SRP  07/2022</t>
  </si>
  <si>
    <t>0202200004004</t>
  </si>
  <si>
    <t>COMBUSTIVEL PARA MANUTENCAO DAS ATIVIDADES DO CRAS. CONF RD 1585 EM  ANEXO.  PROCESSO  324/2021, PREGAO PRESENCIAL 56/2021, SRP 46/2021, EDITAL 89/2021.  150 LTS DE GASOLINA COMUM X R$ 7,68 UN</t>
  </si>
  <si>
    <t>0202200004005</t>
  </si>
  <si>
    <t>COMBUSTIVEL  PARA  MANUTENCAO  DAS  ATIVIDADES DO CONSELHO TUTELAR. CONF RD 1584 EM  ANEXO. PROCESSO  324/2021, PREGAO PRESENCIAL 56/2021, SRP 46/2021, EDITAL 89/2021.  90 LTS DE GASOLINA COMUM X R$ 7,68 UN</t>
  </si>
  <si>
    <t>0202200004006</t>
  </si>
  <si>
    <t>MATERIAIS  PARA  MANUTENCAO  DA  FROTA  DA  SMOV.  CONF  RD 1487 EM ANEXO PROCESSO 182/2022 - DISPENSA 130/2022</t>
  </si>
  <si>
    <t>0202200004007</t>
  </si>
  <si>
    <t>RESSARCIMENTO  DE  CONSULTA/EXAME  MEDICO  CONF LEI 2613/15 DE ACORDO COM O DECRETO 104/15 CONF RD 1573 EM ANEXO.</t>
  </si>
  <si>
    <t>0202200004008</t>
  </si>
  <si>
    <t>1,50  DIaRIA  A  PORTO  ALEGRE  NOS  DIAS  09  E 10/06/2022 PARA ACOMPANHAR PACIENTE EM CONSULTA MEDICA. CONF SD 670 EM ANEXO</t>
  </si>
  <si>
    <t>0202200004009</t>
  </si>
  <si>
    <t>ADIANTAMENTO    DE   NUMERARIO PARA DESPESAS DO TRANSPORTE DA SAUDE EM NOME DO  SERVIDOR        JAIRO        JOSE  MELLER  CONCEDIDO  NO  PROTOCOLO  N. 894/2022</t>
  </si>
  <si>
    <t>0202200004010</t>
  </si>
  <si>
    <t>EQUIPAMENTOS  PERMANETES  PARA  MANUTENCAO  DOS  SERVICOS  DE  JARDINAGEM E LIMPEZA URBANA. CONF RD 1595 EM ANEXO. PROCESSO  No  60/2022,  PREGAO  PRESENCIAL  No  10/2022  SRP  No  08/2022 01 CORTADOR DE GRAMA: PATRIM. No 02 ROCADEIRAS PROFISSIONAL: PATRIM. No 01 MOTOPODA PROFISSIONAL: PATRIM. No</t>
  </si>
  <si>
    <t>0202200004011</t>
  </si>
  <si>
    <t>MATERIAL  PARA  MANUTENCAO DOS EQUIPAMENTOS DE JARDINAGEM E LIMPEZA URBANA. CONF RD 1561 EM ANEXO. PROCESSO  No  60/2022,  PREGAO  PRESENCIAL  No  10/2022    SRP  No  08/2022</t>
  </si>
  <si>
    <t>0202200004012</t>
  </si>
  <si>
    <t>MATERIAIS  ODONTOLOGICOS  PARA MANUTENCAO DA ASSISTENCIA ODONTOLOGICA. CONF RD 1594 EM ANEXO. PROCESSO    No    110/2022  PREGAO  PRESENCIAL  No  20/2022  SRP  No13/2022</t>
  </si>
  <si>
    <t>0202200004013</t>
  </si>
  <si>
    <t>MASCARA  CIRURGICA  PARA  MANUTENCAO  DA  ASSISTENCIA ODONTOLOGICA. CONF RD 1593 EM ANEXO. PROCESSO    No    110/2022  PREGAO  PRESENCIAL  No  20/2022  SRP  No13/2022</t>
  </si>
  <si>
    <t>0202200004014</t>
  </si>
  <si>
    <t>MATERIAL  ODONTOLOGICO PARA MANUTENCAO DA ASSISTENCIA ODONTOLOGICA. CONF RD 1592 EM ANEXO. PROCESSO    No    110/2022  PREGAO  PRESENCIAL  No  20/2022  SRP  No13/2022</t>
  </si>
  <si>
    <t>0202200004015</t>
  </si>
  <si>
    <t>MATERIAL  ODONTOLOGICO PARA MANUTENCAO DA ASSISTENCIA ODONTOLOGICA. CONF RD 1587 EM ANEXO. PROCESSO    No    110/2022  PREGAO  PRESENCIAL  No  20/2022  SRP  No13/2022</t>
  </si>
  <si>
    <t>0202200004016</t>
  </si>
  <si>
    <t>MATERIAL  ODONTOLOGICO PARA MANUTENCAO DA ASSISTENCIA ODONTOLOGICA. CONF RD 1591 EM ANEXO. PROCESSO    No    110/2022  PREGAO  PRESENCIAL  No  20/2022  SRP  No13/2022</t>
  </si>
  <si>
    <t>0202200004017</t>
  </si>
  <si>
    <t>MATERIAL  ODONTOLOGICO PARA MANUTENCAO DA ASSISTENCIA ODONTOLOGICA. CONF RD 1590 EM ANEXO. PROCESSO    No    110/2022  PREGAO  PRESENCIAL  No  20/2022  SRP  No13/2022</t>
  </si>
  <si>
    <t>0202200004018</t>
  </si>
  <si>
    <t>MATERIAL  ODONTOLOGICO PARA MANUTENCAO DA ASSISTENCIA ODONTOLOGICA. CONF RD 1589 EM ANEXO. PROCESSO    No    110/2022  PREGAO  PRESENCIAL  No  20/2022  SRP  No13/2022</t>
  </si>
  <si>
    <t>0202200004019</t>
  </si>
  <si>
    <t>MATERIAL  ODONTOLOGICO PARA MANUTENCAO DA ASSISTENCIA ODONTOLOGICA. CONF RD 1588 EM ANEXO. PROCESSO    No    110/2022  PREGAO  PRESENCIAL  No  20/2022  SRP  No13/2022</t>
  </si>
  <si>
    <t>0202200004020</t>
  </si>
  <si>
    <t>EXAMES  ESPECIALIZADOS  A  PACIENTES ENCAMINHADOS PELA REDE BASICA DE SAUDE DO MUNICIPIO CONF RD 1574 EM ANEXO.</t>
  </si>
  <si>
    <t>0202200004021</t>
  </si>
  <si>
    <t>MATERIAL  DE  EXPEDIENTE  PARA MANUTENCAO DAS ATIVIDADES DA FARMACIA BASICA MUNICIPAL,   SENDO QUE A MESMA ADERIU AO PROGRAMA DE FINANCIAMENTO FARMaCIA CUIDAR  MAIS,  DO  ESTADO  DO  RIO  GRANDE DO SUL. CONF RD 1596 EM ANEXO. PROCESSO No 203/2022  DISPENSA 147/2022</t>
  </si>
  <si>
    <t>0202200004022</t>
  </si>
  <si>
    <t>MAO  DE  OBRA  PARA CONSERTO DA ENGRAXADEIRA DO PARQUE DE MAQUINAS. CONF RD 1597 EM ANEXO. PROCESSO No 201/2022   DISPENSA No 145/2022</t>
  </si>
  <si>
    <t>0202200004023</t>
  </si>
  <si>
    <t>SERVICOS  NOTARIAIS  PARA  O  EXERCICIO  2022  CONF  RD  1598  EM  ANEXO. PROCESSO No 202/2022 DISPENSA No 146/2022</t>
  </si>
  <si>
    <t>0202200004024</t>
  </si>
  <si>
    <t>IMPRESSAO  DE  PRANCHA  A1 DE PLANTAS DA ESCOLA GETuLIO VARGAS PARA FINS DE REGULARIZACAO DA MATRICULA. CONF RD 1599 EM ANEXO. PROCESSO No 206/2022   DISPENSA No 150/2022</t>
  </si>
  <si>
    <t>0202200004025</t>
  </si>
  <si>
    <t>ELABORACAO  DE PROJETOS TECNICOS PARA EXPLORACAO DE JAZIDAS DE SAIBRO. CONF RD 1600 EM ANEXO PROCESSO No 204/2022 - DISPENSA No 148/2022</t>
  </si>
  <si>
    <t>0202200004026</t>
  </si>
  <si>
    <t>1.  1/2  DIARIA  A  PELOTAS NOS DIAS 14, 15 E 16.06.2022 PARA PARTICIPAR DO "ENCONTRO DE SECRETaRIOS MUNICIPAIS DE DESENVOLVIMENTO E AGRICULTURA DO RS. CONF SD 674 EM ANEXO.</t>
  </si>
  <si>
    <t>0202200004027</t>
  </si>
  <si>
    <t>1.  1/2  DIARIA  A  PELOTAS NOS DIAS 14, 15 E 16.06.2022 PARA PARTICIPAR DO "ENCONTRO  DE  SECRETaRIOS  MUNICIPAIS  DE DESENVOLVIMENTO E AGRICULTURA DO RS".  CONF SD 673 EM ANEXO.</t>
  </si>
  <si>
    <t>0202200004028</t>
  </si>
  <si>
    <t>1.  1/2  DIARIA  A  PELOTAS  NOS  DIAS  14,  15  E  16.06.2022 PARA LEVAR O SECRETARIO  DA  AGRICULTURA  CLEU  SCHRAMEIER  E  O  CHEFE DO MEIO AMBIENTE VINICIUS  F.  DOS  SANTOS  PARA  PARTICIPAREM  DO  "ENCONTRO DE SECRETaRIOS MUNICIPAIS  DE DESENVOLVIMENTO E AGRICULTURA DO RS".  CONF SD 675 EM ANEXO.</t>
  </si>
  <si>
    <t>DEVOLUCAO DAS DIARIAS, DEVIDO DESISTENCIA DE VIAJAR.</t>
  </si>
  <si>
    <t>0202200004029</t>
  </si>
  <si>
    <t>MATERIAIS  DE  HIGIENE E LIMPEZA PARA MANUTENCAO DA EDUCACAO INFANTIL. CONF RD 1605 EM ANEXO PROCESSO No 208/2022 - DISPENSA No 152/2022</t>
  </si>
  <si>
    <t>0202200004030</t>
  </si>
  <si>
    <t>MATERIAIS  DE  HIGIENE E LIMPEZA PARA MANUTENCAO DO PALaCIO MUNICIPAL. CONF RD 1607 EM ANEXO PROCESSO No 208/2022 - DISPENSA No 152/2022</t>
  </si>
  <si>
    <t>0202200004031</t>
  </si>
  <si>
    <t>MATERIAIS  DE  HIGIENE  E LIMPEZA PARA MANUTENCAO DA SECRETARIA DA FAZENDA. CONF RD 1609 EM ANEXO PROCESSO No 208/2022 - DISPENSA No 152/2022</t>
  </si>
  <si>
    <t>0202200004032</t>
  </si>
  <si>
    <t>MATERIAIS  DE HIGIENE E LIMPEZA PARA MANUTENCAO DO ENSINO FUNDAMENTAL. CONF RD 1606 EM ANEXO PROCESSO No 208/2022 - DISPENSA No 152/2022</t>
  </si>
  <si>
    <t>0202200004033</t>
  </si>
  <si>
    <t>LUVAS  DESCARTAVEIS  PARA MANUTENCAO DA EDUCACAO INFANTIL.  CONF RD 1608 EM ANEXO PROCESSO No 208/2022 - DISPENSA No 152/2022</t>
  </si>
  <si>
    <t>4.4.90.52.24.00.00.000</t>
  </si>
  <si>
    <t>0202200004034</t>
  </si>
  <si>
    <t>CaMERAS  MONITOR  PARA  ONIBUS DA FROTA DO TRANSPORTE ESCOLAR. CONF RD 1582 EM ANEXO PROCESSO    No  94/2022  -  PREGAO  PRESENCIAL  No  16/2022  -  SRP 11/2022</t>
  </si>
  <si>
    <t>0202200004035</t>
  </si>
  <si>
    <t>ADIANTAMENTO  DE  NUMERARIO  PARA  DESPESAS  DE ALIMENTACAO E HOSPEDAGEM DE USUARIOS  DO CRAS EM OUTROS MUNICIPIOS, EM NOME DO SERVIDOR JONADAN CANDIDO STAZIAKI CONCEDIDO NO PROTOCOLO N. 907/2022</t>
  </si>
  <si>
    <t>0202200004036</t>
  </si>
  <si>
    <t>01  UN  TORNEIRA  PARA  BANHEIRO  DA SECRETARIA MUNICIPAL DE SAuDE. CONF RD 1611 EM ANEXO PROCESSO 212/2022 - DISPENSA 155/2022</t>
  </si>
  <si>
    <t>0202200004037</t>
  </si>
  <si>
    <t>01  UN  FECHADURA  PARA  SUBSTITUICAO EM PORTA DO ATENDIMENTO DE URGENCIA E EMERGENCIA. CONF RD 1612 EM ANEXO PROCESSO 212/2022 - DISPENSA 155/2022</t>
  </si>
  <si>
    <t>0202200004038</t>
  </si>
  <si>
    <t>SERVICO  PARA  DIVULGACAO  DA  CAMPANHA  DE  COMBATE  A  DENGUE, ATRAVES DE VEICULO COM CAIXA DE SOM. CONF RD 1610 EM ANEXO PROCESSO 211/2022 - DISPENSA 154/2022</t>
  </si>
  <si>
    <t>0202200004039</t>
  </si>
  <si>
    <t>RESSARCIMENTO  DE COMBUSTIVEL AO SECRETARIO DA AGRICULTURA CLEU SCHRAMEIER, REFERENTE    A    DESLOCAMENTO  COM  VEICULO  PROPRIO  A  PELOTAS-RS,  PARA PARTICIPACAO EM ENCONTRO DE SECRETARIOS IDA PREVISTA PARA 14/06/2022 E RETORNO 16/06/2022. CONF RD 1613 EM ANEXO</t>
  </si>
  <si>
    <t>0202200004040</t>
  </si>
  <si>
    <t>COMBUSTIVEL  PARA  ABASTECIMENTO  DA FROTA DA SECRETARIA DE OBRAS E VIACAO- SETOR DE ESTRADAS. CONF RD 1618 EM ANEXO PROCESSO  No  16/2022  -  PREGAO  PRESENCIAL  No  02/2022  -  SRP 03/2022 3.000 LTS DIESEL S10  X R$ 7,16</t>
  </si>
  <si>
    <t>0202200004041</t>
  </si>
  <si>
    <t>PASTAS  PERSONALIZADAS  PARA  ORGANIZACAO  DE  DOCUMENTOS  DA  SECRETARI DA AGRICULTURA E ABASTECIMENTO. CONF RD 1616 EM ANEXO PROCESSO   No  76/2022  -  PREGAO  PRESENCIAL  No  14/2022  -  SRP  10/2022</t>
  </si>
  <si>
    <t>0202200004042</t>
  </si>
  <si>
    <t>01  UN  NOBREAK  PARA  UTILIZACAO  EM RELOGIO PONTO DA SECRETARIA DE SAUDE. CONF RD 1614 EM ANEXO PROCESSO  No  258/2021  -  PREGAO  PRESENCIAL  No  44/2021  -  SRP  35/2021</t>
  </si>
  <si>
    <t>0202200004043</t>
  </si>
  <si>
    <t>02  UN  NOBREAK  PARA  UTILIZACAO EM RELOGIOS PONTO DAS UNIDADES BASICAS DE SAUDE 01 E 02. CONF RD 1615 EM ANEXO PROCESSO  No  258/2021  -  PREGAO  PRESENCIAL  No  44/2021  -  SRP  35/2021</t>
  </si>
  <si>
    <t>0202200004044</t>
  </si>
  <si>
    <t>PROCEDIMENTO  ODONTOLOGICO REALIZADO EM PACIENTE ACOLHIDA NO LAR BOM PASTOR DE IVAGACI. CONF RD 1617 EM ANEXO</t>
  </si>
  <si>
    <t>0202200004045</t>
  </si>
  <si>
    <t>PREMIOS  PARA O PROGRAMA NOTA FISCAL GAUCHA - EDUCACAO FISCAL. CONF RD 1620 EM ANEXO PROCESSO 210/2022 - DISPENSA 153/2022</t>
  </si>
  <si>
    <t>0202200004046</t>
  </si>
  <si>
    <t>CAMISETAS  COM SERIGRAFIA DO PROGRAMA " PROERD " PARA O ENSINO FUNDAMENTAL. CONF RD 1621 EM ANEXO PROCESSO 207/2022 - DISPENSA 151/2022</t>
  </si>
  <si>
    <t>0202200004047</t>
  </si>
  <si>
    <t>DIARIAS  PARA  VIAGENS REALIZADAS PARA TRANSPORTE DE PACIENTES ENCAMINHADOS PELA  SECR.  DE    SAUDE PARA CONSULTAS E EXAMES EM DIVERSAS ESPECIALIDADES NOS  MUNICIPIOS  DA REGIAO, CAPITAL E FORA DO ESTADO NO EXERCICIO 2022 CONF RD 332.A/2022 EM ANEXO.</t>
  </si>
  <si>
    <t>0202200004048</t>
  </si>
  <si>
    <t>DIARIAS  PARA  VIAGENS REALIZADAS PARA TRANSPORTE DE PACIENTES ENCAMINHADOS PELA  SECR.  DE    SAUDE PARA CONSULTAS E EXAMES EM DIVERSAS ESPECIALIDADES NOS  MUNICIPIOS  DA REGIAO, CAPITAL E FORA DO ESTADO NO EXERCICIO 2022 CONF RD 332.A/2022 EM ANEXO NE 4047.</t>
  </si>
  <si>
    <t>0202200004049</t>
  </si>
  <si>
    <t>0202200004050</t>
  </si>
  <si>
    <t>0202200004051</t>
  </si>
  <si>
    <t>LAMPADAS   PARA  GARAGEM  DA  FROTA  DA  SMOV.  CONF  RD  1622  EM  ANEXO PROCESSO No 215/2022 - DISPENSA No 156/2022</t>
  </si>
  <si>
    <t>0202200004052</t>
  </si>
  <si>
    <t>MATERIAIS  UTILIZADOS  PELA OFICINA MECANICA PARA MANUTENCAO DE VEICULOS DA FROTA DA SMOV. CONF RD 1624 EM ANEXO PROCESSO 216/2022 - DISPENSA 157/2022</t>
  </si>
  <si>
    <t>0202200004053</t>
  </si>
  <si>
    <t>PECAS  PARA  REPOSICAO  NA  ENGRAXADEIRA  DA  SMOV. CONF RD 1623 EM ANEXO PROCESSO No 216/2022 - DISPENSA No 157/2022</t>
  </si>
  <si>
    <t>TRANSPOSTO PARA AJUSTE NO FORNECEDOR  CONF MEMORANDO 18/2022 EM ANEXO</t>
  </si>
  <si>
    <t>3.3.90.36.06.00.00.000</t>
  </si>
  <si>
    <t>0202200004060</t>
  </si>
  <si>
    <t>ELABORACAO  DE  PROJETO ARQUITETONICO PARA REMODELACAO DO ESPACO PLAYGROUND INFANTIL  DA  PRACA  JOAO SAFFI. CONF RD 1619 E CONTRATO 38/2022 EM ANEXO PROCESSO 205/2022 - DISPENSA 149/2022</t>
  </si>
  <si>
    <t>0202200004061</t>
  </si>
  <si>
    <t>PAPEL  COUCHE  PARA  MANUTENCAO DAS ATIVIDADES DA ADMINISTRACAO TRIBUTaRIA. CONF RD 1626 EM ANEXO PROCESSO No 217/2022 - DISPENSA No 158/2022</t>
  </si>
  <si>
    <t>0202200004062</t>
  </si>
  <si>
    <t>MATERIAIS  DE  EXPEDIENTE PARA MANUTENCAO DA SECRETARIA DA FAZENDA. CONF RD 1627 EM ANEXO PROCESSO No 217/2022 - DISPENSA No 158/2022</t>
  </si>
  <si>
    <t>0202200004063</t>
  </si>
  <si>
    <t>ALIMENTOS   PARA  REALIZACAO  DE  ATIVIDADES  COM  GRUPOS  DAS  CRIANCAS  E ADOLESCENTES DO CRAS, NO DIA 29/03/2022. PROCESSO    No  67/2021,  PREGAO  PRESENCIAL  No  19/2021    SRP  12/2021 NE TRANSPOSTA DA NE 1948 PARA AJUSTE DE VINCULACAO</t>
  </si>
  <si>
    <t>0202200004064</t>
  </si>
  <si>
    <t>ALIMENTOS   PARA  REALIZACAO  DE  ATIVIDADES  COM  GRUPOS  DAS  CRIANCAS  E ADOLESCENTES DO CRAS, NO DIA 30/03/2022. PROCESSO    No  67/2021,  PREGAO  PRESENCIAL  No  19/2021    SRP  12/2021 NE TRANSPOSTA DA NE 1957 PARA AJUSTE DE VINCULACAO</t>
  </si>
  <si>
    <t>0202200004065</t>
  </si>
  <si>
    <t>RPV  DO  TRT4  EM  FAVOR  DE  MARCIA  INES  MARCHESKI  POZZEBON NO PROCESSO 0020268-22.2020.5.04.0751 CFE GUIA COM No DOCUMENTO 030502000012206142</t>
  </si>
  <si>
    <t>3.1.90.91.25.00.00.000</t>
  </si>
  <si>
    <t>0202200004066</t>
  </si>
  <si>
    <t>RPV  DO  TRT4  EM  FAVOR DE SCHIRLEI SIMONE FOBRICH NO PROCESSO 0020272-59. 2020.5.04.0751 HONORARIO SUCUMBENCIAL CFE GUIA 081330000005291668</t>
  </si>
  <si>
    <t>0202200004067</t>
  </si>
  <si>
    <t>RPV  DO  TRT4  EM  FAVOR DE SCHIRLEI SIMONE FOBRICH NO PROCESSO 0020272-59. 2020.5.04.0751 HONORARIO PERICIAL CFE GUIA 081330000005291692</t>
  </si>
  <si>
    <t>0202200004068</t>
  </si>
  <si>
    <t>RPV  DO  TRT4  EM  FAVOR DE SCHIRLEI SIMONE FOBRICH NO PROCESSO 0020272-59. 2020.5.04.0751 CFE GUIA 081330000005291714</t>
  </si>
  <si>
    <t>0202200004069</t>
  </si>
  <si>
    <t>MATERIAL  ODONTOLOGICO PARA MANUTENCAO DA ASSISTENCIA ODONTOLOGICA. CONF RD 1586 EM ANEXO. PROCESSO        No        110/2022    PREGAO   PRESENCIAL  No  20/2022  SRP No13/2022</t>
  </si>
  <si>
    <t>0202200004070</t>
  </si>
  <si>
    <t>MEDICAMENTOS            DA        FARMaCIA    BaSICA    DO  MUNICIPIO  PARA DISTRIBUICAO  AOS  PACIENTES  EM  TRATAMENTO  DOMICILIAR.  TRANSPOSTO    DA NE  3213  P/  AJUSTE NA VINCULACAO PREGAO ELETRoNICO 01/2022 DO CISA</t>
  </si>
  <si>
    <t>0202200004071</t>
  </si>
  <si>
    <t>01  UN  NOBREAK  PARA  UTILIZACAO EM RELOGIO PONTO DA SMOV. CONF RD 1639 EM ANEXO PROCESSO  No  258/2021  -  PREGAO  PRESENCIAL  No  44/2021  - SRP 35/2021 PATRIMONIO No</t>
  </si>
  <si>
    <t>0202200004072</t>
  </si>
  <si>
    <t>02  UN  TONNER  PARA IMPRESSORA DA UNIDADE BaSICA DE SAuDE 01. CONF RD 1638 EM ANEXO PROCESSO  No  258/2021  -  PREGAO  PRESENCIAL  No  44/2021  -  SRP 35/2021.</t>
  </si>
  <si>
    <t>0202200004073</t>
  </si>
  <si>
    <t>GENEROS  ALIMENTICIOS PARA MANUTENCAO DO PALaCIO MUNICIPAL. CONF RD 1634 EM ANEXO PROCESSO   No  67/2021  -  PREGAO  PRESENCIAL  No  19/2021  -  SRP  12/2021</t>
  </si>
  <si>
    <t>0202200004074</t>
  </si>
  <si>
    <t>MAO  DE  OBRA  DE CONCRETO ALISADO  EM CALCADA DA PRACA DO BAIRRO SAO JOSE. CONF RD 1635 EM ANEXO PROCESSO  No  113/2021  -  PREGAO  PRESENCIAL  No  29/2021  -  SRP  20/2021</t>
  </si>
  <si>
    <t>0202200004075</t>
  </si>
  <si>
    <t>1,50  DIaRIA A PORTO ALEGRE DE 19/07/2022 A 21/07/2022 PARA PARTICIPACAO EM CURSO  PRESENCIAL DE FISCALIZACAO DE CONTRATOS ADMINISTRATIVOS DA LEI No 8. 666/93, JUNTO A DPM EDUCACAO. CONF SD 688 EM ANEXO</t>
  </si>
  <si>
    <t>0202200004076</t>
  </si>
  <si>
    <t>2,50  DIaRIA  A  PORTO ALEGRE DE 21/06/2022 A 23/06/2022  PARA PARTICIPACAO DO  CURSO:  "RANKING  DA  QUALIDADE  DA  INFORMACAO  CONTABIL  E FISCAL  NO SICONFI  -  ENFASE  NAS  INFORMACOES  DOS MUNICIPIOS" JUNTO A DPM EDUCACAO. CONF SD 687 EM ANEXO</t>
  </si>
  <si>
    <t>0202200004077</t>
  </si>
  <si>
    <t>PRANCHAS  E  VIGAS  DE  MADEIRA  PARA  MANUTENCAO  DE PONTES DO INTERIOR DO MUNICIPIO. CONF RD 1633 EM ANEXO PROCESSO  No  97/2021  -  PREGAO  PRESENCIAL  No  24/2021    -  SRP 17/2021</t>
  </si>
  <si>
    <t>0202200004078</t>
  </si>
  <si>
    <t>GENEROS  ALIMENTICIOS  PARA  OS  SERVIDORES  QUE  REALIZAM  ATIVIDADES  NAS COMUNIDADES  INTERIORANAS DO MUNICIPIO - SETOR DE ESTRADAS. CONF RD 1636 EM ANEXO. PROCESSO    No  116/2022  -  PREGAO  PRESENCIAL  No  21/2022  - SRP 14/2022</t>
  </si>
  <si>
    <t>0202200004079</t>
  </si>
  <si>
    <t>GENEROS  ALIMENTICIOS  PARA  OS  SERVIDORES  QUE  REALIZAM  ATIVIDADES  NAS COMUNIDADES  INTERIORANAS DO MUNICIPIO - SETOR DE ESTRADAS. CONF RD 1637 EM ANEXO. PROCESSO    No  116/2022  -  PREGAO  PRESENCIAL  No  21/2022  - SRP 14/2022</t>
  </si>
  <si>
    <t>0202200004080</t>
  </si>
  <si>
    <t>ARMARIOS  EM  MDF  PARA  MANUTENCAO  DAS UNIDADES BaSICAS DE SAuDE. CONF RD 1630 EM ANEXO PROCESSO  No  104/2022  -  PREGAO  PRESENCIAL  No  17/2022  - SRP 12/2022 PATRIMoNIO No</t>
  </si>
  <si>
    <t>0202200004081</t>
  </si>
  <si>
    <t>MOBILIaRIO  EM GERAL PARA MANUTENCAO DAS UNIDADES BaSICAS DE SAuDE. CONF RD 1631 EM ANEXO PROCESSO  No  104/2022  -  PREGAO  PRESENCIAL  No  17/2022  - SRP 12/2022 PATRIMoNIO No</t>
  </si>
  <si>
    <t>0202200004082</t>
  </si>
  <si>
    <t>02  UN  BALCAO  PARA MICRO-ONDAS E FORNO PARA AS UNIDADES BaSICAS DE SAuDE- PSF 01 E 02. CONF RD 1632 EM ANEXO PROCESSO  No  104/2022  -  PREGAO  PRESENCIAL  No  17/2022  - SRP 12/2022 PATRIMoNIO No</t>
  </si>
  <si>
    <t>0202200004083</t>
  </si>
  <si>
    <t>02  UN  FORNO  MICRO-ONDAS  PARA  UNIDADES BASICAS DE SAuDE -  PSF 01 E 02. CONF RD 1629 EM ANEXO PROCESSO  No  104/2022  -  PREGAO  PRESENCIAL  No  17/2022  - SRP 12/2022 PATRIMoNIO No</t>
  </si>
  <si>
    <t>0202200004084</t>
  </si>
  <si>
    <t>ROLO  PARA POSICIONAMENTO EM LEITO PARA USO NAS UNIDADES BASICAS DE SAuDE - PSF 01 E 02. CONF RD 1640 EM ANEXO PROCESSO  No  104/2022  -  PREGAO  PRESENCIAL  No  17/2022  - SRP 12/2022</t>
  </si>
  <si>
    <t>0202200004085</t>
  </si>
  <si>
    <t>CONSULTAS  REUMATOLOGICAS  PARA DAR CONTINUIDADE AOS ATENDIMENTOS PRESTADOS A POPULACAO DE INDEPENDENCIA CONF RD 1645 EM ANEXO. TERMO DE CREDENCIAMENTO 06/2018.</t>
  </si>
  <si>
    <t>0202200004086</t>
  </si>
  <si>
    <t>COMBUSTIVEL  PARA  ABASTECIMENTO  DOS  VEICULOS  DA SECRETARIA MUNICIPAL DE SAUDE  QUE  REALIZAM  O  TRANSPORTE  DE PACIENTES. CONF RD 1644 EM ANEXO. PROCESSO      No  324/2021  -  PREGAO    No  56/2021  -  SRP  No  46/2021 3.000 LTS GASOLINA COMUM X R$ 7,68</t>
  </si>
  <si>
    <t>0202200004087</t>
  </si>
  <si>
    <t>MATERIAL    PARA  CONSTRUCAO  DE  MUROS DE CONTENCAO DAS CALCADAS DA ESCOLA GETuLIO VARGAS. CONF RD 1641 EM ANEXO PROCESSO  No  227/2021  -  PREGAO  PRESENCIAL  No  40/2021    SRP  33/2021.</t>
  </si>
  <si>
    <t>0202200004088</t>
  </si>
  <si>
    <t>MATERIAL    PARA  CONSTRUCAO  DE  MUROS DE CONTENCAO DAS CALCADAS DA ESCOLA GETuLIO VARGAS. CONF RD 1642 EM ANEXO PROCESSO  No  227/2021  -  PREGAO  PRESENCIAL  No  40/2021  -  SRP 33/2021.</t>
  </si>
  <si>
    <t>0202200004089</t>
  </si>
  <si>
    <t>02  UN  CERTIFICADO  DIGITAL  A3  -  TOKEM PARA OS FISCAIS FaBIO FARSEN E ADRIANO SCHIMITT. CONF RD 1643 EM ANEXO</t>
  </si>
  <si>
    <t>TRANSPOSTO por ter sido empenhado em credor errado CNPJ 20.520.126/0001-02 CORRETO - R$ 770,00</t>
  </si>
  <si>
    <t>0202200004090</t>
  </si>
  <si>
    <t>12  UN PNEUS 275 / 80 X 22,5 PARA REPOSICAO NOS CAMINHOES DA SECRETARIA  DE OBRAS E VIACAO. CONF RD 1646 EM ANEXO PROCESSO  No  281/2021  -  PREGAO  PRESENCIAL  No  48/2021  -  SRP 39/2021.</t>
  </si>
  <si>
    <t>0202200004091</t>
  </si>
  <si>
    <t>1,50  DIaRIA A PORTO ALEGRE DE 20 A 21/06/2022 PARA PARTICIPACAO EM CURSO " A  INSTRUCAO  DO  BOLETIM  DE  ESTaGIO  PROBATORIO: O PAPEL DA COMISSAO, AS PROVAS  A  SEREM  PRODUZIDAS  E A GARANTIA DO DIREITO DE DEFESA AO SERVIDOR ESTAGIaRIO" JUNTO A DPM . CONF SD 700 EM ANEXO</t>
  </si>
  <si>
    <t>0202200004092</t>
  </si>
  <si>
    <t>1,50  DIaRIA A PORTO ALEGRE DE 20 A 21/06/2022 PARA PARTICIPACAO EM CURSO " A  INSTRUCAO  DO  BOLETIM  DE  ESTaGIO  PROBATORIO: O PAPEL DA COMISSAO, AS PROVAS  A  SEREM  PRODUZIDAS  E A GARANTIA DO DIREITO DE DEFESA AO SERVIDOR ESTAGIaRIO" JUNTO A DPM . CONF SD 701 EM ANEXO</t>
  </si>
  <si>
    <t>0202200004093</t>
  </si>
  <si>
    <t>SERVICOS  MEDICOS  PARA  ATENDIMENTO  JUNTO  A  UNIDADE  BASICA  DE SAUDE - ESF/PRONTO        ATENDIMENTO  CONF  TERMO  ADITIVO 004/2020 AO CONTRATO No 107/18 EM ANEXO. PROCESSO 136/2018 - PREGAO PRESENCIAL  63/2018 VIGENCIA 12 MESES A CONTAR DE 25/06/2022 VALOR MENSAL: 15.000,00</t>
  </si>
  <si>
    <t>0202200004094</t>
  </si>
  <si>
    <t>SERVICO    TELEFONICO    NA   MODALIDADE  DIGITRONCO  PARA  MANUTENCAO  DAS ATIVIDADES    DE    COMUNICACAO. CONF ADITIVO 001 AO CONTRATO No 46/2021 EM ANEXO PROCESSO 130/2021 - DISPENSA 79/2021</t>
  </si>
  <si>
    <t>0202200004095</t>
  </si>
  <si>
    <t>02  TAXAS  DE  INSCRICAO  PARA  CAPACITACAO  AS  SERVIDORAS FRANCIELE AMARO NASCIMENTO   SCHRAMEIER  E  VERIDIANE  KREMER  EM  CURSO  PRESENCIAL:  "  A INSTRUCAO  DO BOLETIM DE ESTaGIO PROBATORIO: O PAPEL DA COMISSAO, AS PROVAS A  SEREM  PRODUZIDAS  E  A  GARANTIA  DO  DIREITO  DE  DEFESA  AO  SERVIDOR ESTAGIaRIO"  NOS  DIAS  20  E  21  DE  JUNHO  DE  2022, JUNTO A DPM - PORTO ALEGRE/RS. CONF RD 1</t>
  </si>
  <si>
    <t>0202200004096</t>
  </si>
  <si>
    <t>2,50  DIaRIA A PORTO ALEGRE  DE 21 A 25/06/2022 PARA PARTICIPACAO NO SIMFAR - SIMPOSIO DE FARMACIA. CONF SD 707 E PROGRAMACAO EM ANEXO</t>
  </si>
  <si>
    <t>0202200004097</t>
  </si>
  <si>
    <t>PECAS  PARA  REPOSICAO  NA  ENGRAXADEIRA  DA  SMOV. CONF RD 1647 EM ANEXO PROCESSO  No 216/2022 - DISPENSA No 157/2022 TRANSPOSTO DA NE 4053 P/ AJUSTE NO FORNECEDOR</t>
  </si>
  <si>
    <t>0202200004098</t>
  </si>
  <si>
    <t>CONTRATACAO  DE  EMPRESA  PARA  TRANSPORTE DE REPRESENTANTES DO MUNICIPIO A SANTO    AUGUSTO      NA  52.  CIRANDA  DE  PRENDAS  NO  DIA  25/06/2022. CONF RD 1649 EM ANEXO PROCESSO No 222/2022 - DISPENSA No 160/2022</t>
  </si>
  <si>
    <t>0202200004099</t>
  </si>
  <si>
    <t>ALIMENTOS  PARA  LANCHE  EM  CURSO  DE  APERFEICOAMENTO SOBRE A NOVA LEI DE LICITACOES    ,  NOS  DIAS  21  E  22/06/2022.  CONF  RD  1651  EM  ANEXO PROCESSO No 223/2022 - DISPENSA No 161/2022</t>
  </si>
  <si>
    <t>0202200004100</t>
  </si>
  <si>
    <t>FILTROS LUBRIFICANTES, DE DIESEL E DE AR PARA AS  MAQUINAS DA FROTA A SMOV. CONF RD 1650 EM ANEXO PROCESSO  No  203/2021  -  PREGAO  PRESENCIAL  No  39/2021  -  SRP  31/2021</t>
  </si>
  <si>
    <t>0202200004101</t>
  </si>
  <si>
    <t>ALUGUEL  DE  SALAO  PARA  REALIZACAO  DE  EVENTOS.  CONF RD 1654 EM ANEXO PROCESSO No 221/2022 -  DISPENSA No 159/2022</t>
  </si>
  <si>
    <t>0202200004102</t>
  </si>
  <si>
    <t>PECA  PARA  CONSERTO  DA  RETROESCAVADEIRA  XCMG XT870BR, No 94 DA PATRULHA AGRICOLA. CONF RD 1662 EM ANEXO PROCESSO 224/2022 - INEXIGIBILIDADE 18/2022</t>
  </si>
  <si>
    <t>0202200004103</t>
  </si>
  <si>
    <t>KIT  SUPORTE  DO RETROVISOR DIREITO DO CAMINHAO No 82 DA SMOV. CONF RD 1663 EM ANEXO PROCESSO 225/2022 - DISPENSA 162/2022</t>
  </si>
  <si>
    <t>0202200004104</t>
  </si>
  <si>
    <t>01   UN  TRENA  5M  PARA  SETOR  DE  ENGENHARIA.  CONF  RD  1661  EM  ANEXO</t>
  </si>
  <si>
    <t>0202200004105</t>
  </si>
  <si>
    <t>RESSARCIMENTO  DE  PASSAGENS DE oNIBUS PARA DESLOCAMENTO DA SERVIDORA MARLA ELISA  BERNARDI,  DE  TReS DE MAIO A PORTO ALEGRE E POSTERIOR RETORNO, PARA PARTICIPAR  DE  SIMPOSIO DA SIMFAR 2022, NOS DIAS 22 A 24 DE JUNHO DE 2022, EM PORTO ALEGRE. CONF RD 1660 EM ANEXO</t>
  </si>
  <si>
    <t>devido a nao haver necessidade no momento</t>
  </si>
  <si>
    <t>0202200004106</t>
  </si>
  <si>
    <t>03  UN  DE  CONSERTO  DE  PNEU  DO CARREGADOR No59 DA SMOV. CONF RD 1655 EM ANEXO PROCESSO    No  305/2021  -  PREGAO  PRESENCIAL  No  53/2021  - SRP 44/2021</t>
  </si>
  <si>
    <t>0202200004107</t>
  </si>
  <si>
    <t>1.  1/2  DIARIAS  A PORTO ALEGRE NOS DIAS 22 E 23.06.2022 PARA ACOMPANHAR O PACIENTE EM CONSULTA. CONF SD 723 EM ANEXO.</t>
  </si>
  <si>
    <t>DEVIDO A SERVIDORA NAO PODER IR ACOMPANHAR O PACIENTE CONF MEM. 129/2022 EM ANEXO.</t>
  </si>
  <si>
    <t>0202200004108</t>
  </si>
  <si>
    <t>COMBUSTIVEL  PARA  ABASTECIMENTO  DA  FROTA  DA SECRETARIA DE AGRICULTURA - PATRULHA AGRICOLA. CONF RD 1659 EM ANEXO. PROCESSO 16/2022, PREGAO PRESENCIAL 02/2022, SRP 03/2022 2.000 LTS DIESEL S10 X R$ 7,16</t>
  </si>
  <si>
    <t>0202200004109</t>
  </si>
  <si>
    <t>1/4  DE  DIARIA  A  SANTA ROSA NO DIA 21.06.2022 PARA PARTICIPAR DE REUNIAO JUNTO  A  14.  COORDENADORIA  REGIONAL  DE  SAUDE.  CONF  SD  725 EM ANEXO.</t>
  </si>
  <si>
    <t>0202200004110</t>
  </si>
  <si>
    <t>1/4  DE  DIARIA  A SANTO ANGELO NO DIA 30.06.2022 PARA CAPACITACAO QUE SERa REALIZADA  PELO  TCE-RS "SOBRE TEMAS ATUAIS QUE COLABORAM NA  ORIENTACAO DA UCCI".  CONF SD 712 EM ANEXO.</t>
  </si>
  <si>
    <t>0202200004111</t>
  </si>
  <si>
    <t>1/4  DE  DIARIA  A SANTO ANGELO NO DIA 30.06.2022 PARA CAPACITACAO QUE SERa REALIZADA  PELO  TCE-RS "SOBRE TEMAS ATUAIS QUE COLABORAM NA  ORIENTACAO DA UCCI".  CONF SD 711 EM ANEXO.</t>
  </si>
  <si>
    <t>0202200004112</t>
  </si>
  <si>
    <t>1/4  DE  DIARIA  A SANTO ANGELO NO DIA 30.06.2022 PARA CAPACITACAO QUE SERa REALIZADA  PELO  TCE-RS "SOBRE TEMAS ATUAIS QUE COLABORAM NA  ORIENTACAO DA UCCI".  CONF SD 713 EM ANEXO.</t>
  </si>
  <si>
    <t>0202200004113</t>
  </si>
  <si>
    <t>3.  1/2 DIARIAS A PORTO ALEGRE NOS DIAS 04, 05 E 06.07.2022 PARA (MEMBRO DO CONTROLE  INTERNO)  PARTICIPAR  DE  CAPACITACAO COM O TEMA '' ELABORACAO DE NORMAS  E  PROCEDIMENTOS" QUE SERA REALIZADO NA SEDE DA FAMURS. CONF SD 722 EM ANEXO.</t>
  </si>
  <si>
    <t>0202200004114</t>
  </si>
  <si>
    <t>3.  1/2 DIARIAS A PORTO ALEGRE NOS DIAS 04, 05 E 06.07.2022 PARA (MEMBRO DO CONTROLE  INTERNO)  PARTICIPAR  DE  CAPACITACAO COM O TEMA '' ELABORACAO DE NORMAS  E  PROCEDIMENTOS" QUE SERA REALIZADO NA SEDE DA FAMURS. CONF SD 721 EM ANEXO.</t>
  </si>
  <si>
    <t>0202200004115</t>
  </si>
  <si>
    <t>3.  1/2  DIARIAS  A  PORTO  ALEGRE  NOS  DIAS  04,  05  E  06.07.2022  PARA (CONTROLADOR  INTERNO)  PARTICIPAR  DE CAPACITACAO COM O TEMA '' ELABORACAO DE  NORMAS  E  PROCEDIMENTOS" QUE SERA REALIZADO NA SEDE DA FAMURS. CONF SD 703 EM ANEXO.</t>
  </si>
  <si>
    <t>0202200004116</t>
  </si>
  <si>
    <t>CONSULTAS  PSIQUIATRICAS  A  PACIENTES  ENCAMINHADOS PELO SISTEMA BASICO DE SAUDE DO MUNICIPIO. TERMO DE CREDENCIAMENTO No 01/2018 NE COMPLEMENTAR A NE 1745.</t>
  </si>
  <si>
    <t>0202200004117</t>
  </si>
  <si>
    <t>CARGAS    DE  OXIGENIO  MEDICINAL  PARA  USO  DE  PACIENTES  EM  TRATAMENTO DOMICILIAR. CONF RD 1657 EM ANEXO PROCESSO  No  144/2021  -  PREGAO  PRESENCIAL  No  36/2021  -  SRP  28/2021</t>
  </si>
  <si>
    <t>0202200004118</t>
  </si>
  <si>
    <t>CARGAS  DE  OXIGENIO  MEDICINAL  PARA  USO  NO  ATENDIMENTO  DE  URGeNCIA E EMERGeNCIA. CONF RD 1656 EM ANEXO PROCESSO  No  144/2021  -  PREGAO  PRESENCIAL  No  36/2021  -  SRP  28/2021</t>
  </si>
  <si>
    <t>0202200004119</t>
  </si>
  <si>
    <t>GENERO  ALIMENTICIOS PARA A SECRETARIA DE SERVICOS URBANOS E TRANSITO. CONF RD 1658 EM ANEXO. PROCESSO  No  116/2022  -  PREGAO  PRESENCIAL  No  21/2022  -  SRP  14/2022</t>
  </si>
  <si>
    <t>0202200004120</t>
  </si>
  <si>
    <t>ALIMENTOS   PARA  REALIZACAO  DE  ATIVIDADES  COM  GRUPOS  DAS  CRIANCAS  E ADOLESCENTES  DO  CRAS,  NOS  DIAS  21, 22, 28 E 29/06/2022 CONF RD 1664 EM ANEXO. PROCESSO    No67/2021,    PREGAO    PRESENCIAL    No19/2021  SRP  12/2021</t>
  </si>
  <si>
    <t>0202200004121</t>
  </si>
  <si>
    <t>AQUISICAO  DE KIT REPARO DO SISTEMA DE ELEVACAO DA LAMINA DA MOTONIVELADORA No  77  DA SECRETARIA MUNICIPAL DE OBRAS E VIACAO - MANUTENCAO DE ESTRADAS. CONF RD 1665 EM ANEXO. DISPENSA No 163/2022 PROCESSO No226/2022</t>
  </si>
  <si>
    <t>0202200004122</t>
  </si>
  <si>
    <t>AQUISICAO  DE  COMPRESSOR  DE AR PARA FREIO DO CAMINHAO No 60 DA SECRETARIA MUNICIPAL  DE  OBRAS  E VIACAO - SETOR DE ESTRADAS CONF RD 1667 EM ANEXO. PROCESSO No 228/2022 DISPENSA No 165/2022</t>
  </si>
  <si>
    <t>0202200004123</t>
  </si>
  <si>
    <t>REPARO  DE CILINDRO DO ESTABILIZADOR DA RETRO No 93 DA SECRETARIA MUNICIPAL DE  OBRAS  E  VIACAO  -  SETOR  DE  ESTRADAS.  CONF  RD  1668  EM  ANEXO. PROCESSO No 229/2022 DISPENSA No 166/2022</t>
  </si>
  <si>
    <t>0202200004124</t>
  </si>
  <si>
    <t>LUVA  DO  CARDA  DO  CAMINHAO  No20  DA  SECRETARIA  DE  SERVICOS URBANOS E TRANSITO. CONF RD 1669 EM ANEXO. PROCESSO No 230/2022 DISPENSA No 167/2022</t>
  </si>
  <si>
    <t>0202200004125</t>
  </si>
  <si>
    <t>AQUISICAO  DE  BOMBA DAGUA PRA ROLO COMPACTADOR No88 DA SECRETARIA DE OBRAS E VIACAO - SETOR DE ESTRADAS. CONF RD 1670 EM ANEXO. PROCESSO No 231/2022 DISPENSA No 168/2022</t>
  </si>
  <si>
    <t>0202200004126</t>
  </si>
  <si>
    <t>BOMBA  HIDRAULICA  PARA  CAMINHAO  No 60 DA SECRETARIA MUNICIPAL DE OBRAS E VIACAO - SETOR DE ESTRADAS. CONF RD 1666 EM ANEXO. PROCESSO No 227/2022  DISPENSA No 164/2022</t>
  </si>
  <si>
    <t>0202200004127</t>
  </si>
  <si>
    <t>PECAS  PARA CONSERTO DO VEICULO LOGAN DA SECRETARIA DE AGRICULTURA-PATRULHA AGRICOLA. CONF RD 1671 EM ANEXO. PROCESSO No 232/2022  DISPENSA No 169/2022</t>
  </si>
  <si>
    <t>0202200004128</t>
  </si>
  <si>
    <t>AQUISICAO  DE  MATERIAIS  DE  GRAFICA  PARA SER UTILIZADOS NA SECRETARIA DE SERVICOS URBANOS. CONF RD 1672 EM ANEXO. PROCESSO    No76/2022,    PREGAO    PRESENCIAL    No14/2022  SRP  No10/2022</t>
  </si>
  <si>
    <t>0202200004129</t>
  </si>
  <si>
    <t>ALIMENTOS  PARA  REALIZACAO  DE  FESTA  JUNINA  AOS INTEGRANTES DO GRUPO DE IDOSOS  "  TERCEIRA  IDADE  BRILHANTE"   NO DIA 23.06/2022. CONF RD 1673 EM ANEXO. PROCESSO  No  116/2022  -  PREGAO  PRESENCIAL  No  21/2022    - SRP 14/2022</t>
  </si>
  <si>
    <t>0202200004130</t>
  </si>
  <si>
    <t>ALIMENTOS  PARA  REALIZACAO  DE ALMOCO AOS INTEGRANTES DO GRUPO DE IDOSOS " TERCEIRA  IDADE  BRILHANTE"    NO  DIA 30.06/2022. CONF RD 1675 EM ANEXO. PROCESSO  No  116/2022  -  PREGAO  PRESENCIAL  No  21/2022    - SRP 14/2022</t>
  </si>
  <si>
    <t>0202200004131</t>
  </si>
  <si>
    <t>ALIMENTOS  PARA  AS  ATIVIDADES COM O GRUPO DE MAES NOS DIAS 24.06 E 01.07. 2022. CONF RD 1674 EM ANEXO. PROCESSO  No  116/2022  -  PREGAO  PRESENCIAL  No  21/2022    - SRP 14/2022</t>
  </si>
  <si>
    <t>0202200004132</t>
  </si>
  <si>
    <t>PRESTACAO  DE  SERVICOS  DE  130  M²  PARA CONSERTO DE CALCAMENTO COM PEDRA IRREGULAR  NAS ESTRADAS RURAIS DO NOSSO MUNICIPIO. CONF RD 1678 EM ANEXO. PROCESSO    No  113/2021,  PREGAO  PRESENCIAL  No  29/2021  SRP  No20/2021.</t>
  </si>
  <si>
    <t>0202200004133</t>
  </si>
  <si>
    <t>AQUISICAO  DE FILTRO E OLEO LUBRIFICANTE QUE SERAO UTILIZADOS PELO CAMINHAO No 20 DA SECRETARIA DE SERVICOS URBANOS E TRANSITO.  CONF RD 1676 EM ANEXO.  PROCESSO    No203/2021,    PREGAO    PRESENCIAL  No39/2021  SRP  No31/2021.</t>
  </si>
  <si>
    <t>0202200004134</t>
  </si>
  <si>
    <t>01  UN  MESA  DE  ESCRITORIO  3  GAVETAS  PARA MANUTENCAO DAS ASSESSORIAS E CONSULTORIAS. CONF RD 1677 EM ANEXO. PATRIM. No</t>
  </si>
  <si>
    <t>0202200004135</t>
  </si>
  <si>
    <t>1/4  DE  DIARIA  A  SANTO  ANGELO  NO DIA 30.06.2022 PARA PARTICIPAR DO 14o ENCONTRO  REGIONAL DE CONTROLE E ORIENTACAO PROMOVIDO PELO TCE- RS. CONF SD 731 EM ANEXO.</t>
  </si>
  <si>
    <t>DEVOLUCAO DE VALOR EMPENHADO A MAIOR.</t>
  </si>
  <si>
    <t>0202200004136</t>
  </si>
  <si>
    <t>1/4  DE  DIARIA  A  SANTO  ANGELO  NO DIA 30.06.2022 PARA PARTICIPAR DO 14o ENCONTRO  REGIONAL DE CONTROLE E ORIENTACAO PROMOVIDO PELO TCE- RS. CONF SD 730 EM ANEXO.</t>
  </si>
  <si>
    <t>0202200004137</t>
  </si>
  <si>
    <t>01  UN  DE  GARRAFA TERMICA 1,8L PARA MIMO AO PROFESSOR DO CURSO ''NOVA LEI DE  LICITACOES''  NO DIA 22/06/2022 REALIZADO NA CAMARA DE VEREADORES. CONF RD 1684 EM ANEXO</t>
  </si>
  <si>
    <t>0202200004138</t>
  </si>
  <si>
    <t>aGUA  MINERAL  PARA  CONSUMO DO PROFESSOR DA DPM  EM CURSO DE CAPACITACAO SOBRE  A  NOVA  LEI  DE  LICITACOES  PARA  SERVIDORES DO MUNICIPIO, JUNTO a CaMARA MUNICIPAL DE VEREADORES. CONF RD 1685 EM ANEXO</t>
  </si>
  <si>
    <t>0202200004139</t>
  </si>
  <si>
    <t>RESSARCIMENTO  DE  COMBUSTIVEL  AO  CONTROLADOR  INTERNO QUE IRA COM  CARRO PROPRIO   PARTICIPAR DE CAPACITACAO DO TCE NA CIDADE DE SANTO ANGELO NO DIA 30 DE JUNHO. CONFORME PROGRAMACAO E RD 1686 EM ANEXO.</t>
  </si>
  <si>
    <t>0202200004140</t>
  </si>
  <si>
    <t>DISCOS  DE  CORTE  PARA  MANUTENCAO    DOS  SERVICOS DA OFICINA MECaNICA DA SECRETARIA DE OBRAS E VIACAO. CONF RD 1679 EM ANEXO PROCESSO No 233/2022 - DISPENSA No 170/2022</t>
  </si>
  <si>
    <t>0202200004141</t>
  </si>
  <si>
    <t>CILINDRO  E  FECHADURA  PARA  PORTA  DA UNIDADE BaSICA DE SAuDE 01. CONF RD 1680 EM ANEXO PROCESSO 234/2022 - DISPENSA 171/2022</t>
  </si>
  <si>
    <t>0202200004142</t>
  </si>
  <si>
    <t>COMBUSTIVEL PARA ABASTECIMENTO DA FROTA DA SECRETARIA DE AGRICULTURA-PATRULHA AGRICOLA COMPLEMENTAR A NE 1787 PROCESSO 16/2022 - PREGAO PRESENCIAL 02/2022 - SRP 03/2022 DIESEL COMUM x R$ 7,08</t>
  </si>
  <si>
    <t>0202200004143</t>
  </si>
  <si>
    <t>COMBUSTIVEL PARA ABASTECIMENTO DA FROTA DA SECRETARIA DA AGRICULTURA-PATRULHA AGRICOLA COMPLEMENTAR A NE 1808 PROCESSO    16/2022    -   PREGAO  PRESENCIAL  02/2022  -  SRP  03/2022 DIESEL S10 X R$ 7,16</t>
  </si>
  <si>
    <t>0202200004144</t>
  </si>
  <si>
    <t>COMBUSTIVEL  PARA  ABASTECIMENTO  DA  FROTA DA SECRETARIA DE OBRAS E VIACAO QUE REALIZA A MANUTENCAO DE ESTRADAS RURAIS. COMPLEMENTAR A NE 3287 PROCESSO  No  16/2022  -  PREGAO  PRESENCIAL  No  02/2022  -  SRP 03/2022 DIESEL S10 X R$ 7,16</t>
  </si>
  <si>
    <t>0202200004145</t>
  </si>
  <si>
    <t>COMBUSTIVEL  PARA  ABASTECIMENTO  DOS  VEICULOS  DA SECRETARIA MUNICIPAL DE SAUDE- MANUTENCAO DO TRANSPORTE DE PACIENTES. COMPLEMENTAR A NE 2535 PROCESSO  No  16/2022  -  PREGAO  PRESENCIAL  No  02/2022  -  SRP 03/2022 DIESEL S10 X R$ 7,16</t>
  </si>
  <si>
    <t>0202200004146</t>
  </si>
  <si>
    <t>02  UN.  VARAL  DE  CHAO PARA AS UNIDADES BaSICAS DE SAuDE 01 E 02. CONF RD 1681 EM ANEXO. PROCESSO No 234/2022 DISPENSA No171/2022 PATRIM. No</t>
  </si>
  <si>
    <t>0202200004147</t>
  </si>
  <si>
    <t>FECHADURA  DE  PORTA  E  CILINDRO  DE  FECHADURA  PARA  A PORTA PRINCIPAL A UNIDADE BaSICA DE SAuDE 01. CONF RD 1682 EM ANEXO. PROCESSO No 234/2022 DISPENSA No171/2022</t>
  </si>
  <si>
    <t>0202200004148</t>
  </si>
  <si>
    <t>AFERICAO  DE TACOGRAFOS PARA OS ONIBUS DA FROTA DO TRANSPORTE ESCOLAR. CONF RD 1689 EM ANEXO. PROCESSO 235/2022 DISPENSA 172/2022</t>
  </si>
  <si>
    <t>0202200004149</t>
  </si>
  <si>
    <t>AQUISICAO  DE  PORTAS  E  JANELAS  PARA REFORMAS DE SALAS DE AULA NA ESCOLA MUNICIPAL GETULIO VARGAS. CONF RD 1687 EM ANEXO. PROCESSO No235/2022 DISPENSA No172/2022</t>
  </si>
  <si>
    <t>0202200004150</t>
  </si>
  <si>
    <t>LONA  PERSONALIZADA  COM  INFORMACOES  DA  6.  EXPOINDE, FEIRA MUNICIPAL DE INDEPENDENCIA. CONF RD 1688 EM ANEXO. PROCESSO No235/2022  DISPENSA No172/2022</t>
  </si>
  <si>
    <t>0202200004151</t>
  </si>
  <si>
    <t>1/4  DE  DIARIA A SANTA ROSA NO DIA 30.06.2022 PARA PARTICIPAR DO "CURSO DE INTERPRETACAO  DE  LAUDOS  DE LEITE"  LOCAL: UNIJUI -  BLOCO A 316. CONF SD 732 EM ANEXO.</t>
  </si>
  <si>
    <t>0202200004152</t>
  </si>
  <si>
    <t>SERVICOS  DE ANIMACAO MUSICAL E DISPONIBILIZACAO DE APARELHAGEM DE SOM PARA FESTA    JUNINA    DAS   ESCOLAS  MUNICIPAIS.  CONF  RD  1690  EM  ANEXO. PROCESSO No 236/2022  DISPENSA No 173/2022</t>
  </si>
  <si>
    <t>0202200004153</t>
  </si>
  <si>
    <t>01  TAXA  DE  INSCRICAO  PARA  O SERVIDOR AIRTON SCHULTZ "TECNICO AGRICOLA" PARTICIPAR  DO  CURSO  DE  INTERPRETACAO  DE LAUDOS DE LEITE PROMOVIDO PELA FUNCAP  E APL DO LEITE FRONTEIRA NOROESTE QUE OCORERA NO DIA 30.06.2022, NA UNIJUI - SANTA ROSA. CONF RD 1701 EM ANEXO.</t>
  </si>
  <si>
    <t>0202200004154</t>
  </si>
  <si>
    <t>RESSARCIMENTO  DO VALOR DE DESLOCAMENTO DE IDA E VOLTA A SANTA ROSA, NO DIA 21.06.2022  PARA  O SECRETARIO MUNICIPAL DE SAuDE, CARLOS ROGERIO SPLENGER, O  QUAL  FOI  CONVOCADO PARA REUNIAO DA CIR REGIONAL FRONTEIRA NOROESTE, NO AUDITORIO  DA  14.  COORDENADORIA  REGIONAL  DE  SAuDE.  RESSALTA-SE  QUE O SERVIDOR  IRa  DESLOCAR-SE  PARA  A  REUNIAO COM VEICULO PROPRIO, DEVENDO O MESMO  SER  INDENIZA</t>
  </si>
  <si>
    <t>0202200004155</t>
  </si>
  <si>
    <t>03  TAXAS  DE  INSCRICOES PARA CAPACITACAO AOS SERVIDORES  JEAN L. M. CORO, FLAVIA  BORGES BONFIM DE LIMA E AIRTON DE LIMA MACHADO (MEMBROS DO CONTROLE INTERNO)  ,  COM  O  TEMA  ''  ELABORACAO  DE  NORMAS E PROCEDIMENTOS", QUE OCORRERA  NOS  DIAS 04,05 E 06 DE JULHO DE 2022 EM PORTO ALEGRE/RS, NA SEDE DA FAMURS. CONF RD 1699 EM ANEXO.</t>
  </si>
  <si>
    <t>0202200004156</t>
  </si>
  <si>
    <t>RECAPAGEM  DE  PNEUS AGRICOLAS PARA MANUTENCAO DO TRATOR JOHN DEERE 6100 No 100 DA PATRULHA AGRICOLA. CONF RD 1698 EM ANEXO. PROCESSO    No294/2021,    PREGAO   PRESENCIAL  No50/2021,  SRP  No41/2021.</t>
  </si>
  <si>
    <t>0202200004157</t>
  </si>
  <si>
    <t>ADITIVO    CONCENTRADO  PARA  MANUTENCAO  DOS  VEICULOS  E  MAQUINARIOS  DA SECRETARIA  DE  OBRAS  E  VIACAO  - MANUTENCAO DE ESTRADAS. CONF RD 1697 EM ANEXO. PROCESSO    No203/2021,    PREGAO  PRESENCIAL  No39/2021    SRP  No31/2021.</t>
  </si>
  <si>
    <t>0202200004158</t>
  </si>
  <si>
    <t>MONTAGEM  DE PNEUS PARA OS VEICULOS LEVES DA SECRETARIA DE OBRAS E VIACAO - SETOR DE ESTRADAS. CONF RD 1696 EM ANEXO. PROCESSO    No   305/2021,  PREGAO  PRESENCIAL  No  53/2021  SRP  No44/2021</t>
  </si>
  <si>
    <t>0202200004159</t>
  </si>
  <si>
    <t>RESSARCIMENTO  DE  SESSOES DE FISIOTERAPIA CONF LEI 2613/15 DE ACORDO COM O DECRETO  104/15,  PARA  O  PACIENTE  PEDRO  HENRIQUE SCHEIDER NARESSI, PARA TRATAMENTO POS OPERATORIO. CONF 1691 EM ANEXO.</t>
  </si>
  <si>
    <t>0202200004160</t>
  </si>
  <si>
    <t>DESPESA  COM  DESLOCAMENTO DE IDA E VOLTA A GRAMADO-RS NOS DIAS 28.06 A 01. 07.2022  PARA  O  SECRETARIO  DE  SAuDE, CARLOS SPLENGER PARTICIPAR DO "32o CONGRESSO COSEMS/RS". CONF RD 1692 EM ANEXO.</t>
  </si>
  <si>
    <t>0202200004161</t>
  </si>
  <si>
    <t>LIMPEZA  E  HIGIENIZACAO DE CAIXAS D'AGUA DA SECRETARIA MUNICIPAL DE SAUDE. CONF RD 1695 EM ANEXO. PROCESSO    No122/2022,    PREGAO   PRESENCIAL  No23/2022    SRP  No16/2022</t>
  </si>
  <si>
    <t>0202200004162</t>
  </si>
  <si>
    <t>DESINSETIZACAO  E  DESRATIZACAO;  E LIMPEZA E HIGIENIZACAO DE CAIXAS D'AGUA DOS  ESFS  01, ESF DE SAO VALENTIM E ESF DE ESQUINA ARAUJO. CONF RD 1694 EM ANEXO. PROCESSO    No122/2022,    PREGAO   PRESENCIAL  No23/2022    SRP  No16/2022</t>
  </si>
  <si>
    <t>0202200004163</t>
  </si>
  <si>
    <t>DESINSETIZACAO  E  DESRATIZACAO;  E LIMPEZA E HIGIENIZACAO DE CAIXAS D'AGUA DO PREDIO DO ATENDIMENTO DE URGENCIA E EMERGENCIA. CONF RD 1693 EM ANEXO. PROCESSO    No122/2022,    PREGAO   PRESENCIAL  No23/2022    SRP  No16/2022</t>
  </si>
  <si>
    <t>0202200004164</t>
  </si>
  <si>
    <t>PECAS  PARA  CONSERTO DO FREIO DO VEICULO VOYAGE PLACA IXW 9A46 DA FROTA DO TRANSPORTE DE PACIENTES. CONF RD 1703 EM ANEXO PROCESSO 238/2022 - LICITACAO 175/2022</t>
  </si>
  <si>
    <t>0202200004165</t>
  </si>
  <si>
    <t>PECAS  PARA  CONSERTO DO FREIO DO VEICULO VOYAGE PLACA IXW 9A46 DA FROTA DO TRANSPORTE DE PACIENTES. CONF RD 1702 EM ANEXO PROCESSO 238/2022 - LICITACAO 175/2022</t>
  </si>
  <si>
    <t>0202200004166</t>
  </si>
  <si>
    <t>1/4  DE  DIARIA  A  SANTO  ANGELO  NO DIA 30.06.2022 PARA PARTICIPAR DO 14o ENCONTRO  REGIONAL DE CONTROLE E ORIENTACAO PROMOVIDO PELO TCE- RS. CONF SD 742 EM ANEXO.</t>
  </si>
  <si>
    <t>0202200004167</t>
  </si>
  <si>
    <t>1/4  DE  DIARIA  A  SANTO  ANGELO  NO DIA 30.06.2022 PARA PARTICIPAR DO 14o ENCONTRO  REGIONAL DE CONTROLE E ORIENTACAO PROMOVIDO PELO TCE- RS. CONF SD 741 EM ANEXO.</t>
  </si>
  <si>
    <t>0202200004168</t>
  </si>
  <si>
    <t>02  UN  CERTIFICADO  DIGITAL  A3  -  TOKEM  PARA  OS FISCAIS FaBIO FARSEN E ADRIANO SCHIMITT. NE TRANSPOSTA DA NE 4089 PARA AJUSTE DE FORNECEDOR.</t>
  </si>
  <si>
    <t>0202200004169</t>
  </si>
  <si>
    <t>CONTRIBUICAO PATRONAL DE 20% SOBRE LIQUIDACAO DE SERVICOS PRESTADO POR MEI.  NE 3413, 1954, 4003 VALOR R$ 8.389,00. DATA DA LIQUIDACAO 02, 09 E 13.06.2022 NIT 26870666634 MEI - MATHEUS JOSE NOGARA- MEI CNPJ: 37.395.121/0001-90</t>
  </si>
  <si>
    <t>0202200004170</t>
  </si>
  <si>
    <t>CONTRIBUICAO PATRONAL DE 20% SOBRE LIQUIDACAO DE SERVICOS PRESTADO POR MEI.  NE 3442 E 3350 VALOR R$ 1.309,00 DATA DA LIQUIDACAO 01 E 08.06.2022 NIT 113.3243.837-1 MEI - JOAO ROQUE BARASUOL BERTI- MEI CNPJ: 95.136.685/0001-04</t>
  </si>
  <si>
    <t>0202200004171</t>
  </si>
  <si>
    <t>CONTRIBUICAO PATRONAL DE 20% SOBRE LIQUIDACAO DE SERVICOS PRESTADO POR MEI.  NE 3453,3736 E 3931 VALOR R$ 93,20 DATA DA LIQUIDACAO02 E 15.06.2022 NIT 209.8320.771-7 MEI - RUDIERO SAMPAIO-RUDI PNEUS- MEI CNPJ: 14.472.239/0001-79</t>
  </si>
  <si>
    <t>0202200004172</t>
  </si>
  <si>
    <t>CONTRIBUICAO PATRONAL DE 20% SOBRE LIQUIDACAO DE SERVICOS PRESTADO POR MEI.  NE 3450 VALOR R$ 350,00 DATA DA LIQUIDACAO 02.06.2022 NIT 267.96374.45-0 MEI - CLAUDIO ADEMIR ROCHA BORGES- MEI CNPJ: 27.016.902/0001-72</t>
  </si>
  <si>
    <t>0202200004173</t>
  </si>
  <si>
    <t>CONTRIBUICAO PATRONAL DE 20% SOBRE LIQUIDACAO DE SERVICOS PRESTADO POR MEI.  NE 4074 E 1589 VALOR R$ 3.762,72 DATA DA LIQUIDACAO 20.06.2022 NIT 128.2141.670-0 MEI - MARCOS LESSE MOREIRA - MEI CNPJ: 41.008.069/0001-49</t>
  </si>
  <si>
    <t>0202200004174</t>
  </si>
  <si>
    <t>CONTRIBUICAO PATRONAL DE 20% SOBRE LIQUIDACAO DE SERVICOS PRESTADO POR MEI.  NE 4321 VALOR R$ 8.284,00 DATA DA LIQUIDACAO 06.06.2022 NIT 127.4690.371-9 MEI - MARCIO MAKOSKI DO ROSARIO - MEI CNPJ: 28.871.767/0001-05</t>
  </si>
  <si>
    <t>0202200004175</t>
  </si>
  <si>
    <t>CONTRIBUICAO PATRONAL DE 20% SOBRE LIQUIDACAO DE SERVICOS PRESTADO POR MEI.  NE 3891, 3737, 929, 3980 E 3968 VALOR R$ 2.364,00 DATA DA LIQUIDACAO 03, 08, 09 E 14.06.2022 NIT 170.1760.707-2 MEI - CELONI TABORDA ZIMERMANN - MEI CNPJ: 97.551.920/0001-30</t>
  </si>
  <si>
    <t>0202200004176</t>
  </si>
  <si>
    <t>RESSARCIMENTO  DE  CONSULTA/EXAME  MEDICO  CONF LEI 2613/15 DE ACORDO COM O DECRETO 104/15 CONF RD 1705 EM ANEXO.</t>
  </si>
  <si>
    <t>0202200004177</t>
  </si>
  <si>
    <t>RESSARCIMENTO  DE  CONSULTA/EXAME  MEDICO  CONF LEI 2613/15 DE ACORDO COM O DECRETO 104/15 CONF RD 1704 EM ANEXO.</t>
  </si>
  <si>
    <t>0202201004178</t>
  </si>
  <si>
    <t>REMUNERACAO REFERENTE AO MES DE JUNHO DE 2022. FAPS-INATIVOS-GERAL-TEMPO-CONTR VENCIMENTO ANUENIOS PROVENTOS</t>
  </si>
  <si>
    <t>0202201004179</t>
  </si>
  <si>
    <t>REMUNERACAO REFERENTE AO MES DE JUNHO DE 2022. FAPS-INATIVOS-GERAL-INVALIDEZ VENCIMENTO PARCELA AUTONOMA ANUENIOS PROVENTOS</t>
  </si>
  <si>
    <t>0202201004180</t>
  </si>
  <si>
    <t>REMUNERACAO REFERENTE AO MES DE JUNHO DE 2022. FAPS-INATIVOS-GERAL-INVALIDEZ PARCELA AUTONOMA PROVENTOS</t>
  </si>
  <si>
    <t>0202201004181</t>
  </si>
  <si>
    <t>REMUNERACAO REFERENTE AO MES DE JUNHO DE 2022. FAPS-INATIVOS-PROFESSOR-TEMP-CONTR VENCIMENTO ANUENIOS PROVENTOS</t>
  </si>
  <si>
    <t>0202201004182</t>
  </si>
  <si>
    <t>REMUNERACAO REFERENTE AO MES DE JUNHO DE 2022. FAPS-INATIVOS-PROFESSOR-INVALID-VLREAL PROVENTOS</t>
  </si>
  <si>
    <t>0202201004183</t>
  </si>
  <si>
    <t>REMUNERACAO REFERENTE AO MES DE JUNHO DE 2022. FAPS-INATIVOS-INVALID-VLREAL PARCELA AUTONOMA PROVENTOS</t>
  </si>
  <si>
    <t>0202201004184</t>
  </si>
  <si>
    <t>REMUNERACAO REFERENTE AO MES DE JUNHO DE 2022. FAPS-INATIVOS-GERAL-IDADE-VLREAL PARCELA AUTONOMA PROVENTOS</t>
  </si>
  <si>
    <t>0202201004185</t>
  </si>
  <si>
    <t>REMUNERACAO REFERENTE AO MES DE JUNHO DE 2022. FAPS-INATIVOS-GERAL-ESPECIAL-VLREAL PROVENTOS</t>
  </si>
  <si>
    <t>0202201004186</t>
  </si>
  <si>
    <t>REMUNERACAO REFERENTE AO MES DE JUNHO DE 2022. FAPS-INATIVOS-DO TESOURO-PISO VENCIMENTO ANUENIOS</t>
  </si>
  <si>
    <t>0202201004187</t>
  </si>
  <si>
    <t>REMUNERACAO REFERENTE AO MES DE JUNHO DE 2022. FAPS-INATIVOS-DO TESOURO PROVENTOS</t>
  </si>
  <si>
    <t>0202201004188</t>
  </si>
  <si>
    <t>REMUNERACAO REFERENTE AO MES DE JUNHO DE 2022. FAPS-PENSIONISTAS PROVENTOS</t>
  </si>
  <si>
    <t>0202201004189</t>
  </si>
  <si>
    <t>REMUNERACAO REFERENTE AO MES DE JUNHO DE 2022. FAPS-PENSIONISTAS-VLREAL PARCELA AUTONOMA PROVENTOS</t>
  </si>
  <si>
    <t>0202201004190</t>
  </si>
  <si>
    <t>REMUNERACAO REFERENTE AO MES DE JUNHO DE 2022. FAPS-PENSIONISTAS-TESOURO-VLREAL PARCELA AUTONOMA PROVENTOS</t>
  </si>
  <si>
    <t>0202201004191</t>
  </si>
  <si>
    <t>REMUNERACAO REFERENTE AO MES DE JUNHO DE 2022. FAPS-PENSIONISTAS-DO-TESOURO PARCELA AUTONOMA PROVENTOS OUTROS PAGAMENTOS</t>
  </si>
  <si>
    <t>0202201004192</t>
  </si>
  <si>
    <t>REMUNERACAO REFERENTE AO MES DE JUNHO DE 2022. FAPS-PENSIONISTAS-SENTJUDIC-TESOU PROVENTOS</t>
  </si>
  <si>
    <t>0202200004200</t>
  </si>
  <si>
    <t>REMUNERACAO REFERENTE AO MES DE JUNHO DE 2022. GABINETE-CONTROLE-INTERNO-ESTAT VENCIMENTOS</t>
  </si>
  <si>
    <t>0202200004201</t>
  </si>
  <si>
    <t>REMUNERACAO REFERENTE AO MES DE JUNHO DE 2022. GABINETE-CONTROLE-INTERNO-ESTAT FERIAS</t>
  </si>
  <si>
    <t>0202200004202</t>
  </si>
  <si>
    <t>REMUNERACAO REFERENTE AO MES DE JUNHO DE 2022. GABINETE-CONTROLE-INTERNO-ESTAT GRAT.CONT.INTERNO</t>
  </si>
  <si>
    <t>0202200004203</t>
  </si>
  <si>
    <t>REMUNERACAO REFERENTE AO MES DE JUNHO DE 2022. GABINETE-CONTROLE-INTERNO-ESTAT ANUENIOS</t>
  </si>
  <si>
    <t>0202200004204</t>
  </si>
  <si>
    <t>REMUNERACAO REFERENTE AO MES DE JUNHO DE 2022. GABINETE-ESTATUTARIOS VENCIMENTOS</t>
  </si>
  <si>
    <t>0202200004205</t>
  </si>
  <si>
    <t>REMUNERACAO REFERENTE AO MES DE JUNHO DE 2022. GABINETE-ESTATUTARIOS HORAS PLANTAO MOTORISTAS</t>
  </si>
  <si>
    <t>0202200004206</t>
  </si>
  <si>
    <t>REMUNERACAO REFERENTE AO MES DE JUNHO DE 2022. GABINETE-ESTATUTARIOS ANUENIOS</t>
  </si>
  <si>
    <t>0202200004207</t>
  </si>
  <si>
    <t>REMUNERACAO REFERENTE AO MES DE JUNHO DE 2022. ADMINISTRACAO-LIMPZ-E-COZ-ESTAT VENCIMENTOS</t>
  </si>
  <si>
    <t>0202200004208</t>
  </si>
  <si>
    <t>REMUNERACAO REFERENTE AO MES DE JUNHO DE 2022. ADMINISTRACAO-LIMPZ-E-COZ-ESTAT ADICIONAL INSALUBRIDADE</t>
  </si>
  <si>
    <t>0202200004209</t>
  </si>
  <si>
    <t>REMUNERACAO REFERENTE AO MES DE JUNHO DE 2022. ADMINISTRACAO-LIMPZ-E-COZ-ESTAT ANUENIOS</t>
  </si>
  <si>
    <t>0202200004210</t>
  </si>
  <si>
    <t>REMUNERACAO REFERENTE AO MES DE JUNHO DE 2022. ADMINISTRACAO-ESTATUTARIOS VENCIMENTOS</t>
  </si>
  <si>
    <t>0202200004211</t>
  </si>
  <si>
    <t>REMUNERACAO REFERENTE AO MES DE JUNHO DE 2022. ADMINISTRACAO-ESTATUTARIOS GRAT.CONT.INTERNO</t>
  </si>
  <si>
    <t>0202200004212</t>
  </si>
  <si>
    <t>REMUNERACAO REFERENTE AO MES DE JUNHO DE 2022. ADMINISTRACAO-ESTATUTARIOS ANUENIOS</t>
  </si>
  <si>
    <t>0202200004213</t>
  </si>
  <si>
    <t>REMUNERACAO REFERENTE AO MES DE JUNHO DE 2022. ADMINISTRACAO-ESTATUTARIOS HORAS EXTRAS ADMINISTRACAO</t>
  </si>
  <si>
    <t>0202200004214</t>
  </si>
  <si>
    <t>REMUNERACAO REFERENTE AO MES DE JUNHO DE 2022. ADMINISTRACAO-ESTATUTARIOS GRAT.SERV.CAMARA</t>
  </si>
  <si>
    <t>0202200004215</t>
  </si>
  <si>
    <t>REMUNERACAO REFERENTE AO MES DE JUNHO DE 2022. ADMINISTRACAO-ESTATUTARIOS GRAT.SERV.RPPS</t>
  </si>
  <si>
    <t>0202200004216</t>
  </si>
  <si>
    <t>REMUNERACAO REFERENTE AO MES DE JUNHO DE 2022. ADMINISTRACAO-ESTATUTARIOS GRAT.SINDICANCIA</t>
  </si>
  <si>
    <t>0202200004217</t>
  </si>
  <si>
    <t>REMUNERACAO REFERENTE AO MES DE JUNHO DE 2022. FAZENDA-ESTATUTARIOS VENCIMENTOS</t>
  </si>
  <si>
    <t>0202200004218</t>
  </si>
  <si>
    <t>REMUNERACAO REFERENTE AO MES DE JUNHO DE 2022. FAZENDA-ESTATUTARIOS GRATIFICACAO PSF</t>
  </si>
  <si>
    <t>0202200004219</t>
  </si>
  <si>
    <t>REMUNERACAO REFERENTE AO MES DE JUNHO DE 2022. FAZENDA-ESTATUTARIOS QUEBRA DE CAIXA</t>
  </si>
  <si>
    <t>0202200004220</t>
  </si>
  <si>
    <t>REMUNERACAO REFERENTE AO MES DE JUNHO DE 2022. FAZENDA-ESTATUTARIOS FG-01</t>
  </si>
  <si>
    <t>0202200004221</t>
  </si>
  <si>
    <t>REMUNERACAO REFERENTE AO MES DE JUNHO DE 2022. FAZENDA-ESTATUTARIOS FERIAS</t>
  </si>
  <si>
    <t>0202200004222</t>
  </si>
  <si>
    <t>REMUNERACAO REFERENTE AO MES DE JUNHO DE 2022. FAZENDA-ESTATUTARIOS ANUENIOS</t>
  </si>
  <si>
    <t>0202200004223</t>
  </si>
  <si>
    <t>REMUNERACAO REFERENTE AO MES DE JUNHO DE 2022. FAZENDA-ESTATUTARIOS HORAS EXTRAS FAZENDA</t>
  </si>
  <si>
    <t>0202200004224</t>
  </si>
  <si>
    <t>REMUNERACAO REFERENTE AO MES DE JUNHO DE 2022. FAZENDA-ESTATUTARIOS GRATIFICACAO JUNTA MILITAR</t>
  </si>
  <si>
    <t>0202200004225</t>
  </si>
  <si>
    <t>REMUNERACAO REFERENTE AO MES DE JUNHO DE 2022. FAZENDA-ESTATUTARIOS GRAT.SERV.CAMARA</t>
  </si>
  <si>
    <t>0202200004226</t>
  </si>
  <si>
    <t>REMUNERACAO REFERENTE AO MES DE JUNHO DE 2022. FAZENDA-ESTATUTARIOS GRAT.SERV.RPPS</t>
  </si>
  <si>
    <t>0202200004227</t>
  </si>
  <si>
    <t>REMUNERACAO REFERENTE AO MES DE JUNHO DE 2022. FAZENDA-ESTATUTARIOS GRAT.SINDICANCIA</t>
  </si>
  <si>
    <t>0202200004228</t>
  </si>
  <si>
    <t>REMUNERACAO REFERENTE AO MES DE JUNHO DE 2022. FAZENDA-ESTATUTARIOS REST.DESC.FALTA/ATRASO</t>
  </si>
  <si>
    <t>0202200004229</t>
  </si>
  <si>
    <t>REMUNERACAO REFERENTE AO MES DE JUNHO DE 2022. FAZENDA-TRIBITARIO-ESTATUTARIOS VENCIMENTOS</t>
  </si>
  <si>
    <t>0202200004230</t>
  </si>
  <si>
    <t>REMUNERACAO REFERENTE AO MES DE JUNHO DE 2022. FAZENDA-TRIBITARIO-ESTATUTARIOS FERIAS</t>
  </si>
  <si>
    <t>0202200004231</t>
  </si>
  <si>
    <t>REMUNERACAO REFERENTE AO MES DE JUNHO DE 2022. FAZENDA-TRIBITARIO-ESTATUTARIOS GRAT.CONT.INTERNO</t>
  </si>
  <si>
    <t>0202200004232</t>
  </si>
  <si>
    <t>REMUNERACAO REFERENTE AO MES DE JUNHO DE 2022. FAZENDA-TRIBITARIO-ESTATUTARIOS ANUENIOS</t>
  </si>
  <si>
    <t>0202200004233</t>
  </si>
  <si>
    <t>REMUNERACAO REFERENTE AO MES DE JUNHO DE 2022. FAZENDA-TRIBITARIO-ESTATUTARIOS GRATIFICACAO P.I.T</t>
  </si>
  <si>
    <t>0202200004234</t>
  </si>
  <si>
    <t>REMUNERACAO REFERENTE AO MES DE JUNHO DE 2022. OBRAS-ESTATUTARIOS VENCIMENTOS</t>
  </si>
  <si>
    <t>0202200004235</t>
  </si>
  <si>
    <t>REMUNERACAO REFERENTE AO MES DE JUNHO DE 2022. OBRAS-ESTATUTARIOS ADICIONAL INSALUBRIDADE</t>
  </si>
  <si>
    <t>0202200004236</t>
  </si>
  <si>
    <t>REMUNERACAO REFERENTE AO MES DE JUNHO DE 2022. OBRAS-ESTATUTARIOS HORAS PLANTAO MOTORISTAS</t>
  </si>
  <si>
    <t>0202200004237</t>
  </si>
  <si>
    <t>REMUNERACAO REFERENTE AO MES DE JUNHO DE 2022. OBRAS-ESTATUTARIOS FG - 03</t>
  </si>
  <si>
    <t>0202200004238</t>
  </si>
  <si>
    <t>REMUNERACAO REFERENTE AO MES DE JUNHO DE 2022. OBRAS-ESTATUTARIOS AUXILIO DOENCA</t>
  </si>
  <si>
    <t>0202200004239</t>
  </si>
  <si>
    <t>REMUNERACAO REFERENTE AO MES DE JUNHO DE 2022. OBRAS-ESTATUTARIOS ANUENIOS</t>
  </si>
  <si>
    <t>0202200004240</t>
  </si>
  <si>
    <t>REMUNERACAO REFERENTE AO MES DE JUNHO DE 2022. OBRAS-ESTATUTARIOS GRATIFICACAO HORA MAQUINA</t>
  </si>
  <si>
    <t>0202200004241</t>
  </si>
  <si>
    <t>REMUNERACAO REFERENTE AO MES DE JUNHO DE 2022. OBRAS-ESTATUTARIOS HORAS EXTRAS SEC. OBRAS</t>
  </si>
  <si>
    <t>0202200004242</t>
  </si>
  <si>
    <t>REMUNERACAO REFERENTE AO MES DE JUNHO DE 2022. OBRAS-ESTATUTARIOS HORAS EXTRAS SAUDE</t>
  </si>
  <si>
    <t>0202200004243</t>
  </si>
  <si>
    <t>REMUNERACAO REFERENTE AO MES DE JUNHO DE 2022. SERVICOS URBANOS-ESTATUTARIOS VENCIMENTOS</t>
  </si>
  <si>
    <t>0202200004244</t>
  </si>
  <si>
    <t>REMUNERACAO REFERENTE AO MES DE JUNHO DE 2022. SERVICOS URBANOS-ESTATUTARIOS ADICIONAL INSALUBRIDADE</t>
  </si>
  <si>
    <t>0202200004245</t>
  </si>
  <si>
    <t>REMUNERACAO REFERENTE AO MES DE JUNHO DE 2022. SERVICOS URBANOS-ESTATUTARIOS ADICIONAL NOTURNO</t>
  </si>
  <si>
    <t>0202200004246</t>
  </si>
  <si>
    <t>REMUNERACAO REFERENTE AO MES DE JUNHO DE 2022. SERVICOS URBANOS-ESTATUTARIOS SUBSIDIOS</t>
  </si>
  <si>
    <t>0202200004247</t>
  </si>
  <si>
    <t>REMUNERACAO REFERENTE AO MES DE JUNHO DE 2022. SERVICOS URBANOS-ESTATUTARIOS FERIAS</t>
  </si>
  <si>
    <t>0202200004248</t>
  </si>
  <si>
    <t>REMUNERACAO REFERENTE AO MES DE JUNHO DE 2022. SERVICOS URBANOS-ESTATUTARIOS AUXILIO DOENCA</t>
  </si>
  <si>
    <t>0202200004249</t>
  </si>
  <si>
    <t>REMUNERACAO REFERENTE AO MES DE JUNHO DE 2022. SERVICOS URBANOS-ESTATUTARIOS ANUENIOS</t>
  </si>
  <si>
    <t>0202200004250</t>
  </si>
  <si>
    <t>REMUNERACAO REFERENTE AO MES DE JUNHO DE 2022. SERVICOS URBANOS-ESTATUTARIOS SALARIO FAMILIA</t>
  </si>
  <si>
    <t>0202200004251</t>
  </si>
  <si>
    <t>REMUNERACAO REFERENTE AO MES DE JUNHO DE 2022. SERVICOS URBANOS-ESTATUTARIOS GRATIFICACAO HORA MAQUINA</t>
  </si>
  <si>
    <t>0202200004252</t>
  </si>
  <si>
    <t>REMUNERACAO REFERENTE AO MES DE JUNHO DE 2022. SERVICOS URBANOS-ESTATUTARIOS HORAS EXTRAS AGRICULTURA</t>
  </si>
  <si>
    <t>0202200004253</t>
  </si>
  <si>
    <t>REMUNERACAO REFERENTE AO MES DE JUNHO DE 2022. AGRICULTURA-SECRET-ESTATUTARIO VENCIMENTOS</t>
  </si>
  <si>
    <t>0202200004254</t>
  </si>
  <si>
    <t>REMUNERACAO REFERENTE AO MES DE JUNHO DE 2022. AGRICULTURA-SECRET-ESTATUTARIO ADICIONAL INSALUBRIDADE</t>
  </si>
  <si>
    <t>0202200004255</t>
  </si>
  <si>
    <t>REMUNERACAO REFERENTE AO MES DE JUNHO DE 2022. AGRICULTURA-SECRET-ESTATUTARIO FG-02</t>
  </si>
  <si>
    <t>0202200004256</t>
  </si>
  <si>
    <t>REMUNERACAO REFERENTE AO MES DE JUNHO DE 2022. AGRICULTURA-SECRET-ESTATUTARIO SUBSIDIOS</t>
  </si>
  <si>
    <t>0202200004257</t>
  </si>
  <si>
    <t>REMUNERACAO REFERENTE AO MES DE JUNHO DE 2022. AGRICULTURA-SECRET-ESTATUTARIO FERIAS</t>
  </si>
  <si>
    <t>0202200004258</t>
  </si>
  <si>
    <t>REMUNERACAO REFERENTE AO MES DE JUNHO DE 2022. AGRICULTURA-SECRET-ESTATUTARIO AUXILIO DOENCA</t>
  </si>
  <si>
    <t>0202200004259</t>
  </si>
  <si>
    <t>REMUNERACAO REFERENTE AO MES DE JUNHO DE 2022. AGRICULTURA-SECRET-ESTATUTARIO ANUENIOS</t>
  </si>
  <si>
    <t>0202200004260</t>
  </si>
  <si>
    <t>REMUNERACAO REFERENTE AO MES DE JUNHO DE 2022. AGRICULTURA-SECRET-ESTATUTARIO GRATIFICACAO HORA MAQUINA</t>
  </si>
  <si>
    <t>0202200004261</t>
  </si>
  <si>
    <t>REMUNERACAO REFERENTE AO MES DE JUNHO DE 2022. AGRICULTURA-SECRET-ESTATUTARIO HORAS EXTRAS AGRICULTURA</t>
  </si>
  <si>
    <t>0202200004262</t>
  </si>
  <si>
    <t>REMUNERACAO REFERENTE AO MES DE JUNHO DE 2022. AGRICULTURA-SECRET-ESTATUTARIO GRAT.OUVIDORIA</t>
  </si>
  <si>
    <t>0202200004263</t>
  </si>
  <si>
    <t>REMUNERACAO REFERENTE AO MES DE JUNHO DE 2022. AGRICULTURA-SECRET-ESTATUTARIO IND.USO.VEIC.PROPRIO</t>
  </si>
  <si>
    <t>0202200004264</t>
  </si>
  <si>
    <t>REMUNERACAO REFERENTE AO MES DE JUNHO DE 2022. AGRICULTURA-SECRET-ESTATUTARIO REST.DESC.FALTA/ATRASO</t>
  </si>
  <si>
    <t>0202200004265</t>
  </si>
  <si>
    <t>REMUNERACAO REFERENTE AO MES DE JUNHO DE 2022. AGRICULTURA-SECRET-ESTATUTARIO GRATIFICACAO SIM</t>
  </si>
  <si>
    <t>0202200004266</t>
  </si>
  <si>
    <t>REMUNERACAO REFERENTE AO MES DE JUNHO DE 2022. ASSISTENCIA-CONSELHO TUTELAR VENCIMENTOS</t>
  </si>
  <si>
    <t>0202200004267</t>
  </si>
  <si>
    <t>REMUNERACAO REFERENTE AO MES DE JUNHO DE 2022. ASSISTENCIA-CONSELHO TUTELAR FERIAS</t>
  </si>
  <si>
    <t>0202200004268</t>
  </si>
  <si>
    <t>REMUNERACAO REFERENTE AO MES DE JUNHO DE 2022. ASSISTENCIA-SEC-ESTAT VENCIMENTOS</t>
  </si>
  <si>
    <t>0202200004269</t>
  </si>
  <si>
    <t>REMUNERACAO REFERENTE AO MES DE JUNHO DE 2022. ASSISTENCIA-SEC-ESTAT ADICIONAL INSALUBRIDADE</t>
  </si>
  <si>
    <t>0202200004270</t>
  </si>
  <si>
    <t>REMUNERACAO REFERENTE AO MES DE JUNHO DE 2022. ASSISTENCIA-SEC-ESTAT SUBSIDIOS</t>
  </si>
  <si>
    <t>0202200004271</t>
  </si>
  <si>
    <t>REMUNERACAO REFERENTE AO MES DE JUNHO DE 2022. ASSISTENCIA-SEC-ESTAT ANUENIOS</t>
  </si>
  <si>
    <t>0202200004272</t>
  </si>
  <si>
    <t>REMUNERACAO REFERENTE AO MES DE JUNHO DE 2022. ASSISTENCIA-SEC-ESTAT HORAS EXTRAS ASSISTENCIA</t>
  </si>
  <si>
    <t>0202200004273</t>
  </si>
  <si>
    <t>REMUNERACAO REFERENTE AO MES DE JUNHO DE 2022. GABINETE-PREFEITO-E-VICE SUBSIDIOS</t>
  </si>
  <si>
    <t>0202200004274</t>
  </si>
  <si>
    <t>REMUNERACAO REFERENTE AO MES DE JUNHO DE 2022. GABINETE-ASSESS-CONSULT-CCS SALARIO C/C</t>
  </si>
  <si>
    <t>0202200004275</t>
  </si>
  <si>
    <t>REMUNERACAO REFERENTE AO MES DE JUNHO DE 2022. ADMINISTRACAO-CCS SUBSIDIOS</t>
  </si>
  <si>
    <t>0202200004276</t>
  </si>
  <si>
    <t>REMUNERACAO REFERENTE AO MES DE JUNHO DE 2022. ADMINISTRACAO-CCS SALARIO C/C</t>
  </si>
  <si>
    <t>0202200004277</t>
  </si>
  <si>
    <t>REMUNERACAO REFERENTE AO MES DE JUNHO DE 2022. FAZENDA-CCS SUBSIDIOS</t>
  </si>
  <si>
    <t>0202200004278</t>
  </si>
  <si>
    <t>REMUNERACAO REFERENTE AO MES DE JUNHO DE 2022. FAZENDA-CCS SALARIO C/C</t>
  </si>
  <si>
    <t>0202200004279</t>
  </si>
  <si>
    <t>REMUNERACAO REFERENTE AO MES DE JUNHO DE 2022. EDUC-SECRETARIA-CCS SUBSIDIOS</t>
  </si>
  <si>
    <t>0202200004280</t>
  </si>
  <si>
    <t>REMUNERACAO REFERENTE AO MES DE JUNHO DE 2022. EDUC-SECRETARIA-CCS SALARIO C/C</t>
  </si>
  <si>
    <t>0202200004281</t>
  </si>
  <si>
    <t>REMUNERACAO REFERENTE AO MES DE JUNHO DE 2022. EDUC-MDE-GV-FUNDA-APOIO-CCS SALARIO C/C</t>
  </si>
  <si>
    <t>0202200004282</t>
  </si>
  <si>
    <t>REMUNERACAO REFERENTE AO MES DE JUNHO DE 2022. EDUC-INFANTIL-MONITOR-CONTRAT HORAS EXTRAS EDUCACAO</t>
  </si>
  <si>
    <t>0202200004283</t>
  </si>
  <si>
    <t>REMUNERACAO REFERENTE AO MES DE JUNHO DE 2022. EDUC-INFANTIL-MONITOR-CONTRAT SALARIO MENSAL</t>
  </si>
  <si>
    <t>0202200004284</t>
  </si>
  <si>
    <t>REMUNERACAO REFERENTE AO MES DE JUNHO DE 2022. EDUC-PSICOLOGO-CONTRATO SALARIO MENSAL</t>
  </si>
  <si>
    <t>0202200004285</t>
  </si>
  <si>
    <t>REMUNERACAO REFERENTE AO MES DE JUNHO DE 2022. EDUC-AUX.ALIM E HIGIENE-CONTRATO SALARIO MENSAL</t>
  </si>
  <si>
    <t>0202200004286</t>
  </si>
  <si>
    <t>REMUNERACAO REFERENTE AO MES DE JUNHO DE 2022. EDUCACAO-INFANTIL-CONT-MONITOR HORAS EXTRAS EDUCACAO</t>
  </si>
  <si>
    <t>0202200004287</t>
  </si>
  <si>
    <t>REMUNERACAO REFERENTE AO MES DE JUNHO DE 2022. EDUCACAO-INFANTIL-CONT-MONITOR SALARIO MENSAL</t>
  </si>
  <si>
    <t>0202200004288</t>
  </si>
  <si>
    <t>REMUNERACAO REFERENTE AO MES DE JUNHO DE 2022. EDUCACAO-GV-PROF-CONTRATO SALARIO MENSAL</t>
  </si>
  <si>
    <t>0202200004289</t>
  </si>
  <si>
    <t>REMUNERACAO REFERENTE AO MES DE JUNHO DE 2022. SERVICOS URBANOS-CCS SALARIO C/C</t>
  </si>
  <si>
    <t>0202200004290</t>
  </si>
  <si>
    <t>REMUNERACAO REFERENTE AO MES DE JUNHO DE 2022. EDUC-SUPERV-ORIENT-CONTRATO DIFERENCA DE SALARIO</t>
  </si>
  <si>
    <t>0202200004291</t>
  </si>
  <si>
    <t>REMUNERACAO REFERENTE AO MES DE JUNHO DE 2022. EDUC-SUPERV-ORIENT-CONTRATO SALARIO MENSAL</t>
  </si>
  <si>
    <t>0202200004292</t>
  </si>
  <si>
    <t>REMUNERACAO REFERENTE AO MES DE JUNHO DE 2022. OBRAS-CCS SUBSIDIOS</t>
  </si>
  <si>
    <t>0202200004293</t>
  </si>
  <si>
    <t>REMUNERACAO REFERENTE AO MES DE JUNHO DE 2022. OBRAS-CCS SALARIO C/C</t>
  </si>
  <si>
    <t>0202200004294</t>
  </si>
  <si>
    <t>REMUNERACAO REFERENTE AO MES DE JUNHO DE 2022. ASSISTENCIA-SECRET-CCS SALARIO C/C</t>
  </si>
  <si>
    <t>0202200004295</t>
  </si>
  <si>
    <t>REMUNERACAO REFERENTE AO MES DE JUNHO DE 2022. SAUDE-SECRET-CCS 13o SALARIO</t>
  </si>
  <si>
    <t>0202200004296</t>
  </si>
  <si>
    <t>REMUNERACAO REFERENTE AO MES DE JUNHO DE 2022. SAUDE-SECRET-CCS SUBSIDIOS</t>
  </si>
  <si>
    <t>0202200004297</t>
  </si>
  <si>
    <t>REMUNERACAO REFERENTE AO MES DE JUNHO DE 2022. SAUDE-SECRET-CCS FERIAS</t>
  </si>
  <si>
    <t>0202200004298</t>
  </si>
  <si>
    <t>REMUNERACAO REFERENTE AO MES DE JUNHO DE 2022. SAUDE-SECRET-CCS SALARIO C/C</t>
  </si>
  <si>
    <t>0202200004299</t>
  </si>
  <si>
    <t>REMUNERACAO REFERENTE AO MES DE JUNHO DE 2022. SAUDE-TEC.ENFERMAGEM-CONTRATO GRATIFICACAO PSF</t>
  </si>
  <si>
    <t>0202200004300</t>
  </si>
  <si>
    <t>REMUNERACAO REFERENTE AO MES DE JUNHO DE 2022. SAUDE-TEC.ENFERMAGEM-CONTRATO ADICIONAL INSALUBRIDADE</t>
  </si>
  <si>
    <t>0202200004301</t>
  </si>
  <si>
    <t>REMUNERACAO REFERENTE AO MES DE JUNHO DE 2022. SAUDE-TEC.ENFERMAGEM-CONTRATO SALARIO MENSAL</t>
  </si>
  <si>
    <t>0202200004302</t>
  </si>
  <si>
    <t>REMUNERACAO REFERENTE AO MES DE JUNHO DE 2022. SAUDE-PRONTO ATENDIMENTO-CONTRATO 13o SALARIO</t>
  </si>
  <si>
    <t>0202200004303</t>
  </si>
  <si>
    <t>REMUNERACAO REFERENTE AO MES DE JUNHO DE 2022. SAUDE-PRONTO ATENDIMENTO-CONTRATO ADICIONAL INSALUBRIDADE</t>
  </si>
  <si>
    <t>0202200004304</t>
  </si>
  <si>
    <t>REMUNERACAO REFERENTE AO MES DE JUNHO DE 2022. SAUDE-PRONTO ATENDIMENTO-CONTRATO ADICIONAL NOTURNO</t>
  </si>
  <si>
    <t>0202200004305</t>
  </si>
  <si>
    <t>REMUNERACAO REFERENTE AO MES DE JUNHO DE 2022. SAUDE-PRONTO ATENDIMENTO-CONTRATO SALARIO MENSAL</t>
  </si>
  <si>
    <t>0202200004306</t>
  </si>
  <si>
    <t>REMUNERACAO REFERENTE AO MES DE JUNHO DE 2022. SAUDE-PRONTO ATENDIMENTO-CONTRATO 1/3 FERIAS INDENIZADAS</t>
  </si>
  <si>
    <t>0202200004307</t>
  </si>
  <si>
    <t>REMUNERACAO REFERENTE AO MES DE JUNHO DE 2022. SAUDE-PRONTO ATENDIMENTO-CONTRATO FERIAS INDENIZADAS</t>
  </si>
  <si>
    <t>0202200004308</t>
  </si>
  <si>
    <t>REMUNERACAO REFERENTE AO MES DE JUNHO DE 2022. AGRICULTURA-SECRET-CCS SALARIO C/C</t>
  </si>
  <si>
    <t>0202200004309</t>
  </si>
  <si>
    <t>REMUNERACAO REFERENTE AO MES DE JUNHO DE 2022. SAUDE-SECRETARIA-ESTATUTARIOS VENCIMENTO</t>
  </si>
  <si>
    <t>0202200004310</t>
  </si>
  <si>
    <t>REMUNERACAO REFERENTE AO MES DE JUNHO DE 2022. SAUDE-SECRETARIA-ESTATUTARIOS GRATIFICACAO PSF</t>
  </si>
  <si>
    <t>0202200004311</t>
  </si>
  <si>
    <t>REMUNERACAO REFERENTE AO MES DE JUNHO DE 2022. SAUDE-SECRETARIA-ESTATUTARIOS INSALUBRIDADE</t>
  </si>
  <si>
    <t>0202200004312</t>
  </si>
  <si>
    <t>REMUNERACAO REFERENTE AO MES DE JUNHO DE 2022. SAUDE-SECRETARIA-ESTATUTARIOS ANUENIOS</t>
  </si>
  <si>
    <t>0202200004313</t>
  </si>
  <si>
    <t>REMUNERACAO REFERENTE AO MES DE JUNHO DE 2022. SAUDE-SECRETARIA-ESTATUTARIOS DIFERENCA DE SALARIO</t>
  </si>
  <si>
    <t>0202200004314</t>
  </si>
  <si>
    <t>REMUNERACAO REFERENTE AO MES DE JUNHO DE 2022. SAUDE-SECRETARIA-ESTATUTARIOS GRAT. SINDICANCIA</t>
  </si>
  <si>
    <t>0202200004315</t>
  </si>
  <si>
    <t>REMUNERACAO REFERENTE AO MES DE JUNHO DE 2022 SAUDE-TRANSPORTE-ESTATUTARIOS VENCIMENTO</t>
  </si>
  <si>
    <t>0202200004316</t>
  </si>
  <si>
    <t>REMUNERACAO REFERENTE AO MES DE JUNHO DE 2022 SAUDE-TRANSPORTE-ESTATUTARIOS INSALUBRIDADE</t>
  </si>
  <si>
    <t>3.1.90.11.47.00.00.000</t>
  </si>
  <si>
    <t>0202200004317</t>
  </si>
  <si>
    <t>REMUNERACAO REFERENTE AO MES DE JUNHO DE 2022 SAUDE-TRANSPORTE-ESTATUTARIOS PREMIO ASSIDUIDADE</t>
  </si>
  <si>
    <t>0202200004318</t>
  </si>
  <si>
    <t>REMUNERACAO REFERENTE AO MES DE JUNHO DE 2022 SAUDE-TRANSPORTE-ESTATUTARIOS HORAS PLANTAO MOTORISTAS</t>
  </si>
  <si>
    <t>0202200004319</t>
  </si>
  <si>
    <t>REMUNERACAO REFERENTE AO MES DE JUNHO DE 2022 SAUDE-TRANSPORTE-ESTATUTARIOS ANUENIOS</t>
  </si>
  <si>
    <t>0202200004320</t>
  </si>
  <si>
    <t>REMUNERACAO REFERENTE AO MES DE JUNHO DE 2022 SAUDE-TRANSPORTE-ESTATUTARIOS HORAS EXTRAS SAUDE</t>
  </si>
  <si>
    <t>0202200004321</t>
  </si>
  <si>
    <t>REMUNERACAO REFERENTE AO MES DE JUNHO DE 2022. SAUDE-VIGIL-EPIDEM-CLT VENCIMENTOS</t>
  </si>
  <si>
    <t>0202200004322</t>
  </si>
  <si>
    <t>0202200004323</t>
  </si>
  <si>
    <t>REMUNERACAO REFERENTE AO MES DE JUNHO DE 2022. SAUDE-VIGIL-EPIDEM-CLT INSALUBRIDADE</t>
  </si>
  <si>
    <t>0202200004324</t>
  </si>
  <si>
    <t>REMUNERACAO REFERENTE AO MES DE JUNHO DE 2022. SAUDE-VIGIL-EPIDEM-ESTATUTARIOS VENCIMENTO</t>
  </si>
  <si>
    <t>0202200004325</t>
  </si>
  <si>
    <t>REMUNERACAO REFERENTE AO MES DE JUNHO DE 2022. SAUDE-VIGIL-EPIDEM-ESTATUTARIOS INSALUBRIDADE</t>
  </si>
  <si>
    <t>0202200004326</t>
  </si>
  <si>
    <t>REMUNERACAO REFERENTE AO MES DE JUNHO DE 2022. SAUDE-VIGIL-EPIDEM-ESTATUTARIOS ANUENIOS</t>
  </si>
  <si>
    <t>0202200004327</t>
  </si>
  <si>
    <t>REMUNERACAO REFERENTE AO MES DE JUNHO DE 2022. SAUDE-PIM-ESTATUTARIOS VENCIMENTOS</t>
  </si>
  <si>
    <t>0202200004328</t>
  </si>
  <si>
    <t>0202200004329</t>
  </si>
  <si>
    <t>REMUNERACAO REFERENTE AO MES DE JUNHO DE 2022. SAUDE-PIM-ESTATUTARIOS ANUENIOS</t>
  </si>
  <si>
    <t>0202200004330</t>
  </si>
  <si>
    <t>REMUNERACAO REFERENTE AO MES DE JUNHO DE 2022. SAUDE-FARMACIA-ESTATUTARIOS VENCIMENTOS</t>
  </si>
  <si>
    <t>0202200004331</t>
  </si>
  <si>
    <t>REMUNERACAO REFERENTE AO MES DE JUNHO DE 2022. SAUDE-FARMACIA-ESTATUTARIOS INSALUBRIDADE</t>
  </si>
  <si>
    <t>0202200004332</t>
  </si>
  <si>
    <t>REMUNERACAO REFERENTE AO MES DE JUNHO DE 2022. SAUDE-FARMACIA-ESTATUTARIOS ANUENIOS</t>
  </si>
  <si>
    <t>0202200004333</t>
  </si>
  <si>
    <t>REMUNERACAO REFERENTE AO MES DE JUNHO DE 2022. SAUDE-PSF01-BUCAL-ESTATUTARIOS VENCIMENTO</t>
  </si>
  <si>
    <t>0202200004334</t>
  </si>
  <si>
    <t>REMUNERACAO REFERENTE AO MES DE JUNHO DE 2022. SAUDE-PSF01-BUCAL-ESTATUTARIOS GRATIFICACAO PSF</t>
  </si>
  <si>
    <t>0202200004335</t>
  </si>
  <si>
    <t>REMUNERACAO REFERENTE AO MES DE JUNHO DE 2022. SAUDE-PSF01-BUCAL-ESTATUTARIOS INSALUBRIDADE</t>
  </si>
  <si>
    <t>0202200004336</t>
  </si>
  <si>
    <t>REMUNERACAO REFERENTE AO MES DE JUNHO DE 2022. SAUDE-PSF01-BUCAL-ESTATUTARIOS ANUENIOS</t>
  </si>
  <si>
    <t>0202200004337</t>
  </si>
  <si>
    <t>REMUNERACAO REFERENTE AO MES DE JUNHO DE 2022. SAUDE-PSF02-BUCAL-ESTATUTARIOS VENCIMENTO</t>
  </si>
  <si>
    <t>0202200004338</t>
  </si>
  <si>
    <t>REMUNERACAO REFERENTE AO MES DE JUNHO DE 2022. SAUDE-PSF02-BUCAL-ESTATUTARIOS GRATIFICACAO PSF</t>
  </si>
  <si>
    <t>0202200004339</t>
  </si>
  <si>
    <t>REMUNERACAO REFERENTE AO MES DE JUNHO DE 2022. SAUDE-PSF02-BUCAL-ESTATUTARIOS INSALUBRIDADE</t>
  </si>
  <si>
    <t>0202200004340</t>
  </si>
  <si>
    <t>REMUNERACAO REFERENTE AO MES DE JUNHO DE 2022. SAUDE-PSF02-BUCAL-ESTATUTARIOS ANUENIOS</t>
  </si>
  <si>
    <t>0202200004341</t>
  </si>
  <si>
    <t>REMUNERACAO REFERENTE AO MES DE JUNHO DE 2022. SAUDE-PSF01-ESTATUTARIOS VENCIMENTOS</t>
  </si>
  <si>
    <t>0202200004342</t>
  </si>
  <si>
    <t>0202200004343</t>
  </si>
  <si>
    <t>REMUNERACAO REFERENTE AO MES DE JUNHO DE 2022. SAUDE-PSF01-ESTATUTARIOS GRATIFICACAO PSF</t>
  </si>
  <si>
    <t>0202200004344</t>
  </si>
  <si>
    <t>REMUNERACAO REFERENTE AO MES DE JUNHO DE 2022. SAUDE-PSF01-ESTATUTARIOS INSALUBRIDADE</t>
  </si>
  <si>
    <t>0202200004345</t>
  </si>
  <si>
    <t>REMUNERACAO REFERENTE AO MES DE JUNHO DE 2022. SAUDE-PSF01-ESTATUTARIOS PREMIO ASSIDUIDADE</t>
  </si>
  <si>
    <t>0202200004346</t>
  </si>
  <si>
    <t>REMUNERACAO REFERENTE AO MES DE JUNHO DE 2022. SAUDE-PSF01-ESTATUTARIOS FERIAS</t>
  </si>
  <si>
    <t>0202200004347</t>
  </si>
  <si>
    <t>REMUNERACAO REFERENTE AO MES DE JUNHO DE 2022. SAUDE-PSF01-ESTATUTARIOS ANUENIOS</t>
  </si>
  <si>
    <t>0202200004348</t>
  </si>
  <si>
    <t>REMUNERACAO REFERENTE AO MES DE JUNHO DE 2022. SAUDE-PSF02- ESTATUTARIOS VENCIMENTO</t>
  </si>
  <si>
    <t>0202200004349</t>
  </si>
  <si>
    <t>REMUNERACAO REFERENTE AO MES DE JUNHO DE 2022. SAUDE-PSF02- ESTATUTARIOS GRATIFICACAO PSF</t>
  </si>
  <si>
    <t>0202200004350</t>
  </si>
  <si>
    <t>REMUNERACAO REFERENTE AO MES DE JUNHO DE 2022. SAUDE-PSF02- ESTATUTARIOS INSALUBRIDADE</t>
  </si>
  <si>
    <t>0202200004351</t>
  </si>
  <si>
    <t>REMUNERACAO REFERENTE AO MES DE JUNHO DE 2022. SAUDE-PSF02- ESTATUTARIOS PREMIO ASSIDUIDADE</t>
  </si>
  <si>
    <t>0202200004352</t>
  </si>
  <si>
    <t>REMUNERACAO REFERENTE AO MES DE JUNHO DE 2022. SAUDE-PSF02- ESTATUTARIOS ANUENIOS</t>
  </si>
  <si>
    <t>0202200004353</t>
  </si>
  <si>
    <t>REMUNERACAO REFERENTE AO MES DE JUNHO DE 2022. SAUDE-PSF02- ESTATUTARIOS HORAS EXTRAS SAUDE</t>
  </si>
  <si>
    <t>0202200004354</t>
  </si>
  <si>
    <t>REMUNERACAO REFERENTE AO MES DE JUNHO DE 2022. SAUDE-PSF02- APOIO-ESTATUTARIOS VENCIMENTO</t>
  </si>
  <si>
    <t>0202200004355</t>
  </si>
  <si>
    <t>REMUNERACAO REFERENTE AO MES DE JUNHO DE 2022. SAUDE-PSF02- APOIO-ESTATUTARIOS INSALUBRIDADE</t>
  </si>
  <si>
    <t>0202200004356</t>
  </si>
  <si>
    <t>REMUNERACAO REFERENTE AO MES DE JUNHO DE 2022. SAUDE-PSF02- APOIO-ESTATUTARIOS FERIAS</t>
  </si>
  <si>
    <t>0202200004357</t>
  </si>
  <si>
    <t>REMUNERACAO REFERENTE AO MES DE JUNHO DE 2022. SAUDE-PSF02- APOIO-ESTATUTARIOS ANUENIOS</t>
  </si>
  <si>
    <t>0202200004358</t>
  </si>
  <si>
    <t>REMUNERACAO REFERENTE AO MES DE JUNHO DE 2022. SAUDE-PSF01- AG.COM-SAUDE-CLT VENCIMENTO</t>
  </si>
  <si>
    <t>0202200004359</t>
  </si>
  <si>
    <t>0202200004360</t>
  </si>
  <si>
    <t>REMUNERACAO REFERENTE AO MES DE JUNHO DE 2022. SAUDE-PSF01- AG.COM-SAUDE-CLT GRATIFICACAO PSF</t>
  </si>
  <si>
    <t>0202200004361</t>
  </si>
  <si>
    <t>REMUNERACAO REFERENTE AO MES DE JUNHO DE 2022. SAUDE-PSF01- AG.COM-SAUDE-CLT INSALUBRIDADE</t>
  </si>
  <si>
    <t>0202200004362</t>
  </si>
  <si>
    <t>REMUNERACAO REFERENTE AO MES DE JUNHO DE 2022. SAUDE-PSF02-AG.COM-SAUDE-CLT VENCIMENTOS</t>
  </si>
  <si>
    <t>0202200004363</t>
  </si>
  <si>
    <t>REMUNERACAO REFERENTE AO MES DE JUNHO DE 2022. SAUDE-PSF02-AG.COM-SAUDE-CLT GRATIFICACAO PSF</t>
  </si>
  <si>
    <t>0202200004364</t>
  </si>
  <si>
    <t>REMUNERACAO REFERENTE AO MES DE JUNHO DE 2022. SAUDE-PSF02-AG.COM-SAUDE-CLT ADICIONAL INSALUBRIDADE</t>
  </si>
  <si>
    <t>0202200004365</t>
  </si>
  <si>
    <t>REMUNERACAO REFERENTE AO MES DE JUNHO DE 2022. SAUDE-PRONTO-ATENDIMENTO-ESTATUTARIO VENCIMENTOS</t>
  </si>
  <si>
    <t>0202200004366</t>
  </si>
  <si>
    <t>REMUNERACAO REFERENTE AO MES DE JUNHO DE 2022. SAUDE-PRONTO-ATENDIMENTO-ESTATUTARIO ADICIONAL INSALUBRIDADE</t>
  </si>
  <si>
    <t>0202200004367</t>
  </si>
  <si>
    <t>REMUNERACAO REFERENTE AO MES DE JUNHO DE 2022. SAUDE-PRONTO-ATENDIMENTO-ESTATUTARIO PREMIO ASSIDUIDADE</t>
  </si>
  <si>
    <t>0202200004368</t>
  </si>
  <si>
    <t>REMUNERACAO REFERENTE AO MES DE JUNHO DE 2022. SAUDE-PRONTO-ATENDIMENTO-ESTATUTARIO ADICIONAL NOTURNO</t>
  </si>
  <si>
    <t>0202200004369</t>
  </si>
  <si>
    <t>REMUNERACAO REFERENTE AO MES DE JUNHO DE 2022. SAUDE-PRONTO-ATENDIMENTO-ESTATUTARIO FERIAS</t>
  </si>
  <si>
    <t>0202200004370</t>
  </si>
  <si>
    <t>REMUNERACAO REFERENTE AO MES DE JUNHO DE 2022. SAUDE-PRONTO-ATENDIMENTO-ESTATUTARIO ANUENIOS</t>
  </si>
  <si>
    <t>0202200004371</t>
  </si>
  <si>
    <t>REMUNERACAO REFERENTE AO MES DE JUNHO DE 2022. SAUDE-PRONTO-ATENDIMENTO-ESTATUTARIO HORAS EXTRAS SAUDE</t>
  </si>
  <si>
    <t>0202200004372</t>
  </si>
  <si>
    <t>REMUNERACAO REFERENTE AO MES DE JUNHO DE 2022. SAUDE-PRONTO-ATENDIMENTO-APOIO-ESTATUTARIO VENCIMENTOS</t>
  </si>
  <si>
    <t>0202200004373</t>
  </si>
  <si>
    <t>REMUNERACAO REFERENTE AO MES DE JUNHO DE 2022. SAUDE-PRONTO-ATENDIMENTO-APOIO-ESTATUTARIO ADICIONAL INSALUBRIDADE</t>
  </si>
  <si>
    <t>0202200004374</t>
  </si>
  <si>
    <t>REMUNERACAO REFERENTE AO MES DE JUNHO DE 2022. SAUDE-PRONTO-ATENDIMENTO-APOIO-ESTATUTARIO PREMIO ASSIDUIDADE</t>
  </si>
  <si>
    <t>0202200004375</t>
  </si>
  <si>
    <t>REMUNERACAO REFERENTE AO MES DE JUNHO DE 2022. SAUDE-PRONTO-ATENDIMENTO-APOIO-ESTATUTARIO ADICIONAL NOTURNO</t>
  </si>
  <si>
    <t>0202200004376</t>
  </si>
  <si>
    <t>REMUNERACAO REFERENTE AO MES DE JUNHO DE 2022. SAUDE-PRONTO-ATENDIMENTO-APOIO-ESTATUTARIO AUXILIO DOENCA</t>
  </si>
  <si>
    <t>0202200004377</t>
  </si>
  <si>
    <t>REMUNERACAO REFERENTE AO MES DE JUNHO DE 2022. SAUDE-PRONTO-ATENDIMENTO-APOIO-ESTATUTARIO ANUENIOS</t>
  </si>
  <si>
    <t>0202200004378</t>
  </si>
  <si>
    <t>REMUNERACAO REFERENTE AO MES DE JUNHO DE 2022. EDUC-SECRETARIA-ESTATUTARIOS VENCIMENTOS</t>
  </si>
  <si>
    <t>0202200004379</t>
  </si>
  <si>
    <t>REMUNERACAO REFERENTE AO MES DE JUNHO DE 2022. EDUC-SECRETARIA-ESTATUTARIOS FG-02</t>
  </si>
  <si>
    <t>0202200004380</t>
  </si>
  <si>
    <t>REMUNERACAO REFERENTE AO MES DE JUNHO DE 2022. EDUC-SECRETARIA-ESTATUTARIOS FERIAS</t>
  </si>
  <si>
    <t>0202200004381</t>
  </si>
  <si>
    <t>REMUNERACAO REFERENTE AO MES DE JUNHO DE 2022. EDUC-SECRETARIA-ESTATUTARIOS SALARIO MATERNIDADE</t>
  </si>
  <si>
    <t>0202200004382</t>
  </si>
  <si>
    <t>REMUNERACAO REFERENTE AO MES DE JUNHO DE 2022. EDUC-SECRETARIA-ESTATUTARIOS ANUENIOS</t>
  </si>
  <si>
    <t>0202200004383</t>
  </si>
  <si>
    <t>REMUNERACAO REFERENTE AO MES DE JUNHO DE 2022. EDUC-SECRETARIA-ESTATUTARIOS GRAT.SINDICANCIA</t>
  </si>
  <si>
    <t>0202200004384</t>
  </si>
  <si>
    <t>REMUNERACAO REFERENTE AO MES DE JUNHO DE 2022. EDUC-MDE-TRANSPORTE-ESTATUT VENCIMENTOS</t>
  </si>
  <si>
    <t>0202200004385</t>
  </si>
  <si>
    <t>REMUNERACAO REFERENTE AO MES DE JUNHO DE 2022. EDUC-MDE-TRANSPORTE-ESTATUT ADICIONAL INSALUBRIDADE</t>
  </si>
  <si>
    <t>0202200004386</t>
  </si>
  <si>
    <t>REMUNERACAO REFERENTE AO MES DE JUNHO DE 2022. EDUC-MDE-TRANSPORTE-ESTATUT HORAS PLANTAO MOTORISTAS</t>
  </si>
  <si>
    <t>0202200004387</t>
  </si>
  <si>
    <t>REMUNERACAO REFERENTE AO MES DE JUNHO DE 2022. EDUC-MDE-TRANSPORTE-ESTATUT ANUENIOS</t>
  </si>
  <si>
    <t>0202200004388</t>
  </si>
  <si>
    <t>REMUNERACAO REFERENTE AO MES DE JUNHO DE 2022. EDUC-MDE-TRANSPORTE-ESTATUT HORAS EXTRAS EDUCACAO</t>
  </si>
  <si>
    <t>0202200004389</t>
  </si>
  <si>
    <t>REMUNERACAO REFERENTE AO MES DE JUNHO DE 2022. EDUC-MDE-TRANSPORTE-ESTATUT HORAS EXTRAS SAUDE</t>
  </si>
  <si>
    <t>0202200004390</t>
  </si>
  <si>
    <t>REMUNERACAO REFERENTE AO MES DE JUNHO DE 2022. EDUC-MDE-TRANSPORTE-ESTATUT HORAS EXTRAS ASSISTENCIA</t>
  </si>
  <si>
    <t>0202200004391</t>
  </si>
  <si>
    <t>REMUNERACAO REFERENTE AO MES DE JUNHO DE 2022. EDUC-MDE-TRANSPORTE-ESTATUT GRAT.TRANSP.ESCOLAR</t>
  </si>
  <si>
    <t>0202200004392</t>
  </si>
  <si>
    <t>REMUNERACAO REFERENTE AO MES DE JUNHO DE 2022. EDUC-MDE-TRANSPORTE-ESTATUT GRAT.RESP.FROTA TRANSP.ESCOLAR</t>
  </si>
  <si>
    <t>0202200004393</t>
  </si>
  <si>
    <t>REMUNERACAO REFERENTE AO MES DE JUNHO DE 2022. EDUC-FUNDEB-GV-ORIENTADOR-ESTAT VENCIMENTOS</t>
  </si>
  <si>
    <t>0202200004394</t>
  </si>
  <si>
    <t>REMUNERACAO REFERENTE AO MES DE JUNHO DE 2022. EDUC-FUNDEB-GV-ORIENTADOR-ESTAT ANUENIOS</t>
  </si>
  <si>
    <t>0202200004395</t>
  </si>
  <si>
    <t>REMUNERACAO REFERENTE AO MES DE JUNHO DE 2022. EDUC-FUNDEB-GV-ORIENTADOR-ESTAT HORAS EXTRAS EDUCACAO</t>
  </si>
  <si>
    <t>0202200004396</t>
  </si>
  <si>
    <t>REMUNERACAO REFERENTE AO MES DE JUNHO DE 2022. EDUC-LAR-INFANTIL-MERENDA-ESTAT VENCIMENTOS</t>
  </si>
  <si>
    <t>0202200004397</t>
  </si>
  <si>
    <t>REMUNERACAO REFERENTE AO MES DE JUNHO DE 2022. EDUC-LAR-INFANTIL-MERENDA-ESTAT ADICIONAL INSALUBRIDADE</t>
  </si>
  <si>
    <t>0202200004398</t>
  </si>
  <si>
    <t>REMUNERACAO REFERENTE AO MES DE JUNHO DE 2022. EDUC-LAR-INFANTIL-MERENDA-ESTAT ANUENIOS</t>
  </si>
  <si>
    <t>0202200004399</t>
  </si>
  <si>
    <t>REMUNERACAO REFERENTE AO MES DE JUNHO DE 2022. EDUC-LAR-INFANTIL-MERENDA-ESTAT HORAS EXTRAS EDUCACAO</t>
  </si>
  <si>
    <t>0202200004400</t>
  </si>
  <si>
    <t>REMUNERACAO REFERENTE AO MES DE JUNHO DE 2022. EDUC-GV-FUNDAMENTAL-MERENDA-EST VENCIMENTOS</t>
  </si>
  <si>
    <t>0202200004401</t>
  </si>
  <si>
    <t>REMUNERACAO REFERENTE AO MES DE JUNHO DE 2022. EDUC-GV-FUNDAMENTAL-MERENDA-EST ADICIONAL INSALUBRIDADE</t>
  </si>
  <si>
    <t>0202200004402</t>
  </si>
  <si>
    <t>REMUNERACAO REFERENTE AO MES DE JUNHO DE 2022. EDUC-GV-FUNDAMENTAL-MERENDA-EST ANUENIOS</t>
  </si>
  <si>
    <t>0202200004403</t>
  </si>
  <si>
    <t>REMUNERACAO REFERENTE AO MES DE JUNHO DE 2022. EDUC-FUNDEB-GV-FUNDAMENTAL-PROF-CLT VENCIMENTOS</t>
  </si>
  <si>
    <t>0202200004404</t>
  </si>
  <si>
    <t>REMUNERACAO REFERENTE AO MES DE JUNHO DE 2022. EDUC-FUNDEB-GV-FUNDAMENTAL-PROF-CLT ANUENIOS</t>
  </si>
  <si>
    <t>0202200004405</t>
  </si>
  <si>
    <t>REMUNERACAO REFERENTE AO MES DE JUNHO DE 2022. EDUC-FUNDEB-GV-FUNDAMENTAL-PROF-CLT HORAS EXTRAS EDUCACAO</t>
  </si>
  <si>
    <t>0202200004406</t>
  </si>
  <si>
    <t>REMUNERACAO REFERENTE AO MES DE JUNHO DE 2022. EDUC-FUNDEB-LAR-INFANT-PROF-EST VENCIMENTOS</t>
  </si>
  <si>
    <t>0202200004407</t>
  </si>
  <si>
    <t>REMUNERACAO REFERENTE AO MES DE JUNHO DE 2022. EDUC-FUNDEB-LAR-INFANT-PROF-EST REGIME SUPLEMENTAR</t>
  </si>
  <si>
    <t>0202200004408</t>
  </si>
  <si>
    <t>REMUNERACAO REFERENTE AO MES DE JUNHO DE 2022. EDUC-FUNDEB-LAR-INFANT-PROF-EST AUXILIO DOENCA</t>
  </si>
  <si>
    <t>0202200004409</t>
  </si>
  <si>
    <t>REMUNERACAO REFERENTE AO MES DE JUNHO DE 2022. EDUC-FUNDEB-LAR-INFANT-PROF-EST ANUENIOS</t>
  </si>
  <si>
    <t>0202200004410</t>
  </si>
  <si>
    <t>REMUNERACAO REFERENTE AO MES DE JUNHO DE 2022. EDUC-FUNDEB-LAR-INFANT-PROF-EST HORAS EXTRAS EDUCACAO</t>
  </si>
  <si>
    <t>0202200004411</t>
  </si>
  <si>
    <t>REMUNERACAO REFERENTE AO MES DE JUNHO DE 2022. EDUC-FUNDEB-LAR-INFANT-PROF-EST VICE DIRETOR DE ESCOLA - FG02</t>
  </si>
  <si>
    <t>0202200004412</t>
  </si>
  <si>
    <t>REMUNERACAO REFERENTE AO MES DE JUNHO DE 2022. EDUC-FUNDEB-LAR-INFANT-PROF-EST DIRETOR DE ESCOLA III - FG03</t>
  </si>
  <si>
    <t>0202200004413</t>
  </si>
  <si>
    <t>REMUNERACAO REFERENTE AO MES DE JUNHO DE 2022. EDUC-FUNDEB-LAR-INFANT-PROF-EST COORDENADOR PEDAGOGICO - FG04</t>
  </si>
  <si>
    <t>0202200004414</t>
  </si>
  <si>
    <t>REMUNERACAO REFERENTE AO MES DE JUNHO DE 2022. EDUC-FUNDEB-GV-INFANT-PROF-EST VENCIMENTO MENSAL</t>
  </si>
  <si>
    <t>0202200004415</t>
  </si>
  <si>
    <t>REMUNERACAO REFERENTE AO MES DE JUNHO DE 2022. EDUC-FUNDEB-GV-INFANT-PROF-EST REGIME SUPLEMENTAR</t>
  </si>
  <si>
    <t>0202200004416</t>
  </si>
  <si>
    <t>REMUNERACAO REFERENTE AO MES DE JUNHO DE 2022. EDUC-FUNDEB-GV-INFANT-PROF-EST ANUENIOS</t>
  </si>
  <si>
    <t>0202200004417</t>
  </si>
  <si>
    <t>REMUNERACAO REFERENTE AO MES DE JUNHO DE 2022. EDUC-FUNDEB-GV-INFANT-PROF-EST HORAS EXTRAS EDUCACAO</t>
  </si>
  <si>
    <t>0202200004418</t>
  </si>
  <si>
    <t>REMUNERACAO REFERENTE AO MES DE JUNHO DE 2022. EDUC-FUNDEB-GV-INFANT-PROF-EST ANUENIOS INATIVOS</t>
  </si>
  <si>
    <t>0202200004419</t>
  </si>
  <si>
    <t>REMUNERACAO REFERENTE AO MES DE JUNHO DE 2022. EDUC-FUNDEB-LAR-INFANT-MONITOR-EST VENCIMENTO MENSAL</t>
  </si>
  <si>
    <t>0202200004420</t>
  </si>
  <si>
    <t>REMUNERACAO REFERENTE AO MES DE JUNHO DE 2022. EDUC-FUNDEB-LAR-INFANT-MONITOR-EST ANUENIOS</t>
  </si>
  <si>
    <t>0202200004421</t>
  </si>
  <si>
    <t>REMUNERACAO REFERENTE AO MES DE JUNHO DE 2022. EDUC-FUNDEB-LAR-INFANT-MONITOR-EST HORAS EXTRAS EDUCACAO</t>
  </si>
  <si>
    <t>0202200004422</t>
  </si>
  <si>
    <t>REMUNERACAO REFERENTE AO MES DE JUNHO DE 2022. EDUC-FUNDEB-GV-INFANT-MONITOR-EST VENCIMENTOS</t>
  </si>
  <si>
    <t>0202200004423</t>
  </si>
  <si>
    <t>REMUNERACAO REFERENTE AO MES DE JUNHO DE 2022. EDUC-FUNDEB-GV-INFANT-MONITOR-EST ANUENIOS</t>
  </si>
  <si>
    <t>0202200004424</t>
  </si>
  <si>
    <t>REMUNERACAO REFERENTE AO MES DE JUNHO DE 2022. EDUC-FUNDEB-GV-INFANT-MONITOR-EST HORAS EXTRAS EDUCACAO</t>
  </si>
  <si>
    <t>0202200004425</t>
  </si>
  <si>
    <t>REMUNERACAO REFERENTE AO MES DE JUNHO DE 2022. EDUC-FUNDEB-GV-FUNDA-PROF-EST VENCIMENTOS</t>
  </si>
  <si>
    <t>0202200004426</t>
  </si>
  <si>
    <t>REMUNERACAO REFERENTE AO MES DE JUNHO DE 2022. EDUC-FUNDEB-GV-FUNDA-PROF-EST REGIME SUPLEMENTAR</t>
  </si>
  <si>
    <t>0202200004427</t>
  </si>
  <si>
    <t>REMUNERACAO REFERENTE AO MES DE JUNHO DE 2022. EDUC-FUNDEB-GV-FUNDA-PROF-EST AUXILIO DOENCA</t>
  </si>
  <si>
    <t>0202200004428</t>
  </si>
  <si>
    <t>REMUNERACAO REFERENTE AO MES DE JUNHO DE 2022. EDUC-FUNDEB-GV-FUNDA-PROF-EST ANUENIOS</t>
  </si>
  <si>
    <t>0202200004429</t>
  </si>
  <si>
    <t>REMUNERACAO REFERENTE AO MES DE JUNHO DE 2022. EDUC-FUNDEB-GV-FUNDA-PROF-EST HORAS EXTRAS EDUCACAO</t>
  </si>
  <si>
    <t>0202200004430</t>
  </si>
  <si>
    <t>REMUNERACAO REFERENTE AO MES DE JUNHO DE 2022. EDUC-FUNDEB-GV-FUNDA-PROF-EST GRAT DOCENCIA ALUNOS ESPECIAIS</t>
  </si>
  <si>
    <t>0202200004431</t>
  </si>
  <si>
    <t>REMUNERACAO REFERENTE AO MES DE JUNHO DE 2022. EDUC-FUNDEB-GV-FUNDA-PROF-EST VICE-DIRETOR DE ESCOLA - FG02</t>
  </si>
  <si>
    <t>0202200004432</t>
  </si>
  <si>
    <t>REMUNERACAO REFERENTE AO MES DE JUNHO DE 2022. EDUC-FUNDEB-GV-FUNDA-PROF-EST DIRETOR DE ESCOLA III - FG03</t>
  </si>
  <si>
    <t>0202200004433</t>
  </si>
  <si>
    <t>REMUNERACAO REFERENTE AO MES DE JUNHO DE 2022. EDUC-FUNDEB-GV-FUNDA-PROF-EST COORDENADOR PEDAGOGICO - FG04</t>
  </si>
  <si>
    <t>0202200004434</t>
  </si>
  <si>
    <t>REMUNERACAO REFERENTE AO MES DE JUNHO DE 2022. EDUC-FUNDEB-GV-FUNDA-PROF-EST REST.DESC.FALTA/ATRASO</t>
  </si>
  <si>
    <t>0202200004435</t>
  </si>
  <si>
    <t>REMUNERACAO REFERENTE AO MES DE JUNHO DE 2022. EDUC-MDE-GV-INFANTIL-APOIO-ESTA VENCIMENTOS</t>
  </si>
  <si>
    <t>0202200004436</t>
  </si>
  <si>
    <t>REMUNERACAO REFERENTE AO MES DE JUNHO DE 2022. EDUC-MDE-GV-INFANTIL-APOIO-ESTA ADICIONAL INSALUBRIDADE</t>
  </si>
  <si>
    <t>0202200004437</t>
  </si>
  <si>
    <t>REMUNERACAO REFERENTE AO MES DE JUNHO DE 2022. EDUC-MDE-LAR-INFANTIL-APOIO-ESTA VENCIMENTOS</t>
  </si>
  <si>
    <t>0202200004438</t>
  </si>
  <si>
    <t>REMUNERACAO REFERENTE AO MES DE JUNHO DE 2022. EDUC-MDE-LAR-INFANTIL-APOIO-ESTA SALARIO MATERNIDADE</t>
  </si>
  <si>
    <t>0202200004439</t>
  </si>
  <si>
    <t>REMUNERACAO REFERENTE AO MES DE JUNHO DE 2022. EDUC-MDE-LAR-INFANTIL-APOIO-ESTA SALARIO FAMILIA</t>
  </si>
  <si>
    <t>0202200004440</t>
  </si>
  <si>
    <t>REMUNERACAO REFERENTE AO MES DE JUNHO DE 2022. EDUC-MDE-GV-FUNDA-APOIO-ESTA VENCIMENTOS</t>
  </si>
  <si>
    <t>0202200004441</t>
  </si>
  <si>
    <t>REMUNERACAO REFERENTE AO MES DE JUNHO DE 2022. EDUC-MDE-GV-FUNDA-APOIO-ESTA ADICIONAL INSALUBRIDADE</t>
  </si>
  <si>
    <t>0202200004442</t>
  </si>
  <si>
    <t>REMUNERACAO REFERENTE AO MES DE JUNHO DE 2022. EDUC-MDE-GV-FUNDA-APOIO-ESTA ANUENIOS</t>
  </si>
  <si>
    <t>0202200004443</t>
  </si>
  <si>
    <t>REMUNERACAO REFERENTE AO MES DE JUNHO DE 2022. EDUC-MDE-GV-FUNDA-APOIO-ESTA HORAS EXTRAS EDUCACAO</t>
  </si>
  <si>
    <t>0202200004444</t>
  </si>
  <si>
    <t>REMUNERACAO REFERENTE AO MES DE JUNHO DE 2022. ASSISTENCIA-CRAS-ESTAT-VINCULADO VENCIMENTOS</t>
  </si>
  <si>
    <t>0202200004445</t>
  </si>
  <si>
    <t>REMUNERACAO REFERENTE AO MES DE JUNHO DE 2022. ASSISTENCIA-CRAS-ESTAT-VINCULADO 13o SALARIO</t>
  </si>
  <si>
    <t>0202200004446</t>
  </si>
  <si>
    <t>REMUNERACAO REFERENTE AO MES DE JUNHO DE 2022. ASSISTENCIA-CRAS-ESTAT-VINCULADO ADICIONAL DE INSALUBRIDADE</t>
  </si>
  <si>
    <t>0202200004447</t>
  </si>
  <si>
    <t>REMUNERACAO REFERENTE AO MES DE JUNHO DE 2022. ASSISTENCIA-CRAS-ESTAT-VINCULADO FERIAS</t>
  </si>
  <si>
    <t>0202200004448</t>
  </si>
  <si>
    <t>REMUNERACAO REFERENTE AO MES DE JUNHO DE 2022. ASSISTENCIA-CRAS-ESTAT-VINCULADO AUXILIO DOENCA</t>
  </si>
  <si>
    <t>0202200004449</t>
  </si>
  <si>
    <t>REMUNERACAO REFERENTE AO MES DE JUNHO DE 2022. ASSISTENCIA-CRAS-ESTAT-VINCULADO ANUENIOS</t>
  </si>
  <si>
    <t>0202200004450</t>
  </si>
  <si>
    <t>REMUNERACAO REFERENTE AO MES DE JUNHO DE 2022. ASSISTENCIA-CRAS-ESTAT-VINCULADO HORAS EXTRAS ASSISTENCIA</t>
  </si>
  <si>
    <t>0202200004451</t>
  </si>
  <si>
    <t>REMUNERACAO REFERENTE AO MES DE JUNHO DE 2022. ASSISTENCIA-CRAS-ESTAT-VINCULADO 1/3 FERIAS INDENIZADAS</t>
  </si>
  <si>
    <t>0202200004452</t>
  </si>
  <si>
    <t>REMUNERACAO REFERENTE AO MES DE JUNHO DE 2022. ASSISTENCIA-CRAS-ESTAT-VINCULADO 1/3FERIAS PROPORCIONAIS</t>
  </si>
  <si>
    <t>0202200004453</t>
  </si>
  <si>
    <t>REMUNERACAO REFERENTE AO MES DE JUNHO DE 2022. ASSISTENCIA-CRAS-ESTAT-VINCULADO FERIAS PROPORCIONAIS</t>
  </si>
  <si>
    <t>0202200004454</t>
  </si>
  <si>
    <t>REMUNERACAO REFERENTE AO MES DE JUNHO DE 2022. ASSISTENCIA-CRAS-ESTAT-VINCULADO FERIAS INDENIZADAS</t>
  </si>
  <si>
    <t>0202201004455</t>
  </si>
  <si>
    <t>REMUNERACAO REFERENTE AO MES DE JUNHO DE 2022. GETON RPPS</t>
  </si>
  <si>
    <t>0202200004456</t>
  </si>
  <si>
    <t>1,50  DE  DIaRIA  A  GRAMADO-RS  DE  28/06  A  01/07 PARA PARTICIPAR DO 32o CONGRESSO COSEMS-RS. CONF SD 733 EM ANEXO</t>
  </si>
  <si>
    <t>0202200004458</t>
  </si>
  <si>
    <t>PECAS  PARA REVISAO DO VEICULO VOYAGE PLACA IXW 9032 DA FROTA DA SECRETARIA MUNICIPAL DE SAUDE. CONF RD 1716 EM ANEXO. PROCESSO No237/2022  DISPENSA No 174/2022</t>
  </si>
  <si>
    <t>0202200004459</t>
  </si>
  <si>
    <t>GEOMETRIA,  BALANCEAMENTO  E  MAO  DE  OBRA  PARA REVISAO DO VEICULO VOYAGE PLACA  IXW  9032 DA FROTA DA SECRETARIA MUNICIPAL DE SAUDE. CONF RD 1715 EM ANEXO. PROCESSO No 237/2022  DISPENSA No174/2022</t>
  </si>
  <si>
    <t>0202200004460</t>
  </si>
  <si>
    <t>RESSARCIMENTO  DE  COMBUSTIVEL AO VICE PREFEITO QUE IRA COM CARRO PROPRIO A SANTA  ROSA  PARTICIPAR  DA  "ASSEMBLEIA  GERAL  ORDINARIA AMUFRON", NO DIA 29/06/2022. CONF RD 1706 EM ANEXO.</t>
  </si>
  <si>
    <t>0202200004461</t>
  </si>
  <si>
    <t>OLEOS  LUBRIFICANTES  PARA  OS VEICULOS E MAQUINARIOS DA FROTA MUNICIPAL DA SECRETARIA  DE SERVICOS URBANOS E TRANSITO-MANUTENCAO DE VIAS. CONF RD 1707 EM ANEXO. PROCESSO  No  203/2021,  PREGAO  PRESENCIAL  No  39/2021    SRP  No31/2021.</t>
  </si>
  <si>
    <t>0202200004462</t>
  </si>
  <si>
    <t>FILTROS  E  OLEOS  LUBRIFICANTES  PARA  OS  VEICULOS E MAQUINARIOS DA FROTA MUNICIPAL  DA  SECRETARIA DE OBRAS E VIACAO-MANUTENCAO DE ESTRADAS. CONF RD 1708 EM ANEXO. PROCESSO  No  203/2021,  PREGAO  PRESENCIAL  No  39/2021  SRP  No  31/2021.</t>
  </si>
  <si>
    <t>0202200004463</t>
  </si>
  <si>
    <t>RESSARCIMENTO  DE  CONSULTA/EXAME  MEDICO  CONF LEI 2613/15 DE ACORDO COM O DECRETO 104/15 CONF RD 1709 EM ANEXO.</t>
  </si>
  <si>
    <t>0202200004464</t>
  </si>
  <si>
    <t>PECAS  PARA MANUTENCAO DO ONIBUS No 69 DA FROTA DO TRANSPORTE ESCOLAR. CONF RD 1717 EM ANEXO. PROCESSO  No  94/2022,  PREGAO  PRESENCIAL  No  16/2022    SRP  No 11/2022,</t>
  </si>
  <si>
    <t>0202200004465</t>
  </si>
  <si>
    <t>PNEUS  DIANTEIROS  PARA  O ONIBUS No 49 QUE REALIZA O SERVICO DE TRANSPORTE COLETIVO    DE   PASSAGEIROS  COTIDIANAMENTE.  CONF  RD  1714  EM  ANEXO. PROCESSO  No  281/2021,  PREGAO  PRESENCIAL  No  48/2021  SRP  No  39/2021.</t>
  </si>
  <si>
    <t>0202200004466</t>
  </si>
  <si>
    <t>COMBUSTIVEL    PARA  ABASTECIMENTO  DA  FROTA  DA  SECRETARIA  DE  OBRAS  E VIACAO-MANUTENCAO    DE   ESTRADAS  RURAIS.    CONF  RD  1712  EM  ANEXO. PROCESSO  No16/2022    -    PREGAO PRESENCIAL No02/2022  -  SRP No03/2022 900 LTS DIESEL COMUN X R$ 7,08</t>
  </si>
  <si>
    <t>0202200004467</t>
  </si>
  <si>
    <t>OLEO  LUBRIFICANTE E ADITIVOS PARA MANUTENCAO DOS MAQUINARIOS DA SECRETARIA DE  AGRICULTURA E ABASTECIMENTO-PATRULHA AGRICOLA. CONF RD 1711 EM ANEXO. PROCESSO  No  203/2021  -  PREGAO  PRESENCIAL  No  39/2021  -  SRP  31/2021</t>
  </si>
  <si>
    <t>0202200004468</t>
  </si>
  <si>
    <t>CONTRIBUICAO  DO  MUNICIPIO REF. AO RATEIO PARA MANUTENCAO DO CISMISSOES NO MES DE JUNHO CONF. LEI M. 2728/17 CONF RD 1710 EM ANEXO.</t>
  </si>
  <si>
    <t>0202200004469</t>
  </si>
  <si>
    <t>ART  REFENTE  AO PROJETO DE RECAPEAMENTO ASFALTICO NA AVENIDA TRES DE MAIO, ENTRE  A  RUA  THEOBALDO KREWER ATE O FINAL DO ASFALTO EXISTENTE. CONF GUIA 11952130 E RD 1719 EM ANEXO.</t>
  </si>
  <si>
    <t>0202200004470</t>
  </si>
  <si>
    <t>RESSARCIMENTO  DO  VALOR DE DESLOCAMENTO DE INDEPENDeNCIA PARA SANTA ROSA E POSTERIOR  RETORNO,  PARA O SECRETARIO MUNICIPAL DE SAuDE, CARLOS SPLENGER, O  QUAL  PARTICIPARa  DE  UM  CONGRESSO  DA  COSEMS EM GRAMADO, SENDO QUE O oNIBUS  PARA  DESLOCAMENTO  ATE  O  CONGRESSO SAIRa DE SANTA ROSA-RS NO DIA 28/06/2022,  AS  10HS  E  PREVISAO DE RETORNO NO DIA 01/07/2022 AS 02:00HS. CONF RD 1722 EM ANEX</t>
  </si>
  <si>
    <t>0202200004471</t>
  </si>
  <si>
    <t>FILTROS  DE  AR,  FILTROS DE OLEO E OLEOS LUBRIFICANTES PARA OS VEICULOS DO TRANSPORTE DE PACIENTES. CONF RD 1721 EM ANEXO. PROCESSO  No  203/2021,  PREGAO  PRESENCIAL  No  39/2021    SRP  No31/2021.</t>
  </si>
  <si>
    <t>0202200004472</t>
  </si>
  <si>
    <t>CONSULTAS  PSIQUIATRICAS  A  PACIENTES  ENCAMINHADOS PELO SISTEMA BASICO DE SAUDE DO MUNICIPIO.  CONF RD 1720 EM ANEXO. TERMO DE CREDENCIAMENTO No 01/2018</t>
  </si>
  <si>
    <t>0202200004473</t>
  </si>
  <si>
    <t>CONTRIBUICAO AO FGTS REF. REMUNERACAO DE JUNHO DE 2022. 931 - 1 - PROFESSORES FUNDEB - R$ 242,11 127 - 1 - SECRETARIA DE SAUDE - PPI - R$ 162,09 117 - 7 - AGENTES DE SAUDE - PSF01 - R$ 1.254,63 117 - 8 - AGENTES DE SAUDE - PSF02 - R$ 1.433,87</t>
  </si>
  <si>
    <t>0202200004474</t>
  </si>
  <si>
    <t>0202200004475</t>
  </si>
  <si>
    <t>0202200004476</t>
  </si>
  <si>
    <t>0202200004479</t>
  </si>
  <si>
    <t>CONTRIB. PATRONAL AO INSS REF REMUNERACAO DE JUNHO 2022 CONSELHO TUTELAR</t>
  </si>
  <si>
    <t>0202200004480</t>
  </si>
  <si>
    <t>CONTRIB. PATRONAL AO INSS REF REMUNERACAO DE JUNHO 2022 GABINETE-SUBSIDIOS PREFEITO E VICE</t>
  </si>
  <si>
    <t>0202200004481</t>
  </si>
  <si>
    <t>CONTRIB. PATRONAL AO INSS REF REMUNERACAO DE JUNHO 2022 GABINETE-ASSESSORIA - CCS</t>
  </si>
  <si>
    <t>0202200004482</t>
  </si>
  <si>
    <t>CONTRIB. PATRONAL AO INSS REF REMUNERACAO DE JUNHO 2022 ADMINISTRACAO - CCS</t>
  </si>
  <si>
    <t>0202200004483</t>
  </si>
  <si>
    <t>CONTRIB. PATRONAL AO INSS REF REMUNERACAO DE JUNHO 2022 FAZENDA - CCS</t>
  </si>
  <si>
    <t>0202200004484</t>
  </si>
  <si>
    <t>CONTRIB. PATRONAL AO INSS REF REMUNERACAO DE JUNHO 2022 ASSITENCIA SOCIAL - CCS</t>
  </si>
  <si>
    <t>0202200004485</t>
  </si>
  <si>
    <t>CONTRIB. PATRONAL AO INSS REF REMUNERACAO DE JUNHO 2022 OBRAS E VIACAO - CCS</t>
  </si>
  <si>
    <t>0202200004486</t>
  </si>
  <si>
    <t>CONTRIB. PATRONAL AO INSS REF REMUNERACAO DE JUNHO 2022 SERVICOS URBANOS - CCS</t>
  </si>
  <si>
    <t>0202200004487</t>
  </si>
  <si>
    <t>CONTRIB. PATRONAL AO INSS REF REMUNERACAO DE JUNHO 2022 AGRICULTURA - CCS</t>
  </si>
  <si>
    <t>0202200004488</t>
  </si>
  <si>
    <t>CONTRIB. PATRONAL AO INSS REF REMUNERACAO DE JUNHO 2022 EDUCACAO - SECRETARIA - CCS</t>
  </si>
  <si>
    <t>0202200004489</t>
  </si>
  <si>
    <t>CONTRIB. PATRONAL AO INSS REF REMUNERACAO DE JUNHO 2022 EDUCACAO - MDE- GV-ENS.FUND.APOIO - CCS</t>
  </si>
  <si>
    <t>0202200004490</t>
  </si>
  <si>
    <t>CONTRIB. PATRONAL AO INSS REF REMUNERACAO DE JUNHO 2022 EDUCACAO - INFANTIL - MONITOR - CONTRATO</t>
  </si>
  <si>
    <t>0202200004491</t>
  </si>
  <si>
    <t>CONTRIB. PATRONAL AO INSS REF REMUNERACAO DE JUNHO 2022 EDUCACAO - AUX.ALIM. E HIGIENE - CONTRATO</t>
  </si>
  <si>
    <t>0202200004492</t>
  </si>
  <si>
    <t>CONTRIB. PATRONAL AO INSS REF REMUNERACAO DE JUNHO 2022 EDUCACAO - SUPERV-ORIENTADOR - CONTRATO</t>
  </si>
  <si>
    <t>0202200004493</t>
  </si>
  <si>
    <t>CONTRIB. PATRONAL AO INSS REF REMUNERACAO DE JUNHO 2022 EDUCACAO - INFANTIL-MONITOR - CONTRATO</t>
  </si>
  <si>
    <t>0202200004494</t>
  </si>
  <si>
    <t>CONTRIB. PATRONAL AO INSS REF REMUNERACAO DE JUNHO 2022 EDUCACAO - INFANTIL-CONTR-MONITOR</t>
  </si>
  <si>
    <t>0202200004495</t>
  </si>
  <si>
    <t>CONTRIB. PATRONAL AO INSS REF REMUNERACAO DE JUNHO 2022 EDUCACAO - PROF FUNDEB - CLT</t>
  </si>
  <si>
    <t>0202200004496</t>
  </si>
  <si>
    <t>CONTRIB. PATRONAL AO INSS REF REMUNERACAO DE JUNHO 2022 AGENTES SAUDE PACS- CLT- PSF01</t>
  </si>
  <si>
    <t>0202200004497</t>
  </si>
  <si>
    <t>CONTRIB. PATRONAL AO INSS REF REMUNERACAO DE JUNHO 2022 AGENTES SAUDE PACS- CLT- PSF02</t>
  </si>
  <si>
    <t>0202200004498</t>
  </si>
  <si>
    <t>CONTRIB. PATRONAL AO INSS REF REMUNERACAO DE JUNHO 2022 SAUDE - VIGILANCIA - CLT</t>
  </si>
  <si>
    <t>0202200004499</t>
  </si>
  <si>
    <t>CONTRIB. PATRONAL AO INSS REF REMUNERACAO DE JUNHO 2022 SAUDE - PRONTO ATENDIMENTO - CONTRATO</t>
  </si>
  <si>
    <t>0202200004500</t>
  </si>
  <si>
    <t>CONTRIB. PATRONAL AO INSS REF REMUNERACAO DE JUNHO 2022 SAUDE - TEC. DE ENFERMAGEM - CONTRATO</t>
  </si>
  <si>
    <t>0202200004501</t>
  </si>
  <si>
    <t>CONTRIB. PATRONAL AO INSS REF REMUNERACAO DE JUNHO 2022 SERVIDORES SAUDE - CCs</t>
  </si>
  <si>
    <t>0202200004502</t>
  </si>
  <si>
    <t>CONTRIB.  AO  FPSM  PARTE  PATRONAL  16%  REF  REMUNERACAO  DE JUNHO 2022 GABINETE- CONTROLE INTERNO</t>
  </si>
  <si>
    <t>0202200004503</t>
  </si>
  <si>
    <t>CONTRIB.  AO  FPSM  PARTE  PATRONAL  16%  REF  REMUNERACAO  DE JUNHO 2022 GABINETE- ESTATUTARIO</t>
  </si>
  <si>
    <t>0202200004504</t>
  </si>
  <si>
    <t>CONTRIB.  AO  FPSM  PARTE  PATRONAL  16%  REF  REMUNERACAO  DE JUNHO 2022 ADMINISTRACAO/LIMPEZA/COZINHA- ESTATUTARIO</t>
  </si>
  <si>
    <t>0202200004505</t>
  </si>
  <si>
    <t>CONTRIB.  AO  FPSM  PARTE  PATRONAL  16%  REF  REMUNERACAO  DE JUNHO 2022 ADMINISTRACAO/SERVIDORES</t>
  </si>
  <si>
    <t>0202200004506</t>
  </si>
  <si>
    <t>CONTRIB.  AO  FPSM  PARTE  PATRONAL  16%  REF  REMUNERACAO  DE JUNHO 2022 GRATIFICACAO RPPS  - 3</t>
  </si>
  <si>
    <t>0202200004507</t>
  </si>
  <si>
    <t>CONTRIB.  AO  FPSM  PARTE  PATRONAL  16%  REF  REMUNERACAO  DE JUNHO 2022 GRATIFICACAO CAMARA  - 3</t>
  </si>
  <si>
    <t>0202200004508</t>
  </si>
  <si>
    <t>CONTRIB.  AO  FPSM  PARTE  PATRONAL  16%  REF  REMUNERACAO  DE JUNHO 2022 FAZENDA-SERVIDORES</t>
  </si>
  <si>
    <t>0202200004509</t>
  </si>
  <si>
    <t>CONTRIB.  AO  FPSM  PARTE  PATRONAL  16%  REF  REMUNERACAO  DE JUNHO 2022 GRATIFICACAO RPPS - 3</t>
  </si>
  <si>
    <t>0202200004510</t>
  </si>
  <si>
    <t>CONTRIB.  AO  FPSM  PARTE  PATRONAL  16%  REF  REMUNERACAO  DE JUNHO 2022 GRATIFICACAO CAMARA - 3</t>
  </si>
  <si>
    <t>0202200004511</t>
  </si>
  <si>
    <t>CONTRIB.  AO  FPSM  PARTE  PATRONAL  16%  REF  REMUNERACAO  DE JUNHO 2022 FAZENDA - TRIBUTARIO - ESTATUTARIO</t>
  </si>
  <si>
    <t>0202200004512</t>
  </si>
  <si>
    <t>CONTRIB.  AO  FPSM  PARTE  PATRONAL  16%  REF  REMUNERACAO  DE JUNHO 2022 OBRAS E VIACAO /SERVIDORES</t>
  </si>
  <si>
    <t>0202200004513</t>
  </si>
  <si>
    <t>CONTRIB.  AO  FPSM  PARTE  PATRONAL  16%  REF  REMUNERACAO  DE JUNHO 2022 SERVICOS URBANOS E TRANSITO /SERVIDORES</t>
  </si>
  <si>
    <t>0202200004514</t>
  </si>
  <si>
    <t>CONTRIB.  AO  FPSM  PARTE  PATRONAL  16%  REF  REMUNERACAO  DE JUNHO 2022 ASSISTENCIA SOCIAL-SECRETARIA</t>
  </si>
  <si>
    <t>0202200004515</t>
  </si>
  <si>
    <t>CONTRIB.  AO  FPSM  PARTE  PATRONAL  16%  REF  REMUNERACAO  DE JUNHO 2022 ASSISTENCIA SOCIAL-CRAS-ESTAT.</t>
  </si>
  <si>
    <t>0202200004516</t>
  </si>
  <si>
    <t>CONTRIB.  AO  FPSM  PARTE  PATRONAL  16%  REF  REMUNERACAO  DE JUNHO 2022 AGRICULTURA - ESTATUTARIOS</t>
  </si>
  <si>
    <t>0202200004517</t>
  </si>
  <si>
    <t>CONTRIB.  AO  FPSM  PARTE  PATRONAL  16%  REF  REMUNERACAO  DE JUNHO 2022 EDUCACAO - SECRETARIA - ESTATUTARIOS</t>
  </si>
  <si>
    <t>0202200004518</t>
  </si>
  <si>
    <t>CONTRIB.  AO  FPSM  PARTE  PATRONAL  16%  REF  REMUNERACAO  DE JUNHO 2022 EDUC. FUNDEB-LAR- EDUC.INFANTIL-PROF</t>
  </si>
  <si>
    <t>0202200004519</t>
  </si>
  <si>
    <t>CONTRIB.  AO  FPSM  PARTE  PATRONAL  16%  REF  REMUNERACAO  DE JUNHO 2022 EDUC. LAR- EDUC.INFANTIL-MERENDA</t>
  </si>
  <si>
    <t>0202200004520</t>
  </si>
  <si>
    <t>CONTRIB.  AO  FPSM  PARTE  PATRONAL  16%  REF  REMUNERACAO  DE JUNHO 2022 EDUC. FUNDEB- GV - FUNDA-PROF.</t>
  </si>
  <si>
    <t>0202200004521</t>
  </si>
  <si>
    <t>CONTRIB.  AO  FPSM  PARTE  PATRONAL  16%  REF  REMUNERACAO  DE JUNHO 2022 EDUC. FUNDEB- GV - ED.INFANTIL-PROF.</t>
  </si>
  <si>
    <t>0202200004522</t>
  </si>
  <si>
    <t>CONTRIB.  AO  FPSM  PARTE  PATRONAL  16%  REF  REMUNERACAO  DE JUNHO 2022 EDUC-GV- FUNDAMENTAL-MERENDA</t>
  </si>
  <si>
    <t>0202200004523</t>
  </si>
  <si>
    <t>CONTRIB.  AO  FPSM  PARTE  PATRONAL  16%  REF  REMUNERACAO  DE JUNHO 2022 EDUC-MDE-LAR-ED.INFANTIL-APOIO</t>
  </si>
  <si>
    <t>0202200004524</t>
  </si>
  <si>
    <t>CONTRIB.  AO  FPSM  PARTE  PATRONAL  16%  REF  REMUNERACAO  DE JUNHO 2022 EDUC-FUNDEB-TRANSPORTE ESCOLAR</t>
  </si>
  <si>
    <t>0202200004525</t>
  </si>
  <si>
    <t>CONTRIB.  AO  FPSM  PARTE  PATRONAL  16%  REF  REMUNERACAO  DE JUNHO 2022 EDUC-FUNDEB-GV-ORIENTADOR-ESTATUTARIO</t>
  </si>
  <si>
    <t>0202200004526</t>
  </si>
  <si>
    <t>CONTRIB.  AO  FPSM  PARTE  PATRONAL  16%  REF  REMUNERACAO  DE JUNHO 2022 EDUC-FUNDEB-GV-EDUC.INFANTIL-MONITOR</t>
  </si>
  <si>
    <t>0202200004527</t>
  </si>
  <si>
    <t>CONTRIB.  AO  FPSM  PARTE  PATRONAL  16%  REF  REMUNERACAO  DE JUNHO 2022 EDUC-MDE-GV-FUNDA.APOIO</t>
  </si>
  <si>
    <t>0202200004528</t>
  </si>
  <si>
    <t>CONTRIB.  AO  FPSM  PARTE  PATRONAL  16%  REF  REMUNERACAO  DE JUNHO 2022 EDUC-MDE-GV-INFANTIL-APOIO</t>
  </si>
  <si>
    <t>0202200004529</t>
  </si>
  <si>
    <t>CONTRIB.  AO  FPSM  PARTE  PATRONAL  16%  REF  REMUNERACAO  DE JUNHO 2022 EDUC-FUNDEB-LAR-INF.MANITOR-ESTATUTARIO</t>
  </si>
  <si>
    <t>0202200004530</t>
  </si>
  <si>
    <t>CONTRIB.  AO  FPSM  PARTE  PATRONAL  16%  REF  REMUNERACAO  DE JUNHO 2022 SAUDE-SECRETARIA</t>
  </si>
  <si>
    <t>0202200004531</t>
  </si>
  <si>
    <t>CONTRIB.  AO  FPSM  PARTE  PATRONAL  16%  REF  REMUNERACAO  DE JUNHO 2022 SAUDE-VIGILANCIA EPIDEM-ESTATUTARIO</t>
  </si>
  <si>
    <t>0202200004532</t>
  </si>
  <si>
    <t>CONTRIB.  AO  FPSM  PARTE  PATRONAL  16%  REF  REMUNERACAO  DE JUNHO 2022 SAUDE-TRANSPORTE</t>
  </si>
  <si>
    <t>0202200004533</t>
  </si>
  <si>
    <t>CONTRIB.  AO  FPSM  PARTE  PATRONAL  16%  REF  REMUNERACAO  DE JUNHO 2022 SAUDE-PIM</t>
  </si>
  <si>
    <t>0202200004534</t>
  </si>
  <si>
    <t>CONTRIB.  AO  FPSM  PARTE  PATRONAL  16%  REF  REMUNERACAO  DE JUNHO 2022 SAUDE- FARMACIA - ESTATUTARIO</t>
  </si>
  <si>
    <t>0202200004535</t>
  </si>
  <si>
    <t>CONTRIB.  AO  FPSM  PARTE  PATRONAL  16%  REF  REMUNERACAO  DE JUNHO 2022 SAUDE- PSF 01 - BUCAL</t>
  </si>
  <si>
    <t>0202200004536</t>
  </si>
  <si>
    <t>CONTRIB.  AO  FPSM  PARTE  PATRONAL  16%  REF  REMUNERACAO  DE JUNHO 2022 SAUDE- PSF 01 - ESTATUTARIO</t>
  </si>
  <si>
    <t>0202200004537</t>
  </si>
  <si>
    <t>CONTRIB.  AO  FPSM  PARTE  PATRONAL  16%  REF  REMUNERACAO  DE JUNHO 2022 SAUDE- PSF 02 - BUCAL</t>
  </si>
  <si>
    <t>0202200004538</t>
  </si>
  <si>
    <t>CONTRIB.  AO  FPSM  PARTE  PATRONAL  16%  REF  REMUNERACAO  DE JUNHO 2022 SAUDE- PSF 02 - ESTATUTARIO</t>
  </si>
  <si>
    <t>0202200004539</t>
  </si>
  <si>
    <t>CONTRIB.  AO  FPSM  PARTE  PATRONAL  16%  REF  REMUNERACAO  DE JUNHO 2022 SAUDE- PRONTO ATENDIMENTO</t>
  </si>
  <si>
    <t>0202200004540</t>
  </si>
  <si>
    <t>CONTRIB.  AO  FPSM  PARTE  PATRONAL  16%  REF  REMUNERACAO  DE JUNHO 2022 SAUDE- PSF02-APOIO-ESTATUTARIO</t>
  </si>
  <si>
    <t>0202200004541</t>
  </si>
  <si>
    <t>CONTRIB.  AO  FPSM  PARTE  PATRONAL  16%  REF  REMUNERACAO  DE JUNHO 2022 SAUDE- PRONTO ATENDIMENTO - APOIO- ESTATUTARIO</t>
  </si>
  <si>
    <t>0202201004542</t>
  </si>
  <si>
    <t>CONTRIB  AO  FPSM  PARTE  PATRONAL DE 16% REF. REMUNERACAO DE JUNHO/2022. FAPS-INATIVOS-VL-REAL</t>
  </si>
  <si>
    <t>0202201004543</t>
  </si>
  <si>
    <t>CONTRIB  AO  FPSM  PARTE  PATRONAL DE 16% REF. REMUNERACAO DE JUNHO/2022. FAPS-PENSIONISTAS-VL-REAL</t>
  </si>
  <si>
    <t>0202200004545</t>
  </si>
  <si>
    <t>CONTRIB.  AO  FPSM  PARTE  PATRONAL  20,88% REF REMUNERACAO DE JUNHO 2022 PASSIVO ATUARIAL DEMAIS SERVIDORES</t>
  </si>
  <si>
    <t>0202200004546</t>
  </si>
  <si>
    <t>CONTRIB.  AO  FPSM  PARTE  PATRONAL  20,88% REF REMUNERACAO DE JUNHO 2022 PASSIVO ATUARIAL SERVIDORES FUNDEB</t>
  </si>
  <si>
    <t>0202200004547</t>
  </si>
  <si>
    <t>CONTRIB.  AO  FPSM  PARTE  PATRONAL  20,88% REF REMUNERACAO DE JUNHO 2022 PASSIVO ATUARIAL SERVIDORES SAUDE</t>
  </si>
  <si>
    <t>0202200004548</t>
  </si>
  <si>
    <t>CONTRIB.  AO  FPSM  PARTE  PATRONAL  20,88% REF REMUNERACAO DE JUNHO 2022 FAPS INATIVOS-VL-REAL</t>
  </si>
  <si>
    <t>0202200004549</t>
  </si>
  <si>
    <t>CONTRIB.  AO  FPSM  PARTE  PATRONAL  20,88% REF REMUNERACAO DE JUNHO 2022 FAPS -PENSIONISTAS-VL-REAL</t>
  </si>
  <si>
    <t>0202200004550</t>
  </si>
  <si>
    <t>CONTRIB.  AO  FPSM  PARTE  PATRONAL  20,88% REF REMUNERACAO DE JUNHO 2022 CAMARA-ESTATUTARIOS</t>
  </si>
  <si>
    <t>0202200004551</t>
  </si>
  <si>
    <t>1/4  DE  DIARIA  A  SANTO  ANGELO  NO DIA 30.06.2022 PARA PARTICIPAR DO 14o ENCONTRO  REGIONAL DE CONTROLE E ORIENTACAO PROMOVIDO PELO TCE- RS. CONF SD 754 EM ANEXO.</t>
  </si>
  <si>
    <t>0202200004552</t>
  </si>
  <si>
    <t>1/4  DE  DIARIA  A  SANTO  ANGELO  NO DIA 30.06.2022 PARA PARTICIPAR DO 14o ENCONTRO  REGIONAL DE CONTROLE E ORIENTACAO PROMOVIDO PELO TCE- RS. CONF SD 753 EM ANEXO.</t>
  </si>
  <si>
    <t>0202200004553</t>
  </si>
  <si>
    <t>RESSARCIMENTO  DE  COMBUSTIVEL  A CHEFE DE EQUIPE ANA PAULA SCHMIDT QUE IRA COM   CARRO  PROPRIO  A  SANTO  ANGELO  NO  DIA  30.06.2022  PARTICIPAR  DE CAPACITACAO REALIZADA PELO TCE. CONF RD 1727 EM ANEXO .</t>
  </si>
  <si>
    <t>0202200004554</t>
  </si>
  <si>
    <t>SERVICO  DE  ARBITRAGEM  PARA  JOGOS  DE  FUTSAL  E  VOLEIBOL DO CAMPEONATO MUNICIPAL  ONDE  ACONTECERA  JOGOS EM COMEMORACAO SEMANA DO MUNICIPIO. CONF RD 1728 EM ANEXO. PROCESSO    No322/2021,  PREGAO PRESENCIAL No55/2021 SRP No45/2021 E EDITAL No88/2021</t>
  </si>
  <si>
    <t>0202200004555</t>
  </si>
  <si>
    <t>CONTRIB. PATRONAL AO INSS REF REMUNERACAO DE JUNHO 2022 EDUCACAO -GV-PROFESSOR - CONTRATO</t>
  </si>
  <si>
    <t>0202200004556</t>
  </si>
  <si>
    <t>TARIFA DE ENERGIA ELETRICA DA BIBLIOTECA MUNICIPAL REF. EXERCICIO 2022. MES: FAT. No: No CONOSCO: 3085141606 CONSUMO: COMPLEMENTAR DA NE 0046</t>
  </si>
  <si>
    <t>0202200004557</t>
  </si>
  <si>
    <t>PECAS  PARA  MANUTENCAO  DO  SISTEMA  DE  LAMINA DA MOTONIVELADORA No 83 DA SECRETARIA  DE OBRAS E VIACAO - SETOR DE ESTRADAS. CONF RD 1737 EM ANEXO. PROCESSO No 244/2022  DISPENSA No 179/2022</t>
  </si>
  <si>
    <t>0202200004558</t>
  </si>
  <si>
    <t>SOLENOIDE  DA BOMBA INJETORA PARA O CARREGADOR No 59 DA SECRETARIA DE OBRAS E VIACAO - SETOR DE ESTRADAS. CONF RD 1741 EM ANEXO. PROCESSO No247/2022  DISPENSA No182/2022</t>
  </si>
  <si>
    <t>0202200004559</t>
  </si>
  <si>
    <t>MANGUEIRA  DO  INTERCOOLER,  LAMINAS DE CANTO, PORCAS, PARAFUSOS E ARRUELAS PARA  A  MOTONIVELADORA No 72 DA SECRETARIA DE OBRAS E VIACAO. CONF RD 1740 EM ANEXO.</t>
  </si>
  <si>
    <t>0202200004560</t>
  </si>
  <si>
    <t>BUCHAS  E  PINOS  PARA O EMBUCHAMENTO DA LANCA DA RETROESCAVADEIRA No 70 DA SECRETARIA  DE  SERVICOS  URBANOS  E  TRANSITO.  CONF  RD  1739 EM ANEXO. PROCESSO No245/2022  DISPENSA No180/2022</t>
  </si>
  <si>
    <t>0202200004561</t>
  </si>
  <si>
    <t>PECAS  PARA  CONSERTO DO EMBUCHAMENTO DA LANCA DA RETROESCAVADEIRA No 70 DA SECRETARIA  DE  SERVICOS  URBANOS  E  TRANSITO.  CONF  RD  1738 EM ANEXO. PROCESSO No 245/2022  DISPENSA 180/2022</t>
  </si>
  <si>
    <t>0202200004562</t>
  </si>
  <si>
    <t>AQUISICAO  DE  PELICULA INSUFILM DE 2 METROS APLICADO PARA A MOTONIVELADORA No  83  DA  SECRETARIA  DE  OBRAS  E  VIACAO.  CONF  RD  1736  EM  ANEXO. PROCESSO No 243/2022  DISPENSA No 178/2022</t>
  </si>
  <si>
    <t>0202200004563</t>
  </si>
  <si>
    <t>01  UN.  BATERIA  PARA  O VEICULO SAVEIRO DA SECRETARIA DE OBRAS E VIACAO - SETOR DE ESTRASDAS. CONF RD 1735 EM ANEXO. PROCESSO No 243/2022  DISPENSA No 178/2022</t>
  </si>
  <si>
    <t>0202200004564</t>
  </si>
  <si>
    <t>JOGO  DE  PLACAS  PARA  O VEICULO SAVEIRO DA SECRETARIA DE OBRAS E VIACAO - SETOR  DE  ESTRASDAS, VEICULO ESTE RECEBIDO DE DOACAO DA RECEITA FEDERAL DE SANTO ANGELO. CONF RD 1734 EM ANEXO. PROCESSO No 243/2022  DISPENSA No 178/2022</t>
  </si>
  <si>
    <t>0202200004565</t>
  </si>
  <si>
    <t>RESSARCIMENTO  DE  COMBUSTIVEL  AO  CONTROLADOR  INTERNO QUE  IRA COM CARRO PROPRIO   A  PORTO  ALEGRE  "CONTROLADOR  E  MEMBROS"  IRAO  PARTICIPAR  DE CAPACITACAO  COM  O  TEMA "ELABORACAO DE NORMAS E PROCEDIMENTOS" NA SEDE DA FAMURS  NOS  DIAS  04,05  E  06  DE  JULHO  DE 2022. CONF RD 1730 EM ANEXO.</t>
  </si>
  <si>
    <t>0202200004566</t>
  </si>
  <si>
    <t>COMBUSTIVEL PARA MANUTENCAO DO TRANSPORTE ESCOLAR. CONF RD 1731 EM ANEXO. PROCESSO    No16/2022    -  PREGAO  PRESENCIAL  No02/2022 - SRP No03/2022 2.500 LTS DIESEL COMUN X R$ 7,08</t>
  </si>
  <si>
    <t>0202200004567</t>
  </si>
  <si>
    <t>01  UN LIMPEZA COMPLETA DE APARELHO DE AR CONDICIONADO ATE 30.000 BTUS PARA A SECRETARIA DE ADMINISTRACAO. CONF RD 1729 EM ANEXO. PROCESSO    No122/2022    PREGAO  PRESENCIAL  No  23/2022    SRP  No16/2022</t>
  </si>
  <si>
    <t>0202200004569</t>
  </si>
  <si>
    <t>VALE  ALIMENTACAO PARA OS SERVIDORES MUNICIPAIS CONF. LEI 2734/17 E DECRETO No  72/17CONF.    RELATORIO  PARA  EMPENHO  E  NF-E  No76675   EM ANEXO. PROC. 103/21 PREG. ELETRONICO 002/21 CONTRATO 42/21</t>
  </si>
  <si>
    <t>0202200004570</t>
  </si>
  <si>
    <t>0202200004571</t>
  </si>
  <si>
    <t>0202200004572</t>
  </si>
  <si>
    <t>0202200004573</t>
  </si>
  <si>
    <t>0202200004574</t>
  </si>
  <si>
    <t>0202200004575</t>
  </si>
  <si>
    <t>0202200004576</t>
  </si>
  <si>
    <t>0202200004577</t>
  </si>
  <si>
    <t>0202200004578</t>
  </si>
  <si>
    <t>0202200004579</t>
  </si>
  <si>
    <t>0202200004580</t>
  </si>
  <si>
    <t>0202200004581</t>
  </si>
  <si>
    <t>0202200004582</t>
  </si>
  <si>
    <t>0202200004583</t>
  </si>
  <si>
    <t>0202200004584</t>
  </si>
  <si>
    <t>0202200004585</t>
  </si>
  <si>
    <t>0202200004586</t>
  </si>
  <si>
    <t>0202200004587</t>
  </si>
  <si>
    <t>0202200004588</t>
  </si>
  <si>
    <t>0202200004589</t>
  </si>
  <si>
    <t>0202200004590</t>
  </si>
  <si>
    <t>0202200004591</t>
  </si>
  <si>
    <t>0202200004592</t>
  </si>
  <si>
    <t>0202200004593</t>
  </si>
  <si>
    <t>0202200004594</t>
  </si>
  <si>
    <t>0202200004595</t>
  </si>
  <si>
    <t>0202200004596</t>
  </si>
  <si>
    <t>0202200004597</t>
  </si>
  <si>
    <t>COMBUSTIVEL PARA MANUTENCAO DA ADMINISTRACAO TRIBUTARIA GASOLINA COMUM X R$ 7,67 NE TRANSPOSTA DA NE 1893 AJUSTE DE VINCULO.</t>
  </si>
  <si>
    <t>0202200004598</t>
  </si>
  <si>
    <t>0202200004599</t>
  </si>
  <si>
    <t>COMBUSTIVEL PARA ABASTECIMENTO DA FROTA DA SECRETARIA DA AGRICULTURA-PATRULHA AGRICOLA COMPLEMENTAR A NE 2430 GASOLINA COMUN 7,68</t>
  </si>
  <si>
    <t>0202200004600</t>
  </si>
  <si>
    <t>TERMO  DE FOMENTO No 006/2022 COM O CONSEPRO PARA CUSTEIO DE GASTOS BASICOS DA BRIGADA MILITAR. 6 PARCELAS MENSAIS DE 1.500,00 VIGENCIA 31/12/2022 PRESTACAO DE CONTAS: 30 DIAS APOS A DATA DO REPASSE.</t>
  </si>
  <si>
    <t>0202200004601</t>
  </si>
  <si>
    <t>TERMO  DE  FOMENTO  No  007/2022  COM  A  ASCADI PARA CUSTEIO DE TRANSPORTE ESCOLAR DE MUNICIPES QUE ESTUDAM FORA DO MUNICIPIO 6 PARCELAS MENSAIS DE 3.423,00 VIGENCIA 31/12/2022 PRESTACAO DE CONTAS: 30 DIAS APOS A DATA DO REPASSE.</t>
  </si>
  <si>
    <t>0202200004602</t>
  </si>
  <si>
    <t>SERVICO  DE REBOQUE DO ONIBUS PLACA IPM00473 DO TRANSPORTE ESCOLAR. CONF RD 1713 EM ANEXO PROCESSO  240/2022 - DISPENSA 176/2022</t>
  </si>
  <si>
    <t>0202200004603</t>
  </si>
  <si>
    <t>LaMPADA  LED 24W PARA MANUTENCAO DA UNIDADE BaSICA E SAuDE 01. CONF RD 1733 EM ANEXO PROCESSO 242/2022 - DISPENSA 177/2022</t>
  </si>
  <si>
    <t>0202200004604</t>
  </si>
  <si>
    <t>MANGUEIRA  E  ABRACADEIRA  PARA  REALIZACAO DE LAVAGEM DE VEICULOS. CONF RD 1732 EM ANEXO PROCESSO 242/2022 - DISPENSA 177/2022</t>
  </si>
  <si>
    <t>0202202003896</t>
  </si>
  <si>
    <t>3,5  DIaRIAS  A  PORTO  AELGRE  NOS  DIAS  07  ,08,  09  E  10.06.2022 PARA PARTICIPAR  DO  CURSO  PRATICO  SOBRE  A  ATUACAO  DAS  COMISSOES NA CAMARA MUNICIPAL:    RESPONSABILIDADE,  FORMACAO, ATUACAO E PARECER DAS COMISSOES, COM  DESTAQUE aS CPIs, APONTES E APRESENTACAO DE DENUNCIAS E REPRESENTACOES AO  TCE,  EMENDAS  IMPOSITIVAS  E  CRIMES, REVISAO LEI ORGANICA E REGIMENTO INTERNO  E  TEMAS  R</t>
  </si>
  <si>
    <t>0202202003897</t>
  </si>
  <si>
    <t>0202202003898</t>
  </si>
  <si>
    <t>0202202003899</t>
  </si>
  <si>
    <t>0202202003900</t>
  </si>
  <si>
    <t>INDENIZACAO  DE TRANSPORTE EM VIAGEM A PORTO ALEGRE, TOTALIZANDO 925,98 KM, PARA  OS    VEREADORES  SONIA  CRISTINA T. SOUTO, JOSE DOUGLAS R. MOREIRA E CLAUDIO    GILMAR   DE  MORAES  E  DA  SERVIDORA  ANDRIELI  MAISA  MAKOVSKI PARTICIPAREM  DO  "CURSO  No2022/0706-CURSO  PRATICO  SOBRE  A  ATUACAO DAS COMISSOES  NA  CAMARA  MUNICIPAL: QUE SERA NOS DIAS 07, 08, 09 E 10.06.2022 NO INLEGIS. CONF RD</t>
  </si>
  <si>
    <t>0202202003901</t>
  </si>
  <si>
    <t>01  TAXA  DE  INSCRICAO PARA A SERVIDORA ANDRIELI MAISA MAKOVSKI PARTICIPAR DO  "CURSO  No2022/0706-CURSO  PRATICO  SOBRE  A  ATUACAO  DAS COMISSOES NA CAMARA   MUNICIPAL:  RESPONSABILIDADE,  FORMACAO,  ATUACAO  E  PARECER  DAS COMISSSOES,  COM  DESTAQUE  AS  CPIs, APONTES E APRESENTACAO DE DENUNCIAS E REPRESENTACOES  AO  TCE,  EMENDAS  IMPOSITIVAS  E  CRIMES,  REVISAO  DA LEI ORGANICA  E  REGIMEN</t>
  </si>
  <si>
    <t>0202202003902</t>
  </si>
  <si>
    <t>03  TAXAS  DE  INCRICOES  PARA  OS VEREADORES SONIA CRISTINA T. SOUTO, JOSE DOUGLAS  R.  MOREIRA  E  CLAUDIO  GILMAR  DE  MORAES PARTICIPAREM DO "CURSO No2022/0706-CURSO    PRATICO  SOBRE  A  ATUACAO  DAS  COMISSOES  NA  CAMARA MUNICIPAL:  RESPONSABILIDADE,  FORMACAO,  ATUACAO E PARECER DAS COMISSSOES, COM  DESTAQUE AS CPIs, APONTES E APRESENTACAO DE DENUNCIAS E REPRESENTACOES AO  TCE,  EMENDAS IM</t>
  </si>
  <si>
    <t>0202202003903</t>
  </si>
  <si>
    <t>REFIL  DE  TINTA  PARA IMPRESSORA EPSON E MAUSE SEM FIO PARA MANUTENCAO DAS ATIVIDADES DA CAMARA DE VEREADORES. CONF RD 71 EM ANEXO.</t>
  </si>
  <si>
    <t>0202202003989</t>
  </si>
  <si>
    <t>CARTAO  DE  MEMORIA  32GB  PARA  MANUTENCAO  DAS  ATIVIDADES  DA  CAMARA DE VEREADORES. CONF RD 78 EM ANEXO.</t>
  </si>
  <si>
    <t>0202202004054</t>
  </si>
  <si>
    <t>3,5  DIARIAS  A  PORTO  ALEGRE  NOS DIAS 21 A 24.06.2022 PARA PARTICIPAR DO EVENTO  "CURSO  DE ORIENTACOES TECNICAS". "POLITICAS PUBLICAS E EFETIVIDADE ADMINISTRATIVA" PROMOVIDO PELA UVERGS. CONF SD 683 EM ANEXO.</t>
  </si>
  <si>
    <t>0202202004055</t>
  </si>
  <si>
    <t>3,5  DIARIAS  A  PORTO  ALEGRE  NOS DIAS 21 A 24.06.2022 PARA PARTICIPAR DO EVENTO  "CURSO  DE ORIENTACOES TECNICAS". "POLITICAS PUBLICAS E EFETIVIDADE ADMINISTRATIVA" PROMOVIDO PELA UVERGS. CONF SD 681 EM ANEXO.</t>
  </si>
  <si>
    <t>0202202004056</t>
  </si>
  <si>
    <t>3,5  DIARIAS  A  PORTO  ALEGRE  NOS DIAS 21 A 24.06.2022 PARA PARTICIPAR DO EVENTO  "CURSO  DE ORIENTACOES TECNICAS". "POLITICAS PUBLICAS E EFETIVIDADE ADMINISTRATIVA" PROMOVIDO PELA UVERGS. CONF SD 680 EM ANEXO.</t>
  </si>
  <si>
    <t>0202202004057</t>
  </si>
  <si>
    <t>INDENIZACAO  DE TRANSPORTE EM VIAGEM A PORTO ALEGRE, TOTALIZANDO 925,98 KM, PARA  OS VEREADORES FRANCISCO CALEGARI DE OLIVEIRA, GILMAR ROLIN DA SILVA E DA  SERVIDORA ALINE ROBERTA DE LEON, PARA OS MESMOS PARTICIPAREM DO EVENTO, PROMOVIDO   PELA  UVERGS,  "ORIENTACOES  TECNICAS"  "POLITICAS  PUBLICAS  E EFETIVIDADE  ADMINISTRATIVA"  QUE SERA NOS DIAS 21 A 24.06.2022. CONF RD 79 EM ANEXO.</t>
  </si>
  <si>
    <t>0202202004058</t>
  </si>
  <si>
    <t>02  TAXAS  DE  INSCRICAO PARA OS VEREADORES FRANCISCO CALEGARI DE OLIVEIRA, GILMAR  ROLIN  DA  SILVA  PARTICIPAREM  DO  EVENTO,  "ORIENTACOES TECNICAS" "POLITICAS  PUBLICAS  E  EFETIVIDADE ADMINISTRATIVA" QUE SERA NOS DIAS 21 A 24.06.2022. CONF RD 83 EM ANEXO.</t>
  </si>
  <si>
    <t>0202202004059</t>
  </si>
  <si>
    <t>01  TAXA  DE  INSCRICAO  PARA SERVIDORA ALINE ROBERTA DE LEON PARTICIPAR DO EVENTO,    "ORIENTACOES    TECNICAS"   "POLITICAS  PUBLICAS  E  EFETIVIDADE ADMINISTRATIVA"  QUE  SERA NOS DIAS 21 A 24.06.2022. CONF RD 83 EM ANEXO NE 4058.</t>
  </si>
  <si>
    <t>0202202004193</t>
  </si>
  <si>
    <t>REMUNERACAO REFERENTE AO MES DE JUNHO 2022. CAMARA - ESTATUTARIOS VENCIMENTO</t>
  </si>
  <si>
    <t>0202202004194</t>
  </si>
  <si>
    <t>REMUNERACAO REFERENTE AO MES DE JUNHO 2022. CAMARA - ESTATUTARIOS INSALUBRIDADE</t>
  </si>
  <si>
    <t>0202202004195</t>
  </si>
  <si>
    <t>REMUNERACAO REFERENTE AO MES DE JUNHO 2022. CAMARA - ESTATUTARIOS AUXILIO DOENCA</t>
  </si>
  <si>
    <t>0202202004196</t>
  </si>
  <si>
    <t>REMUNERACAO REFERENTE AO MES DE JUNHO 2022. CAMARA - ESTATUTARIOS ANUENIOS</t>
  </si>
  <si>
    <t>0202202004197</t>
  </si>
  <si>
    <t>REMUNERACAO REFERENTE AO MES DE JUNHO 2022. CAMARA - VEREADORES REPRESENTACAO</t>
  </si>
  <si>
    <t>0202202004198</t>
  </si>
  <si>
    <t>REMUNERACAO REFERENTE AO MES DE JUNHO 2022. CAMARA - VEREADORES SUBSIDIOS</t>
  </si>
  <si>
    <t>0202202004199</t>
  </si>
  <si>
    <t>REMUNERACAO REFERENTE AO MES DE JUNHO 2022. CAMARA - CCS SALARIO C/C</t>
  </si>
  <si>
    <t>0202202004457</t>
  </si>
  <si>
    <t>SERVICOS  MEDICOS PARA PERICIA DE REAVALIACAO DE SERVIDORA. CONF RD 84/2022 EM ANEXO.</t>
  </si>
  <si>
    <t>0202202004477</t>
  </si>
  <si>
    <t>CONTRIB. PATRONAL AO INSS REF REMUNERACAO DE JUNHO 2022 VEREADORES</t>
  </si>
  <si>
    <t>0202202004478</t>
  </si>
  <si>
    <t>CONTRIB. PATRONAL AO INSS REF REMUNERACAO DE JUNHO 2022 CAMARA - CCS</t>
  </si>
  <si>
    <t>0202202004544</t>
  </si>
  <si>
    <t>CONTRIB     AO  FPSM  PARTE  PATRONAL  16%  REF.  REMUNERACAO  JUNHO/2022 CAMARA - ESTATUTARIOS</t>
  </si>
  <si>
    <t>0202202004568</t>
  </si>
  <si>
    <t>VALE  ALIMENTACAO PARA OS SERVIDORES MUNICIPAIS CONF. LEI 2734/17 E DECRETO No  72/17CONF.    RELATORIO  PARA  EMPENHO  E  NF-E  No76675  EM  ANEXO. PROC. 103/21 PREG. ELETRONICO 002/21 CONTRATO 42/21</t>
  </si>
  <si>
    <t>00000000000000005605</t>
  </si>
  <si>
    <t>00000000000000005827</t>
  </si>
  <si>
    <t>00000000000000005828</t>
  </si>
  <si>
    <t>00000000000000005829</t>
  </si>
  <si>
    <t>00000000000000005830</t>
  </si>
  <si>
    <t>00000000000000005831</t>
  </si>
  <si>
    <t>00000000000000005832</t>
  </si>
  <si>
    <t>00000000000000005833</t>
  </si>
  <si>
    <t>00000000000000005834</t>
  </si>
  <si>
    <t>00000000000000005835</t>
  </si>
  <si>
    <t>00000000000000005836</t>
  </si>
  <si>
    <t>00000000000000005837</t>
  </si>
  <si>
    <t>00000000000000005838</t>
  </si>
  <si>
    <t>00000000000000005839</t>
  </si>
  <si>
    <t>00000000000000005840</t>
  </si>
  <si>
    <t>00000000000000005841</t>
  </si>
  <si>
    <t>00000000000000006153</t>
  </si>
  <si>
    <t>00000000000000006157</t>
  </si>
  <si>
    <t>00000000000000006246</t>
  </si>
  <si>
    <t>00000000000000006247</t>
  </si>
  <si>
    <t>00000000000000005215</t>
  </si>
  <si>
    <t>00000000000000005216</t>
  </si>
  <si>
    <t>data_base</t>
  </si>
  <si>
    <t>arrec_ant</t>
  </si>
  <si>
    <t>arrec_ant_acum</t>
  </si>
  <si>
    <t>prev_acum</t>
  </si>
  <si>
    <t>prev_mes</t>
  </si>
  <si>
    <t>arrec_mes</t>
  </si>
  <si>
    <t>arrec_acum</t>
  </si>
  <si>
    <t>projetado</t>
  </si>
  <si>
    <t>atual</t>
  </si>
  <si>
    <t>prev_receita</t>
  </si>
  <si>
    <t>prev_desp</t>
  </si>
  <si>
    <t>arrec</t>
  </si>
  <si>
    <t>empenho</t>
  </si>
  <si>
    <t>emp_atual</t>
  </si>
  <si>
    <t>emp_ant_acum</t>
  </si>
  <si>
    <t>emp_atual_acum</t>
  </si>
  <si>
    <t>emp_ant</t>
  </si>
  <si>
    <t>ano</t>
  </si>
  <si>
    <t>saldo_inicial</t>
  </si>
  <si>
    <t>saldo_projetado</t>
  </si>
  <si>
    <t>valor_pago</t>
  </si>
  <si>
    <t>pagamento_projetado</t>
  </si>
  <si>
    <t>correcao</t>
  </si>
  <si>
    <t>saldo</t>
  </si>
  <si>
    <t>receita</t>
  </si>
  <si>
    <t>despesa</t>
  </si>
  <si>
    <t>receita_acum</t>
  </si>
  <si>
    <t>despesa_acum</t>
  </si>
  <si>
    <t>C:/Users/Everton/OneDrive/Prefeitura\2022\PAD\2022-07\pm\MES07\RECEITA.TXT</t>
  </si>
  <si>
    <t>1.3.2.1.00.1.1.01.03.52.00.000</t>
  </si>
  <si>
    <t>1.3.2.1.00.1.1.01.03.53.00.000</t>
  </si>
  <si>
    <t>1.3.2.1.00.1.1.01.03.54.00.000</t>
  </si>
  <si>
    <t>1.3.2.1.00.1.1.01.07.04.00.000</t>
  </si>
  <si>
    <t>1.3.2.1.00.1.1.01.99.17.00.000</t>
  </si>
  <si>
    <t>1.3.2.1.00.1.1.01.99.19.00.000</t>
  </si>
  <si>
    <t>1.3.2.1.00.1.1.01.99.28.00.000</t>
  </si>
  <si>
    <t>1.3.2.1.00.1.1.01.99.30.00.000</t>
  </si>
  <si>
    <t>1.3.2.1.00.1.1.01.99.31.00.000</t>
  </si>
  <si>
    <t>1.3.2.1.00.1.1.01.99.32.00.000</t>
  </si>
  <si>
    <t>1.3.2.1.00.4.1.19.00.00.00.000</t>
  </si>
  <si>
    <t>1.7.1.8.03.5.0.00.00.00.00.000</t>
  </si>
  <si>
    <t>1.7.1.8.03.5.1.00.00.00.00.000</t>
  </si>
  <si>
    <t>1.7.1.8.03.5.1.01.00.00.00.000</t>
  </si>
  <si>
    <t>1.7.1.8.03.9.1.13.00.00.00.000</t>
  </si>
  <si>
    <t>1.7.1.8.05.9.0.00.00.00.00.000</t>
  </si>
  <si>
    <t>1.7.1.8.05.9.1.00.00.00.00.000</t>
  </si>
  <si>
    <t>1.7.1.8.05.9.1.99.00.00.00.000</t>
  </si>
  <si>
    <t>1.7.1.8.05.9.1.99.01.00.00.000</t>
  </si>
  <si>
    <t>1.7.1.8.12.1.1.02.00.00.00.000</t>
  </si>
  <si>
    <t>1.7.1.8.99.1.1.09.00.00.00.000</t>
  </si>
  <si>
    <t>1.7.2.8.03.1.1.12.00.00.00.000</t>
  </si>
  <si>
    <t>1.9.2.8.02.9.2.00.00.00.00.000</t>
  </si>
  <si>
    <t>1.9.2.8.02.9.2.02.00.00.00.000</t>
  </si>
  <si>
    <t>2.4.1.8.03.1.1.03.00.00.00.000</t>
  </si>
  <si>
    <t>2.4.1.8.10.7.1.07.00.00.00.000</t>
  </si>
  <si>
    <t>2.4.2.8.03.0.0.00.00.00.00.000</t>
  </si>
  <si>
    <t>2.4.2.8.03.1.0.00.00.00.00.000</t>
  </si>
  <si>
    <t>2.4.2.8.03.1.1.00.00.00.00.000</t>
  </si>
  <si>
    <t>2.4.2.8.03.1.1.02.00.00.00.000</t>
  </si>
  <si>
    <t>8.0.0.0.00.0.0.00.00.00.00.000</t>
  </si>
  <si>
    <t>8.2.0.0.00.0.0.00.00.00.00.000</t>
  </si>
  <si>
    <t>8.2.1.0.00.0.0.00.00.00.00.000</t>
  </si>
  <si>
    <t>8.2.1.3.00.0.0.00.00.00.00.000</t>
  </si>
  <si>
    <t>8.2.1.3.00.1.0.00.00.00.00.000</t>
  </si>
  <si>
    <t>8.2.1.3.00.1.1.00.00.00.00.000</t>
  </si>
  <si>
    <t>8.2.1.3.00.1.1.02.00.00.00.000</t>
  </si>
  <si>
    <t>8.2.1.3.00.1.1.02.02.00.00.000</t>
  </si>
  <si>
    <t>C:/Users/Everton/OneDrive/Prefeitura\2022\PAD\2022-07\pm\MES07\EMPENHO.TXT</t>
  </si>
  <si>
    <t>TRANSPOSTA PARA AJUSTE DE VINCULACAO LIVRE ACESSO 406.</t>
  </si>
  <si>
    <t>TRANSPOSTA PARA AJUSTE DE VINCULACAO 1033 ACESSO 804.</t>
  </si>
  <si>
    <t>TRANSPOSTA PARA AJUSTE DE VINCULO 1033 ACESSO 804.</t>
  </si>
  <si>
    <t>TRANSPOSTA PARA AJUSTE DE VINCULO 1071 ACESSO 806.</t>
  </si>
  <si>
    <t>TRANSPOSTA PARA AJUSTE DE VINCULO LIVRE ACESSO 407.</t>
  </si>
  <si>
    <t>TRANSPOSTA PARA AJUSTE DE VINCULACAO 1001 ACESSO 802.</t>
  </si>
  <si>
    <t>TRANSPOSTA PARA AJUSTE DE VINCULACAO 1031 ACESSO 803.</t>
  </si>
  <si>
    <t>TRANSPOSTA PARA AJUSTE DE VINCULACAO LIVRE ACESSO 407.</t>
  </si>
  <si>
    <t>POR NAO TER NECESSIDADE CONFORME MEMO 021/2022 EM ANEXO A NE 2989</t>
  </si>
  <si>
    <t>DEVIDO A EMPRESA TER TROCADO SUA RAZAO SOCIAL E CNPJ CONF MEM. No 303 E DOCUMENTACOES EM ANEXO.</t>
  </si>
  <si>
    <t>POR NAO TER NECESSIDADE CONFORME MEMO 021/2022 EM ANEXO</t>
  </si>
  <si>
    <t>transposto para o acesso 997 - vinculo 4503 - Farm. Basica F. F.  - R$ 3.416,49</t>
  </si>
  <si>
    <t>DEVIDO A EMPRESA NAO FORNECER MAIS POR ESTE VALOR CONF PARECER DO SETOR DE INFORMATICA EM ANEXO.</t>
  </si>
  <si>
    <t>por ter sido estornado indevidamente</t>
  </si>
  <si>
    <t>0202200004605</t>
  </si>
  <si>
    <t>LICENCA  E RENOVACAO DE LICENCA DE AUTOCAD PARA O SETOR DE ENGENHARIA. CONF RD 1742 EM ANEXO PROCESSO 183/2022 - DISPENSA 131/2022</t>
  </si>
  <si>
    <t>0202200004606</t>
  </si>
  <si>
    <t>RECAPEAMENTO  ASFALTICO  EM  CONCRETO BETUMINOSO USINADO A QUENTE - CBUQ NA AVENIDA IgNaCIO PINTO CONF RD 1726 E CONTRATO No 39/2022 EM ANEXO PROCESSO 148/2022 - TOMADA DE PRECOS 03/2022 NE 4606: R$ 237.944,52 NE 4607: R$ 133.889,17 NE 4608: R$ 237.944,53 NE 4609: R$ 121.845,00</t>
  </si>
  <si>
    <t>0202200004607</t>
  </si>
  <si>
    <t>MATERIAIS  PARA  RECAPEAMENTO  ASFALTICO  EM  CONCRETO BETUMINOSO USINADO A QUENTE - CBUQ NA AVENIDA IGNaCIO PINTO CONF   RD  1723  EM  ANEXO  E  CONTRATO  No  39/2022  EM  ANEXO  NE  4606 PROCESSO 148/2022 - TOMADA DE PRECOS 03/2022 NE 4606: R$ 237.944,52 NE 4607: R$ 133.889,17 NE 4608: R$ 237.944,53 NE 4609: R$ 121.845,00</t>
  </si>
  <si>
    <t>0202200004608</t>
  </si>
  <si>
    <t>MATERIAIS  PARA  RECAPEAMENTO  ASFALTICO  EM  CONCRETO BETUMINOSO USINADO A QUENTE - CBUQ NA AVENIDA IGNaCIO PINTO CONF   RD  1724  EM  ANEXO  E  CONTRATO  No  39/2022  EM  ANEXO  NE  4606 PROCESSO 148/2022 - TOMADA DE PRECOS 03/2022 NE 4606: R$ 237.944,52 NE 4607: R$ 133.889,17 NE 4608: R$ 237.944,53 NE 4609: R$ 121.845,00</t>
  </si>
  <si>
    <t>0202200004609</t>
  </si>
  <si>
    <t>RECAPEAMENTO  ASFALTICO  EM  CONCRETO BETUMINOSO USINADO A QUENTE - CBUQ NA AVENIDA IGNaCIO PINTO CONF   RD  1725  EM  ANEXO  E  CONTRATO  No  39/2022  EM  ANEXO  NE  4606 PROCESSO 148/2022 - TOMADA DE PRECOS 03/2022 NE 4606: R$ 237.944,52 NE 4607: R$ 133.889,17 NE 4608: R$ 237.944,53 NE 4609: R$ 121.845,00</t>
  </si>
  <si>
    <t>0202200004610</t>
  </si>
  <si>
    <t>0,25  DE  DIARIA  A  CAMPINA  DAS MISSOES NO DIA 01/07/2022 PARA ACOMPANHAR PACIENTE EM INTERNACAO. CONF SD 765 EM ANEXO</t>
  </si>
  <si>
    <t>0202200004612</t>
  </si>
  <si>
    <t>1,50  DE DIaRIA A CAXIAS DO SUL NOS DIAS 02 E 03/07/2022 PARA REALIZACAO DE VISITA   E  ENTREGA  DE  MEDICACAO  A  PACIENTES.  CONF  SD  768  EM  ANEXO</t>
  </si>
  <si>
    <t>0202200004613</t>
  </si>
  <si>
    <t>TRANSPORTE    ESCOLAR  AOS  ALUNOS  DA REDE BASICA DE EDUCACAO NO EXERCICIO 2022 CONF. TERMO  ADITIVO  005 AO CONTRATO  016/2020 PROCESSO    No  15/2020  PREGAO  PRESENCIAL  No  10/2020  EDITAL  12/2020 LINHA 02 SAO ROQUE E MORMACO NE TRANSPOSTA DA NE 1150 AJUSTE DE VINCULO.</t>
  </si>
  <si>
    <t>0202200004614</t>
  </si>
  <si>
    <t>VULCANIZACAO  DE  PNEUS AGRICOLAS PARA O TRATOR JOHN  DEERE 6100 No 100, DA PATRULHA AGRICOLA. CONF RD 1744 EM ANEXO. PROCESSO  No  294/2021,    PREGAO  PRESENCIAL  No  50/2021, SRP No 41/2021.</t>
  </si>
  <si>
    <t>0202200004615</t>
  </si>
  <si>
    <t>01  IMPRESSORA  A  LASER  MONOCROMATICA, PARA A SECRETARIA DE AGRICULTURA E ABASTECIMENTO - SALA DE ATENDIMENTO DO SIM - SERVICO DE INSPECAO MUNICIPAL, POIS  O  MESMO  ESTA SE ADEQUANDO PARA A ADESAO AO SISTEMA SUSAF. CONF RD 1743 EM ANEXO. PROCESSO  No  258/2021  PREGAO  PRESENCIAL  No  44/2021  SRP No 35/2021. PATRIM. No</t>
  </si>
  <si>
    <t>0202200004616</t>
  </si>
  <si>
    <t>MATERIAIS  HOSPITALARES  PARA  USO  DE  PACIENTES EM TRATAMENTO DOMICILIAR. CONF RD 1746 EM ANEXO PROCESSO 248/2022 - DISPENSA 183/2022</t>
  </si>
  <si>
    <t>0202200004617</t>
  </si>
  <si>
    <t>MATERIAIS  HOSPITALARES  PARA  USO  DE  PACIENTES EM TRATAMENTO DOMICILIAR. CONF RD 1745 EM ANEXO PROCESSO 248/2022 - DISPENSA 183/2022</t>
  </si>
  <si>
    <t>0202200004618</t>
  </si>
  <si>
    <t>03  UN  PNEUS  275  80  22,5  PARA VEICULOS DA FROTA DA SMOV- MANUTENCAO DE ESTRADAS RURAIS. CONF RD 1751 EM ANEXO PROCESSO 281/2021 - PREGAO PRESENCIAL 48/2021 - SRP 39/2021</t>
  </si>
  <si>
    <t>0202200004619</t>
  </si>
  <si>
    <t>MONTAGEM  E  BALANCEAMENTO  DE  PNEUS  PARA OS VEICULOS AMBULANCIA JAJ8B06, VOYAGE  IXW9046 E SIENA JAY8C74 DO TRANSPORTE DE PACIENTES. CONF RD 1750 EM ANEXO PROCESSO    No  305/2021  -  PREGAO  PRESENCIAL  No  53/2021  - SRP 44/2021</t>
  </si>
  <si>
    <t>0202200004620</t>
  </si>
  <si>
    <t>FILTROS  PARA TROCA NOS VEICULOS SIENA PLACA JAY8C74 E VOYAGE PLACA IXW9046 DO TRANSPORTE DE PACIENTES. CONF RD 1749 EM ANEXO PROCESSO  No  203/2021  -  PREGAO  PRESENCIAL  No  39/2021  -  SRP  31/2021</t>
  </si>
  <si>
    <t>0202200004621</t>
  </si>
  <si>
    <t>500  UN  KIT  BUCAL  INFANTIL  PARA MANUTENCAO DA ASSISTeNCIA ODONTOLOGICA. CONF RD 1748 EM ANEXO PROCESSO  No  110/2022  -  PREGAO  PRESENCIAL  No  20/2022  - SRP 13/2022</t>
  </si>
  <si>
    <t>0202200004622</t>
  </si>
  <si>
    <t>MICROCOMPUTADOR  PARA  MANUTENCAO  DAS  ATIVIDADES  DA SECRETARIA DA SAuDE. CONF RD 1747 EM ANEXO PROCESSO  No  258/2021  -  PREGAO  PRESENCIAL  No  44/2021  - SRP35/2021. PATRIMoNIO No</t>
  </si>
  <si>
    <t>0202200004623</t>
  </si>
  <si>
    <t>ALIMENTOS PARA AS ATIVIDADES COM O GRUPO DE MAES DO CRAS NO DIA 08-07-2022. CONF RD 1756 EM ANEXO. PROCESSO    No    116/2022    -    PREGAO  PRESENCIAL  No  21/2022    - SRP 14/2022</t>
  </si>
  <si>
    <t>0202200004624</t>
  </si>
  <si>
    <t>ALIMENTOS  PARA  AS  ATIVIDADES  COM  O GRUPO DE CRIANCAS E ADOLESCENTES DO CRAS NOS DIAS 05 E 06-07-2022. CONF RD 1754 EM ANEXO. PROCESSO    No    116/2022    -    PREGAO  PRESENCIAL  No  21/2022    - SRP 14/2022</t>
  </si>
  <si>
    <t>0202200004625</t>
  </si>
  <si>
    <t>ALIMENTOS  PARA  AS  ATIVIDADES  COM  O GRUPO DE CRIANCAS E ADOLESCENTES DO CRAS NOS DIAS 05 E 06-07-2022. CONF RD 1753 EM ANEXO. PROCESSO    No    116/2022    -    PREGAO  PRESENCIAL  No  21/2022    - SRP 14/2022</t>
  </si>
  <si>
    <t>4.4.91.52.48.00.00.000</t>
  </si>
  <si>
    <t>0202200004626</t>
  </si>
  <si>
    <t>AQUISICAO  DE  ONIBUS  DA  SECRETARIA  DE  EDUCACAO QUE SERA UTILIZADO PELA SECRETARIA  DE  OBRAS  E  VIACAO  NA  REALIZACAO  DO TRANSPORTE COLETIVO DE PASSAGEIROS. CONF RD 1752 EM ANEXO</t>
  </si>
  <si>
    <t>0202200004635</t>
  </si>
  <si>
    <t>TARIFA  DE  AGUA  E  ESGOTO  REF.  AO  IMOVEL  COM  MATRICULA  DA CORSAN No 1572026-8 NO EXERCICIO 2022. REF. MES: CONSUMO M³: COMPLEMENTAR DA NE 0054.</t>
  </si>
  <si>
    <t>0202200004636</t>
  </si>
  <si>
    <t>01  TAXA  DE  INSCRICAO PARA O SERVIDOR EVERTON DA ROSA (CONTADOR) NO CURSO SOBRE  RANKING  DA  QUALIDADE  DA  INFORMACOA CONTABIL E FISCAL NO SICONFI, PROMOVIDO    PELA   DPM  EM  PORTO  ALEGRE,  NOS  DIAS  22  E  23/06/2022 DESPESA  SEM  EMPENHO  PREVIO  PORQUE,  A  DESPEITO  DE EXISTIR UM SETOR DE COMPRA,  VINCULADO  A  SEC. FAZENDA, POR MOTIVOS DESCONHECIDOS, NAO HOUVE A EMISSAO  DE  ORDEM  DE</t>
  </si>
  <si>
    <t>0202200004637</t>
  </si>
  <si>
    <t>1,5  DIARIAS  A  PORTO  ALEGRE  NOS DIAS 05 E 06.07.2022 PARA PARTICIPAR DE REUNIAO SOBRE A MUNICIPALIZACAO COMPARTILHADA DO GINASIO DE ESPORTES E.E.E. B. AMELIO FAGUNDES, NA SEDUC. CONF SD 781 EM ANEXO.</t>
  </si>
  <si>
    <t>0202200004638</t>
  </si>
  <si>
    <t>1,5  DIARIAS  A  PORTO  ALEGRE  NOS DIAS 05 E 06.07.2022 PARA PARTICIPAR DE REUNIAO SOBRE A MUNICIPALIZACAO COMPARTILHADA DO GINASIO DE ESPORTES E.E.E. B.  AMELIO  FAGUNDES,  NA  SEDUC  E  ENTREGA DE DOCUMENTOS DA SECCAO DE USO GINaSIO  DE  ESPORTE  DA  ESCOLA  ESTADUAL  AMELIO FAGUNDES. CONF SD 781 EM ANEXO.</t>
  </si>
  <si>
    <t>0202200004639</t>
  </si>
  <si>
    <t>1,5  DIARIAS  A PORTO ALEGRE NOS DIAS 05 E 06.07.2022 PARA LEVAR O SERVIDOR MARCIO  LUCIANO  DE  OLIVEIRA  MEIER  E O VICE PREFEITO DIRCEU FIORIM, PARA PARTICIPAREM  DE  REUNIAO  SOBRE A MUNICIPALIZACAO COMPARTILHADA DO GINASIO DE  ESPORTES  E.E.E.B. AMELIO FAGUNDES, NA SEDUC E ENTREGA DE DOCUMENTOS DA SECCAO  DE  USO GINaSIO DE ESPORTE DA ESCOLA ESTADUAL AMELIO FAGUNDES. CONF SD 782 EM ANEXO.</t>
  </si>
  <si>
    <t>0202200004640</t>
  </si>
  <si>
    <t>SERVICO   DE  DESINSETIZACAO  E  DESRATIZACAO  NO  PARQUE  DE  MaQUINAS  DO MUNICIPIO. CONF RD 1761 EM ANEXO PROCESSO 122/2022 - PREGAO PRESENCIAL 23/2022 - SRP 16/2022</t>
  </si>
  <si>
    <t>0202200004641</t>
  </si>
  <si>
    <t>COMBUSTIVEL    PARA  ABASTECIMENTO  DA  FROTA  DA  SECRETARIA  DE  OBRAS  E VIACAO-MANUTENCAO    DE   ESTRADAS  RURAIS.    CONF  RD  1762  EM  ANEXO. PROCESSO  No16/2022    -    PREGAO PRESENCIAL No02/2022  -  SRP No03/2022 1.500 LTS DIESEL S10 X R$ 7,92</t>
  </si>
  <si>
    <t>0202200004642</t>
  </si>
  <si>
    <t>COMBUSTIVEL    PARA  ABASTECIMENTO  DA  FROTA  DA  SECRETARIA  DE  OBRAS  E VIACAO-MANUTENCAO    DE   ESTRADAS  RURAIS.    CONF  RD  1763  EM  ANEXO. PROCESSO  No16/2022    -    PREGAO PRESENCIAL No02/2022  -  SRP No03/2022 3.000 LTS DIESEL COMUM X R$ 7,72</t>
  </si>
  <si>
    <t>0202200004643</t>
  </si>
  <si>
    <t>FILTROS   E  OLEOS  LUBRIFICANTES  PARA  OS  VEICULOS  DA  FROTA  DA  SMOV- MANUTENCAO DE ESTRADAS RURAIS. CONF RD 1765 EM ANEXO PROCESSO  No  203/2021  -  PREGAO  PRESENCIAL  No  39/2021  -  SRP 31/2021.</t>
  </si>
  <si>
    <t>0202200004644</t>
  </si>
  <si>
    <t>FILTROS  PARA  REPOSICAO  NO  TRATOR  DA  SECRETARIA  DE SERVICOS URBANOS E TRaNSITO. CONF RD 1764 EM ANEXO PROCESSO  No  203/2021  -  PREGAO  PRESENCIAL  No  39/2021  -  SRP  31/2021</t>
  </si>
  <si>
    <t>3.3.30.41.39.02.00.000</t>
  </si>
  <si>
    <t>0202200004645</t>
  </si>
  <si>
    <t>PAGAMENTO  DA TRANSGENIA DO MILHO SAFRA 2022/2023 CONF RD 1770 EM ANEXO</t>
  </si>
  <si>
    <t>0202200004646</t>
  </si>
  <si>
    <t>SERVICOS  DE  MECANICA  PARA  FROTA DA SEC. DE SERVICOS URBANOS E TRaNSITO. CONF RD 1769 EM ANEXO PROCESSO  No  56/2022  -  PREGAO  PRESENCIAL  No  09/2022    -  SRP 07/2022</t>
  </si>
  <si>
    <t>0202200004647</t>
  </si>
  <si>
    <t>03    UN  CADEIRA  MODELO  PRESIDENTE  PARA  SERVIDORES  DA  SECRETARIA  DA FAZENDA-SETOR DE COMPRAS. CONF RD 1768 EM ANEXO PROCESSO    104/2022    -    PREGAO  PRESENCIAL  17/2022  -  SRP  12/2022 PATRIMONIO No</t>
  </si>
  <si>
    <t>0202200004648</t>
  </si>
  <si>
    <t>03  UN  MESA  DE  ESCRITORIO PARA SECRETARIA DA FAZENDA - SETOR DE COMPRAS. CONF RD 1767 EM ANEXO PROCESSO    104/2022    -    PREGAO  PRESENCIAL  17/2022  -  SRP  12/2022 PATRIMONIO No</t>
  </si>
  <si>
    <t>0202200004649</t>
  </si>
  <si>
    <t>MICROCOMPUTADOR  PARA  USO  DA  ASSESSORA JURIDICA JORDANA HEINSCH. CONF RD 1766 EM ANEXO PROCESSO    No  258/2021  -  PREGAO PRESENCIAL No 44/2021 - SRP 35/2021. PATRIMoNIO No</t>
  </si>
  <si>
    <t>0202200004650</t>
  </si>
  <si>
    <t>MICROCOMPUTADOR  PARA  MANUTENCAO  DAS  ATIVIDADES DO CRAS. CONF RD 1760 EM ANEXO PROCESSO    No  258/2021  -  PREGAO PRESENCIAL No 44/2021 - SRP 35/2021. PATRIMoNIO No</t>
  </si>
  <si>
    <t>0202200004651</t>
  </si>
  <si>
    <t>MATERIAIS  HIDRAULICOS  PARA  MANUTENCAO DAS REDES DE ABASTECIMENTO DE aGUA DO MUNICIPIO. CONF RD 1759 EM ANEXO PROCESSO    No  70/2022  -  PREGAO  PRESENCIAL  No  12/2022  -  SRP 09/2022</t>
  </si>
  <si>
    <t>0202200004652</t>
  </si>
  <si>
    <t>MATERIAIS  HIDRAULICOS  PARA  MANUTENCAO DAS REDES DE ABASTECIMENTO DE aGUA DO MUNICIPIO. CONF RD 1758 EM ANEXO PROCESSO    No  70/2022  -  PREGAO  PRESENCIAL  No  12/2022  -  SRP 09/2022</t>
  </si>
  <si>
    <t>0202200004653</t>
  </si>
  <si>
    <t>COMBUSTIVEL  PARA  MANUTENCAO  DAS  ATIVIDADES DO CONSELHO TUTELAR. CONF RD 1757 EM  ANEXO. PROCESSO  324/2021, PREGAO PRESENCIAL 56/2021, SRP 46/2021, EDITAL 89/2021.  180 LTS DE GASOLINA COMUM X R$ 6,91 UN</t>
  </si>
  <si>
    <t>0202200004654</t>
  </si>
  <si>
    <t>TONNER    PARA  A  IMPRESSORA  MULTIFUNCIONAL  HP  UTILIZADA  PELO CONSELHO TUTELAR. CONF RD 1773 EM ANEXO PROCESSO 258/2021 - PREGAO PRESENCIAL 44/2021 - SRP 35/2021</t>
  </si>
  <si>
    <t>0202200004655</t>
  </si>
  <si>
    <t>COMBUSTIVEL PARA MANUTENCAO DAS ATIVIDADES DO CRAS. CONF RD 1772 EM  ANEXO.  PROCESSO  324/2021, PREGAO PRESENCIAL 56/2021, SRP 46/2021, EDITAL 89/2021.  180 LTS DE GASOLINA COMUM X R$ 6,91 UN</t>
  </si>
  <si>
    <t>0202200004656</t>
  </si>
  <si>
    <t>50  HORAS  DE  SERVICOS  DE  CHAPEAMENTO  PARA  OS  VEICULOS  DA  FROTA  DO TRANSPORTE ESCOLAR. CONF RD 1771 EM ANEXO PROCESSO    No  56/2022  -  PREGAO  PRESENCIAL  No  09/2022  -  SRP 07/2022</t>
  </si>
  <si>
    <t>0202200004657</t>
  </si>
  <si>
    <t>ALIMENTOS  PARA  REALIZACAO  DE ALMOCO AOS INTEGRANTES DO GRUPO DE IDOSOS " TERCEIRA  IDADE  BRILHANTE"    NO  DIA 07/07/2022. CONF RD 1755 EM ANEXO. PROCESSO  No  116/2022  -  PREGAO  PRESENCIAL  No  21/2022    - SRP 14/2022</t>
  </si>
  <si>
    <t>0202200004658</t>
  </si>
  <si>
    <t>BALANCEAMENTO  DE  PNEUS  PARA  O  VEICULO  VECTRA DA SMOV. CONF RD 1789 EM ANEXO PROCESSO  No  305/2021  -  PREGAO  PRESENCIAL  No  53/2021  -  SRP  44/2021</t>
  </si>
  <si>
    <t>0202200004659</t>
  </si>
  <si>
    <t>MEDALHAS   PARA  PREMIACAO  DO  PROGRAMA  PROERD  -  MANUTENCAO  DO  ENSINO FUNDAMENTAL. CONF RD 1788 EM ANEXO PROCESSONo    194/202   -  PREGAO  PRESENCIAL  No  25/2022  -  SRP  19/2022</t>
  </si>
  <si>
    <t>3.3.90.31.04.00.00.000</t>
  </si>
  <si>
    <t>0202200004660</t>
  </si>
  <si>
    <t>MEDALHAS  DE  METAL  PERSONALIZADAS PARA PREMIACAO DO CAMPEONATO MUNICIPAL. CONF RD 1787 EM ANEXO PROCESSO  No  194/2022  -  PREGAO  PRESENCIAL  No  25/2022    - SRP 19/2022</t>
  </si>
  <si>
    <t>0202200004661</t>
  </si>
  <si>
    <t>SERVICOS  DE MECANICA PARA FROTA DA SMOV QUE REALIZA MANUTENCAO DE ESTRADAS RURAIS. CONF RD 1778 EM ANEXO PROCESSO    No  56/2022  -  PREGAO  PRESENCIAL  No  09/2022  -  SRP 07/2022</t>
  </si>
  <si>
    <t>0202200004662</t>
  </si>
  <si>
    <t>80  HORAS  DE  SERVICOS DE CHAPEAMENTO PARA A FROTA DO TRANSPORTE COLETIVO. CONF RD 1785 EM ANEXO PROCESSO        No   117/2021  -  PREGAO  PRESENCIAL  No  31/2021  -  SRP 22/2021</t>
  </si>
  <si>
    <t>0202200004663</t>
  </si>
  <si>
    <t>COMBUSTIVEL PARA MANUTENCAO DO TRANSPORTE ESCOLAR. CONF RD 1786 EM ANEXO. PROCESSO    No16/2022    -  PREGAO  PRESENCIAL  No02/2022 - SRP No03/2022 1.000 LTS DIESEL S10 X R$ 7,92</t>
  </si>
  <si>
    <t>0202200004664</t>
  </si>
  <si>
    <t>DESINSETIZACAO,  DESRATIZACAO E LIMPEZA DE CAIXAS D'aGUA NA EMEF PRESIDENTE GETuLIO VARGAS CONF RD 1781 EM ANEXO PROCESSO 122/2022 - PREGAO PRESENCIAL 23/2022 - SRP 16/2022</t>
  </si>
  <si>
    <t>0202200004665</t>
  </si>
  <si>
    <t>DESINSETIZACAO,  DESRATIZACAO  E  LIMPEZA DE CAIXAS D'aGUA PARA EMEI LAR DA CRIANCA CONF RD 1782 EM ANEXO PROCESSO 122/2022 - PREGAO PRESENCIAL 23/2022 - SRP 16/2022</t>
  </si>
  <si>
    <t>0202200004666</t>
  </si>
  <si>
    <t>DESINSETIZACAO  E    DESRATIZACAO  NA  GARAGEM  DA  SEC.  DE  AGRICULTURA E ABASTECIMENTO CONF RD 1783 EM ANEXO PROCESSO 122/2022 - PREGAO PRESENCIAL 23/2022 - SRP 16/2022</t>
  </si>
  <si>
    <t>0202200004667</t>
  </si>
  <si>
    <t>DESINSETIZACAO  E  DESRATIZACAO  NA  GARAGEM  DO TRANSPORTE ESCOLAR CONF RD 1784 EM ANEXO PROCESSO 122/2022 - PREGAO PRESENCIAL 23/2022 - SRP 16/2022</t>
  </si>
  <si>
    <t>0202200004668</t>
  </si>
  <si>
    <t>COMBUSTIVEL PARA MANUTENCAO DO TRANSPORTE ESCOLAR. CONF RD 1780 EM ANEXO. PROCESSO  No  324/2021  -  PREGAO  PRESENCIAL No 56/2021 - SRP No 46/2021 - EDITAL No 89/2021 500 LTS GASOLINA COMUM X R$ 6,91</t>
  </si>
  <si>
    <t>0202200004669</t>
  </si>
  <si>
    <t>COMBUSTIVEL    PARA    ABASTECIMENTO  DA  FROTA  DA  SECRETARIA DE SERVICOS URBANOS E TRaNSITO. CONF RD 1779 EM ANEXO PROCESSO    No  16/2022  -  PREGAO  PRESENCIAL  No 02/2022 - SRP 03/2022 1.000 LTS DE DIESEL COMUM X R$ 7,72</t>
  </si>
  <si>
    <t>0202200004670</t>
  </si>
  <si>
    <t>COMBUSTIVEL    PARA    MANUTENCAO  DAS  ATIVIDADES DO CRAS. CONF RD 1777 EM ANEXO PROCESSO    No  324/2021  -  PREGAO  PRESENCIAL No 56/2021 - SRP 46/2021 150 LTS DE GASOLINA COMUM X R$ 6,91</t>
  </si>
  <si>
    <t>0202200004671</t>
  </si>
  <si>
    <t>PILHAS  PALITO  PARA  TRENA  LASER  DO SETOR DE ENGENHARIA. CONF RD 1776 EM ANEXO</t>
  </si>
  <si>
    <t>0202200004672</t>
  </si>
  <si>
    <t>RESSARCIMENTO  DE  CONSULTA/EXAME  MEDICO  CONF LEI 2613/15 DE ACORDO COM O DECRETO 104/15 CONF RD 1775 EM ANEXO.</t>
  </si>
  <si>
    <t>0202200004673</t>
  </si>
  <si>
    <t>VALVULA  PARA  O  BOTIJAO  DE  GAS DA COZINHA DO PALACIO MUNICIPAL. CONF RD 1774 EM ANEXO</t>
  </si>
  <si>
    <t>0202200004674</t>
  </si>
  <si>
    <t>ALIMENTOS  PARA  REALIZACAO  DE ALMOCO AOS INTEGRANTES DO GRUPO DE IDOSOS " TERCEIRA  IDADE  BRILHANTE"    NO  DIA 07/07/2022. CONF RD 1794 EM ANEXO. PROCESSO  No  116/2022  -  PREGAO  PRESENCIAL  No  21/2022    - SRP 14/2022</t>
  </si>
  <si>
    <t>0202200004675</t>
  </si>
  <si>
    <t>04  UN  DE  GAS  DE COZINHA 13KG PARA MAUTENCAO DAS ATIVIDADES COM GRUPO DE IDOSOS DO CRAS. CONF RD 1793 EM ANEXO. PROCESSO    No324/2021  -  PREGAO  PRESENCIAL  No56/2021 - SRP No 46/2021 - EDITAL No 89/2021</t>
  </si>
  <si>
    <t>0202200004676</t>
  </si>
  <si>
    <t>02  UN  PNEU  215/75  X  17,5  PARA  ONIBUS  No 49 QUE REALIZA O TRANSPORTE COLETIVO. CONF RD 1796 EM ANEXO PROCESSO 281/2021 - PREGAO PRESENCIAL 48/2021 - SRP 39/2021</t>
  </si>
  <si>
    <t>0202200004677</t>
  </si>
  <si>
    <t>COMBUSTIVEL    PARA  ABASTECIMENTO  DA  FROTA  DA  SECRETARIA  DE  OBRAS  E VIACAO-MANUTENCAO    DE   ESTRADAS  RURAIS.    CONF  RD  1795  EM  ANEXO. PROCESSO    No  324/2021  -  PREGAO  PRESENCIAL No 56/2021 SRP No 46/2021 E EDITAL No 89/2021. 300 LTS GASOLINA COMUM X R$ 6,91</t>
  </si>
  <si>
    <t>0202200004678</t>
  </si>
  <si>
    <t>MATERIAIS  PARA  MANUTENCAO  DO  VEiCULO GRAND SIENA PLACA IZV1F93 DO CRAS. CONF RD 1797 EM ANEXO PROCESSO  No  203/2021  -  PREGAO  PRESENCIAL  No  39/2021  -  SRP 31/2021.</t>
  </si>
  <si>
    <t>0202200004679</t>
  </si>
  <si>
    <t>PAGAMENTO  DA  ART  No  11999860  REFERENTE  A  PROJETO  DE  PAVIMENTACAO E SINALIZACAO    DA  AV.  IGNACIO  PINTO.  CONF  RD  1798  E  GUIA  EM  ANEXO</t>
  </si>
  <si>
    <t>0202200004680</t>
  </si>
  <si>
    <t>RETROESCAVADEIRA  ZERO  HORAS  ANO/MODELO  2022  PARA SEC. DE AGRICULTURA E ABASTECIMENTO.  CONF  RD  1790 EM ANEXO E CONTRATO No 40 EM ANEXO NE 4681 PROCESSO No 209/2022 - PREGAO ELETRoNICO No 08/2022 NE 4680: R$ 155.931,61 NE 4681: R$ 208.718,91 NE 4682: R$ 85.349,48 TOTAL: R$ 450.000,00</t>
  </si>
  <si>
    <t>0202200004681</t>
  </si>
  <si>
    <t>RETROESCAVADEIRA  ZERO  HORAS  ANO/MODELO  2022  PARA SEC. DE AGRICULTURA E ABASTECIMENTO.  CONF  RD  1792  EM  ANEXO  E  CONTRATO  No  40  EM ANEXO PROCESSO No 209/2022 - PREGAO ELETRoNICO No 08/2022 NE 4680: R$ 155.931,61 NE 4681: R$ 208.718,91 NE 4682: R$ 85.349,48 TOTAL: R$ 450.000,00</t>
  </si>
  <si>
    <t>0202200004682</t>
  </si>
  <si>
    <t>RETROESCAVADEIRA  ZERO  HORAS  ANO/MODELO  2022  PARA SEC. DE AGRICULTURA E ABASTECIMENTO.  CONF  RD  1791 EM ANEXO E CONTRATO No 40 EM ANEXO NE 4681 PROCESSO No 209/2022 - PREGAO ELETRoNICO No 08/2022 NE 4680: R$ 155.931,61 NE 4681: R$ 208.718,91 NE 4682: R$ 85.349,48 TOTAL: R$ 450.000,00</t>
  </si>
  <si>
    <t>0202200004683</t>
  </si>
  <si>
    <t>0202200004685</t>
  </si>
  <si>
    <t>PREMIACAO  REF.  AO  PROGRAMA  NOTA  FISCAL  GAUCHA/RS  DE ACORDO COM A LEI MUNICIPAL 2668/16 E DECRETO 36/17. DATA DO SORTEIO: 30/06/2022 BILHETE No 1.826</t>
  </si>
  <si>
    <t>0202200004686</t>
  </si>
  <si>
    <t>PREMIACAO  REF.  AO  PROGRAMA  NOTA  FISCAL  GAUCHA/RS  DE ACORDO COM A LEI MUNICIPAL 2668/16 E DECRETO 36/17. DATA DO SORTEIO: 30/06/2022 BILHETE No 1.447</t>
  </si>
  <si>
    <t>0202200004687</t>
  </si>
  <si>
    <t>PREMIACAO  REF.  AO  PROGRAMA  NOTA  FISCAL  GAUCHA/RS  DE ACORDO COM A LEI MUNICIPAL 2668/16 E DECRETO 36/17. DATA DO SORTEIO: 30/06/2022 BILHETE No 1.542</t>
  </si>
  <si>
    <t>0202200004688</t>
  </si>
  <si>
    <t>PREMIACAO  REF.  AO  PROGRAMA  NOTA  FISCAL  GAUCHA/RS  DE ACORDO COM A LEI MUNICIPAL 2668/16 E DECRETO 36/17. DATA DO SORTEIO: 30/06/2022 BILHETE No 61</t>
  </si>
  <si>
    <t>0202200004689</t>
  </si>
  <si>
    <t>PREMIACAO  REF.  AO  PROGRAMA  NOTA  FISCAL  GAUCHA/RS  DE ACORDO COM A LEI MUNICIPAL 2668/16 E DECRETO 36/17. DATA DO SORTEIO: 30/06/2022 BILHETE No 3.329</t>
  </si>
  <si>
    <t>0202200004690</t>
  </si>
  <si>
    <t>01  UN  FORNO  MICROONDAS  PARA  A UNIDADE DE PRONTO ATENDIMENTO MUNICIPAL. CONF RD 1804 EM ANEXO PROCESSO  No  104/2022    -  PREGAO  PRESENCIAL  No 17/2022 - SRP 12/2022 PATRIMoNIO No</t>
  </si>
  <si>
    <t>0202200004691</t>
  </si>
  <si>
    <t>01  UN CHALEIRA ELETRICA PARA UNIDADE DE PRONTO ATENDIMENTO MUNICIPAL. CONF RD 1805 EM ANEXO PROCESSO  No  104/2022  -  PREGAO  PRESENCIAL  No  17/2022  - SRP 12/2022 PATRIMoNIO No</t>
  </si>
  <si>
    <t>0202200004692</t>
  </si>
  <si>
    <t>01  UN  BALCAO  PARA  MICROONDAS E FORNO PARA UNIDADE DE PRONTO ATENDIMENTO MUNICIPAL. CONF RD 1806 EM ANEXO PROCESSO  No  104/2022  -  PREGAO  PRESENCIAL  No  17/2022  - SRP 12/2022 PATRIMoNIO No</t>
  </si>
  <si>
    <t>0202200004693</t>
  </si>
  <si>
    <t>01  UN  FOGAO  A GaS, 4 BOCAS E 01 UN CAFETEIRA ELETRICA PARA SECRETARIA DE SAuDE. CONF RD 1799 EM ANEXO PROCESSO  No  104/2022  -  PREGAO  PRESENCIAL  No  17/2022  - SRP 12/2022 PATRIMoNIO No</t>
  </si>
  <si>
    <t>0202200004694</t>
  </si>
  <si>
    <t>01  UN  CARRO  PARA  MATERIAL  DE LIMPEZA PARA SECRETARIA DE SAuDE. CONF RD 1801 EM ANEXO PROCESSO  No  104/2022  -  PREGAO  PRESENCIAL  No  17/2022  - SRP 12/2022 PATRIMoNIO No</t>
  </si>
  <si>
    <t>0202200004695</t>
  </si>
  <si>
    <t>01  UN  ESCADA  DOBRaVEL EM ALUMINIO PARA SECRETARIA DE SAuDE. CONF RD 1800 EM ANEXO PROCESSO  No  104/2022  -  PREGAO  PRESENCIAL  No  17/2022  - SRP 12/2022 PATRIMoNIO No</t>
  </si>
  <si>
    <t>0202200004696</t>
  </si>
  <si>
    <t>01  UN BALCAO PARA MICRONDAS E FORNO PARA SECRETARIA DE SAuDE. CONF RD 1802 EM ANEXO PROCESSO  No  104/2022  -  PREGAO  PRESENCIAL  No  17/2022  - SRP 12/2022 PATRIMoNIO No</t>
  </si>
  <si>
    <t>0202200004697</t>
  </si>
  <si>
    <t>PAGAMENTO  DE  ART No 11999240 REFERENTE PAVIMENTACAO AO REDOR DO PALACIO MUNICIPAL. CONF RD 1807 E GUIA EM ANEXO</t>
  </si>
  <si>
    <t>0202200004698</t>
  </si>
  <si>
    <t>MAO  DE OBRA DA PARTE ELETRICA DO CARREGADOR No 59. CONF RD 1809 EM ANEXO PROCESSO No 251/2022 - DISPENSA No 185/2022</t>
  </si>
  <si>
    <t>0202200004699</t>
  </si>
  <si>
    <t>PECAS  PARA CONSERTO DE PARTE ELETRICA DO CARREGADOR No 59. CONF RD 1808 EM ANEXO PROCESSO No 251/2022 - DISPENSA No 185/2022</t>
  </si>
  <si>
    <t>0202200004700</t>
  </si>
  <si>
    <t>COMBUSTIVEL PARA ABASTECIMENTO DA FROTA DA SECRETARIA DA AGRICULTURA-PATRULHA AGRICOLA COMPLEMENTAR A NE 1808 DIESEL S10 7,16</t>
  </si>
  <si>
    <t>0202200004701</t>
  </si>
  <si>
    <t>CANO  DE  COBRE  PARA  CONSERTO  DO AR CONDICIONADO DA SALA DE INFORMATICA. CONF RD 1813 EM ANEXO PROCESSO 252/2022 - DISPENSA 186/2022</t>
  </si>
  <si>
    <t>0202200004702</t>
  </si>
  <si>
    <t>MAO  DE  OBRA  PARA  O  CONSERTO DO AR CONDICIONADO DA SALA DE INFORMATICA. CONF RD 1812 EM ANEXO. PROCESSO 252/2022 - DISPENSA 186/2022</t>
  </si>
  <si>
    <t>0202200004703</t>
  </si>
  <si>
    <t>05  UN  CaMARA  DE  AR  1400 X 24 PARA MANUTENCAO DA FROTA DA SMOV. CONF RD 1811 EM ANEXO PROCESSO    No  14/2022  -  PREGAO  PRESENCIAL  No  01/2022  -  SRP 02/2022</t>
  </si>
  <si>
    <t>0202200004704</t>
  </si>
  <si>
    <t>CaMARAS  DE  AR  PARA  MANUTENCAO DA FROTA DA SMOV. CONF RD 1810 EM ANEXO PROCESSO    No  14/2022  -  PREGAO  PRESENCIAL  No  01/2022  -  SRP 02/2022</t>
  </si>
  <si>
    <t>0202200004705</t>
  </si>
  <si>
    <t>2,50  DE  DIaRIA A PORTO ALEGRE DE 12 A 15/07 PARA PARTICIPACAO EM CURSO DE ESPECIALIZACAO SOBRE CADASTRO IMOBILIaRIO MUNICIPAL JUNTO A SEDE DA FAMURS. CONF SD 797 EM ANEXO</t>
  </si>
  <si>
    <t>0202200004706</t>
  </si>
  <si>
    <t>2,50  DE  DIaRIA A PORTO ALEGRE DE 12 A 15/07 PARA PARTICIPACAO EM CURSO DE ESPECIALIZACAO SOBRE CADASTRO IMOBILIaRIO MUNICIPAL JUNTO A SEDE DA FAMURS. CONF SD 798 EM ANEXO</t>
  </si>
  <si>
    <t>0202200004709</t>
  </si>
  <si>
    <t>CARGA DE OXIGENIO MEDICINAL PARA USO DE PACIENTES EM TRATAMENTO DOMICILIAR. CONF RD 1803 EM ANEXO. PROCESSO  No  144/2021  -  PREGAO  PRESENCIAL  No  36/2021  -  SRP  28/2021</t>
  </si>
  <si>
    <t>0202200004710</t>
  </si>
  <si>
    <t>01  TAXA  DE INSCRICAO PARA REALIZACAO DE CURSO SOBRE "CADASTRO IMOBILIARIO MUNICIPAL"    PARA  O  SERVIDOR    ALBERI BONMANN NOS DIAS 13 E 14/07/2022, JUNTO  A  FAMURS  PORTO  ALEGRE-RS. CONF RD 1823, NF 2311 E BOLETO EM ANEXO</t>
  </si>
  <si>
    <t>0202200004711</t>
  </si>
  <si>
    <t>01  TAXA  DE INSCRICAO PARA REALIZACAO DE CURSO SOBRE "CADASTRO IMOBILIARIO MUNICIPAL"    PARA  O  SERVIDOR    FELIPE  FERON  KIRSCHNER  NOS  DIAS 13 E 14/07/2022,  JUNTO A FAMURS PORTO ALEGRE-RS. CONF RD 1824, NF 2316 E BOLETO EM ANEXO</t>
  </si>
  <si>
    <t>0202200004712</t>
  </si>
  <si>
    <t>01  TAXA  DE INSCRICAO PARA REALIZACAO DE CURSO SOBRE "AVALIACAO DE IMOVEIS (POR  FATORES  DE  HOMOGENEIZACAO)   PARA O SERVIDOR FELIPE FERON KIRSCHNER NOS  DIAS  27 E 28/07/2022, JUNTO A FAMURS PORTO ALEGRE-RS. CONF RD 1821 EM ANEXO</t>
  </si>
  <si>
    <t>0202200004713</t>
  </si>
  <si>
    <t>01  TAXA  DE INSCRICAO PARA REALIZACAO DE CURSO SOBRE "AVALIACAO DE IMOVEIS (POR  FATORES  DE  HOMOGENEIZACAO)    PARA  O  SERVIDOR  CLAUDINEI  ADRIANO FAGUNDES  NOS DIAS 27 E 28/07/2022, JUNTO A FAMURS PORTO ALEGRE-RS. CONF RD 1822 EM ANEXO</t>
  </si>
  <si>
    <t>0202200004714</t>
  </si>
  <si>
    <t>MATERIAIS  PARA  REPAROS    NO  TELHADO E PASSEIO DA ESCOLA GETULIO VARGAS. CONF RD 1814 EM ANEXO PROCESSO 250/2022 - DISPENSA 184/2022</t>
  </si>
  <si>
    <t>0202200004715</t>
  </si>
  <si>
    <t>MAO  DE  OBRA  PARA  REPAROS   NO TELHADO DA ESCOLA GETULIO VARGAS. CONF RD 1816 EM ANEXO PROCESSO 250/2022 - DISPENSA 184/2022</t>
  </si>
  <si>
    <t>0202200004716</t>
  </si>
  <si>
    <t>MATERIAIS  PARA CONSERTO DO TELHADO DA EMEI LAR DA CRIANCA. CONF RD 1825 EM ANEXO PROCESSO No 255/2022 - DISPENSA No 189/2022</t>
  </si>
  <si>
    <t>0202200004717</t>
  </si>
  <si>
    <t>MAO  DE  OBRA DE BALANCEAMENTO, GEOMETRIA E SERVICOS MECANICOS PARA REVISAO DOS  80.000 KM DA AMBULANCIA RENAULT MASTER,  PLACA JAJ 8B06, DA SECRETARIA DE SAUDE. CONF RD No 1830 EM ANEXO. PROCESSO No 256/2022 - DISPENSA No 190/2022</t>
  </si>
  <si>
    <t>0202200004718</t>
  </si>
  <si>
    <t>MATERIAIS  PARA  REVISAO DOS 80.000 KM DA AMBULANCIA RENAULT MASTER,  PLACA JAJ    8B06,   DA  SECRETARIA  DE  SAUDE.  CONF  RD  No  1829  EM  ANEXO. PROCESSO No 256/2022 - DISPENSA No 190/2022</t>
  </si>
  <si>
    <t>0202200004719</t>
  </si>
  <si>
    <t>FORNECIMENTO  DE  PONTOS  DE  REDE  E  TELEFONE.  CONF  RD  1828 EM ANEXO PROCESSO 254/2022 - DISPENSA 188/2022</t>
  </si>
  <si>
    <t>0202200004720</t>
  </si>
  <si>
    <t>MATERIAIS  PARA  INSTALACAO  DE  PONTOS DE REDE E TELEFONE. CONF RD 1827 EM ANEXO PROCESSO 254/2022 - DISPENSA 188/2022</t>
  </si>
  <si>
    <t>0202200004721</t>
  </si>
  <si>
    <t>LIMPEZA  E  HIGIENIZACAO  DE CAIXA D'AGUA DA SECRETARIA MUNICIPAL DE SAUDE. CONF RD 1831 EM ANEXO. PROCESSO    No122/2022,    PREGAO   PRESENCIAL  No23/2022    SRP  No16/2022</t>
  </si>
  <si>
    <t>0202200004722</t>
  </si>
  <si>
    <t>LIMPEZA  E  HIGIENIZACAO  DE CAIXA D'AGUA PARA MANUTENCAO DAS UBS/PSF. CONF RD 1832 EM ANEXO. PROCESSO  No122/2022  -    PREGAO  PRESENCIAL  No23/2022  -  SRP  No16/2022</t>
  </si>
  <si>
    <t>0202200004723</t>
  </si>
  <si>
    <t>COMBUSTIVEL    PARA    ABASTECIMENTO  DA  FROTA  DA  SECRETARIA DE SERVICOS URBANOS E TRaNSITO. CONF RD 1838 EM ANEXO PROCESSO    No  324/2021  -  PREGAO  PRESENCIAL  No 56/2021 - SRP 46/2021 - EDITAL 89/2021 350 LTS DE GASOLINA COMUM X R$ 6,91</t>
  </si>
  <si>
    <t>0202200004724</t>
  </si>
  <si>
    <t>RESSARCIMENTO  DE  VALOR DE PASSAGEM DE ONIBUS PARA RETORNO (PORTO ALEGRE - SANTA  MARIA)  -  NO  DIA  14/07/2022 REFERENTE A REALIZACAO DE CURSO SOBRE AVALIACAO  DE  IMOVEIS URBANOS JUNTO A FAMURS- PORTO ALEGRE-RS.CONF RD 1833 E PASSAGEM EM ANEXO</t>
  </si>
  <si>
    <t>0202200004725</t>
  </si>
  <si>
    <t>15  HORAS  DE SERVICOS MECANICOS PARA OS VEICULOS QUE REALIZAM O TRANSPORTE COLETIVO DE PASSAGEIROS. CONF RD 1839 EM ANEXO PROCESSO   No  56/2022  -  PREGAO  PRESENCIAL  No  09/2022  -  SRP  07/2022</t>
  </si>
  <si>
    <t>3.3.90.30.50.00.00.000</t>
  </si>
  <si>
    <t>0202200004726</t>
  </si>
  <si>
    <t>KIT  DE  BANDEIRAS  (  BRASIL,  RS, MUNICIPAL, MERCOSUL) PARA USO NA ESCOLA GETULIO VARGAS. CONF RD 1835 EM ANEXO PROCESSO 253/2022 DISPENSA 187/2022</t>
  </si>
  <si>
    <t>0202200004727</t>
  </si>
  <si>
    <t>KIT  DE  BANDEIRAS  ( BRASIL, RS, MUNICIPAL, MERCOSUL) PARA USO NA EMEI LAR DA CRIANCA. CONF RD 1836 EM ANEXO PROCESSO 253/2022 DISPENSA 187/2022</t>
  </si>
  <si>
    <t>0202200004728</t>
  </si>
  <si>
    <t>KIT  DE  BANDEIRAS  (  BRASIL, RS, MUNICIPAL, MERCOSUL) PARA USO NA SMECDT. CONF RD 1834 EM ANEXO PROCESSO 253/2022 - DISPENSA 187/2022</t>
  </si>
  <si>
    <t>0202200004729</t>
  </si>
  <si>
    <t>0,25  DE  DIaRIA  A  SAO  LUIZ GONZAGA NO DIA 12/07/2022 PARA TRANSPORTE DE CONSELHEIRA  TUTELAR  E  MENOR  AO  INSTITUTO  MEDICO LEGAL. CONF SD 809 EM ANEXO</t>
  </si>
  <si>
    <t>0202200004730</t>
  </si>
  <si>
    <t>MANTA  ASFaLTICA  PARA  REALIZACAO  DE  REPAROS  NO  TELHADO DA EMEI LAR DA CRIANCA. CONF RD 1819 EM ANEXO PROCESSO 250/2022 - DISPENSA 184/2022</t>
  </si>
  <si>
    <t>0202200004731</t>
  </si>
  <si>
    <t>MATERIAL  PARA REALIZACAO DE REPAROS NA ESCOLA GETuLIO VARGAS. CONF RD 1817 EM ANEXO PROCESSO 250/2022 - DISPENSA 184/2022</t>
  </si>
  <si>
    <t>0202200004732</t>
  </si>
  <si>
    <t>1,50  DE  DIaRIA  A  PORTO  ALEGRE  DE 26 A 28/07/2022 PARA PARTICIPACAO EM CURSO"  AVALIACAO  DE  IMOVEIS  URBANOS  (  POR FATORES DE HOMOGENEIZACAO), JUNTO A FAMURS. CONF SD 804 EM ANEXO</t>
  </si>
  <si>
    <t>0202200004733</t>
  </si>
  <si>
    <t>2,50  DE  DIaRIA  A  PORTO  ALEGRE  DE 26 A 29/07/2022 PARA PARTICIPACAO EM CURSO"  AVALIACAO  DE  IMOVEIS  URBANOS  (  POR FATORES DE HOMOGENEIZACAO), JUNTO A FAMURS. CONF SD 805 EM ANEXO</t>
  </si>
  <si>
    <t>0202200004734</t>
  </si>
  <si>
    <t>PECAS  PARA  REVISAO DO SISTEMA HIDRAULICO DA MOTONIVELADORA No 77. CONF RD 1842 EM ANEXO PROCESSO 259/2022 - DISPENSA 192/2022</t>
  </si>
  <si>
    <t>0202200004735</t>
  </si>
  <si>
    <t>TAMPA  DE  FILTRO  DE  AR  PARA  O  CAMINHAO No 61 - MANUTENCAO DE ESTRADAS RURAIS. CONF RD 1841 EM ANEXO PROCESSO No 257/2022 - DISPENSA No 191/2022</t>
  </si>
  <si>
    <t>0202200004736</t>
  </si>
  <si>
    <t>MOLAS  E  PINO  CENTRO  PARA  CONSERTO  DO  CAMINHAO  No 61 - MANUTENCAO DE ESTRADAS RURAIS. CONF RD 1840 EM ANEXO PROCESSO No 257/2022 - DISPENSA No 191/2022</t>
  </si>
  <si>
    <t>0202200004737</t>
  </si>
  <si>
    <t>4,50  DIaRIAS  A  PORTO  ALEGRE  DE  25  A 30/07/2022 PARTICIPAR DOS CURSOS "IPTU  QUESTOES  PRATICAS  -  COMO  FAZER  A  FISCALIZACAO  E INCREMENTAR A ARRECADACAO  E  INCREMENTAR  A  ARRECADACAO"  NOS  DIAS 26 E 27 DE JULHO; E "LEGISLACAO  E  FISCALIZACAO  DE  OBRAS"  NOS DIAS 28 E 29/07/2022, JUNTO A FAMURS E DPM EDUCACAO. CONF SD 807 EM ANEXO</t>
  </si>
  <si>
    <t>DEVOLUCAO CONFORME MEMORANDO EM ANEXO.</t>
  </si>
  <si>
    <t>0202200004738</t>
  </si>
  <si>
    <t>4,50  DIaRIAS  A  PORTO  ALEGRE  DE  25  A 30/07/2022 PARTICIPAR DOS CURSOS "IPTU  QUESTOES  PRATICAS  -  COMO  FAZER  A  FISCALIZACAO  E INCREMENTAR A ARRECADACAO  E  INCREMENTAR  A  ARRECADACAO"  NOS  DIAS 26 E 27 DE JULHO; E "LEGISLACAO  E  FISCALIZACAO  DE  OBRAS"  NOS DIAS 28 E 29/07/2022, JUNTO A FAMURS E DPM EDUCACAO. CONF SD 806 EM ANEXO</t>
  </si>
  <si>
    <t>DEVOLUCAO DE DIARIAS CONFORME MEMORANDO</t>
  </si>
  <si>
    <t>0202200004739</t>
  </si>
  <si>
    <t>RESSARCIMENTO  DE  CONSULTA/EXAME  MEDICO  CONF LEI 2613/15 DE ACORDO COM O DECRETO 104/15 CONF RD 1852 EM ANEXO.</t>
  </si>
  <si>
    <t>0202200004740</t>
  </si>
  <si>
    <t>500  UN  FOLDER  PERSONALIZADO PARA DIVULGACAO DA SEMANA DO MUNICIPIO. CONF RD 1851 EM ANEXO PROCESSO   No  76/2022  -  PREGAO  PRESENCIAL  No  14/2022  -  SRP  10/2022</t>
  </si>
  <si>
    <t>0202200004741</t>
  </si>
  <si>
    <t>ALIMENTOS  PARA  AS  ATIVIDADES  COM  O GRUPO DE CRIANCAS E ADOLESCENTES DO CRAS NOS DIAS 12 E 13-07-2022. CONF RD 1848 EM ANEXO. PROCESSO    No    116/2022    -    PREGAO  PRESENCIAL  No  21/2022    - SRP 14/2022</t>
  </si>
  <si>
    <t>0202200004742</t>
  </si>
  <si>
    <t>ALIMENTOS  PARA  AS  ATIVIDADES  COM  O GRUPO DE CRIANCAS E ADOLESCENTES DO CRAS NOS DIAS 12 E 13-07-2022. CONF RD 1847 EM ANEXO. PROCESSO    No    116/2022    -    PREGAO  PRESENCIAL  No  21/2022    - SRP 14/2022</t>
  </si>
  <si>
    <t>0202200004743</t>
  </si>
  <si>
    <t>100  UN  LUVAS  DE  SEGURANCA PARA SERVIDORES QUE REALIZAM A MANUTENCAO DAS VIAS URBANAS. CONF RD 1850 EM ANEXO PROCESSO    No  147/2022  -  PREGAO  ELETRoNICO  No  05/2022  - SRP 18/2022</t>
  </si>
  <si>
    <t>0202200004744</t>
  </si>
  <si>
    <t>LUVAS  DE  SEGURANCA  PARA  SERVIDORES  QUE  REALIZAM A MANUTENCAO DAS VIAS URBANAS. CONF RD 1849 EM ANEXO PROCESSO    No  147/2022  -  PREGAO  ELETRoNICO  No  05/2022  - SRP 18/2022</t>
  </si>
  <si>
    <t>0202200004745</t>
  </si>
  <si>
    <t>CIRURGIA  DE  POLIPECTOMIA  A  DIREITA  PARA PACIENTE ATENDIDO PELO SISTEMA BaSICO DE SAuDE. CONF RD 1846 EM ANEXO</t>
  </si>
  <si>
    <t>0202200004746</t>
  </si>
  <si>
    <t>CIRURGIAS  ELETIVAS  PARA  PACIENTES  ATENDIDOS SISTEMA DE BASICO DE SAUDE. CONF RD 1575 EM ANEXO</t>
  </si>
  <si>
    <t>0202200004747</t>
  </si>
  <si>
    <t>MATERIAIS  PARA  INSTALACAO  DE  PONTOS DE REDE E TELEFONE. CONF RD 1826 EM ANEXO PROCESSO 254/2022 - DISPENSA 188/2022</t>
  </si>
  <si>
    <t>0202200004748</t>
  </si>
  <si>
    <t>RACK  DE  8U  PARA INSTALACAO DE PONTOS DE REDE E TELEFONE. CONF RD 1855 EM ANEXO PROCESSO 254/2022 - DISPENSA 188/2022 PATRIMONIO No</t>
  </si>
  <si>
    <t>0202200004749</t>
  </si>
  <si>
    <t>RESSARCIMENTO  DE  CONSULTA/EXAME  MEDICO  CONF LEI 2613/15 DE ACORDO COM O DECRETO 104/15 CONF RD 1843 EM ANEXO.</t>
  </si>
  <si>
    <t>0202200004750</t>
  </si>
  <si>
    <t>ADIANTAMENTO    DE   NUMERARIO  PARA  DESPESAS ESCOLARES CFE LEI 2.746/2018 EM  NOME  DA  SERVIDORA  VANDERLEIA  APARECIDA  DARONCO  CAUDURO  CONCEDIDO NO PROTOCOLO N. 1082/2022</t>
  </si>
  <si>
    <t>0202200004751</t>
  </si>
  <si>
    <t>MAO  DE  OBRA  PARA  TROCA  DE  CALHAS NA UNIDADE BASICA DE SAUDE UBS 2. CONF RD 1853 EM ANEXO PROCESSO No 260/2022 - DISPENSA 193/2022</t>
  </si>
  <si>
    <t>0202200004752</t>
  </si>
  <si>
    <t>MAO  DE  OBRA  PARA  CONSERTO DO TELHADO DA UNIDADE DE PRONTO ATENDIMENTO - PADU. CONF RD 1854 EM ANEXO PROCESSO No 260/2022 - DISPENSA No 193/2022</t>
  </si>
  <si>
    <t>0202200004753</t>
  </si>
  <si>
    <t>GENEROS  ALIMENTICIOS  PARA  REUNIOES  DE EQUIPE NOS PSF,S 01 E 02. CONF RD 1845 EM ANEXO PROCESSO  No  116/2022  -  PREGAO  PRESENCIAL  No  21/2022  -  SRP  14/2022</t>
  </si>
  <si>
    <t>0202200004754</t>
  </si>
  <si>
    <t>GENEROS  ALIMENTICIOS  PARA  REUNIOES  DE EQUIPE DA ADMINISTRACAO DA SAuDE. CONF RD 1844 EM ANEXO PROCESSO  No  116/2022  -  PREGAO  PRESENCIAL  No  21/2022  -  SRP  14/2022</t>
  </si>
  <si>
    <t>0202200004755</t>
  </si>
  <si>
    <t>PARTICIPACAO  DE  ESCRITORA  COM  DISTRIBUICAO  DE  LIVROS JUNTO A FEIRA DE LIVRO  NO DIA 31/08/2022. CONF RD 1857 EM ANEXO PROCESSO 262/2022 - INEXIGIBILIDADE 19/2022</t>
  </si>
  <si>
    <t>0202200004756</t>
  </si>
  <si>
    <t>REALIZACAO   DE  ATIVIDADES  CeNICAS  E  LITERaRIAS,  ANIMACAO  CULTURAL  E CURADORIA  E  ESPETACULO  DE MAGICA JUNTO A FEIRA DO LIVRO. CONF RD 1856 EM ANEXO PROCESSO No 262/2022 - INEXIGIBILIDADE No 19/2022</t>
  </si>
  <si>
    <t>0202200004757</t>
  </si>
  <si>
    <t>PARTICIPACAO  DO  ESCRITOR  CHIQUINHO  DIVILAS  COM  DISTRIBUICAO DE LIVROS JUNTO  A  FEIRA  DE  LIVRO  NOS DIAS 31/08 E 01/09. CONF RD 1858 EM ANEXO PROCESSO No 262/2022 - INEXIGIBILIDADE No 19/2022</t>
  </si>
  <si>
    <t>0202200004759</t>
  </si>
  <si>
    <t>DIARIAS  PARA  VIAGENS REALIZADAS PARA TRANSPORTE DE PACIENTES ENCAMINHADOS PELA  SECR.  DE    SAUDE PARA CONSULTAS E EXAMES EM DIVERSAS ESPECIALIDADES NOS  MUNICIPIOS  DA REGIAO, CAPITAL E FORA DO ESTADO NO EXERCICIO 2022 CONF RD 382-A EM ANEXO</t>
  </si>
  <si>
    <t>0202200004760</t>
  </si>
  <si>
    <t>DIARIAS  PARA  VIAGENS REALIZADAS PARA TRANSPORTE DE PACIENTES ENCAMINHADOS PELA  SECR.  DE    SAUDE PARA CONSULTAS E EXAMES EM DIVERSAS ESPECIALIDADES NOS  MUNICIPIOS  DA REGIAO, CAPITAL E FORA DO ESTADO NO EXERCICIO 2022 CONF RD 382-A EM ANEXO NE 4759</t>
  </si>
  <si>
    <t>0202200004761</t>
  </si>
  <si>
    <t>PECAS  PARA  A ENGRAXADEIRA DA SECRETARIA MUNICIPAL DE OBRAS E VIACAO. CONF RD 1887 EM ANEXO.  PROCESSO 270/2022 - DISPENSA 201/2022</t>
  </si>
  <si>
    <t>0202200004762</t>
  </si>
  <si>
    <t>20  UN  REPELENTE  200  ML  PARA  OS  SERVIDORES  DA SECRETARIA DE SERVICOS URBANOS E TRANSITO. CONF RD 1859 EM ANEXO PROCESSO 263/202 - DISPENSA 195/2022</t>
  </si>
  <si>
    <t>0202200004763</t>
  </si>
  <si>
    <t>CONTRATACAO    DE  EMPRESA  ESPECIALIZADA  PARA  REALIZACAO  DE  EXAMES  DE ECOGRAFIA MORFOLOGICA. CONF RD 1871 EM ANEXO PROCESSO 268/2022 - DISPENSA 199/2022</t>
  </si>
  <si>
    <t>0202200004764</t>
  </si>
  <si>
    <t>CESTAS  BASICAS  PARA  DISTRIBUICAO A MUNICIPES DO MEIO RURAL AFETADOS PELA ESTIAGEM. CONF RD 1868 EM ANEXO PROCESSO 267/2022 - DISPENSA 198/2022</t>
  </si>
  <si>
    <t>0202200004765</t>
  </si>
  <si>
    <t>COMBUSTIVEL PARA ABASTECIMENTO DA FROTA DA SECRETARIA DA AGRICULTURA-PATRULHA AGRICOLA. COMPLEMENTAR A NE 1808 180 LTS DIESEL S10 7,92</t>
  </si>
  <si>
    <t>0202200004766</t>
  </si>
  <si>
    <t>COMBUSTIVEL PARA ABASTECIMENTO DA FROTA DA SECRETARIA DA AGRICULTURA-PATRULHA AGRICOLA. COMPLEMENTAR A NE 3981. DIESEL COMUN R$ 7,72</t>
  </si>
  <si>
    <t>0202200004767</t>
  </si>
  <si>
    <t>COMBUSTIVEL PARA ABASTECIMENTO DA FROTA DA SECRETARIA DA AGRICULTURA-PATRULHA AGRICOLA. COMPLEMENTAR A NE 1946. DIESEL COMUN R$ 7,92</t>
  </si>
  <si>
    <t>0202200004768</t>
  </si>
  <si>
    <t>COMBUSTIVEL PARA ABASTECIMENTO DA FROTA DA SECRETARIA DA AGRICULTURA-PATRULHA AGRICOLA. COMPLEMENTAR A NE 3288 DIESEL COMUN R$ 7,72</t>
  </si>
  <si>
    <t>0202200004769</t>
  </si>
  <si>
    <t>AQUISICAO  DE  MATERIAIS  PARA  CONFECCAO  DE  PRATELEIRAS  QUE SERVIRAO DE ARQUIVO  MORTO  PARA  A  SECRETARIA  DA  FAZENDA E SETORES. CONF RD 1884 EM ANEXO. PROCESSO No 265/2022  DISPENSA 196/2022</t>
  </si>
  <si>
    <t>0202200004770</t>
  </si>
  <si>
    <t>AQUISICAO  DE  MATERIAIS  PARA  CONFECCAO  DE  PRATELEIRAS  QUE SERVIRAO DE ARQUIVO  MORTO  PARA  A  SECRETARIA  DA  FAZENDA E SETORES. CONF RD 1882 EM ANEXO. PROCESSO No 265/2022  DISPENSA 196/2022</t>
  </si>
  <si>
    <t>0202200004771</t>
  </si>
  <si>
    <t>GEOFONE  MECANICO  PARA DETECTAR POSSIVEIS VAZAMENTOS DE AGUA NA MANUTENCAO DO SISTEMA DE ABASTECIMENTO - DA SECRETARIA DE AGRICULTURA E ABASTECIMENTO. CONF RD 1886 EM ANEXO. PROCESSO 269/2022   DISPENSA 200/2022 PATRIM. No</t>
  </si>
  <si>
    <t>3.3.90.36.22.00.00.000</t>
  </si>
  <si>
    <t>0202200004772</t>
  </si>
  <si>
    <t>MAO  DE OBRA PARA CONFECCAO DE ARQUIVO MORTO PARA A SECRETARIA DA FAZENDA E SETORES. CONF RD 1883 EM ANEXO. PROCESSO No 265/2022  DISPENSA No 196/2022</t>
  </si>
  <si>
    <t>0202200004773</t>
  </si>
  <si>
    <t>VALVULA  PARA  CILINDRO  DE  OXIGENIO  COM  FLUXOMETRO  PARA  MANUTENCAO DO ATENDIMENTO    DE    URGENCIA  E  EMERGENCIA.  CONF  RD  1888  EM  ANEXO. PROCESSO 271/2022  DISPENSA 202/2022</t>
  </si>
  <si>
    <t>0202200004774</t>
  </si>
  <si>
    <t>MEDICAMENTO  PARA MANUTENCAO DO TRATAMENTO DE SAUDE DE PACIENTE ATENDIDO NA REDE BASICA DE SAUDE. CONF RD 1889 EM ANEXO. PROCESSO No 272/2022 - DISPENSA No 203/2022</t>
  </si>
  <si>
    <t>0202200004775</t>
  </si>
  <si>
    <t>CONSERTO    E  LIMPEZA  DE  CANETA  DE  ALTA  ROTACAO  PARA  MANUTENCAO  DA ASSISTENCIA ODONTOLOGICA. CONF RD 1860 EM ANEXO. PROCESSO No 266/2022   DISPENSA No 197/2022</t>
  </si>
  <si>
    <t>0202200004776</t>
  </si>
  <si>
    <t>TURBINA  PARA  CANETA  DE  ALTA  ROTACAO  PARA  MANUTENCAO  DA  ASSISTENCIA ODONTOLOGICA. CONF RD 1861 EM ANEXO. PROCESSO No 266/2022   DISPENSA No 197/2022</t>
  </si>
  <si>
    <t>0202200004777</t>
  </si>
  <si>
    <t>CONSERTO   DA  AUTOCLAVE  UTILIZADA  NO  PSF.  CONF  RD  1862  EM  ANEXO. PROCESSO No 266/2022 - DISPENSA No 197/2022</t>
  </si>
  <si>
    <t>0202200004778</t>
  </si>
  <si>
    <t>VALVULA PARA CONSERTO DA AUTOCLAVE UTILIZADA NO PSF. CONF RD 1863 EM ANEXO.  PROCESSO No 266/2022 - DISPENSA No 197/2022</t>
  </si>
  <si>
    <t>0202200004779</t>
  </si>
  <si>
    <t>MATERIAIS  PARA  CONFECCAO  DE ARQUIVO MORTO PARA A SECRETARIA DA FAZENDA E SETORES. CONF RD 1885 EM ANEXO. PROCESSO No 265/2022  DISPENSA No 196/2022</t>
  </si>
  <si>
    <t>por ter sido empenhado no credor errado</t>
  </si>
  <si>
    <t>0202200004780</t>
  </si>
  <si>
    <t>MEDICAMENTO  PARA MANUTENCAO DO TRATAMENTO DE SAUDE DE PACIENTE ATENDIDO NA REDE BASICA DE SAUDE. CONF RD 1891 EM ANEXO. PROCESSO No 273/2022 DISPENSA No 204/2022</t>
  </si>
  <si>
    <t>0202200004781</t>
  </si>
  <si>
    <t>MEDICAMENTO  PARA MANUTENCAO DO TRATAMENTO DE SAUDE DE PACIENTE ATENDIDO NA REDE BASICA DE SAUDE. CONF RD 1890 EM ANEXO. PROCESSO No 273/2022 DISPENSA No 204/2022</t>
  </si>
  <si>
    <t>0202200004782</t>
  </si>
  <si>
    <t>ALIMENTOS  PARA  REALIZACAO  DE ALMOCO AOS INTEGRANTES DO GRUPO DE IDOSOS " TERCEIRA  IDADE  BRILHANTE"    NO  DIA 14/07/2022. CONF RD 1894 EM ANEXO. PROCESSO  No  116/2022  -  PREGAO  PRESENCIAL  No  21/2022    - SRP 14/2022</t>
  </si>
  <si>
    <t>0202200004783</t>
  </si>
  <si>
    <t>30  UN. DE LAVAGENS COMPLETA DE ONIBUS DA FROTA DO TRANSPORTE ESCOLAR. CONF RD 1893 EM ANEXO. PROCESSO  No  220/2022,  PREGAO  PRESENCIAL  No  29/2022    SRP No 23/2022.</t>
  </si>
  <si>
    <t>0202200004784</t>
  </si>
  <si>
    <t>05  UN. DE LAVAGENS DO VEICULO DA FROTA DO TRANSPORTE ESCOLAR. CONF RD 1892 EM ANEXO. PROCESSO  No  220/2022,  PREGAO  PRESENCIAL  No  29/2022  SRP  No  23/2022.</t>
  </si>
  <si>
    <t>0202200004785</t>
  </si>
  <si>
    <t>AUXILIO  FUNERAL  REF.  OBITO  DE  AMANDIO  RODRIGUES DE  ACORDO COM ATA DO CONSELHO    MUNICIPAL  DE  ASSISTENCIA  SOCIAL.  CONF  RD 1898 NF-e No 41 E COMPROVANTES EM ANEXO.</t>
  </si>
  <si>
    <t>0202200004786</t>
  </si>
  <si>
    <t>ALIMENTOS  PARA REALIZACAO DE ATIVIDADES COM O GRUPO DE MAES DO CRAS NO DIA 15/07/2022. CONF RD 1897 EM ANEXO. PROCESSO    No  116/2022    PREGAO  PRESENCIAL  No  21/2022  SRP  No14/2022</t>
  </si>
  <si>
    <t>0202200004787</t>
  </si>
  <si>
    <t>ALIMENTOS  PARA REALIZACAO DE ATIVIDADES COM O GRUPO DE MAES DO CRAS NO DIA 15/07/2022. CONF RD 1896 EM ANEXO. PROCESSO    No  116/2022    PREGAO  PRESENCIAL  No  21/2022  SRP  No14/2022</t>
  </si>
  <si>
    <t>0202200004788</t>
  </si>
  <si>
    <t>AQUISICAO  DE  MATERIAIS  PARA  CONFECCAO  DE  PRATELEIRAS  QUE SERVIRAO DE ARQUIVO  MORTO  PARA  A  SECRETARIA  DA  FAZENDA E SETORES. CONF RD 1899 EM ANEXO. PROCESSO No 265/2022  DISPENSA 196/2022</t>
  </si>
  <si>
    <t>0202200004789</t>
  </si>
  <si>
    <t>FRETE  DOS  MATERIAIS PARA CONFECCAO DE PRATELEIRAS QUE SERVIRAO DE ARQUIVO MORTO  PARA  A  SECRETARIA  DA  FAZENDA E SETORES. CONF RD 1900 EM ANEXO.</t>
  </si>
  <si>
    <t>0202200004790</t>
  </si>
  <si>
    <t>MAO  DE  OBRA  PARA  MONTAGEM  DE  DIVISORIA NA SALA DO SETOR DE COMPRAS DA SECRETARIA DA FAZENDA. CONF RD 1901 EM ANEXO. PROCESSO No 265/2022  DISPENSA No 196/2022</t>
  </si>
  <si>
    <t>0202200004791</t>
  </si>
  <si>
    <t>01  TAXA  DE  INSCRICAO  PARA  O CURSO DE APERFEICOAMENTO: "IPTU - QUESTOES PRaTICAS  -  COMO  FAZER A FISCALIZACAO E INCREMENTAR A ARRECADACAO" QUE SE REALIZARa  NOS  DIAS  26  E  27.07.2022  JUNTO  a  FAMURS;  PARA  O  FISCAL MUNICIPAL: ADRIANO SCHMITT. CONF RD 1903 EM ANEXO.</t>
  </si>
  <si>
    <t>O SERVIDOR NAO PODERA PARTICIPAR POR MOTIVOS DE FORCA MAIOR, CONF MEM. EM ANEXO.</t>
  </si>
  <si>
    <t>0202200004792</t>
  </si>
  <si>
    <t>01  TAXA  DE  INSCRICAO  PARA  O CURSO "LEGISLACAO E FISCALIZACAO DE OBRAS: CONDUTAS  E  PROCEDIMENTOS" QUE SE REALIZARa NOS DIAS 28 E 29.07.2022 JUNTO a  DPM  EDUCACAO. PARA O FISCAL MUNICIPAL: ADRIANO SCHMITT. CONF RD 1904 EM ANEXO.</t>
  </si>
  <si>
    <t>0202200004793</t>
  </si>
  <si>
    <t>RESSARCIMENTO  DE  CONSULTA/EXAME  MEDICO  CONF LEI 2613/15 DE ACORDO COM O DECRETO 104/15 CONF RD 1912 EM ANEXO.</t>
  </si>
  <si>
    <t>0202201004794</t>
  </si>
  <si>
    <t>01  TAXA  DE  EXAME  DE  CERTIFICACAO RPPS PARA O SERVIDOR "CRISTIAN BORGES MULLER"  "A QUAL CUMPRE O EXIGIDO NO INCISO II DO ART. 8o-B DA LEI 9.717 DE 1998,  E  DOS DISPOSITIVOS DA PORTARIA SEPRT/ME No 9.907 DE 2020" QUE EXIGE DOS  PROFISSIONAIS  QUE ATUAM COMO DIRIGENTES DA UNIDADE GESTORA DO RPPS  A CERTIFICACAO  PROFISSIONAL  COMO  CONDICAO PARA INGRESSO OU PERMANeNCIA NAS RESPECTIVAS FUNCOES.</t>
  </si>
  <si>
    <t>0202200004795</t>
  </si>
  <si>
    <t>LAVAGEM  COMPLETA  E LIMPEZA DOS VEICULOS DA SECR. DE SAUDE - TRANSPORTE DE PACIENTES. CONF RD 1908 EM ANEXO. PROCESSO    No220/2022    PREGAO    PRESENCIAL  No29/2022  SRP  No  23/2022</t>
  </si>
  <si>
    <t>0202200004796</t>
  </si>
  <si>
    <t>CONSULTAS  GINECOLOGICAS  E  OBSTETRICAS  A  PACIENTES  EM  TRATAMENTO PELO SISTEMA BASICO DE  SAUDE CONF RD 1911 EM ANEXO. TERMO DE CREDENCIAMENTO 01/2021</t>
  </si>
  <si>
    <t>0202200004797</t>
  </si>
  <si>
    <t>SERVICOS    MEDICOS  ESPECIALIZADOS  EM    PEDIATRIA,  PARA  ATENDIMENTO  A PACIENTES  EM      TRATAMENTO DE SAUDE JUNTO A REDE BASICA DE SAUDE CONF RD 1910 EM ANEXO. TERMO DE CREDENCIAMENTO No 01/2021</t>
  </si>
  <si>
    <t>0202200004798</t>
  </si>
  <si>
    <t>MAO  DE  OBRA MECANICA PARA CONSERTO DO SISTEMA DE FREIOS DO VEICULO VOYAGE PLACA  IXW9A46  DA  SECRETARIA  DE SAUDE - TRANSPORTE DE PACIENTES. CONF RD 1909 EM ANEXO. PROCESSO  No  56/2022,  PREGAO  PRESENCIAL  No  09/2022    SRP  No 07/2022.</t>
  </si>
  <si>
    <t>0202200004799</t>
  </si>
  <si>
    <t>02  UN PNEUS 185/60 R15, PARA O VEICULO LOGAN DA PATRULHA AGRICOLA. CONF RD 1907 EM ANEXO PROCESSO  No  281/2021  -  PREGAO  PRESENCIAL  No  48/2021  -  SRP 39/2021.</t>
  </si>
  <si>
    <t>0202200004800</t>
  </si>
  <si>
    <t>02  UN  PNEUS 12X16.5 12 LONAS PARA A RETROESCAVADEIRA XCMG XT870BR No 94 - DA PATRULHA AGRICOLA. CONF RD 1905 EM ANEXO. PROCESSO    No  14/2022  -  PREGAO  PRESENCIAL  No  01/2022  -  SRP 02/2022</t>
  </si>
  <si>
    <t>0202200004801</t>
  </si>
  <si>
    <t>02  UN  CAMARA  DE  AR  PARA  A  RETROESCAVADEIRA  XCMG  XT870BR No 94 - DA PATRULHA AGRICOLA. CONF RD 1906 EM ANEXO. PROCESSO    No  14/2022  -  PREGAO  PRESENCIAL  No  01/2022  -  SRP 02/2022</t>
  </si>
  <si>
    <t>0202200004802</t>
  </si>
  <si>
    <t>02  UN.  ARQUIVOS  DE  ACO  4  GAVETAS  PARA  MANUTENCAO  DAS ATIVIDADES DA EDUCACAO INFANTIL. CONF RD 1916 EM ANEXO. PROCESSO    No  104/2022  PREGAO  PRESENCIAL  No  17/2022  SRP  No12/2022 PATRIM. No</t>
  </si>
  <si>
    <t>0202200004803</t>
  </si>
  <si>
    <t>01  UN.  ARQUIVO  DE ACO 4 GAVETAS PARA MANUTENCAO DAS ATIVIDADES DO ENSINO FUNDAMENTAL. CONF RD 1915 EM ANEXO. PROCESSO    No  104/2022  PREGAO  PRESENCIAL  No  17/2022  SRP  No12/2022 PATRIM. No</t>
  </si>
  <si>
    <t>0202200004804</t>
  </si>
  <si>
    <t>SEGURO  VEICULAR  PARA  O VEICULO FIAT STRADA, WORKING CE, PLACA IVO9649 DA SECRETARIA  DE  AGRICULTURA  E  ABASTECIMENTO.  CONF  RD  1919  E  CONTRATO 123/2018 ADITIVO 004 EM ANEXO. PROCESSO 163/2018- EDITAL 84/2018- PREGAO 75/2018 VIGENCIA 12 MESES A CONTAR DE 30.07.2022</t>
  </si>
  <si>
    <t>0202200004805</t>
  </si>
  <si>
    <t>MAO  DE OBRA PARA REVISAO DO VEICULO VOYAGE PLACA IXW-9032 DA SECRETARIA DE SAUDE. CONF RD 1918 EM ANEXO PROCESSO 277/2022 - DISPENSA 207/2022</t>
  </si>
  <si>
    <t>0202200004806</t>
  </si>
  <si>
    <t>PECAS  PARA  REVISAO  DO  VEICULO  VOYAGE  PLACA  IXW-9032 DA SECRETARIA DE SAUDE CONF RD 1917 EM ANEXO PROCESSO 277/2022 - DISPENSA 207/2022</t>
  </si>
  <si>
    <t>0202200004807</t>
  </si>
  <si>
    <t>CINTA DE ELEVACAO DE CARGA PARA VEICULOS/MaQUINAS DA SMOV. CONF RD 1913 EM ANEXO PROCESSO 275/2022 - DISPENSA 206/2022</t>
  </si>
  <si>
    <t>0202200004808</t>
  </si>
  <si>
    <t>CONTRATACAO  DE  EMPRESA  PARA  PRESTACAO  DE  SERVICOS  DE  MANUTENCAO  DE ILUMINACAO PUBLICA. CONF RD 1902 EM ANEXO PROCESSO 274/2022 - DISPENSA 205/2022</t>
  </si>
  <si>
    <t>0202200004809</t>
  </si>
  <si>
    <t>AQUISICAO   DE  GENEROS  ALIMENTICIOS  PARA  MERENDA  ESCOLAR  DA  EDUCACAO INFANTIL CONF RD 1920 EM ANEXO PROCESSO 279/2022 - DISPENSA 208/2022</t>
  </si>
  <si>
    <t>0202200004810</t>
  </si>
  <si>
    <t>AQUISICAO    DE   GENEROS  ALIMENTICIOS  PARA  MERENDA  ESCOLAR  DO  ENSINO FUNDAMENTAL CONF RD 1921 EM ANEXO PROCESSO 279/2022 - DISPENSA 208/2022</t>
  </si>
  <si>
    <t>0202200004811</t>
  </si>
  <si>
    <t>LOCACAO  DE IMPRESSORA COM SISTEMA DE IMPRESSAO DIGITAL PARA MANUTENCAO DAS ROTINAS  DE   TRABALHO DO SETOR DE ADMINISTRACAO TRIBUTARIA. CONF FATURA No 8925 EM ANEXO NE 173.</t>
  </si>
  <si>
    <t>0202200004812</t>
  </si>
  <si>
    <t>CESTAS  BASICAS  TIPO  I  E  TIPO  II  PARA  DISTRIBUICAO  AOS MUNICIPES EM SITUACAO  DE  VULNERABILIDADE  SOCIAL DE ACORDO COM CRITERIOS ESTABELECIDOS PELA SECR. DE ASSISTENCIA SOCIAL CONF RD 1922 EM ANEXO. PROCESSO    No  116/2022  -  PREGAO  PRESENCIAL  No  21/2022  - SRP 14/2022</t>
  </si>
  <si>
    <t>0202200004813</t>
  </si>
  <si>
    <t>MATERIAL  PARA  USO NA CONSTRUCAO DE BANHEIRO JUNTO AO DEPOSITO DE MaQUINAS DA SECRETARIA DA AGRICULTURA. CONF RD 1923 EM ANEXO PROCESSO    No  227/2021  -  PREGAO  PRESENCIAL  No  40/2021  - SRP 33/2021</t>
  </si>
  <si>
    <t>0202200004814</t>
  </si>
  <si>
    <t>CORTADOR  DE  GRAMA  PARA  MANUTENCAO DA EDUCACAO INFANTIL. CONF RD 1925 EM ANEXO PROCESSO  No  60/2022  -  PREGAO  PRESENCIAL  No  10/2022  -  SRP 08/2022 PATRIMONIO No</t>
  </si>
  <si>
    <t>0202200004815</t>
  </si>
  <si>
    <t>ROCADEIRA  PARA  MANUTENCAO  DO ENSINO FUNDAMENTAL. CONF RD 1924 EM ANEXO PROCESSO  No  60/2022  -  PREGAO  PRESENCIAL  No  10/2022  -  SRP 08/2022 PATRIMONIO No</t>
  </si>
  <si>
    <t>0202200004816</t>
  </si>
  <si>
    <t>RESSARCIMENTO  DE  CONSULTA/EXAME  MEDICO  CONF LEI 2613/15 DE ACORDO COM O DECRETO 104/15 CONF RD 1932 EM ANEXO.</t>
  </si>
  <si>
    <t>0202200004817</t>
  </si>
  <si>
    <t>GENEROS  ALIMENTICIOS  PARA  MERENDA ESCOLAR DO ENSINO FUNDAMENTAL. CONF RD 1931 EM ANEXO PROCESSO  No  07/2022  -  PREGAO  ELETRoNICO  No  002/2022  -  SRP  01/2022</t>
  </si>
  <si>
    <t>0202200004818</t>
  </si>
  <si>
    <t>RESSARCIMENTO  DE  CONSULTA/EXAME  MEDICO  CONF LEI 2613/15 DE ACORDO COM O DECRETO 104/15 CONF RD 1938 EM ANEXO.</t>
  </si>
  <si>
    <t>0202200004819</t>
  </si>
  <si>
    <t>CONJUNTO  DE COZINHA PARA A SECRETARIA DE SERVICOS URBANOS E TRANSITO. CONF RD 1936 EM ANEXO PROCESSO  No  104/2022    -  PREGAO  PRESENCIAL  No 17/2022 - SRP 12/2022 PATRIMONIO No</t>
  </si>
  <si>
    <t>0202200004820</t>
  </si>
  <si>
    <t>CONSERTO  E  MONTAGEM  DE  PNEUS  PARA FROTA DO TRANSPORTE ESCOLAR. CONF RD 1935 EM ANEXO PROCESSO  No  305/2021  -  PREGAO  PRESENCIAL  No  53/2021  -  SRP  44/2021</t>
  </si>
  <si>
    <t>0202200004821</t>
  </si>
  <si>
    <t>70  HORAS  DE  SERVICOS MECANICOS PARA FROTA DO TRANSPORTE ESCOLAR. CONF RD 1934 EM ANEXO PROCESSO   No  56/2022  -  PREGAO  PRESENCIAL  No  09/2022  -  SRP  07/2022</t>
  </si>
  <si>
    <t>0202200004822</t>
  </si>
  <si>
    <t>COMBUSTIVEL  PARA  ABASTECIMENTO  DA FROTA DO TRANSPORTE DE PACIENTES. CONF RD 1929 EM ANEXO PROCESSO    No  16/2022  -  PREGAO  PRESENCIAL  No  02/2022 - SRP 03/2022 1.500 LTS DIESEL S10 X R$ 7,78</t>
  </si>
  <si>
    <t>0202200004823</t>
  </si>
  <si>
    <t>01  UN  BATERIA  DE  100  AMPERES PARA O TRATOR MASSEY FERGUSON 275 No 92 - PATRULHA AGRICOLA. CONF RD 1930 EM ANEXO PROCESSONo    219/2022  -  PREGAO  PRESENCIAL  No  28/2022  -  SRP  22/2022</t>
  </si>
  <si>
    <t>0202200004824</t>
  </si>
  <si>
    <t>05  UN  DE  CARRINHOS  DE  BEBE  PARA  EMEI LAR DA CRIANCA. CONF RD 1928 EM ANEXO PROCESSO  No  325/2021  -  PREGAO  PRESENCIAL  No  57/2021  -  SRP 47/2021.</t>
  </si>
  <si>
    <t>0202200004825</t>
  </si>
  <si>
    <t>EXAMES  LABORATORIAIS  PARA  MANUTENCAO  DOS ATENDIMENTOS NA REDE BASICA DE SAUDE. CONF RD 1939 EM ANEXO PROCESSO    205/2018    -  EDITAL  106/2018  -  CREDENCIAMENTO  No  03/2018</t>
  </si>
  <si>
    <t>0202200004826</t>
  </si>
  <si>
    <t>GeNEROS  ALIMENTICIOS  PARA  MERENDA  ESCOLAR DA EDUCACAO INFANTIL. CONF RD 1937 EM ANEXO PROCESSO  No  07/2022  -  PREGAO  ELETRoNICO  No  002/2022  - SRP 01/2022</t>
  </si>
  <si>
    <t>0202200004827</t>
  </si>
  <si>
    <t>MATERIAIS  HIDRAuLICOS  PARA  MANUTENCAO DAS REDES DE ABASTECIMENTO DE aGUA DO MUNICIPIO. CONF RD 1927 EM ANEXO PROCESSO  No  70/2022  -  PREGAO  PRESENCIAL  No  12/2022    -  SRP 09/2022</t>
  </si>
  <si>
    <t>0202200004828</t>
  </si>
  <si>
    <t>MATERIAIS  HIDRAuLICOS  PARA  MANUTENCAO DAS REDES DE ABASTECIMENTO DE aGUA DO MUNICIPIO. CONF RD 1926 EM ANEXO PROCESSO  No  70/2022  -  PREGAO  PRESENCIAL  No  12/2022    -  SRP 09/2022</t>
  </si>
  <si>
    <t>0202200004829</t>
  </si>
  <si>
    <t>01  TAXA  DE  INSCRICAO EM CAPACITACAO PARA A SERVIDORA CLAUDIA DE SA KEMPF COM  O  TEMA  ''PATRIMONIO  PUBLICO - PROCEDIMENTOS BaSICOS'' A REALIZAR-SE NOS  DIAS  04 E 05 DE AGOSTO DE 2022 JUNTO A DPM-PORTO ALEGRE. CONF RD 1933 EM ANEXO</t>
  </si>
  <si>
    <t>0202200004830</t>
  </si>
  <si>
    <t>TRANSPORTE  ESCOLAR  AOS  ALUNOS  DA  REDE  BASICA DE EDUCACAO NO EXERCICIO 2022 CONF   RD  1946  E  TERMO  ADITIVO  007  AO  CONTRATO  17/2020  EM  ANEXO PROCESSO No 15/2020 - PREGAO PRESENCIAL 10/2020 ITINERaRIO 03: PESSEGUEIRO E PESSEGUEIRINHO ITINERaRIO 04: ESQUINA BUDEL</t>
  </si>
  <si>
    <t>0202200004831</t>
  </si>
  <si>
    <t>TRANSPORTE  ESCOLAR  AOS  ALUNOS  DA  REDE  BASICA DE EDUCACAO NO EXERCICIO 2022 CONF   RD  1945  E  TERMO  ADITIVO  008  AO  CONTRATO  16/2020  EM  ANEXO PROCESSO No 15/2020 - PREGAO PRESENCIAL 10/2020 ITINERaRIO 02: SAO ROQUE E MORMACO</t>
  </si>
  <si>
    <t>0202200004832</t>
  </si>
  <si>
    <t>TRANSPORTE  ESCOLAR  AOS  ALUNOS  DA  REDE  BASICA DE EDUCACAO NO EXERCICIO 2022 CONF   RD  1944  E  TERMO  ADITIVO  003  AO  CONTRATO  71/2021  EM  ANEXO PROCESSO No 205/2021 PREGAO ELETRONICO No 012/2021 ITINERARIO 01 - LAJEADO SILVA</t>
  </si>
  <si>
    <t>0202200004833</t>
  </si>
  <si>
    <t>PECAS  PARA CONSERTO DO CAMINHAO No 61 DA SECRETARIA DE OBRAS E VIACAO.CONF RD 1943 EM ANEXO PROCESSO 281/2022 - DISPENSA 209/2022</t>
  </si>
  <si>
    <t>0202200004834</t>
  </si>
  <si>
    <t>KIT  LIMPADOR DE PARABRISAS PARA O CAMINHAO No 111 DA SECRETARIA DE OBRAS E VIACAO. CONF RD 1948 EM ANEXO PROCESSO 283/2022 - DISPENSA 211/2022</t>
  </si>
  <si>
    <t>0202200004835</t>
  </si>
  <si>
    <t>COLUNA  DE DIRECAO PARA O ONIBUS No 49 DO TRANSPORTE COLETIVO. CONF RD 1947 EM ANEXO PROCESSO 282/2022 - DISPENSA 210/2022</t>
  </si>
  <si>
    <t>0202200004836</t>
  </si>
  <si>
    <t>MATERIAIS  DE  EXPEDIENTE  PARA  MANUTENCAO DAS ATIVIDADES DA SECRETARIA DA FAZENDA. CONF RD 1952 EM ANEXO PROCESSO    No  213/2022  -  PREGAO  ELETRoNICO  No  09/2022  - SRP 20/2022</t>
  </si>
  <si>
    <t>0202200004837</t>
  </si>
  <si>
    <t>MATERIAIS  DE  EXPEDIENTE  PARA  MANUTENCAO DAS ATIVIDADES DA SECRETARIA DA FAZENDA. CONF RD 1951 EM ANEXO PROCESSO    No  213/2022  -  PREGAO  ELETRoNICO  No  09/2022  - SRP 20/2022</t>
  </si>
  <si>
    <t>0202200004838</t>
  </si>
  <si>
    <t>MATERIAIS  DE  EXPEDIENTE  PARA  MANUTENCAO DAS ATIVIDADES DA SECRETARIA DA FAZENDA. CONF RD 1953 EM ANEXO PROCESSO    No  213/2022  -  PREGAO  ELETRoNICO  No  09/2022  - SRP 20/2022</t>
  </si>
  <si>
    <t>0202200004839</t>
  </si>
  <si>
    <t>MAO  DE  OBRA PARA O CONSERTO DO AR CONDICIONADO DA MOTONIVELADORA No 77 DA SECRETARIA DE OBRAS E VIACAO. CONF RD 1950 EM ANEXO PROCESSO 284/2022 - DISPENSA 212/2022</t>
  </si>
  <si>
    <t>0202200004840</t>
  </si>
  <si>
    <t>PECAS  PARA  O  CONSERTO DO AR CONDICIONADO DA MOTONIVELADORA No77 DA SMOV. CONF RD 1949 EM ANEXO PROCESSO 284/2022 - DISPENSA 212/2022</t>
  </si>
  <si>
    <t>0202200004841</t>
  </si>
  <si>
    <t>COMUTADOR  DE IGNICAO PARA CONSERTO NO CAMINHAO No 61 DA SMOV. CONF RD 1954 EM ANEXO PROCESSO 285/2022 - DISPENSA 213/2022</t>
  </si>
  <si>
    <t>0202200004842</t>
  </si>
  <si>
    <t>MAO  DE  OBRA PARA A SUBSTITUICAO DO COMUTADOR DE IGNICAO DO CAMINHAO No 61 DA SMOV. CONF RD 1955 EM ANEXO PROCESSO 285/202 - DISPENSA 213/2022</t>
  </si>
  <si>
    <t>0202200004843</t>
  </si>
  <si>
    <t>GENEROS  ALIMENTICIOS  DA  AGRICULTURA  FAMILIAR  PARA A MERENDA ESCOLAR DA EDUCACAO INFANTIL PROCESSO    01/2022   CHAMADA  PUBLICA/PNAE  01/2022  DISPENSA  01/2022 TRANSPOSTA DA NE 916 AUSTE DE VINCULACAO.</t>
  </si>
  <si>
    <t>0202200004844</t>
  </si>
  <si>
    <t>GENEROS  ALIMENTICIOS  DA  AGRICULTURA  FAMILIAR  PARA A MERENDA ESCOLAR DO ENSINO FUNDAMENTAL. PROCESSO    01/2022   CHAMADA  PUBLICA/PNAE  01/2022  DISPENSA  01/2022 TRANSPOSTA DAS NEs 900 E 899 AUSTE DE VINCULACAO.</t>
  </si>
  <si>
    <t>0202200004845</t>
  </si>
  <si>
    <t>GENEROS  ALIMENTICIOS  DA  AGRICULTURA  FAMILIAR  PARA A MERENDA ESCOLAR DA EDUCACAO INFANTIL PROCESSO    01/2022   CHAMADA  PUBLICA/PNAE  01/2022  DISPENSA  01/2022 TRANSPOSTA DA NE 898 AJUSTE DE VINCULACAO.</t>
  </si>
  <si>
    <t>0202200004846</t>
  </si>
  <si>
    <t>0202200004847</t>
  </si>
  <si>
    <t>0202200004848</t>
  </si>
  <si>
    <t>GENEROS  ALIMENTICIOS  DA  AGRICULTURA  FAMILIAR  PARA A MERENDA ESCOLAR DO ENSINO FUNDAMENTAL. PROCESSO    01/2022   CHAMADA  PUBLICA/PNAE  01/2022  DISPENSA  01/2022 TRANSPOSTA DA NE 894 AJUSTE DE VINCULACAO.</t>
  </si>
  <si>
    <t>0202200004849</t>
  </si>
  <si>
    <t>GENEROS  ALIMENTICIOS  DA  AGRICULTURA  FAMILIAR  PARA A MERENDA ESCOLAR DO ENSINO FUNDAMENTAL. PROCESSO    01/2022   CHAMADA  PUBLICA/PNAE  01/2022  DISPENSA  01/2022 TRANSPOSTA DA NE 896 AJUSTE DE VINCULACAO.</t>
  </si>
  <si>
    <t>0202200004850</t>
  </si>
  <si>
    <t>GENEROS  ALIMENTICIOS  DA  AGRICULTURA  FAMILIAR  PARA A MERENDA ESCOLAR DA EDUCACAO INFANTIL PROCESSO    01/2022   CHAMADA  PUBLICA/PNAE  01/2022  DISPENSA  01/2022 TRANSPOSTA DA NE 908 AJUSTE DE VINCULACAO.</t>
  </si>
  <si>
    <t>0202200004851</t>
  </si>
  <si>
    <t>GENEROS  ALIMENTICIOS  DA  AGRICULTURA  FAMILIAR  PARA A MERENDA ESCOLAR DO ENSINO FUNDAMENTAL. PROCESSO    01/2022   CHAMADA  PUBLICA/PNAE  01/2022  DISPENSA  01/2022 TRANSPOSTA DA NE 909 AJUSTE DE VINCULACAO.</t>
  </si>
  <si>
    <t>0202200004852</t>
  </si>
  <si>
    <t>GENEROS  ALIMENTICIOS  DA  AGRICULTURA  FAMILIAR  PARA A MERENDA ESCOLAR DO ENSINO FUNDAMENTAL. PROCESSO    01/2022   CHAMADA  PUBLICA/PNAE  01/2022  DISPENSA  01/2022 TRANSPOSTA DAs NEs 906 E 907 AJUSTE DE VINCULACAO.</t>
  </si>
  <si>
    <t>0202200004853</t>
  </si>
  <si>
    <t>0202200004854</t>
  </si>
  <si>
    <t>METERIAIS  PARA  CONSERTO  DO  AR CONDICIONADO DA RETROESCAVADEIRA No 93 DA SMOV. CONF RD 1956 EM ANEXO PROCESSO 287/2022 - DISPENSA 214/2022</t>
  </si>
  <si>
    <t>0202200004855</t>
  </si>
  <si>
    <t>MAO  DE  OBRA  PARA O CONSERTO DO AR CONDICIONADO DA RETROESCAVADEIRA No 93 DA SMOV CONF RD 1957 EM ANEXO PROCESSO 287/2022 - DISPENSA 214/2022</t>
  </si>
  <si>
    <t>0202200004856</t>
  </si>
  <si>
    <t>FILTROS  E  OLEOS  LUBRIFICANTES  P/  OS  VEICULOS VAN PLACA IZV8G47, LOGAN PLACA  IYD9962 E VAN PLACA IVZ6337 DO TRANSPORTE DE PACIENTES. CONF RD 1961 EM ANEXO. PROCESSO  No  203/2021  -  PREGAO  PRESENCIAL  No  39/2021   - SRP 31/2021.</t>
  </si>
  <si>
    <t>0202200004857</t>
  </si>
  <si>
    <t>MONTAGEM  E  BALANCEAMENTO  DE PNEUS DO VEICULO AMBULaNCIA PLACA IVZ6337 DO TRANSPORTE DE PACIENTES. CONF RD 1959 EM ANEXO PROCESSO    No  305/2021  -  PREGAO  PRESENCIAL  No  53/2021  - SRP 44/2021</t>
  </si>
  <si>
    <t>0202200004858</t>
  </si>
  <si>
    <t>MONTAGEM  E BALANCEAMENTO DE PNEUS DO VEICULO VOYAGE PLACA IXW9032. CONF RD 1960 EM ANEXO PROCESSO    No  305/2021  -  PREGAO  PRESENCIAL  No  53/2021  - SRP 44/2021</t>
  </si>
  <si>
    <t>0202200004859</t>
  </si>
  <si>
    <t>KIT  REPARO  PARA A RETROESCAVADEIRA No 93 DA SMOV. CONF RD 1963 EM ANEXO PROCESSO 290/2022 - DISPENSA 217/2022</t>
  </si>
  <si>
    <t>0202200004860</t>
  </si>
  <si>
    <t>02  UN  BATERIAS  100  AMPERES PARA A MOTONIVELADORA No 83 DA SMOV. CONF RD 1962 EM ANEXO PROCESSO 289/2022 - DISPENSA 216/2022</t>
  </si>
  <si>
    <t>0202200004861</t>
  </si>
  <si>
    <t>SOLENOIDE  PARA  A  RETROESCAVADEIRA No 93 DA SMOV. CONF RD 1958 EM ANEXO PROCESSO 288/2022 - DISPENSA 215/2022</t>
  </si>
  <si>
    <t>0202200004862</t>
  </si>
  <si>
    <t>ABUDO  PARA  UTILIZACAO  NO  PLANTIO  DE  ARVORES.  CONF RD 1967 EM ANEXO PROCESSO 293/2022 - DISPENSA 220/2022</t>
  </si>
  <si>
    <t>0202200004863</t>
  </si>
  <si>
    <t>MUDAS  DE  ARVORES  DE  IPE  ROXO E BRANCO PARA PLANTIO EM LOCAIS PUBLICOS. CONF RD 1966 EM ANEXO PROCESSO 292/2022 - DISPENSA 219/2022</t>
  </si>
  <si>
    <t>0202200004864</t>
  </si>
  <si>
    <t>MATERIAIS  DE  EXPEDIENTE  PARA  MANUTENCAO DAS ATIVIDADES DA SECRETARIA DA FAZENDA. CONF RD 1971 EM ANEXO PROCESSO    No  76/2022  -  PREGAO  ELETRoNICO  No  14/2022  -  SRP 10/2022</t>
  </si>
  <si>
    <t>0202200004865</t>
  </si>
  <si>
    <t>LANCHE PARA OS SERVIDORES QUE REALIZAM PREGOES DURANTE O PERIODO DE ALMOCO. CONF RD 1968 EM ANEXO PROCESSO    No  116/2022  -  PREGAO  PRESENCIAL  No  21/2022  - SRP 14/2022</t>
  </si>
  <si>
    <t>0202200004866</t>
  </si>
  <si>
    <t>01  UN  CARIMBO  ENTINTADO  AUTOMATICO  PARA  MANUTENCAO DAS ATIVIDADES DAS ASSESSORIAS E CONSULTORIAS. CONF RD 1970 EM ANEXO PROCESSO    No  76/2022  -  PREGAO  PRESENCIAL  No  14/2022-  SRP  10/2022.</t>
  </si>
  <si>
    <t>0202200004867</t>
  </si>
  <si>
    <t>GENEROS  ALIMENTICIOS  PARA  OS  SERVIDORES  QUE  REALIZAM  ATIVIDADES  NAS COMUNIDADES  INTERIORANAS DO MUNICIPIO - SETOR DE ESTRADAS. CONF RD 1969 EM ANEXO. PROCESSO  No  116/2022  -  PREGAO  PRESENCIAL  No  21/2022 - SRP No 14/2022</t>
  </si>
  <si>
    <t>0202200004868</t>
  </si>
  <si>
    <t>DISCO  DE  FREIO DIANTEIRO P/ CONSERTO DO LOGAN DO TRANSPORTE DE PACIENTES. CONF RD 1965 EM ANEXO PROCESSO 291/2022 - DISPENSA 218/2022</t>
  </si>
  <si>
    <t>0202200004869</t>
  </si>
  <si>
    <t>JOGO DE PASTILHAS DE FREIO P/ CONSERTO DO LOGAN DO TRANSPORTE DE PACIENTES. CONF RD 1964 EM ANEXO PROCESSO 291/2022 - DISPENSA 218/2022</t>
  </si>
  <si>
    <t>0202200004870</t>
  </si>
  <si>
    <t>MAO  DE OBRA DE CONSERTO DO AR CONDICIONADO DA SECRETARIA DE SAUDE. CONF RD 1975 EM ANEXO PROCESSO 295/2022 - DISPENSA 222/2022</t>
  </si>
  <si>
    <t>0202200004871</t>
  </si>
  <si>
    <t>SENSOR  DE  TEMPERATURA  PARA  CONSERTO DO AR CONDICIONADO DA SECRETARIA DE SAUDE. CONF RD 1974 EM ANEXO PROCESSO 295/2022 - DISPENSA 222/2022</t>
  </si>
  <si>
    <t>0202200004872</t>
  </si>
  <si>
    <t>MAO  DE  OBRAS PARA A INSTALACAO DE LAMPADAS NA UNIDADE BASICA DE SAuDE 02. CONF RD 1973 EM ANEXO PROCESSO 294/2022 - DISPENSA 221/2022</t>
  </si>
  <si>
    <t>0202200004873</t>
  </si>
  <si>
    <t>MATERIAIS  PARA  MANUTENCAO DA  UNIDADE BASICA DE SAuDE 02. CONF RD 1972 EM ANEXO PROCESSO 294/2022 - DISPENSA 221/2022</t>
  </si>
  <si>
    <t>0202200004875</t>
  </si>
  <si>
    <t>COMBUSTIVEL  PARA  ABASTECIMENTO  DA FROTA DA SECRETARIA DE OBRAS E VIACAO. CONF RD 1976 EM  ANEXO. PROCESSO 16/2022, PREGAO PRESENCIAL 02/2022, SRP 03/2022 1.500 LTS DE DIESEL S10 X R$ 7,78 UN</t>
  </si>
  <si>
    <t>0202200004876</t>
  </si>
  <si>
    <t>COMBUSTIVEL  PARA  MANUTENCAO  DAS  ATIVIDADES DO CONSELHO TUTELAR. CONF RD 1981 EM ANEXO PROCESSO  No  324/2021  -  PREGAO  PRESENCIAL  No  56/2021 SRP No 46/2021 E EDITAL No 89/2021. 180 LTS GASOLINA COMUM X R$ 5,98</t>
  </si>
  <si>
    <t>0202200004877</t>
  </si>
  <si>
    <t>PECAS  PARA CONSERTO DO oNIBUS No 68 DO TRANSPORTE ESCOLAR. CONF RD 1983 EM ANEXO PROCESSO  No  182/2021  -  PREGAO  PRESENCIAL  No  38/2021  -  SRP  30/2021</t>
  </si>
  <si>
    <t>0202200004878</t>
  </si>
  <si>
    <t>MAO  DE  OBRA  PARA CONSERTO DO oNIBUS No 68 DO TRANSPORTE ESCOLAR. CONF RD 1984 EM ANEXO PROCESSO  No  182/2021  -  PREGAO  PRESENCIAL  No  38/2021  -  SRP  30/2021</t>
  </si>
  <si>
    <t>0202200004879</t>
  </si>
  <si>
    <t>MAO  DE  OBRA PARTE ELETRICA PARA O VEICULO GRAND SIENA PLACA IZV1F93. CONF RD 1982 EM ANEXO PROCESSO    No  56/2022  -  PREGAO  PRESENCIAL  No  09/2022  -  SRP 07/2022</t>
  </si>
  <si>
    <t>0202200004880</t>
  </si>
  <si>
    <t>EXAME  LABORATORIAL  A  SER  REALIZADO EM ADOLESCENTE ACOLHIDA JUNTO AO LAR BOM  PASTOR  DE  IVAGACI  E  ESCOLA  PROFISSIONAL.  CONF  RD 1979 EM ANEXO.</t>
  </si>
  <si>
    <t>0202200004881</t>
  </si>
  <si>
    <t>MEDICAMENTOS  PARA  ADOLESCENTE ACOLHIDA JUNTO AO LAR BOM PASTOR DE IVAGACI E ESCOLA PROFISSIONAL. CONF RD 1980 EM ANEXO.</t>
  </si>
  <si>
    <t>0202200004882</t>
  </si>
  <si>
    <t>CONSULTA  MEDICA  COM  NEUROLOGISTA  PARA  PACIENTE  ATENDIDA  PELO SISTEMA BASICO DE SAUDE. CONF RD 1978 EM ANEXO</t>
  </si>
  <si>
    <t>0202200004883</t>
  </si>
  <si>
    <t>PUBLICACOES DE NOTICIAS, AVISOS E DIVULGACOES DURANTE O EXERCICIO DE 2022 PARA  A  SECRETARIA  MUNICIPAL  DE  ADMINISTRACAO.  CONF RD 1977 EM ANEXO PROCESSO 296/2022 - DISPENSA 223/2022</t>
  </si>
  <si>
    <t>0202200004884</t>
  </si>
  <si>
    <t>COMBUSTIVEL PARA ABASTECIMENTO DA FROTA DA SECRETARIA DA AGRICULTURA-PATRULHA AGRICOLA PROCESSO    No   16/2022  PREGAO  PRESENCIAL  No02/2022  SRP  No  03/2022 NE COMPLEMENTAR A NE 1808.</t>
  </si>
  <si>
    <t>0202200004885</t>
  </si>
  <si>
    <t>SHOW    COM  O  HUMORISTA  CRIS  PEREIRA  (  PERSONAGEM  GAUDeNCIO  )  PARA COMEMORACOES DA SEMANA DO MUNICIPIO. CONF RD 1985 EM ANEXO PROCESSO No 297/2022 - INEXIGIBILIDADE No 20/2022</t>
  </si>
  <si>
    <t>0202200004886</t>
  </si>
  <si>
    <t>LOCACAO    DE  SISTEMAS  DE  INFORMATICA  PELO  PERIODO  DE  DOIS  MESES  - CONTABILIDADE    PUBLICA  -  LEIS  DE  DIRETRIZES  ORCAMENTARIAS  -  PPA  - TESOURARIA  -  COMPRAS  E  LICITACOES  - CONTRATOS E CONVeNIOS SIOPS/SIOPE. CONF RD 1876 E CONTRATO 41/2022 EM ANEXO PROCESSO 261/2022 - DISPENSA 194/2022</t>
  </si>
  <si>
    <t>0202200004887</t>
  </si>
  <si>
    <t>COMBUSTIVEL PARA ABASTECIMENTO DA FROTA DA SECRETARIA DE OBRAS E VIACAO. PROCESSO 16/2022, PREGAO PRESENCIAL 02/2022, SRP 03/2022 ME COMPLEMENTAR A NE 4040.</t>
  </si>
  <si>
    <t>0202200004888</t>
  </si>
  <si>
    <t>COMPLEMANTACAO  DE  VALOR  DO  SEGURO  VEICULAR PARA O VEICULO FIAT STRADA, WORKING  CE, PLACA IVO9649 DA SECRETARIA DE AGRICULTURA E ABASTECIMENTO. CONTRATO 123/2018 ADITIVO 004 EM ANEXO. PROCESSO 163/2018- EDITAL 84/2018- PREGAO 75/2018 VIGENCIA 12 MESES A CONTAR DE 30.07.2022 CONF PEDIDO PELO MEM. No 028 DA SEC. DE AGRICULTURA. NE COMPLEMENTAR A NE 4804.</t>
  </si>
  <si>
    <t>0202200004889</t>
  </si>
  <si>
    <t>LOCACAO       DE  SISTEMAS  DE  INFORMATICA  PELO  PERIODO  DE  DOIS  MESES -   TRIBUTOS  MUNICIPAIS  -  NOTA  FISCAL  DE  SERVICOS  ELETRONICA  -  ISS ELETRONICO - CDAS PROTESTOS. CONF RD 1873 EM ANEXO PROCESSO 261/2022 - DISPENSA 194/2022</t>
  </si>
  <si>
    <t>0202200004890</t>
  </si>
  <si>
    <t>LOCACAO       DE  SISTEMAS  DE  INFORMATICA  PELO  PERIODO  DE  DOIS  MESES - ALMOXARIFADO - FROTAS. CONF RD 1874 EM ANEXO PROCESSO 261/2022 - DISPENSA 194/2022</t>
  </si>
  <si>
    <t>0202200004891</t>
  </si>
  <si>
    <t>LOCACAO       DE  SISTEMAS  DE  INFORMATICA  PELO  PERIODO  DE  DOIS  MESES -  PRONTUaRIO  ELETRONICO  - ATENDIMENTOS - MODULO VACINAS. CONF RD 1875 EM ANEXO PROCESSO 261/2022 - DISPENSA 194/2022</t>
  </si>
  <si>
    <t>0202200004892</t>
  </si>
  <si>
    <t>LOCACAO       DE  SISTEMAS  DE  INFORMATICA  PELO  PERIODO  DE  DOIS  MESES -  PROTOCOLO - TRANSPARENCIA - FOLHA DE PAGAMENTO - DIARIAS E ADIANTAMENTOS - PATRIMoNIO - PORTAL CIDADAO - PORTAL DO SERVIDOR. CONF RD 1877 EM ANEXO PROCESSO 261/2022 - DISPENSA 194/2022</t>
  </si>
  <si>
    <t>0202200004893</t>
  </si>
  <si>
    <t>LOCACAO       DE  SISTEMAS  DE  INFORMATICA  PELO  PERIODO  DE  DOIS  MESES - EDUCAR - PORTAL DO PROFESSOR. CONF RD 1878 EM ANEXO PROCESSO 261/2022 - DISPENSA 194/2022</t>
  </si>
  <si>
    <t>0202200004894</t>
  </si>
  <si>
    <t>LOCACAO       DE  SISTEMAS  DE  INFORMATICA  PELO  PERIODO  DE  DOIS  MESES - WEBSITE. CONF RD 1879 EM ANEXO PROCESSO 261/2022 - DISPENSA 194/2022</t>
  </si>
  <si>
    <t>0202200004895</t>
  </si>
  <si>
    <t>LOCACAO       DE  SISTEMAS  DE  INFORMATICA  PELO  PERIODO  DE  DOIS  MESES - ESTOQUE/FARMACIA. CONF RD 1880 EM ANEXO PROCESSO 261/2022 - DISPENSA 194/2022</t>
  </si>
  <si>
    <t>0202200004896</t>
  </si>
  <si>
    <t>LOCACAO       DE  SISTEMAS  DE  INFORMATICA  PELO  PERIODO  DE  DOIS  MESES - CONTROLE INTERNO. CONF RD 1881 EM ANEXO PROCESSO 261/2022 - DISPENSA 194/2022</t>
  </si>
  <si>
    <t>0202200004897</t>
  </si>
  <si>
    <t>SEGURO  VEICULAR  PARA  FROTA DA SECRETARIA DE SAuDE. CONF RD 1989  E TERMO ADITIVO 004 AO CONTRATO 125/2018 EM ANEXO PROCESSO 173/2018 - PREGAO PRESENCIAL 75/2018</t>
  </si>
  <si>
    <t>0202200004898</t>
  </si>
  <si>
    <t>ALIMENTOS  PARA REALIZACAO DE ATIVIDADES COM O GRUPO DE MAES DO CRAS NO DIA 22/07/2022. CONF RD 1986 EM ANEXO. PROCESSO    No  116/2022    PREGAO  PRESENCIAL  No  21/2022  SRP  No14/2022</t>
  </si>
  <si>
    <t>0202200004899</t>
  </si>
  <si>
    <t>GRAXA  LUBRIFICANTE  INDUSTRIAL  PARA MANUTENCAO  DA FROTA DA SMOV. CONF RD 1987 EM ANEXO PROCESSO  No  203/2021  -  PREGAO  PRESENCIAL  No  39/2021 - SRP 31/2021.</t>
  </si>
  <si>
    <t>0202200004900</t>
  </si>
  <si>
    <t>LIMPEZA  E  HIGIENIZACAO  DE 03 CAIXAS D,aGUA DO PALACIO MUNICIPAL. CONF RD 1988 EM ANEXO PROCESSO  No  122/2022  -  PREGAO  PRESENCIAL  No  23/2022    - SRP 16/2022</t>
  </si>
  <si>
    <t>0202200004901</t>
  </si>
  <si>
    <t>AQUISICAO        DE   ONIBUS URBANO  ACESSIVEL  PARA TRANSPORTE ESCOLAR. ADESAO A ATA DE REGISTRO DE PRECOS  DO PREGAO ELETRONICO No 06/2021/FNDE/MEC. TRANSPOSTO DA NE 1888 PARA AJUSTE DE FORNECEDOR PATRIMONIO No</t>
  </si>
  <si>
    <t>0202200004902</t>
  </si>
  <si>
    <t>AQUISICAO        DE   ONIBUS URBANO  ACESSIVEL  PARA TRANSPORTE ESCOLAR. ADESAO A ATA DE REGISTRO DE PRECOS  DO PREGAO ELETRONICO No 06/2021/FNDE/MEC. TRANSPOSTO DA NE 1889 PARA AJUSTE DE FORNECEDOR PATRIMONIO No</t>
  </si>
  <si>
    <t>0202200004903</t>
  </si>
  <si>
    <t>RESSARCIMENTO  DE  CONSULTA/EXAME  MEDICO  CONF LEI 2613/15 DE ACORDO COM O DECRETO 104/15 CONF RD 1993 EM ANEXO.</t>
  </si>
  <si>
    <t>0202200004904</t>
  </si>
  <si>
    <t>RESSARCIMENTO  DE  CONSULTA/EXAME  MEDICO  CONF LEI 2613/15 DE ACORDO COM O DECRETO 104/15 CONF RD 1990 EM ANEXO.</t>
  </si>
  <si>
    <t>0202200004905</t>
  </si>
  <si>
    <t>SESSOES  DE  ATENDIMENTO  ESPECIALIZADO  DE  ESTIMULACAO  PRECOCE  (ABA)  A PACIENTES  EM       TRATAMENTO PELO SISTEMA BASICO DE SAUDE CONF RD 1991 EM ANEXO.</t>
  </si>
  <si>
    <t>0202200004906</t>
  </si>
  <si>
    <t>01  UN  NOTEBOOK  CORPORATIVO  PARA MANUTENCAO DAS ATIVIDADES DA VIGILaNCIA SANITaRIA. CONF RD 1994 EM ANEXO PROCESSO    No  258/2021  -  PREGAO  PRESENCIAL No 44/2021- SRP 35/2021. PATRIMoNIO No</t>
  </si>
  <si>
    <t>0202200004907</t>
  </si>
  <si>
    <t>01  UN CARIMBO ENTINTADO PARA MANUTENCAO DAS ATIVIDADES DA JUNTA DO SERVICO MILITAR. CONF RD 1996 EM ANEXO PROCESSO    No  76/2022  -  PREGAO  PRESENCIAL  No  14/2022  -  SRP 10/2022</t>
  </si>
  <si>
    <t>0202200004908</t>
  </si>
  <si>
    <t>02  UN  CARIMBO  ENTINTADO  PARA MANUTENCAO DAS ATIVIDADES DA SECRETARIA DE ADMINISTRACAO. CONF RD 1997 EM ANEXO PROCESSO    No  76/2022  -  PREGAO  PRESENCIAL  No  14/2022  -  SRP 10/2022</t>
  </si>
  <si>
    <t>0202200004909</t>
  </si>
  <si>
    <t>EXAMES  ESPECIALIZADOS  A  PACIENTES ENCAMINHADOS PELA REDE BASICA DE SAUDE DO MUNICIPIO CONF RD 1992 EM ANEXO.</t>
  </si>
  <si>
    <t>0202200004910</t>
  </si>
  <si>
    <t>PRESTACAO  DE SERVICOS DE COMUNICACAO ATRAVES DE INFORMATIVO MUNICIPAL PARA DIVULGACAO    DE AVISOS E MATERIAS DE INTERESSE PUBLICO CONF RD 1995 EM ANEXO PROCESSO 200 - PREGAO 26/2022</t>
  </si>
  <si>
    <t>0202200004911</t>
  </si>
  <si>
    <t>0,25  DE  DIARIA A SANTA ROSA NO DIA 22/07/2022 PARA ACOMPANHAR PACIENTE EM INTERNACAO PSIQUIATRICA. CONF SD 855 EM ANEXO</t>
  </si>
  <si>
    <t>0202200004912</t>
  </si>
  <si>
    <t>SERVICO  DE  TELEFONIA FIXA PARA MANUTENCAO DA ADMINISTRACAO DA SAUDE. CONF RD 1999 E ADITIVO 001 AO CONTRATO 48/2021 EM ANEXO PROCESSO 130/2021 - DISPENSA 79/2021 VALOR MENSAL: R$ 679,60</t>
  </si>
  <si>
    <t>0202200004913</t>
  </si>
  <si>
    <t>SERVICO  DE  TELEFONIA  FIXA  PARA  MANUTENCAO DO ATENDIMENTO DE URGENCIA E EMERGENCIA.  CONF  RD  2000  E  ADITIVO 001 AO CONTRATO 48/2021 EM ANEXO NE 4912 PROCESSO 130/2021 - DISPENSA 79/2021 VALOR MENSAL: R$ 679,60</t>
  </si>
  <si>
    <t>0202200004914</t>
  </si>
  <si>
    <t>SERVICO  DE  TELEFONIA  FIXA  PARA MANUTENCAO DO ACONSELHO TUTELAR. CONF RD 1998 E ADITIVO 001 AO CONTRATO 48/2021 EM ANEXO NE 4912 PROCESSO 130/2021 - DISPENSA 79/2021 VALOR MENSAL: R$ 679,60</t>
  </si>
  <si>
    <t>0202200004915</t>
  </si>
  <si>
    <t>PELICULA PARA PARABRISA DO NOVO CARREGADOR DA SECRETARIA DE OBRAS E VIACAO. CONF RD 2001 EM ANEXO PROCESSO 299/2022 - DISPENSA 224/2022</t>
  </si>
  <si>
    <t>0202200004916</t>
  </si>
  <si>
    <t>PECAS  PARA  CONCHA  DE ESCAVACAO E SISTEMA DE FREIO DA RETROESCAVADEIRA No 93 DA SECRETARIA DE OBRAS E VIACAO. CONF RD 2002 EM ANEXO PROCESSO 300/2022 - DISPENSA 225/2022</t>
  </si>
  <si>
    <t>0202200004917</t>
  </si>
  <si>
    <t>CONTRIBUICAO PATRONAL DE 20% SOBRE LIQUIDACAO DE SERVICOS PRESTADO POR MEI.  NE 4751, 4752 VALOR R$ 370,00 DATA DA LIQUIDACAO 14.07.2022 NIT 123.3789.817-4 MEI - NELSON ADAO BARROS PACHECO - MEI CNPJ: 28.825.878/0001-85</t>
  </si>
  <si>
    <t>0202200004918</t>
  </si>
  <si>
    <t>CONTRIBUICAO PATRONAL DE 20% SOBRE LIQUIDACAO DE SERVICOS PRESTADO POR MEI.  NE 1981, 2290, 1904, 1960 VALOR R$ 450,00 DATA DA LIQUIDACAO 07.07.2022 NIT 126.5131.567-4 MEI - ANDRE CAETANO PIRES - MEI CNPJ: 20.048.739/0001-80</t>
  </si>
  <si>
    <t>0202200004919</t>
  </si>
  <si>
    <t>CONTRIBUICAO PATRONAL DE 20% SOBRE LIQUIDACAO DE SERVICOS PRESTADO POR MEI.  NE 3980, 1069, 1114 VALOR R$ 2.816,00 DATA DA LIQUIDACAO 04.07.2022 NIT 170.1760.707-2 MEI - CELONI TABORDA ZIMMERMANN- MEI CNPJ: 97.551.920/0001-30</t>
  </si>
  <si>
    <t>0202200004920</t>
  </si>
  <si>
    <t>CONTRIBUICAO PATRONAL DE 20% SOBRE LIQUIDACAO DE SERVICOS PRESTADO POR MEI.  NE 4662, 3350, 4656 VALOR R$ 10.115,00 DATA DA LIQUIDACAO 11, 08 E 15.07.2022 NIT 113.3243.837-1 MEI - JOAO ROQUE BARASUOL BERTI- MEI CNPJ: 95.136.685/0001-04</t>
  </si>
  <si>
    <t>0202200004921</t>
  </si>
  <si>
    <t>CONTRIBUICAO PATRONAL DE 20% SOBRE LIQUIDACAO DE SERVICOS PRESTADO POR MEI.  NE 4003, 4725, 4661. VALOR R$ 6.543,00 DATA DA LIQUIDACAO 04, 07, 18.07.2022 NIT 268.7066.663-4 MEI -MATHEUS JOSE NOGARA MN- MEI CNPJ: 37.395.121/0001-90</t>
  </si>
  <si>
    <t>0202200004922</t>
  </si>
  <si>
    <t>CONTRIBUICAO PATRONAL DE 20% SOBRE LIQUIDACAO DE SERVICOS PRESTADO POR MEI.  NE 1569, 927. VALOR R$ 372,80 DATA DA LIQUIDACAO: 07, 18.07.2022 NIT 209.8320.771-7 MEI - RUDIERO SAMPAIO- RUDI PNEUS MEI CNPJ: 14.472.239/0001-79</t>
  </si>
  <si>
    <t>0202200004923</t>
  </si>
  <si>
    <t>PECAS  PARA O CONSERTO DO SISTEMA DE LUBRIFICACAO DA RETROESCAVADEIRA No 70 DA  SECRETARIA  DE  SERVICOS  URBANOS  E  TRANSITO. CONF RD 2004 EM ANEXO PROCESSO 302/2022 - DISPENSA 227/2022</t>
  </si>
  <si>
    <t>0202200004924</t>
  </si>
  <si>
    <t>PECAS  PARA REVISAO DO VEICULO VOYAGE PLACA IXW9A46 DA SECRETARIA MUNICIPAL DE SAUDE. CONF RD 2003 EM ANEXO PROCESSO 303/2022 - DISPENSA 228/2022</t>
  </si>
  <si>
    <t>3.3.90.39.99.09.00.000</t>
  </si>
  <si>
    <t>0202200004925</t>
  </si>
  <si>
    <t>OFICINA  DE MUSICA PARA O GRUPO DE IDOSOS " TERCEIRA IDADE BRILHANTE". CONF RD 2015 EM ANEXO PROCESSO 305/2022 - DISPENSA 230/2022</t>
  </si>
  <si>
    <t>0202200004926</t>
  </si>
  <si>
    <t>OFICINA  DE MUSICA PARA O GRUPO DE CRIANCAS E ADOLESCENTES DO CRAS. CONF RD 2014 EM ANEXO PROCESSO 305/2022 - DISPENSA 230/2022</t>
  </si>
  <si>
    <t>0202200004927</t>
  </si>
  <si>
    <t>SEGURO  VEICULAR  PARA  O VEICULO GRAND SIENA PLACA IYB5464 PARA MANUTENCAO DO TRANSPORTE ESCOLAR. CONF RD 2016 EM ANEXO PROCESSO    173/2018  -  PREGAO  PRESENCIAL  75/2018  -  CONTRATO  125/2018</t>
  </si>
  <si>
    <t>0202201004935</t>
  </si>
  <si>
    <t>REMUNERACAO REFERENTE AO MES DE JULHO DE 2022. FAPS-INATIVOS-GERAL-TEMPO-CONTR VENCIMENTO ANUENIOS PROVENTOS</t>
  </si>
  <si>
    <t>0202201004936</t>
  </si>
  <si>
    <t>REMUNERACAO REFERENTE AO MES DE JULHO DE 2022. FAPS-INATIVOS-GERAL-INVALIDEZ VENCIMENTO PARCELA AUTONOMA ANUENIOS PROVENTOS</t>
  </si>
  <si>
    <t>0202201004937</t>
  </si>
  <si>
    <t>REMUNERACAO REFERENTE AO MES DE JULHO DE 2022. FAPS-INATIVOS-GERAL-IDADE PARCELA AUTONOMA PROVENTOS</t>
  </si>
  <si>
    <t>0202201004938</t>
  </si>
  <si>
    <t>REMUNERACAO REFERENTE AO MES DE JULHO DE 2022. FAPS-INATIVOS-PROFESSOR-TEMP-CONTR VENCIMENTO ANUENIOS PROVENTOS</t>
  </si>
  <si>
    <t>0202201004939</t>
  </si>
  <si>
    <t>REMUNERACAO REFERENTE AO MES DE JULHO DE 2022. FAPS-INATIVOS-PROFESSOR-INVALID-VLREAL PROVENTOS</t>
  </si>
  <si>
    <t>0202201004940</t>
  </si>
  <si>
    <t>REMUNERACAO REFERENTE AO MES DE JULHO DE 2022. FAPS-INATIVOS-GERAL-INVALID-VLREAL PARCELA AUTONOMA PROVENTOS</t>
  </si>
  <si>
    <t>0202201004941</t>
  </si>
  <si>
    <t>REMUNERACAO REFERENTE AO MES DE JULHO DE 2022. FAPS-INATIVOS-GERAL-IDADE-VLREAL PARCELA AUTONOMA PROVENTOS</t>
  </si>
  <si>
    <t>0202201004942</t>
  </si>
  <si>
    <t>REMUNERACAO REFERENTE AO MES DE JULHO DE 2022. FAPS-INATIVOS-GERAL-ESPECIAL-VLREAL PROVENTOS</t>
  </si>
  <si>
    <t>0202201004943</t>
  </si>
  <si>
    <t>REMUNERACAO REFERENTE AO MES DE JULHO DE 2022. FAPS-INATIVOS-DO-TESOURO-PISO VENCIMENTO ANUENIOS</t>
  </si>
  <si>
    <t>0202201004944</t>
  </si>
  <si>
    <t>REMUNERACAO REFERENTE AO MES DE JULHO DE 2022. FAPS-INATIVOS-DO-TESOURO PROVENTOS</t>
  </si>
  <si>
    <t>0202201004945</t>
  </si>
  <si>
    <t>REMUNERACAO REFERENTE AO MES DE JULHO DE 2022. FAPS-PENSIONISTAS PROVENTOS</t>
  </si>
  <si>
    <t>0202201004946</t>
  </si>
  <si>
    <t>REMUNERACAO REFERENTE AO MES DE JULHO DE 2022. FAPS-PENSIONISTAS-VLREAL PARCELA AUTONOMA PROVENTOS</t>
  </si>
  <si>
    <t>0202201004947</t>
  </si>
  <si>
    <t>REMUNERACAO REFERENTE AO MES DE JULHO DE 2022. FAPS-PENSIONISTAS-TESOURO-VLREAL PARCELA AUTONOMA PROVENTOS</t>
  </si>
  <si>
    <t>0202201004948</t>
  </si>
  <si>
    <t>REMUNERACAO REFERENTE AO MES DE JULHO DE 2022. FAPS-PENSIONISTAS-DO-TESOURO PARCELA AUTONOMA PROVENTOS OUTROS PAGAMENTOS</t>
  </si>
  <si>
    <t>0202201004949</t>
  </si>
  <si>
    <t>REMUNERACAO REFERENTE AO MES DE JULHO DE 2022. FAPS-PENSIONISTAS-SENTJUDIC-TESOURO PROVENTOS</t>
  </si>
  <si>
    <t>0202200004950</t>
  </si>
  <si>
    <t>REMUNERACAO REFERENTE AO MES DE JULHO DE 2022. GABINETE-CONTROLE-INTERNO-ESTATUTARIOS VENCIMENTO</t>
  </si>
  <si>
    <t>0202200004951</t>
  </si>
  <si>
    <t>REMUNERACAO REFERENTE AO MES DE JULHO DE 2022. GABINETE-CONTROLE-INTERNO-ESTATUTARIOS GRAT.CONTROLE INTERNO</t>
  </si>
  <si>
    <t>0202200004952</t>
  </si>
  <si>
    <t>REMUNERACAO REFERENTE AO MES DE JULHO DE 2022. GABINETE-CONTROLE-INTERNO-ESTATUTARIOS ANUENIOS</t>
  </si>
  <si>
    <t>0202200004953</t>
  </si>
  <si>
    <t>REMUNERACAO REFERENTE AO MES DE JULHO DE 2022. GABINETE-PREFEITO E VICE SUBSIDIOS</t>
  </si>
  <si>
    <t>0202200004954</t>
  </si>
  <si>
    <t>REMUNERACAO REFERENTE AO MES DE JULHO DE 2022. GABINETE-ASSESS-CONSULTORIA-CCS FERIAS</t>
  </si>
  <si>
    <t>0202200004955</t>
  </si>
  <si>
    <t>REMUNERACAO REFERENTE AO MES DE JULHO DE 2022. GABINETE-ASSESS-CONSULTORIA-CCS SALARIO C/C</t>
  </si>
  <si>
    <t>0202200004956</t>
  </si>
  <si>
    <t>REMUNERACAO REFERENTE AO MES DE JULHO DE 2022. ADMINISTRACAO-CCS SUBSIDIOS</t>
  </si>
  <si>
    <t>0202200004957</t>
  </si>
  <si>
    <t>REMUNERACAO REFERENTE AO MES DE JULHO DE 2022. ADMINISTRACAO-CCS SALARIO C/C</t>
  </si>
  <si>
    <t>0202200004958</t>
  </si>
  <si>
    <t>REMUNERACAO REFERENTE AO MES DE JULHO DE 2022. ADMINISTRACAO-LIMPZ-E-COZ-ESTATUTARIOS VENCIMENTO</t>
  </si>
  <si>
    <t>0202200004959</t>
  </si>
  <si>
    <t>REMUNERACAO REFERENTE AO MES DE JULHO DE 2022. ADMINISTRACAO-LIMPZ-E-COZ-ESTATUTARIOS INSALUBRIDADE</t>
  </si>
  <si>
    <t>0202200004960</t>
  </si>
  <si>
    <t>REMUNERACAO REFERENTE AO MES DE JULHO DE 2022. ADMINISTRACAO-LIMPZ-E-COZ-ESTATUTARIOS FERIAS</t>
  </si>
  <si>
    <t>0202200004961</t>
  </si>
  <si>
    <t>REMUNERACAO REFERENTE AO MES DE JULHO DE 2022. ADMINISTRACAO-LIMPZ-E-COZ-ESTATUTARIOS ANUENIOS</t>
  </si>
  <si>
    <t>0202200004962</t>
  </si>
  <si>
    <t>REMUNERACAO REFERENTE AO MES DE JULHO DE 2022. ADMINISTRACAO-ESTATUTARIOS VENCIMENTOS</t>
  </si>
  <si>
    <t>0202200004963</t>
  </si>
  <si>
    <t>REMUNERACAO REFERENTE AO MES DE JULHO DE 2022. ADMINISTRACAO-ESTATUTARIOS FERIAS</t>
  </si>
  <si>
    <t>0202200004964</t>
  </si>
  <si>
    <t>REMUNERACAO REFERENTE AO MES DE JULHO DE 2022. ADMINISTRACAO-ESTATUTARIOS GRAT. CONTROLE INTERNO</t>
  </si>
  <si>
    <t>0202200004965</t>
  </si>
  <si>
    <t>REMUNERACAO REFERENTE AO MES DE JULHO DE 2022. ADMINISTRACAO-ESTATUTARIOS ANUENIOS</t>
  </si>
  <si>
    <t>0202200004966</t>
  </si>
  <si>
    <t>REMUNERACAO REFERENTE AO MES DE JULHO DE 2022. ADMINISTRACAO-ESTATUTARIOS HORAS EXTRAS ADMINISTRACAO</t>
  </si>
  <si>
    <t>0202200004967</t>
  </si>
  <si>
    <t>REMUNERACAO REFERENTE AO MES DE JULHO DE 2022. ADMINISTRACAO-ESTATUTARIOS GRAT. SERV. CAMARA</t>
  </si>
  <si>
    <t>0202200004968</t>
  </si>
  <si>
    <t>REMUNERACAO REFERENTE AO MES DE JULHO DE 2022. ADMINISTRACAO-ESTATUTARIOS GRAT. SERV. RPPS</t>
  </si>
  <si>
    <t>0202200004969</t>
  </si>
  <si>
    <t>REMUNERACAO REFERENTE AO MES DE JULHO DE 2022. ADMINISTRACAO-ESTATUTARIOS GRAT. SINDICANCIA</t>
  </si>
  <si>
    <t>0202200004970</t>
  </si>
  <si>
    <t>REMUNERACAO REFERENTE AO MES DE JULHO DE 2022. FAZENDA-ESTATUTARIOS VENCIMENTO</t>
  </si>
  <si>
    <t>0202200004971</t>
  </si>
  <si>
    <t>REMUNERACAO REFERENTE AO MES DE JULHO DE 2022. FAZENDA-ESTATUTARIOS QUEBRA DE CAIXA</t>
  </si>
  <si>
    <t>0202200004972</t>
  </si>
  <si>
    <t>REMUNERACAO REFERENTE AO MES DE JULHO DE 2022. FAZENDA-ESTATUTARIOS FERIAS</t>
  </si>
  <si>
    <t>0202200004973</t>
  </si>
  <si>
    <t>REMUNERACAO REFERENTE AO MES DE JULHO DE 2022. FAZENDA-ESTATUTARIOS ANUENIOS</t>
  </si>
  <si>
    <t>0202200004974</t>
  </si>
  <si>
    <t>REMUNERACAO REFERENTE AO MES DE JULHO DE 2022. FAZENDA-ESTATUTARIOS DIFERENCA DE SALARIO</t>
  </si>
  <si>
    <t>0202200004975</t>
  </si>
  <si>
    <t>REMUNERACAO REFERENTE AO MES DE JULHO DE 2022. FAZENDA-ESTATUTARIOS HORAS EXTRAS FAZENDA</t>
  </si>
  <si>
    <t>0202200004976</t>
  </si>
  <si>
    <t>REMUNERACAO REFERENTE AO MES DE JULHO DE 2022. FAZENDA-ESTATUTARIOS GRATIFICACAO JUNTA MILITAR</t>
  </si>
  <si>
    <t>0202200004977</t>
  </si>
  <si>
    <t>REMUNERACAO REFERENTE AO MES DE JULHO DE 2022. FAZENDA-ESTATUTARIOS GRAT. SERVICOS CAMARA</t>
  </si>
  <si>
    <t>0202200004978</t>
  </si>
  <si>
    <t>REMUNERACAO REFERENTE AO MES DE JULHO DE 2022. FAZENDA-ESTATUTARIOS GRAT. SERV.RPPS</t>
  </si>
  <si>
    <t>0202200004979</t>
  </si>
  <si>
    <t>REMUNERACAO REFERENTE AO MES DE JULHO DE 2022. FAZENDA-ESTATUTARIOS GRAT. SINDICANCIA</t>
  </si>
  <si>
    <t>0202200004980</t>
  </si>
  <si>
    <t>REMUNERACAO REFERENTE AO MES DE JULHO DE 2022. FAZENDA-ESTATUTARIOS GRAT. COMISS. LICITACOES</t>
  </si>
  <si>
    <t>0202200004981</t>
  </si>
  <si>
    <t>REMUNERACAO REFERENTE AO MES DE JULHO DE 2022. FAZENDA-TRIBUTARIO-ESTATUTARIOS VENCIMENTOS</t>
  </si>
  <si>
    <t>0202200004982</t>
  </si>
  <si>
    <t>REMUNERACAO REFERENTE AO MES DE JULHO DE 2022. FAZENDA-TRIBUTARIO-ESTATUTARIOS FERIAS</t>
  </si>
  <si>
    <t>0202200004983</t>
  </si>
  <si>
    <t>REMUNERACAO REFERENTE AO MES DE JULHO DE 2022. FAZENDA-TRIBUTARIO-ESTATUTARIOS GRAT. CONT. INTERNO</t>
  </si>
  <si>
    <t>0202200004984</t>
  </si>
  <si>
    <t>REMUNERACAO REFERENTE AO MES DE JULHO DE 2022. FAZENDA-TRIBUTARIO-ESTATUTARIOS ANUENIOS</t>
  </si>
  <si>
    <t>0202200004985</t>
  </si>
  <si>
    <t>REMUNERACAO REFERENTE AO MES DE JULHO DE 2022. FAZENDA-TRIBUTARIO-ESTATUTARIOS GRATIFICACAO P.I.T.</t>
  </si>
  <si>
    <t>0202200004986</t>
  </si>
  <si>
    <t>REMUNERACAO REFERENTE AO MES DE JULHO DE 2022. FAZENDA-TRIBUTARIO-ESTATUTARIOS GRATIFICACAO COMISS. LICITACOES</t>
  </si>
  <si>
    <t>0202200004987</t>
  </si>
  <si>
    <t>REMUNERACAO REFERENTE AO MES DE JULHO DE 2022. FAZENDA-CCS SUBSIDIOS</t>
  </si>
  <si>
    <t>0202200004988</t>
  </si>
  <si>
    <t>REMUNERACAO REFERENTE AO MES DE JULHO DE 2022. FAZENDA-CCS FERIAS</t>
  </si>
  <si>
    <t>0202200004989</t>
  </si>
  <si>
    <t>REMUNERACAO REFERENTE AO MES DE JULHO DE 2022. FAZENDA-CCS SALARIO C/C</t>
  </si>
  <si>
    <t>0202200004990</t>
  </si>
  <si>
    <t>REMUNERACAO REFERENTE AO MES DE JULHO DE 2022. OBRAS-ESTATUTARIO VENCIMENTO</t>
  </si>
  <si>
    <t>0202200004991</t>
  </si>
  <si>
    <t>REMUNERACAO REFERENTE AO MES DE JULHO DE 2022. OBRAS-ESTATUTARIO INSALUBRIDADE</t>
  </si>
  <si>
    <t>0202200004992</t>
  </si>
  <si>
    <t>REMUNERACAO REFERENTE AO MES DE JULHO DE 2022. OBRAS-ESTATUTARIO HORAS PLANTAO MOTORISTAS</t>
  </si>
  <si>
    <t>0202200004993</t>
  </si>
  <si>
    <t>REMUNERACAO REFERENTE AO MES DE JULHO DE 2022. OBRAS-ESTATUTARIO FG - 3</t>
  </si>
  <si>
    <t>0202200004994</t>
  </si>
  <si>
    <t>REMUNERACAO REFERENTE AO MES DE JULHO DE 2022. OBRAS-ESTATUTARIO AUXILIO DOENCA</t>
  </si>
  <si>
    <t>0202200004995</t>
  </si>
  <si>
    <t>REMUNERACAO REFERENTE AO MES DE JULHO DE 2022. OBRAS-ESTATUTARIO ANUENIOS</t>
  </si>
  <si>
    <t>0202200004996</t>
  </si>
  <si>
    <t>REMUNERACAO REFERENTE AO MES DE JULHO DE 2022. OBRAS-ESTATUTARIO GRATIFICACAO HORA MAQUINA</t>
  </si>
  <si>
    <t>0202200004997</t>
  </si>
  <si>
    <t>REMUNERACAO REFERENTE AO MES DE JULHO DE 2022. OBRAS-ESTATUTARIO HORAS EXTRAS SEC. OBRAS</t>
  </si>
  <si>
    <t>0202200004998</t>
  </si>
  <si>
    <t>REMUNERACAO REFERENTE AO MES DE JULHO DE 2022. OBRAS-ESTATUTARIO HORAS EXTRAS SEUDE</t>
  </si>
  <si>
    <t>0202200004999</t>
  </si>
  <si>
    <t>REMUNERACAO REFERENTE AO MES DE JULHO DE 2022. OBRAS-CCS SUBSIDIOS</t>
  </si>
  <si>
    <t>0202200005000</t>
  </si>
  <si>
    <t>REMUNERACAO REFERENTE AO MES DE JULHO DE 2022. OBRAS-CCS FERIAS</t>
  </si>
  <si>
    <t>0202200005001</t>
  </si>
  <si>
    <t>REMUNERACAO REFERENTE AO MES DE JULHO DE 2022. OBRAS-CCS SALARIO C/C</t>
  </si>
  <si>
    <t>0202200005002</t>
  </si>
  <si>
    <t>REMUNERACAO REFERENTE AO MES DE JULHO DE 2022. SERVICOS URBANOS- ESTATUTARIOS VENCIMENTO</t>
  </si>
  <si>
    <t>0202200005003</t>
  </si>
  <si>
    <t>REMUNERACAO REFERENTE AO MES DE JULHO DE 2022. SERVICOS URBANOS- ESTATUTARIOS INSALUBRIDADE</t>
  </si>
  <si>
    <t>0202200005004</t>
  </si>
  <si>
    <t>REMUNERACAO REFERENTE AO MES DE JULHO DE 2022. SERVICOS URBANOS- ESTATUTARIOS ADICIONAL NOTURNO</t>
  </si>
  <si>
    <t>0202200005005</t>
  </si>
  <si>
    <t>REMUNERACAO REFERENTE AO MES DE JULHO DE 2022. SERVICOS URBANOS- ESTATUTARIOS SUBSIDIOS</t>
  </si>
  <si>
    <t>0202200005006</t>
  </si>
  <si>
    <t>REMUNERACAO REFERENTE AO MES DE JULHO DE 2022. SERVICOS URBANOS- ESTATUTARIOS FERIAS</t>
  </si>
  <si>
    <t>0202200005007</t>
  </si>
  <si>
    <t>REMUNERACAO REFERENTE AO MES DE JULHO DE 2022. SERVICOS URBANOS- ESTATUTARIOS AUXILIO DOENCA</t>
  </si>
  <si>
    <t>0202200005008</t>
  </si>
  <si>
    <t>REMUNERACAO REFERENTE AO MES DE JULHO DE 2022. SERVICOS URBANOS- ESTATUTARIOS ANUENIOS</t>
  </si>
  <si>
    <t>0202200005009</t>
  </si>
  <si>
    <t>REMUNERACAO REFERENTE AO MES DE JULHO DE 2022. SERVICOS URBANOS- ESTATUTARIOS SALARIO FAMILIA</t>
  </si>
  <si>
    <t>0202200005010</t>
  </si>
  <si>
    <t>REMUNERACAO REFERENTE AO MES DE JULHO DE 2022. SERVICOS URBANOS- ESTATUTARIOS GRATIFICACAO HORA MAQUINA</t>
  </si>
  <si>
    <t>0202200005011</t>
  </si>
  <si>
    <t>REMUNERACAO REFERENTE AO MES DE JULHO DE 2022. SERVICOS URBANOS- ESTATUTARIOS HORAS EXTRAS AGRICULTURA</t>
  </si>
  <si>
    <t>0202200005012</t>
  </si>
  <si>
    <t>REMUNERACAO REFERENTE AO MES DE JULHO DE 2022. SERVICOS URBANOS- ESTATUTARIOS GRAT. COMISS. LICITACOES</t>
  </si>
  <si>
    <t>0202200005013</t>
  </si>
  <si>
    <t>REMUNERACAO REFERENTE AO MES DE JULHO DE 2022. SERVICOS URBANOS- CCS SALARIO C/C</t>
  </si>
  <si>
    <t>0202200005014</t>
  </si>
  <si>
    <t>REMUNERACAO REFERENTE AO MES DE JULHO DE 2022. AGRICULTURA-SECRET-ESTATUTARIO VENCIMENTO</t>
  </si>
  <si>
    <t>0202200005015</t>
  </si>
  <si>
    <t>REMUNERACAO REFERENTE AO MES DE JULHO DE 2022. AGRICULTURA-SECRET-ESTATUTARIO INSALUBRIDADE</t>
  </si>
  <si>
    <t>0202200005016</t>
  </si>
  <si>
    <t>REMUNERACAO REFERENTE AO MES DE JULHO DE 2022. AGRICULTURA-SECRET-ESTATUTARIO SUBSIDIOS</t>
  </si>
  <si>
    <t>0202200005017</t>
  </si>
  <si>
    <t>REMUNERACAO REFERENTE AO MES DE JULHO DE 2022. AGRICULTURA-SECRET-ESTATUTARIO FERIAS</t>
  </si>
  <si>
    <t>0202200005018</t>
  </si>
  <si>
    <t>REMUNERACAO REFERENTE AO MES DE JULHO DE 2022. AGRICULTURA-SECRET-ESTATUTARIO AUXILIO DOENCA</t>
  </si>
  <si>
    <t>0202200005019</t>
  </si>
  <si>
    <t>REMUNERACAO REFERENTE AO MES DE JULHO DE 2022. AGRICULTURA-SECRET-ESTATUTARIO ANUENIOS</t>
  </si>
  <si>
    <t>0202200005020</t>
  </si>
  <si>
    <t>REMUNERACAO REFERENTE AO MES DE JULHO DE 2022. AGRICULTURA-SECRET-ESTATUTARIO GRATIFICACAO GORA MAQUINA</t>
  </si>
  <si>
    <t>0202200005021</t>
  </si>
  <si>
    <t>REMUNERACAO REFERENTE AO MES DE JULHO DE 2022. AGRICULTURA-SECRET-ESTATUTARIO HORAS EXTRAS AGRICULTURA</t>
  </si>
  <si>
    <t>0202200005022</t>
  </si>
  <si>
    <t>REMUNERACAO REFERENTE AO MES DE JULHO DE 2022. AGRICULTURA-SECRET-ESTATUTARIO GRAT. OUVIDORIA</t>
  </si>
  <si>
    <t>0202200005023</t>
  </si>
  <si>
    <t>REMUNERACAO REFERENTE AO MES DE JULHO DE 2022. AGRICULTURA-SECRET-ESTATUTARIO IND.USO.VEIC.PROPRIO</t>
  </si>
  <si>
    <t>0202200005024</t>
  </si>
  <si>
    <t>REMUNERACAO REFERENTE AO MES DE JULHO DE 2022. AGRICULTURA-SECRET-ESTATUTARIO REST.DESC. FALTA/ATRASO</t>
  </si>
  <si>
    <t>0202200005025</t>
  </si>
  <si>
    <t>REMUNERACAO REFERENTE AO MES DE JULHO DE 2022. AGRICULTURA-SECRET-ESTATUTARIO GRATIFICACAO SIM</t>
  </si>
  <si>
    <t>0202200005026</t>
  </si>
  <si>
    <t>REMUNERACAO REFERENTE AO MES DE JULHO DE 2022. AGRICULTURA-SECRET-CCS SALARIO C/C</t>
  </si>
  <si>
    <t>0202200005027</t>
  </si>
  <si>
    <t>REMUNERACAO REFERENTE AO MES DE JULHO DE 2022. ASSISTENCIA-SECRET-ESTATUTARIOS VENCIMENTO</t>
  </si>
  <si>
    <t>0202200005028</t>
  </si>
  <si>
    <t>REMUNERACAO REFERENTE AO MES DE JULHO DE 2022. ASSISTENCIA-SECRET-ESTATUTARIOS INSALUBRIDADE</t>
  </si>
  <si>
    <t>0202200005029</t>
  </si>
  <si>
    <t>REMUNERACAO REFERENTE AO MES DE JULHO DE 2022. ASSISTENCIA-SECRET-ESTATUTARIOS HORAS PLANTAO MOTORISTAS</t>
  </si>
  <si>
    <t>0202200005030</t>
  </si>
  <si>
    <t>REMUNERACAO REFERENTE AO MES DE JULHO DE 2022. ASSISTENCIA-SECRET-ESTATUTARIOS SUBSIDIOS</t>
  </si>
  <si>
    <t>0202200005031</t>
  </si>
  <si>
    <t>REMUNERACAO REFERENTE AO MES DE JULHO DE 2022. ASSISTENCIA-SECRET-ESTATUTARIOS FERIAS</t>
  </si>
  <si>
    <t>0202200005032</t>
  </si>
  <si>
    <t>REMUNERACAO REFERENTE AO MES DE JULHO DE 2022. ASSISTENCIA-SECRET-ESTATUTARIOS ANUENIOS</t>
  </si>
  <si>
    <t>0202200005033</t>
  </si>
  <si>
    <t>REMUNERACAO REFERENTE AO MES DE JULHO DE 2022. ASSISTENCIA-SECRET-ESTATUTARIOS HORAS EXTRAS</t>
  </si>
  <si>
    <t>0202200005034</t>
  </si>
  <si>
    <t>REMUNERACAO REFERENTE AO MES DE JULHO DE 2022. ASSISTENCIA-SECRET-ESTATUTARIOS HORAS EXTRAS ASSISTENCIA</t>
  </si>
  <si>
    <t>0202200005035</t>
  </si>
  <si>
    <t>REMUNERACAO REFERENTE AO MES DE JULHO DE 2022. ASSISTENCIA-CRAS-ESTAT-VINCULADO VENCIMENTO</t>
  </si>
  <si>
    <t>0202200005036</t>
  </si>
  <si>
    <t>REMUNERACAO REFERENTE AO MES DE JULHO DE 2022. ASSISTENCIA-CRAS-ESTAT-VINCULADO INSALUBRIDADE</t>
  </si>
  <si>
    <t>0202200005037</t>
  </si>
  <si>
    <t>REMUNERACAO REFERENTE AO MES DE JULHO DE 2022. ASSISTENCIA-CRAS-ESTAT-VINCULADO FERIAS</t>
  </si>
  <si>
    <t>0202200005038</t>
  </si>
  <si>
    <t>REMUNERACAO REFERENTE AO MES DE JULHO DE 2022. ASSISTENCIA-CRAS-ESTAT-VINCULADO ANUENIOS</t>
  </si>
  <si>
    <t>0202200005039</t>
  </si>
  <si>
    <t>REMUNERACAO REFERENTE AO MES DE JULHO DE 2022. ASSISTENCIA-CRAS-ESTAT-VINCULADO HORAS EXTRAS ASSISTENCIA</t>
  </si>
  <si>
    <t>0202200005040</t>
  </si>
  <si>
    <t>REMUNERACAO REFERENTE AO MES DE JULHO DE 2022. ASSISTENCIA-SECRETARIA-CCS FERIAS</t>
  </si>
  <si>
    <t>0202200005041</t>
  </si>
  <si>
    <t>REMUNERACAO REFERENTE AO MES DE JULHO DE 2022. ASSISTENCIA-SECRETARIA-CCS VENCIMENTO</t>
  </si>
  <si>
    <t>0202200005042</t>
  </si>
  <si>
    <t>REMUNERACAO REFERENTE AO MES DE JULHO DE 2022. ASSISTENCIA-CONSELHO TUTELAR VENCIMENTO</t>
  </si>
  <si>
    <t>0202200005043</t>
  </si>
  <si>
    <t>REMUNERACAO REFERENTE AO MES DE JULHO DE 2022. ASSISTENCIA-CONSELHO TUTELAR FERIAS</t>
  </si>
  <si>
    <t>0202200005044</t>
  </si>
  <si>
    <t>REMUNERACAO REFERENTE AO MES DE JULHO DE 2022. EDUC-SECRETARIA -CCS 13o SALARIO</t>
  </si>
  <si>
    <t>0202200005045</t>
  </si>
  <si>
    <t>REMUNERACAO REFERENTE AO MES DE JULHO DE 2022. EDUC-SECRETARIA -CCS SUBSIDIOS</t>
  </si>
  <si>
    <t>0202200005046</t>
  </si>
  <si>
    <t>REMUNERACAO REFERENTE AO MES DE JULHO DE 2022. EDUC-SECRETARIA -CCS FERIAS</t>
  </si>
  <si>
    <t>0202200005047</t>
  </si>
  <si>
    <t>REMUNERACAO REFERENTE AO MES DE JULHO DE 2022. EDUC-SECRETARIA -CCS SALARIO C/C</t>
  </si>
  <si>
    <t>0202200005048</t>
  </si>
  <si>
    <t>REMUNERACAO REFERENTE AO MES DE JULHO DE 2022. EDUC-SECRETARIA -CCS 1/3 FERIAS INDENIZADAS</t>
  </si>
  <si>
    <t>0202200005049</t>
  </si>
  <si>
    <t>REMUNERACAO REFERENTE AO MES DE JULHO DE 2022. EDUC-SECRETARIA -CCS FERIAS INDENIZADAS</t>
  </si>
  <si>
    <t>0202200005050</t>
  </si>
  <si>
    <t>REMUNERACAO REFERENTE AO MES DE JULHO DE 2022. EDUC-SECRETARIA -ESTATUTARIOS VENCIMENTOS</t>
  </si>
  <si>
    <t>0202200005051</t>
  </si>
  <si>
    <t>REMUNERACAO REFERENTE AO MES DE JULHO DE 2022. EDUC-SECRETARIA -ESTATUTARIOS FG-2</t>
  </si>
  <si>
    <t>0202200005052</t>
  </si>
  <si>
    <t>REMUNERACAO REFERENTE AO MES DE JULHO DE 2022. EDUC-SECRETARIA -ESTATUTARIOS ANUENIOS</t>
  </si>
  <si>
    <t>0202200005053</t>
  </si>
  <si>
    <t>REMUNERACAO REFERENTE AO MES DE JULHO DE 2022. EDUC-SECRETARIA -ESTATUTARIOS GRAT. SINDICANCIA</t>
  </si>
  <si>
    <t>0202200005054</t>
  </si>
  <si>
    <t>REMUNERACAO REFERENTE AO MES DE JULHO DE 2022. EDUC-MDE-TRANSPORTE-ESTATUTARIO VENCIMENTO</t>
  </si>
  <si>
    <t>0202200005055</t>
  </si>
  <si>
    <t>REMUNERACAO REFERENTE AO MES DE JULHO DE 2022. EDUC-MDE-TRANSPORTE-ESTATUTARIO INSALUBRIDADE</t>
  </si>
  <si>
    <t>0202200005056</t>
  </si>
  <si>
    <t>REMUNERACAO REFERENTE AO MES DE JULHO DE 2022. EDUC-MDE-TRANSPORTE-ESTATUTARIO HORAS PLANTAO MOTORISTAS</t>
  </si>
  <si>
    <t>0202200005057</t>
  </si>
  <si>
    <t>REMUNERACAO REFERENTE AO MES DE JULHO DE 2022. EDUC-MDE-TRANSPORTE-ESTATUTARIO FERIAS</t>
  </si>
  <si>
    <t>0202200005058</t>
  </si>
  <si>
    <t>REMUNERACAO REFERENTE AO MES DE JULHO DE 2022. EDUC-MDE-TRANSPORTE-ESTATUTARIO ANUENIOS</t>
  </si>
  <si>
    <t>0202200005059</t>
  </si>
  <si>
    <t>REMUNERACAO REFERENTE AO MES DE JULHO DE 2022. EDUC-MDE-TRANSPORTE-ESTATUTARIO HORAS EXTRAS EDUCACAO</t>
  </si>
  <si>
    <t>0202200005060</t>
  </si>
  <si>
    <t>REMUNERACAO REFERENTE AO MES DE JULHO DE 2022. EDUC-MDE-TRANSPORTE-ESTATUTARIO HORAS EXTRAS SAUDE</t>
  </si>
  <si>
    <t>0202200005061</t>
  </si>
  <si>
    <t>REMUNERACAO REFERENTE AO MES DE JULHO DE 2022. EDUC-MDE-TRANSPORTE-ESTATUTARIO HORAS EXTRAS ASSISTENCIA</t>
  </si>
  <si>
    <t>0202200005062</t>
  </si>
  <si>
    <t>REMUNERACAO REFERENTE AO MES DE JULHO DE 2022. EDUC-MDE-TRANSPORTE-ESTATUTARIO GRAT. TRANSPORTE ESCOLAR</t>
  </si>
  <si>
    <t>0202200005063</t>
  </si>
  <si>
    <t>REMUNERACAO REFERENTE AO MES DE JULHO DE 2022. EDUC-MDE-TRANSPORTE-ESTATUTARIO GRAT. RESP. FROTA TRANSP. ESCOLAR</t>
  </si>
  <si>
    <t>0202200005064</t>
  </si>
  <si>
    <t>REMUNERACAO REFERENTE AO MES DE JULHO DE 2022. EDUC-AUX. ALIM. E HIGIENE - CONTRATO INSALUBRIDADE</t>
  </si>
  <si>
    <t>0202200005065</t>
  </si>
  <si>
    <t>REMUNERACAO REFERENTE AO MES DE JULHO DE 2022. EDUC-AUX. ALIM. E HIGIENE - CONTRATO DIFERENCA DE SALARIO</t>
  </si>
  <si>
    <t>0202200005066</t>
  </si>
  <si>
    <t>REMUNERACAO REFERENTE AO MES DE JULHO DE 2022. EDUC-AUX. ALIM. E HIGIENE - CONTRATO HORAS EXTRAS EDUCACAO</t>
  </si>
  <si>
    <t>0202200005067</t>
  </si>
  <si>
    <t>REMUNERACAO REFERENTE AO MES DE JULHO DE 2022. EDUC-AUX. ALIM. E HIGIENE - CONTRATO SALARIO</t>
  </si>
  <si>
    <t>0202200005068</t>
  </si>
  <si>
    <t>REMUNERACAO REFERENTE AO MES DE JULHO DE 2022. EDUC-FUNDEB-GV-ORIENTADOR-ESTATU VENCIMENTO</t>
  </si>
  <si>
    <t>0202200005069</t>
  </si>
  <si>
    <t>REMUNERACAO REFERENTE AO MES DE JULHO DE 2022. EDUC-FUNDEB-GV-ORIENTADOR-ESTATU ANUENIOS</t>
  </si>
  <si>
    <t>0202200005070</t>
  </si>
  <si>
    <t>REMUNERACAO REFERENTE AO MES DE JULHO DE 2022. EDUC-FUNDEB-GV-ORIENTADOR-ESTATU HORAS EXTRAS EDUCACAO</t>
  </si>
  <si>
    <t>0202200005071</t>
  </si>
  <si>
    <t>REMUNERACAO REFERENTE AO MES DE JULHO DE 2022. EDUC-FUNDEB-GV-FUNDA-PROF-ESTAT VENCIMENTO</t>
  </si>
  <si>
    <t>0202200005072</t>
  </si>
  <si>
    <t>REMUNERACAO REFERENTE AO MES DE JULHO DE 2022. EDUC-FUNDEB-GV-FUNDA-PROF-ESTAT REGIME SUPLEMENTAR</t>
  </si>
  <si>
    <t>0202200005073</t>
  </si>
  <si>
    <t>REMUNERACAO REFERENTE AO MES DE JULHO DE 2022. EDUC-FUNDEB-GV-FUNDA-PROF-ESTAT AUXILIO DOENCA</t>
  </si>
  <si>
    <t>0202200005074</t>
  </si>
  <si>
    <t>REMUNERACAO REFERENTE AO MES DE JULHO DE 2022. EDUC-FUNDEB-GV-FUNDA-PROF-ESTAT ANUENIOS</t>
  </si>
  <si>
    <t>0202200005075</t>
  </si>
  <si>
    <t>REMUNERACAO REFERENTE AO MES DE JULHO DE 2022. EDUC-FUNDEB-GV-FUNDA-PROF-ESTAT HORAS EXTRAS EDUCACAO</t>
  </si>
  <si>
    <t>0202200005076</t>
  </si>
  <si>
    <t>REMUNERACAO REFERENTE AO MES DE JULHO DE 2022. EDUC-FUNDEB-GV-FUNDA-PROF-ESTAT GRATIFICACAO DOCENCIA ALUNOS ESPECIAIS</t>
  </si>
  <si>
    <t>0202200005077</t>
  </si>
  <si>
    <t>REMUNERACAO REFERENTE AO MES DE JULHO DE 2022. EDUC-FUNDEB-GV-FUNDA-PROF-ESTAT VICE-DIRETOR DE ESCOLA - FG02</t>
  </si>
  <si>
    <t>0202200005078</t>
  </si>
  <si>
    <t>REMUNERACAO REFERENTE AO MES DE JULHO DE 2022. EDUC-FUNDEB-GV-FUNDA-PROF-ESTAT DIRETOR DE ESCOLA III - FG03</t>
  </si>
  <si>
    <t>0202200005079</t>
  </si>
  <si>
    <t>REMUNERACAO REFERENTE AO MES DE JULHO DE 2022. EDUC-FUNDEB-GV-FUNDA-PROF-ESTAT COORDENADOR PEDAGOGICO - FG 04</t>
  </si>
  <si>
    <t>0202200005080</t>
  </si>
  <si>
    <t>REMUNERACAO REFERENTE AO MES DE JULHO DE 2022. EDUC-FUNDEB-GV-FUNDA-PROF-CLT VENCIMENTO</t>
  </si>
  <si>
    <t>0202200005081</t>
  </si>
  <si>
    <t>REMUNERACAO REFERENTE AO MES DE JULHO DE 2022. EDUC-FUNDEB-GV-FUNDA-PROF-CLT ANUENIOS</t>
  </si>
  <si>
    <t>0202200005082</t>
  </si>
  <si>
    <t>REMUNERACAO REFERENTE AO MES DE JULHO DE 2022. EDUC-FUNDEB-GV-FUNDA-PROF-CLT HORAS EXTRAS EDUCACAO</t>
  </si>
  <si>
    <t>0202200005083</t>
  </si>
  <si>
    <t>REMUNERACAO REFERENTE AO MES DE JULHO DE 2022. EDUC-FUNDEB-LAR-INFANTIL-MONITOR-ESTAT VENCIMENTO</t>
  </si>
  <si>
    <t>0202200005084</t>
  </si>
  <si>
    <t>REMUNERACAO REFERENTE AO MES DE JULHO DE 2022. EDUC-FUNDEB-LAR-INFANTIL-MONITOR-ESTAT SALARIO MATERNIDADE</t>
  </si>
  <si>
    <t>0202200005085</t>
  </si>
  <si>
    <t>REMUNERACAO REFERENTE AO MES DE JULHO DE 2022. EDUC-FUNDEB-LAR-INFANTIL-MONITOR-ESTAT ANUENIOS</t>
  </si>
  <si>
    <t>0202200005086</t>
  </si>
  <si>
    <t>REMUNERACAO REFERENTE AO MES DE JULHO DE 2022. EDUC-FUNDEB-LAR-INFANTIL-MONITOR-ESTAT HORAS EXTRAS EDUCACAO</t>
  </si>
  <si>
    <t>0202200005087</t>
  </si>
  <si>
    <t>REMUNERACAO REFERENTE AO MES DE JULHO DE 2022. EDUC-FUNDEB-GV-INFANTIL-MONITOR-ESTAT VENCIMENTO</t>
  </si>
  <si>
    <t>0202200005088</t>
  </si>
  <si>
    <t>REMUNERACAO REFERENTE AO MES DE JULHO DE 2022. EDUC-FUNDEB-GV-INFANTIL-MONITOR-ESTAT ANUENIOS</t>
  </si>
  <si>
    <t>0202200005089</t>
  </si>
  <si>
    <t>REMUNERACAO REFERENTE AO MES DE JULHO DE 2022. EDUC-FUNDEB-GV-INFANTIL-MONITOR-ESTAT HORAS EXTRAS EDUCACAO</t>
  </si>
  <si>
    <t>0202200005090</t>
  </si>
  <si>
    <t>REMUNERACAO REFERENTE AO MES DE JULHO DE 2022. EDUC-FUNDEB-GV-INFANTIL-PROF-ESTAT VENCIMENTO</t>
  </si>
  <si>
    <t>0202200005091</t>
  </si>
  <si>
    <t>REMUNERACAO REFERENTE AO MES DE JULHO DE 2022. EDUC-FUNDEB-GV-INFANTIL-PROF-ESTAT REGIME SUPLEMENTAR</t>
  </si>
  <si>
    <t>0202200005092</t>
  </si>
  <si>
    <t>REMUNERACAO REFERENTE AO MES DE JULHO DE 2022. EDUC-FUNDEB-GV-INFANTIL-PROF-ESTAT ANUENIOS</t>
  </si>
  <si>
    <t>0202200005093</t>
  </si>
  <si>
    <t>REMUNERACAO REFERENTE AO MES DE JULHO DE 2022. EDUC-FUNDEB-GV-INFANTIL-PROF-ESTAT HORAS EXTRAS EDUCACAO</t>
  </si>
  <si>
    <t>0202200005094</t>
  </si>
  <si>
    <t>REMUNERACAO REFERENTE AO MES DE JULHO DE 2022. EDUC-FUNDEB-GV-INFANTIL-PROF-ESTAT ANUENIOS INATIVOS</t>
  </si>
  <si>
    <t>0202200005095</t>
  </si>
  <si>
    <t>REMUNERACAO REFERENTE AO MES DE JULHO DE 2022. EDUC-FUNDEB-LAR-INFANTIL-PROF-ESTAT VENCIMENTO</t>
  </si>
  <si>
    <t>0202200005096</t>
  </si>
  <si>
    <t>REMUNERACAO REFERENTE AO MES DE JULHO DE 2022. EDUC-FUNDEB-LAR-INFANTIL-PROF-ESTAT REGIME SUPLEMENTAR</t>
  </si>
  <si>
    <t>0202200005097</t>
  </si>
  <si>
    <t>REMUNERACAO REFERENTE AO MES DE JULHO DE 2022. EDUC-FUNDEB-LAR-INFANTIL-PROF-ESTAT SALARIO MATERNIDADE</t>
  </si>
  <si>
    <t>0202200005098</t>
  </si>
  <si>
    <t>REMUNERACAO REFERENTE AO MES DE JULHO DE 2022. EDUC-FUNDEB-LAR-INFANTIL-PROF-ESTAT AUXILIO SAUDE</t>
  </si>
  <si>
    <t>0202200005099</t>
  </si>
  <si>
    <t>REMUNERACAO REFERENTE AO MES DE JULHO DE 2022. EDUC-FUNDEB-LAR-INFANTIL-PROF-ESTAT ANUENIOS</t>
  </si>
  <si>
    <t>0202200005100</t>
  </si>
  <si>
    <t>REMUNERACAO REFERENTE AO MES DE JULHO DE 2022. EDUC-FUNDEB-LAR-INFANTIL-PROF-ESTAT HORAS EXTRAS EDUCACAO</t>
  </si>
  <si>
    <t>0202200005101</t>
  </si>
  <si>
    <t>REMUNERACAO REFERENTE AO MES DE JULHO DE 2022. EDUC-FUNDEB-LAR-INFANTIL-PROF-ESTAT VICE-DIRETOR DE ESCOLA - FG 02</t>
  </si>
  <si>
    <t>0202200005102</t>
  </si>
  <si>
    <t>REMUNERACAO REFERENTE AO MES DE JULHO DE 2022. EDUC-FUNDEB-LAR-INFANTIL-PROF-ESTAT DIRETOR DE ESCOLA III- FG 03</t>
  </si>
  <si>
    <t>0202200005103</t>
  </si>
  <si>
    <t>REMUNERACAO REFERENTE AO MES DE JULHO DE 2022. EDUC-FUNDEB-LAR-INFANTIL-PROF-ESTAT COORDENADOR PEDAGOGICO - FG 04</t>
  </si>
  <si>
    <t>0202200005104</t>
  </si>
  <si>
    <t>REMUNERACAO REFERENTE AO MES DE JULHO DE 2022. EDUC-SUPERVISOR-ORIENTADOR-CONTRATO HORAS EXTRAS EDUCACAO</t>
  </si>
  <si>
    <t>0202200005105</t>
  </si>
  <si>
    <t>REMUNERACAO REFERENTE AO MES DE JULHO DE 2022. EDUC-SUPERVISOR-ORIENTADOR-CONTRATO SALARIO</t>
  </si>
  <si>
    <t>0202200005106</t>
  </si>
  <si>
    <t>REMUNERACAO REFERENTE AO MES DE JULHO DE 2022. EDUC-PSICOLOGO - CONTRATO HORAS EXTRAS EDUCACAO</t>
  </si>
  <si>
    <t>0202200005107</t>
  </si>
  <si>
    <t>REMUNERACAO REFERENTE AO MES DE JULHO DE 2022. EDUC-PSICOLOGO - CONTRATO SALARIO</t>
  </si>
  <si>
    <t>0202200005108</t>
  </si>
  <si>
    <t>REMUNERACAO REFERENTE AO MES DE JULHO DE 2022. EDUC-GV-PROF - CONTRATO SALARIO</t>
  </si>
  <si>
    <t>0202200005109</t>
  </si>
  <si>
    <t>REMUNERACAO REFERENTE AO MES DE JULHO DE 2022. EDUC-MDE-GV-FUNDA-APOIO-CCS FERIAS</t>
  </si>
  <si>
    <t>0202200005110</t>
  </si>
  <si>
    <t>REMUNERACAO REFERENTE AO MES DE JULHO DE 2022. EDUC-MDE-GV-FUNDA-APOIO-CCS SALARIO C/C</t>
  </si>
  <si>
    <t>0202200005111</t>
  </si>
  <si>
    <t>REMUNERACAO REFERENTE AO MES DE JULHO DE 2022. EDUC-GV-FUNDA-MERENDA - EST VENCIMENTO</t>
  </si>
  <si>
    <t>0202200005112</t>
  </si>
  <si>
    <t>REMUNERACAO REFERENTE AO MES DE JULHO DE 2022. EDUC-GV-FUNDA-MERENDA - EST INSALUBRIDADE</t>
  </si>
  <si>
    <t>0202200005113</t>
  </si>
  <si>
    <t>REMUNERACAO REFERENTE AO MES DE JULHO DE 2022. EDUC-GV-FUNDA-MERENDA - EST ANUENIOS</t>
  </si>
  <si>
    <t>0202200005114</t>
  </si>
  <si>
    <t>REMUNERACAO REFERENTE AO MES DE JULHO DE 2022. EDUC-GV-FUNDA-MERENDA - EST HORAS EXTRAS EDUCACAO</t>
  </si>
  <si>
    <t>0202200005115</t>
  </si>
  <si>
    <t>REMUNERACAO REFERENTE AO MES DE JULHO DE 2022. EDUC-MDE-GV-FUNDA-APOIO - EST VENCIMENTO</t>
  </si>
  <si>
    <t>0202200005116</t>
  </si>
  <si>
    <t>REMUNERACAO REFERENTE AO MES DE JULHO DE 2022. EDUC-MDE-GV-FUNDA-APOIO - EST INSALUBRIDADE</t>
  </si>
  <si>
    <t>0202200005117</t>
  </si>
  <si>
    <t>REMUNERACAO REFERENTE AO MES DE JULHO DE 2022. EDUC-MDE-GV-FUNDA-APOIO - EST ANUENIOS</t>
  </si>
  <si>
    <t>0202200005118</t>
  </si>
  <si>
    <t>REMUNERACAO REFERENTE AO MES DE JULHO DE 2022. EDUC-MDE-GV-FUNDA-APOIO - EST HORAS EXTRAS EDUCACAO</t>
  </si>
  <si>
    <t>0202200005119</t>
  </si>
  <si>
    <t>REMUNERACAO REFERENTE AO MES DE JULHO DE 2022. EDUC-INFANTIL-CONT-MONITOR HORAS EXTRAS EDUCACAO</t>
  </si>
  <si>
    <t>0202200005120</t>
  </si>
  <si>
    <t>REMUNERACAO REFERENTE AO MES DE JULHO DE 2022. EDUC-INFANTIL-CONT-MONITOR SALARIO</t>
  </si>
  <si>
    <t>0202200005121</t>
  </si>
  <si>
    <t>REMUNERACAO REFERENTE AO MES DE JULHO DE 2022. EDUC-INFANTIL-MONITOR- CONTRATO 13o SALARIO</t>
  </si>
  <si>
    <t>0202200005122</t>
  </si>
  <si>
    <t>REMUNERACAO REFERENTE AO MES DE JULHO DE 2022. EDUC-INFANTIL-MONITOR- CONTRATO HORAS EXTRAS EDUCACAO</t>
  </si>
  <si>
    <t>0202200005123</t>
  </si>
  <si>
    <t>REMUNERACAO REFERENTE AO MES DE JULHO DE 2022. EDUC-INFANTIL-MONITOR- CONTRATO SALARIO</t>
  </si>
  <si>
    <t>0202200005124</t>
  </si>
  <si>
    <t>REMUNERACAO REFERENTE AO MES DE JULHO DE 2022. EDUC-INFANTIL-MONITOR- CONTRATO 1/3 FERIAS PROPORCIONAIS</t>
  </si>
  <si>
    <t>0202200005125</t>
  </si>
  <si>
    <t>REMUNERACAO REFERENTE AO MES DE JULHO DE 2022. EDUC-INFANTIL-MONITOR- CONTRATO FERIAS PROPORCIONAIS</t>
  </si>
  <si>
    <t>0202200005126</t>
  </si>
  <si>
    <t>REMUNERACAO REFERENTE AO MES DE JULHO DE 2022. EDUC-LAR-INFANTIL-MERENDA-ESTATUTARIO VENCIMENTO</t>
  </si>
  <si>
    <t>0202200005127</t>
  </si>
  <si>
    <t>REMUNERACAO REFERENTE AO MES DE JULHO DE 2022. EDUC-LAR-INFANTIL-MERENDA-ESTATUTARIO INSALUBRIDADE</t>
  </si>
  <si>
    <t>0202200005128</t>
  </si>
  <si>
    <t>REMUNERACAO REFERENTE AO MES DE JULHO DE 2022. EDUC-LAR-INFANTIL-MERENDA-ESTATUTARIO ANUENIOS</t>
  </si>
  <si>
    <t>0202200005129</t>
  </si>
  <si>
    <t>REMUNERACAO REFERENTE AO MES DE JULHO DE 2022. EDUC-LAR-INFANTIL-MERENDA-ESTATUTARIO HORAS EXTRAS EDUCACAO</t>
  </si>
  <si>
    <t>0202200005130</t>
  </si>
  <si>
    <t>REMUNERACAO REFERENTE AO MES DE JULHO DE 2022. EDUC-MDE-LAR-INFANTIL-APOIO-ESTATUTARIO VENCIMENTO</t>
  </si>
  <si>
    <t>0202200005131</t>
  </si>
  <si>
    <t>REMUNERACAO REFERENTE AO MES DE JULHO DE 2022. EDUC-MDE-LAR-INFANTIL-APOIO-ESTATUTARIO SALARIO MATERNIDADE</t>
  </si>
  <si>
    <t>0202200005132</t>
  </si>
  <si>
    <t>REMUNERACAO REFERENTE AO MES DE JULHO DE 2022. EDUC-MDE-LAR-INFANTIL-APOIO-ESTATUTARIO SALARIO FAMILIA</t>
  </si>
  <si>
    <t>0202200005133</t>
  </si>
  <si>
    <t>REMUNERACAO REFERENTE AO MES DE JULHO DE 2022. EDUC-MDE-LAR-INFANTIL-APOIO-ESTATUTARIO HORAS EXTRAS EDUCACAO</t>
  </si>
  <si>
    <t>0202200005134</t>
  </si>
  <si>
    <t>REMUNERACAO REFERENTE AO MES DE JULHO DE 2022. EDUC-MDE-GV-INFANTIL-APOIO-ESTATUTARIO VENCIMENTO</t>
  </si>
  <si>
    <t>0202200005135</t>
  </si>
  <si>
    <t>REMUNERACAO REFERENTE AO MES DE JULHO DE 2022. EDUC-MDE-GV-INFANTIL-APOIO-ESTATUTARIO INSALUBRIDADE</t>
  </si>
  <si>
    <t>0202200005136</t>
  </si>
  <si>
    <t>REMUNERACAO REFERENTE AO MES DE JULHO DE 2022. EDUC-MDE-GV-INFANTIL-APOIO-ESTATUTARIO HORAS EXTRAS EDUCACAO</t>
  </si>
  <si>
    <t>0202200005137</t>
  </si>
  <si>
    <t>REMUNERACAO REFERENTE AO MES DE JULHO DE 2022. SAUDE-SECRETARIA-CCS SUBSIDIOS</t>
  </si>
  <si>
    <t>0202200005138</t>
  </si>
  <si>
    <t>REMUNERACAO REFERENTE AO MES DE JULHO DE 2022. SAUDE-SECRETARIA-CCS FERIAS</t>
  </si>
  <si>
    <t>0202200005139</t>
  </si>
  <si>
    <t>REMUNERACAO REFERENTE AO MES DE JULHO DE 2022. SAUDE-SECRETARIA-CCS SALARIO</t>
  </si>
  <si>
    <t>0202200005140</t>
  </si>
  <si>
    <t>REMUNERACAO REFERENTE AO MES DE JULHO DE 2022. SAUDE-CONTRATO-ATIVIDADE-FISICA SALARIO</t>
  </si>
  <si>
    <t>3.1.90.04.99.01.02.000</t>
  </si>
  <si>
    <t>0202200005141</t>
  </si>
  <si>
    <t>REMUNERACAO REFERENTE AO MES DE JULHO DE 2022. SAUDE-TEC.ENFERMAGEM-CONTRATO GRATIFICACAO PSF</t>
  </si>
  <si>
    <t>0202200005142</t>
  </si>
  <si>
    <t>REMUNERACAO REFERENTE AO MES DE JULHO DE 2022. SAUDE-TEC.ENFERMAGEM-CONTRATO 13o SALARIO</t>
  </si>
  <si>
    <t>0202200005143</t>
  </si>
  <si>
    <t>REMUNERACAO REFERENTE AO MES DE JULHO DE 2022. SAUDE-TEC.ENFERMAGEM-CONTRATO INSALUBRIDADE</t>
  </si>
  <si>
    <t>0202200005144</t>
  </si>
  <si>
    <t>REMUNERACAO REFERENTE AO MES DE JULHO DE 2022. SAUDE-TEC.ENFERMAGEM-CONTRATO SALARIO</t>
  </si>
  <si>
    <t>0202200005145</t>
  </si>
  <si>
    <t>REMUNERACAO REFERENTE AO MES DE JULHO DE 2022. SAUDE-TEC.ENFERMAGEM-CONTRATO 1/3 FERIAS INDENIZADAS</t>
  </si>
  <si>
    <t>0202200005146</t>
  </si>
  <si>
    <t>REMUNERACAO REFERENTE AO MES DE JULHO DE 2022. SAUDE-TEC.ENFERMAGEM-CONTRATO FERIAS INDENIZADAS</t>
  </si>
  <si>
    <t>0202200005147</t>
  </si>
  <si>
    <t>REMUNERACAO REFERENTE AO MES DE JULHO DE 2022. SAUDE-SECRETARIA-ESTATUTARIOS VENCIMENTO</t>
  </si>
  <si>
    <t>0202200005148</t>
  </si>
  <si>
    <t>REMUNERACAO REFERENTE AO MES DE JULHO DE 2022. SAUDE-SECRETARIA-ESTATUTARIOS GRATIFICACAO PSF</t>
  </si>
  <si>
    <t>0202200005149</t>
  </si>
  <si>
    <t>REMUNERACAO REFERENTE AO MES DE JULHO DE 2022. SAUDE-SECRETARIA-ESTATUTARIOS INSALUBRIDADE</t>
  </si>
  <si>
    <t>0202200005150</t>
  </si>
  <si>
    <t>REMUNERACAO REFERENTE AO MES DE JULHO DE 2022. SAUDE-SECRETARIA-ESTATUTARIOS FG-2</t>
  </si>
  <si>
    <t>0202200005151</t>
  </si>
  <si>
    <t>REMUNERACAO REFERENTE AO MES DE JULHO DE 2022. SAUDE-SECRETARIA-ESTATUTARIOS ANUENIOS</t>
  </si>
  <si>
    <t>0202200005152</t>
  </si>
  <si>
    <t>REMUNERACAO REFERENTE AO MES DE JULHO DE 2022. SAUDE-SECRETARIA-ESTATUTARIOS DIFERENCA DE SALARIO</t>
  </si>
  <si>
    <t>0202200005153</t>
  </si>
  <si>
    <t>REMUNERACAO REFERENTE AO MES DE JULHO DE 2022. SAUDE-SECRETARIA-ESTATUTARIOS GRAT.SINDICANCIA</t>
  </si>
  <si>
    <t>0202200005154</t>
  </si>
  <si>
    <t>REMUNERACAO REFERENTE AO MES DE JULHO DE 2022 SAUDE-TRANSPORTE-ESTATUTARIOS VENCIMENTO</t>
  </si>
  <si>
    <t>0202200005155</t>
  </si>
  <si>
    <t>REMUNERACAO REFERENTE AO MES DE JULHO DE 2022 SAUDE-TRANSPORTE-ESTATUTARIOS INSALUBRIDADE</t>
  </si>
  <si>
    <t>0202200005156</t>
  </si>
  <si>
    <t>REMUNERACAO REFERENTE AO MES DE JULHO DE 2022 SAUDE-TRANSPORTE-ESTATUTARIOS HORAS PLANTAO MOTORISTAS</t>
  </si>
  <si>
    <t>0202200005157</t>
  </si>
  <si>
    <t>REMUNERACAO REFERENTE AO MES DE JULHO DE 2022 SAUDE-TRANSPORTE-ESTATUTARIOS ANUENIOS</t>
  </si>
  <si>
    <t>0202200005158</t>
  </si>
  <si>
    <t>REMUNERACAO REFERENTE AO MES DE JULHO DE 2022 SAUDE-TRANSPORTE-ESTATUTARIOS DIFERENCA DE SALARIO</t>
  </si>
  <si>
    <t>0202200005159</t>
  </si>
  <si>
    <t>REMUNERACAO REFERENTE AO MES DE JULHO DE 2022 SAUDE-TRANSPORTE-ESTATUTARIOS HORAS EXTRAS SAUDE</t>
  </si>
  <si>
    <t>0202200005160</t>
  </si>
  <si>
    <t>REMUNERACAO REFERENTE AO MES DE JULHO DE 2022 SAUDE-TRANSPORTE-ESTATUTARIOS REST. DESC.FALTA/ATRASO</t>
  </si>
  <si>
    <t>0202200005161</t>
  </si>
  <si>
    <t>REMUNERACAO REFERENTE AO MES DE JULHO DE 2022 SAUDE-PIM-ESTATUTARIOS VENCIMENTO</t>
  </si>
  <si>
    <t>0202200005162</t>
  </si>
  <si>
    <t>REMUNERACAO REFERENTE AO MES DE JULHO DE 2022 SAUDE-PIM-ESTATUTARIOS ANUENIOS</t>
  </si>
  <si>
    <t>0202200005163</t>
  </si>
  <si>
    <t>REMUNERACAO REFERENTE AO MES DE JULHO DE 2022 SAUDE-PIM-ESTATUTARIOS DIFERENCA DE SALARIO</t>
  </si>
  <si>
    <t>0202200005164</t>
  </si>
  <si>
    <t>REMUNERACAO REFERENTE AO MES DE JULHO DE 2022. SAUDE-VIGIL-EPIDEM-ESTATUTARIOS VENCIMENTOS</t>
  </si>
  <si>
    <t>0202200005165</t>
  </si>
  <si>
    <t>REMUNERACAO REFERENTE AO MES DE JULHO DE 2022. SAUDE-VIGIL-EPIDEM-ESTATUTARIOS INSALUBRIDADE</t>
  </si>
  <si>
    <t>0202200005166</t>
  </si>
  <si>
    <t>REMUNERACAO REFERENTE AO MES DE JULHO DE 2022. SAUDE-VIGIL-EPIDEM-ESTATUTARIOS ANUENIOS</t>
  </si>
  <si>
    <t>0202200005167</t>
  </si>
  <si>
    <t>REMUNERACAO REFERENTE AO MES DE JULHO DE 2022. SAUDE-VIGIL-EPIDEM-ESTATUTARIOS DIFERENCA DE SALARIO</t>
  </si>
  <si>
    <t>0202200005168</t>
  </si>
  <si>
    <t>REMUNERACAO REFERENTE AO MES DE JULHO DE 2022. SAUDE-PSF01-ESTATUTARIOS VENCIMENTO</t>
  </si>
  <si>
    <t>0202200005169</t>
  </si>
  <si>
    <t>REMUNERACAO REFERENTE AO MES DE JULHO DE 2022. SAUDE-PSF01-ESTATUTARIOS GRATIFICACAO PSF</t>
  </si>
  <si>
    <t>0202200005170</t>
  </si>
  <si>
    <t>REMUNERACAO REFERENTE AO MES DE JULHO DE 2022. SAUDE-PSF01-ESTATUTARIOS INSALUBRIDADE</t>
  </si>
  <si>
    <t>0202200005171</t>
  </si>
  <si>
    <t>REMUNERACAO REFERENTE AO MES DE JULHO DE 2022. SAUDE-PSF01-ESTATUTARIOS FERIAS</t>
  </si>
  <si>
    <t>0202200005172</t>
  </si>
  <si>
    <t>REMUNERACAO REFERENTE AO MES DE JULHO DE 2022. SAUDE-PSF01-ESTATUTARIOS ANUENIOS</t>
  </si>
  <si>
    <t>0202200005173</t>
  </si>
  <si>
    <t>REMUNERACAO REFERENTE AO MES DE JULHO DE 2022. SAUDE-PSF01-ESTATUTARIOS DIFERENCA DE SALARIO</t>
  </si>
  <si>
    <t>0202200005174</t>
  </si>
  <si>
    <t>REMUNERACAO REFERENTE AO MES DE JULHO DE 2022. SAUDE-PSF01-ESTATUTARIOS HORAS EXTRAS SAUDE</t>
  </si>
  <si>
    <t>0202200005175</t>
  </si>
  <si>
    <t>REMUNERACAO REFERENTE AO MES DE JULHO DE 2022. SAUDE-PSF02-ESTATUTARIOS VENCIMENTOS</t>
  </si>
  <si>
    <t>0202200005176</t>
  </si>
  <si>
    <t>REMUNERACAO REFERENTE AO MES DE JULHO DE 2022. SAUDE-PSF02-ESTATUTARIOS GRATIFICACAO PSF</t>
  </si>
  <si>
    <t>0202200005177</t>
  </si>
  <si>
    <t>REMUNERACAO REFERENTE AO MES DE JULHO DE 2022. SAUDE-PSF02-ESTATUTARIOS INSALUBRIDADE</t>
  </si>
  <si>
    <t>0202200005178</t>
  </si>
  <si>
    <t>REMUNERACAO REFERENTE AO MES DE JULHO DE 2022. SAUDE-PSF02-ESTATUTARIOS FERIAS</t>
  </si>
  <si>
    <t>0202200005179</t>
  </si>
  <si>
    <t>REMUNERACAO REFERENTE AO MES DE JULHO DE 2022. SAUDE-PSF02-ESTATUTARIOS ANUENIOS</t>
  </si>
  <si>
    <t>0202200005180</t>
  </si>
  <si>
    <t>REMUNERACAO REFERENTE AO MES DE JULHO DE 2022. SAUDE-PSF02-ESTATUTARIOS DIFERENCA DE SALARIO</t>
  </si>
  <si>
    <t>0202200005181</t>
  </si>
  <si>
    <t>REMUNERACAO REFERENTE AO MES DE JULHO DE 2022. SAUDE-PSF02-ESTATUTARIOS HORAS EXTRAS SAUDE</t>
  </si>
  <si>
    <t>0202200005182</t>
  </si>
  <si>
    <t>REMUNERACAO REFERENTE AO MES DE JULHO DE 2022. SAUDE-PSF01-BUCAL-ESTATUTARIOS VENCIMENTO</t>
  </si>
  <si>
    <t>0202200005183</t>
  </si>
  <si>
    <t>REMUNERACAO REFERENTE AO MES DE JULHO DE 2022. SAUDE-PSF01-BUCAL-ESTATUTARIOS GRATIFICACAO PSF</t>
  </si>
  <si>
    <t>0202200005184</t>
  </si>
  <si>
    <t>REMUNERACAO REFERENTE AO MES DE JULHO DE 2022. SAUDE-PSF01-BUCAL-ESTATUTARIOS INSALUBRIDADE</t>
  </si>
  <si>
    <t>0202200005185</t>
  </si>
  <si>
    <t>REMUNERACAO REFERENTE AO MES DE JULHO DE 2022. SAUDE-PSF01-BUCAL-ESTATUTARIOS FERIAS</t>
  </si>
  <si>
    <t>0202200005186</t>
  </si>
  <si>
    <t>REMUNERACAO REFERENTE AO MES DE JULHO DE 2022. SAUDE-PSF01-BUCAL-ESTATUTARIOS ANUENIOS</t>
  </si>
  <si>
    <t>0202200005187</t>
  </si>
  <si>
    <t>REMUNERACAO REFERENTE AO MES DE JULHO DE 2022. SAUDE-PSF01-BUCAL-ESTATUTARIOS DIFERENCA DE SALARIO</t>
  </si>
  <si>
    <t>0202200005188</t>
  </si>
  <si>
    <t>REMUNERACAO REFERENTE AO MES DE JULHO DE 2022. SAUDE-PSF02-BUCAL-ESTATUTARIOS VENCIMENTO</t>
  </si>
  <si>
    <t>0202200005189</t>
  </si>
  <si>
    <t>REMUNERACAO REFERENTE AO MES DE JULHO DE 2022. SAUDE-PSF02-BUCAL-ESTATUTARIOS GRATIFICACAO PSF</t>
  </si>
  <si>
    <t>0202200005190</t>
  </si>
  <si>
    <t>REMUNERACAO REFERENTE AO MES DE JULHO DE 2022. SAUDE-PSF02-BUCAL-ESTATUTARIOS INSALUBRIDADE</t>
  </si>
  <si>
    <t>0202200005191</t>
  </si>
  <si>
    <t>REMUNERACAO REFERENTE AO MES DE JULHO DE 2022. SAUDE-PSF02-BUCAL-ESTATUTARIOS ANUENIOS</t>
  </si>
  <si>
    <t>0202200005192</t>
  </si>
  <si>
    <t>REMUNERACAO REFERENTE AO MES DE JULHO DE 2022. SAUDE-PSF02-BUCAL-ESTATUTARIOS DIFERENCA DE SALARIO</t>
  </si>
  <si>
    <t>0202200005193</t>
  </si>
  <si>
    <t>REMUNERACAO REFERENTE AO MES DE JULHO DE 2022. SAUDE-PSF01-AG.COM-SAUDE-CLT VENCIMENTO</t>
  </si>
  <si>
    <t>0202200005194</t>
  </si>
  <si>
    <t>REMUNERACAO REFERENTE AO MES DE JULHO DE 2022. SAUDE-PSF01-AG.COM-SAUDE-CLT GRATIFICACAO PSF</t>
  </si>
  <si>
    <t>0202200005195</t>
  </si>
  <si>
    <t>REMUNERACAO REFERENTE AO MES DE JULHO DE 2022. SAUDE-PSF01-AG.COM-SAUDE-CLT INSALUBRIDADE</t>
  </si>
  <si>
    <t>0202200005196</t>
  </si>
  <si>
    <t>REMUNERACAO REFERENTE AO MES DE JULHO DE 2022. SAUDE-PSF01-AG.COM-SAUDE-CLT FERIAS</t>
  </si>
  <si>
    <t>0202200005197</t>
  </si>
  <si>
    <t>REMUNERACAO REFERENTE AO MES DE JULHO DE 2022. SAUDE-PSF02-AG.COM-SAUDE-CLT VENCIMENTO</t>
  </si>
  <si>
    <t>0202200005198</t>
  </si>
  <si>
    <t>REMUNERACAO REFERENTE AO MES DE JULHO DE 2022. SAUDE-PSF02-AG.COM-SAUDE-CLT GRATIFICACAO PSF</t>
  </si>
  <si>
    <t>0202200005199</t>
  </si>
  <si>
    <t>REMUNERACAO REFERENTE AO MES DE JULHO DE 2022. SAUDE-PSF02-AG.COM-SAUDE-CLT INSALUBRIDADE</t>
  </si>
  <si>
    <t>0202200005200</t>
  </si>
  <si>
    <t>REMUNERACAO REFERENTE AO MES DE JULHO DE 2022. SAUDE-PSF02-AG.COM-SAUDE-CLT FERIAS</t>
  </si>
  <si>
    <t>0202200005201</t>
  </si>
  <si>
    <t>REMUNERACAO REFERENTE AO MES DE JULHO DE 2022. SAUDE-FARMACIA-ESTATUTARIOS VENCIMENTO</t>
  </si>
  <si>
    <t>0202200005202</t>
  </si>
  <si>
    <t>REMUNERACAO REFERENTE AO MES DE JULHO DE 2022. SAUDE-FARMACIA-ESTATUTARIOS INSALUBRIDADE</t>
  </si>
  <si>
    <t>0202200005203</t>
  </si>
  <si>
    <t>REMUNERACAO REFERENTE AO MES DE JULHO DE 2022. SAUDE-FARMACIA-ESTATUTARIOS FERIAS</t>
  </si>
  <si>
    <t>0202200005204</t>
  </si>
  <si>
    <t>REMUNERACAO REFERENTE AO MES DE JULHO DE 2022. SAUDE-FARMACIA-ESTATUTARIOS ANUENIOS</t>
  </si>
  <si>
    <t>0202200005205</t>
  </si>
  <si>
    <t>REMUNERACAO REFERENTE AO MES DE JULHO DE 2022. SAUDE-FARMACIA-ESTATUTARIOS DIFERENCA DE SALARIO</t>
  </si>
  <si>
    <t>0202200005206</t>
  </si>
  <si>
    <t>REMUNERACAO REFERENTE AO MES DE JULHO DE 2022. SAUDE-PSF02-APOIO - ESTATUTARIOS VENCIMENTO</t>
  </si>
  <si>
    <t>0202200005207</t>
  </si>
  <si>
    <t>REMUNERACAO REFERENTE AO MES DE JULHO DE 2022. SAUDE-PSF02-APOIO - ESTATUTARIOS INSALUBRIDADE</t>
  </si>
  <si>
    <t>0202200005208</t>
  </si>
  <si>
    <t>REMUNERACAO REFERENTE AO MES DE JULHO DE 2022. SAUDE-PSF02-APOIO - ESTATUTARIOS ANUENIOS</t>
  </si>
  <si>
    <t>0202200005209</t>
  </si>
  <si>
    <t>REMUNERACAO REFERENTE AO MES DE JULHO DE 2022. SAUDE-PSF02-APOIO - ESTATUTARIOS DIFERENCA DE SALARIO</t>
  </si>
  <si>
    <t>0202200005210</t>
  </si>
  <si>
    <t>REMUNERACAO REFERENTE AO MES DE JULHO DE 2022. SAUDE-PSF02-APOIO - ESTATUTARIOS REST. DESC.FALTA/ATRASO</t>
  </si>
  <si>
    <t>0202200005211</t>
  </si>
  <si>
    <t>REMUNERACAO REFERENTE AO MES DE JULHO DE 2022. SAUDE-PRONTO ATENDIMENTO-ESTATUTARIOS VENCIMENTO</t>
  </si>
  <si>
    <t>0202200005212</t>
  </si>
  <si>
    <t>0202200005213</t>
  </si>
  <si>
    <t>REMUNERACAO REFERENTE AO MES DE JULHO DE 2022. SAUDE-PRONTO ATENDIMENTO-ESTATUTARIOS INSALUBRIDADE</t>
  </si>
  <si>
    <t>0202200005214</t>
  </si>
  <si>
    <t>REMUNERACAO REFERENTE AO MES DE JULHO DE 2022. SAUDE-PRONTO ATENDIMENTO-ESTATUTARIOS ADICIONAL NOTURNO</t>
  </si>
  <si>
    <t>0202200005215</t>
  </si>
  <si>
    <t>REMUNERACAO REFERENTE AO MES DE JULHO DE 2022. SAUDE-PRONTO ATENDIMENTO-ESTATUTARIOS ANUENIOS</t>
  </si>
  <si>
    <t>0202200005216</t>
  </si>
  <si>
    <t>REMUNERACAO REFERENTE AO MES DE JULHO DE 2022. SAUDE-PRONTO ATENDIMENTO-ESTATUTARIOS DIFERENCA DE SALARIO</t>
  </si>
  <si>
    <t>0202200005217</t>
  </si>
  <si>
    <t>REMUNERACAO REFERENTE AO MES DE JULHO DE 2022. SAUDE-PRONTO ATENDIMENTO-APOIO-ESTATUTARIOS VENCIMENTO</t>
  </si>
  <si>
    <t>0202200005218</t>
  </si>
  <si>
    <t>REMUNERACAO REFERENTE AO MES DE JULHO DE 2022. SAUDE-PRONTO ATENDIMENTO-APOIO-ESTATUTARIOS INSALUBRIDADE</t>
  </si>
  <si>
    <t>0202200005219</t>
  </si>
  <si>
    <t>REMUNERACAO REFERENTE AO MES DE JULHO DE 2022. SAUDE-PRONTO ATENDIMENTO-APOIO-ESTATUTARIOS ADICIONAL NOTURNO</t>
  </si>
  <si>
    <t>0202200005220</t>
  </si>
  <si>
    <t>REMUNERACAO REFERENTE AO MES DE JULHO DE 2022. SAUDE-PRONTO ATENDIMENTO-APOIO-ESTATUTARIOS AUXILIO DOENCA</t>
  </si>
  <si>
    <t>0202200005221</t>
  </si>
  <si>
    <t>REMUNERACAO REFERENTE AO MES DE JULHO DE 2022. SAUDE-PRONTO ATENDIMENTO-APOIO-ESTATUTARIOS ANUENIOS</t>
  </si>
  <si>
    <t>0202200005222</t>
  </si>
  <si>
    <t>REMUNERACAO REFERENTE AO MES DE JULHO DE 2022. SAUDE-PRONTO ATENDIMENTO-APOIO-ESTATUTARIOS DIFERENCA DE SALARIO</t>
  </si>
  <si>
    <t>0202200005223</t>
  </si>
  <si>
    <t>REMUNERACAO REFERENTE AO MES DE JULHO DE 2022. SAUDE-VIGILANCIA-EPIDEM-CLT VENCIMENTO</t>
  </si>
  <si>
    <t>0202200005224</t>
  </si>
  <si>
    <t>REMUNERACAO REFERENTE AO MES DE JULHO DE 2022. SAUDE-VIGILANCIA-EPIDEM-CLT INSALUBRIDADE</t>
  </si>
  <si>
    <t>0202201005225</t>
  </si>
  <si>
    <t>REMUNERACAO REFERENTE AO MES DE JULHO DE 2022. GETON RPPS</t>
  </si>
  <si>
    <t>0202200005226</t>
  </si>
  <si>
    <t>REMUNERACAO REFERENTE AO MES DE JULHO DE 2022. SAUDE-PIM-ESTATUTARIOS VENCIMENTOS</t>
  </si>
  <si>
    <t>0202200005227</t>
  </si>
  <si>
    <t>PROCEDIMENTO  ODONTOLOGICO REALIZADO EM PACIENTE ACOLHIDA NO LAR BOM PASTOR DE IVAGACI. CONF RD 2017 EM ANEXO</t>
  </si>
  <si>
    <t>0202200005228</t>
  </si>
  <si>
    <t>COMBUSTIVEL  PARA  ABASTECIMENTO  DA FROTA DA SECRETARIA DE OBRAS E VIACAO- MANUTENCAO DE ESTRADAS RURAIS. CONF RD 2021 EM ANEXO PROCESSO 16/2022, PREGAO PRESENCIAL 02/2022, SRP 03/2022 3.000 LTS DIESEL COMUM X R$ 7,67</t>
  </si>
  <si>
    <t>0202200005229</t>
  </si>
  <si>
    <t>RESSARCIMENTO  DE  COMBUSTIVEL AO VICE PREFEITO QUE IRA COM CARRO PROPRIO A SANTA  ROSA  PARTICIPAR DA "ASSEMBLEIA GERAL REGIONAL DO COREDE/FN", NO DIA 27/07/2022. CONF RD 2027 EM ANEXO.</t>
  </si>
  <si>
    <t>0202200005230</t>
  </si>
  <si>
    <t>RESSARCIMENTO  DE  CONSULTA/EXAME  MEDICO  CONF LEI 2613/15 DE ACORDO COM O DECRETO 104/15 CONF RD 2026 EM ANEXO.</t>
  </si>
  <si>
    <t>0202200005231</t>
  </si>
  <si>
    <t>CONSERTO  E  MONTAGEM DE PNEUS PARA OS VEICULOS E MAQUINAS DA SECRETARIA DE OBRAS E VIACAO. CONF RD 2023 EM ANEXO PROCESSO    No  305/2021  -  PREGAO  PRESENCIAL  No  53/2021  - SRP 44/2021</t>
  </si>
  <si>
    <t>0202200005232</t>
  </si>
  <si>
    <t>MONTAGEM  E  CONSERTO  DE  PNEUS  PARA  OS ONIBUS QUE REALIZAM O TRANSPORTE COLETIVO DE PASSAGEIROS. CONF RD 2022 EM ANEXO PROCESSO    No  305/2021  -  PREGAO  PRESENCIAL  No  53/2021  - SRP 44/2021</t>
  </si>
  <si>
    <t>0202200005233</t>
  </si>
  <si>
    <t>AQUISICAO  DE  MATERIAIS  PARA  CONFECCAO  DE  PRATELEIRAS  QUE SERVIRAO DE ARQUIVO  MORTO  PARA  A  SECRETARIA  DA  FAZENDA.  CONF RD 2028 EM ANEXO. PROCESSO No 265/2022  DISPENSA 196/2022</t>
  </si>
  <si>
    <t>0202200005234</t>
  </si>
  <si>
    <t>CARIMBO  ENTINTADO  PARA  DIRETORA  DE  ASSISTeNCIA SOCIAL. CONF RD 2030 EM ANEXO PROCESSO   No  76/2022  -  PREGAO  PRESENCIAL  No  14/2022  -  SRP  10/2022</t>
  </si>
  <si>
    <t>0202200005235</t>
  </si>
  <si>
    <t>ACUCAR  E  CAFE  SOLUVEL  PARA A SECRETARIA DE SERVICOS URBANOS E TRANSITO. CONF RD 2031 EM ANEXO PROCESSO  No  116/2022  -  PREGAO  PRESENCIAL  No  21/2022    - SRP 14/2022</t>
  </si>
  <si>
    <t>0202200005236</t>
  </si>
  <si>
    <t>RESSARCIMENTO  PARA  O  SERVIDOR VINICIUS FRuHLING DOS SANTOS PARA VIAGEM a SANTO  ANGELO,  NOS DIAS 27 E 28 DE JULHO DE 2022, OBJETIVANDO PARTICIPACAO NO  EVENTO  MBA  EM  INOVACAO  NA  GESTAO PuBLICA, PROMOVIDO PELA FACULDADE SANTO ANGELO - FASA. CONF RD 2032 EM ANEXO</t>
  </si>
  <si>
    <t>0202200005237</t>
  </si>
  <si>
    <t>FILTRO  DE  AR  2PC  PARA  CAMINHAO  MERCEDES 1318 DA SMOV. CONF RD 2025 EM ANEXO PROCESSO  No  203/2021  -  PREGAO  PRESENCIAL  No  39/2021   - SRP 31/2021.</t>
  </si>
  <si>
    <t>0202200005238</t>
  </si>
  <si>
    <t>OLEOS  E FILTROS PARA FROTA DA SECRETARIA DE OBRAS E VIACAO - MANUTENCAO DE ESTRADAS RURAIS. CONF RD 2024 EM ANEXO PROCESSO  No  203/2021  -  PREGAO  PRESENCIAL  No  39/2021  -  SRP 31/2021.</t>
  </si>
  <si>
    <t>0202200005239</t>
  </si>
  <si>
    <t>MEDICAMENTOS            DA        FARMaCIA    BaSICA    DO  MUNICIPIO  PARA DISTRIBUICAO AOS PACIENTES EM TRATAMENTO DOMICILIAR. TRANSPOSTO    DA    NE  3213  P/  AJUSTE NA VINCULACAO PREGAO ELETRONICO 01/2022 DO CISA</t>
  </si>
  <si>
    <t>0202200005240</t>
  </si>
  <si>
    <t>0,50  DE  DIARIA  A SANTO ANGELO NOS DIAS 27 E 28/07/2022 PARA PARTICIPACAO EM  EVENTO  "  MBA EM INOVACAO NA GESTAO PUBLICA" JUNTO A FASA. CONF SD 859 EM ANEXO</t>
  </si>
  <si>
    <t>0202200005241</t>
  </si>
  <si>
    <t>0,50  DE  DIARIA  A SANTO ANGELO NOS DIAS 27 E 28/07/2022 PARA PARTICIPACAO EM  EVENTO  "  MBA EM INOVACAO NA GESTAO PUBLICA" JUNTO A FASA. CONF SD 858 EM ANEXO</t>
  </si>
  <si>
    <t>0202200005242</t>
  </si>
  <si>
    <t>CONTRIBUICAO AO FGTS REF. REMUNERACAO DE JULHO DE 2022. 931 - 1 - PROFESSORES FUNDEB - R$ 251,34 127 - 1 - SECRETARIA DE SAUDE - PPI - R$ 162,09 117 - 7 - AGENTES DE SAUDE - PSF01 - R$ 1.279,75 117 - 8 - AGENTES DE SAUDE - PSF02 - R$ 1.450,61</t>
  </si>
  <si>
    <t>0202200005243</t>
  </si>
  <si>
    <t>0202200005244</t>
  </si>
  <si>
    <t>0202200005245</t>
  </si>
  <si>
    <t>0202200005248</t>
  </si>
  <si>
    <t>CONTRIB. PATRONAL AO INSS REF REMUNERACAO DE JULHO 2022 CONSELHO TUTELAR</t>
  </si>
  <si>
    <t>0202200005249</t>
  </si>
  <si>
    <t>CONTRIB. PATRONAL AO INSS REF REMUNERACAO DE JULHO 2022 GABINETE SUBSIDIOS PREFEITO E VICE</t>
  </si>
  <si>
    <t>0202200005250</t>
  </si>
  <si>
    <t>CONTRIB. PATRONAL AO INSS REF REMUNERACAO DE JULHO 2022 GABINETE ASSESSORIA CCS</t>
  </si>
  <si>
    <t>0202200005251</t>
  </si>
  <si>
    <t>CONTRIB. PATRONAL AO INSS REF REMUNERACAO DE JULHO 2022 ADMINISTRACAO CCS</t>
  </si>
  <si>
    <t>0202200005252</t>
  </si>
  <si>
    <t>CONTRIB. PATRONAL AO INSS REF REMUNERACAO DE JULHO 2022 FAZENDA CCS</t>
  </si>
  <si>
    <t>0202200005253</t>
  </si>
  <si>
    <t>CONTRIB. PATRONAL AO INSS REF REMUNERACAO DE JULHO 2022 ASSISTENCIA SOCIAL CCS</t>
  </si>
  <si>
    <t>0202200005254</t>
  </si>
  <si>
    <t>CONTRIB. PATRONAL AO INSS REF REMUNERACAO DE JULHO 2022 OBRAS E VIACAO CCS</t>
  </si>
  <si>
    <t>0202200005255</t>
  </si>
  <si>
    <t>CONTRIB. PATRONAL AO INSS REF REMUNERACAO DE JULHO 2022 SERVICOS URBANOS CCS</t>
  </si>
  <si>
    <t>0202200005256</t>
  </si>
  <si>
    <t>CONTRIB. PATRONAL AO INSS REF REMUNERACAO DE JULHO 2022 AGRICULTURA CCS</t>
  </si>
  <si>
    <t>0202200005257</t>
  </si>
  <si>
    <t>CONTRIB. PATRONAL AO INSS REF REMUNERACAO DE JULHO 2022 EDUCACAO - SECRETARIA - CCS</t>
  </si>
  <si>
    <t>0202200005258</t>
  </si>
  <si>
    <t>CONTRIB. PATRONAL AO INSS REF REMUNERACAO DE JULHO 2022 EDUCACAO - MDE-GV-ENS.FUND.APOIO - CCS</t>
  </si>
  <si>
    <t>0202200005259</t>
  </si>
  <si>
    <t>CONTRIB. PATRONAL AO INSS REF REMUNERACAO DE JULHO 2022 EDUCACAO - INFANTIL-MONITOR-CONTRATO</t>
  </si>
  <si>
    <t>0202200005260</t>
  </si>
  <si>
    <t>CONTRIB. PATRONAL AO INSS REF REMUNERACAO DE JULHO 2022 EDUCACAO - GV-PROFESSOR-CONTRATO</t>
  </si>
  <si>
    <t>0202200005261</t>
  </si>
  <si>
    <t>CONTRIB. PATRONAL AO INSS REF REMUNERACAO DE JULHO 2022 EDUCACAO - AUX.ALIM. e HIGIENE -CONTRATO</t>
  </si>
  <si>
    <t>0202200005262</t>
  </si>
  <si>
    <t>CONTRIB. PATRONAL AO INSS REF REMUNERACAO DE JULHO 2022 EDUCACAO - SUPER-ORIENTADOR -CONTRATO</t>
  </si>
  <si>
    <t>0202200005263</t>
  </si>
  <si>
    <t>CONTRIB. PATRONAL AO INSS REF REMUNERACAO DE JULHO 2022 EDUCACAO - INFANTIL-MONITOR -CONTRATO</t>
  </si>
  <si>
    <t>0202200005264</t>
  </si>
  <si>
    <t>CONTRIB. PATRONAL AO INSS REF REMUNERACAO DE JULHO 2022 EDUCACAO - INFANTIL-CONTR-MONITOR</t>
  </si>
  <si>
    <t>0202200005265</t>
  </si>
  <si>
    <t>CONTRIB. PATRONAL AO INSS REF REMUNERACAO DE JULHO 2022 EDUCACAO - PROF FUNDEB - CLT</t>
  </si>
  <si>
    <t>0202200005266</t>
  </si>
  <si>
    <t>CONTRIB. PATRONAL AO INSS REF REMUNERACAO DE JULHO 2022 AGENTES SAUDE PACS - CLT PSF 01</t>
  </si>
  <si>
    <t>0202200005267</t>
  </si>
  <si>
    <t>CONTRIB. PATRONAL AO INSS REF REMUNERACAO DE JULHO 2022 AGENTES SAUDE PACS - CLT PSF 02</t>
  </si>
  <si>
    <t>0202200005268</t>
  </si>
  <si>
    <t>CONTRIB. PATRONAL AO INSS REF REMUNERACAO DE JULHO 2022 SAUDE - VIGILANCIA - CLT</t>
  </si>
  <si>
    <t>0202200005269</t>
  </si>
  <si>
    <t>CONTRIB. PATRONAL AO INSS REF REMUNERACAO DE JULHO 2022 SAUDE - PRONTO ATENDIMENTO - CONTRATO</t>
  </si>
  <si>
    <t>0202200005270</t>
  </si>
  <si>
    <t>CONTRIB. PATRONAL AO INSS REF REMUNERACAO DE JULHO 2022 SAUDE - TEC. DE ENFERMAGEM - CONTRATO</t>
  </si>
  <si>
    <t>0202200005271</t>
  </si>
  <si>
    <t>CONTRIB. PATRONAL AO INSS REF REMUNERACAO DE JULHO 2022 SERVIDORES SAUDE - CCS</t>
  </si>
  <si>
    <t>0202200005272</t>
  </si>
  <si>
    <t>CONTRIB.  AO  FPSM  PARTE  PATRONAL  16%  REF  REMUNERACAO  DE JULHO 2022 GABINETE- CONTROLE INTERNO</t>
  </si>
  <si>
    <t>0202200005273</t>
  </si>
  <si>
    <t>CONTRIB.  AO  FPSM  PARTE  PATRONAL  16%  REF  REMUNERACAO  DE JULHO 2022 ADMINISTRACAO/LIMPEZA/COZINHA- ESTATUTARIO</t>
  </si>
  <si>
    <t>0202200005274</t>
  </si>
  <si>
    <t>CONTRIB.  AO  FPSM  PARTE  PATRONAL  16%  REF  REMUNERACAO  DE JULHO 2022 ADMINISTRACAO/SERVIDORES</t>
  </si>
  <si>
    <t>0202200005275</t>
  </si>
  <si>
    <t>CONTRIB.  AO  FPSM  PARTE  PATRONAL  16%  REF  REMUNERACAO  DE JULHO 2022 GRATIFICACAO RPPS 3</t>
  </si>
  <si>
    <t>0202200005276</t>
  </si>
  <si>
    <t>CONTRIB.  AO  FPSM  PARTE  PATRONAL  16%  REF  REMUNERACAO  DE JULHO 2022 GRATIFICACAO CAMARA 3</t>
  </si>
  <si>
    <t>0202200005277</t>
  </si>
  <si>
    <t>CONTRIB.  AO  FPSM  PARTE  PATRONAL  16%  REF  REMUNERACAO  DE JULHO 2022 FAZENDA - SERVIDORES</t>
  </si>
  <si>
    <t>0202200005278</t>
  </si>
  <si>
    <t>0202200005279</t>
  </si>
  <si>
    <t>0202200005280</t>
  </si>
  <si>
    <t>CONTRIB.  AO  FPSM  PARTE  PATRONAL  16%  REF  REMUNERACAO  DE JULHO 2022 FAZENDA - TRIBUTARIO-ESTATUTARIO</t>
  </si>
  <si>
    <t>0202200005281</t>
  </si>
  <si>
    <t>CONTRIB.  AO  FPSM  PARTE  PATRONAL  16%  REF  REMUNERACAO  DE JULHO 2022 OBRAS E VIACAO/SERVIDORES</t>
  </si>
  <si>
    <t>0202200005282</t>
  </si>
  <si>
    <t>CONTRIB.  AO  FPSM  PARTE  PATRONAL  16%  REF  REMUNERACAO  DE JULHO 2022 SERVICOS URBANOS E TRANSITO/SERVIDORES</t>
  </si>
  <si>
    <t>0202200005283</t>
  </si>
  <si>
    <t>CONTRIB.  AO  FPSM  PARTE  PATRONAL  16%  REF  REMUNERACAO  DE JULHO 2022 ASSISTENCIA SOCIAL SECRETARIA</t>
  </si>
  <si>
    <t>0202200005284</t>
  </si>
  <si>
    <t>CONTRIB.  AO  FPSM  PARTE  PATRONAL  16%  REF  REMUNERACAO  DE JULHO 2022 ASSISTENCIA SOCIAL CRAS-ESTAT.</t>
  </si>
  <si>
    <t>0202200005285</t>
  </si>
  <si>
    <t>CONTRIB.  AO  FPSM  PARTE  PATRONAL  16%  REF  REMUNERACAO  DE JULHO 2022 AGRICULTURA - ESTATUTARIOS</t>
  </si>
  <si>
    <t>0202200005286</t>
  </si>
  <si>
    <t>CONTRIB.  AO  FPSM  PARTE  PATRONAL  16%  REF  REMUNERACAO  DE JULHO 2022 EDUCACAO - SECRETARIA - ESTATUTARIOS</t>
  </si>
  <si>
    <t>0202200005287</t>
  </si>
  <si>
    <t>CONTRIB.  AO  FPSM  PARTE  PATRONAL  16%  REF  REMUNERACAO  DE JULHO 2022 EDUC. FUNDEB - LAR- ED.INFANTIL-PROF</t>
  </si>
  <si>
    <t>0202200005288</t>
  </si>
  <si>
    <t>CONTRIB.  AO  FPSM  PARTE  PATRONAL  16%  REF  REMUNERACAO  DE JULHO 2022 EDUC. FUNDEB - LAR- ED.INFANTIL-MERENDA</t>
  </si>
  <si>
    <t>0202200005289</t>
  </si>
  <si>
    <t>CONTRIB.  AO  FPSM  PARTE  PATRONAL  16%  REF  REMUNERACAO  DE JULHO 2022 EDUC. FUNDEB - GV-FUNDA-PROF</t>
  </si>
  <si>
    <t>0202200005290</t>
  </si>
  <si>
    <t>CONTRIB.  AO  FPSM  PARTE  PATRONAL  16%  REF  REMUNERACAO  DE JULHO 2022 EDUC. FUNDEB - GV-ED.INFANTIL-PROF</t>
  </si>
  <si>
    <t>0202200005291</t>
  </si>
  <si>
    <t>CONTRIB.  AO  FPSM  PARTE  PATRONAL  16%  REF  REMUNERACAO  DE JULHO 2022 EDUC. FUNDEB - GV-FUNDA.MERENDA</t>
  </si>
  <si>
    <t>0202200005292</t>
  </si>
  <si>
    <t>CONTRIB.  AO  FPSM  PARTE  PATRONAL  16%  REF  REMUNERACAO  DE JULHO 2022 EDUC. FUNDEB - LAR-ED.INFANTIL-APOIO</t>
  </si>
  <si>
    <t>0202200005293</t>
  </si>
  <si>
    <t>CONTRIB.  AO  FPSM  PARTE  PATRONAL  16%  REF  REMUNERACAO  DE JULHO 2022 EDUC. FUNDEB - TRANSPORTE ESCOLAR</t>
  </si>
  <si>
    <t>0202200005294</t>
  </si>
  <si>
    <t>CONTRIB.  AO  FPSM  PARTE  PATRONAL  16%  REF  REMUNERACAO  DE JULHO 2022 EDUC. FUNDEB - GV-ORIENTADOR-ESTATUTARIO</t>
  </si>
  <si>
    <t>0202200005295</t>
  </si>
  <si>
    <t>CONTRIB.  AO  FPSM  PARTE  PATRONAL  16%  REF  REMUNERACAO  DE JULHO 2022 EDUC. FUNDEB - GV-ED.INFANTIL-MONITOR</t>
  </si>
  <si>
    <t>0202200005296</t>
  </si>
  <si>
    <t>CONTRIB.  AO  FPSM  PARTE  PATRONAL  16%  REF  REMUNERACAO  DE JULHO 2022 EDUC. FUNDEB - GV-FUNDA-APOIO</t>
  </si>
  <si>
    <t>0202200005297</t>
  </si>
  <si>
    <t>CONTRIB.  AO  FPSM  PARTE  PATRONAL  16%  REF  REMUNERACAO  DE JULHO 2022 EDUC. FUNDEB - GV-INFANTIL-APOIO</t>
  </si>
  <si>
    <t>0202200005298</t>
  </si>
  <si>
    <t>CONTRIB.  AO  FPSM  PARTE  PATRONAL  16%  REF  REMUNERACAO  DE JULHO 2022 EDUC. FUNDEB - LAR-INF.MONITOR-ESTATUTARIOS</t>
  </si>
  <si>
    <t>0202200005299</t>
  </si>
  <si>
    <t>CONTRIB.  AO  FPSM  PARTE  PATRONAL  16%  REF  REMUNERACAO  DE JULHO 2022 SAUDE - SECRETARIA</t>
  </si>
  <si>
    <t>0202200005300</t>
  </si>
  <si>
    <t>CONTRIB.  AO  FPSM  PARTE  PATRONAL  16%  REF  REMUNERACAO  DE JULHO 2022 SAUDE - VIGILANCIA EPIDEM-ESTATUTARIO</t>
  </si>
  <si>
    <t>0202200005301</t>
  </si>
  <si>
    <t>CONTRIB.  AO  FPSM  PARTE  PATRONAL  16%  REF  REMUNERACAO  DE JULHO 2022 SAUDE - TRANSPORTE</t>
  </si>
  <si>
    <t>0202200005302</t>
  </si>
  <si>
    <t>CONTRIB.  AO  FPSM  PARTE  PATRONAL  16%  REF  REMUNERACAO  DE JULHO 2022 SAUDE - PIM</t>
  </si>
  <si>
    <t>0202200005303</t>
  </si>
  <si>
    <t>CONTRIB.  AO  FPSM  PARTE  PATRONAL  16%  REF  REMUNERACAO  DE JULHO 2022 SAUDE - FARMACIA - ESTATUTARIO</t>
  </si>
  <si>
    <t>0202200005304</t>
  </si>
  <si>
    <t>CONTRIB.  AO  FPSM  PARTE  PATRONAL  16%  REF  REMUNERACAO  DE JULHO 2022 SAUDE - PSF01 BUCAL</t>
  </si>
  <si>
    <t>0202200005305</t>
  </si>
  <si>
    <t>CONTRIB.  AO  FPSM  PARTE  PATRONAL  16%  REF  REMUNERACAO  DE JULHO 2022 SAUDE - PSF01 ESTATUTARIO</t>
  </si>
  <si>
    <t>0202200005306</t>
  </si>
  <si>
    <t>CONTRIB.  AO  FPSM  PARTE  PATRONAL  16%  REF  REMUNERACAO  DE JULHO 2022 SAUDE - PSF02 BUCAL</t>
  </si>
  <si>
    <t>0202200005307</t>
  </si>
  <si>
    <t>CONTRIB.  AO  FPSM  PARTE  PATRONAL  16%  REF  REMUNERACAO  DE JULHO 2022 SAUDE - PSF02 ESTATUTARIO</t>
  </si>
  <si>
    <t>0202200005308</t>
  </si>
  <si>
    <t>CONTRIB.  AO  FPSM  PARTE  PATRONAL  16%  REF  REMUNERACAO  DE JULHO 2022 SAUDE - PRONTO ATENDIMENTO</t>
  </si>
  <si>
    <t>0202200005309</t>
  </si>
  <si>
    <t>CONTRIB.  AO  FPSM  PARTE  PATRONAL  16%  REF  REMUNERACAO  DE JULHO 2022 SAUDE - PSF02 APOIO-ESTATUTARIO</t>
  </si>
  <si>
    <t>0202200005310</t>
  </si>
  <si>
    <t>CONTRIB.  AO  FPSM  PARTE  PATRONAL  16%  REF  REMUNERACAO  DE JULHO 2022 SAUDE - PRONTO ATENDIMENTO-APOIO-ESTATUTARIO</t>
  </si>
  <si>
    <t>0202201005311</t>
  </si>
  <si>
    <t>CONTRIB  AO  FPSM  PARTE  PATRONAL DE 16% REF. REMUNERACAO DE JULHO/2022. FAPS-INATIVOS-VL-REAL</t>
  </si>
  <si>
    <t>0202201005312</t>
  </si>
  <si>
    <t>CONTRIB  AO  FPSM  PARTE  PATRONAL DE 16% REF. REMUNERACAO DE JULHO/2022. FAPS-PENSIONISTAS-VL-REAL</t>
  </si>
  <si>
    <t>0202200005314</t>
  </si>
  <si>
    <t>CONTRIB.  AO  FPSM  PARTE  PATRONAL  20,88% REF REMUNERACAO DE JULHO 2022 PASSIVO ATUARIAL DEMAIS SERVIDORES</t>
  </si>
  <si>
    <t>0202200005315</t>
  </si>
  <si>
    <t>CONTRIB.  AO  FPSM  PARTE  PATRONAL  20,88% REF REMUNERACAO DE JULHO 2022 PASSIVO ATUARIAL SERVIDORES EDUCACAO - FUNDEB</t>
  </si>
  <si>
    <t>0202200005316</t>
  </si>
  <si>
    <t>CONTRIB.  AO  FPSM  PARTE  PATRONAL  20,88% REF REMUNERACAO DE JULHO 2022 PASSIVO ATUARIAL SERVIDORES SAUDE</t>
  </si>
  <si>
    <t>0202200005317</t>
  </si>
  <si>
    <t>CONTRIB.  AO  FPSM  PARTE  PATRONAL  20,88% REF REMUNERACAO DE JULHO 2022 FAPS INATIVOS - VL-REAL</t>
  </si>
  <si>
    <t>0202200005318</t>
  </si>
  <si>
    <t>CONTRIB.  AO  FPSM  PARTE  PATRONAL  20,88% REF REMUNERACAO DE JULHO 2022 FAPS - PENSIONISTAS - VL-REAL</t>
  </si>
  <si>
    <t>0202200005319</t>
  </si>
  <si>
    <t>CONTRIB.  AO  FPSM  PARTE  PATRONAL  20,88% REF REMUNERACAO DE JULHO 2022 CAMARA- ESTATUTARIOS</t>
  </si>
  <si>
    <t>0202200005320</t>
  </si>
  <si>
    <t>COMBUSTIVEL  PARA  ABASTECIMENTO  DA FROTA DA SECRETARIA DE OBRAS E VIACAO- MANUTENCAO DE ESTRADAS RURAIS. CONF RD 2035 EM ANEXO PROCESSO 16/2022, PREGAO PRESENCIAL 02/2022, SRP 03/2022 1.200 LTS DIESEL S10 X R$ 7,78</t>
  </si>
  <si>
    <t>0202200005321</t>
  </si>
  <si>
    <t>0,25  DE  DIARIA  A  SANTO  ANGELO  NO  DIA 03/08/2022 PARA PARTICIPACAO EM EVENTO TECNICO ANUAL DA  ABASE  SISTEMAS  NA  CIDADE  DE  SANTO  ANGELO.  CONF  SD  877  M ANEXO</t>
  </si>
  <si>
    <t>0202200005322</t>
  </si>
  <si>
    <t>0,25  DE  DIARIA  A  SANTO  ANGELO  NO  DIA 03/08/2022 PARA PARTICIPACAO EM EVENTO TECNICO ANUAL DA ABASE SISTEMAS . CONF SD 874 EM ANEXO</t>
  </si>
  <si>
    <t>0202200005323</t>
  </si>
  <si>
    <t>0,25  DE  DIARIA  A  SANTO  ANGELO  NO  DIA 03/08/2022 PARA PARTICIPACAO EM EVENTO TECNICO ANUAL DA ABASE SISTEMAS . CONF SD 876 EM ANEXO</t>
  </si>
  <si>
    <t>0202200005324</t>
  </si>
  <si>
    <t>0,25  DE  DIARIA  A  SANTO  ANGELO  NO  DIA 03/08/2022 PARA PARTICIPACAO EM EVENTO TECNICO ANUAL DA ABASE SISTEMAS . CONF SD 875 EM ANEXO</t>
  </si>
  <si>
    <t>0202200005325</t>
  </si>
  <si>
    <t>1,50  DE  DIARIA  A  PORTO  ALEGRE  DE 03 A 06/08/2022 PARA PARTICIPACAO EM CAPACITACAO SOBRE PATRIMONIO PUBLICO. CONF SD 832 EM ANEXO</t>
  </si>
  <si>
    <t>0202200005326</t>
  </si>
  <si>
    <t>0,25  DE  DIARIA  A  IJUI  NO  DIA  27/07/2022  PARA REALIZAR MANUTENCAO EM SISTEMA  DE AR CONDICIONADO NO ONIBUS No 110 IZV 8F03. CONF SD 865 EM ANEXO</t>
  </si>
  <si>
    <t>0202200005327</t>
  </si>
  <si>
    <t>2,50  DE  DIARIAS  A  PORTO  ALEGRE DE 15 A 18/08/2022 PARA PARTICIPACAO EM CURSO:  "  REURB  -  MODULO I: REGULARIZACAO FUNDIARIA URBANA" JUNTO A DPM- PORTO ALEGRE. CONF SD 869 EM ANEXO</t>
  </si>
  <si>
    <t>0202200005328</t>
  </si>
  <si>
    <t>1,50  DE  DIARIAS  A  PORTO  ALEGRE DE 15 A 18/08/2022 PARA PARTICIPACAO EM CURSO:  "  REURB  -  MODULO I: REGULARIZACAO FUNDIARIA URBANA" JUNTO A DPM- PORTO ALEGRE. CONF SD 870 EM ANEXO</t>
  </si>
  <si>
    <t>0202200005329</t>
  </si>
  <si>
    <t>0,25  DE  DIARIA  A  IJUI NO DIA 27/07/2022 PARA LEVAR ONIBUS PARA REALIZAR MANUTENCAO    EM   SISTEMA  DE  AR  CONDICIONADO.  CONF  SD  866  EM  ANEXO</t>
  </si>
  <si>
    <t>0202200005330</t>
  </si>
  <si>
    <t>MATERIAIS  DE  EXPEDIENTE  PARA  MANUTENCAO DAS ATIVIDADES DA SECRETARIA DE ADMINISTRACAO. CONF RD 2013 EM ANEXO PROCESSO  No  213/2022  -  PREGAO  ELETRoNICO  No  09/2022  - SRP 20/2022</t>
  </si>
  <si>
    <t>0202200005331</t>
  </si>
  <si>
    <t>MATERIAIS  DE  EXPEDIENTE  PARA  MANUTENCAO DAS ATIVIDADES DA SECRETARIA DE ADMINISTRACAO. CONF RD 2012 EM ANEXO PROCESSO  No  213/2022  -  PREGAO  ELETRoNICO  No  09/2022  - SRP 20/2022</t>
  </si>
  <si>
    <t>0202200005332</t>
  </si>
  <si>
    <t>MATERIAIS  DE  EXPEDIENTE  PARA  MANUTENCAO DAS ATIVIDADES DA SECRETARIA DE ADMINISTRACAO. CONF RD 2011 EM ANEXO PROCESSO  No  213/2022  -  PREGAO  ELETRoNICO  No  09/2022  - SRP 20/2022</t>
  </si>
  <si>
    <t>0202200005333</t>
  </si>
  <si>
    <t>MATERIAIS  DE  EXPEDIENTE  PARA  MANUTENCAO DAS ATIVIDADES DA SECRETARIA DE ADMINISTRACAO. CONF RD 2010 EM ANEXO PROCESSO  No  213/2022  -  PREGAO  ELETRoNICO  No  09/2022  - SRP 20/2022</t>
  </si>
  <si>
    <t>0202200005334</t>
  </si>
  <si>
    <t>MATERIAIS  DE  EXPEDIENTE  PARA  MANUTENCAO DAS ATIVIDADES DA SECRETARIA DE ADMINISTRACAO. CONF RD 2009 EM ANEXO PROCESSO  No  213/2022  -  PREGAO  ELETRoNICO  No  09/2022  - SRP 20/2022</t>
  </si>
  <si>
    <t>0202200005335</t>
  </si>
  <si>
    <t>ELABORACAO  DE  PROJETO TECNICO PARA REVITALIZACAO DO SISTEMA DE ILUMINACAO PUBLICA DO MUNICIPIO. CONF RD 2018 EM ANEXO PROCESSO 307/2022 - DISPENSA 231/2022</t>
  </si>
  <si>
    <t>0202200005336</t>
  </si>
  <si>
    <t>ELABORACAO  DE  PROJETO TECNICO PARA REVITALIZACAO DO SISTEMA DE ILUMINACAO PUBLICA DO MUNICIPIO. CONF RD 2019 EM ANEXO PROCESSO 307/2022 - DISPENSA 231/2022</t>
  </si>
  <si>
    <t>0202200005337</t>
  </si>
  <si>
    <t>MATERIAIS  PARA O REVESTIMENTO DE CALCADAS  DA EMEI LAR DA CRIANCA. CONF RD 2007 EM ANEXO  PROCESSO 304/2022 - DISPENSA 229/2022</t>
  </si>
  <si>
    <t>0202200005338</t>
  </si>
  <si>
    <t>PLACAS    PARA  VEICULOS  DA  FROTA  DA  SMOV.  CONF  RD  2029  EM  ANEXO PROCESSO 309/2022 - DISPENSA 232/2022</t>
  </si>
  <si>
    <t>0202200005339</t>
  </si>
  <si>
    <t>30  HORAS  DE  SERVICOS  DE  MECaNICA  PARA FROTA DA SECRETARIA DE SERVICOS URBANOS E TRaNITO. CONF RD 2034 EM ANEXO PROCESSO   No  56/2022  -  PREGAO  PRESENCIAL  No  09/2022  -  SRP  07/2022</t>
  </si>
  <si>
    <t>0202200005340</t>
  </si>
  <si>
    <t>30  HORAS  MAO  DE OBRA PARTE ELETRICA PARA FROTA DA SECRETARIA DE SERVICOS URBANOS E TRaNITO. CONF RD 2033 EM ANEXO PROCESSO   No  56/2022  -  PREGAO  PRESENCIAL  No  09/2022  -  SRP  07/2022</t>
  </si>
  <si>
    <t>0202200005341</t>
  </si>
  <si>
    <t>RESSARCIMENTO  DE VALOR DE COMBUSTIVEL PARA A SERVIDORA ANA PAULA SCHNEIDER SCHMIDT  REFERENTE  AO  DESLOCAMENTO  COM  VEICULO  PROPRIO ATE A CIDADE DE SANTO  ANGELO  PARA  PARTICIPAR DE EVENTO TECNICO ANUAL  DA ABASE SISTEMAS, QUE ACONTECERa NO DIA 03/08/2022. CONF RD 2036 EM ANEXO</t>
  </si>
  <si>
    <t>0202200005342</t>
  </si>
  <si>
    <t>02  TAXAS  DE  INSCRICAO  EM  CAPACITACAO  PARA  OS SERVIDORES FELIPE FERON KIRSCHNER  E CLAUDINEI ADRIANO FAGUNDES -  "REURB - MODULO I: REGULARIZACAO FUNDIARIA  URBANA",  NOS  DIAS 16 E 17/08/2022, JUNTO A DPM - PORTO ALEGRE. CONF RD 2037 EM ANEXO.</t>
  </si>
  <si>
    <t>4.4.90.52.39.00.00.000</t>
  </si>
  <si>
    <t>0202200005343</t>
  </si>
  <si>
    <t>BOMBA  DE  ESGUICHO  PARA  A  LAVAGEM  DA  SECRETARIA DE SERVICOS URBANOS E TRANSITO. CONF RD 2008 EM ANEXO PROCESSO 301/2022 - DISPENSA 226/2022 PATRIMoNIO No</t>
  </si>
  <si>
    <t>0202200005344</t>
  </si>
  <si>
    <t>PRODUTOS  PARA    LAVAGEM  DA  FROTA  MUNICIPAL.  CONF  RD 2039 EM ANEXO PROCESSO 312/2022 - DISPENSA 233/2022</t>
  </si>
  <si>
    <t>0202200005345</t>
  </si>
  <si>
    <t>MATERIAIS  DE  EXPEDIENTE  PARA  MANUTENCAO DAS ATIVIDADES DA SECRETARIA DA FAZENDA. CONF RD 2038 EM ANEXO PROCESSO  No  213/2022  -  PREGAO  ELETRoNICO  No  09/2022  -  SRP  20/2022</t>
  </si>
  <si>
    <t>0202200005346</t>
  </si>
  <si>
    <t>01 UN REFIL DE TINTA  PRETA PARA A IMPRESSORA DO SETOR DO CONTROLE INTERNO. CONF RD 2040 EM ANEXO PROCESSO  No  258/2021  -  PREGAO  PRESENCIAL  No  44/2021  -  SRP  35/2021</t>
  </si>
  <si>
    <t>0202200005348</t>
  </si>
  <si>
    <t>VALE  ALIMENTACAO PARA OS SERVIDORES MUNICIPAIS CONF. LEI 2734/17 E DECRETO No 72/17CONF.  RELATORIO PARA EMPENHO  NF-E No79.506 E BOLETO  EM ANEXO. PROC. 103/21 PREG. ELETRONICO 002/21 CONTRATO 42/21</t>
  </si>
  <si>
    <t>0202200005349</t>
  </si>
  <si>
    <t>0202200005350</t>
  </si>
  <si>
    <t>VALE  ALIMENTACAO PARA OS SERVIDORES MUNICIPAIS CONF. LEI 2734/17 E DECRETO No  72/17CONF.  RELATORIO PARA EMPENHO,  NF-E No 79.506 E BOLETO  EM ANEXO.  PROC. 103/21 PREG. ELETRONICO 002/21 CONTRATO 42/21</t>
  </si>
  <si>
    <t>0202200005351</t>
  </si>
  <si>
    <t>0202200005352</t>
  </si>
  <si>
    <t>0202200005353</t>
  </si>
  <si>
    <t>0202200005354</t>
  </si>
  <si>
    <t>0202200005355</t>
  </si>
  <si>
    <t>0202200005356</t>
  </si>
  <si>
    <t>0202200005357</t>
  </si>
  <si>
    <t>0202200005358</t>
  </si>
  <si>
    <t>0202200005359</t>
  </si>
  <si>
    <t>0202200005360</t>
  </si>
  <si>
    <t>0202200005361</t>
  </si>
  <si>
    <t>0202200005362</t>
  </si>
  <si>
    <t>0202200005363</t>
  </si>
  <si>
    <t>0202200005364</t>
  </si>
  <si>
    <t>0202200005365</t>
  </si>
  <si>
    <t>0202200005366</t>
  </si>
  <si>
    <t>0202200005367</t>
  </si>
  <si>
    <t>0202200005368</t>
  </si>
  <si>
    <t>0202200005369</t>
  </si>
  <si>
    <t>0202200005370</t>
  </si>
  <si>
    <t>0202200005371</t>
  </si>
  <si>
    <t>0202200005372</t>
  </si>
  <si>
    <t>0202200005373</t>
  </si>
  <si>
    <t>0202200005374</t>
  </si>
  <si>
    <t>0202200005375</t>
  </si>
  <si>
    <t>0202200005376</t>
  </si>
  <si>
    <t>0,25  DE  DIARIA  A  IJUI  NO DIA 28/07/2022 PARA LEVAR ONIBUS 110 IZV 8F03 PARA REALIZAR TROCA DE PECA. CONF SD 884 EM ANEXO</t>
  </si>
  <si>
    <t>0202200005377</t>
  </si>
  <si>
    <t>0,25  DE  DIARIA  A IJUI NO DIA 28/07 PARA LEVAR O ONIBUS 68 PLACA IPL 9843 EM VISTORIA OBRIGATORIA. CONF SD 883 EM ANEXO</t>
  </si>
  <si>
    <t>0202200005378</t>
  </si>
  <si>
    <t>0,25  DE  DIARIA  A  IJUI  NO DIA 28/07/2022 PARA CONFERENCIA DE SERVICO NA PARTE  ELETRICA  DO  ONIBUS  No  110  PLACA  IZV 8F03. CONF SD 885 EM ANEXO</t>
  </si>
  <si>
    <t>0202200005379</t>
  </si>
  <si>
    <t>COMBUSTIVEL  PARA  ABASTECIMENTO  DA FROTA DA SECRETARIA DE OBRAS E VIACAO- MANUTENCAO DE ESTRADAS RURAIS. PROCESSO 16/2022 PREGAO PRESENCIAL 02/2022 SRP 03/2022 DIESEL S10 X R$ 7,78 NE COMPLEMENTAR A NE 4040 AJUSTE DE VALOR.</t>
  </si>
  <si>
    <t>0202200005380</t>
  </si>
  <si>
    <t>COMBUSTIVEL  PARA  ABASTECIMENTO  DA FROTA DA SECRETARIA DE OBRAS E VIACAO- MANUTENCAO DE ESTRADAS RURAIS. PROCESSO 16/2022 PREGAO PRESENCIAL 02/2022 SRP 03/2022 DIESEL COMUN X R$ 7,67 NE COMPLEMENTAR A NE 4446 AJUSTE DE VALOR.</t>
  </si>
  <si>
    <t>0202200005381</t>
  </si>
  <si>
    <t>COMBUSTIVEL   PARA  MANUTENCAO  DAS  ATIVIDADES  DO  CONSELHO  TUTELAR. PROCESSO  No  324/2021  -  PREGAO  PRESENCIAL  No  56/2021 SRP No 46/2021 E EDITAL No 89/2021. GASOLINA COMUM X R$ 7,68 NE TRANSPOSTA DA NE 4004 E 4005 AJUSTE DE VALOR.</t>
  </si>
  <si>
    <t>0202200005382</t>
  </si>
  <si>
    <t>COMBUSTIVEL  PARA  ABASTECIMENTO DA FROTA DA SECRETARIA DE OBRAS E VIACAO - MANUTENCAO  DE  ESTRADAS  RURAIS  -  CIDE  FF.  CONF  RD  2041  EM  ANEXO PROCESSO 16/2022 - PREGAO PRESENCIAL 02/2022 - SRP 03/2022 283,32 LTS DIESEL COMUM X R$ 7,67</t>
  </si>
  <si>
    <t>0202200005386</t>
  </si>
  <si>
    <t>TARIFA    DE  ENERGIA  ELETRICA  DO  CRAS-CENTRO  ASSISTENCIA  SOCIAL  REF. EXERCICIO 2022. MES: FAT. No: No CONOSCO: 3082467680 CONSUMO: COMPLEMENTAR DA NE 0045</t>
  </si>
  <si>
    <t>C:/Users/Everton/OneDrive/Prefeitura\2022\PAD\2022-07\cm\MES07\EMPENHO.TXT</t>
  </si>
  <si>
    <t>0202202004611</t>
  </si>
  <si>
    <t>03  BUQUES  DE  FLORES  PARA  HOMENAGEAR  AS  PRENDAS  DO  NOSSO  MUNICIPIO VENCEDORAS    NA   52.  CIRANDA  DE  PRENDAS,  REALIZADO  PELA  20.  REGIAO TRADICIONALISTA. CONF RD 90/2022 EM ANEXO.</t>
  </si>
  <si>
    <t>0202202004627</t>
  </si>
  <si>
    <t>1.  1/2  DIaRIAS A PORTO ALEGRE NOS DIAS 05 E 06.07.2022 PARA PARTICIPAR DO EVENTO  DE SESSAO  DE USO JUNTO DA SECRETARIA DA EDUCACAO E DEFESA CIVIL EM PORTO ALEGRE. CONF SD 779 EM ANEXO.</t>
  </si>
  <si>
    <t>0202202004628</t>
  </si>
  <si>
    <t>3,5  DIaRIAS  A  PORTO  ALEGRE  NOS DIAS 12 A 15/07/2022 PARA PARTICIPAR DO EVENTO  :  "37o  SEMINARIO  DE QUALIFICACAO DOS AGENTES POLITICOS - PODERES LEGISLATIVOS  E EXECUTIVOS". CONF SD 774 EM ANEXO.</t>
  </si>
  <si>
    <t>0202202004629</t>
  </si>
  <si>
    <t>3,5  DIaRIAS  A  PORTO  ALEGRE  NOS DIAS 12 A 15/07/2022 PARA PARTICIPAR DO EVENTO  :  "37o  SEMINARIO  DE QUALIFICACAO DOS AGENTES POLITICOS - PODERES LEGISLATIVOS  E EXECUTIVOS". CONF SD 771 EM ANEXO.</t>
  </si>
  <si>
    <t>DEVOLUCAO DEVIDO PROBLEMA SAUDE NA FAMILIA E NAO PODER VIAJAR.</t>
  </si>
  <si>
    <t>0202202004630</t>
  </si>
  <si>
    <t>3,5  DIaRIAS  A  PORTO  ALEGRE  NOS DIAS 12 A 15/07/2022 PARA PARTICIPAR DO EVENTO  :  "37o  SEMINARIO  DE QUALIFICACAO DOS AGENTES POLITICOS - PODERES LEGISLATIVOS  E EXECUTIVOS". CONF SD 773 EM ANEXO.</t>
  </si>
  <si>
    <t>0202202004631</t>
  </si>
  <si>
    <t>3,5  DIaRIAS  A  PORTO  ALEGRE  NOS DIAS 12 A 15/07/2022 PARA PARTICIPAR DO EVENTO  :  "37o  SEMINARIO  DE QUALIFICACAO DOS AGENTES POLITICOS - PODERES LEGISLATIVOS  E EXECUTIVOS". CONF SD 772 EM ANEXO.</t>
  </si>
  <si>
    <t>0202202004632</t>
  </si>
  <si>
    <t>INDENIZACAO  DE TRANSPORTE EM VIAGEM A PORTO ALEGRE, TOTALIZANDO 925,98 KM, PARA  OS    VEREADORES  SONIA  CRISTINA T. SOUTO, JOSE DOUGLAS R. MOREIRA E CLAUDIO    GILMAR    DE  MORAES  E  DA  SERVIDORA  JOSIANE  CARDOSO  CABRAL PARTICIPAREM  DO "37o SEMINARIO DE QUALIFICACAO DOS AGENTES POLITICOS-PODER LEGISLATIVO  E  EXECUTIVO":  QUE  SERA  NOS  DIAS  12,  13, 14 E 15.07.2022 PROMOVIDO  PELA AGAP</t>
  </si>
  <si>
    <t>0202202004633</t>
  </si>
  <si>
    <t>01  TAXA DE INSCRICAO PARA A SERVIDORA JOSIANE CARDOSO CABRAL PARTICIPAR DO EVENTO  :  "37o  SEMINARIO  DE QUALIFICACAO DOS AGENTES POLITICOS - PODERES LEGISLATIVOS   E EXECUTIVOS" NOS DIAS 12 A 15.07.2022 EM PORTO ALEGRE. CONF RD 91 EM ANEXO NE 4634.</t>
  </si>
  <si>
    <t>0202202004634</t>
  </si>
  <si>
    <t>03  TAXAS  DE  INSCRICOES  PARA  A VEREADORA SONIA CRISTINA TAVARES SOUTO E VEREADORES  CLAUDIO  GILMAR  DE  MORAES  E  JOSE  DOUGLAS RODRIGUES MOREIRA PARTICIPAREM  DO  EVENTO  :  "37o  SEMINARIO  DE  QUALIFICACAO  DOS AGENTES POLITICOS  -  PODERES  LEGISLATIVOS  E EXECUTIVOS" NOS DIAS 12 A 15.07.2022 EM PORTO ALEGRE. CONF RD 91 EM ANEXO.</t>
  </si>
  <si>
    <t>DEVOLVIDO 01  TAXA  DE  INSCRICAO  DA VEREADORA SONIA CRISTINA TAVARES SOUTO, DEVIDO NAO PODER VIAJAR  POR MOTIVOS DE DOENCA NA FAMILIA.</t>
  </si>
  <si>
    <t>0202202004684</t>
  </si>
  <si>
    <t>REFIL  PARA  MANUTENCAO  DO  PURIFICADOR  DE  AGUA  DA  CAMARA MUNICIPAL DE VEREADORES. CONF RD 93 EM ANEXO.</t>
  </si>
  <si>
    <t>0202202004707</t>
  </si>
  <si>
    <t>01  PASSAGENS  DE  IDA  E  VOLTA  A  PORTO  ALEGRE PARA A SERVIDORA JOSIANE CARDOSO  CABRAL  PARTICIPAR  DO  "37o SEMINARIO DE QUALIFICACAO DOS AGENTES POLITICOS  -  PODERES LEGISLATIVO E EXECUTIVO" NOS DIAS 12, 13, 14 E 15.07. 2022. CONF RD 94 EM ANEXO NE 4708. 01 PASSAGEM DE TRES DE MAIO A PORTO ALEGRE X R$ 280,00 01 PASSAGEM DE PORTO ALEGRE A SANTA ROSA X R$ 299,50</t>
  </si>
  <si>
    <t>0202202004708</t>
  </si>
  <si>
    <t>02  PASSAGENS  DE  IDA  E  VOLTA  A PORTO ALEGRE PARA OS VEREADORES CLAUDIO GILAMR  DE  MORAES  E  JOSE  DOUGLAS RODRIGUES MOREIRA PARTICIPAREM DO "37o SEMINARIO  DE  QUALIFICACAO  DOS  AGENTES POLITICOS - PODERES LEGISLATIVO E EXECUTIVO"  NOS  DIAS  12,  13,  14  E  15.07.2022.  CONF RD 94 EM ANEXO. 02 PASSAGEM DE TRES DE MAIO A PORTO ALEGRE X R$ 280,00 02 PASSAGEM DE PORTO ALEGRE A SANTA ROSA X</t>
  </si>
  <si>
    <t>0202202004758</t>
  </si>
  <si>
    <t>01  UN  GAS  DE COZINHA PARA USO DA CaMARA DE VEREADORES MUNICIPAL. CONF RD 95/2022 EM ANEXO</t>
  </si>
  <si>
    <t>0202202004874</t>
  </si>
  <si>
    <t>03  PASSAGENS  AEREAS  DE  PORTO  ALEGRE  A  BRASILIA  IDA  E VOLTA PARA OS VEREADORES  GILMAR  ROLIM DA SILVA, FRANCISCO CALEGARI E NICOLAS CORNELIUS, OS  QUAIS  IRAO PARTICIPAR DO "ENCONTRO NACIONAL DE LEGISLATIVOS MUNICIPAIS DE  16  A  19/08/2022.  PROMOVIDO  PELA  UVB  EM BRASILIA/DF. CONF. RD 97 E RECIBO No 1812 EM ANEXO.</t>
  </si>
  <si>
    <t>0202202004928</t>
  </si>
  <si>
    <t>REMUNERACAO REFERENTE AO MES DE JULHO 2022. CAMARA - ESTATUTARIOS VENCIMENTO</t>
  </si>
  <si>
    <t>0202202004929</t>
  </si>
  <si>
    <t>REMUNERACAO REFERENTE AO MES DE JULHO 2022. CAMARA - ESTATUTARIOS INSALUBRIDADE</t>
  </si>
  <si>
    <t>0202202004930</t>
  </si>
  <si>
    <t>REMUNERACAO REFERENTE AO MES DE JULHO 2022. CAMARA - ESTATUTARIOS AUXILIO DOENCA</t>
  </si>
  <si>
    <t>0202202004931</t>
  </si>
  <si>
    <t>REMUNERACAO REFERENTE AO MES DE JULHO 2022. CAMARA - ESTATUTARIOS ANUENIOS</t>
  </si>
  <si>
    <t>0202202004932</t>
  </si>
  <si>
    <t>REMUNERACAO REFERENTE AO MES DE JULHO 2022. CAMARA - VEREADORES REPRESENTACAO</t>
  </si>
  <si>
    <t>0202202004933</t>
  </si>
  <si>
    <t>REMUNERACAO REFERENTE AO MES DE JULHO 2022. CAMARA - VEREADORES SUBSIDIOS</t>
  </si>
  <si>
    <t>0202202004934</t>
  </si>
  <si>
    <t>REMUNERACAO REFERENTE AO MES DE JULHO 2022. CAMARA - CCS SALARIO C/C</t>
  </si>
  <si>
    <t>0202202005246</t>
  </si>
  <si>
    <t>CONTRIB. PATRONAL AO INSS REF REMUNERACAO DE JULHO 2022 VEREADORES</t>
  </si>
  <si>
    <t>0202202005247</t>
  </si>
  <si>
    <t>CONTRIB. PATRONAL AO INSS REF REMUNERACAO DE JULHO 2022 CAMARA CCS</t>
  </si>
  <si>
    <t>0202202005313</t>
  </si>
  <si>
    <t>0202202005347</t>
  </si>
  <si>
    <t>VALE  ALIMENTACAO PARA OS SERVIDORES MUNICIPAIS CONF. LEI 2734/17 E DECRETO No  72/17CONF.   RELATORIO PARA EMPENHO E NF-E No 79.506 E BOLETO EM ANEXO.  PROC. 103/21 PREG. ELETRONICO 002/21 CONTRATO 42/21</t>
  </si>
  <si>
    <t>0202202005383</t>
  </si>
  <si>
    <t>3,5  DIaRIAS  A  BRASILIA  NOS  DIAS  15  A 20.08.2022 PARA O VEREADOR PARA PARTICIPAR  DO  EVENTO   "ENCONTRO NACIONAL DE LEGISLATIVOS MUNICIPAIS", EM BRASILIA/ DF, REALIZADO PELA UVB. CONF SD 839 EM ANEXO.</t>
  </si>
  <si>
    <t>0202202005384</t>
  </si>
  <si>
    <t>3,5  DIaRIAS  A  BRASILIA  NOS  DIAS  15  A 20.08.2022 PARA O VEREADOR PARA PARTICIPAR  DO  EVENTO   "ENCONTRO NACIONAL DE LEGISLATIVOS MUNICIPAIS", EM BRASILIA/ DF, REALIZADO PELA UVB. CONF SD 838 EM ANEXO.</t>
  </si>
  <si>
    <t>0202202005385</t>
  </si>
  <si>
    <t>3,5  DIaRIAS  A  BRASILIA  NOS  DIAS  15  A 20.08.2022 PARA O VEREADOR PARA PARTICIPAR  DO  EVENTO   "ENCONTRO NACIONAL DE LEGISLATIVOS MUNICIPAIS", EM BRASILIA/ DF, REALIZADO PELA UVB. CONF SD 840 EM ANEXO.</t>
  </si>
  <si>
    <t>1.1.1.1.1.06.01.06.00.00.00.000</t>
  </si>
  <si>
    <t>1.1.4.4.1.01.05.04.00.00.00.000</t>
  </si>
  <si>
    <t>SICREDI GERAL FPSM MOV 0050 0306/11.359-8</t>
  </si>
  <si>
    <t>SICREDI LIQUIDEZ EMPRESARIAL REF DI FI RF FPSM 0050 0306/11.359-8</t>
  </si>
  <si>
    <t>00000000000000006366</t>
  </si>
  <si>
    <t>00000000000000006985</t>
  </si>
  <si>
    <t>00000000000000006997</t>
  </si>
  <si>
    <t>00000000000000006998</t>
  </si>
  <si>
    <t>00000000000000006999</t>
  </si>
  <si>
    <t>00000000000000007000</t>
  </si>
  <si>
    <t>00000000000000007002</t>
  </si>
  <si>
    <t>00000000000000007003</t>
  </si>
  <si>
    <t>00000000000000007004</t>
  </si>
  <si>
    <t>00000000000000007005</t>
  </si>
  <si>
    <t>00000000000000007006</t>
  </si>
  <si>
    <t>00000000000000007007</t>
  </si>
  <si>
    <t>00000000000000007008</t>
  </si>
  <si>
    <t>00000000000000007009</t>
  </si>
  <si>
    <t>00000000000000007010</t>
  </si>
  <si>
    <t>00000000000000007013</t>
  </si>
  <si>
    <t>00000000000000007014</t>
  </si>
  <si>
    <t>00000000000000007346</t>
  </si>
  <si>
    <t>00000000000000007447</t>
  </si>
  <si>
    <t>00000000000000007448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</si>
</sst>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dd\ mmm\.\ yyyy;@"/>
    <numFmt numFmtId="165" formatCode="#,##0.00_ ;[Red]\-#,##0.00\ "/>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2"/>
        <bgColor indexed="64"/>
      </patternFill>
    </fill>
  </fills>
  <borders count="5">
    <border>
      <left/>
      <right/>
      <top/>
      <bottom/>
      <diagonal/>
    </border>
    <border>
      <left/>
      <right/>
      <top style="double">
        <color auto="1"/>
      </top>
      <bottom style="double">
        <color auto="1"/>
      </bottom>
      <diagonal/>
    </border>
    <border>
      <left/>
      <right/>
      <top style="double">
        <color auto="1"/>
      </top>
      <bottom style="thin">
        <color auto="1"/>
      </bottom>
      <diagonal/>
    </border>
    <border>
      <left/>
      <right/>
      <top style="thin">
        <color auto="1"/>
      </top>
      <bottom style="thin">
        <color auto="1"/>
      </bottom>
      <diagonal/>
    </border>
    <border>
      <left/>
      <right/>
      <top style="thin">
        <color auto="1"/>
      </top>
      <bottom style="double">
        <color auto="1"/>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8">
    <xf numFmtId="0" fontId="0" fillId="0" borderId="0" xfId="0"/>
    <xf numFmtId="14" fontId="0" fillId="0" borderId="0" xfId="0" applyNumberFormat="1"/>
    <xf numFmtId="43" fontId="0" fillId="0" borderId="0" xfId="1" applyFont="1"/>
    <xf numFmtId="0" fontId="2" fillId="0" borderId="1" xfId="0" applyFont="1" applyBorder="1" applyAlignment="1">
      <alignment horizontal="center"/>
    </xf>
    <xf numFmtId="0" fontId="0" fillId="0" borderId="3" xfId="0" applyBorder="1"/>
    <xf numFmtId="0" fontId="0" fillId="0" borderId="4" xfId="0" applyBorder="1"/>
    <xf numFmtId="0" fontId="0" fillId="0" borderId="2" xfId="0" applyBorder="1"/>
    <xf numFmtId="165" fontId="0" fillId="0" borderId="2" xfId="0" applyNumberFormat="1" applyBorder="1"/>
    <xf numFmtId="10" fontId="0" fillId="0" borderId="2" xfId="2" applyNumberFormat="1" applyFont="1" applyBorder="1"/>
    <xf numFmtId="165" fontId="0" fillId="0" borderId="3" xfId="0" applyNumberFormat="1" applyBorder="1"/>
    <xf numFmtId="10" fontId="0" fillId="0" borderId="3" xfId="2" applyNumberFormat="1" applyFont="1" applyBorder="1"/>
    <xf numFmtId="165" fontId="0" fillId="0" borderId="4" xfId="0" applyNumberFormat="1" applyBorder="1"/>
    <xf numFmtId="10" fontId="0" fillId="0" borderId="4" xfId="2" applyNumberFormat="1" applyFont="1" applyBorder="1"/>
    <xf numFmtId="43" fontId="0" fillId="0" borderId="0" xfId="0" applyNumberFormat="1"/>
    <xf numFmtId="0" fontId="0" fillId="0" borderId="0" xfId="1" applyNumberFormat="1" applyFont="1"/>
    <xf numFmtId="43" fontId="0" fillId="2" borderId="0" xfId="1" applyFont="1" applyFill="1"/>
    <xf numFmtId="164" fontId="0" fillId="0" borderId="0" xfId="0" applyNumberFormat="1"/>
    <xf numFmtId="0" fontId="0" fillId="0" borderId="0" xfId="0" applyNumberFormat="1"/>
  </cellXfs>
  <cellStyles count="3">
    <cellStyle name="Normal" xfId="0" builtinId="0"/>
    <cellStyle name="Porcentagem" xfId="2" builtinId="5"/>
    <cellStyle name="Vírgula" xfId="1" builtinId="3"/>
  </cellStyles>
  <dxfs count="41">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1" u="none" strike="noStrike" kern="1200" spc="0" baseline="0">
                <a:solidFill>
                  <a:schemeClr val="tx1">
                    <a:lumMod val="65000"/>
                    <a:lumOff val="35000"/>
                  </a:schemeClr>
                </a:solidFill>
                <a:latin typeface="+mn-lt"/>
                <a:ea typeface="+mn-ea"/>
                <a:cs typeface="+mn-cs"/>
              </a:defRPr>
            </a:pPr>
            <a:r>
              <a:rPr lang="pt-BR" sz="1200" i="1"/>
              <a:t>Valores acumulados:</a:t>
            </a:r>
            <a:r>
              <a:rPr lang="pt-BR" sz="1200" i="1" baseline="0"/>
              <a:t> previsto para 2022 x arrecadado em 2022</a:t>
            </a:r>
            <a:endParaRPr lang="pt-BR" sz="1200" i="1"/>
          </a:p>
        </c:rich>
      </c:tx>
      <c:layout>
        <c:manualLayout>
          <c:xMode val="edge"/>
          <c:yMode val="edge"/>
          <c:x val="8.495545737072812E-4"/>
          <c:y val="2.7777777777777776E-2"/>
        </c:manualLayout>
      </c:layout>
      <c:overlay val="0"/>
      <c:spPr>
        <a:noFill/>
        <a:ln>
          <a:noFill/>
        </a:ln>
        <a:effectLst/>
      </c:spPr>
      <c:txPr>
        <a:bodyPr rot="0" spcFirstLastPara="1" vertOverflow="ellipsis" vert="horz" wrap="square" anchor="ctr" anchorCtr="1"/>
        <a:lstStyle/>
        <a:p>
          <a:pPr>
            <a:defRPr sz="1200" b="0" i="1"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spPr>
            <a:ln w="28575" cap="rnd">
              <a:solidFill>
                <a:schemeClr val="accent1"/>
              </a:solidFill>
              <a:round/>
            </a:ln>
            <a:effectLst/>
          </c:spPr>
          <c:marker>
            <c:symbol val="none"/>
          </c:marker>
          <c:val>
            <c:numRef>
              <c:f>'Despesa Total'!#REF!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'Despesa Total'!#REF!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Caixa!#REF!</c15:sqref>
                        </c15:formulaRef>
                      </c:ext>
                    </c:extLst>
                  </c:multiLvlStrRef>
                </c15:cat>
              </c15:filteredCategoryTitle>
            </c:ext>
            <c:ext xmlns:c16="http://schemas.microsoft.com/office/drawing/2014/chart" uri="{C3380CC4-5D6E-409C-BE32-E72D297353CC}">
              <c16:uniqueId val="{00000000-9440-487D-954C-88BF0393CF0A}"/>
            </c:ext>
          </c:extLst>
        </c:ser>
        <c:ser>
          <c:idx val="1"/>
          <c:order val="1"/>
          <c:spPr>
            <a:ln w="28575" cap="rnd">
              <a:solidFill>
                <a:schemeClr val="tx1">
                  <a:lumMod val="95000"/>
                  <a:lumOff val="5000"/>
                </a:schemeClr>
              </a:solidFill>
              <a:round/>
            </a:ln>
            <a:effectLst/>
          </c:spPr>
          <c:marker>
            <c:symbol val="none"/>
          </c:marker>
          <c:val>
            <c:numRef>
              <c:f>Caixa!$E$3:$E$14</c:f>
              <c:numCache>
                <c:formatCode>_(* #,##0.00_);_(* \(#,##0.00\);_(* "-"??_);_(@_)</c:formatCode>
                <c:ptCount val="12"/>
                <c:pt idx="0">
                  <c:v>435582.88</c:v>
                </c:pt>
                <c:pt idx="1">
                  <c:v>441020.7</c:v>
                </c:pt>
                <c:pt idx="2">
                  <c:v>452015.58</c:v>
                </c:pt>
                <c:pt idx="3">
                  <c:v>438614.6</c:v>
                </c:pt>
                <c:pt idx="4">
                  <c:v>440892.73</c:v>
                </c:pt>
                <c:pt idx="5">
                  <c:v>447008.68</c:v>
                </c:pt>
                <c:pt idx="6">
                  <c:v>455193.16</c:v>
                </c:pt>
                <c:pt idx="7">
                  <c:v>460780.22</c:v>
                </c:pt>
                <c:pt idx="8">
                  <c:v>462527.47</c:v>
                </c:pt>
                <c:pt idx="9">
                  <c:v>461851.55</c:v>
                </c:pt>
                <c:pt idx="10">
                  <c:v>465092.93</c:v>
                </c:pt>
                <c:pt idx="11">
                  <c:v>731330.5</c:v>
                </c:pt>
              </c:numCache>
            </c:numRef>
          </c:val>
          <c:smooth val="0"/>
          <c:extLst>
            <c:ext xmlns:c15="http://schemas.microsoft.com/office/drawing/2012/chart" uri="{02D57815-91ED-43cb-92C2-25804820EDAC}">
              <c15:filteredSeriesTitle>
                <c15:tx>
                  <c:strRef>
                    <c:extLst>
                      <c:ext uri="{02D57815-91ED-43cb-92C2-25804820EDAC}">
                        <c15:formulaRef>
                          <c15:sqref>Caixa!#REF!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Caixa!#REF!</c15:sqref>
                        </c15:formulaRef>
                      </c:ext>
                    </c:extLst>
                  </c:multiLvlStrRef>
                </c15:cat>
              </c15:filteredCategoryTitle>
            </c:ext>
            <c:ext xmlns:c16="http://schemas.microsoft.com/office/drawing/2014/chart" uri="{C3380CC4-5D6E-409C-BE32-E72D297353CC}">
              <c16:uniqueId val="{00000001-9440-487D-954C-88BF0393CF0A}"/>
            </c:ext>
          </c:extLst>
        </c:ser>
        <c:dLbls>
          <c:showLegendKey val="0"/>
          <c:showVal val="0"/>
          <c:showCatName val="0"/>
          <c:showSerName val="0"/>
          <c:showPercent val="0"/>
          <c:showBubbleSize val="0"/>
        </c:dLbls>
        <c:smooth val="0"/>
        <c:axId val="1876370287"/>
        <c:axId val="1876389295"/>
      </c:lineChart>
      <c:catAx>
        <c:axId val="187637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76389295"/>
        <c:crosses val="autoZero"/>
        <c:auto val="1"/>
        <c:lblAlgn val="ctr"/>
        <c:lblOffset val="100"/>
        <c:noMultiLvlLbl val="0"/>
      </c:catAx>
      <c:valAx>
        <c:axId val="1876389295"/>
        <c:scaling>
          <c:orientation val="minMax"/>
        </c:scaling>
        <c:delete val="1"/>
        <c:axPos val="l"/>
        <c:numFmt formatCode="General" sourceLinked="1"/>
        <c:majorTickMark val="none"/>
        <c:minorTickMark val="none"/>
        <c:tickLblPos val="nextTo"/>
        <c:crossAx val="1876370287"/>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1" u="none" strike="noStrike" kern="1200" spc="0" baseline="0">
                <a:solidFill>
                  <a:schemeClr val="tx1">
                    <a:lumMod val="65000"/>
                    <a:lumOff val="35000"/>
                  </a:schemeClr>
                </a:solidFill>
                <a:latin typeface="+mn-lt"/>
                <a:ea typeface="+mn-ea"/>
                <a:cs typeface="+mn-cs"/>
              </a:defRPr>
            </a:pPr>
            <a:r>
              <a:rPr lang="pt-BR" sz="1200" i="1"/>
              <a:t>Valores acumulados:</a:t>
            </a:r>
            <a:r>
              <a:rPr lang="pt-BR" sz="1200" i="1" baseline="0"/>
              <a:t> previsto para 2022 x arrecadado em 2022</a:t>
            </a:r>
            <a:endParaRPr lang="pt-BR" sz="1200" i="1"/>
          </a:p>
        </c:rich>
      </c:tx>
      <c:layout>
        <c:manualLayout>
          <c:xMode val="edge"/>
          <c:yMode val="edge"/>
          <c:x val="8.495545737072812E-4"/>
          <c:y val="2.7777777777777776E-2"/>
        </c:manualLayout>
      </c:layout>
      <c:overlay val="0"/>
      <c:spPr>
        <a:noFill/>
        <a:ln>
          <a:noFill/>
        </a:ln>
        <a:effectLst/>
      </c:spPr>
      <c:txPr>
        <a:bodyPr rot="0" spcFirstLastPara="1" vertOverflow="ellipsis" vert="horz" wrap="square" anchor="ctr" anchorCtr="1"/>
        <a:lstStyle/>
        <a:p>
          <a:pPr>
            <a:defRPr sz="1200" b="0" i="1"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spPr>
            <a:ln w="28575" cap="rnd">
              <a:solidFill>
                <a:schemeClr val="accent1"/>
              </a:solidFill>
              <a:round/>
            </a:ln>
            <a:effectLst/>
          </c:spPr>
          <c:marker>
            <c:symbol val="none"/>
          </c:marker>
          <c:val>
            <c:numRef>
              <c:f>'Despesa Total'!#REF!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'Despesa Total'!#REF!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COMPREV!#REF!</c15:sqref>
                        </c15:formulaRef>
                      </c:ext>
                    </c:extLst>
                  </c:multiLvlStrRef>
                </c15:cat>
              </c15:filteredCategoryTitle>
            </c:ext>
            <c:ext xmlns:c16="http://schemas.microsoft.com/office/drawing/2014/chart" uri="{C3380CC4-5D6E-409C-BE32-E72D297353CC}">
              <c16:uniqueId val="{00000000-6210-4C6B-B5A0-41AF72083F21}"/>
            </c:ext>
          </c:extLst>
        </c:ser>
        <c:ser>
          <c:idx val="1"/>
          <c:order val="1"/>
          <c:spPr>
            <a:ln w="28575" cap="rnd">
              <a:solidFill>
                <a:schemeClr val="tx1">
                  <a:lumMod val="95000"/>
                  <a:lumOff val="5000"/>
                </a:schemeClr>
              </a:solidFill>
              <a:round/>
            </a:ln>
            <a:effectLst/>
          </c:spPr>
          <c:marker>
            <c:symbol val="none"/>
          </c:marker>
          <c:val>
            <c:numRef>
              <c:f>COMPREV!$E$2:$E$13</c:f>
              <c:numCache>
                <c:formatCode>_(* #,##0.00_);_(* \(#,##0.00\);_(* "-"??_);_(@_)</c:formatCode>
                <c:ptCount val="12"/>
                <c:pt idx="0">
                  <c:v>0</c:v>
                </c:pt>
                <c:pt idx="1">
                  <c:v>#N/A</c:v>
                </c:pt>
                <c:pt idx="2">
                  <c:v>#N/A</c:v>
                </c:pt>
                <c:pt idx="3">
                  <c:v>#N/A</c:v>
                </c:pt>
                <c:pt idx="4">
                  <c:v>#N/A</c:v>
                </c:pt>
                <c:pt idx="5">
                  <c:v>#N/A</c:v>
                </c:pt>
                <c:pt idx="6">
                  <c:v>#N/A</c:v>
                </c:pt>
                <c:pt idx="7">
                  <c:v>#N/A</c:v>
                </c:pt>
                <c:pt idx="8">
                  <c:v>#N/A</c:v>
                </c:pt>
                <c:pt idx="9">
                  <c:v>#N/A</c:v>
                </c:pt>
                <c:pt idx="10">
                  <c:v>#N/A</c:v>
                </c:pt>
                <c:pt idx="11">
                  <c:v>#N/A</c:v>
                </c:pt>
              </c:numCache>
            </c:numRef>
          </c:val>
          <c:smooth val="0"/>
          <c:extLst>
            <c:ext xmlns:c15="http://schemas.microsoft.com/office/drawing/2012/chart" uri="{02D57815-91ED-43cb-92C2-25804820EDAC}">
              <c15:filteredSeriesTitle>
                <c15:tx>
                  <c:strRef>
                    <c:extLst>
                      <c:ext uri="{02D57815-91ED-43cb-92C2-25804820EDAC}">
                        <c15:formulaRef>
                          <c15:sqref>Caixa!#REF!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COMPREV!#REF!</c15:sqref>
                        </c15:formulaRef>
                      </c:ext>
                    </c:extLst>
                  </c:multiLvlStrRef>
                </c15:cat>
              </c15:filteredCategoryTitle>
            </c:ext>
            <c:ext xmlns:c16="http://schemas.microsoft.com/office/drawing/2014/chart" uri="{C3380CC4-5D6E-409C-BE32-E72D297353CC}">
              <c16:uniqueId val="{00000001-6210-4C6B-B5A0-41AF72083F21}"/>
            </c:ext>
          </c:extLst>
        </c:ser>
        <c:dLbls>
          <c:showLegendKey val="0"/>
          <c:showVal val="0"/>
          <c:showCatName val="0"/>
          <c:showSerName val="0"/>
          <c:showPercent val="0"/>
          <c:showBubbleSize val="0"/>
        </c:dLbls>
        <c:smooth val="0"/>
        <c:axId val="1876370287"/>
        <c:axId val="1876389295"/>
      </c:lineChart>
      <c:catAx>
        <c:axId val="187637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76389295"/>
        <c:crosses val="autoZero"/>
        <c:auto val="1"/>
        <c:lblAlgn val="ctr"/>
        <c:lblOffset val="100"/>
        <c:noMultiLvlLbl val="0"/>
      </c:catAx>
      <c:valAx>
        <c:axId val="1876389295"/>
        <c:scaling>
          <c:orientation val="minMax"/>
        </c:scaling>
        <c:delete val="1"/>
        <c:axPos val="l"/>
        <c:numFmt formatCode="General" sourceLinked="1"/>
        <c:majorTickMark val="none"/>
        <c:minorTickMark val="none"/>
        <c:tickLblPos val="nextTo"/>
        <c:crossAx val="1876370287"/>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44</xdr:row>
      <xdr:rowOff>0</xdr:rowOff>
    </xdr:from>
    <xdr:to>
      <xdr:col>4</xdr:col>
      <xdr:colOff>1104899</xdr:colOff>
      <xdr:row>58</xdr:row>
      <xdr:rowOff>76200</xdr:rowOff>
    </xdr:to>
    <xdr:graphicFrame macro="">
      <xdr:nvGraphicFramePr>
        <xdr:cNvPr id="4" name="Gráfico 3">
          <a:extLst>
            <a:ext uri="{FF2B5EF4-FFF2-40B4-BE49-F238E27FC236}">
              <a16:creationId xmlns:a16="http://schemas.microsoft.com/office/drawing/2014/main" id="{B4D3F312-2CAC-4306-8316-52F4AE1941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40</xdr:row>
      <xdr:rowOff>0</xdr:rowOff>
    </xdr:from>
    <xdr:to>
      <xdr:col>4</xdr:col>
      <xdr:colOff>1104899</xdr:colOff>
      <xdr:row>54</xdr:row>
      <xdr:rowOff>76200</xdr:rowOff>
    </xdr:to>
    <xdr:graphicFrame macro="">
      <xdr:nvGraphicFramePr>
        <xdr:cNvPr id="3" name="Gráfico 2">
          <a:extLst>
            <a:ext uri="{FF2B5EF4-FFF2-40B4-BE49-F238E27FC236}">
              <a16:creationId xmlns:a16="http://schemas.microsoft.com/office/drawing/2014/main" id="{E15E31DB-7C32-47B0-AAB0-9F4DB04807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1" connectionId="4" xr16:uid="{681C5A86-641A-4006-92E2-5AB39F16BA8E}" autoFormatId="16" applyNumberFormats="0" applyBorderFormats="0" applyFontFormats="0" applyPatternFormats="0" applyAlignmentFormats="0" applyWidthHeightFormats="0">
  <queryTableRefresh nextId="33">
    <queryTableFields count="32">
      <queryTableField id="1" name="codigo_receita" tableColumnId="1"/>
      <queryTableField id="2" name="orgao" tableColumnId="2"/>
      <queryTableField id="3" name="uniorcam" tableColumnId="3"/>
      <queryTableField id="4" name="receita_realizada_jan" tableColumnId="4"/>
      <queryTableField id="5" name="receita_realizada_fev" tableColumnId="5"/>
      <queryTableField id="6" name="receita_realizada_mar" tableColumnId="6"/>
      <queryTableField id="7" name="receita_realizada_abr" tableColumnId="7"/>
      <queryTableField id="8" name="receita_realizada_mai" tableColumnId="8"/>
      <queryTableField id="9" name="receita_realizada_jun" tableColumnId="9"/>
      <queryTableField id="10" name="receita_realizada_jul" tableColumnId="10"/>
      <queryTableField id="11" name="receita_realizada_ago" tableColumnId="11"/>
      <queryTableField id="12" name="receita_realizada_set" tableColumnId="12"/>
      <queryTableField id="13" name="receita_realizada_out" tableColumnId="13"/>
      <queryTableField id="14" name="receita_realizada_nov" tableColumnId="14"/>
      <queryTableField id="15" name="receita_realizada_dez" tableColumnId="15"/>
      <queryTableField id="16" name="meta_1bim" tableColumnId="16"/>
      <queryTableField id="17" name="meta_2bim" tableColumnId="17"/>
      <queryTableField id="18" name="meta_3bim" tableColumnId="18"/>
      <queryTableField id="19" name="meta_4bim" tableColumnId="19"/>
      <queryTableField id="20" name="meta_5bim" tableColumnId="20"/>
      <queryTableField id="21" name="meta_6bim" tableColumnId="21"/>
      <queryTableField id="22" name="caracteristica_peculiar_receita" tableColumnId="22"/>
      <queryTableField id="23" name="recurso_vinculado" tableColumnId="23"/>
      <queryTableField id="24" name="complemento_recurso_vinculado" tableColumnId="24"/>
      <queryTableField id="25" name="fonte_recurso_stn" tableColumnId="25"/>
      <queryTableField id="26" name="acompanhamento_execucao_orcamentaria" tableColumnId="26"/>
      <queryTableField id="27" name="data_inicial" tableColumnId="27"/>
      <queryTableField id="28" name="data_final" tableColumnId="28"/>
      <queryTableField id="29" name="data_geracao" tableColumnId="29"/>
      <queryTableField id="30" name="cnpj" tableColumnId="30"/>
      <queryTableField id="31" name="entidade" tableColumnId="31"/>
      <queryTableField id="32" name="arquivo" tableColumnId="3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dosExternos_1" connectionId="2" xr16:uid="{070E18CC-ADF9-444D-B722-916B73E3DAD0}" autoFormatId="16" applyNumberFormats="0" applyBorderFormats="0" applyFontFormats="0" applyPatternFormats="0" applyAlignmentFormats="0" applyWidthHeightFormats="0">
  <queryTableRefresh nextId="40" unboundColumnsRight="1">
    <queryTableFields count="39">
      <queryTableField id="1" name="orgao" tableColumnId="1"/>
      <queryTableField id="2" name="uniorcam" tableColumnId="2"/>
      <queryTableField id="3" name="funcao" tableColumnId="3"/>
      <queryTableField id="4" name="subfuncao" tableColumnId="4"/>
      <queryTableField id="5" name="programa" tableColumnId="5"/>
      <queryTableField id="6" name="obsoleto1" tableColumnId="6"/>
      <queryTableField id="7" name="projativ" tableColumnId="7"/>
      <queryTableField id="8" name="rubrica" tableColumnId="8"/>
      <queryTableField id="9" name="recurso_vinculado" tableColumnId="9"/>
      <queryTableField id="10" name="contrapartida_recurso_vinculado" tableColumnId="10"/>
      <queryTableField id="11" name="numero_empenho" tableColumnId="11"/>
      <queryTableField id="12" name="data_empenho" tableColumnId="12"/>
      <queryTableField id="13" name="valor_empenho" tableColumnId="13"/>
      <queryTableField id="14" name="sinal_valor" tableColumnId="14"/>
      <queryTableField id="15" name="credor" tableColumnId="15"/>
      <queryTableField id="16" name="obsoleto2" tableColumnId="16"/>
      <queryTableField id="17" name="caracteristica_peculiar_despesa" tableColumnId="17"/>
      <queryTableField id="18" name="obsoleto3" tableColumnId="18"/>
      <queryTableField id="19" name="registro_precos" tableColumnId="19"/>
      <queryTableField id="20" name="obsoleto4" tableColumnId="20"/>
      <queryTableField id="21" name="numero_licitacao" tableColumnId="21"/>
      <queryTableField id="22" name="ano_licitacao" tableColumnId="22"/>
      <queryTableField id="23" name="historico_empenho" tableColumnId="23"/>
      <queryTableField id="24" name="forma_contratacao" tableColumnId="24"/>
      <queryTableField id="25" name="base_legal" tableColumnId="25"/>
      <queryTableField id="26" name="despesa_funcionario" tableColumnId="26"/>
      <queryTableField id="27" name="licitacao_compartilhada" tableColumnId="27"/>
      <queryTableField id="28" name="cnpj_gerenciador_licitacao_compartilhada" tableColumnId="28"/>
      <queryTableField id="29" name="complemento_recurso_vinculado" tableColumnId="29"/>
      <queryTableField id="30" name="fonte_recurso_stn" tableColumnId="30"/>
      <queryTableField id="31" name="acompanhamento_execucao_orcamentaria" tableColumnId="31"/>
      <queryTableField id="32" name="ano_empenho" tableColumnId="32"/>
      <queryTableField id="33" name="data_inicial" tableColumnId="33"/>
      <queryTableField id="34" name="data_final" tableColumnId="34"/>
      <queryTableField id="35" name="data_geracao" tableColumnId="35"/>
      <queryTableField id="36" name="cnpj" tableColumnId="36"/>
      <queryTableField id="37" name="entidade" tableColumnId="37"/>
      <queryTableField id="38" name="arquivo" tableColumnId="38"/>
      <queryTableField id="39" dataBound="0" tableColumnId="3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dosExternos_1" connectionId="5" xr16:uid="{E5C75141-8151-4FED-B91D-08B51782AEF9}" autoFormatId="16" applyNumberFormats="0" applyBorderFormats="0" applyFontFormats="0" applyPatternFormats="0" applyAlignmentFormats="0" applyWidthHeightFormats="0">
  <queryTableRefresh nextId="11" unboundColumnsRight="1">
    <queryTableFields count="10">
      <queryTableField id="1" name="conta_contabil" tableColumnId="1"/>
      <queryTableField id="2" name="orgao" tableColumnId="2"/>
      <queryTableField id="3" name="data_lancamento" tableColumnId="3"/>
      <queryTableField id="4" name="valor" tableColumnId="4"/>
      <queryTableField id="5" name="tipo_lancamento" tableColumnId="5"/>
      <queryTableField id="6" name="recurso_vinculado" tableColumnId="6"/>
      <queryTableField id="7" name="complemento_recurso_vinculado" tableColumnId="7"/>
      <queryTableField id="8" name="fonte_recurso_stn" tableColumnId="8"/>
      <queryTableField id="9" name="acompanhamento_execucao_orcamentaria" tableColumnId="9"/>
      <queryTableField id="10" dataBound="0" tableColumnId="1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dosExternos_1" connectionId="1" xr16:uid="{4A2CAE0E-74C0-45DD-A19B-2DE55A503F29}" autoFormatId="16" applyNumberFormats="0" applyBorderFormats="0" applyFontFormats="0" applyPatternFormats="0" applyAlignmentFormats="0" applyWidthHeightFormats="0">
  <queryTableRefresh nextId="16">
    <queryTableFields count="15">
      <queryTableField id="1" name="conta_contabil" tableColumnId="1"/>
      <queryTableField id="2" name="orgao" tableColumnId="2"/>
      <queryTableField id="3" name="saldo_anterior_debito" tableColumnId="3"/>
      <queryTableField id="4" name="saldo_anterior_credito" tableColumnId="4"/>
      <queryTableField id="5" name="movimentacao_debito" tableColumnId="5"/>
      <queryTableField id="6" name="movimentacao_credito" tableColumnId="6"/>
      <queryTableField id="7" name="saldo_atual_debito" tableColumnId="7"/>
      <queryTableField id="8" name="saldo_atual_credito" tableColumnId="8"/>
      <queryTableField id="9" name="especificacao" tableColumnId="9"/>
      <queryTableField id="10" name="escrituracao" tableColumnId="10"/>
      <queryTableField id="11" name="indicador_superavit_financeiro" tableColumnId="11"/>
      <queryTableField id="12" name="recurso_vinculado" tableColumnId="12"/>
      <queryTableField id="13" name="complemento_recurso_vinculado" tableColumnId="13"/>
      <queryTableField id="14" name="fonte_recurso_stn" tableColumnId="14"/>
      <queryTableField id="15" name="acompanhamento_execucao_orcamentaria" tableColumnId="1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dosExternos_1" connectionId="3" xr16:uid="{5B3AD985-F79E-4663-8CD1-8E77F086313C}" autoFormatId="16" applyNumberFormats="0" applyBorderFormats="0" applyFontFormats="0" applyPatternFormats="0" applyAlignmentFormats="0" applyWidthHeightFormats="0">
  <queryTableRefresh nextId="20" unboundColumnsRight="1">
    <queryTableFields count="19">
      <queryTableField id="1" name="numero_empenho" tableColumnId="1"/>
      <queryTableField id="2" name="numero_liquidacao" tableColumnId="2"/>
      <queryTableField id="3" name="data_liquidacao" tableColumnId="3"/>
      <queryTableField id="4" name="valor_liquidacao" tableColumnId="4"/>
      <queryTableField id="5" name="sinal_valor" tableColumnId="5"/>
      <queryTableField id="6" name="ano_empenho" tableColumnId="6"/>
      <queryTableField id="7" name="orgao" tableColumnId="7"/>
      <queryTableField id="8" name="uniorcam" tableColumnId="8"/>
      <queryTableField id="9" name="funcao" tableColumnId="9"/>
      <queryTableField id="10" name="subfuncao" tableColumnId="10"/>
      <queryTableField id="11" name="programa" tableColumnId="11"/>
      <queryTableField id="12" name="projativ" tableColumnId="12"/>
      <queryTableField id="13" name="rubrica" tableColumnId="13"/>
      <queryTableField id="14" name="recurso_vinculado" tableColumnId="14"/>
      <queryTableField id="15" name="contrapartida_recurso_vinculado" tableColumnId="15"/>
      <queryTableField id="16" name="credor" tableColumnId="16"/>
      <queryTableField id="17" name="caracteristica_peculiar_despesa" tableColumnId="17"/>
      <queryTableField id="18" name="complemento_recurso_vinculado" tableColumnId="18"/>
      <queryTableField id="19" dataBound="0" tableColumnId="1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7D6C06-FCD2-412F-A688-2116D0C9CDEA}" name="RECEITA_ALT" displayName="RECEITA_ALT" ref="A1:AF507" tableType="queryTable" totalsRowShown="0">
  <autoFilter ref="A1:AF507" xr:uid="{267D6C06-FCD2-412F-A688-2116D0C9CDEA}"/>
  <tableColumns count="32">
    <tableColumn id="1" xr3:uid="{29DFEDC0-1C68-4374-816A-92A599E5BE0F}" uniqueName="1" name="codigo_receita" queryTableFieldId="1" dataDxfId="40"/>
    <tableColumn id="2" xr3:uid="{5C9ECB14-9C57-4805-9DCB-66537AB595AF}" uniqueName="2" name="orgao" queryTableFieldId="2"/>
    <tableColumn id="3" xr3:uid="{244A9F64-915B-47FB-90A7-7C628C560C35}" uniqueName="3" name="uniorcam" queryTableFieldId="3"/>
    <tableColumn id="4" xr3:uid="{378973C8-4D20-4F3E-87DA-CACE0FC9685B}" uniqueName="4" name="receita_realizada_jan" queryTableFieldId="4"/>
    <tableColumn id="5" xr3:uid="{D75F4D61-253C-4F14-A20F-2F06E0DBEAD8}" uniqueName="5" name="receita_realizada_fev" queryTableFieldId="5"/>
    <tableColumn id="6" xr3:uid="{8566B7DB-A13E-4CAA-9841-8E427F1CA563}" uniqueName="6" name="receita_realizada_mar" queryTableFieldId="6"/>
    <tableColumn id="7" xr3:uid="{E1AC3B6C-FD8C-42C4-8731-C34D794698A1}" uniqueName="7" name="receita_realizada_abr" queryTableFieldId="7"/>
    <tableColumn id="8" xr3:uid="{5BABA3DF-E964-4514-857D-A7B00A1625D5}" uniqueName="8" name="receita_realizada_mai" queryTableFieldId="8"/>
    <tableColumn id="9" xr3:uid="{7F97E2FC-C8B7-45E6-8E48-F5872D4748A7}" uniqueName="9" name="receita_realizada_jun" queryTableFieldId="9"/>
    <tableColumn id="10" xr3:uid="{B339369B-FA4D-4746-AF4F-B08EBFBCE4A4}" uniqueName="10" name="receita_realizada_jul" queryTableFieldId="10"/>
    <tableColumn id="11" xr3:uid="{68AC5B01-A048-4007-BCE6-785B9AA30ED7}" uniqueName="11" name="receita_realizada_ago" queryTableFieldId="11"/>
    <tableColumn id="12" xr3:uid="{5CE55CE3-0DF0-4076-A90F-D1D76557D60C}" uniqueName="12" name="receita_realizada_set" queryTableFieldId="12"/>
    <tableColumn id="13" xr3:uid="{C4037498-30DE-448D-B54E-34EAE1A77597}" uniqueName="13" name="receita_realizada_out" queryTableFieldId="13"/>
    <tableColumn id="14" xr3:uid="{F460ADD2-06ED-415B-9607-EF8AC5B5FBA1}" uniqueName="14" name="receita_realizada_nov" queryTableFieldId="14"/>
    <tableColumn id="15" xr3:uid="{8C72A8D5-357C-4C77-A9D7-A3033DEF9904}" uniqueName="15" name="receita_realizada_dez" queryTableFieldId="15"/>
    <tableColumn id="16" xr3:uid="{85AE785F-7CA6-4B24-A869-0E17C0D5C8CC}" uniqueName="16" name="meta_1bim" queryTableFieldId="16"/>
    <tableColumn id="17" xr3:uid="{03DCE0EC-AE5B-4CB4-AF38-D6FC0807EF43}" uniqueName="17" name="meta_2bim" queryTableFieldId="17"/>
    <tableColumn id="18" xr3:uid="{446F7674-C41D-41CE-8A4E-B6851ACEA52F}" uniqueName="18" name="meta_3bim" queryTableFieldId="18"/>
    <tableColumn id="19" xr3:uid="{A3BA6A04-1FA0-4119-96EB-DE242E31E33F}" uniqueName="19" name="meta_4bim" queryTableFieldId="19"/>
    <tableColumn id="20" xr3:uid="{6E27A699-BCDD-4742-8163-276C5A0E54EB}" uniqueName="20" name="meta_5bim" queryTableFieldId="20"/>
    <tableColumn id="21" xr3:uid="{538F4438-EA44-439F-9AD1-D83739F6CE8D}" uniqueName="21" name="meta_6bim" queryTableFieldId="21"/>
    <tableColumn id="22" xr3:uid="{1A993D9A-1932-4550-9B07-538E0ACC2909}" uniqueName="22" name="caracteristica_peculiar_receita" queryTableFieldId="22"/>
    <tableColumn id="23" xr3:uid="{A68F7BE1-84EC-4223-B686-5B15EC589F1D}" uniqueName="23" name="recurso_vinculado" queryTableFieldId="23"/>
    <tableColumn id="24" xr3:uid="{9C589BD3-5D5B-40BA-BEB0-C6FC0737CF8D}" uniqueName="24" name="complemento_recurso_vinculado" queryTableFieldId="24"/>
    <tableColumn id="25" xr3:uid="{F7A424DD-71CE-4D27-BC7A-FD82F7C13BE4}" uniqueName="25" name="fonte_recurso_stn" queryTableFieldId="25"/>
    <tableColumn id="26" xr3:uid="{078F9B38-95A8-4D54-BEAB-4854E8678129}" uniqueName="26" name="acompanhamento_execucao_orcamentaria" queryTableFieldId="26"/>
    <tableColumn id="27" xr3:uid="{A8B40AF5-9126-440C-B8C6-C052AA215F57}" uniqueName="27" name="data_inicial" queryTableFieldId="27" dataDxfId="39"/>
    <tableColumn id="28" xr3:uid="{81AAE190-79D3-4E24-A12B-1E8C99271E76}" uniqueName="28" name="data_final" queryTableFieldId="28" dataDxfId="38"/>
    <tableColumn id="29" xr3:uid="{FFB79BD1-E06D-4C93-912F-C68D8EE012EF}" uniqueName="29" name="data_geracao" queryTableFieldId="29" dataDxfId="37"/>
    <tableColumn id="30" xr3:uid="{C107185C-543E-48DC-BDCF-B355457F279B}" uniqueName="30" name="cnpj" queryTableFieldId="30" dataDxfId="36"/>
    <tableColumn id="31" xr3:uid="{197E1C62-A6DD-4BA5-B187-0F5DBA965462}" uniqueName="31" name="entidade" queryTableFieldId="31" dataDxfId="35"/>
    <tableColumn id="32" xr3:uid="{B3A38B84-E83B-4C78-8D12-29EC2213F7BE}" uniqueName="32" name="arquivo" queryTableFieldId="32" dataDxfId="3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C98B25-7E73-44A9-B11D-6F73F849026D}" name="EMPENHO" displayName="EMPENHO" ref="A1:AM5772" tableType="queryTable" totalsRowShown="0">
  <autoFilter ref="A1:AM5772" xr:uid="{4AC98B25-7E73-44A9-B11D-6F73F849026D}"/>
  <tableColumns count="39">
    <tableColumn id="1" xr3:uid="{D0CE608E-F28F-44AC-BC7E-DE149DF9BB69}" uniqueName="1" name="orgao" queryTableFieldId="1"/>
    <tableColumn id="2" xr3:uid="{DE4625DC-BAA0-4CB8-9132-FB0CF55ED8BA}" uniqueName="2" name="uniorcam" queryTableFieldId="2"/>
    <tableColumn id="3" xr3:uid="{E541C2CC-D55E-408D-8A30-894AAD2F8A74}" uniqueName="3" name="funcao" queryTableFieldId="3"/>
    <tableColumn id="4" xr3:uid="{DE400F36-37CD-461A-80F4-7CA7F6976F58}" uniqueName="4" name="subfuncao" queryTableFieldId="4"/>
    <tableColumn id="5" xr3:uid="{75CB9A45-1ACD-428D-AC8F-42CE981F71D7}" uniqueName="5" name="programa" queryTableFieldId="5"/>
    <tableColumn id="6" xr3:uid="{597B187E-08FD-49D6-ACB3-B67CD2085CE6}" uniqueName="6" name="obsoleto1" queryTableFieldId="6"/>
    <tableColumn id="7" xr3:uid="{ED2D6C17-7B0B-4432-B938-C4951AC3D425}" uniqueName="7" name="projativ" queryTableFieldId="7"/>
    <tableColumn id="8" xr3:uid="{C5A2A6D4-A948-4548-8D52-F286AC1915CE}" uniqueName="8" name="rubrica" queryTableFieldId="8" dataDxfId="33"/>
    <tableColumn id="9" xr3:uid="{D95AB8E5-C892-4F57-9028-0F92A433DFCC}" uniqueName="9" name="recurso_vinculado" queryTableFieldId="9"/>
    <tableColumn id="10" xr3:uid="{CF9E68AC-2FE0-47BE-9C2E-14631FCE9F9B}" uniqueName="10" name="contrapartida_recurso_vinculado" queryTableFieldId="10"/>
    <tableColumn id="11" xr3:uid="{D2674DE8-060C-45AF-A6DB-A07F3ABC9CE9}" uniqueName="11" name="numero_empenho" queryTableFieldId="11" dataDxfId="32"/>
    <tableColumn id="12" xr3:uid="{AF4F53AE-F969-4E8E-B4A9-865613D620E2}" uniqueName="12" name="data_empenho" queryTableFieldId="12" dataDxfId="31"/>
    <tableColumn id="13" xr3:uid="{7648A836-2E88-4D6B-9290-CCB71A249F92}" uniqueName="13" name="valor_empenho" queryTableFieldId="13"/>
    <tableColumn id="14" xr3:uid="{DA4E1DAA-8C14-4A94-AAC1-517999A01D1C}" uniqueName="14" name="sinal_valor" queryTableFieldId="14" dataDxfId="30"/>
    <tableColumn id="15" xr3:uid="{620C7AB2-D01C-4152-B5EA-9DDFB87AF25F}" uniqueName="15" name="credor" queryTableFieldId="15"/>
    <tableColumn id="16" xr3:uid="{B809CC18-F120-4D83-A071-002967EC428B}" uniqueName="16" name="obsoleto2" queryTableFieldId="16" dataDxfId="29"/>
    <tableColumn id="17" xr3:uid="{EF9F80B9-4806-400D-99E8-34DD8C3C1AA9}" uniqueName="17" name="caracteristica_peculiar_despesa" queryTableFieldId="17"/>
    <tableColumn id="18" xr3:uid="{0EA05911-FAE7-4501-A95C-DAC115FEE0A4}" uniqueName="18" name="obsoleto3" queryTableFieldId="18" dataDxfId="28"/>
    <tableColumn id="19" xr3:uid="{B6CCD020-5634-4CCE-8BCC-79E48D905FF7}" uniqueName="19" name="registro_precos" queryTableFieldId="19" dataDxfId="27"/>
    <tableColumn id="20" xr3:uid="{4A2C918C-9DD8-4AAE-BCC1-54D162821BEF}" uniqueName="20" name="obsoleto4" queryTableFieldId="20" dataDxfId="26"/>
    <tableColumn id="21" xr3:uid="{662B355C-DA01-4345-A562-24B1C07CFD5D}" uniqueName="21" name="numero_licitacao" queryTableFieldId="21"/>
    <tableColumn id="22" xr3:uid="{1895C47E-F526-4286-9C95-E2C7B9CD0C16}" uniqueName="22" name="ano_licitacao" queryTableFieldId="22"/>
    <tableColumn id="23" xr3:uid="{89C27539-03DD-4FB6-8832-0085713C48E7}" uniqueName="23" name="historico_empenho" queryTableFieldId="23" dataDxfId="25"/>
    <tableColumn id="24" xr3:uid="{3AD0E3D4-1E66-41E3-8DAB-1703F54BED1C}" uniqueName="24" name="forma_contratacao" queryTableFieldId="24" dataDxfId="24"/>
    <tableColumn id="25" xr3:uid="{1C0374D2-D6DA-4683-AD09-AA7A8AA03B4D}" uniqueName="25" name="base_legal" queryTableFieldId="25"/>
    <tableColumn id="26" xr3:uid="{234D45D5-0324-4882-8E98-0DBAE558F2DD}" uniqueName="26" name="despesa_funcionario" queryTableFieldId="26" dataDxfId="23"/>
    <tableColumn id="27" xr3:uid="{8862C99B-394C-41B1-BD7C-6F8600A43BB6}" uniqueName="27" name="licitacao_compartilhada" queryTableFieldId="27" dataDxfId="22"/>
    <tableColumn id="28" xr3:uid="{E96A053D-00C1-46F4-AEED-DB54A912980D}" uniqueName="28" name="cnpj_gerenciador_licitacao_compartilhada" queryTableFieldId="28" dataDxfId="21"/>
    <tableColumn id="29" xr3:uid="{D2334ACC-9C28-40D9-ABC9-7883D471A242}" uniqueName="29" name="complemento_recurso_vinculado" queryTableFieldId="29"/>
    <tableColumn id="30" xr3:uid="{3FC49CF8-9525-40F9-A01B-68D772E9A484}" uniqueName="30" name="fonte_recurso_stn" queryTableFieldId="30"/>
    <tableColumn id="31" xr3:uid="{E758797C-B2A2-44EE-8CF0-23B17DFB3B33}" uniqueName="31" name="acompanhamento_execucao_orcamentaria" queryTableFieldId="31"/>
    <tableColumn id="32" xr3:uid="{35E13517-B633-411F-88C2-FD40DED666C8}" uniqueName="32" name="ano_empenho" queryTableFieldId="32"/>
    <tableColumn id="33" xr3:uid="{089FF21D-1102-4416-B1BA-0CEFFDBBE0DF}" uniqueName="33" name="data_inicial" queryTableFieldId="33" dataDxfId="20"/>
    <tableColumn id="34" xr3:uid="{86D5516C-A3DB-4F24-A7B9-47DCA161E409}" uniqueName="34" name="data_final" queryTableFieldId="34" dataDxfId="19"/>
    <tableColumn id="35" xr3:uid="{CD9844DC-F4E5-451E-A7CC-1796A4FD627E}" uniqueName="35" name="data_geracao" queryTableFieldId="35" dataDxfId="18"/>
    <tableColumn id="36" xr3:uid="{F5B00114-6AAB-48EE-9F33-554D10E8D03F}" uniqueName="36" name="cnpj" queryTableFieldId="36" dataDxfId="17"/>
    <tableColumn id="37" xr3:uid="{DB4F09A8-F3B5-4101-8BF9-C1BE45FFE78B}" uniqueName="37" name="entidade" queryTableFieldId="37" dataDxfId="16"/>
    <tableColumn id="38" xr3:uid="{8E724AE2-B7CB-48D5-A556-79F42831931C}" uniqueName="38" name="arquivo" queryTableFieldId="38" dataDxfId="15"/>
    <tableColumn id="39" xr3:uid="{3CAE25F9-1494-4BC1-BCB9-7A20187D1258}" uniqueName="39" name="mês" queryTableFieldId="39" dataDxfId="14">
      <calculatedColumnFormula>MONTH(EMPENHO[[#This Row],[data_empenho]])</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DDBAC80-5EAB-467A-9ABB-B45523E5ABDF}" name="tce_4111" displayName="tce_4111" ref="A1:J442" tableType="queryTable" totalsRowShown="0">
  <autoFilter ref="A1:J442" xr:uid="{9DDBAC80-5EAB-467A-9ABB-B45523E5ABDF}"/>
  <tableColumns count="10">
    <tableColumn id="1" xr3:uid="{B78AA302-B090-4842-B93B-E600C90430C4}" uniqueName="1" name="conta_contabil" queryTableFieldId="1" dataDxfId="13"/>
    <tableColumn id="2" xr3:uid="{70D04C3A-528B-4CE5-8D28-1E59D75258A2}" uniqueName="2" name="orgao" queryTableFieldId="2"/>
    <tableColumn id="3" xr3:uid="{75F48D01-EBE3-4828-A0F9-3DB1356DEDA2}" uniqueName="3" name="data_lancamento" queryTableFieldId="3" dataDxfId="12"/>
    <tableColumn id="4" xr3:uid="{69688864-9A34-4257-9B50-C33C5D1C8AB4}" uniqueName="4" name="valor" queryTableFieldId="4"/>
    <tableColumn id="5" xr3:uid="{BB174A12-D2F2-4A33-B060-C05230F22ED5}" uniqueName="5" name="tipo_lancamento" queryTableFieldId="5" dataDxfId="11"/>
    <tableColumn id="6" xr3:uid="{B441C498-C468-4007-AF91-1F7DDF51D700}" uniqueName="6" name="recurso_vinculado" queryTableFieldId="6"/>
    <tableColumn id="7" xr3:uid="{31BAFBB7-05A3-4E52-B28C-3770FD7A3943}" uniqueName="7" name="complemento_recurso_vinculado" queryTableFieldId="7"/>
    <tableColumn id="8" xr3:uid="{E27D1A12-4C31-402C-A1BB-2163E14A6215}" uniqueName="8" name="fonte_recurso_stn" queryTableFieldId="8"/>
    <tableColumn id="9" xr3:uid="{E21EA436-492D-4CB7-B5AE-1DEAA5DD3AA0}" uniqueName="9" name="acompanhamento_execucao_orcamentaria" queryTableFieldId="9"/>
    <tableColumn id="10" xr3:uid="{79A0853F-EFE9-40CE-8C49-A2B49AF38494}" uniqueName="10" name="Mês" queryTableFieldId="10" dataDxfId="10">
      <calculatedColumnFormula>MONTH(tce_4111[[#This Row],[data_lancamento]])</calculatedColumn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CCEAA12-FF6E-4B1A-BE83-B67DFEB11FFF}" name="BAL_VER" displayName="BAL_VER" ref="A1:O119" tableType="queryTable" totalsRowShown="0">
  <autoFilter ref="A1:O119" xr:uid="{9CCEAA12-FF6E-4B1A-BE83-B67DFEB11FFF}"/>
  <tableColumns count="15">
    <tableColumn id="1" xr3:uid="{B43F93F2-67C9-4DF1-87A5-7CCB0F009A56}" uniqueName="1" name="conta_contabil" queryTableFieldId="1" dataDxfId="9"/>
    <tableColumn id="2" xr3:uid="{1D3D6A9D-EB6C-483E-976B-177149CD4696}" uniqueName="2" name="orgao" queryTableFieldId="2"/>
    <tableColumn id="3" xr3:uid="{DE8B5AED-E809-4834-A771-82C7C745E418}" uniqueName="3" name="saldo_anterior_debito" queryTableFieldId="3"/>
    <tableColumn id="4" xr3:uid="{8EF9590B-B2AF-439B-A0F2-03C03C711232}" uniqueName="4" name="saldo_anterior_credito" queryTableFieldId="4"/>
    <tableColumn id="5" xr3:uid="{7EB03DA3-D8B1-4674-BF6A-15B3FACAA82B}" uniqueName="5" name="movimentacao_debito" queryTableFieldId="5"/>
    <tableColumn id="6" xr3:uid="{90F6E579-C877-4E8E-8E2D-41AC91858B67}" uniqueName="6" name="movimentacao_credito" queryTableFieldId="6"/>
    <tableColumn id="7" xr3:uid="{C969E586-FF31-4363-A7BF-4B169FAF149E}" uniqueName="7" name="saldo_atual_debito" queryTableFieldId="7"/>
    <tableColumn id="8" xr3:uid="{A76198D1-88A9-44C6-B4B1-AC44834175F0}" uniqueName="8" name="saldo_atual_credito" queryTableFieldId="8"/>
    <tableColumn id="9" xr3:uid="{F81C32A1-F5DB-4F49-BB8F-28DB6776D959}" uniqueName="9" name="especificacao" queryTableFieldId="9" dataDxfId="8"/>
    <tableColumn id="10" xr3:uid="{49649730-8837-4E69-AF0D-9DC79B37C6C7}" uniqueName="10" name="escrituracao" queryTableFieldId="10" dataDxfId="7"/>
    <tableColumn id="11" xr3:uid="{DBC1A374-715A-4D38-A0F0-FB754706D899}" uniqueName="11" name="indicador_superavit_financeiro" queryTableFieldId="11" dataDxfId="6"/>
    <tableColumn id="12" xr3:uid="{136D883E-7B5C-4544-8C9E-18CED33FFA51}" uniqueName="12" name="recurso_vinculado" queryTableFieldId="12"/>
    <tableColumn id="13" xr3:uid="{ADDA8EBD-A409-4252-8E48-C9A640C85AFC}" uniqueName="13" name="complemento_recurso_vinculado" queryTableFieldId="13"/>
    <tableColumn id="14" xr3:uid="{0774C293-2FFC-4B00-9CFF-FCC2E0D81A14}" uniqueName="14" name="fonte_recurso_stn" queryTableFieldId="14"/>
    <tableColumn id="15" xr3:uid="{F298D76E-EC02-4B19-BA53-C0E71F9949F9}" uniqueName="15" name="acompanhamento_execucao_orcamentaria" queryTableFieldId="1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DC4BA95-1850-4436-B839-1113637B4B5B}" name="LIQUIDACAO" displayName="LIQUIDACAO" ref="A1:S154" tableType="queryTable" totalsRowShown="0">
  <autoFilter ref="A1:S154" xr:uid="{5DC4BA95-1850-4436-B839-1113637B4B5B}"/>
  <tableColumns count="19">
    <tableColumn id="1" xr3:uid="{14A6577D-A7B9-4DE6-9A8A-78DB9C2B311D}" uniqueName="1" name="numero_empenho" queryTableFieldId="1" dataDxfId="5"/>
    <tableColumn id="2" xr3:uid="{F1574FE2-6747-4A2F-8D58-13FD0DDC385A}" uniqueName="2" name="numero_liquidacao" queryTableFieldId="2" dataDxfId="4"/>
    <tableColumn id="3" xr3:uid="{C4CE1B81-A23B-4183-AED4-42F21FEAA488}" uniqueName="3" name="data_liquidacao" queryTableFieldId="3" dataDxfId="3"/>
    <tableColumn id="4" xr3:uid="{29C273BA-5762-4C78-AD49-DC62DFB5946C}" uniqueName="4" name="valor_liquidacao" queryTableFieldId="4"/>
    <tableColumn id="5" xr3:uid="{3FCF9F59-AD68-40E1-B9F8-38173EFCCFB1}" uniqueName="5" name="sinal_valor" queryTableFieldId="5" dataDxfId="2"/>
    <tableColumn id="6" xr3:uid="{68FA2BFF-A90B-455F-A310-63D5C13F216C}" uniqueName="6" name="ano_empenho" queryTableFieldId="6"/>
    <tableColumn id="7" xr3:uid="{BF155806-8CAC-47E6-9398-520AC33CD92D}" uniqueName="7" name="orgao" queryTableFieldId="7"/>
    <tableColumn id="8" xr3:uid="{4F73D63F-ADB8-4845-BE15-3455E32FC894}" uniqueName="8" name="uniorcam" queryTableFieldId="8"/>
    <tableColumn id="9" xr3:uid="{1E7FFFF2-EBC9-45B0-8B48-EF2D599EB85D}" uniqueName="9" name="funcao" queryTableFieldId="9"/>
    <tableColumn id="10" xr3:uid="{36BFEB80-C11E-4600-8968-6A90915A7C12}" uniqueName="10" name="subfuncao" queryTableFieldId="10"/>
    <tableColumn id="11" xr3:uid="{859D5BC0-666B-4232-9343-3FE439874B83}" uniqueName="11" name="programa" queryTableFieldId="11"/>
    <tableColumn id="12" xr3:uid="{BC351ED2-56E4-4890-AB79-49B1E143C0DB}" uniqueName="12" name="projativ" queryTableFieldId="12"/>
    <tableColumn id="13" xr3:uid="{D5BEECC4-08BE-442A-BF5E-E21C759C8F9D}" uniqueName="13" name="rubrica" queryTableFieldId="13" dataDxfId="1"/>
    <tableColumn id="14" xr3:uid="{A7856D16-C608-4838-A669-27E5214B96DB}" uniqueName="14" name="recurso_vinculado" queryTableFieldId="14"/>
    <tableColumn id="15" xr3:uid="{44F30912-DE93-4EA4-913F-DA438ED6FA73}" uniqueName="15" name="contrapartida_recurso_vinculado" queryTableFieldId="15"/>
    <tableColumn id="16" xr3:uid="{47CBA2C2-1F4E-4E0E-ACD2-865DF5EA1505}" uniqueName="16" name="credor" queryTableFieldId="16"/>
    <tableColumn id="17" xr3:uid="{5664B426-5E86-46BA-AC31-0A066D03F19B}" uniqueName="17" name="caracteristica_peculiar_despesa" queryTableFieldId="17"/>
    <tableColumn id="18" xr3:uid="{248A92AA-7232-4865-88BD-33937158859D}" uniqueName="18" name="complemento_recurso_vinculado" queryTableFieldId="18"/>
    <tableColumn id="19" xr3:uid="{E61C8690-54C9-4617-8640-CBEDFAFE0E95}" uniqueName="19" name="mês" queryTableFieldId="19" dataDxfId="0">
      <calculatedColumnFormula>MONTH(LIQUIDACAO[[#This Row],[data_liquidacao]])</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2E997-CDE1-4185-9CAC-022BE16C47B6}">
  <dimension ref="A1:A2"/>
  <sheetViews>
    <sheetView workbookViewId="0">
      <selection activeCell="A3" sqref="A3"/>
    </sheetView>
  </sheetViews>
  <sheetFormatPr defaultRowHeight="15" x14ac:dyDescent="0.25"/>
  <sheetData>
    <row r="1" spans="1:1" x14ac:dyDescent="0.25">
      <c r="A1" t="s">
        <v>4173</v>
      </c>
    </row>
    <row r="2" spans="1:1" x14ac:dyDescent="0.25">
      <c r="A2" t="s">
        <v>5927</v>
      </c>
    </row>
  </sheetData>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D8572-27E5-4D08-8036-674C19190909}">
  <sheetPr>
    <tabColor rgb="FF00B050"/>
    <pageSetUpPr fitToPage="1"/>
  </sheetPr>
  <dimension ref="A1:G13"/>
  <sheetViews>
    <sheetView workbookViewId="0">
      <selection activeCell="D8" sqref="D8"/>
    </sheetView>
  </sheetViews>
  <sheetFormatPr defaultRowHeight="15" x14ac:dyDescent="0.25"/>
  <cols>
    <col min="1" max="1" width="10.7109375" bestFit="1" customWidth="1"/>
    <col min="2" max="2" width="14.28515625" bestFit="1" customWidth="1"/>
    <col min="3" max="3" width="13.5703125" bestFit="1" customWidth="1"/>
    <col min="4" max="4" width="11.42578125" bestFit="1" customWidth="1"/>
    <col min="5" max="5" width="16.5703125" bestFit="1" customWidth="1"/>
    <col min="6" max="6" width="17.5703125" bestFit="1" customWidth="1"/>
    <col min="7" max="7" width="16.5703125" bestFit="1" customWidth="1"/>
  </cols>
  <sheetData>
    <row r="1" spans="1:7" x14ac:dyDescent="0.25">
      <c r="A1" t="s">
        <v>10321</v>
      </c>
      <c r="B1" t="s">
        <v>10322</v>
      </c>
      <c r="C1" t="s">
        <v>10325</v>
      </c>
      <c r="D1" t="s">
        <v>10326</v>
      </c>
      <c r="E1" t="s">
        <v>10323</v>
      </c>
      <c r="F1" t="s">
        <v>10324</v>
      </c>
      <c r="G1" t="s">
        <v>10327</v>
      </c>
    </row>
    <row r="2" spans="1:7" x14ac:dyDescent="0.25">
      <c r="A2" s="1">
        <v>44592</v>
      </c>
      <c r="B2" s="15">
        <v>0</v>
      </c>
      <c r="C2" s="15">
        <f>0</f>
        <v>0</v>
      </c>
      <c r="D2" s="2">
        <f>SUMIFS(RECEITA_ALT[receita_realizada_jan],RECEITA_ALT[recurso_vinculado],50,RECEITA_ALT[codigo_receita],"7.2.1.8.03.*")-SUMIFS(RECEITA_ALT[receita_realizada_jan],RECEITA_ALT[recurso_vinculado],50,RECEITA_ALT[codigo_receita],"7.2.1.8.03.1.1.02.*")</f>
        <v>0</v>
      </c>
      <c r="E2" s="2">
        <f>B2</f>
        <v>0</v>
      </c>
      <c r="F2" s="2">
        <f t="shared" ref="F2:G2" si="0">C2</f>
        <v>0</v>
      </c>
      <c r="G2" s="2">
        <f t="shared" si="0"/>
        <v>0</v>
      </c>
    </row>
    <row r="3" spans="1:7" x14ac:dyDescent="0.25">
      <c r="A3" s="1">
        <v>44620</v>
      </c>
      <c r="B3" s="15">
        <v>109252.6</v>
      </c>
      <c r="C3" s="15">
        <f>250969.1-128059.26</f>
        <v>122909.84000000001</v>
      </c>
      <c r="D3" s="2">
        <f>SUMIFS(RECEITA_ALT[receita_realizada_fev],RECEITA_ALT[recurso_vinculado],50,RECEITA_ALT[codigo_receita],"7.2.1.8.03.*")-SUMIFS(RECEITA_ALT[receita_realizada_fev],RECEITA_ALT[recurso_vinculado],50,RECEITA_ALT[codigo_receita],"7.2.1.8.03.1.1.02.*")</f>
        <v>110818.20999999999</v>
      </c>
      <c r="E3" s="2">
        <f>E2+B3</f>
        <v>109252.6</v>
      </c>
      <c r="F3" s="2">
        <f t="shared" ref="F3:F13" si="1">F2+C3</f>
        <v>122909.84000000001</v>
      </c>
      <c r="G3" s="2">
        <f>IF(D3&lt;&gt;0,G2+D3,"")</f>
        <v>110818.20999999999</v>
      </c>
    </row>
    <row r="4" spans="1:7" x14ac:dyDescent="0.25">
      <c r="A4" s="1">
        <v>44651</v>
      </c>
      <c r="B4" s="15">
        <v>92542.44</v>
      </c>
      <c r="C4" s="15">
        <f>211553.63-107907.57</f>
        <v>103646.06</v>
      </c>
      <c r="D4" s="2">
        <f>SUMIFS(RECEITA_ALT[receita_realizada_mar],RECEITA_ALT[recurso_vinculado],50,RECEITA_ALT[codigo_receita],"7.2.1.8.03.*")-SUMIFS(RECEITA_ALT[receita_realizada_mar],RECEITA_ALT[recurso_vinculado],50,RECEITA_ALT[codigo_receita],"7.2.1.8.03.1.1.02.*")</f>
        <v>107794.92000000001</v>
      </c>
      <c r="E4" s="2">
        <f t="shared" ref="E4:E13" si="2">E3+B4</f>
        <v>201795.04</v>
      </c>
      <c r="F4" s="2">
        <f t="shared" si="1"/>
        <v>226555.90000000002</v>
      </c>
      <c r="G4" s="2">
        <f>IF(D4&lt;&gt;0,G3+D4,NA())</f>
        <v>218613.13</v>
      </c>
    </row>
    <row r="5" spans="1:7" x14ac:dyDescent="0.25">
      <c r="A5" s="1">
        <v>44681</v>
      </c>
      <c r="B5" s="15">
        <v>90945.780000000013</v>
      </c>
      <c r="C5" s="15">
        <f>210799.83-107534.53</f>
        <v>103265.29999999999</v>
      </c>
      <c r="D5" s="2">
        <f>SUMIFS(RECEITA_ALT[receita_realizada_abr],RECEITA_ALT[recurso_vinculado],50,RECEITA_ALT[codigo_receita],"7.2.1.8.03.*")-SUMIFS(RECEITA_ALT[receita_realizada_abr],RECEITA_ALT[recurso_vinculado],50,RECEITA_ALT[codigo_receita],"7.2.1.8.03.1.1.02.*")</f>
        <v>106956.21000000002</v>
      </c>
      <c r="E5" s="2">
        <f t="shared" si="2"/>
        <v>292740.82</v>
      </c>
      <c r="F5" s="2">
        <f t="shared" si="1"/>
        <v>329821.2</v>
      </c>
      <c r="G5" s="2">
        <f t="shared" ref="G5:G13" si="3">IF(D5&lt;&gt;0,G4+D5,NA())</f>
        <v>325569.34000000003</v>
      </c>
    </row>
    <row r="6" spans="1:7" x14ac:dyDescent="0.25">
      <c r="A6" s="1">
        <v>44712</v>
      </c>
      <c r="B6" s="15">
        <v>89642.640000000014</v>
      </c>
      <c r="C6" s="15">
        <f>212142.37-108228.92</f>
        <v>103913.45</v>
      </c>
      <c r="D6" s="2">
        <f>SUMIFS(RECEITA_ALT[receita_realizada_mai],RECEITA_ALT[recurso_vinculado],50,RECEITA_ALT[codigo_receita],"7.2.1.8.03.*")-SUMIFS(RECEITA_ALT[receita_realizada_mai],RECEITA_ALT[recurso_vinculado],50,RECEITA_ALT[codigo_receita],"7.2.1.8.03.1.1.02.*")</f>
        <v>106373.98000000001</v>
      </c>
      <c r="E6" s="2">
        <f t="shared" si="2"/>
        <v>382383.46</v>
      </c>
      <c r="F6" s="2">
        <f t="shared" si="1"/>
        <v>433734.65</v>
      </c>
      <c r="G6" s="2">
        <f t="shared" si="3"/>
        <v>431943.32000000007</v>
      </c>
    </row>
    <row r="7" spans="1:7" x14ac:dyDescent="0.25">
      <c r="A7" s="1">
        <v>44742</v>
      </c>
      <c r="B7" s="15">
        <v>90320.590000000011</v>
      </c>
      <c r="C7" s="15">
        <f>212484.47-108390.68</f>
        <v>104093.79000000001</v>
      </c>
      <c r="D7" s="2">
        <f>SUMIFS(RECEITA_ALT[receita_realizada_jun],RECEITA_ALT[recurso_vinculado],50,RECEITA_ALT[codigo_receita],"7.2.1.8.03.*")-SUMIFS(RECEITA_ALT[receita_realizada_jun],RECEITA_ALT[recurso_vinculado],50,RECEITA_ALT[codigo_receita],"7.2.1.8.03.1.1.02.*")</f>
        <v>110229.31</v>
      </c>
      <c r="E7" s="2">
        <f t="shared" si="2"/>
        <v>472704.05000000005</v>
      </c>
      <c r="F7" s="2">
        <f t="shared" si="1"/>
        <v>537828.44000000006</v>
      </c>
      <c r="G7" s="2">
        <f t="shared" si="3"/>
        <v>542172.63000000012</v>
      </c>
    </row>
    <row r="8" spans="1:7" x14ac:dyDescent="0.25">
      <c r="A8" s="1">
        <v>44773</v>
      </c>
      <c r="B8" s="15">
        <v>89675.73000000001</v>
      </c>
      <c r="C8" s="15">
        <f>212485.06-108402.71</f>
        <v>104082.34999999999</v>
      </c>
      <c r="D8" s="2">
        <f>SUMIFS(RECEITA_ALT[receita_realizada_jul],RECEITA_ALT[recurso_vinculado],50,RECEITA_ALT[codigo_receita],"7.2.1.8.03.*")-SUMIFS(RECEITA_ALT[receita_realizada_jul],RECEITA_ALT[recurso_vinculado],50,RECEITA_ALT[codigo_receita],"7.2.1.8.03.1.1.02.*")</f>
        <v>111888.93</v>
      </c>
      <c r="E8" s="2">
        <f t="shared" si="2"/>
        <v>562379.78</v>
      </c>
      <c r="F8" s="2">
        <f t="shared" si="1"/>
        <v>641910.79</v>
      </c>
      <c r="G8" s="2">
        <f t="shared" si="3"/>
        <v>654061.56000000006</v>
      </c>
    </row>
    <row r="9" spans="1:7" x14ac:dyDescent="0.25">
      <c r="A9" s="1">
        <v>44804</v>
      </c>
      <c r="B9" s="15">
        <v>88175.790000000008</v>
      </c>
      <c r="C9" s="15">
        <f>218067.74-108136.9</f>
        <v>109930.84</v>
      </c>
      <c r="D9" s="2">
        <f>SUMIFS(RECEITA_ALT[receita_realizada_ago],RECEITA_ALT[recurso_vinculado],50,RECEITA_ALT[codigo_receita],"7.2.1.8.03.*")-SUMIFS(RECEITA_ALT[receita_realizada_ago],RECEITA_ALT[recurso_vinculado],50,RECEITA_ALT[codigo_receita],"7.2.1.8.03.1.1.02.*")</f>
        <v>0</v>
      </c>
      <c r="E9" s="2">
        <f t="shared" si="2"/>
        <v>650555.57000000007</v>
      </c>
      <c r="F9" s="2">
        <f t="shared" si="1"/>
        <v>751841.63</v>
      </c>
      <c r="G9" s="2" t="e">
        <f t="shared" si="3"/>
        <v>#N/A</v>
      </c>
    </row>
    <row r="10" spans="1:7" x14ac:dyDescent="0.25">
      <c r="A10" s="1">
        <v>44834</v>
      </c>
      <c r="B10" s="15">
        <v>87399.19</v>
      </c>
      <c r="C10" s="15">
        <f>219903.26-109056.92</f>
        <v>110846.34000000001</v>
      </c>
      <c r="D10" s="2">
        <f>SUMIFS(RECEITA_ALT[receita_realizada_set],RECEITA_ALT[recurso_vinculado],50,RECEITA_ALT[codigo_receita],"7.2.1.8.03.*")-SUMIFS(RECEITA_ALT[receita_realizada_set],RECEITA_ALT[recurso_vinculado],50,RECEITA_ALT[codigo_receita],"7.2.1.8.03.1.1.02.*")</f>
        <v>0</v>
      </c>
      <c r="E10" s="2">
        <f t="shared" si="2"/>
        <v>737954.76</v>
      </c>
      <c r="F10" s="2">
        <f t="shared" si="1"/>
        <v>862687.97</v>
      </c>
      <c r="G10" s="2" t="e">
        <f t="shared" si="3"/>
        <v>#N/A</v>
      </c>
    </row>
    <row r="11" spans="1:7" x14ac:dyDescent="0.25">
      <c r="A11" s="1">
        <v>44865</v>
      </c>
      <c r="B11" s="15">
        <v>87382.8</v>
      </c>
      <c r="C11" s="15">
        <f>216130.41-107169.28</f>
        <v>108961.13</v>
      </c>
      <c r="D11" s="2">
        <f>SUMIFS(RECEITA_ALT[receita_realizada_out],RECEITA_ALT[recurso_vinculado],50,RECEITA_ALT[codigo_receita],"7.2.1.8.03.*")-SUMIFS(RECEITA_ALT[receita_realizada_out],RECEITA_ALT[recurso_vinculado],50,RECEITA_ALT[codigo_receita],"7.2.1.8.03.1.1.02.*")</f>
        <v>0</v>
      </c>
      <c r="E11" s="2">
        <f t="shared" si="2"/>
        <v>825337.56</v>
      </c>
      <c r="F11" s="2">
        <f t="shared" si="1"/>
        <v>971649.1</v>
      </c>
      <c r="G11" s="2" t="e">
        <f t="shared" si="3"/>
        <v>#N/A</v>
      </c>
    </row>
    <row r="12" spans="1:7" x14ac:dyDescent="0.25">
      <c r="A12" s="1">
        <v>44895</v>
      </c>
      <c r="B12" s="15">
        <v>88027.73</v>
      </c>
      <c r="C12" s="15">
        <f>216679.91-107451.99</f>
        <v>109227.92</v>
      </c>
      <c r="D12" s="2">
        <f>SUMIFS(RECEITA_ALT[receita_realizada_nov],RECEITA_ALT[recurso_vinculado],50,RECEITA_ALT[codigo_receita],"7.2.1.8.03.*")-SUMIFS(RECEITA_ALT[receita_realizada_nov],RECEITA_ALT[recurso_vinculado],50,RECEITA_ALT[codigo_receita],"7.2.1.8.03.1.1.02.*")</f>
        <v>0</v>
      </c>
      <c r="E12" s="2">
        <f t="shared" si="2"/>
        <v>913365.29</v>
      </c>
      <c r="F12" s="2">
        <f t="shared" si="1"/>
        <v>1080877.02</v>
      </c>
      <c r="G12" s="2" t="e">
        <f t="shared" si="3"/>
        <v>#N/A</v>
      </c>
    </row>
    <row r="13" spans="1:7" x14ac:dyDescent="0.25">
      <c r="A13" s="1">
        <v>44926</v>
      </c>
      <c r="B13" s="15">
        <v>274497.73000000004</v>
      </c>
      <c r="C13" s="15">
        <f>664744.22-329661.24</f>
        <v>335082.98</v>
      </c>
      <c r="D13" s="2">
        <f>SUMIFS(RECEITA_ALT[receita_realizada_dez],RECEITA_ALT[recurso_vinculado],50,RECEITA_ALT[codigo_receita],"7.2.1.8.03.*")-SUMIFS(RECEITA_ALT[receita_realizada_dez],RECEITA_ALT[recurso_vinculado],50,RECEITA_ALT[codigo_receita],"7.2.1.8.03.1.1.02.*")</f>
        <v>0</v>
      </c>
      <c r="E13" s="2">
        <f t="shared" si="2"/>
        <v>1187863.02</v>
      </c>
      <c r="F13" s="2">
        <f t="shared" si="1"/>
        <v>1415960</v>
      </c>
      <c r="G13" s="2" t="e">
        <f t="shared" si="3"/>
        <v>#N/A</v>
      </c>
    </row>
  </sheetData>
  <printOptions horizontalCentered="1"/>
  <pageMargins left="1.1811023622047245" right="0.59055118110236227" top="0.98425196850393704" bottom="0.78740157480314965" header="0.19685039370078741" footer="0.19685039370078741"/>
  <pageSetup paperSize="9" scale="64" orientation="portrait" r:id="rId1"/>
  <headerFooter>
    <oddHeader>&amp;C&amp;"-,Itálico"Estado do Rio Grande do Sul&amp;"-,Regular"
&amp;"-,Negrito"MUNICÍPIO DE INDEPENDÊNCIA
Secretaria da Fazenda / Setor de Contabilidade</oddHeader>
    <oddFooter>&amp;LImpresso em &amp;D, às &amp;T&amp;RPágina &amp;P de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4B8CC-BBAC-4253-8598-C4B8EFD428C6}">
  <sheetPr>
    <tabColor rgb="FF00B050"/>
    <pageSetUpPr fitToPage="1"/>
  </sheetPr>
  <dimension ref="A1:G13"/>
  <sheetViews>
    <sheetView workbookViewId="0">
      <selection activeCell="D8" sqref="D8"/>
    </sheetView>
  </sheetViews>
  <sheetFormatPr defaultRowHeight="15" x14ac:dyDescent="0.25"/>
  <cols>
    <col min="1" max="1" width="10.7109375" bestFit="1" customWidth="1"/>
    <col min="2" max="2" width="14.28515625" bestFit="1" customWidth="1"/>
    <col min="3" max="3" width="13.5703125" bestFit="1" customWidth="1"/>
    <col min="4" max="4" width="11.42578125" bestFit="1" customWidth="1"/>
    <col min="5" max="5" width="16.5703125" bestFit="1" customWidth="1"/>
    <col min="6" max="6" width="17.5703125" bestFit="1" customWidth="1"/>
    <col min="7" max="7" width="16.5703125" bestFit="1" customWidth="1"/>
  </cols>
  <sheetData>
    <row r="1" spans="1:7" x14ac:dyDescent="0.25">
      <c r="A1" t="s">
        <v>10321</v>
      </c>
      <c r="B1" t="s">
        <v>10322</v>
      </c>
      <c r="C1" t="s">
        <v>10325</v>
      </c>
      <c r="D1" t="s">
        <v>10326</v>
      </c>
      <c r="E1" t="s">
        <v>10323</v>
      </c>
      <c r="F1" t="s">
        <v>10324</v>
      </c>
      <c r="G1" t="s">
        <v>10327</v>
      </c>
    </row>
    <row r="2" spans="1:7" x14ac:dyDescent="0.25">
      <c r="A2" s="1">
        <v>44592</v>
      </c>
      <c r="B2" s="15">
        <v>0</v>
      </c>
      <c r="C2" s="15">
        <v>0</v>
      </c>
      <c r="D2" s="2">
        <f>SUMIFS(RECEITA_ALT[receita_realizada_jan],RECEITA_ALT[recurso_vinculado],50,RECEITA_ALT[codigo_receita],"7.2.1.8.03.*")-SUMIFS(RECEITA_ALT[receita_realizada_jan],RECEITA_ALT[recurso_vinculado],50,RECEITA_ALT[codigo_receita],"7.2.1.8.03.1.1.02.*")</f>
        <v>0</v>
      </c>
      <c r="E2" s="2">
        <f>B2</f>
        <v>0</v>
      </c>
      <c r="F2" s="2">
        <f t="shared" ref="F2:G2" si="0">C2</f>
        <v>0</v>
      </c>
      <c r="G2" s="2">
        <f t="shared" si="0"/>
        <v>0</v>
      </c>
    </row>
    <row r="3" spans="1:7" x14ac:dyDescent="0.25">
      <c r="A3" s="1">
        <v>44620</v>
      </c>
      <c r="B3" s="15">
        <v>135268.32</v>
      </c>
      <c r="C3" s="15">
        <v>128059.26</v>
      </c>
      <c r="D3" s="2">
        <f>SUMIFS(RECEITA_ALT[receita_realizada_fev],RECEITA_ALT[recurso_vinculado],50,RECEITA_ALT[codigo_receita],"7.2.1.8.03.*")-SUMIFS(RECEITA_ALT[receita_realizada_fev],RECEITA_ALT[recurso_vinculado],50,RECEITA_ALT[codigo_receita],"7.2.1.8.03.1.1.02.*")</f>
        <v>110818.20999999999</v>
      </c>
      <c r="E3" s="2">
        <f>E2+B3</f>
        <v>135268.32</v>
      </c>
      <c r="F3" s="2">
        <f t="shared" ref="F3:F13" si="1">F2+C3</f>
        <v>128059.26</v>
      </c>
      <c r="G3" s="2">
        <f>IF(D3&lt;&gt;0,G2+D3,"")</f>
        <v>110818.20999999999</v>
      </c>
    </row>
    <row r="4" spans="1:7" x14ac:dyDescent="0.25">
      <c r="A4" s="1">
        <v>44651</v>
      </c>
      <c r="B4" s="15">
        <v>114579.11</v>
      </c>
      <c r="C4" s="15">
        <v>107907.57</v>
      </c>
      <c r="D4" s="2">
        <f>SUMIFS(RECEITA_ALT[receita_realizada_mar],RECEITA_ALT[recurso_vinculado],50,RECEITA_ALT[codigo_receita],"7.2.1.8.03.*")-SUMIFS(RECEITA_ALT[receita_realizada_mar],RECEITA_ALT[recurso_vinculado],50,RECEITA_ALT[codigo_receita],"7.2.1.8.03.1.1.02.*")</f>
        <v>107794.92000000001</v>
      </c>
      <c r="E4" s="2">
        <f t="shared" ref="E4:E13" si="2">E3+B4</f>
        <v>249847.43</v>
      </c>
      <c r="F4" s="2">
        <f t="shared" si="1"/>
        <v>235966.83000000002</v>
      </c>
      <c r="G4" s="2">
        <f>IF(D4&lt;&gt;0,G3+D4,NA())</f>
        <v>218613.13</v>
      </c>
    </row>
    <row r="5" spans="1:7" x14ac:dyDescent="0.25">
      <c r="A5" s="1">
        <v>44681</v>
      </c>
      <c r="B5" s="15">
        <v>112602.35</v>
      </c>
      <c r="C5" s="15">
        <v>107534.53</v>
      </c>
      <c r="D5" s="2">
        <f>SUMIFS(RECEITA_ALT[receita_realizada_abr],RECEITA_ALT[recurso_vinculado],50,RECEITA_ALT[codigo_receita],"7.2.1.8.03.*")-SUMIFS(RECEITA_ALT[receita_realizada_abr],RECEITA_ALT[recurso_vinculado],50,RECEITA_ALT[codigo_receita],"7.2.1.8.03.1.1.02.*")</f>
        <v>106956.21000000002</v>
      </c>
      <c r="E5" s="2">
        <f t="shared" si="2"/>
        <v>362449.78</v>
      </c>
      <c r="F5" s="2">
        <f t="shared" si="1"/>
        <v>343501.36</v>
      </c>
      <c r="G5" s="2">
        <f t="shared" ref="G5:G13" si="3">IF(D5&lt;&gt;0,G4+D5,NA())</f>
        <v>325569.34000000003</v>
      </c>
    </row>
    <row r="6" spans="1:7" x14ac:dyDescent="0.25">
      <c r="A6" s="1">
        <v>44712</v>
      </c>
      <c r="B6" s="15">
        <v>110988.87</v>
      </c>
      <c r="C6" s="15">
        <v>108228.92</v>
      </c>
      <c r="D6" s="2">
        <f>SUMIFS(RECEITA_ALT[receita_realizada_mai],RECEITA_ALT[recurso_vinculado],50,RECEITA_ALT[codigo_receita],"7.2.1.8.03.*")-SUMIFS(RECEITA_ALT[receita_realizada_mai],RECEITA_ALT[recurso_vinculado],50,RECEITA_ALT[codigo_receita],"7.2.1.8.03.1.1.02.*")</f>
        <v>106373.98000000001</v>
      </c>
      <c r="E6" s="2">
        <f t="shared" si="2"/>
        <v>473438.65</v>
      </c>
      <c r="F6" s="2">
        <f t="shared" si="1"/>
        <v>451730.27999999997</v>
      </c>
      <c r="G6" s="2">
        <f t="shared" si="3"/>
        <v>431943.32000000007</v>
      </c>
    </row>
    <row r="7" spans="1:7" x14ac:dyDescent="0.25">
      <c r="A7" s="1">
        <v>44742</v>
      </c>
      <c r="B7" s="15">
        <v>111828.24</v>
      </c>
      <c r="C7" s="15">
        <v>108390.68</v>
      </c>
      <c r="D7" s="2">
        <f>SUMIFS(RECEITA_ALT[receita_realizada_jun],RECEITA_ALT[recurso_vinculado],50,RECEITA_ALT[codigo_receita],"7.2.1.8.03.*")-SUMIFS(RECEITA_ALT[receita_realizada_jun],RECEITA_ALT[recurso_vinculado],50,RECEITA_ALT[codigo_receita],"7.2.1.8.03.1.1.02.*")</f>
        <v>110229.31</v>
      </c>
      <c r="E7" s="2">
        <f t="shared" si="2"/>
        <v>585266.89</v>
      </c>
      <c r="F7" s="2">
        <f t="shared" si="1"/>
        <v>560120.96</v>
      </c>
      <c r="G7" s="2">
        <f t="shared" si="3"/>
        <v>542172.63000000012</v>
      </c>
    </row>
    <row r="8" spans="1:7" x14ac:dyDescent="0.25">
      <c r="A8" s="1">
        <v>44773</v>
      </c>
      <c r="B8" s="15">
        <v>111029.85</v>
      </c>
      <c r="C8" s="15">
        <v>108402.71</v>
      </c>
      <c r="D8" s="2">
        <f>SUMIFS(RECEITA_ALT[receita_realizada_jul],RECEITA_ALT[recurso_vinculado],50,RECEITA_ALT[codigo_receita],"7.2.1.8.03.*")-SUMIFS(RECEITA_ALT[receita_realizada_jul],RECEITA_ALT[recurso_vinculado],50,RECEITA_ALT[codigo_receita],"7.2.1.8.03.1.1.02.*")</f>
        <v>111888.93</v>
      </c>
      <c r="E8" s="2">
        <f t="shared" si="2"/>
        <v>696296.74</v>
      </c>
      <c r="F8" s="2">
        <f t="shared" si="1"/>
        <v>668523.66999999993</v>
      </c>
      <c r="G8" s="2">
        <f t="shared" si="3"/>
        <v>654061.56000000006</v>
      </c>
    </row>
    <row r="9" spans="1:7" x14ac:dyDescent="0.25">
      <c r="A9" s="1">
        <v>44804</v>
      </c>
      <c r="B9" s="15">
        <v>109172.71</v>
      </c>
      <c r="C9" s="15">
        <v>108136.9</v>
      </c>
      <c r="D9" s="2">
        <f>SUMIFS(RECEITA_ALT[receita_realizada_ago],RECEITA_ALT[recurso_vinculado],50,RECEITA_ALT[codigo_receita],"7.2.1.8.03.*")-SUMIFS(RECEITA_ALT[receita_realizada_ago],RECEITA_ALT[recurso_vinculado],50,RECEITA_ALT[codigo_receita],"7.2.1.8.03.1.1.02.*")</f>
        <v>0</v>
      </c>
      <c r="E9" s="2">
        <f t="shared" si="2"/>
        <v>805469.45</v>
      </c>
      <c r="F9" s="2">
        <f t="shared" si="1"/>
        <v>776660.57</v>
      </c>
      <c r="G9" s="2" t="e">
        <f t="shared" si="3"/>
        <v>#N/A</v>
      </c>
    </row>
    <row r="10" spans="1:7" x14ac:dyDescent="0.25">
      <c r="A10" s="1">
        <v>44834</v>
      </c>
      <c r="B10" s="15">
        <v>110109.16</v>
      </c>
      <c r="C10" s="15">
        <v>109056.92</v>
      </c>
      <c r="D10" s="2">
        <f>SUMIFS(RECEITA_ALT[receita_realizada_set],RECEITA_ALT[recurso_vinculado],50,RECEITA_ALT[codigo_receita],"7.2.1.8.03.*")-SUMIFS(RECEITA_ALT[receita_realizada_set],RECEITA_ALT[recurso_vinculado],50,RECEITA_ALT[codigo_receita],"7.2.1.8.03.1.1.02.*")</f>
        <v>0</v>
      </c>
      <c r="E10" s="2">
        <f t="shared" si="2"/>
        <v>915578.61</v>
      </c>
      <c r="F10" s="2">
        <f t="shared" si="1"/>
        <v>885717.49</v>
      </c>
      <c r="G10" s="2" t="e">
        <f t="shared" si="3"/>
        <v>#N/A</v>
      </c>
    </row>
    <row r="11" spans="1:7" x14ac:dyDescent="0.25">
      <c r="A11" s="1">
        <v>44865</v>
      </c>
      <c r="B11" s="15">
        <v>108190.78</v>
      </c>
      <c r="C11" s="15">
        <v>107169.28</v>
      </c>
      <c r="D11" s="2">
        <f>SUMIFS(RECEITA_ALT[receita_realizada_out],RECEITA_ALT[recurso_vinculado],50,RECEITA_ALT[codigo_receita],"7.2.1.8.03.*")-SUMIFS(RECEITA_ALT[receita_realizada_out],RECEITA_ALT[recurso_vinculado],50,RECEITA_ALT[codigo_receita],"7.2.1.8.03.1.1.02.*")</f>
        <v>0</v>
      </c>
      <c r="E11" s="2">
        <f t="shared" si="2"/>
        <v>1023769.39</v>
      </c>
      <c r="F11" s="2">
        <f t="shared" si="1"/>
        <v>992886.77</v>
      </c>
      <c r="G11" s="2" t="e">
        <f t="shared" si="3"/>
        <v>#N/A</v>
      </c>
    </row>
    <row r="12" spans="1:7" x14ac:dyDescent="0.25">
      <c r="A12" s="1">
        <v>44895</v>
      </c>
      <c r="B12" s="15">
        <v>108212.2</v>
      </c>
      <c r="C12" s="15">
        <v>107451.99</v>
      </c>
      <c r="D12" s="2">
        <f>SUMIFS(RECEITA_ALT[receita_realizada_nov],RECEITA_ALT[recurso_vinculado],50,RECEITA_ALT[codigo_receita],"7.2.1.8.03.*")-SUMIFS(RECEITA_ALT[receita_realizada_nov],RECEITA_ALT[recurso_vinculado],50,RECEITA_ALT[codigo_receita],"7.2.1.8.03.1.1.02.*")</f>
        <v>0</v>
      </c>
      <c r="E12" s="2">
        <f t="shared" si="2"/>
        <v>1131981.5900000001</v>
      </c>
      <c r="F12" s="2">
        <f t="shared" si="1"/>
        <v>1100338.76</v>
      </c>
      <c r="G12" s="2" t="e">
        <f t="shared" si="3"/>
        <v>#N/A</v>
      </c>
    </row>
    <row r="13" spans="1:7" x14ac:dyDescent="0.25">
      <c r="A13" s="1">
        <v>44926</v>
      </c>
      <c r="B13" s="15">
        <v>339862.76</v>
      </c>
      <c r="C13" s="15">
        <v>329661.24</v>
      </c>
      <c r="D13" s="2">
        <f>SUMIFS(RECEITA_ALT[receita_realizada_dez],RECEITA_ALT[recurso_vinculado],50,RECEITA_ALT[codigo_receita],"7.2.1.8.03.*")-SUMIFS(RECEITA_ALT[receita_realizada_dez],RECEITA_ALT[recurso_vinculado],50,RECEITA_ALT[codigo_receita],"7.2.1.8.03.1.1.02.*")</f>
        <v>0</v>
      </c>
      <c r="E13" s="2">
        <f t="shared" si="2"/>
        <v>1471844.35</v>
      </c>
      <c r="F13" s="2">
        <f t="shared" si="1"/>
        <v>1430000</v>
      </c>
      <c r="G13" s="2" t="e">
        <f t="shared" si="3"/>
        <v>#N/A</v>
      </c>
    </row>
  </sheetData>
  <printOptions horizontalCentered="1"/>
  <pageMargins left="1.1811023622047245" right="0.59055118110236227" top="0.98425196850393704" bottom="0.78740157480314965" header="0.19685039370078741" footer="0.19685039370078741"/>
  <pageSetup paperSize="9" scale="64" orientation="portrait" r:id="rId1"/>
  <headerFooter>
    <oddHeader>&amp;C&amp;"-,Itálico"Estado do Rio Grande do Sul&amp;"-,Regular"
&amp;"-,Negrito"MUNICÍPIO DE INDEPENDÊNCIA
Secretaria da Fazenda / Setor de Contabilidade</oddHeader>
    <oddFooter>&amp;LImpresso em &amp;D, às &amp;T&amp;RPágina &amp;P de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29AD4-0F63-4736-9E8C-680D7FFF9A65}">
  <sheetPr>
    <tabColor rgb="FF00B050"/>
    <pageSetUpPr fitToPage="1"/>
  </sheetPr>
  <dimension ref="A1:G14"/>
  <sheetViews>
    <sheetView workbookViewId="0">
      <selection activeCell="C9" sqref="C9"/>
    </sheetView>
  </sheetViews>
  <sheetFormatPr defaultRowHeight="15" x14ac:dyDescent="0.25"/>
  <cols>
    <col min="1" max="1" width="16.42578125" customWidth="1"/>
    <col min="2" max="2" width="25" customWidth="1"/>
    <col min="3" max="3" width="25.28515625" customWidth="1"/>
    <col min="4" max="4" width="15.7109375" bestFit="1" customWidth="1"/>
    <col min="5" max="5" width="16.5703125" bestFit="1" customWidth="1"/>
    <col min="6" max="6" width="11.85546875" bestFit="1" customWidth="1"/>
    <col min="7" max="7" width="11.5703125" bestFit="1" customWidth="1"/>
  </cols>
  <sheetData>
    <row r="1" spans="1:7" x14ac:dyDescent="0.25">
      <c r="A1" t="s">
        <v>3948</v>
      </c>
      <c r="B1">
        <f>(SUMIFS(BAL_VER[saldo_anterior_debito],BAL_VER[orgao],12,BAL_VER[conta_contabil],"1.1.1.*")-SUMIFS(BAL_VER[saldo_anterior_credito],BAL_VER[orgao],12,BAL_VER[conta_contabil],"1.1.1.*"))+(SUMIFS(BAL_VER[saldo_anterior_debito],BAL_VER[orgao],12,BAL_VER[conta_contabil],"1.1.4.*")-SUMIFS(BAL_VER[saldo_anterior_credito],BAL_VER[orgao],12,BAL_VER[conta_contabil],"1.1.4.*"))</f>
        <v>28306029.579999998</v>
      </c>
    </row>
    <row r="2" spans="1:7" x14ac:dyDescent="0.25">
      <c r="A2" t="s">
        <v>10321</v>
      </c>
      <c r="B2" t="s">
        <v>10328</v>
      </c>
      <c r="C2" t="s">
        <v>10329</v>
      </c>
      <c r="D2" t="s">
        <v>10330</v>
      </c>
      <c r="E2" t="s">
        <v>10331</v>
      </c>
      <c r="F2" t="s">
        <v>10332</v>
      </c>
      <c r="G2" t="s">
        <v>10333</v>
      </c>
    </row>
    <row r="3" spans="1:7" x14ac:dyDescent="0.25">
      <c r="A3" s="1">
        <v>44592</v>
      </c>
      <c r="B3" s="2">
        <f>B1+IF(F3&gt;0,F3,D3)-IF(G3&gt;0,G3-E3)</f>
        <v>28228415.59</v>
      </c>
      <c r="C3" s="2">
        <f>B1+(SUMIFS(tce_4111[valor],tce_4111[orgao],12,tce_4111[tipo_lancamento],"D",tce_4111[conta_contabil],"1.1.1.*")-SUMIFS(tce_4111[valor],tce_4111[orgao],12,tce_4111[tipo_lancamento],"C",tce_4111[conta_contabil],"1.1.1.*"))+(SUMIFS(tce_4111[valor],tce_4111[orgao],12,tce_4111[tipo_lancamento],"D",tce_4111[conta_contabil],"1.1.4.*")-SUMIFS(tce_4111[valor],tce_4111[orgao],12,tce_4111[tipo_lancamento],"C",tce_4111[conta_contabil],"1.1.4.*"))</f>
        <v>29651783.899999991</v>
      </c>
      <c r="D3" s="2">
        <f>ReceitaTotal!C2</f>
        <v>258095.28</v>
      </c>
      <c r="E3" s="15">
        <v>435582.88</v>
      </c>
      <c r="F3" s="13">
        <f>ReceitaTotal!D2</f>
        <v>219212.79999999999</v>
      </c>
      <c r="G3" s="13">
        <f>DespesaTotal!C2</f>
        <v>732409.66999999993</v>
      </c>
    </row>
    <row r="4" spans="1:7" x14ac:dyDescent="0.25">
      <c r="A4" s="1">
        <v>44620</v>
      </c>
      <c r="B4" s="2">
        <f>IF(ISNA(C3),B3+IF(F4&gt;0,F4,D4)-IF(G4&gt;0,G4-E4),C3+IF(F4&gt;0,F4,D4)-IF(G4&gt;0,G4-E4))</f>
        <v>30302050.569999993</v>
      </c>
      <c r="C4" s="2">
        <f>IF(F4&gt;0,C3+(SUMIFS(tce_4111[valor],tce_4111[orgao],12,tce_4111[tipo_lancamento],"D",tce_4111[conta_contabil],"1.1.1.*")-SUMIFS(tce_4111[valor],tce_4111[orgao],12,tce_4111[tipo_lancamento],"C",tce_4111[conta_contabil],"1.1.1.*"))+(SUMIFS(tce_4111[valor],tce_4111[orgao],12,tce_4111[tipo_lancamento],"D",tce_4111[conta_contabil],"1.1.4.*")-SUMIFS(tce_4111[valor],tce_4111[orgao],12,tce_4111[tipo_lancamento],"C",tce_4111[conta_contabil],"1.1.4.*")),NA())</f>
        <v>30997538.219999984</v>
      </c>
      <c r="D4" s="2">
        <f>ReceitaTotal!C3</f>
        <v>468348.71</v>
      </c>
      <c r="E4" s="15">
        <v>441020.7</v>
      </c>
      <c r="F4" s="13">
        <f>ReceitaTotal!D3</f>
        <v>599919.07000000007</v>
      </c>
      <c r="G4" s="13">
        <f>DespesaTotal!C3</f>
        <v>390673.1</v>
      </c>
    </row>
    <row r="5" spans="1:7" x14ac:dyDescent="0.25">
      <c r="A5" s="1">
        <v>44651</v>
      </c>
      <c r="B5" s="2">
        <f t="shared" ref="B5:B14" si="0">IF(ISNA(C4),B4+IF(F5&gt;0,F5,D5)-IF(G5&gt;0,G5-E5),C4+IF(F5&gt;0,F5,D5)-IF(G5&gt;0,G5-E5))</f>
        <v>31979123.219999984</v>
      </c>
      <c r="C5" s="2">
        <f>IF(F5&gt;0,C4+(SUMIFS(tce_4111[valor],tce_4111[orgao],12,tce_4111[tipo_lancamento],"D",tce_4111[conta_contabil],"1.1.1.*")-SUMIFS(tce_4111[valor],tce_4111[orgao],12,tce_4111[tipo_lancamento],"C",tce_4111[conta_contabil],"1.1.1.*"))+(SUMIFS(tce_4111[valor],tce_4111[orgao],12,tce_4111[tipo_lancamento],"D",tce_4111[conta_contabil],"1.1.4.*")-SUMIFS(tce_4111[valor],tce_4111[orgao],12,tce_4111[tipo_lancamento],"C",tce_4111[conta_contabil],"1.1.4.*")),NA())</f>
        <v>32343292.539999977</v>
      </c>
      <c r="D5" s="2">
        <f>ReceitaTotal!C4</f>
        <v>350130.26</v>
      </c>
      <c r="E5" s="15">
        <v>452015.58</v>
      </c>
      <c r="F5" s="13">
        <f>ReceitaTotal!D4</f>
        <v>803574.46000000008</v>
      </c>
      <c r="G5" s="13">
        <f>DespesaTotal!C4</f>
        <v>274005.03999999998</v>
      </c>
    </row>
    <row r="6" spans="1:7" x14ac:dyDescent="0.25">
      <c r="A6" s="1">
        <v>44681</v>
      </c>
      <c r="B6" s="2">
        <f t="shared" si="0"/>
        <v>33107275.319999978</v>
      </c>
      <c r="C6" s="2">
        <f>IF(F6&gt;0,C5+(SUMIFS(tce_4111[valor],tce_4111[orgao],12,tce_4111[tipo_lancamento],"D",tce_4111[conta_contabil],"1.1.1.*")-SUMIFS(tce_4111[valor],tce_4111[orgao],12,tce_4111[tipo_lancamento],"C",tce_4111[conta_contabil],"1.1.1.*"))+(SUMIFS(tce_4111[valor],tce_4111[orgao],12,tce_4111[tipo_lancamento],"D",tce_4111[conta_contabil],"1.1.4.*")-SUMIFS(tce_4111[valor],tce_4111[orgao],12,tce_4111[tipo_lancamento],"C",tce_4111[conta_contabil],"1.1.4.*")),NA())</f>
        <v>33689046.85999997</v>
      </c>
      <c r="D6" s="2">
        <f>ReceitaTotal!C5</f>
        <v>404726.83</v>
      </c>
      <c r="E6" s="15">
        <v>438614.6</v>
      </c>
      <c r="F6" s="13">
        <f>ReceitaTotal!D5</f>
        <v>596050.01</v>
      </c>
      <c r="G6" s="13">
        <f>DespesaTotal!C5</f>
        <v>270681.83</v>
      </c>
    </row>
    <row r="7" spans="1:7" x14ac:dyDescent="0.25">
      <c r="A7" s="1">
        <v>44712</v>
      </c>
      <c r="B7" s="2">
        <f t="shared" si="0"/>
        <v>34447633.199999966</v>
      </c>
      <c r="C7" s="2">
        <f>IF(F7&gt;0,C6+(SUMIFS(tce_4111[valor],tce_4111[orgao],12,tce_4111[tipo_lancamento],"D",tce_4111[conta_contabil],"1.1.1.*")-SUMIFS(tce_4111[valor],tce_4111[orgao],12,tce_4111[tipo_lancamento],"C",tce_4111[conta_contabil],"1.1.1.*"))+(SUMIFS(tce_4111[valor],tce_4111[orgao],12,tce_4111[tipo_lancamento],"D",tce_4111[conta_contabil],"1.1.4.*")-SUMIFS(tce_4111[valor],tce_4111[orgao],12,tce_4111[tipo_lancamento],"C",tce_4111[conta_contabil],"1.1.4.*")),NA())</f>
        <v>35034801.179999962</v>
      </c>
      <c r="D7" s="2">
        <f>ReceitaTotal!C6</f>
        <v>455578.17</v>
      </c>
      <c r="E7" s="15">
        <v>440892.73</v>
      </c>
      <c r="F7" s="13">
        <f>ReceitaTotal!D6</f>
        <v>597682.47000000009</v>
      </c>
      <c r="G7" s="13">
        <f>DespesaTotal!C6</f>
        <v>279988.86000000004</v>
      </c>
    </row>
    <row r="8" spans="1:7" x14ac:dyDescent="0.25">
      <c r="A8" s="1">
        <v>44742</v>
      </c>
      <c r="B8" s="2">
        <f t="shared" si="0"/>
        <v>35723007.54999996</v>
      </c>
      <c r="C8" s="2">
        <f>IF(F8&gt;0,C7+(SUMIFS(tce_4111[valor],tce_4111[orgao],12,tce_4111[tipo_lancamento],"D",tce_4111[conta_contabil],"1.1.1.*")-SUMIFS(tce_4111[valor],tce_4111[orgao],12,tce_4111[tipo_lancamento],"C",tce_4111[conta_contabil],"1.1.1.*"))+(SUMIFS(tce_4111[valor],tce_4111[orgao],12,tce_4111[tipo_lancamento],"D",tce_4111[conta_contabil],"1.1.4.*")-SUMIFS(tce_4111[valor],tce_4111[orgao],12,tce_4111[tipo_lancamento],"C",tce_4111[conta_contabil],"1.1.4.*")),NA())</f>
        <v>36380555.499999955</v>
      </c>
      <c r="D8" s="2">
        <f>ReceitaTotal!C7</f>
        <v>425425.93</v>
      </c>
      <c r="E8" s="15">
        <v>447008.68</v>
      </c>
      <c r="F8" s="13">
        <f>ReceitaTotal!D7</f>
        <v>525609.18999999994</v>
      </c>
      <c r="G8" s="13">
        <f>DespesaTotal!C7</f>
        <v>284411.50000000006</v>
      </c>
    </row>
    <row r="9" spans="1:7" x14ac:dyDescent="0.25">
      <c r="A9" s="1">
        <v>44773</v>
      </c>
      <c r="B9" s="2">
        <f t="shared" si="0"/>
        <v>37022434.639999956</v>
      </c>
      <c r="C9" s="2">
        <f>IF(F9&gt;0,C8+(SUMIFS(tce_4111[valor],tce_4111[orgao],12,tce_4111[tipo_lancamento],"D",tce_4111[conta_contabil],"1.1.1.*")-SUMIFS(tce_4111[valor],tce_4111[orgao],12,tce_4111[tipo_lancamento],"C",tce_4111[conta_contabil],"1.1.1.*"))+(SUMIFS(tce_4111[valor],tce_4111[orgao],12,tce_4111[tipo_lancamento],"D",tce_4111[conta_contabil],"1.1.4.*")-SUMIFS(tce_4111[valor],tce_4111[orgao],12,tce_4111[tipo_lancamento],"C",tce_4111[conta_contabil],"1.1.4.*")),NA())</f>
        <v>37726309.819999948</v>
      </c>
      <c r="D9" s="2">
        <f>ReceitaTotal!C8</f>
        <v>453162.74</v>
      </c>
      <c r="E9" s="15">
        <v>455193.16</v>
      </c>
      <c r="F9" s="13">
        <f>ReceitaTotal!D8</f>
        <v>465656.70000000007</v>
      </c>
      <c r="G9" s="13">
        <f>DespesaTotal!C8</f>
        <v>278970.72000000003</v>
      </c>
    </row>
    <row r="10" spans="1:7" x14ac:dyDescent="0.25">
      <c r="A10" s="1">
        <v>44804</v>
      </c>
      <c r="B10" s="2">
        <f t="shared" si="0"/>
        <v>38058974.789999947</v>
      </c>
      <c r="C10" s="2" t="e">
        <f>IF(F10&gt;0,C9+(SUMIFS(tce_4111[valor],tce_4111[orgao],12,tce_4111[tipo_lancamento],"D",tce_4111[conta_contabil],"1.1.1.*")-SUMIFS(tce_4111[valor],tce_4111[orgao],12,tce_4111[tipo_lancamento],"C",tce_4111[conta_contabil],"1.1.1.*"))+(SUMIFS(tce_4111[valor],tce_4111[orgao],12,tce_4111[tipo_lancamento],"D",tce_4111[conta_contabil],"1.1.4.*")-SUMIFS(tce_4111[valor],tce_4111[orgao],12,tce_4111[tipo_lancamento],"C",tce_4111[conta_contabil],"1.1.4.*")),NA())</f>
        <v>#N/A</v>
      </c>
      <c r="D10" s="2">
        <f>ReceitaTotal!C9</f>
        <v>332664.96999999997</v>
      </c>
      <c r="E10" s="15">
        <v>460780.22</v>
      </c>
      <c r="F10" s="13">
        <f>ReceitaTotal!D9</f>
        <v>0</v>
      </c>
      <c r="G10" s="13">
        <f>DespesaTotal!C9</f>
        <v>0</v>
      </c>
    </row>
    <row r="11" spans="1:7" x14ac:dyDescent="0.25">
      <c r="A11" s="1">
        <v>44834</v>
      </c>
      <c r="B11" s="2">
        <f t="shared" si="0"/>
        <v>38461940.339999944</v>
      </c>
      <c r="C11" s="2" t="e">
        <f>IF(F11&gt;0,C10+(SUMIFS(tce_4111[valor],tce_4111[orgao],12,tce_4111[tipo_lancamento],"D",tce_4111[conta_contabil],"1.1.1.*")-SUMIFS(tce_4111[valor],tce_4111[orgao],12,tce_4111[tipo_lancamento],"C",tce_4111[conta_contabil],"1.1.1.*"))+(SUMIFS(tce_4111[valor],tce_4111[orgao],12,tce_4111[tipo_lancamento],"D",tce_4111[conta_contabil],"1.1.4.*")-SUMIFS(tce_4111[valor],tce_4111[orgao],12,tce_4111[tipo_lancamento],"C",tce_4111[conta_contabil],"1.1.4.*")),NA())</f>
        <v>#N/A</v>
      </c>
      <c r="D11" s="2">
        <f>ReceitaTotal!C10</f>
        <v>402965.55</v>
      </c>
      <c r="E11" s="15">
        <v>462527.47</v>
      </c>
      <c r="F11" s="13">
        <f>ReceitaTotal!D10</f>
        <v>0</v>
      </c>
      <c r="G11" s="13">
        <f>DespesaTotal!C10</f>
        <v>0</v>
      </c>
    </row>
    <row r="12" spans="1:7" x14ac:dyDescent="0.25">
      <c r="A12" s="1">
        <v>44865</v>
      </c>
      <c r="B12" s="2">
        <f t="shared" si="0"/>
        <v>38945660.389999941</v>
      </c>
      <c r="C12" s="2" t="e">
        <f>IF(F12&gt;0,C11+(SUMIFS(tce_4111[valor],tce_4111[orgao],12,tce_4111[tipo_lancamento],"D",tce_4111[conta_contabil],"1.1.1.*")-SUMIFS(tce_4111[valor],tce_4111[orgao],12,tce_4111[tipo_lancamento],"C",tce_4111[conta_contabil],"1.1.1.*"))+(SUMIFS(tce_4111[valor],tce_4111[orgao],12,tce_4111[tipo_lancamento],"D",tce_4111[conta_contabil],"1.1.4.*")-SUMIFS(tce_4111[valor],tce_4111[orgao],12,tce_4111[tipo_lancamento],"C",tce_4111[conta_contabil],"1.1.4.*")),NA())</f>
        <v>#N/A</v>
      </c>
      <c r="D12" s="2">
        <f>ReceitaTotal!C11</f>
        <v>483720.05</v>
      </c>
      <c r="E12" s="15">
        <v>461851.55</v>
      </c>
      <c r="F12" s="13">
        <f>ReceitaTotal!D11</f>
        <v>0</v>
      </c>
      <c r="G12" s="13">
        <f>DespesaTotal!C11</f>
        <v>0</v>
      </c>
    </row>
    <row r="13" spans="1:7" x14ac:dyDescent="0.25">
      <c r="A13" s="1">
        <v>44895</v>
      </c>
      <c r="B13" s="2">
        <f t="shared" si="0"/>
        <v>39414706.619999938</v>
      </c>
      <c r="C13" s="2" t="e">
        <f>IF(F13&gt;0,C12+(SUMIFS(tce_4111[valor],tce_4111[orgao],12,tce_4111[tipo_lancamento],"D",tce_4111[conta_contabil],"1.1.1.*")-SUMIFS(tce_4111[valor],tce_4111[orgao],12,tce_4111[tipo_lancamento],"C",tce_4111[conta_contabil],"1.1.1.*"))+(SUMIFS(tce_4111[valor],tce_4111[orgao],12,tce_4111[tipo_lancamento],"D",tce_4111[conta_contabil],"1.1.4.*")-SUMIFS(tce_4111[valor],tce_4111[orgao],12,tce_4111[tipo_lancamento],"C",tce_4111[conta_contabil],"1.1.4.*")),NA())</f>
        <v>#N/A</v>
      </c>
      <c r="D13" s="2">
        <f>ReceitaTotal!C12</f>
        <v>469046.23</v>
      </c>
      <c r="E13" s="15">
        <v>465092.93</v>
      </c>
      <c r="F13" s="13">
        <f>ReceitaTotal!D12</f>
        <v>0</v>
      </c>
      <c r="G13" s="13">
        <f>DespesaTotal!C12</f>
        <v>0</v>
      </c>
    </row>
    <row r="14" spans="1:7" x14ac:dyDescent="0.25">
      <c r="A14" s="1">
        <v>44926</v>
      </c>
      <c r="B14" s="2">
        <f t="shared" si="0"/>
        <v>40602752.899999939</v>
      </c>
      <c r="C14" s="2" t="e">
        <f>IF(F14&gt;0,C13+(SUMIFS(tce_4111[valor],tce_4111[orgao],12,tce_4111[tipo_lancamento],"D",tce_4111[conta_contabil],"1.1.1.*")-SUMIFS(tce_4111[valor],tce_4111[orgao],12,tce_4111[tipo_lancamento],"C",tce_4111[conta_contabil],"1.1.1.*"))+(SUMIFS(tce_4111[valor],tce_4111[orgao],12,tce_4111[tipo_lancamento],"D",tce_4111[conta_contabil],"1.1.4.*")-SUMIFS(tce_4111[valor],tce_4111[orgao],12,tce_4111[tipo_lancamento],"C",tce_4111[conta_contabil],"1.1.4.*")),NA())</f>
        <v>#N/A</v>
      </c>
      <c r="D14" s="2">
        <f>ReceitaTotal!C13</f>
        <v>1188046.28</v>
      </c>
      <c r="E14" s="15">
        <v>731330.5</v>
      </c>
      <c r="F14" s="13">
        <f>ReceitaTotal!D13</f>
        <v>0</v>
      </c>
      <c r="G14" s="13">
        <f>DespesaTotal!C13</f>
        <v>0</v>
      </c>
    </row>
  </sheetData>
  <printOptions horizontalCentered="1"/>
  <pageMargins left="1.1811023622047245" right="0.59055118110236227" top="0.98425196850393704" bottom="0.78740157480314965" header="0.19685039370078741" footer="0.19685039370078741"/>
  <pageSetup paperSize="9" orientation="portrait" r:id="rId1"/>
  <headerFooter>
    <oddHeader>&amp;C&amp;"-,Itálico"Estado do Rio Grande do Sul&amp;"-,Regular"
&amp;"-,Negrito"MUNICÍPIO DE INDEPENDÊNCIA
Secretaria da Fazenda / Setor de Contabilidade</oddHeader>
    <oddFooter>&amp;LImpresso em &amp;D, às &amp;T&amp;RPágina &amp;P de &amp;N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2E966-954E-4738-837E-F9BDAD46F4C9}">
  <sheetPr>
    <tabColor rgb="FF00B050"/>
    <pageSetUpPr fitToPage="1"/>
  </sheetPr>
  <dimension ref="A1:J13"/>
  <sheetViews>
    <sheetView workbookViewId="0">
      <selection activeCell="D8" sqref="D8"/>
    </sheetView>
  </sheetViews>
  <sheetFormatPr defaultRowHeight="15" x14ac:dyDescent="0.25"/>
  <cols>
    <col min="1" max="1" width="10.7109375" bestFit="1" customWidth="1"/>
    <col min="2" max="2" width="17.5703125" bestFit="1" customWidth="1"/>
    <col min="3" max="3" width="13.5703125" bestFit="1" customWidth="1"/>
    <col min="4" max="7" width="17.5703125" bestFit="1" customWidth="1"/>
    <col min="8" max="8" width="3" bestFit="1" customWidth="1"/>
    <col min="9" max="10" width="12.42578125" bestFit="1" customWidth="1"/>
  </cols>
  <sheetData>
    <row r="1" spans="1:10" x14ac:dyDescent="0.25">
      <c r="A1" t="s">
        <v>10321</v>
      </c>
      <c r="B1" t="s">
        <v>10322</v>
      </c>
      <c r="C1" t="s">
        <v>10325</v>
      </c>
      <c r="D1" t="s">
        <v>10326</v>
      </c>
      <c r="E1" t="s">
        <v>10323</v>
      </c>
      <c r="F1" t="s">
        <v>10324</v>
      </c>
      <c r="G1" t="s">
        <v>10327</v>
      </c>
      <c r="I1" t="s">
        <v>3946</v>
      </c>
      <c r="J1" t="s">
        <v>3947</v>
      </c>
    </row>
    <row r="2" spans="1:10" x14ac:dyDescent="0.25">
      <c r="A2" s="1">
        <v>44592</v>
      </c>
      <c r="B2" s="15">
        <v>-107434.7</v>
      </c>
      <c r="C2" s="15">
        <v>147370.81</v>
      </c>
      <c r="D2" s="2">
        <f>I2-J2</f>
        <v>62803.12</v>
      </c>
      <c r="E2" s="2">
        <f>B2</f>
        <v>-107434.7</v>
      </c>
      <c r="F2" s="2">
        <f t="shared" ref="F2:G2" si="0">C2</f>
        <v>147370.81</v>
      </c>
      <c r="G2" s="2">
        <f t="shared" si="0"/>
        <v>62803.12</v>
      </c>
      <c r="H2">
        <v>1</v>
      </c>
      <c r="I2">
        <f>SUMIFS(tce_4111[valor],tce_4111[conta_contabil],$I$1,tce_4111[tipo_lancamento],"C",tce_4111[Mês],H2)-SUMIFS(tce_4111[valor],tce_4111[conta_contabil],$I$1,tce_4111[tipo_lancamento],"D",tce_4111[Mês],H2)</f>
        <v>62803.12</v>
      </c>
      <c r="J2">
        <f>SUMIFS(tce_4111[valor],tce_4111[conta_contabil],$J$1,tce_4111[tipo_lancamento],"D",tce_4111[Mês],H2)-SUMIFS(tce_4111[valor],tce_4111[conta_contabil],$J$1,tce_4111[tipo_lancamento],"C",tce_4111[Mês],H2)</f>
        <v>0</v>
      </c>
    </row>
    <row r="3" spans="1:10" x14ac:dyDescent="0.25">
      <c r="A3" s="1">
        <v>44620</v>
      </c>
      <c r="B3" s="15">
        <v>-252543.38999999998</v>
      </c>
      <c r="C3" s="15">
        <v>65423.44</v>
      </c>
      <c r="D3" s="2">
        <f t="shared" ref="D3:D13" si="1">I3-J3</f>
        <v>247516.97000000003</v>
      </c>
      <c r="E3" s="2">
        <f>E2+B3</f>
        <v>-359978.08999999997</v>
      </c>
      <c r="F3" s="2">
        <f t="shared" ref="F3:F13" si="2">F2+C3</f>
        <v>212794.25</v>
      </c>
      <c r="G3" s="2">
        <f>IF(D3&lt;&gt;0,G2+D3,"")</f>
        <v>310320.09000000003</v>
      </c>
      <c r="H3">
        <v>2</v>
      </c>
      <c r="I3">
        <f>SUMIFS(tce_4111[valor],tce_4111[conta_contabil],$I$1,tce_4111[tipo_lancamento],"C",tce_4111[Mês],H3)-SUMIFS(tce_4111[valor],tce_4111[conta_contabil],$I$1,tce_4111[tipo_lancamento],"D",tce_4111[Mês],H3)</f>
        <v>247516.97000000003</v>
      </c>
      <c r="J3">
        <f>SUMIFS(tce_4111[valor],tce_4111[conta_contabil],$J$1,tce_4111[tipo_lancamento],"D",tce_4111[Mês],H3)-SUMIFS(tce_4111[valor],tce_4111[conta_contabil],$J$1,tce_4111[tipo_lancamento],"C",tce_4111[Mês],H3)</f>
        <v>0</v>
      </c>
    </row>
    <row r="4" spans="1:10" x14ac:dyDescent="0.25">
      <c r="A4" s="1">
        <v>44651</v>
      </c>
      <c r="B4" s="15">
        <v>-93561.950000000012</v>
      </c>
      <c r="C4" s="15">
        <v>55759.79</v>
      </c>
      <c r="D4" s="2">
        <f t="shared" si="1"/>
        <v>460786.3899999999</v>
      </c>
      <c r="E4" s="2">
        <f t="shared" ref="E4:E13" si="3">E3+B4</f>
        <v>-453540.04</v>
      </c>
      <c r="F4" s="2">
        <f t="shared" si="2"/>
        <v>268554.03999999998</v>
      </c>
      <c r="G4" s="2">
        <f>IF(D4&lt;&gt;0,G3+D4,NA())</f>
        <v>771106.48</v>
      </c>
      <c r="H4">
        <v>3</v>
      </c>
      <c r="I4">
        <f>SUMIFS(tce_4111[valor],tce_4111[conta_contabil],$I$1,tce_4111[tipo_lancamento],"C",tce_4111[Mês],H4)-SUMIFS(tce_4111[valor],tce_4111[conta_contabil],$I$1,tce_4111[tipo_lancamento],"D",tce_4111[Mês],H4)</f>
        <v>460786.3899999999</v>
      </c>
      <c r="J4">
        <f>SUMIFS(tce_4111[valor],tce_4111[conta_contabil],$J$1,tce_4111[tipo_lancamento],"D",tce_4111[Mês],H4)-SUMIFS(tce_4111[valor],tce_4111[conta_contabil],$J$1,tce_4111[tipo_lancamento],"C",tce_4111[Mês],H4)</f>
        <v>0</v>
      </c>
    </row>
    <row r="5" spans="1:10" x14ac:dyDescent="0.25">
      <c r="A5" s="1">
        <v>44681</v>
      </c>
      <c r="B5" s="15">
        <v>477117.55</v>
      </c>
      <c r="C5" s="15">
        <v>114001.24</v>
      </c>
      <c r="D5" s="2">
        <f t="shared" si="1"/>
        <v>260588.42</v>
      </c>
      <c r="E5" s="2">
        <f t="shared" si="3"/>
        <v>23577.510000000009</v>
      </c>
      <c r="F5" s="2">
        <f t="shared" si="2"/>
        <v>382555.27999999997</v>
      </c>
      <c r="G5" s="2">
        <f t="shared" ref="G5:G13" si="4">IF(D5&lt;&gt;0,G4+D5,NA())</f>
        <v>1031694.9</v>
      </c>
      <c r="H5">
        <v>4</v>
      </c>
      <c r="I5">
        <f>SUMIFS(tce_4111[valor],tce_4111[conta_contabil],$I$1,tce_4111[tipo_lancamento],"C",tce_4111[Mês],H5)-SUMIFS(tce_4111[valor],tce_4111[conta_contabil],$I$1,tce_4111[tipo_lancamento],"D",tce_4111[Mês],H5)</f>
        <v>260588.42</v>
      </c>
      <c r="J5">
        <f>SUMIFS(tce_4111[valor],tce_4111[conta_contabil],$J$1,tce_4111[tipo_lancamento],"D",tce_4111[Mês],H5)-SUMIFS(tce_4111[valor],tce_4111[conta_contabil],$J$1,tce_4111[tipo_lancamento],"C",tce_4111[Mês],H5)</f>
        <v>0</v>
      </c>
    </row>
    <row r="6" spans="1:10" x14ac:dyDescent="0.25">
      <c r="A6" s="1">
        <v>44712</v>
      </c>
      <c r="B6" s="15">
        <v>142123.88</v>
      </c>
      <c r="C6" s="15">
        <v>163056.51999999999</v>
      </c>
      <c r="D6" s="2">
        <f t="shared" si="1"/>
        <v>259413.06</v>
      </c>
      <c r="E6" s="2">
        <f t="shared" si="3"/>
        <v>165701.39000000001</v>
      </c>
      <c r="F6" s="2">
        <f t="shared" si="2"/>
        <v>545611.79999999993</v>
      </c>
      <c r="G6" s="2">
        <f t="shared" si="4"/>
        <v>1291107.96</v>
      </c>
      <c r="H6">
        <v>5</v>
      </c>
      <c r="I6">
        <f>SUMIFS(tce_4111[valor],tce_4111[conta_contabil],$I$1,tce_4111[tipo_lancamento],"C",tce_4111[Mês],H6)-SUMIFS(tce_4111[valor],tce_4111[conta_contabil],$I$1,tce_4111[tipo_lancamento],"D",tce_4111[Mês],H6)</f>
        <v>259413.06</v>
      </c>
      <c r="J6">
        <f>SUMIFS(tce_4111[valor],tce_4111[conta_contabil],$J$1,tce_4111[tipo_lancamento],"D",tce_4111[Mês],H6)-SUMIFS(tce_4111[valor],tce_4111[conta_contabil],$J$1,tce_4111[tipo_lancamento],"C",tce_4111[Mês],H6)</f>
        <v>0</v>
      </c>
    </row>
    <row r="7" spans="1:10" x14ac:dyDescent="0.25">
      <c r="A7" s="1">
        <v>44742</v>
      </c>
      <c r="B7" s="15">
        <v>-7521.8999999999978</v>
      </c>
      <c r="C7" s="15">
        <v>132400.25</v>
      </c>
      <c r="D7" s="2">
        <f t="shared" si="1"/>
        <v>179709.19999999998</v>
      </c>
      <c r="E7" s="2">
        <f t="shared" si="3"/>
        <v>158179.49000000002</v>
      </c>
      <c r="F7" s="2">
        <f t="shared" si="2"/>
        <v>678012.04999999993</v>
      </c>
      <c r="G7" s="2">
        <f t="shared" si="4"/>
        <v>1470817.16</v>
      </c>
      <c r="H7">
        <v>6</v>
      </c>
      <c r="I7">
        <f>SUMIFS(tce_4111[valor],tce_4111[conta_contabil],$I$1,tce_4111[tipo_lancamento],"C",tce_4111[Mês],H7)-SUMIFS(tce_4111[valor],tce_4111[conta_contabil],$I$1,tce_4111[tipo_lancamento],"D",tce_4111[Mês],H7)</f>
        <v>179709.19999999998</v>
      </c>
      <c r="J7">
        <f>SUMIFS(tce_4111[valor],tce_4111[conta_contabil],$J$1,tce_4111[tipo_lancamento],"D",tce_4111[Mês],H7)-SUMIFS(tce_4111[valor],tce_4111[conta_contabil],$J$1,tce_4111[tipo_lancamento],"C",tce_4111[Mês],H7)</f>
        <v>0</v>
      </c>
    </row>
    <row r="8" spans="1:10" x14ac:dyDescent="0.25">
      <c r="A8" s="1">
        <v>44773</v>
      </c>
      <c r="B8" s="15">
        <v>-55680.439999999995</v>
      </c>
      <c r="C8" s="15">
        <v>160162.1</v>
      </c>
      <c r="D8" s="2">
        <f t="shared" si="1"/>
        <v>153627.38</v>
      </c>
      <c r="E8" s="2">
        <f t="shared" si="3"/>
        <v>102499.05000000002</v>
      </c>
      <c r="F8" s="2">
        <f t="shared" si="2"/>
        <v>838174.14999999991</v>
      </c>
      <c r="G8" s="2">
        <f t="shared" si="4"/>
        <v>1624444.54</v>
      </c>
      <c r="H8">
        <v>7</v>
      </c>
      <c r="I8">
        <f>SUMIFS(tce_4111[valor],tce_4111[conta_contabil],$I$1,tce_4111[tipo_lancamento],"C",tce_4111[Mês],H8)-SUMIFS(tce_4111[valor],tce_4111[conta_contabil],$I$1,tce_4111[tipo_lancamento],"D",tce_4111[Mês],H8)</f>
        <v>153627.38</v>
      </c>
      <c r="J8">
        <f>SUMIFS(tce_4111[valor],tce_4111[conta_contabil],$J$1,tce_4111[tipo_lancamento],"D",tce_4111[Mês],H8)-SUMIFS(tce_4111[valor],tce_4111[conta_contabil],$J$1,tce_4111[tipo_lancamento],"C",tce_4111[Mês],H8)</f>
        <v>0</v>
      </c>
    </row>
    <row r="9" spans="1:10" x14ac:dyDescent="0.25">
      <c r="A9" s="1">
        <v>44804</v>
      </c>
      <c r="B9" s="15">
        <v>-17506.629999999997</v>
      </c>
      <c r="C9" s="15">
        <v>26957.99</v>
      </c>
      <c r="D9" s="2">
        <f t="shared" si="1"/>
        <v>0</v>
      </c>
      <c r="E9" s="2">
        <f t="shared" si="3"/>
        <v>84992.420000000013</v>
      </c>
      <c r="F9" s="2">
        <f t="shared" si="2"/>
        <v>865132.1399999999</v>
      </c>
      <c r="G9" s="2" t="e">
        <f t="shared" si="4"/>
        <v>#N/A</v>
      </c>
      <c r="H9">
        <v>8</v>
      </c>
      <c r="I9">
        <f>SUMIFS(tce_4111[valor],tce_4111[conta_contabil],$I$1,tce_4111[tipo_lancamento],"C",tce_4111[Mês],H9)-SUMIFS(tce_4111[valor],tce_4111[conta_contabil],$I$1,tce_4111[tipo_lancamento],"D",tce_4111[Mês],H9)</f>
        <v>0</v>
      </c>
      <c r="J9">
        <f>SUMIFS(tce_4111[valor],tce_4111[conta_contabil],$J$1,tce_4111[tipo_lancamento],"D",tce_4111[Mês],H9)-SUMIFS(tce_4111[valor],tce_4111[conta_contabil],$J$1,tce_4111[tipo_lancamento],"C",tce_4111[Mês],H9)</f>
        <v>0</v>
      </c>
    </row>
    <row r="10" spans="1:10" x14ac:dyDescent="0.25">
      <c r="A10" s="1">
        <v>44834</v>
      </c>
      <c r="B10" s="15">
        <v>160900.24</v>
      </c>
      <c r="C10" s="15">
        <v>94696.79</v>
      </c>
      <c r="D10" s="2">
        <f t="shared" si="1"/>
        <v>0</v>
      </c>
      <c r="E10" s="2">
        <f t="shared" si="3"/>
        <v>245892.66</v>
      </c>
      <c r="F10" s="2">
        <f t="shared" si="2"/>
        <v>959828.92999999993</v>
      </c>
      <c r="G10" s="2" t="e">
        <f t="shared" si="4"/>
        <v>#N/A</v>
      </c>
      <c r="H10">
        <v>9</v>
      </c>
      <c r="I10">
        <f>SUMIFS(tce_4111[valor],tce_4111[conta_contabil],$I$1,tce_4111[tipo_lancamento],"C",tce_4111[Mês],H10)-SUMIFS(tce_4111[valor],tce_4111[conta_contabil],$I$1,tce_4111[tipo_lancamento],"D",tce_4111[Mês],H10)</f>
        <v>0</v>
      </c>
      <c r="J10">
        <f>SUMIFS(tce_4111[valor],tce_4111[conta_contabil],$J$1,tce_4111[tipo_lancamento],"D",tce_4111[Mês],H10)-SUMIFS(tce_4111[valor],tce_4111[conta_contabil],$J$1,tce_4111[tipo_lancamento],"C",tce_4111[Mês],H10)</f>
        <v>0</v>
      </c>
    </row>
    <row r="11" spans="1:10" x14ac:dyDescent="0.25">
      <c r="A11" s="1">
        <v>44865</v>
      </c>
      <c r="B11" s="15">
        <v>-333771.18</v>
      </c>
      <c r="C11" s="15">
        <v>180726.95</v>
      </c>
      <c r="D11" s="2">
        <f t="shared" si="1"/>
        <v>0</v>
      </c>
      <c r="E11" s="2">
        <f t="shared" si="3"/>
        <v>-87878.51999999999</v>
      </c>
      <c r="F11" s="2">
        <f t="shared" si="2"/>
        <v>1140555.8799999999</v>
      </c>
      <c r="G11" s="2" t="e">
        <f t="shared" si="4"/>
        <v>#N/A</v>
      </c>
      <c r="H11">
        <v>10</v>
      </c>
      <c r="I11">
        <f>SUMIFS(tce_4111[valor],tce_4111[conta_contabil],$I$1,tce_4111[tipo_lancamento],"C",tce_4111[Mês],H11)-SUMIFS(tce_4111[valor],tce_4111[conta_contabil],$I$1,tce_4111[tipo_lancamento],"D",tce_4111[Mês],H11)</f>
        <v>0</v>
      </c>
      <c r="J11">
        <f>SUMIFS(tce_4111[valor],tce_4111[conta_contabil],$J$1,tce_4111[tipo_lancamento],"D",tce_4111[Mês],H11)-SUMIFS(tce_4111[valor],tce_4111[conta_contabil],$J$1,tce_4111[tipo_lancamento],"C",tce_4111[Mês],H11)</f>
        <v>0</v>
      </c>
    </row>
    <row r="12" spans="1:10" x14ac:dyDescent="0.25">
      <c r="A12" s="1">
        <v>44895</v>
      </c>
      <c r="B12" s="15">
        <v>525048.16</v>
      </c>
      <c r="C12" s="15">
        <v>165307.29999999999</v>
      </c>
      <c r="D12" s="2">
        <f t="shared" si="1"/>
        <v>0</v>
      </c>
      <c r="E12" s="2">
        <f t="shared" si="3"/>
        <v>437169.64</v>
      </c>
      <c r="F12" s="2">
        <f t="shared" si="2"/>
        <v>1305863.18</v>
      </c>
      <c r="G12" s="2" t="e">
        <f t="shared" si="4"/>
        <v>#N/A</v>
      </c>
      <c r="H12">
        <v>11</v>
      </c>
      <c r="I12">
        <f>SUMIFS(tce_4111[valor],tce_4111[conta_contabil],$I$1,tce_4111[tipo_lancamento],"C",tce_4111[Mês],H12)-SUMIFS(tce_4111[valor],tce_4111[conta_contabil],$I$1,tce_4111[tipo_lancamento],"D",tce_4111[Mês],H12)</f>
        <v>0</v>
      </c>
      <c r="J12">
        <f>SUMIFS(tce_4111[valor],tce_4111[conta_contabil],$J$1,tce_4111[tipo_lancamento],"D",tce_4111[Mês],H12)-SUMIFS(tce_4111[valor],tce_4111[conta_contabil],$J$1,tce_4111[tipo_lancamento],"C",tce_4111[Mês],H12)</f>
        <v>0</v>
      </c>
    </row>
    <row r="13" spans="1:10" x14ac:dyDescent="0.25">
      <c r="A13" s="1">
        <v>44926</v>
      </c>
      <c r="B13" s="15">
        <v>262923.23</v>
      </c>
      <c r="C13" s="15">
        <v>256079.82</v>
      </c>
      <c r="D13" s="2">
        <f t="shared" si="1"/>
        <v>0</v>
      </c>
      <c r="E13" s="2">
        <f t="shared" si="3"/>
        <v>700092.87</v>
      </c>
      <c r="F13" s="2">
        <f t="shared" si="2"/>
        <v>1561943</v>
      </c>
      <c r="G13" s="2" t="e">
        <f t="shared" si="4"/>
        <v>#N/A</v>
      </c>
      <c r="H13">
        <v>12</v>
      </c>
      <c r="I13">
        <f>SUMIFS(tce_4111[valor],tce_4111[conta_contabil],$I$1,tce_4111[tipo_lancamento],"C",tce_4111[Mês],H13)-SUMIFS(tce_4111[valor],tce_4111[conta_contabil],$I$1,tce_4111[tipo_lancamento],"D",tce_4111[Mês],H13)</f>
        <v>0</v>
      </c>
      <c r="J13">
        <f>SUMIFS(tce_4111[valor],tce_4111[conta_contabil],$J$1,tce_4111[tipo_lancamento],"D",tce_4111[Mês],H13)-SUMIFS(tce_4111[valor],tce_4111[conta_contabil],$J$1,tce_4111[tipo_lancamento],"C",tce_4111[Mês],H13)</f>
        <v>0</v>
      </c>
    </row>
  </sheetData>
  <printOptions horizontalCentered="1"/>
  <pageMargins left="1.1811023622047245" right="0.59055118110236227" top="0.98425196850393704" bottom="0.78740157480314965" header="0.19685039370078741" footer="0.19685039370078741"/>
  <pageSetup paperSize="9" scale="64" orientation="portrait" r:id="rId1"/>
  <headerFooter>
    <oddHeader>&amp;C&amp;"-,Itálico"Estado do Rio Grande do Sul&amp;"-,Regular"
&amp;"-,Negrito"MUNICÍPIO DE INDEPENDÊNCIA
Secretaria da Fazenda / Setor de Contabilidade</oddHeader>
    <oddFooter>&amp;LImpresso em &amp;D, às &amp;T&amp;RPágina &amp;P de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AA78F-920B-47A8-814F-B06971F318F2}">
  <sheetPr>
    <tabColor rgb="FF00B050"/>
    <pageSetUpPr fitToPage="1"/>
  </sheetPr>
  <dimension ref="A1:F13"/>
  <sheetViews>
    <sheetView workbookViewId="0">
      <selection activeCell="C8" sqref="C8"/>
    </sheetView>
  </sheetViews>
  <sheetFormatPr defaultRowHeight="15" x14ac:dyDescent="0.25"/>
  <cols>
    <col min="1" max="1" width="10.7109375" bestFit="1" customWidth="1"/>
    <col min="2" max="4" width="16.140625" bestFit="1" customWidth="1"/>
    <col min="5" max="5" width="16.42578125" bestFit="1" customWidth="1"/>
    <col min="6" max="6" width="3" bestFit="1" customWidth="1"/>
    <col min="7" max="7" width="20.140625" bestFit="1" customWidth="1"/>
  </cols>
  <sheetData>
    <row r="1" spans="1:6" x14ac:dyDescent="0.25">
      <c r="A1" t="s">
        <v>10321</v>
      </c>
      <c r="B1" t="s">
        <v>10337</v>
      </c>
      <c r="C1" t="s">
        <v>10334</v>
      </c>
      <c r="D1" t="s">
        <v>10335</v>
      </c>
      <c r="E1" t="s">
        <v>10336</v>
      </c>
    </row>
    <row r="2" spans="1:6" x14ac:dyDescent="0.25">
      <c r="A2" s="1">
        <v>44592</v>
      </c>
      <c r="B2" s="15">
        <v>215988.06999999998</v>
      </c>
      <c r="C2" s="2">
        <f>SUMIFS(EMPENHO[valor_empenho],EMPENHO[orgao],12,EMPENHO[mês],F2,EMPENHO[ano_empenho],2022)</f>
        <v>732409.66999999993</v>
      </c>
      <c r="D2" s="2">
        <f>B2</f>
        <v>215988.06999999998</v>
      </c>
      <c r="E2" s="2">
        <f>C2</f>
        <v>732409.66999999993</v>
      </c>
      <c r="F2">
        <v>1</v>
      </c>
    </row>
    <row r="3" spans="1:6" x14ac:dyDescent="0.25">
      <c r="A3" s="1">
        <v>44620</v>
      </c>
      <c r="B3" s="15">
        <v>204658.06</v>
      </c>
      <c r="C3" s="2">
        <f>SUMIFS(EMPENHO[valor_empenho],EMPENHO[orgao],12,EMPENHO[mês],F3,EMPENHO[ano_empenho],2022)</f>
        <v>390673.1</v>
      </c>
      <c r="D3" s="2">
        <f t="shared" ref="D3:D13" si="0">D2+B3</f>
        <v>420646.13</v>
      </c>
      <c r="E3" s="2">
        <f>IF(C3&lt;&gt;0,E2+C3,"")</f>
        <v>1123082.77</v>
      </c>
      <c r="F3">
        <v>2</v>
      </c>
    </row>
    <row r="4" spans="1:6" x14ac:dyDescent="0.25">
      <c r="A4" s="1">
        <v>44651</v>
      </c>
      <c r="B4" s="15">
        <v>208226.6</v>
      </c>
      <c r="C4" s="2">
        <f>SUMIFS(EMPENHO[valor_empenho],EMPENHO[orgao],12,EMPENHO[mês],F4,EMPENHO[ano_empenho],2022)</f>
        <v>274005.03999999998</v>
      </c>
      <c r="D4" s="2">
        <f t="shared" si="0"/>
        <v>628872.73</v>
      </c>
      <c r="E4" s="2">
        <f t="shared" ref="E4:E13" si="1">IF(C4&lt;&gt;0,E3+C4,NA())</f>
        <v>1397087.81</v>
      </c>
      <c r="F4">
        <v>3</v>
      </c>
    </row>
    <row r="5" spans="1:6" x14ac:dyDescent="0.25">
      <c r="A5" s="1">
        <v>44681</v>
      </c>
      <c r="B5" s="15">
        <v>205876.94</v>
      </c>
      <c r="C5" s="2">
        <f>SUMIFS(EMPENHO[valor_empenho],EMPENHO[orgao],12,EMPENHO[mês],F5,EMPENHO[ano_empenho],2022)</f>
        <v>270681.83</v>
      </c>
      <c r="D5" s="2">
        <f t="shared" si="0"/>
        <v>834749.66999999993</v>
      </c>
      <c r="E5" s="2">
        <f t="shared" si="1"/>
        <v>1667769.6400000001</v>
      </c>
      <c r="F5">
        <v>4</v>
      </c>
    </row>
    <row r="6" spans="1:6" x14ac:dyDescent="0.25">
      <c r="A6" s="1">
        <v>44712</v>
      </c>
      <c r="B6" s="15">
        <v>218808.79</v>
      </c>
      <c r="C6" s="2">
        <f>SUMIFS(EMPENHO[valor_empenho],EMPENHO[orgao],12,EMPENHO[mês],F6,EMPENHO[ano_empenho],2022)</f>
        <v>279988.86000000004</v>
      </c>
      <c r="D6" s="2">
        <f t="shared" si="0"/>
        <v>1053558.46</v>
      </c>
      <c r="E6" s="2">
        <f t="shared" si="1"/>
        <v>1947758.5000000002</v>
      </c>
      <c r="F6">
        <v>5</v>
      </c>
    </row>
    <row r="7" spans="1:6" x14ac:dyDescent="0.25">
      <c r="A7" s="1">
        <v>44742</v>
      </c>
      <c r="B7" s="15">
        <v>216583.6</v>
      </c>
      <c r="C7" s="2">
        <f>SUMIFS(EMPENHO[valor_empenho],EMPENHO[orgao],12,EMPENHO[mês],F7,EMPENHO[ano_empenho],2022)</f>
        <v>284411.50000000006</v>
      </c>
      <c r="D7" s="2">
        <f t="shared" si="0"/>
        <v>1270142.06</v>
      </c>
      <c r="E7" s="2">
        <f t="shared" si="1"/>
        <v>2232170.0000000005</v>
      </c>
      <c r="F7">
        <v>6</v>
      </c>
    </row>
    <row r="8" spans="1:6" x14ac:dyDescent="0.25">
      <c r="A8" s="1">
        <v>44773</v>
      </c>
      <c r="B8" s="15">
        <v>219037.12</v>
      </c>
      <c r="C8" s="2">
        <f>SUMIFS(EMPENHO[valor_empenho],EMPENHO[orgao],12,EMPENHO[mês],F8,EMPENHO[ano_empenho],2022)</f>
        <v>278970.72000000003</v>
      </c>
      <c r="D8" s="2">
        <f t="shared" si="0"/>
        <v>1489179.1800000002</v>
      </c>
      <c r="E8" s="2">
        <f t="shared" si="1"/>
        <v>2511140.7200000007</v>
      </c>
      <c r="F8">
        <v>7</v>
      </c>
    </row>
    <row r="9" spans="1:6" x14ac:dyDescent="0.25">
      <c r="A9" s="1">
        <v>44804</v>
      </c>
      <c r="B9" s="15">
        <v>218624.22</v>
      </c>
      <c r="C9" s="2">
        <f>SUMIFS(EMPENHO[valor_empenho],EMPENHO[orgao],12,EMPENHO[mês],F9,EMPENHO[ano_empenho],2022)</f>
        <v>0</v>
      </c>
      <c r="D9" s="2">
        <f t="shared" si="0"/>
        <v>1707803.4000000001</v>
      </c>
      <c r="E9" s="2" t="e">
        <f t="shared" si="1"/>
        <v>#N/A</v>
      </c>
      <c r="F9">
        <v>8</v>
      </c>
    </row>
    <row r="10" spans="1:6" x14ac:dyDescent="0.25">
      <c r="A10" s="1">
        <v>44834</v>
      </c>
      <c r="B10" s="15">
        <v>218182.19</v>
      </c>
      <c r="C10" s="2">
        <f>SUMIFS(EMPENHO[valor_empenho],EMPENHO[orgao],12,EMPENHO[mês],F10,EMPENHO[ano_empenho],2022)</f>
        <v>0</v>
      </c>
      <c r="D10" s="2">
        <f t="shared" si="0"/>
        <v>1925985.59</v>
      </c>
      <c r="E10" s="2" t="e">
        <f t="shared" si="1"/>
        <v>#N/A</v>
      </c>
      <c r="F10">
        <v>9</v>
      </c>
    </row>
    <row r="11" spans="1:6" x14ac:dyDescent="0.25">
      <c r="A11" s="1">
        <v>44865</v>
      </c>
      <c r="B11" s="15">
        <v>218832.19</v>
      </c>
      <c r="C11" s="2">
        <f>SUMIFS(EMPENHO[valor_empenho],EMPENHO[orgao],12,EMPENHO[mês],F11,EMPENHO[ano_empenho],2022)</f>
        <v>0</v>
      </c>
      <c r="D11" s="2">
        <f t="shared" si="0"/>
        <v>2144817.7800000003</v>
      </c>
      <c r="E11" s="2" t="e">
        <f t="shared" si="1"/>
        <v>#N/A</v>
      </c>
      <c r="F11">
        <v>10</v>
      </c>
    </row>
    <row r="12" spans="1:6" x14ac:dyDescent="0.25">
      <c r="A12" s="1">
        <v>44895</v>
      </c>
      <c r="B12" s="15">
        <v>230980.39</v>
      </c>
      <c r="C12" s="2">
        <f>SUMIFS(EMPENHO[valor_empenho],EMPENHO[orgao],12,EMPENHO[mês],F12,EMPENHO[ano_empenho],2022)</f>
        <v>0</v>
      </c>
      <c r="D12" s="2">
        <f t="shared" si="0"/>
        <v>2375798.1700000004</v>
      </c>
      <c r="E12" s="2" t="e">
        <f t="shared" si="1"/>
        <v>#N/A</v>
      </c>
      <c r="F12">
        <v>11</v>
      </c>
    </row>
    <row r="13" spans="1:6" x14ac:dyDescent="0.25">
      <c r="A13" s="1">
        <v>44926</v>
      </c>
      <c r="B13" s="15">
        <v>447172.53</v>
      </c>
      <c r="C13" s="2">
        <f>SUMIFS(EMPENHO[valor_empenho],EMPENHO[orgao],12,EMPENHO[mês],F13,EMPENHO[ano_empenho],2022)</f>
        <v>0</v>
      </c>
      <c r="D13" s="2">
        <f t="shared" si="0"/>
        <v>2822970.7</v>
      </c>
      <c r="E13" s="2" t="e">
        <f t="shared" si="1"/>
        <v>#N/A</v>
      </c>
      <c r="F13">
        <v>12</v>
      </c>
    </row>
  </sheetData>
  <printOptions horizontalCentered="1"/>
  <pageMargins left="1.1811023622047245" right="0.59055118110236227" top="0.98425196850393704" bottom="0.78740157480314965" header="0.19685039370078741" footer="0.19685039370078741"/>
  <pageSetup paperSize="9" orientation="portrait" r:id="rId1"/>
  <headerFooter>
    <oddHeader>&amp;C&amp;"-,Itálico"Estado do Rio Grande do Sul&amp;"-,Regular"
&amp;"-,Negrito"MUNICÍPIO DE INDEPENDÊNCIA
Secretaria da Fazenda / Setor de Contabilidade</oddHeader>
    <oddFooter>&amp;LImpresso em &amp;D, às &amp;T&amp;RPágina &amp;P de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21ABA-F012-492C-BEF7-2650401C2DE7}">
  <sheetPr>
    <tabColor rgb="FF00B050"/>
    <pageSetUpPr fitToPage="1"/>
  </sheetPr>
  <dimension ref="A1:F13"/>
  <sheetViews>
    <sheetView workbookViewId="0">
      <selection activeCell="C8" sqref="C8"/>
    </sheetView>
  </sheetViews>
  <sheetFormatPr defaultRowHeight="15" x14ac:dyDescent="0.25"/>
  <cols>
    <col min="1" max="1" width="10.7109375" bestFit="1" customWidth="1"/>
    <col min="2" max="4" width="16.140625" bestFit="1" customWidth="1"/>
    <col min="5" max="5" width="16.42578125" bestFit="1" customWidth="1"/>
    <col min="6" max="6" width="3" bestFit="1" customWidth="1"/>
    <col min="7" max="7" width="20.140625" bestFit="1" customWidth="1"/>
  </cols>
  <sheetData>
    <row r="1" spans="1:6" x14ac:dyDescent="0.25">
      <c r="A1" t="s">
        <v>10321</v>
      </c>
      <c r="B1" t="s">
        <v>10337</v>
      </c>
      <c r="C1" t="s">
        <v>10334</v>
      </c>
      <c r="D1" t="s">
        <v>10335</v>
      </c>
      <c r="E1" t="s">
        <v>10336</v>
      </c>
    </row>
    <row r="2" spans="1:6" x14ac:dyDescent="0.25">
      <c r="A2" s="1">
        <v>44592</v>
      </c>
      <c r="B2" s="15">
        <v>178135.08</v>
      </c>
      <c r="C2" s="2">
        <f>SUMIFS(EMPENHO[valor_empenho],EMPENHO[orgao],12,EMPENHO[mês],F2,EMPENHO[ano_empenho],2022,EMPENHO[projativ],2)</f>
        <v>226085.31999999998</v>
      </c>
      <c r="D2" s="2">
        <f>B2</f>
        <v>178135.08</v>
      </c>
      <c r="E2" s="2">
        <f>C2</f>
        <v>226085.31999999998</v>
      </c>
      <c r="F2">
        <v>1</v>
      </c>
    </row>
    <row r="3" spans="1:6" x14ac:dyDescent="0.25">
      <c r="A3" s="1">
        <v>44620</v>
      </c>
      <c r="B3" s="15">
        <v>178055.07</v>
      </c>
      <c r="C3" s="2">
        <f>SUMIFS(EMPENHO[valor_empenho],EMPENHO[orgao],12,EMPENHO[mês],F3,EMPENHO[ano_empenho],2022,EMPENHO[projativ],2)</f>
        <v>233212.12000000002</v>
      </c>
      <c r="D3" s="2">
        <f t="shared" ref="D3:D13" si="0">D2+B3</f>
        <v>356190.15</v>
      </c>
      <c r="E3" s="2">
        <f>IF(C3&lt;&gt;0,E2+C3,"")</f>
        <v>459297.44</v>
      </c>
      <c r="F3">
        <v>2</v>
      </c>
    </row>
    <row r="4" spans="1:6" x14ac:dyDescent="0.25">
      <c r="A4" s="1">
        <v>44651</v>
      </c>
      <c r="B4" s="15">
        <v>181281.61</v>
      </c>
      <c r="C4" s="2">
        <f>SUMIFS(EMPENHO[valor_empenho],EMPENHO[orgao],12,EMPENHO[mês],F4,EMPENHO[ano_empenho],2022,EMPENHO[projativ],2)</f>
        <v>235993.21</v>
      </c>
      <c r="D4" s="2">
        <f t="shared" si="0"/>
        <v>537471.76</v>
      </c>
      <c r="E4" s="2">
        <f t="shared" ref="E4:E13" si="1">IF(C4&lt;&gt;0,E3+C4,NA())</f>
        <v>695290.65</v>
      </c>
      <c r="F4">
        <v>3</v>
      </c>
    </row>
    <row r="5" spans="1:6" x14ac:dyDescent="0.25">
      <c r="A5" s="1">
        <v>44681</v>
      </c>
      <c r="B5" s="15">
        <v>179273.95</v>
      </c>
      <c r="C5" s="2">
        <f>SUMIFS(EMPENHO[valor_empenho],EMPENHO[orgao],12,EMPENHO[mês],F5,EMPENHO[ano_empenho],2022,EMPENHO[projativ],2)</f>
        <v>238968.75999999998</v>
      </c>
      <c r="D5" s="2">
        <f t="shared" si="0"/>
        <v>716745.71</v>
      </c>
      <c r="E5" s="2">
        <f t="shared" si="1"/>
        <v>934259.41</v>
      </c>
      <c r="F5">
        <v>4</v>
      </c>
    </row>
    <row r="6" spans="1:6" x14ac:dyDescent="0.25">
      <c r="A6" s="1">
        <v>44712</v>
      </c>
      <c r="B6" s="15">
        <v>183445.8</v>
      </c>
      <c r="C6" s="2">
        <f>SUMIFS(EMPENHO[valor_empenho],EMPENHO[orgao],12,EMPENHO[mês],F6,EMPENHO[ano_empenho],2022,EMPENHO[projativ],2)</f>
        <v>248353.84</v>
      </c>
      <c r="D6" s="2">
        <f t="shared" si="0"/>
        <v>900191.51</v>
      </c>
      <c r="E6" s="2">
        <f t="shared" si="1"/>
        <v>1182613.25</v>
      </c>
      <c r="F6">
        <v>5</v>
      </c>
    </row>
    <row r="7" spans="1:6" x14ac:dyDescent="0.25">
      <c r="A7" s="1">
        <v>44742</v>
      </c>
      <c r="B7" s="15">
        <v>189980.61</v>
      </c>
      <c r="C7" s="2">
        <f>SUMIFS(EMPENHO[valor_empenho],EMPENHO[orgao],12,EMPENHO[mês],F7,EMPENHO[ano_empenho],2022,EMPENHO[projativ],2)</f>
        <v>248353.84</v>
      </c>
      <c r="D7" s="2">
        <f t="shared" si="0"/>
        <v>1090172.1200000001</v>
      </c>
      <c r="E7" s="2">
        <f t="shared" si="1"/>
        <v>1430967.09</v>
      </c>
      <c r="F7">
        <v>6</v>
      </c>
    </row>
    <row r="8" spans="1:6" x14ac:dyDescent="0.25">
      <c r="A8" s="1">
        <v>44773</v>
      </c>
      <c r="B8" s="15">
        <v>192585.83</v>
      </c>
      <c r="C8" s="2">
        <f>SUMIFS(EMPENHO[valor_empenho],EMPENHO[orgao],12,EMPENHO[mês],F8,EMPENHO[ano_empenho],2022,EMPENHO[projativ],2)</f>
        <v>248353.84</v>
      </c>
      <c r="D8" s="2">
        <f t="shared" si="0"/>
        <v>1282757.9500000002</v>
      </c>
      <c r="E8" s="2">
        <f t="shared" si="1"/>
        <v>1679320.9300000002</v>
      </c>
      <c r="F8">
        <v>7</v>
      </c>
    </row>
    <row r="9" spans="1:6" x14ac:dyDescent="0.25">
      <c r="A9" s="1">
        <v>44804</v>
      </c>
      <c r="B9" s="15">
        <v>191679.2</v>
      </c>
      <c r="C9" s="2">
        <f>SUMIFS(EMPENHO[valor_empenho],EMPENHO[orgao],12,EMPENHO[mês],F9,EMPENHO[ano_empenho],2022,EMPENHO[projativ],2)</f>
        <v>0</v>
      </c>
      <c r="D9" s="2">
        <f t="shared" si="0"/>
        <v>1474437.1500000001</v>
      </c>
      <c r="E9" s="2" t="e">
        <f t="shared" si="1"/>
        <v>#N/A</v>
      </c>
      <c r="F9">
        <v>8</v>
      </c>
    </row>
    <row r="10" spans="1:6" x14ac:dyDescent="0.25">
      <c r="A10" s="1">
        <v>44834</v>
      </c>
      <c r="B10" s="15">
        <v>191679.2</v>
      </c>
      <c r="C10" s="2">
        <f>SUMIFS(EMPENHO[valor_empenho],EMPENHO[orgao],12,EMPENHO[mês],F10,EMPENHO[ano_empenho],2022,EMPENHO[projativ],2)</f>
        <v>0</v>
      </c>
      <c r="D10" s="2">
        <f t="shared" si="0"/>
        <v>1666116.35</v>
      </c>
      <c r="E10" s="2" t="e">
        <f t="shared" si="1"/>
        <v>#N/A</v>
      </c>
      <c r="F10">
        <v>9</v>
      </c>
    </row>
    <row r="11" spans="1:6" x14ac:dyDescent="0.25">
      <c r="A11" s="1">
        <v>44865</v>
      </c>
      <c r="B11" s="15">
        <v>191679.2</v>
      </c>
      <c r="C11" s="2">
        <f>SUMIFS(EMPENHO[valor_empenho],EMPENHO[orgao],12,EMPENHO[mês],F11,EMPENHO[ano_empenho],2022,EMPENHO[projativ],2)</f>
        <v>0</v>
      </c>
      <c r="D11" s="2">
        <f t="shared" si="0"/>
        <v>1857795.55</v>
      </c>
      <c r="E11" s="2" t="e">
        <f t="shared" si="1"/>
        <v>#N/A</v>
      </c>
      <c r="F11">
        <v>10</v>
      </c>
    </row>
    <row r="12" spans="1:6" x14ac:dyDescent="0.25">
      <c r="A12" s="1">
        <v>44895</v>
      </c>
      <c r="B12" s="15">
        <v>192622.1</v>
      </c>
      <c r="C12" s="2">
        <f>SUMIFS(EMPENHO[valor_empenho],EMPENHO[orgao],12,EMPENHO[mês],F12,EMPENHO[ano_empenho],2022,EMPENHO[projativ],2)</f>
        <v>0</v>
      </c>
      <c r="D12" s="2">
        <f t="shared" si="0"/>
        <v>2050417.6500000001</v>
      </c>
      <c r="E12" s="2" t="e">
        <f t="shared" si="1"/>
        <v>#N/A</v>
      </c>
      <c r="F12">
        <v>11</v>
      </c>
    </row>
    <row r="13" spans="1:6" x14ac:dyDescent="0.25">
      <c r="A13" s="1">
        <v>44926</v>
      </c>
      <c r="B13" s="15">
        <v>380894.22</v>
      </c>
      <c r="C13" s="2">
        <f>SUMIFS(EMPENHO[valor_empenho],EMPENHO[orgao],12,EMPENHO[mês],F13,EMPENHO[ano_empenho],2022,EMPENHO[projativ],2)</f>
        <v>0</v>
      </c>
      <c r="D13" s="2">
        <f t="shared" si="0"/>
        <v>2431311.87</v>
      </c>
      <c r="E13" s="2" t="e">
        <f t="shared" si="1"/>
        <v>#N/A</v>
      </c>
      <c r="F13">
        <v>12</v>
      </c>
    </row>
  </sheetData>
  <printOptions horizontalCentered="1"/>
  <pageMargins left="1.1811023622047245" right="0.59055118110236227" top="0.98425196850393704" bottom="0.78740157480314965" header="0.19685039370078741" footer="0.19685039370078741"/>
  <pageSetup paperSize="9" orientation="portrait" r:id="rId1"/>
  <headerFooter>
    <oddHeader>&amp;C&amp;"-,Itálico"Estado do Rio Grande do Sul&amp;"-,Regular"
&amp;"-,Negrito"MUNICÍPIO DE INDEPENDÊNCIA
Secretaria da Fazenda / Setor de Contabilidade</oddHeader>
    <oddFooter>&amp;LImpresso em &amp;D, às &amp;T&amp;RPágina &amp;P de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CFC1B-EB78-4B49-8845-E0B833AF9B6F}">
  <sheetPr>
    <tabColor rgb="FF00B050"/>
    <pageSetUpPr fitToPage="1"/>
  </sheetPr>
  <dimension ref="A1:F13"/>
  <sheetViews>
    <sheetView workbookViewId="0">
      <selection activeCell="C8" sqref="C8"/>
    </sheetView>
  </sheetViews>
  <sheetFormatPr defaultRowHeight="15" x14ac:dyDescent="0.25"/>
  <cols>
    <col min="1" max="1" width="10.7109375" bestFit="1" customWidth="1"/>
    <col min="2" max="4" width="16.140625" bestFit="1" customWidth="1"/>
    <col min="5" max="5" width="16.42578125" bestFit="1" customWidth="1"/>
    <col min="6" max="6" width="3" bestFit="1" customWidth="1"/>
    <col min="7" max="7" width="20.140625" bestFit="1" customWidth="1"/>
  </cols>
  <sheetData>
    <row r="1" spans="1:6" x14ac:dyDescent="0.25">
      <c r="A1" t="s">
        <v>10321</v>
      </c>
      <c r="B1" t="s">
        <v>10337</v>
      </c>
      <c r="C1" t="s">
        <v>10334</v>
      </c>
      <c r="D1" t="s">
        <v>10335</v>
      </c>
      <c r="E1" t="s">
        <v>10336</v>
      </c>
    </row>
    <row r="2" spans="1:6" x14ac:dyDescent="0.25">
      <c r="A2" s="1">
        <v>44592</v>
      </c>
      <c r="B2" s="15">
        <v>24370.06</v>
      </c>
      <c r="C2" s="2">
        <f>SUMIFS(EMPENHO[valor_empenho],EMPENHO[orgao],12,EMPENHO[mês],F2,EMPENHO[ano_empenho],2022,EMPENHO[projativ],4)</f>
        <v>28270.83</v>
      </c>
      <c r="D2" s="2">
        <f>B2</f>
        <v>24370.06</v>
      </c>
      <c r="E2" s="2">
        <f>C2</f>
        <v>28270.83</v>
      </c>
      <c r="F2">
        <v>1</v>
      </c>
    </row>
    <row r="3" spans="1:6" x14ac:dyDescent="0.25">
      <c r="A3" s="1">
        <v>44620</v>
      </c>
      <c r="B3" s="15">
        <v>24370.06</v>
      </c>
      <c r="C3" s="2">
        <f>SUMIFS(EMPENHO[valor_empenho],EMPENHO[orgao],12,EMPENHO[mês],F3,EMPENHO[ano_empenho],2022,EMPENHO[projativ],4)</f>
        <v>27058.83</v>
      </c>
      <c r="D3" s="2">
        <f t="shared" ref="D3:D13" si="0">D2+B3</f>
        <v>48740.12</v>
      </c>
      <c r="E3" s="2">
        <f>IF(C3&lt;&gt;0,E2+C3,"")</f>
        <v>55329.66</v>
      </c>
      <c r="F3">
        <v>2</v>
      </c>
    </row>
    <row r="4" spans="1:6" x14ac:dyDescent="0.25">
      <c r="A4" s="1">
        <v>44651</v>
      </c>
      <c r="B4" s="15">
        <v>24370.06</v>
      </c>
      <c r="C4" s="2">
        <f>SUMIFS(EMPENHO[valor_empenho],EMPENHO[orgao],12,EMPENHO[mês],F4,EMPENHO[ano_empenho],2022,EMPENHO[projativ],4)</f>
        <v>27058.83</v>
      </c>
      <c r="D4" s="2">
        <f t="shared" si="0"/>
        <v>73110.180000000008</v>
      </c>
      <c r="E4" s="2">
        <f t="shared" ref="E4:E13" si="1">IF(C4&lt;&gt;0,E3+C4,NA())</f>
        <v>82388.490000000005</v>
      </c>
      <c r="F4">
        <v>3</v>
      </c>
    </row>
    <row r="5" spans="1:6" x14ac:dyDescent="0.25">
      <c r="A5" s="1">
        <v>44681</v>
      </c>
      <c r="B5" s="15">
        <v>24370.06</v>
      </c>
      <c r="C5" s="2">
        <f>SUMIFS(EMPENHO[valor_empenho],EMPENHO[orgao],12,EMPENHO[mês],F5,EMPENHO[ano_empenho],2022,EMPENHO[projativ],4)</f>
        <v>27058.83</v>
      </c>
      <c r="D5" s="2">
        <f t="shared" si="0"/>
        <v>97480.24</v>
      </c>
      <c r="E5" s="2">
        <f t="shared" si="1"/>
        <v>109447.32</v>
      </c>
      <c r="F5">
        <v>4</v>
      </c>
    </row>
    <row r="6" spans="1:6" x14ac:dyDescent="0.25">
      <c r="A6" s="1">
        <v>44712</v>
      </c>
      <c r="B6" s="15">
        <v>24370.06</v>
      </c>
      <c r="C6" s="2">
        <f>SUMIFS(EMPENHO[valor_empenho],EMPENHO[orgao],12,EMPENHO[mês],F6,EMPENHO[ano_empenho],2022,EMPENHO[projativ],4)</f>
        <v>27835.03</v>
      </c>
      <c r="D6" s="2">
        <f t="shared" si="0"/>
        <v>121850.3</v>
      </c>
      <c r="E6" s="2">
        <f t="shared" si="1"/>
        <v>137282.35</v>
      </c>
      <c r="F6">
        <v>5</v>
      </c>
    </row>
    <row r="7" spans="1:6" x14ac:dyDescent="0.25">
      <c r="A7" s="1">
        <v>44742</v>
      </c>
      <c r="B7" s="15">
        <v>24370.06</v>
      </c>
      <c r="C7" s="2">
        <f>SUMIFS(EMPENHO[valor_empenho],EMPENHO[orgao],12,EMPENHO[mês],F7,EMPENHO[ano_empenho],2022,EMPENHO[projativ],4)</f>
        <v>27835.03</v>
      </c>
      <c r="D7" s="2">
        <f t="shared" si="0"/>
        <v>146220.36000000002</v>
      </c>
      <c r="E7" s="2">
        <f t="shared" si="1"/>
        <v>165117.38</v>
      </c>
      <c r="F7">
        <v>6</v>
      </c>
    </row>
    <row r="8" spans="1:6" x14ac:dyDescent="0.25">
      <c r="A8" s="1">
        <v>44773</v>
      </c>
      <c r="B8" s="15">
        <v>24370.06</v>
      </c>
      <c r="C8" s="2">
        <f>SUMIFS(EMPENHO[valor_empenho],EMPENHO[orgao],12,EMPENHO[mês],F8,EMPENHO[ano_empenho],2022,EMPENHO[projativ],4)</f>
        <v>27835.03</v>
      </c>
      <c r="D8" s="2">
        <f t="shared" si="0"/>
        <v>170590.42</v>
      </c>
      <c r="E8" s="2">
        <f t="shared" si="1"/>
        <v>192952.41</v>
      </c>
      <c r="F8">
        <v>7</v>
      </c>
    </row>
    <row r="9" spans="1:6" x14ac:dyDescent="0.25">
      <c r="A9" s="1">
        <v>44804</v>
      </c>
      <c r="B9" s="15">
        <v>24370.06</v>
      </c>
      <c r="C9" s="2">
        <f>SUMIFS(EMPENHO[valor_empenho],EMPENHO[orgao],12,EMPENHO[mês],F9,EMPENHO[ano_empenho],2022,EMPENHO[projativ],4)</f>
        <v>0</v>
      </c>
      <c r="D9" s="2">
        <f t="shared" si="0"/>
        <v>194960.48</v>
      </c>
      <c r="E9" s="2" t="e">
        <f t="shared" si="1"/>
        <v>#N/A</v>
      </c>
      <c r="F9">
        <v>8</v>
      </c>
    </row>
    <row r="10" spans="1:6" x14ac:dyDescent="0.25">
      <c r="A10" s="1">
        <v>44834</v>
      </c>
      <c r="B10" s="15">
        <v>24370.06</v>
      </c>
      <c r="C10" s="2">
        <f>SUMIFS(EMPENHO[valor_empenho],EMPENHO[orgao],12,EMPENHO[mês],F10,EMPENHO[ano_empenho],2022,EMPENHO[projativ],4)</f>
        <v>0</v>
      </c>
      <c r="D10" s="2">
        <f t="shared" si="0"/>
        <v>219330.54</v>
      </c>
      <c r="E10" s="2" t="e">
        <f t="shared" si="1"/>
        <v>#N/A</v>
      </c>
      <c r="F10">
        <v>9</v>
      </c>
    </row>
    <row r="11" spans="1:6" x14ac:dyDescent="0.25">
      <c r="A11" s="1">
        <v>44865</v>
      </c>
      <c r="B11" s="15">
        <v>24370.06</v>
      </c>
      <c r="C11" s="2">
        <f>SUMIFS(EMPENHO[valor_empenho],EMPENHO[orgao],12,EMPENHO[mês],F11,EMPENHO[ano_empenho],2022,EMPENHO[projativ],4)</f>
        <v>0</v>
      </c>
      <c r="D11" s="2">
        <f t="shared" si="0"/>
        <v>243700.6</v>
      </c>
      <c r="E11" s="2" t="e">
        <f t="shared" si="1"/>
        <v>#N/A</v>
      </c>
      <c r="F11">
        <v>10</v>
      </c>
    </row>
    <row r="12" spans="1:6" x14ac:dyDescent="0.25">
      <c r="A12" s="1">
        <v>44895</v>
      </c>
      <c r="B12" s="15">
        <v>24370.06</v>
      </c>
      <c r="C12" s="2">
        <f>SUMIFS(EMPENHO[valor_empenho],EMPENHO[orgao],12,EMPENHO[mês],F12,EMPENHO[ano_empenho],2022,EMPENHO[projativ],4)</f>
        <v>0</v>
      </c>
      <c r="D12" s="2">
        <f t="shared" si="0"/>
        <v>268070.66000000003</v>
      </c>
      <c r="E12" s="2" t="e">
        <f t="shared" si="1"/>
        <v>#N/A</v>
      </c>
      <c r="F12">
        <v>11</v>
      </c>
    </row>
    <row r="13" spans="1:6" x14ac:dyDescent="0.25">
      <c r="A13" s="1">
        <v>44926</v>
      </c>
      <c r="B13" s="15">
        <v>48740.12</v>
      </c>
      <c r="C13" s="2">
        <f>SUMIFS(EMPENHO[valor_empenho],EMPENHO[orgao],12,EMPENHO[mês],F13,EMPENHO[ano_empenho],2022,EMPENHO[projativ],4)</f>
        <v>0</v>
      </c>
      <c r="D13" s="2">
        <f t="shared" si="0"/>
        <v>316810.78000000003</v>
      </c>
      <c r="E13" s="2" t="e">
        <f t="shared" si="1"/>
        <v>#N/A</v>
      </c>
      <c r="F13">
        <v>12</v>
      </c>
    </row>
  </sheetData>
  <printOptions horizontalCentered="1"/>
  <pageMargins left="1.1811023622047245" right="0.59055118110236227" top="0.98425196850393704" bottom="0.78740157480314965" header="0.19685039370078741" footer="0.19685039370078741"/>
  <pageSetup paperSize="9" orientation="portrait" r:id="rId1"/>
  <headerFooter>
    <oddHeader>&amp;C&amp;"-,Itálico"Estado do Rio Grande do Sul&amp;"-,Regular"
&amp;"-,Negrito"MUNICÍPIO DE INDEPENDÊNCIA
Secretaria da Fazenda / Setor de Contabilidade</oddHeader>
    <oddFooter>&amp;LImpresso em &amp;D, às &amp;T&amp;RPágina &amp;P de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31419-4303-4B42-B1D8-F5D0E41D40DC}">
  <sheetPr>
    <tabColor rgb="FF00B050"/>
    <pageSetUpPr fitToPage="1"/>
  </sheetPr>
  <dimension ref="A1:F13"/>
  <sheetViews>
    <sheetView workbookViewId="0">
      <selection activeCell="C8" sqref="C8"/>
    </sheetView>
  </sheetViews>
  <sheetFormatPr defaultRowHeight="15" x14ac:dyDescent="0.25"/>
  <cols>
    <col min="1" max="1" width="10.7109375" bestFit="1" customWidth="1"/>
    <col min="2" max="4" width="16.140625" bestFit="1" customWidth="1"/>
    <col min="5" max="5" width="16.42578125" bestFit="1" customWidth="1"/>
    <col min="6" max="6" width="3" bestFit="1" customWidth="1"/>
    <col min="7" max="7" width="20.140625" bestFit="1" customWidth="1"/>
  </cols>
  <sheetData>
    <row r="1" spans="1:6" x14ac:dyDescent="0.25">
      <c r="A1" t="s">
        <v>10321</v>
      </c>
      <c r="B1" t="s">
        <v>10337</v>
      </c>
      <c r="C1" t="s">
        <v>10334</v>
      </c>
      <c r="D1" t="s">
        <v>10335</v>
      </c>
      <c r="E1" t="s">
        <v>10336</v>
      </c>
    </row>
    <row r="2" spans="1:6" x14ac:dyDescent="0.25">
      <c r="A2" s="1">
        <v>44592</v>
      </c>
      <c r="B2" s="15">
        <v>13482.93</v>
      </c>
      <c r="C2" s="2">
        <f>SUMIFS(EMPENHO[valor_empenho],EMPENHO[orgao],12,EMPENHO[mês],F2,EMPENHO[ano_empenho],2022,EMPENHO[projativ],2066)</f>
        <v>1542</v>
      </c>
      <c r="D2" s="2">
        <f>B2</f>
        <v>13482.93</v>
      </c>
      <c r="E2" s="2">
        <f>C2</f>
        <v>1542</v>
      </c>
      <c r="F2">
        <v>1</v>
      </c>
    </row>
    <row r="3" spans="1:6" x14ac:dyDescent="0.25">
      <c r="A3" s="1">
        <v>44620</v>
      </c>
      <c r="B3" s="15">
        <v>2232.9299999999998</v>
      </c>
      <c r="C3" s="2">
        <f>SUMIFS(EMPENHO[valor_empenho],EMPENHO[orgao],12,EMPENHO[mês],F3,EMPENHO[ano_empenho],2022,EMPENHO[projativ],2066)</f>
        <v>6913.67</v>
      </c>
      <c r="D3" s="2">
        <f t="shared" ref="D3:D13" si="0">D2+B3</f>
        <v>15715.86</v>
      </c>
      <c r="E3" s="2">
        <f>IF(C3&lt;&gt;0,E2+C3,"")</f>
        <v>8455.67</v>
      </c>
      <c r="F3">
        <v>2</v>
      </c>
    </row>
    <row r="4" spans="1:6" x14ac:dyDescent="0.25">
      <c r="A4" s="1">
        <v>44651</v>
      </c>
      <c r="B4" s="15">
        <v>2574.9299999999998</v>
      </c>
      <c r="C4" s="2">
        <f>SUMIFS(EMPENHO[valor_empenho],EMPENHO[orgao],12,EMPENHO[mês],F4,EMPENHO[ano_empenho],2022,EMPENHO[projativ],2066)</f>
        <v>10953</v>
      </c>
      <c r="D4" s="2">
        <f t="shared" si="0"/>
        <v>18290.79</v>
      </c>
      <c r="E4" s="2">
        <f t="shared" ref="E4:E13" si="1">IF(C4&lt;&gt;0,E3+C4,NA())</f>
        <v>19408.669999999998</v>
      </c>
      <c r="F4">
        <v>3</v>
      </c>
    </row>
    <row r="5" spans="1:6" x14ac:dyDescent="0.25">
      <c r="A5" s="1">
        <v>44681</v>
      </c>
      <c r="B5" s="15">
        <v>2232.9299999999998</v>
      </c>
      <c r="C5" s="2">
        <f>SUMIFS(EMPENHO[valor_empenho],EMPENHO[orgao],12,EMPENHO[mês],F5,EMPENHO[ano_empenho],2022,EMPENHO[projativ],2066)</f>
        <v>4654.24</v>
      </c>
      <c r="D5" s="2">
        <f t="shared" si="0"/>
        <v>20523.72</v>
      </c>
      <c r="E5" s="2">
        <f t="shared" si="1"/>
        <v>24062.909999999996</v>
      </c>
      <c r="F5">
        <v>4</v>
      </c>
    </row>
    <row r="6" spans="1:6" x14ac:dyDescent="0.25">
      <c r="A6" s="1">
        <v>44712</v>
      </c>
      <c r="B6" s="15">
        <v>10992.93</v>
      </c>
      <c r="C6" s="2">
        <f>SUMIFS(EMPENHO[valor_empenho],EMPENHO[orgao],12,EMPENHO[mês],F6,EMPENHO[ano_empenho],2022,EMPENHO[projativ],2066)</f>
        <v>3799.99</v>
      </c>
      <c r="D6" s="2">
        <f t="shared" si="0"/>
        <v>31516.65</v>
      </c>
      <c r="E6" s="2">
        <f t="shared" si="1"/>
        <v>27862.899999999994</v>
      </c>
      <c r="F6">
        <v>5</v>
      </c>
    </row>
    <row r="7" spans="1:6" x14ac:dyDescent="0.25">
      <c r="A7" s="1">
        <v>44742</v>
      </c>
      <c r="B7" s="15">
        <v>2232.9299999999998</v>
      </c>
      <c r="C7" s="2">
        <f>SUMIFS(EMPENHO[valor_empenho],EMPENHO[orgao],12,EMPENHO[mês],F7,EMPENHO[ano_empenho],2022,EMPENHO[projativ],2066)</f>
        <v>8222.6299999999992</v>
      </c>
      <c r="D7" s="2">
        <f t="shared" si="0"/>
        <v>33749.58</v>
      </c>
      <c r="E7" s="2">
        <f t="shared" si="1"/>
        <v>36085.529999999992</v>
      </c>
      <c r="F7">
        <v>6</v>
      </c>
    </row>
    <row r="8" spans="1:6" x14ac:dyDescent="0.25">
      <c r="A8" s="1">
        <v>44773</v>
      </c>
      <c r="B8" s="15">
        <v>2081.2600000000002</v>
      </c>
      <c r="C8" s="2">
        <f>SUMIFS(EMPENHO[valor_empenho],EMPENHO[orgao],12,EMPENHO[mês],F8,EMPENHO[ano_empenho],2022,EMPENHO[projativ],2066)</f>
        <v>2781.85</v>
      </c>
      <c r="D8" s="2">
        <f t="shared" si="0"/>
        <v>35830.840000000004</v>
      </c>
      <c r="E8" s="2">
        <f t="shared" si="1"/>
        <v>38867.37999999999</v>
      </c>
      <c r="F8">
        <v>7</v>
      </c>
    </row>
    <row r="9" spans="1:6" x14ac:dyDescent="0.25">
      <c r="A9" s="1">
        <v>44804</v>
      </c>
      <c r="B9" s="15">
        <v>2574.96</v>
      </c>
      <c r="C9" s="2">
        <f>SUMIFS(EMPENHO[valor_empenho],EMPENHO[orgao],12,EMPENHO[mês],F9,EMPENHO[ano_empenho],2022,EMPENHO[projativ],2066)</f>
        <v>0</v>
      </c>
      <c r="D9" s="2">
        <f t="shared" si="0"/>
        <v>38405.800000000003</v>
      </c>
      <c r="E9" s="2" t="e">
        <f t="shared" si="1"/>
        <v>#N/A</v>
      </c>
      <c r="F9">
        <v>8</v>
      </c>
    </row>
    <row r="10" spans="1:6" x14ac:dyDescent="0.25">
      <c r="A10" s="1">
        <v>44834</v>
      </c>
      <c r="B10" s="15">
        <v>2132.9299999999998</v>
      </c>
      <c r="C10" s="2">
        <f>SUMIFS(EMPENHO[valor_empenho],EMPENHO[orgao],12,EMPENHO[mês],F10,EMPENHO[ano_empenho],2022,EMPENHO[projativ],2066)</f>
        <v>0</v>
      </c>
      <c r="D10" s="2">
        <f t="shared" si="0"/>
        <v>40538.730000000003</v>
      </c>
      <c r="E10" s="2" t="e">
        <f t="shared" si="1"/>
        <v>#N/A</v>
      </c>
      <c r="F10">
        <v>9</v>
      </c>
    </row>
    <row r="11" spans="1:6" x14ac:dyDescent="0.25">
      <c r="A11" s="1">
        <v>44865</v>
      </c>
      <c r="B11" s="15">
        <v>2782.93</v>
      </c>
      <c r="C11" s="2">
        <f>SUMIFS(EMPENHO[valor_empenho],EMPENHO[orgao],12,EMPENHO[mês],F11,EMPENHO[ano_empenho],2022,EMPENHO[projativ],2066)</f>
        <v>0</v>
      </c>
      <c r="D11" s="2">
        <f t="shared" si="0"/>
        <v>43321.66</v>
      </c>
      <c r="E11" s="2" t="e">
        <f t="shared" si="1"/>
        <v>#N/A</v>
      </c>
      <c r="F11">
        <v>10</v>
      </c>
    </row>
    <row r="12" spans="1:6" x14ac:dyDescent="0.25">
      <c r="A12" s="1">
        <v>44895</v>
      </c>
      <c r="B12" s="15">
        <v>13988.23</v>
      </c>
      <c r="C12" s="2">
        <f>SUMIFS(EMPENHO[valor_empenho],EMPENHO[orgao],12,EMPENHO[mês],F12,EMPENHO[ano_empenho],2022,EMPENHO[projativ],2066)</f>
        <v>0</v>
      </c>
      <c r="D12" s="2">
        <f t="shared" si="0"/>
        <v>57309.89</v>
      </c>
      <c r="E12" s="2" t="e">
        <f t="shared" si="1"/>
        <v>#N/A</v>
      </c>
      <c r="F12">
        <v>11</v>
      </c>
    </row>
    <row r="13" spans="1:6" x14ac:dyDescent="0.25">
      <c r="A13" s="1">
        <v>44926</v>
      </c>
      <c r="B13" s="15">
        <v>17538.189999999999</v>
      </c>
      <c r="C13" s="2">
        <f>SUMIFS(EMPENHO[valor_empenho],EMPENHO[orgao],12,EMPENHO[mês],F13,EMPENHO[ano_empenho],2022,EMPENHO[projativ],2066)</f>
        <v>0</v>
      </c>
      <c r="D13" s="2">
        <f t="shared" si="0"/>
        <v>74848.08</v>
      </c>
      <c r="E13" s="2" t="e">
        <f t="shared" si="1"/>
        <v>#N/A</v>
      </c>
      <c r="F13">
        <v>12</v>
      </c>
    </row>
  </sheetData>
  <printOptions horizontalCentered="1"/>
  <pageMargins left="1.1811023622047245" right="0.59055118110236227" top="0.98425196850393704" bottom="0.78740157480314965" header="0.19685039370078741" footer="0.19685039370078741"/>
  <pageSetup paperSize="9" orientation="portrait" r:id="rId1"/>
  <headerFooter>
    <oddHeader>&amp;C&amp;"-,Itálico"Estado do Rio Grande do Sul&amp;"-,Regular"
&amp;"-,Negrito"MUNICÍPIO DE INDEPENDÊNCIA
Secretaria da Fazenda / Setor de Contabilidade</oddHeader>
    <oddFooter>&amp;LImpresso em &amp;D, às &amp;T&amp;RPágina &amp;P de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71DBD-AFC8-437A-8A2E-3C363E9EF312}">
  <sheetPr>
    <tabColor rgb="FF00B050"/>
    <pageSetUpPr fitToPage="1"/>
  </sheetPr>
  <dimension ref="A1:F13"/>
  <sheetViews>
    <sheetView workbookViewId="0">
      <selection activeCell="C8" sqref="C8"/>
    </sheetView>
  </sheetViews>
  <sheetFormatPr defaultRowHeight="15" x14ac:dyDescent="0.25"/>
  <cols>
    <col min="1" max="1" width="10.7109375" bestFit="1" customWidth="1"/>
    <col min="2" max="4" width="16.140625" bestFit="1" customWidth="1"/>
    <col min="5" max="5" width="16.42578125" bestFit="1" customWidth="1"/>
    <col min="6" max="6" width="3" bestFit="1" customWidth="1"/>
    <col min="7" max="7" width="20.140625" bestFit="1" customWidth="1"/>
  </cols>
  <sheetData>
    <row r="1" spans="1:6" x14ac:dyDescent="0.25">
      <c r="A1" t="s">
        <v>10321</v>
      </c>
      <c r="B1" t="s">
        <v>10337</v>
      </c>
      <c r="C1" t="s">
        <v>10334</v>
      </c>
      <c r="D1" t="s">
        <v>10335</v>
      </c>
      <c r="E1" t="s">
        <v>10336</v>
      </c>
    </row>
    <row r="2" spans="1:6" x14ac:dyDescent="0.25">
      <c r="A2" s="1">
        <v>44592</v>
      </c>
      <c r="B2" s="15">
        <v>155015.79000000004</v>
      </c>
      <c r="C2" s="2">
        <f>SUMIFS(EMPENHO[valor_empenho],EMPENHO[orgao],12,EMPENHO[mês],F2,EMPENHO[ano_empenho],2022,EMPENHO[rubrica],"3.1.90.01.*")</f>
        <v>197611.78999999998</v>
      </c>
      <c r="D2" s="2">
        <f>B2</f>
        <v>155015.79000000004</v>
      </c>
      <c r="E2" s="2">
        <f>C2</f>
        <v>197611.78999999998</v>
      </c>
      <c r="F2">
        <v>1</v>
      </c>
    </row>
    <row r="3" spans="1:6" x14ac:dyDescent="0.25">
      <c r="A3" s="1">
        <v>44620</v>
      </c>
      <c r="B3" s="15">
        <v>153609.18</v>
      </c>
      <c r="C3" s="2">
        <f>SUMIFS(EMPENHO[valor_empenho],EMPENHO[orgao],12,EMPENHO[mês],F3,EMPENHO[ano_empenho],2022,EMPENHO[rubrica],"3.1.90.01.*")</f>
        <v>204738.59000000003</v>
      </c>
      <c r="D3" s="2">
        <f t="shared" ref="D3:D13" si="0">D2+B3</f>
        <v>308624.97000000003</v>
      </c>
      <c r="E3" s="2">
        <f>IF(C3&lt;&gt;0,E2+C3,"")</f>
        <v>402350.38</v>
      </c>
      <c r="F3">
        <v>2</v>
      </c>
    </row>
    <row r="4" spans="1:6" x14ac:dyDescent="0.25">
      <c r="A4" s="1">
        <v>44651</v>
      </c>
      <c r="B4" s="15">
        <v>153609.18</v>
      </c>
      <c r="C4" s="2">
        <f>SUMIFS(EMPENHO[valor_empenho],EMPENHO[orgao],12,EMPENHO[mês],F4,EMPENHO[ano_empenho],2022,EMPENHO[rubrica],"3.1.90.01.*")</f>
        <v>207519.68</v>
      </c>
      <c r="D4" s="2">
        <f t="shared" si="0"/>
        <v>462234.15</v>
      </c>
      <c r="E4" s="2">
        <f t="shared" ref="E4:E13" si="1">IF(C4&lt;&gt;0,E3+C4,NA())</f>
        <v>609870.06000000006</v>
      </c>
      <c r="F4">
        <v>3</v>
      </c>
    </row>
    <row r="5" spans="1:6" x14ac:dyDescent="0.25">
      <c r="A5" s="1">
        <v>44681</v>
      </c>
      <c r="B5" s="15">
        <v>153609.18</v>
      </c>
      <c r="C5" s="2">
        <f>SUMIFS(EMPENHO[valor_empenho],EMPENHO[orgao],12,EMPENHO[mês],F5,EMPENHO[ano_empenho],2022,EMPENHO[rubrica],"3.1.90.01.*")</f>
        <v>210495.22999999998</v>
      </c>
      <c r="D5" s="2">
        <f t="shared" si="0"/>
        <v>615843.33000000007</v>
      </c>
      <c r="E5" s="2">
        <f t="shared" si="1"/>
        <v>820365.29</v>
      </c>
      <c r="F5">
        <v>4</v>
      </c>
    </row>
    <row r="6" spans="1:6" x14ac:dyDescent="0.25">
      <c r="A6" s="1">
        <v>44712</v>
      </c>
      <c r="B6" s="15">
        <v>157781.03</v>
      </c>
      <c r="C6" s="2">
        <f>SUMIFS(EMPENHO[valor_empenho],EMPENHO[orgao],12,EMPENHO[mês],F6,EMPENHO[ano_empenho],2022,EMPENHO[rubrica],"3.1.90.01.*")</f>
        <v>219805.44</v>
      </c>
      <c r="D6" s="2">
        <f t="shared" si="0"/>
        <v>773624.3600000001</v>
      </c>
      <c r="E6" s="2">
        <f t="shared" si="1"/>
        <v>1040170.73</v>
      </c>
      <c r="F6">
        <v>5</v>
      </c>
    </row>
    <row r="7" spans="1:6" x14ac:dyDescent="0.25">
      <c r="A7" s="1">
        <v>44742</v>
      </c>
      <c r="B7" s="15">
        <v>164072</v>
      </c>
      <c r="C7" s="2">
        <f>SUMIFS(EMPENHO[valor_empenho],EMPENHO[orgao],12,EMPENHO[mês],F7,EMPENHO[ano_empenho],2022,EMPENHO[rubrica],"3.1.90.01.*")</f>
        <v>219805.44</v>
      </c>
      <c r="D7" s="2">
        <f t="shared" si="0"/>
        <v>937696.3600000001</v>
      </c>
      <c r="E7" s="2">
        <f t="shared" si="1"/>
        <v>1259976.17</v>
      </c>
      <c r="F7">
        <v>6</v>
      </c>
    </row>
    <row r="8" spans="1:6" x14ac:dyDescent="0.25">
      <c r="A8" s="1">
        <v>44773</v>
      </c>
      <c r="B8" s="15">
        <v>166921.04999999999</v>
      </c>
      <c r="C8" s="2">
        <f>SUMIFS(EMPENHO[valor_empenho],EMPENHO[orgao],12,EMPENHO[mês],F8,EMPENHO[ano_empenho],2022,EMPENHO[rubrica],"3.1.90.01.*")</f>
        <v>219805.44</v>
      </c>
      <c r="D8" s="2">
        <f t="shared" si="0"/>
        <v>1104617.4100000001</v>
      </c>
      <c r="E8" s="2">
        <f t="shared" si="1"/>
        <v>1479781.6099999999</v>
      </c>
      <c r="F8">
        <v>7</v>
      </c>
    </row>
    <row r="9" spans="1:6" x14ac:dyDescent="0.25">
      <c r="A9" s="1">
        <v>44804</v>
      </c>
      <c r="B9" s="15">
        <v>166014.42000000001</v>
      </c>
      <c r="C9" s="2">
        <f>SUMIFS(EMPENHO[valor_empenho],EMPENHO[orgao],12,EMPENHO[mês],F9,EMPENHO[ano_empenho],2022,EMPENHO[rubrica],"3.1.90.01.*")</f>
        <v>0</v>
      </c>
      <c r="D9" s="2">
        <f t="shared" si="0"/>
        <v>1270631.83</v>
      </c>
      <c r="E9" s="2" t="e">
        <f t="shared" si="1"/>
        <v>#N/A</v>
      </c>
      <c r="F9">
        <v>8</v>
      </c>
    </row>
    <row r="10" spans="1:6" x14ac:dyDescent="0.25">
      <c r="A10" s="1">
        <v>44834</v>
      </c>
      <c r="B10" s="15">
        <v>166014.42000000001</v>
      </c>
      <c r="C10" s="2">
        <f>SUMIFS(EMPENHO[valor_empenho],EMPENHO[orgao],12,EMPENHO[mês],F10,EMPENHO[ano_empenho],2022,EMPENHO[rubrica],"3.1.90.01.*")</f>
        <v>0</v>
      </c>
      <c r="D10" s="2">
        <f t="shared" si="0"/>
        <v>1436646.25</v>
      </c>
      <c r="E10" s="2" t="e">
        <f t="shared" si="1"/>
        <v>#N/A</v>
      </c>
      <c r="F10">
        <v>9</v>
      </c>
    </row>
    <row r="11" spans="1:6" x14ac:dyDescent="0.25">
      <c r="A11" s="1">
        <v>44865</v>
      </c>
      <c r="B11" s="15">
        <v>166014.42000000001</v>
      </c>
      <c r="C11" s="2">
        <f>SUMIFS(EMPENHO[valor_empenho],EMPENHO[orgao],12,EMPENHO[mês],F11,EMPENHO[ano_empenho],2022,EMPENHO[rubrica],"3.1.90.01.*")</f>
        <v>0</v>
      </c>
      <c r="D11" s="2">
        <f t="shared" si="0"/>
        <v>1602660.67</v>
      </c>
      <c r="E11" s="2" t="e">
        <f t="shared" si="1"/>
        <v>#N/A</v>
      </c>
      <c r="F11">
        <v>10</v>
      </c>
    </row>
    <row r="12" spans="1:6" x14ac:dyDescent="0.25">
      <c r="A12" s="1">
        <v>44895</v>
      </c>
      <c r="B12" s="15">
        <v>166957.32</v>
      </c>
      <c r="C12" s="2">
        <f>SUMIFS(EMPENHO[valor_empenho],EMPENHO[orgao],12,EMPENHO[mês],F12,EMPENHO[ano_empenho],2022,EMPENHO[rubrica],"3.1.90.01.*")</f>
        <v>0</v>
      </c>
      <c r="D12" s="2">
        <f t="shared" si="0"/>
        <v>1769617.99</v>
      </c>
      <c r="E12" s="2" t="e">
        <f t="shared" si="1"/>
        <v>#N/A</v>
      </c>
      <c r="F12">
        <v>11</v>
      </c>
    </row>
    <row r="13" spans="1:6" x14ac:dyDescent="0.25">
      <c r="A13" s="1">
        <v>44926</v>
      </c>
      <c r="B13" s="15">
        <v>328245.46000000002</v>
      </c>
      <c r="C13" s="2">
        <f>SUMIFS(EMPENHO[valor_empenho],EMPENHO[orgao],12,EMPENHO[mês],F13,EMPENHO[ano_empenho],2022,EMPENHO[rubrica],"3.1.90.01.*")</f>
        <v>0</v>
      </c>
      <c r="D13" s="2">
        <f t="shared" si="0"/>
        <v>2097863.4500000002</v>
      </c>
      <c r="E13" s="2" t="e">
        <f t="shared" si="1"/>
        <v>#N/A</v>
      </c>
      <c r="F13">
        <v>12</v>
      </c>
    </row>
  </sheetData>
  <printOptions horizontalCentered="1"/>
  <pageMargins left="1.1811023622047245" right="0.59055118110236227" top="0.98425196850393704" bottom="0.78740157480314965" header="0.19685039370078741" footer="0.19685039370078741"/>
  <pageSetup paperSize="9" orientation="portrait" r:id="rId1"/>
  <headerFooter>
    <oddHeader>&amp;C&amp;"-,Itálico"Estado do Rio Grande do Sul&amp;"-,Regular"
&amp;"-,Negrito"MUNICÍPIO DE INDEPENDÊNCIA
Secretaria da Fazenda / Setor de Contabilidade</oddHeader>
    <oddFooter>&amp;LImpresso em &amp;D, às &amp;T&amp;RPágina &amp;P de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40A22-852A-4D09-952D-0EFDC16652FC}">
  <sheetPr>
    <tabColor rgb="FF00B050"/>
    <pageSetUpPr fitToPage="1"/>
  </sheetPr>
  <dimension ref="A1:F13"/>
  <sheetViews>
    <sheetView workbookViewId="0">
      <selection activeCell="C8" sqref="C8"/>
    </sheetView>
  </sheetViews>
  <sheetFormatPr defaultRowHeight="15" x14ac:dyDescent="0.25"/>
  <cols>
    <col min="1" max="1" width="10.7109375" bestFit="1" customWidth="1"/>
    <col min="2" max="4" width="16.140625" bestFit="1" customWidth="1"/>
    <col min="5" max="5" width="16.42578125" bestFit="1" customWidth="1"/>
    <col min="6" max="6" width="3" bestFit="1" customWidth="1"/>
    <col min="7" max="7" width="20.140625" bestFit="1" customWidth="1"/>
  </cols>
  <sheetData>
    <row r="1" spans="1:6" x14ac:dyDescent="0.25">
      <c r="A1" t="s">
        <v>10321</v>
      </c>
      <c r="B1" t="s">
        <v>10337</v>
      </c>
      <c r="C1" t="s">
        <v>10334</v>
      </c>
      <c r="D1" t="s">
        <v>10335</v>
      </c>
      <c r="E1" t="s">
        <v>10336</v>
      </c>
    </row>
    <row r="2" spans="1:6" x14ac:dyDescent="0.25">
      <c r="A2" s="1">
        <v>44592</v>
      </c>
      <c r="B2" s="15">
        <v>47489.350000000006</v>
      </c>
      <c r="C2" s="2">
        <f>SUMIFS(EMPENHO[valor_empenho],EMPENHO[orgao],12,EMPENHO[mês],F2,EMPENHO[ano_empenho],2022,EMPENHO[rubrica],"3.1.90.03.*")</f>
        <v>56744.36</v>
      </c>
      <c r="D2" s="2">
        <f>B2</f>
        <v>47489.350000000006</v>
      </c>
      <c r="E2" s="2">
        <f>C2</f>
        <v>56744.36</v>
      </c>
      <c r="F2">
        <v>1</v>
      </c>
    </row>
    <row r="3" spans="1:6" x14ac:dyDescent="0.25">
      <c r="A3" s="1">
        <v>44620</v>
      </c>
      <c r="B3" s="15">
        <v>48815.95</v>
      </c>
      <c r="C3" s="2">
        <f>SUMIFS(EMPENHO[valor_empenho],EMPENHO[orgao],12,EMPENHO[mês],F3,EMPENHO[ano_empenho],2022,EMPENHO[rubrica],"3.1.90.03.*")</f>
        <v>55532.36</v>
      </c>
      <c r="D3" s="2">
        <f t="shared" ref="D3:D13" si="0">D2+B3</f>
        <v>96305.3</v>
      </c>
      <c r="E3" s="2">
        <f>IF(C3&lt;&gt;0,E2+C3,"")</f>
        <v>112276.72</v>
      </c>
      <c r="F3">
        <v>2</v>
      </c>
    </row>
    <row r="4" spans="1:6" x14ac:dyDescent="0.25">
      <c r="A4" s="1">
        <v>44651</v>
      </c>
      <c r="B4" s="15">
        <v>52042.49</v>
      </c>
      <c r="C4" s="2">
        <f>SUMIFS(EMPENHO[valor_empenho],EMPENHO[orgao],12,EMPENHO[mês],F4,EMPENHO[ano_empenho],2022,EMPENHO[rubrica],"3.1.90.03.*")</f>
        <v>55532.36</v>
      </c>
      <c r="D4" s="2">
        <f t="shared" si="0"/>
        <v>148347.79</v>
      </c>
      <c r="E4" s="2">
        <f t="shared" ref="E4:E13" si="1">IF(C4&lt;&gt;0,E3+C4,NA())</f>
        <v>167809.08000000002</v>
      </c>
      <c r="F4">
        <v>3</v>
      </c>
    </row>
    <row r="5" spans="1:6" x14ac:dyDescent="0.25">
      <c r="A5" s="1">
        <v>44681</v>
      </c>
      <c r="B5" s="15">
        <v>50034.83</v>
      </c>
      <c r="C5" s="2">
        <f>SUMIFS(EMPENHO[valor_empenho],EMPENHO[orgao],12,EMPENHO[mês],F5,EMPENHO[ano_empenho],2022,EMPENHO[rubrica],"3.1.90.03.*")</f>
        <v>55532.36</v>
      </c>
      <c r="D5" s="2">
        <f t="shared" si="0"/>
        <v>198382.62</v>
      </c>
      <c r="E5" s="2">
        <f t="shared" si="1"/>
        <v>223341.44</v>
      </c>
      <c r="F5">
        <v>4</v>
      </c>
    </row>
    <row r="6" spans="1:6" x14ac:dyDescent="0.25">
      <c r="A6" s="1">
        <v>44712</v>
      </c>
      <c r="B6" s="15">
        <v>50034.83</v>
      </c>
      <c r="C6" s="2">
        <f>SUMIFS(EMPENHO[valor_empenho],EMPENHO[orgao],12,EMPENHO[mês],F6,EMPENHO[ano_empenho],2022,EMPENHO[rubrica],"3.1.90.03.*")</f>
        <v>56383.43</v>
      </c>
      <c r="D6" s="2">
        <f t="shared" si="0"/>
        <v>248417.45</v>
      </c>
      <c r="E6" s="2">
        <f t="shared" si="1"/>
        <v>279724.87</v>
      </c>
      <c r="F6">
        <v>5</v>
      </c>
    </row>
    <row r="7" spans="1:6" x14ac:dyDescent="0.25">
      <c r="A7" s="1">
        <v>44742</v>
      </c>
      <c r="B7" s="15">
        <v>50278.67</v>
      </c>
      <c r="C7" s="2">
        <f>SUMIFS(EMPENHO[valor_empenho],EMPENHO[orgao],12,EMPENHO[mês],F7,EMPENHO[ano_empenho],2022,EMPENHO[rubrica],"3.1.90.03.*")</f>
        <v>56383.43</v>
      </c>
      <c r="D7" s="2">
        <f t="shared" si="0"/>
        <v>298696.12</v>
      </c>
      <c r="E7" s="2">
        <f t="shared" si="1"/>
        <v>336108.3</v>
      </c>
      <c r="F7">
        <v>6</v>
      </c>
    </row>
    <row r="8" spans="1:6" x14ac:dyDescent="0.25">
      <c r="A8" s="1">
        <v>44773</v>
      </c>
      <c r="B8" s="15">
        <v>50034.84</v>
      </c>
      <c r="C8" s="2">
        <f>SUMIFS(EMPENHO[valor_empenho],EMPENHO[orgao],12,EMPENHO[mês],F8,EMPENHO[ano_empenho],2022,EMPENHO[rubrica],"3.1.90.03.*")</f>
        <v>56383.43</v>
      </c>
      <c r="D8" s="2">
        <f t="shared" si="0"/>
        <v>348730.95999999996</v>
      </c>
      <c r="E8" s="2">
        <f t="shared" si="1"/>
        <v>392491.73</v>
      </c>
      <c r="F8">
        <v>7</v>
      </c>
    </row>
    <row r="9" spans="1:6" x14ac:dyDescent="0.25">
      <c r="A9" s="1">
        <v>44804</v>
      </c>
      <c r="B9" s="15">
        <v>50034.84</v>
      </c>
      <c r="C9" s="2">
        <f>SUMIFS(EMPENHO[valor_empenho],EMPENHO[orgao],12,EMPENHO[mês],F9,EMPENHO[ano_empenho],2022,EMPENHO[rubrica],"3.1.90.03.*")</f>
        <v>0</v>
      </c>
      <c r="D9" s="2">
        <f t="shared" si="0"/>
        <v>398765.79999999993</v>
      </c>
      <c r="E9" s="2" t="e">
        <f t="shared" si="1"/>
        <v>#N/A</v>
      </c>
      <c r="F9">
        <v>8</v>
      </c>
    </row>
    <row r="10" spans="1:6" x14ac:dyDescent="0.25">
      <c r="A10" s="1">
        <v>44834</v>
      </c>
      <c r="B10" s="15">
        <v>50034.84</v>
      </c>
      <c r="C10" s="2">
        <f>SUMIFS(EMPENHO[valor_empenho],EMPENHO[orgao],12,EMPENHO[mês],F10,EMPENHO[ano_empenho],2022,EMPENHO[rubrica],"3.1.90.03.*")</f>
        <v>0</v>
      </c>
      <c r="D10" s="2">
        <f t="shared" si="0"/>
        <v>448800.6399999999</v>
      </c>
      <c r="E10" s="2" t="e">
        <f t="shared" si="1"/>
        <v>#N/A</v>
      </c>
      <c r="F10">
        <v>9</v>
      </c>
    </row>
    <row r="11" spans="1:6" x14ac:dyDescent="0.25">
      <c r="A11" s="1">
        <v>44865</v>
      </c>
      <c r="B11" s="15">
        <v>50034.84</v>
      </c>
      <c r="C11" s="2">
        <f>SUMIFS(EMPENHO[valor_empenho],EMPENHO[orgao],12,EMPENHO[mês],F11,EMPENHO[ano_empenho],2022,EMPENHO[rubrica],"3.1.90.03.*")</f>
        <v>0</v>
      </c>
      <c r="D11" s="2">
        <f t="shared" si="0"/>
        <v>498835.47999999986</v>
      </c>
      <c r="E11" s="2" t="e">
        <f t="shared" si="1"/>
        <v>#N/A</v>
      </c>
      <c r="F11">
        <v>10</v>
      </c>
    </row>
    <row r="12" spans="1:6" x14ac:dyDescent="0.25">
      <c r="A12" s="1">
        <v>44895</v>
      </c>
      <c r="B12" s="15">
        <v>50034.84</v>
      </c>
      <c r="C12" s="2">
        <f>SUMIFS(EMPENHO[valor_empenho],EMPENHO[orgao],12,EMPENHO[mês],F12,EMPENHO[ano_empenho],2022,EMPENHO[rubrica],"3.1.90.03.*")</f>
        <v>0</v>
      </c>
      <c r="D12" s="2">
        <f t="shared" si="0"/>
        <v>548870.31999999983</v>
      </c>
      <c r="E12" s="2" t="e">
        <f t="shared" si="1"/>
        <v>#N/A</v>
      </c>
      <c r="F12">
        <v>11</v>
      </c>
    </row>
    <row r="13" spans="1:6" x14ac:dyDescent="0.25">
      <c r="A13" s="1">
        <v>44926</v>
      </c>
      <c r="B13" s="15">
        <v>101388.88</v>
      </c>
      <c r="C13" s="2">
        <f>SUMIFS(EMPENHO[valor_empenho],EMPENHO[orgao],12,EMPENHO[mês],F13,EMPENHO[ano_empenho],2022,EMPENHO[rubrica],"3.1.90.03.*")</f>
        <v>0</v>
      </c>
      <c r="D13" s="2">
        <f t="shared" si="0"/>
        <v>650259.19999999984</v>
      </c>
      <c r="E13" s="2" t="e">
        <f t="shared" si="1"/>
        <v>#N/A</v>
      </c>
      <c r="F13">
        <v>12</v>
      </c>
    </row>
  </sheetData>
  <printOptions horizontalCentered="1"/>
  <pageMargins left="1.1811023622047245" right="0.59055118110236227" top="0.98425196850393704" bottom="0.78740157480314965" header="0.19685039370078741" footer="0.19685039370078741"/>
  <pageSetup paperSize="9" orientation="portrait" r:id="rId1"/>
  <headerFooter>
    <oddHeader>&amp;C&amp;"-,Itálico"Estado do Rio Grande do Sul&amp;"-,Regular"
&amp;"-,Negrito"MUNICÍPIO DE INDEPENDÊNCIA
Secretaria da Fazenda / Setor de Contabilidade</oddHeader>
    <oddFooter>&amp;LImpresso em &amp;D, às &amp;T&amp;RPágina &amp;P de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B30BE-438A-4B42-A93D-D1A6752E2812}">
  <dimension ref="A1:AF507"/>
  <sheetViews>
    <sheetView topLeftCell="Y1" workbookViewId="0">
      <selection activeCell="AB16" sqref="AB16"/>
    </sheetView>
  </sheetViews>
  <sheetFormatPr defaultRowHeight="15" x14ac:dyDescent="0.25"/>
  <cols>
    <col min="1" max="1" width="26.85546875" bestFit="1" customWidth="1"/>
    <col min="2" max="2" width="8.28515625" bestFit="1" customWidth="1"/>
    <col min="3" max="3" width="11.5703125" bestFit="1" customWidth="1"/>
    <col min="4" max="4" width="22.42578125" bestFit="1" customWidth="1"/>
    <col min="5" max="5" width="22.5703125" bestFit="1" customWidth="1"/>
    <col min="6" max="6" width="23.140625" bestFit="1" customWidth="1"/>
    <col min="7" max="7" width="22.5703125" bestFit="1" customWidth="1"/>
    <col min="8" max="8" width="23" bestFit="1" customWidth="1"/>
    <col min="9" max="9" width="22.5703125" bestFit="1" customWidth="1"/>
    <col min="10" max="10" width="22" bestFit="1" customWidth="1"/>
    <col min="11" max="11" width="22.85546875" bestFit="1" customWidth="1"/>
    <col min="12" max="12" width="22.42578125" bestFit="1" customWidth="1"/>
    <col min="13" max="13" width="22.7109375" bestFit="1" customWidth="1"/>
    <col min="14" max="14" width="23" bestFit="1" customWidth="1"/>
    <col min="15" max="15" width="22.85546875" bestFit="1" customWidth="1"/>
    <col min="16" max="21" width="13.28515625" bestFit="1" customWidth="1"/>
    <col min="22" max="22" width="30.7109375" bestFit="1" customWidth="1"/>
    <col min="23" max="23" width="19.7109375" bestFit="1" customWidth="1"/>
    <col min="24" max="24" width="33.5703125" bestFit="1" customWidth="1"/>
    <col min="25" max="25" width="19.7109375" bestFit="1" customWidth="1"/>
    <col min="26" max="26" width="42.28515625" bestFit="1" customWidth="1"/>
    <col min="27" max="27" width="13.42578125" bestFit="1" customWidth="1"/>
    <col min="28" max="28" width="12.140625" bestFit="1" customWidth="1"/>
    <col min="29" max="29" width="15" bestFit="1" customWidth="1"/>
    <col min="30" max="30" width="15.140625" bestFit="1" customWidth="1"/>
    <col min="31" max="31" width="38" bestFit="1" customWidth="1"/>
    <col min="32" max="32" width="76.5703125" bestFit="1" customWidth="1"/>
  </cols>
  <sheetData>
    <row r="1" spans="1:32" x14ac:dyDescent="0.25">
      <c r="A1" t="s">
        <v>1</v>
      </c>
      <c r="B1" t="s">
        <v>2</v>
      </c>
      <c r="C1" t="s">
        <v>3</v>
      </c>
      <c r="D1" t="s">
        <v>4</v>
      </c>
      <c r="E1" t="s">
        <v>5</v>
      </c>
      <c r="F1" t="s">
        <v>6</v>
      </c>
      <c r="G1" t="s">
        <v>7</v>
      </c>
      <c r="H1" t="s">
        <v>8</v>
      </c>
      <c r="I1" t="s">
        <v>9</v>
      </c>
      <c r="J1" t="s">
        <v>10</v>
      </c>
      <c r="K1" t="s">
        <v>11</v>
      </c>
      <c r="L1" t="s">
        <v>12</v>
      </c>
      <c r="M1" t="s">
        <v>13</v>
      </c>
      <c r="N1" t="s">
        <v>14</v>
      </c>
      <c r="O1" t="s">
        <v>15</v>
      </c>
      <c r="P1" t="s">
        <v>16</v>
      </c>
      <c r="Q1" t="s">
        <v>17</v>
      </c>
      <c r="R1" t="s">
        <v>18</v>
      </c>
      <c r="S1" t="s">
        <v>19</v>
      </c>
      <c r="T1" t="s">
        <v>20</v>
      </c>
      <c r="U1" t="s">
        <v>21</v>
      </c>
      <c r="V1" t="s">
        <v>22</v>
      </c>
      <c r="W1" t="s">
        <v>23</v>
      </c>
      <c r="X1" t="s">
        <v>24</v>
      </c>
      <c r="Y1" t="s">
        <v>25</v>
      </c>
      <c r="Z1" t="s">
        <v>26</v>
      </c>
      <c r="AA1" t="s">
        <v>27</v>
      </c>
      <c r="AB1" t="s">
        <v>28</v>
      </c>
      <c r="AC1" t="s">
        <v>29</v>
      </c>
      <c r="AD1" t="s">
        <v>30</v>
      </c>
      <c r="AE1" t="s">
        <v>31</v>
      </c>
      <c r="AF1" t="s">
        <v>32</v>
      </c>
    </row>
    <row r="2" spans="1:32" x14ac:dyDescent="0.25">
      <c r="A2" s="17" t="s">
        <v>33</v>
      </c>
      <c r="B2">
        <v>2</v>
      </c>
      <c r="C2">
        <v>201</v>
      </c>
      <c r="D2">
        <v>3181896.8</v>
      </c>
      <c r="E2">
        <v>3772441.21</v>
      </c>
      <c r="F2">
        <v>3643296.79</v>
      </c>
      <c r="G2">
        <v>3792020.26</v>
      </c>
      <c r="H2">
        <v>4507935.26</v>
      </c>
      <c r="I2">
        <v>3745164.57</v>
      </c>
      <c r="J2">
        <v>4365030.68</v>
      </c>
      <c r="K2">
        <v>0</v>
      </c>
      <c r="L2">
        <v>0</v>
      </c>
      <c r="M2">
        <v>0</v>
      </c>
      <c r="N2">
        <v>0</v>
      </c>
      <c r="O2">
        <v>0</v>
      </c>
      <c r="P2">
        <v>6664889.71</v>
      </c>
      <c r="Q2">
        <v>6268016.7699999996</v>
      </c>
      <c r="R2">
        <v>7447927</v>
      </c>
      <c r="S2">
        <v>6835389.1100000003</v>
      </c>
      <c r="T2">
        <v>6290877.0800000001</v>
      </c>
      <c r="U2">
        <v>8310613.3799999999</v>
      </c>
      <c r="V2">
        <v>0</v>
      </c>
      <c r="W2">
        <v>0</v>
      </c>
      <c r="X2">
        <v>0</v>
      </c>
      <c r="Y2">
        <v>0</v>
      </c>
      <c r="Z2">
        <v>0</v>
      </c>
      <c r="AA2" s="1">
        <v>44562</v>
      </c>
      <c r="AB2" s="1">
        <v>44773</v>
      </c>
      <c r="AC2" s="1">
        <v>44785</v>
      </c>
      <c r="AD2" s="17" t="s">
        <v>34</v>
      </c>
      <c r="AE2" s="17" t="s">
        <v>35</v>
      </c>
      <c r="AF2" s="17" t="s">
        <v>10349</v>
      </c>
    </row>
    <row r="3" spans="1:32" x14ac:dyDescent="0.25">
      <c r="A3" s="17" t="s">
        <v>36</v>
      </c>
      <c r="B3">
        <v>2</v>
      </c>
      <c r="C3">
        <v>201</v>
      </c>
      <c r="D3">
        <v>159672.41</v>
      </c>
      <c r="E3">
        <v>175360.19</v>
      </c>
      <c r="F3">
        <v>224163.72</v>
      </c>
      <c r="G3">
        <v>328874.23</v>
      </c>
      <c r="H3">
        <v>528991.57999999996</v>
      </c>
      <c r="I3">
        <v>519323.62</v>
      </c>
      <c r="J3">
        <v>224600.12</v>
      </c>
      <c r="K3">
        <v>0</v>
      </c>
      <c r="L3">
        <v>0</v>
      </c>
      <c r="M3">
        <v>0</v>
      </c>
      <c r="N3">
        <v>0</v>
      </c>
      <c r="O3">
        <v>0</v>
      </c>
      <c r="P3">
        <v>335282.74</v>
      </c>
      <c r="Q3">
        <v>459148.19</v>
      </c>
      <c r="R3">
        <v>1232869.3600000001</v>
      </c>
      <c r="S3">
        <v>488359.51</v>
      </c>
      <c r="T3">
        <v>557221.27</v>
      </c>
      <c r="U3">
        <v>510161.93</v>
      </c>
      <c r="V3">
        <v>0</v>
      </c>
      <c r="W3">
        <v>0</v>
      </c>
      <c r="X3">
        <v>0</v>
      </c>
      <c r="Y3">
        <v>0</v>
      </c>
      <c r="Z3">
        <v>0</v>
      </c>
      <c r="AA3" s="1">
        <v>44562</v>
      </c>
      <c r="AB3" s="1">
        <v>44773</v>
      </c>
      <c r="AC3" s="1">
        <v>44785</v>
      </c>
      <c r="AD3" s="17" t="s">
        <v>34</v>
      </c>
      <c r="AE3" s="17" t="s">
        <v>35</v>
      </c>
      <c r="AF3" s="17" t="s">
        <v>10349</v>
      </c>
    </row>
    <row r="4" spans="1:32" x14ac:dyDescent="0.25">
      <c r="A4" s="17" t="s">
        <v>37</v>
      </c>
      <c r="B4">
        <v>2</v>
      </c>
      <c r="C4">
        <v>201</v>
      </c>
      <c r="D4">
        <v>150555.41</v>
      </c>
      <c r="E4">
        <v>170804.2</v>
      </c>
      <c r="F4">
        <v>204633.36</v>
      </c>
      <c r="G4">
        <v>288055.46000000002</v>
      </c>
      <c r="H4">
        <v>388251.91</v>
      </c>
      <c r="I4">
        <v>492442.69</v>
      </c>
      <c r="J4">
        <v>213777.47</v>
      </c>
      <c r="K4">
        <v>0</v>
      </c>
      <c r="L4">
        <v>0</v>
      </c>
      <c r="M4">
        <v>0</v>
      </c>
      <c r="N4">
        <v>0</v>
      </c>
      <c r="O4">
        <v>0</v>
      </c>
      <c r="P4">
        <v>331021.7</v>
      </c>
      <c r="Q4">
        <v>453057.14</v>
      </c>
      <c r="R4">
        <v>1226039.3400000001</v>
      </c>
      <c r="S4">
        <v>479227.07</v>
      </c>
      <c r="T4">
        <v>535035.55000000005</v>
      </c>
      <c r="U4">
        <v>500305.2</v>
      </c>
      <c r="V4">
        <v>0</v>
      </c>
      <c r="W4">
        <v>0</v>
      </c>
      <c r="X4">
        <v>0</v>
      </c>
      <c r="Y4">
        <v>0</v>
      </c>
      <c r="Z4">
        <v>0</v>
      </c>
      <c r="AA4" s="1">
        <v>44562</v>
      </c>
      <c r="AB4" s="1">
        <v>44773</v>
      </c>
      <c r="AC4" s="1">
        <v>44785</v>
      </c>
      <c r="AD4" s="17" t="s">
        <v>34</v>
      </c>
      <c r="AE4" s="17" t="s">
        <v>35</v>
      </c>
      <c r="AF4" s="17" t="s">
        <v>10349</v>
      </c>
    </row>
    <row r="5" spans="1:32" x14ac:dyDescent="0.25">
      <c r="A5" s="17" t="s">
        <v>38</v>
      </c>
      <c r="B5">
        <v>2</v>
      </c>
      <c r="C5">
        <v>201</v>
      </c>
      <c r="D5">
        <v>80906.55</v>
      </c>
      <c r="E5">
        <v>73297.56</v>
      </c>
      <c r="F5">
        <v>71774.23</v>
      </c>
      <c r="G5">
        <v>89818.1</v>
      </c>
      <c r="H5">
        <v>85699.13</v>
      </c>
      <c r="I5">
        <v>89701.15</v>
      </c>
      <c r="J5">
        <v>99450.73</v>
      </c>
      <c r="K5">
        <v>0</v>
      </c>
      <c r="L5">
        <v>0</v>
      </c>
      <c r="M5">
        <v>0</v>
      </c>
      <c r="N5">
        <v>0</v>
      </c>
      <c r="O5">
        <v>0</v>
      </c>
      <c r="P5">
        <v>128092.78</v>
      </c>
      <c r="Q5">
        <v>114847.98</v>
      </c>
      <c r="R5">
        <v>113039.02</v>
      </c>
      <c r="S5">
        <v>117159.48</v>
      </c>
      <c r="T5">
        <v>116434.25</v>
      </c>
      <c r="U5">
        <v>175993.49</v>
      </c>
      <c r="V5">
        <v>0</v>
      </c>
      <c r="W5">
        <v>0</v>
      </c>
      <c r="X5">
        <v>0</v>
      </c>
      <c r="Y5">
        <v>0</v>
      </c>
      <c r="Z5">
        <v>0</v>
      </c>
      <c r="AA5" s="1">
        <v>44562</v>
      </c>
      <c r="AB5" s="1">
        <v>44773</v>
      </c>
      <c r="AC5" s="1">
        <v>44785</v>
      </c>
      <c r="AD5" s="17" t="s">
        <v>34</v>
      </c>
      <c r="AE5" s="17" t="s">
        <v>35</v>
      </c>
      <c r="AF5" s="17" t="s">
        <v>10349</v>
      </c>
    </row>
    <row r="6" spans="1:32" x14ac:dyDescent="0.25">
      <c r="A6" s="17" t="s">
        <v>39</v>
      </c>
      <c r="B6">
        <v>2</v>
      </c>
      <c r="C6">
        <v>201</v>
      </c>
      <c r="D6">
        <v>80906.55</v>
      </c>
      <c r="E6">
        <v>73297.56</v>
      </c>
      <c r="F6">
        <v>71774.23</v>
      </c>
      <c r="G6">
        <v>89818.1</v>
      </c>
      <c r="H6">
        <v>85699.13</v>
      </c>
      <c r="I6">
        <v>89701.15</v>
      </c>
      <c r="J6">
        <v>99450.73</v>
      </c>
      <c r="K6">
        <v>0</v>
      </c>
      <c r="L6">
        <v>0</v>
      </c>
      <c r="M6">
        <v>0</v>
      </c>
      <c r="N6">
        <v>0</v>
      </c>
      <c r="O6">
        <v>0</v>
      </c>
      <c r="P6">
        <v>128092.78</v>
      </c>
      <c r="Q6">
        <v>114847.98</v>
      </c>
      <c r="R6">
        <v>113039.02</v>
      </c>
      <c r="S6">
        <v>117159.48</v>
      </c>
      <c r="T6">
        <v>116434.25</v>
      </c>
      <c r="U6">
        <v>175993.49</v>
      </c>
      <c r="V6">
        <v>0</v>
      </c>
      <c r="W6">
        <v>0</v>
      </c>
      <c r="X6">
        <v>0</v>
      </c>
      <c r="Y6">
        <v>0</v>
      </c>
      <c r="Z6">
        <v>0</v>
      </c>
      <c r="AA6" s="1">
        <v>44562</v>
      </c>
      <c r="AB6" s="1">
        <v>44773</v>
      </c>
      <c r="AC6" s="1">
        <v>44785</v>
      </c>
      <c r="AD6" s="17" t="s">
        <v>34</v>
      </c>
      <c r="AE6" s="17" t="s">
        <v>35</v>
      </c>
      <c r="AF6" s="17" t="s">
        <v>10349</v>
      </c>
    </row>
    <row r="7" spans="1:32" x14ac:dyDescent="0.25">
      <c r="A7" s="17" t="s">
        <v>40</v>
      </c>
      <c r="B7">
        <v>2</v>
      </c>
      <c r="C7">
        <v>201</v>
      </c>
      <c r="D7">
        <v>80685.820000000007</v>
      </c>
      <c r="E7">
        <v>67705.2</v>
      </c>
      <c r="F7">
        <v>66964.05</v>
      </c>
      <c r="G7">
        <v>69040.06</v>
      </c>
      <c r="H7">
        <v>74038.179999999993</v>
      </c>
      <c r="I7">
        <v>82970.14</v>
      </c>
      <c r="J7">
        <v>84473.34</v>
      </c>
      <c r="K7">
        <v>0</v>
      </c>
      <c r="L7">
        <v>0</v>
      </c>
      <c r="M7">
        <v>0</v>
      </c>
      <c r="N7">
        <v>0</v>
      </c>
      <c r="O7">
        <v>0</v>
      </c>
      <c r="P7">
        <v>128092.78</v>
      </c>
      <c r="Q7">
        <v>114847.98</v>
      </c>
      <c r="R7">
        <v>113039.02</v>
      </c>
      <c r="S7">
        <v>117159.48</v>
      </c>
      <c r="T7">
        <v>116434.25</v>
      </c>
      <c r="U7">
        <v>175993.49</v>
      </c>
      <c r="V7">
        <v>0</v>
      </c>
      <c r="W7">
        <v>0</v>
      </c>
      <c r="X7">
        <v>0</v>
      </c>
      <c r="Y7">
        <v>0</v>
      </c>
      <c r="Z7">
        <v>0</v>
      </c>
      <c r="AA7" s="1">
        <v>44562</v>
      </c>
      <c r="AB7" s="1">
        <v>44773</v>
      </c>
      <c r="AC7" s="1">
        <v>44785</v>
      </c>
      <c r="AD7" s="17" t="s">
        <v>34</v>
      </c>
      <c r="AE7" s="17" t="s">
        <v>35</v>
      </c>
      <c r="AF7" s="17" t="s">
        <v>10349</v>
      </c>
    </row>
    <row r="8" spans="1:32" x14ac:dyDescent="0.25">
      <c r="A8" s="17" t="s">
        <v>41</v>
      </c>
      <c r="B8">
        <v>2</v>
      </c>
      <c r="C8">
        <v>201</v>
      </c>
      <c r="D8">
        <v>80685.820000000007</v>
      </c>
      <c r="E8">
        <v>67705.2</v>
      </c>
      <c r="F8">
        <v>66964.05</v>
      </c>
      <c r="G8">
        <v>69040.06</v>
      </c>
      <c r="H8">
        <v>74038.179999999993</v>
      </c>
      <c r="I8">
        <v>82970.14</v>
      </c>
      <c r="J8">
        <v>84473.34</v>
      </c>
      <c r="K8">
        <v>0</v>
      </c>
      <c r="L8">
        <v>0</v>
      </c>
      <c r="M8">
        <v>0</v>
      </c>
      <c r="N8">
        <v>0</v>
      </c>
      <c r="O8">
        <v>0</v>
      </c>
      <c r="P8">
        <v>128092.78</v>
      </c>
      <c r="Q8">
        <v>114847.98</v>
      </c>
      <c r="R8">
        <v>113039.02</v>
      </c>
      <c r="S8">
        <v>117159.48</v>
      </c>
      <c r="T8">
        <v>116434.25</v>
      </c>
      <c r="U8">
        <v>175993.49</v>
      </c>
      <c r="V8">
        <v>0</v>
      </c>
      <c r="W8">
        <v>0</v>
      </c>
      <c r="X8">
        <v>0</v>
      </c>
      <c r="Y8">
        <v>0</v>
      </c>
      <c r="Z8">
        <v>0</v>
      </c>
      <c r="AA8" s="1">
        <v>44562</v>
      </c>
      <c r="AB8" s="1">
        <v>44773</v>
      </c>
      <c r="AC8" s="1">
        <v>44785</v>
      </c>
      <c r="AD8" s="17" t="s">
        <v>34</v>
      </c>
      <c r="AE8" s="17" t="s">
        <v>35</v>
      </c>
      <c r="AF8" s="17" t="s">
        <v>10349</v>
      </c>
    </row>
    <row r="9" spans="1:32" x14ac:dyDescent="0.25">
      <c r="A9" s="17" t="s">
        <v>42</v>
      </c>
      <c r="B9">
        <v>2</v>
      </c>
      <c r="C9">
        <v>201</v>
      </c>
      <c r="D9">
        <v>54536.69</v>
      </c>
      <c r="E9">
        <v>45576.04</v>
      </c>
      <c r="F9">
        <v>43943.86</v>
      </c>
      <c r="G9">
        <v>46275.86</v>
      </c>
      <c r="H9">
        <v>49473.39</v>
      </c>
      <c r="I9">
        <v>58505.23</v>
      </c>
      <c r="J9">
        <v>59000.99</v>
      </c>
      <c r="K9">
        <v>0</v>
      </c>
      <c r="L9">
        <v>0</v>
      </c>
      <c r="M9">
        <v>0</v>
      </c>
      <c r="N9">
        <v>0</v>
      </c>
      <c r="O9">
        <v>0</v>
      </c>
      <c r="P9">
        <v>98570.75</v>
      </c>
      <c r="Q9">
        <v>84401.19</v>
      </c>
      <c r="R9">
        <v>83768.23</v>
      </c>
      <c r="S9">
        <v>86097.69</v>
      </c>
      <c r="T9">
        <v>84018.25</v>
      </c>
      <c r="U9">
        <v>125278.89</v>
      </c>
      <c r="V9">
        <v>0</v>
      </c>
      <c r="W9">
        <v>0</v>
      </c>
      <c r="X9">
        <v>0</v>
      </c>
      <c r="Y9">
        <v>0</v>
      </c>
      <c r="Z9">
        <v>0</v>
      </c>
      <c r="AA9" s="1">
        <v>44562</v>
      </c>
      <c r="AB9" s="1">
        <v>44773</v>
      </c>
      <c r="AC9" s="1">
        <v>44785</v>
      </c>
      <c r="AD9" s="17" t="s">
        <v>34</v>
      </c>
      <c r="AE9" s="17" t="s">
        <v>35</v>
      </c>
      <c r="AF9" s="17" t="s">
        <v>10349</v>
      </c>
    </row>
    <row r="10" spans="1:32" x14ac:dyDescent="0.25">
      <c r="A10" s="17" t="s">
        <v>43</v>
      </c>
      <c r="B10">
        <v>2</v>
      </c>
      <c r="C10">
        <v>201</v>
      </c>
      <c r="D10">
        <v>32722.02</v>
      </c>
      <c r="E10">
        <v>27345.62</v>
      </c>
      <c r="F10">
        <v>26366.31</v>
      </c>
      <c r="G10">
        <v>27765.51</v>
      </c>
      <c r="H10">
        <v>29684.03</v>
      </c>
      <c r="I10">
        <v>35103.14</v>
      </c>
      <c r="J10">
        <v>35400.589999999997</v>
      </c>
      <c r="K10">
        <v>0</v>
      </c>
      <c r="L10">
        <v>0</v>
      </c>
      <c r="M10">
        <v>0</v>
      </c>
      <c r="N10">
        <v>0</v>
      </c>
      <c r="O10">
        <v>0</v>
      </c>
      <c r="P10">
        <v>59142.45</v>
      </c>
      <c r="Q10">
        <v>50640.72</v>
      </c>
      <c r="R10">
        <v>50260.94</v>
      </c>
      <c r="S10">
        <v>51658.61</v>
      </c>
      <c r="T10">
        <v>50410.94</v>
      </c>
      <c r="U10">
        <v>75167.34</v>
      </c>
      <c r="V10">
        <v>0</v>
      </c>
      <c r="W10">
        <v>1</v>
      </c>
      <c r="X10">
        <v>0</v>
      </c>
      <c r="Y10">
        <v>0</v>
      </c>
      <c r="Z10">
        <v>0</v>
      </c>
      <c r="AA10" s="1">
        <v>44562</v>
      </c>
      <c r="AB10" s="1">
        <v>44773</v>
      </c>
      <c r="AC10" s="1">
        <v>44785</v>
      </c>
      <c r="AD10" s="17" t="s">
        <v>34</v>
      </c>
      <c r="AE10" s="17" t="s">
        <v>35</v>
      </c>
      <c r="AF10" s="17" t="s">
        <v>10349</v>
      </c>
    </row>
    <row r="11" spans="1:32" x14ac:dyDescent="0.25">
      <c r="A11" s="17" t="s">
        <v>44</v>
      </c>
      <c r="B11">
        <v>2</v>
      </c>
      <c r="C11">
        <v>201</v>
      </c>
      <c r="D11">
        <v>13634.17</v>
      </c>
      <c r="E11">
        <v>11394.01</v>
      </c>
      <c r="F11">
        <v>10985.97</v>
      </c>
      <c r="G11">
        <v>11568.97</v>
      </c>
      <c r="H11">
        <v>12368.35</v>
      </c>
      <c r="I11">
        <v>14626.31</v>
      </c>
      <c r="J11">
        <v>14750.25</v>
      </c>
      <c r="K11">
        <v>0</v>
      </c>
      <c r="L11">
        <v>0</v>
      </c>
      <c r="M11">
        <v>0</v>
      </c>
      <c r="N11">
        <v>0</v>
      </c>
      <c r="O11">
        <v>0</v>
      </c>
      <c r="P11">
        <v>24642.69</v>
      </c>
      <c r="Q11">
        <v>21100.3</v>
      </c>
      <c r="R11">
        <v>20942.060000000001</v>
      </c>
      <c r="S11">
        <v>21524.42</v>
      </c>
      <c r="T11">
        <v>21004.57</v>
      </c>
      <c r="U11">
        <v>31319.71</v>
      </c>
      <c r="V11">
        <v>0</v>
      </c>
      <c r="W11">
        <v>20</v>
      </c>
      <c r="X11">
        <v>0</v>
      </c>
      <c r="Y11">
        <v>0</v>
      </c>
      <c r="Z11">
        <v>0</v>
      </c>
      <c r="AA11" s="1">
        <v>44562</v>
      </c>
      <c r="AB11" s="1">
        <v>44773</v>
      </c>
      <c r="AC11" s="1">
        <v>44785</v>
      </c>
      <c r="AD11" s="17" t="s">
        <v>34</v>
      </c>
      <c r="AE11" s="17" t="s">
        <v>35</v>
      </c>
      <c r="AF11" s="17" t="s">
        <v>10349</v>
      </c>
    </row>
    <row r="12" spans="1:32" x14ac:dyDescent="0.25">
      <c r="A12" s="17" t="s">
        <v>45</v>
      </c>
      <c r="B12">
        <v>2</v>
      </c>
      <c r="C12">
        <v>201</v>
      </c>
      <c r="D12">
        <v>8180.5</v>
      </c>
      <c r="E12">
        <v>6836.41</v>
      </c>
      <c r="F12">
        <v>6591.58</v>
      </c>
      <c r="G12">
        <v>6941.38</v>
      </c>
      <c r="H12">
        <v>7421.01</v>
      </c>
      <c r="I12">
        <v>8775.7800000000007</v>
      </c>
      <c r="J12">
        <v>8850.15</v>
      </c>
      <c r="K12">
        <v>0</v>
      </c>
      <c r="L12">
        <v>0</v>
      </c>
      <c r="M12">
        <v>0</v>
      </c>
      <c r="N12">
        <v>0</v>
      </c>
      <c r="O12">
        <v>0</v>
      </c>
      <c r="P12">
        <v>14785.61</v>
      </c>
      <c r="Q12">
        <v>12660.17</v>
      </c>
      <c r="R12">
        <v>12565.23</v>
      </c>
      <c r="S12">
        <v>12914.66</v>
      </c>
      <c r="T12">
        <v>12602.74</v>
      </c>
      <c r="U12">
        <v>18791.84</v>
      </c>
      <c r="V12">
        <v>0</v>
      </c>
      <c r="W12">
        <v>40</v>
      </c>
      <c r="X12">
        <v>0</v>
      </c>
      <c r="Y12">
        <v>0</v>
      </c>
      <c r="Z12">
        <v>0</v>
      </c>
      <c r="AA12" s="1">
        <v>44562</v>
      </c>
      <c r="AB12" s="1">
        <v>44773</v>
      </c>
      <c r="AC12" s="1">
        <v>44785</v>
      </c>
      <c r="AD12" s="17" t="s">
        <v>34</v>
      </c>
      <c r="AE12" s="17" t="s">
        <v>35</v>
      </c>
      <c r="AF12" s="17" t="s">
        <v>10349</v>
      </c>
    </row>
    <row r="13" spans="1:32" x14ac:dyDescent="0.25">
      <c r="A13" s="17" t="s">
        <v>46</v>
      </c>
      <c r="B13">
        <v>2</v>
      </c>
      <c r="C13">
        <v>201</v>
      </c>
      <c r="D13">
        <v>5532.71</v>
      </c>
      <c r="E13">
        <v>2711.6</v>
      </c>
      <c r="F13">
        <v>2720.27</v>
      </c>
      <c r="G13">
        <v>2569.5300000000002</v>
      </c>
      <c r="H13">
        <v>2754.78</v>
      </c>
      <c r="I13">
        <v>2774.3</v>
      </c>
      <c r="J13">
        <v>2774.3</v>
      </c>
      <c r="K13">
        <v>0</v>
      </c>
      <c r="L13">
        <v>0</v>
      </c>
      <c r="M13">
        <v>0</v>
      </c>
      <c r="N13">
        <v>0</v>
      </c>
      <c r="O13">
        <v>0</v>
      </c>
      <c r="P13">
        <v>6612.28</v>
      </c>
      <c r="Q13">
        <v>5799.77</v>
      </c>
      <c r="R13">
        <v>5400.5</v>
      </c>
      <c r="S13">
        <v>5371.39</v>
      </c>
      <c r="T13">
        <v>3953.92</v>
      </c>
      <c r="U13">
        <v>8618.14</v>
      </c>
      <c r="V13">
        <v>0</v>
      </c>
      <c r="W13">
        <v>0</v>
      </c>
      <c r="X13">
        <v>0</v>
      </c>
      <c r="Y13">
        <v>0</v>
      </c>
      <c r="Z13">
        <v>0</v>
      </c>
      <c r="AA13" s="1">
        <v>44562</v>
      </c>
      <c r="AB13" s="1">
        <v>44773</v>
      </c>
      <c r="AC13" s="1">
        <v>44785</v>
      </c>
      <c r="AD13" s="17" t="s">
        <v>34</v>
      </c>
      <c r="AE13" s="17" t="s">
        <v>35</v>
      </c>
      <c r="AF13" s="17" t="s">
        <v>10349</v>
      </c>
    </row>
    <row r="14" spans="1:32" x14ac:dyDescent="0.25">
      <c r="A14" s="17" t="s">
        <v>47</v>
      </c>
      <c r="B14">
        <v>2</v>
      </c>
      <c r="C14">
        <v>201</v>
      </c>
      <c r="D14">
        <v>3319.62</v>
      </c>
      <c r="E14">
        <v>1626.96</v>
      </c>
      <c r="F14">
        <v>1632.16</v>
      </c>
      <c r="G14">
        <v>1541.72</v>
      </c>
      <c r="H14">
        <v>1652.86</v>
      </c>
      <c r="I14">
        <v>1664.57</v>
      </c>
      <c r="J14">
        <v>1664.57</v>
      </c>
      <c r="K14">
        <v>0</v>
      </c>
      <c r="L14">
        <v>0</v>
      </c>
      <c r="M14">
        <v>0</v>
      </c>
      <c r="N14">
        <v>0</v>
      </c>
      <c r="O14">
        <v>0</v>
      </c>
      <c r="P14">
        <v>3967.37</v>
      </c>
      <c r="Q14">
        <v>3479.86</v>
      </c>
      <c r="R14">
        <v>3240.3</v>
      </c>
      <c r="S14">
        <v>3222.83</v>
      </c>
      <c r="T14">
        <v>2372.35</v>
      </c>
      <c r="U14">
        <v>5170.8900000000003</v>
      </c>
      <c r="V14">
        <v>0</v>
      </c>
      <c r="W14">
        <v>1</v>
      </c>
      <c r="X14">
        <v>0</v>
      </c>
      <c r="Y14">
        <v>0</v>
      </c>
      <c r="Z14">
        <v>0</v>
      </c>
      <c r="AA14" s="1">
        <v>44562</v>
      </c>
      <c r="AB14" s="1">
        <v>44773</v>
      </c>
      <c r="AC14" s="1">
        <v>44785</v>
      </c>
      <c r="AD14" s="17" t="s">
        <v>34</v>
      </c>
      <c r="AE14" s="17" t="s">
        <v>35</v>
      </c>
      <c r="AF14" s="17" t="s">
        <v>10349</v>
      </c>
    </row>
    <row r="15" spans="1:32" x14ac:dyDescent="0.25">
      <c r="A15" s="17" t="s">
        <v>48</v>
      </c>
      <c r="B15">
        <v>2</v>
      </c>
      <c r="C15">
        <v>201</v>
      </c>
      <c r="D15">
        <v>1383.18</v>
      </c>
      <c r="E15">
        <v>677.9</v>
      </c>
      <c r="F15">
        <v>680.07</v>
      </c>
      <c r="G15">
        <v>642.38</v>
      </c>
      <c r="H15">
        <v>688.7</v>
      </c>
      <c r="I15">
        <v>693.58</v>
      </c>
      <c r="J15">
        <v>693.58</v>
      </c>
      <c r="K15">
        <v>0</v>
      </c>
      <c r="L15">
        <v>0</v>
      </c>
      <c r="M15">
        <v>0</v>
      </c>
      <c r="N15">
        <v>0</v>
      </c>
      <c r="O15">
        <v>0</v>
      </c>
      <c r="P15">
        <v>1653.07</v>
      </c>
      <c r="Q15">
        <v>1449.94</v>
      </c>
      <c r="R15">
        <v>1350.13</v>
      </c>
      <c r="S15">
        <v>1342.85</v>
      </c>
      <c r="T15">
        <v>988.48</v>
      </c>
      <c r="U15">
        <v>2154.5300000000002</v>
      </c>
      <c r="V15">
        <v>0</v>
      </c>
      <c r="W15">
        <v>20</v>
      </c>
      <c r="X15">
        <v>0</v>
      </c>
      <c r="Y15">
        <v>0</v>
      </c>
      <c r="Z15">
        <v>0</v>
      </c>
      <c r="AA15" s="1">
        <v>44562</v>
      </c>
      <c r="AB15" s="1">
        <v>44773</v>
      </c>
      <c r="AC15" s="1">
        <v>44785</v>
      </c>
      <c r="AD15" s="17" t="s">
        <v>34</v>
      </c>
      <c r="AE15" s="17" t="s">
        <v>35</v>
      </c>
      <c r="AF15" s="17" t="s">
        <v>10349</v>
      </c>
    </row>
    <row r="16" spans="1:32" x14ac:dyDescent="0.25">
      <c r="A16" s="17" t="s">
        <v>49</v>
      </c>
      <c r="B16">
        <v>2</v>
      </c>
      <c r="C16">
        <v>201</v>
      </c>
      <c r="D16">
        <v>829.91</v>
      </c>
      <c r="E16">
        <v>406.74</v>
      </c>
      <c r="F16">
        <v>408.04</v>
      </c>
      <c r="G16">
        <v>385.43</v>
      </c>
      <c r="H16">
        <v>413.22</v>
      </c>
      <c r="I16">
        <v>416.15</v>
      </c>
      <c r="J16">
        <v>416.15</v>
      </c>
      <c r="K16">
        <v>0</v>
      </c>
      <c r="L16">
        <v>0</v>
      </c>
      <c r="M16">
        <v>0</v>
      </c>
      <c r="N16">
        <v>0</v>
      </c>
      <c r="O16">
        <v>0</v>
      </c>
      <c r="P16">
        <v>991.84</v>
      </c>
      <c r="Q16">
        <v>869.97</v>
      </c>
      <c r="R16">
        <v>810.07</v>
      </c>
      <c r="S16">
        <v>805.71</v>
      </c>
      <c r="T16">
        <v>593.09</v>
      </c>
      <c r="U16">
        <v>1292.72</v>
      </c>
      <c r="V16">
        <v>0</v>
      </c>
      <c r="W16">
        <v>40</v>
      </c>
      <c r="X16">
        <v>0</v>
      </c>
      <c r="Y16">
        <v>0</v>
      </c>
      <c r="Z16">
        <v>0</v>
      </c>
      <c r="AA16" s="1">
        <v>44562</v>
      </c>
      <c r="AB16" s="1">
        <v>44773</v>
      </c>
      <c r="AC16" s="1">
        <v>44785</v>
      </c>
      <c r="AD16" s="17" t="s">
        <v>34</v>
      </c>
      <c r="AE16" s="17" t="s">
        <v>35</v>
      </c>
      <c r="AF16" s="17" t="s">
        <v>10349</v>
      </c>
    </row>
    <row r="17" spans="1:32" x14ac:dyDescent="0.25">
      <c r="A17" s="17" t="s">
        <v>50</v>
      </c>
      <c r="B17">
        <v>2</v>
      </c>
      <c r="C17">
        <v>201</v>
      </c>
      <c r="D17">
        <v>20616.419999999998</v>
      </c>
      <c r="E17">
        <v>19417.560000000001</v>
      </c>
      <c r="F17">
        <v>20299.919999999998</v>
      </c>
      <c r="G17">
        <v>20194.669999999998</v>
      </c>
      <c r="H17">
        <v>21810.01</v>
      </c>
      <c r="I17">
        <v>21690.61</v>
      </c>
      <c r="J17">
        <v>22698.05</v>
      </c>
      <c r="K17">
        <v>0</v>
      </c>
      <c r="L17">
        <v>0</v>
      </c>
      <c r="M17">
        <v>0</v>
      </c>
      <c r="N17">
        <v>0</v>
      </c>
      <c r="O17">
        <v>0</v>
      </c>
      <c r="P17">
        <v>22909.75</v>
      </c>
      <c r="Q17">
        <v>24647.02</v>
      </c>
      <c r="R17">
        <v>23870.29</v>
      </c>
      <c r="S17">
        <v>25690.400000000001</v>
      </c>
      <c r="T17">
        <v>28462.080000000002</v>
      </c>
      <c r="U17">
        <v>42096.46</v>
      </c>
      <c r="V17">
        <v>0</v>
      </c>
      <c r="W17">
        <v>0</v>
      </c>
      <c r="X17">
        <v>0</v>
      </c>
      <c r="Y17">
        <v>0</v>
      </c>
      <c r="Z17">
        <v>0</v>
      </c>
      <c r="AA17" s="1">
        <v>44562</v>
      </c>
      <c r="AB17" s="1">
        <v>44773</v>
      </c>
      <c r="AC17" s="1">
        <v>44785</v>
      </c>
      <c r="AD17" s="17" t="s">
        <v>34</v>
      </c>
      <c r="AE17" s="17" t="s">
        <v>35</v>
      </c>
      <c r="AF17" s="17" t="s">
        <v>10349</v>
      </c>
    </row>
    <row r="18" spans="1:32" x14ac:dyDescent="0.25">
      <c r="A18" s="17" t="s">
        <v>51</v>
      </c>
      <c r="B18">
        <v>2</v>
      </c>
      <c r="C18">
        <v>201</v>
      </c>
      <c r="D18">
        <v>12369.85</v>
      </c>
      <c r="E18">
        <v>11650.54</v>
      </c>
      <c r="F18">
        <v>12179.95</v>
      </c>
      <c r="G18">
        <v>12116.8</v>
      </c>
      <c r="H18">
        <v>13086.01</v>
      </c>
      <c r="I18">
        <v>13014.37</v>
      </c>
      <c r="J18">
        <v>13618.83</v>
      </c>
      <c r="K18">
        <v>0</v>
      </c>
      <c r="L18">
        <v>0</v>
      </c>
      <c r="M18">
        <v>0</v>
      </c>
      <c r="N18">
        <v>0</v>
      </c>
      <c r="O18">
        <v>0</v>
      </c>
      <c r="P18">
        <v>13745.85</v>
      </c>
      <c r="Q18">
        <v>14788.22</v>
      </c>
      <c r="R18">
        <v>14322.18</v>
      </c>
      <c r="S18">
        <v>15414.24</v>
      </c>
      <c r="T18">
        <v>17077.25</v>
      </c>
      <c r="U18">
        <v>25257.86</v>
      </c>
      <c r="V18">
        <v>0</v>
      </c>
      <c r="W18">
        <v>1</v>
      </c>
      <c r="X18">
        <v>0</v>
      </c>
      <c r="Y18">
        <v>0</v>
      </c>
      <c r="Z18">
        <v>0</v>
      </c>
      <c r="AA18" s="1">
        <v>44562</v>
      </c>
      <c r="AB18" s="1">
        <v>44773</v>
      </c>
      <c r="AC18" s="1">
        <v>44785</v>
      </c>
      <c r="AD18" s="17" t="s">
        <v>34</v>
      </c>
      <c r="AE18" s="17" t="s">
        <v>35</v>
      </c>
      <c r="AF18" s="17" t="s">
        <v>10349</v>
      </c>
    </row>
    <row r="19" spans="1:32" x14ac:dyDescent="0.25">
      <c r="A19" s="17" t="s">
        <v>52</v>
      </c>
      <c r="B19">
        <v>2</v>
      </c>
      <c r="C19">
        <v>201</v>
      </c>
      <c r="D19">
        <v>5154.1099999999997</v>
      </c>
      <c r="E19">
        <v>4854.3900000000003</v>
      </c>
      <c r="F19">
        <v>5074.9799999999996</v>
      </c>
      <c r="G19">
        <v>5048.67</v>
      </c>
      <c r="H19">
        <v>5452.5</v>
      </c>
      <c r="I19">
        <v>5422.65</v>
      </c>
      <c r="J19">
        <v>5674.51</v>
      </c>
      <c r="K19">
        <v>0</v>
      </c>
      <c r="L19">
        <v>0</v>
      </c>
      <c r="M19">
        <v>0</v>
      </c>
      <c r="N19">
        <v>0</v>
      </c>
      <c r="O19">
        <v>0</v>
      </c>
      <c r="P19">
        <v>5727.44</v>
      </c>
      <c r="Q19">
        <v>6161.75</v>
      </c>
      <c r="R19">
        <v>5967.57</v>
      </c>
      <c r="S19">
        <v>6422.6</v>
      </c>
      <c r="T19">
        <v>7115.52</v>
      </c>
      <c r="U19">
        <v>10524.12</v>
      </c>
      <c r="V19">
        <v>0</v>
      </c>
      <c r="W19">
        <v>20</v>
      </c>
      <c r="X19">
        <v>0</v>
      </c>
      <c r="Y19">
        <v>0</v>
      </c>
      <c r="Z19">
        <v>0</v>
      </c>
      <c r="AA19" s="1">
        <v>44562</v>
      </c>
      <c r="AB19" s="1">
        <v>44773</v>
      </c>
      <c r="AC19" s="1">
        <v>44785</v>
      </c>
      <c r="AD19" s="17" t="s">
        <v>34</v>
      </c>
      <c r="AE19" s="17" t="s">
        <v>35</v>
      </c>
      <c r="AF19" s="17" t="s">
        <v>10349</v>
      </c>
    </row>
    <row r="20" spans="1:32" x14ac:dyDescent="0.25">
      <c r="A20" s="17" t="s">
        <v>53</v>
      </c>
      <c r="B20">
        <v>2</v>
      </c>
      <c r="C20">
        <v>201</v>
      </c>
      <c r="D20">
        <v>3092.46</v>
      </c>
      <c r="E20">
        <v>2912.63</v>
      </c>
      <c r="F20">
        <v>3044.99</v>
      </c>
      <c r="G20">
        <v>3029.2</v>
      </c>
      <c r="H20">
        <v>3271.5</v>
      </c>
      <c r="I20">
        <v>3253.59</v>
      </c>
      <c r="J20">
        <v>3404.71</v>
      </c>
      <c r="K20">
        <v>0</v>
      </c>
      <c r="L20">
        <v>0</v>
      </c>
      <c r="M20">
        <v>0</v>
      </c>
      <c r="N20">
        <v>0</v>
      </c>
      <c r="O20">
        <v>0</v>
      </c>
      <c r="P20">
        <v>3436.46</v>
      </c>
      <c r="Q20">
        <v>3697.05</v>
      </c>
      <c r="R20">
        <v>3580.54</v>
      </c>
      <c r="S20">
        <v>3853.56</v>
      </c>
      <c r="T20">
        <v>4269.3100000000004</v>
      </c>
      <c r="U20">
        <v>6314.48</v>
      </c>
      <c r="V20">
        <v>0</v>
      </c>
      <c r="W20">
        <v>40</v>
      </c>
      <c r="X20">
        <v>0</v>
      </c>
      <c r="Y20">
        <v>0</v>
      </c>
      <c r="Z20">
        <v>0</v>
      </c>
      <c r="AA20" s="1">
        <v>44562</v>
      </c>
      <c r="AB20" s="1">
        <v>44773</v>
      </c>
      <c r="AC20" s="1">
        <v>44785</v>
      </c>
      <c r="AD20" s="17" t="s">
        <v>34</v>
      </c>
      <c r="AE20" s="17" t="s">
        <v>35</v>
      </c>
      <c r="AF20" s="17" t="s">
        <v>10349</v>
      </c>
    </row>
    <row r="21" spans="1:32" x14ac:dyDescent="0.25">
      <c r="A21" s="17" t="s">
        <v>54</v>
      </c>
      <c r="B21">
        <v>2</v>
      </c>
      <c r="C21">
        <v>201</v>
      </c>
      <c r="D21">
        <v>220.73</v>
      </c>
      <c r="E21">
        <v>5592.36</v>
      </c>
      <c r="F21">
        <v>4810.18</v>
      </c>
      <c r="G21">
        <v>20778.04</v>
      </c>
      <c r="H21">
        <v>11660.95</v>
      </c>
      <c r="I21">
        <v>6731.01</v>
      </c>
      <c r="J21">
        <v>14977.39</v>
      </c>
      <c r="K21">
        <v>0</v>
      </c>
      <c r="L21">
        <v>0</v>
      </c>
      <c r="M21">
        <v>0</v>
      </c>
      <c r="N21">
        <v>0</v>
      </c>
      <c r="O21">
        <v>0</v>
      </c>
      <c r="P21">
        <v>0</v>
      </c>
      <c r="Q21">
        <v>0</v>
      </c>
      <c r="R21">
        <v>0</v>
      </c>
      <c r="S21">
        <v>0</v>
      </c>
      <c r="T21">
        <v>0</v>
      </c>
      <c r="U21">
        <v>0</v>
      </c>
      <c r="V21">
        <v>0</v>
      </c>
      <c r="W21">
        <v>0</v>
      </c>
      <c r="X21">
        <v>0</v>
      </c>
      <c r="Y21">
        <v>0</v>
      </c>
      <c r="Z21">
        <v>0</v>
      </c>
      <c r="AA21" s="1">
        <v>44562</v>
      </c>
      <c r="AB21" s="1">
        <v>44773</v>
      </c>
      <c r="AC21" s="1">
        <v>44785</v>
      </c>
      <c r="AD21" s="17" t="s">
        <v>34</v>
      </c>
      <c r="AE21" s="17" t="s">
        <v>35</v>
      </c>
      <c r="AF21" s="17" t="s">
        <v>10349</v>
      </c>
    </row>
    <row r="22" spans="1:32" x14ac:dyDescent="0.25">
      <c r="A22" s="17" t="s">
        <v>55</v>
      </c>
      <c r="B22">
        <v>2</v>
      </c>
      <c r="C22">
        <v>201</v>
      </c>
      <c r="D22">
        <v>220.73</v>
      </c>
      <c r="E22">
        <v>5592.36</v>
      </c>
      <c r="F22">
        <v>4810.18</v>
      </c>
      <c r="G22">
        <v>20778.04</v>
      </c>
      <c r="H22">
        <v>11660.95</v>
      </c>
      <c r="I22">
        <v>6731.01</v>
      </c>
      <c r="J22">
        <v>14977.39</v>
      </c>
      <c r="K22">
        <v>0</v>
      </c>
      <c r="L22">
        <v>0</v>
      </c>
      <c r="M22">
        <v>0</v>
      </c>
      <c r="N22">
        <v>0</v>
      </c>
      <c r="O22">
        <v>0</v>
      </c>
      <c r="P22">
        <v>0</v>
      </c>
      <c r="Q22">
        <v>0</v>
      </c>
      <c r="R22">
        <v>0</v>
      </c>
      <c r="S22">
        <v>0</v>
      </c>
      <c r="T22">
        <v>0</v>
      </c>
      <c r="U22">
        <v>0</v>
      </c>
      <c r="V22">
        <v>0</v>
      </c>
      <c r="W22">
        <v>0</v>
      </c>
      <c r="X22">
        <v>0</v>
      </c>
      <c r="Y22">
        <v>0</v>
      </c>
      <c r="Z22">
        <v>0</v>
      </c>
      <c r="AA22" s="1">
        <v>44562</v>
      </c>
      <c r="AB22" s="1">
        <v>44773</v>
      </c>
      <c r="AC22" s="1">
        <v>44785</v>
      </c>
      <c r="AD22" s="17" t="s">
        <v>34</v>
      </c>
      <c r="AE22" s="17" t="s">
        <v>35</v>
      </c>
      <c r="AF22" s="17" t="s">
        <v>10349</v>
      </c>
    </row>
    <row r="23" spans="1:32" x14ac:dyDescent="0.25">
      <c r="A23" s="17" t="s">
        <v>56</v>
      </c>
      <c r="B23">
        <v>2</v>
      </c>
      <c r="C23">
        <v>201</v>
      </c>
      <c r="D23">
        <v>220.73</v>
      </c>
      <c r="E23">
        <v>5562.9</v>
      </c>
      <c r="F23">
        <v>4733.37</v>
      </c>
      <c r="G23">
        <v>20622.400000000001</v>
      </c>
      <c r="H23">
        <v>11631.49</v>
      </c>
      <c r="I23">
        <v>6701.55</v>
      </c>
      <c r="J23">
        <v>14946.43</v>
      </c>
      <c r="K23">
        <v>0</v>
      </c>
      <c r="L23">
        <v>0</v>
      </c>
      <c r="M23">
        <v>0</v>
      </c>
      <c r="N23">
        <v>0</v>
      </c>
      <c r="O23">
        <v>0</v>
      </c>
      <c r="P23">
        <v>0</v>
      </c>
      <c r="Q23">
        <v>0</v>
      </c>
      <c r="R23">
        <v>0</v>
      </c>
      <c r="S23">
        <v>0</v>
      </c>
      <c r="T23">
        <v>0</v>
      </c>
      <c r="U23">
        <v>0</v>
      </c>
      <c r="V23">
        <v>0</v>
      </c>
      <c r="W23">
        <v>0</v>
      </c>
      <c r="X23">
        <v>0</v>
      </c>
      <c r="Y23">
        <v>0</v>
      </c>
      <c r="Z23">
        <v>0</v>
      </c>
      <c r="AA23" s="1">
        <v>44562</v>
      </c>
      <c r="AB23" s="1">
        <v>44773</v>
      </c>
      <c r="AC23" s="1">
        <v>44785</v>
      </c>
      <c r="AD23" s="17" t="s">
        <v>34</v>
      </c>
      <c r="AE23" s="17" t="s">
        <v>35</v>
      </c>
      <c r="AF23" s="17" t="s">
        <v>10349</v>
      </c>
    </row>
    <row r="24" spans="1:32" x14ac:dyDescent="0.25">
      <c r="A24" s="17" t="s">
        <v>57</v>
      </c>
      <c r="B24">
        <v>2</v>
      </c>
      <c r="C24">
        <v>201</v>
      </c>
      <c r="D24">
        <v>132.41</v>
      </c>
      <c r="E24">
        <v>3337.72</v>
      </c>
      <c r="F24">
        <v>2839.87</v>
      </c>
      <c r="G24">
        <v>12373.21</v>
      </c>
      <c r="H24">
        <v>6978.61</v>
      </c>
      <c r="I24">
        <v>4020.68</v>
      </c>
      <c r="J24">
        <v>8967.59</v>
      </c>
      <c r="K24">
        <v>0</v>
      </c>
      <c r="L24">
        <v>0</v>
      </c>
      <c r="M24">
        <v>0</v>
      </c>
      <c r="N24">
        <v>0</v>
      </c>
      <c r="O24">
        <v>0</v>
      </c>
      <c r="P24">
        <v>0</v>
      </c>
      <c r="Q24">
        <v>0</v>
      </c>
      <c r="R24">
        <v>0</v>
      </c>
      <c r="S24">
        <v>0</v>
      </c>
      <c r="T24">
        <v>0</v>
      </c>
      <c r="U24">
        <v>0</v>
      </c>
      <c r="V24">
        <v>0</v>
      </c>
      <c r="W24">
        <v>1</v>
      </c>
      <c r="X24">
        <v>0</v>
      </c>
      <c r="Y24">
        <v>0</v>
      </c>
      <c r="Z24">
        <v>0</v>
      </c>
      <c r="AA24" s="1">
        <v>44562</v>
      </c>
      <c r="AB24" s="1">
        <v>44773</v>
      </c>
      <c r="AC24" s="1">
        <v>44785</v>
      </c>
      <c r="AD24" s="17" t="s">
        <v>34</v>
      </c>
      <c r="AE24" s="17" t="s">
        <v>35</v>
      </c>
      <c r="AF24" s="17" t="s">
        <v>10349</v>
      </c>
    </row>
    <row r="25" spans="1:32" x14ac:dyDescent="0.25">
      <c r="A25" s="17" t="s">
        <v>58</v>
      </c>
      <c r="B25">
        <v>2</v>
      </c>
      <c r="C25">
        <v>201</v>
      </c>
      <c r="D25">
        <v>55.2</v>
      </c>
      <c r="E25">
        <v>1390.8</v>
      </c>
      <c r="F25">
        <v>1183.48</v>
      </c>
      <c r="G25">
        <v>5155.8500000000004</v>
      </c>
      <c r="H25">
        <v>2908.07</v>
      </c>
      <c r="I25">
        <v>1675.58</v>
      </c>
      <c r="J25">
        <v>3736.86</v>
      </c>
      <c r="K25">
        <v>0</v>
      </c>
      <c r="L25">
        <v>0</v>
      </c>
      <c r="M25">
        <v>0</v>
      </c>
      <c r="N25">
        <v>0</v>
      </c>
      <c r="O25">
        <v>0</v>
      </c>
      <c r="P25">
        <v>0</v>
      </c>
      <c r="Q25">
        <v>0</v>
      </c>
      <c r="R25">
        <v>0</v>
      </c>
      <c r="S25">
        <v>0</v>
      </c>
      <c r="T25">
        <v>0</v>
      </c>
      <c r="U25">
        <v>0</v>
      </c>
      <c r="V25">
        <v>0</v>
      </c>
      <c r="W25">
        <v>20</v>
      </c>
      <c r="X25">
        <v>0</v>
      </c>
      <c r="Y25">
        <v>0</v>
      </c>
      <c r="Z25">
        <v>0</v>
      </c>
      <c r="AA25" s="1">
        <v>44562</v>
      </c>
      <c r="AB25" s="1">
        <v>44773</v>
      </c>
      <c r="AC25" s="1">
        <v>44785</v>
      </c>
      <c r="AD25" s="17" t="s">
        <v>34</v>
      </c>
      <c r="AE25" s="17" t="s">
        <v>35</v>
      </c>
      <c r="AF25" s="17" t="s">
        <v>10349</v>
      </c>
    </row>
    <row r="26" spans="1:32" x14ac:dyDescent="0.25">
      <c r="A26" s="17" t="s">
        <v>59</v>
      </c>
      <c r="B26">
        <v>2</v>
      </c>
      <c r="C26">
        <v>201</v>
      </c>
      <c r="D26">
        <v>33.119999999999997</v>
      </c>
      <c r="E26">
        <v>834.38</v>
      </c>
      <c r="F26">
        <v>710.02</v>
      </c>
      <c r="G26">
        <v>3093.34</v>
      </c>
      <c r="H26">
        <v>1744.81</v>
      </c>
      <c r="I26">
        <v>1005.29</v>
      </c>
      <c r="J26">
        <v>2241.98</v>
      </c>
      <c r="K26">
        <v>0</v>
      </c>
      <c r="L26">
        <v>0</v>
      </c>
      <c r="M26">
        <v>0</v>
      </c>
      <c r="N26">
        <v>0</v>
      </c>
      <c r="O26">
        <v>0</v>
      </c>
      <c r="P26">
        <v>0</v>
      </c>
      <c r="Q26">
        <v>0</v>
      </c>
      <c r="R26">
        <v>0</v>
      </c>
      <c r="S26">
        <v>0</v>
      </c>
      <c r="T26">
        <v>0</v>
      </c>
      <c r="U26">
        <v>0</v>
      </c>
      <c r="V26">
        <v>0</v>
      </c>
      <c r="W26">
        <v>40</v>
      </c>
      <c r="X26">
        <v>0</v>
      </c>
      <c r="Y26">
        <v>0</v>
      </c>
      <c r="Z26">
        <v>0</v>
      </c>
      <c r="AA26" s="1">
        <v>44562</v>
      </c>
      <c r="AB26" s="1">
        <v>44773</v>
      </c>
      <c r="AC26" s="1">
        <v>44785</v>
      </c>
      <c r="AD26" s="17" t="s">
        <v>34</v>
      </c>
      <c r="AE26" s="17" t="s">
        <v>35</v>
      </c>
      <c r="AF26" s="17" t="s">
        <v>10349</v>
      </c>
    </row>
    <row r="27" spans="1:32" x14ac:dyDescent="0.25">
      <c r="A27" s="17" t="s">
        <v>60</v>
      </c>
      <c r="B27">
        <v>2</v>
      </c>
      <c r="C27">
        <v>201</v>
      </c>
      <c r="D27">
        <v>0</v>
      </c>
      <c r="E27">
        <v>29.46</v>
      </c>
      <c r="F27">
        <v>76.81</v>
      </c>
      <c r="G27">
        <v>155.63999999999999</v>
      </c>
      <c r="H27">
        <v>29.46</v>
      </c>
      <c r="I27">
        <v>29.46</v>
      </c>
      <c r="J27">
        <v>30.96</v>
      </c>
      <c r="K27">
        <v>0</v>
      </c>
      <c r="L27">
        <v>0</v>
      </c>
      <c r="M27">
        <v>0</v>
      </c>
      <c r="N27">
        <v>0</v>
      </c>
      <c r="O27">
        <v>0</v>
      </c>
      <c r="P27">
        <v>0</v>
      </c>
      <c r="Q27">
        <v>0</v>
      </c>
      <c r="R27">
        <v>0</v>
      </c>
      <c r="S27">
        <v>0</v>
      </c>
      <c r="T27">
        <v>0</v>
      </c>
      <c r="U27">
        <v>0</v>
      </c>
      <c r="V27">
        <v>0</v>
      </c>
      <c r="W27">
        <v>0</v>
      </c>
      <c r="X27">
        <v>0</v>
      </c>
      <c r="Y27">
        <v>0</v>
      </c>
      <c r="Z27">
        <v>0</v>
      </c>
      <c r="AA27" s="1">
        <v>44562</v>
      </c>
      <c r="AB27" s="1">
        <v>44773</v>
      </c>
      <c r="AC27" s="1">
        <v>44785</v>
      </c>
      <c r="AD27" s="17" t="s">
        <v>34</v>
      </c>
      <c r="AE27" s="17" t="s">
        <v>35</v>
      </c>
      <c r="AF27" s="17" t="s">
        <v>10349</v>
      </c>
    </row>
    <row r="28" spans="1:32" x14ac:dyDescent="0.25">
      <c r="A28" s="17" t="s">
        <v>61</v>
      </c>
      <c r="B28">
        <v>2</v>
      </c>
      <c r="C28">
        <v>201</v>
      </c>
      <c r="D28">
        <v>0</v>
      </c>
      <c r="E28">
        <v>17.670000000000002</v>
      </c>
      <c r="F28">
        <v>46.07</v>
      </c>
      <c r="G28">
        <v>93.37</v>
      </c>
      <c r="H28">
        <v>17.670000000000002</v>
      </c>
      <c r="I28">
        <v>17.670000000000002</v>
      </c>
      <c r="J28">
        <v>18.559999999999999</v>
      </c>
      <c r="K28">
        <v>0</v>
      </c>
      <c r="L28">
        <v>0</v>
      </c>
      <c r="M28">
        <v>0</v>
      </c>
      <c r="N28">
        <v>0</v>
      </c>
      <c r="O28">
        <v>0</v>
      </c>
      <c r="P28">
        <v>0</v>
      </c>
      <c r="Q28">
        <v>0</v>
      </c>
      <c r="R28">
        <v>0</v>
      </c>
      <c r="S28">
        <v>0</v>
      </c>
      <c r="T28">
        <v>0</v>
      </c>
      <c r="U28">
        <v>0</v>
      </c>
      <c r="V28">
        <v>0</v>
      </c>
      <c r="W28">
        <v>1</v>
      </c>
      <c r="X28">
        <v>0</v>
      </c>
      <c r="Y28">
        <v>0</v>
      </c>
      <c r="Z28">
        <v>0</v>
      </c>
      <c r="AA28" s="1">
        <v>44562</v>
      </c>
      <c r="AB28" s="1">
        <v>44773</v>
      </c>
      <c r="AC28" s="1">
        <v>44785</v>
      </c>
      <c r="AD28" s="17" t="s">
        <v>34</v>
      </c>
      <c r="AE28" s="17" t="s">
        <v>35</v>
      </c>
      <c r="AF28" s="17" t="s">
        <v>10349</v>
      </c>
    </row>
    <row r="29" spans="1:32" x14ac:dyDescent="0.25">
      <c r="A29" s="17" t="s">
        <v>62</v>
      </c>
      <c r="B29">
        <v>2</v>
      </c>
      <c r="C29">
        <v>201</v>
      </c>
      <c r="D29">
        <v>0</v>
      </c>
      <c r="E29">
        <v>7.37</v>
      </c>
      <c r="F29">
        <v>19.21</v>
      </c>
      <c r="G29">
        <v>38.92</v>
      </c>
      <c r="H29">
        <v>7.37</v>
      </c>
      <c r="I29">
        <v>7.37</v>
      </c>
      <c r="J29">
        <v>7.75</v>
      </c>
      <c r="K29">
        <v>0</v>
      </c>
      <c r="L29">
        <v>0</v>
      </c>
      <c r="M29">
        <v>0</v>
      </c>
      <c r="N29">
        <v>0</v>
      </c>
      <c r="O29">
        <v>0</v>
      </c>
      <c r="P29">
        <v>0</v>
      </c>
      <c r="Q29">
        <v>0</v>
      </c>
      <c r="R29">
        <v>0</v>
      </c>
      <c r="S29">
        <v>0</v>
      </c>
      <c r="T29">
        <v>0</v>
      </c>
      <c r="U29">
        <v>0</v>
      </c>
      <c r="V29">
        <v>0</v>
      </c>
      <c r="W29">
        <v>20</v>
      </c>
      <c r="X29">
        <v>0</v>
      </c>
      <c r="Y29">
        <v>0</v>
      </c>
      <c r="Z29">
        <v>0</v>
      </c>
      <c r="AA29" s="1">
        <v>44562</v>
      </c>
      <c r="AB29" s="1">
        <v>44773</v>
      </c>
      <c r="AC29" s="1">
        <v>44785</v>
      </c>
      <c r="AD29" s="17" t="s">
        <v>34</v>
      </c>
      <c r="AE29" s="17" t="s">
        <v>35</v>
      </c>
      <c r="AF29" s="17" t="s">
        <v>10349</v>
      </c>
    </row>
    <row r="30" spans="1:32" x14ac:dyDescent="0.25">
      <c r="A30" s="17" t="s">
        <v>63</v>
      </c>
      <c r="B30">
        <v>2</v>
      </c>
      <c r="C30">
        <v>201</v>
      </c>
      <c r="D30">
        <v>0</v>
      </c>
      <c r="E30">
        <v>4.42</v>
      </c>
      <c r="F30">
        <v>11.53</v>
      </c>
      <c r="G30">
        <v>23.35</v>
      </c>
      <c r="H30">
        <v>4.42</v>
      </c>
      <c r="I30">
        <v>4.42</v>
      </c>
      <c r="J30">
        <v>4.6500000000000004</v>
      </c>
      <c r="K30">
        <v>0</v>
      </c>
      <c r="L30">
        <v>0</v>
      </c>
      <c r="M30">
        <v>0</v>
      </c>
      <c r="N30">
        <v>0</v>
      </c>
      <c r="O30">
        <v>0</v>
      </c>
      <c r="P30">
        <v>0</v>
      </c>
      <c r="Q30">
        <v>0</v>
      </c>
      <c r="R30">
        <v>0</v>
      </c>
      <c r="S30">
        <v>0</v>
      </c>
      <c r="T30">
        <v>0</v>
      </c>
      <c r="U30">
        <v>0</v>
      </c>
      <c r="V30">
        <v>0</v>
      </c>
      <c r="W30">
        <v>40</v>
      </c>
      <c r="X30">
        <v>0</v>
      </c>
      <c r="Y30">
        <v>0</v>
      </c>
      <c r="Z30">
        <v>0</v>
      </c>
      <c r="AA30" s="1">
        <v>44562</v>
      </c>
      <c r="AB30" s="1">
        <v>44773</v>
      </c>
      <c r="AC30" s="1">
        <v>44785</v>
      </c>
      <c r="AD30" s="17" t="s">
        <v>34</v>
      </c>
      <c r="AE30" s="17" t="s">
        <v>35</v>
      </c>
      <c r="AF30" s="17" t="s">
        <v>10349</v>
      </c>
    </row>
    <row r="31" spans="1:32" x14ac:dyDescent="0.25">
      <c r="A31" s="17" t="s">
        <v>64</v>
      </c>
      <c r="B31">
        <v>2</v>
      </c>
      <c r="C31">
        <v>201</v>
      </c>
      <c r="D31">
        <v>69648.86</v>
      </c>
      <c r="E31">
        <v>97506.64</v>
      </c>
      <c r="F31">
        <v>132859.13</v>
      </c>
      <c r="G31">
        <v>198237.36</v>
      </c>
      <c r="H31">
        <v>302552.78000000003</v>
      </c>
      <c r="I31">
        <v>402741.54</v>
      </c>
      <c r="J31">
        <v>114326.74</v>
      </c>
      <c r="K31">
        <v>0</v>
      </c>
      <c r="L31">
        <v>0</v>
      </c>
      <c r="M31">
        <v>0</v>
      </c>
      <c r="N31">
        <v>0</v>
      </c>
      <c r="O31">
        <v>0</v>
      </c>
      <c r="P31">
        <v>202928.92</v>
      </c>
      <c r="Q31">
        <v>338209.16</v>
      </c>
      <c r="R31">
        <v>1113000.32</v>
      </c>
      <c r="S31">
        <v>362067.59</v>
      </c>
      <c r="T31">
        <v>418601.3</v>
      </c>
      <c r="U31">
        <v>324311.71000000002</v>
      </c>
      <c r="V31">
        <v>0</v>
      </c>
      <c r="W31">
        <v>0</v>
      </c>
      <c r="X31">
        <v>0</v>
      </c>
      <c r="Y31">
        <v>0</v>
      </c>
      <c r="Z31">
        <v>0</v>
      </c>
      <c r="AA31" s="1">
        <v>44562</v>
      </c>
      <c r="AB31" s="1">
        <v>44773</v>
      </c>
      <c r="AC31" s="1">
        <v>44785</v>
      </c>
      <c r="AD31" s="17" t="s">
        <v>34</v>
      </c>
      <c r="AE31" s="17" t="s">
        <v>35</v>
      </c>
      <c r="AF31" s="17" t="s">
        <v>10349</v>
      </c>
    </row>
    <row r="32" spans="1:32" x14ac:dyDescent="0.25">
      <c r="A32" s="17" t="s">
        <v>65</v>
      </c>
      <c r="B32">
        <v>2</v>
      </c>
      <c r="C32">
        <v>201</v>
      </c>
      <c r="D32">
        <v>8871.6200000000008</v>
      </c>
      <c r="E32">
        <v>55157.65</v>
      </c>
      <c r="F32">
        <v>87296.18</v>
      </c>
      <c r="G32">
        <v>149390.74</v>
      </c>
      <c r="H32">
        <v>252903.43</v>
      </c>
      <c r="I32">
        <v>355324.28</v>
      </c>
      <c r="J32">
        <v>58781.440000000002</v>
      </c>
      <c r="K32">
        <v>0</v>
      </c>
      <c r="L32">
        <v>0</v>
      </c>
      <c r="M32">
        <v>0</v>
      </c>
      <c r="N32">
        <v>0</v>
      </c>
      <c r="O32">
        <v>0</v>
      </c>
      <c r="P32">
        <v>127124.08</v>
      </c>
      <c r="Q32">
        <v>254310.04</v>
      </c>
      <c r="R32">
        <v>1023545.34</v>
      </c>
      <c r="S32">
        <v>264080.48</v>
      </c>
      <c r="T32">
        <v>304584.67</v>
      </c>
      <c r="U32">
        <v>216375.39</v>
      </c>
      <c r="V32">
        <v>0</v>
      </c>
      <c r="W32">
        <v>0</v>
      </c>
      <c r="X32">
        <v>0</v>
      </c>
      <c r="Y32">
        <v>0</v>
      </c>
      <c r="Z32">
        <v>0</v>
      </c>
      <c r="AA32" s="1">
        <v>44562</v>
      </c>
      <c r="AB32" s="1">
        <v>44773</v>
      </c>
      <c r="AC32" s="1">
        <v>44785</v>
      </c>
      <c r="AD32" s="17" t="s">
        <v>34</v>
      </c>
      <c r="AE32" s="17" t="s">
        <v>35</v>
      </c>
      <c r="AF32" s="17" t="s">
        <v>10349</v>
      </c>
    </row>
    <row r="33" spans="1:32" x14ac:dyDescent="0.25">
      <c r="A33" s="17" t="s">
        <v>66</v>
      </c>
      <c r="B33">
        <v>2</v>
      </c>
      <c r="C33">
        <v>201</v>
      </c>
      <c r="D33">
        <v>1392.62</v>
      </c>
      <c r="E33">
        <v>5240.6499999999996</v>
      </c>
      <c r="F33">
        <v>34508.18</v>
      </c>
      <c r="G33">
        <v>84104.74</v>
      </c>
      <c r="H33">
        <v>166542.43</v>
      </c>
      <c r="I33">
        <v>313198.28000000003</v>
      </c>
      <c r="J33">
        <v>23531.439999999999</v>
      </c>
      <c r="K33">
        <v>0</v>
      </c>
      <c r="L33">
        <v>0</v>
      </c>
      <c r="M33">
        <v>0</v>
      </c>
      <c r="N33">
        <v>0</v>
      </c>
      <c r="O33">
        <v>0</v>
      </c>
      <c r="P33">
        <v>11166.43</v>
      </c>
      <c r="Q33">
        <v>111813.75999999999</v>
      </c>
      <c r="R33">
        <v>439564.02</v>
      </c>
      <c r="S33">
        <v>47463.519999999997</v>
      </c>
      <c r="T33">
        <v>29750.79</v>
      </c>
      <c r="U33">
        <v>50261.48</v>
      </c>
      <c r="V33">
        <v>0</v>
      </c>
      <c r="W33">
        <v>0</v>
      </c>
      <c r="X33">
        <v>0</v>
      </c>
      <c r="Y33">
        <v>0</v>
      </c>
      <c r="Z33">
        <v>0</v>
      </c>
      <c r="AA33" s="1">
        <v>44562</v>
      </c>
      <c r="AB33" s="1">
        <v>44773</v>
      </c>
      <c r="AC33" s="1">
        <v>44785</v>
      </c>
      <c r="AD33" s="17" t="s">
        <v>34</v>
      </c>
      <c r="AE33" s="17" t="s">
        <v>35</v>
      </c>
      <c r="AF33" s="17" t="s">
        <v>10349</v>
      </c>
    </row>
    <row r="34" spans="1:32" x14ac:dyDescent="0.25">
      <c r="A34" s="17" t="s">
        <v>67</v>
      </c>
      <c r="B34">
        <v>2</v>
      </c>
      <c r="C34">
        <v>201</v>
      </c>
      <c r="D34">
        <v>0</v>
      </c>
      <c r="E34">
        <v>0</v>
      </c>
      <c r="F34">
        <v>31499.78</v>
      </c>
      <c r="G34">
        <v>77724.67</v>
      </c>
      <c r="H34">
        <v>154106.03</v>
      </c>
      <c r="I34">
        <v>291128.12</v>
      </c>
      <c r="J34">
        <v>9442.57</v>
      </c>
      <c r="K34">
        <v>0</v>
      </c>
      <c r="L34">
        <v>0</v>
      </c>
      <c r="M34">
        <v>0</v>
      </c>
      <c r="N34">
        <v>0</v>
      </c>
      <c r="O34">
        <v>0</v>
      </c>
      <c r="P34">
        <v>530.82000000000005</v>
      </c>
      <c r="Q34">
        <v>90921.51</v>
      </c>
      <c r="R34">
        <v>416807.34</v>
      </c>
      <c r="S34">
        <v>19916.39</v>
      </c>
      <c r="T34">
        <v>10842.89</v>
      </c>
      <c r="U34">
        <v>15257.05</v>
      </c>
      <c r="V34">
        <v>0</v>
      </c>
      <c r="W34">
        <v>0</v>
      </c>
      <c r="X34">
        <v>0</v>
      </c>
      <c r="Y34">
        <v>0</v>
      </c>
      <c r="Z34">
        <v>0</v>
      </c>
      <c r="AA34" s="1">
        <v>44562</v>
      </c>
      <c r="AB34" s="1">
        <v>44773</v>
      </c>
      <c r="AC34" s="1">
        <v>44785</v>
      </c>
      <c r="AD34" s="17" t="s">
        <v>34</v>
      </c>
      <c r="AE34" s="17" t="s">
        <v>35</v>
      </c>
      <c r="AF34" s="17" t="s">
        <v>10349</v>
      </c>
    </row>
    <row r="35" spans="1:32" x14ac:dyDescent="0.25">
      <c r="A35" s="17" t="s">
        <v>68</v>
      </c>
      <c r="B35">
        <v>2</v>
      </c>
      <c r="C35">
        <v>201</v>
      </c>
      <c r="D35">
        <v>0</v>
      </c>
      <c r="E35">
        <v>0</v>
      </c>
      <c r="F35">
        <v>18899.84</v>
      </c>
      <c r="G35">
        <v>46634.78</v>
      </c>
      <c r="H35">
        <v>92463.57</v>
      </c>
      <c r="I35">
        <v>174676.84</v>
      </c>
      <c r="J35">
        <v>5665.51</v>
      </c>
      <c r="K35">
        <v>0</v>
      </c>
      <c r="L35">
        <v>0</v>
      </c>
      <c r="M35">
        <v>0</v>
      </c>
      <c r="N35">
        <v>0</v>
      </c>
      <c r="O35">
        <v>0</v>
      </c>
      <c r="P35">
        <v>318.5</v>
      </c>
      <c r="Q35">
        <v>54552.84</v>
      </c>
      <c r="R35">
        <v>250084.59</v>
      </c>
      <c r="S35">
        <v>11949.75</v>
      </c>
      <c r="T35">
        <v>6505.72</v>
      </c>
      <c r="U35">
        <v>9154.2000000000007</v>
      </c>
      <c r="V35">
        <v>0</v>
      </c>
      <c r="W35">
        <v>1</v>
      </c>
      <c r="X35">
        <v>0</v>
      </c>
      <c r="Y35">
        <v>0</v>
      </c>
      <c r="Z35">
        <v>0</v>
      </c>
      <c r="AA35" s="1">
        <v>44562</v>
      </c>
      <c r="AB35" s="1">
        <v>44773</v>
      </c>
      <c r="AC35" s="1">
        <v>44785</v>
      </c>
      <c r="AD35" s="17" t="s">
        <v>34</v>
      </c>
      <c r="AE35" s="17" t="s">
        <v>35</v>
      </c>
      <c r="AF35" s="17" t="s">
        <v>10349</v>
      </c>
    </row>
    <row r="36" spans="1:32" x14ac:dyDescent="0.25">
      <c r="A36" s="17" t="s">
        <v>69</v>
      </c>
      <c r="B36">
        <v>2</v>
      </c>
      <c r="C36">
        <v>201</v>
      </c>
      <c r="D36">
        <v>0</v>
      </c>
      <c r="E36">
        <v>0</v>
      </c>
      <c r="F36">
        <v>7874.98</v>
      </c>
      <c r="G36">
        <v>19431.189999999999</v>
      </c>
      <c r="H36">
        <v>38526.550000000003</v>
      </c>
      <c r="I36">
        <v>72782.070000000007</v>
      </c>
      <c r="J36">
        <v>2360.65</v>
      </c>
      <c r="K36">
        <v>0</v>
      </c>
      <c r="L36">
        <v>0</v>
      </c>
      <c r="M36">
        <v>0</v>
      </c>
      <c r="N36">
        <v>0</v>
      </c>
      <c r="O36">
        <v>0</v>
      </c>
      <c r="P36">
        <v>132.71</v>
      </c>
      <c r="Q36">
        <v>22730.46</v>
      </c>
      <c r="R36">
        <v>104201.65</v>
      </c>
      <c r="S36">
        <v>4979.16</v>
      </c>
      <c r="T36">
        <v>2710.74</v>
      </c>
      <c r="U36">
        <v>3814.28</v>
      </c>
      <c r="V36">
        <v>0</v>
      </c>
      <c r="W36">
        <v>20</v>
      </c>
      <c r="X36">
        <v>0</v>
      </c>
      <c r="Y36">
        <v>0</v>
      </c>
      <c r="Z36">
        <v>0</v>
      </c>
      <c r="AA36" s="1">
        <v>44562</v>
      </c>
      <c r="AB36" s="1">
        <v>44773</v>
      </c>
      <c r="AC36" s="1">
        <v>44785</v>
      </c>
      <c r="AD36" s="17" t="s">
        <v>34</v>
      </c>
      <c r="AE36" s="17" t="s">
        <v>35</v>
      </c>
      <c r="AF36" s="17" t="s">
        <v>10349</v>
      </c>
    </row>
    <row r="37" spans="1:32" x14ac:dyDescent="0.25">
      <c r="A37" s="17" t="s">
        <v>70</v>
      </c>
      <c r="B37">
        <v>2</v>
      </c>
      <c r="C37">
        <v>201</v>
      </c>
      <c r="D37">
        <v>0</v>
      </c>
      <c r="E37">
        <v>0</v>
      </c>
      <c r="F37">
        <v>4724.96</v>
      </c>
      <c r="G37">
        <v>11658.7</v>
      </c>
      <c r="H37">
        <v>23115.91</v>
      </c>
      <c r="I37">
        <v>43669.21</v>
      </c>
      <c r="J37">
        <v>1416.41</v>
      </c>
      <c r="K37">
        <v>0</v>
      </c>
      <c r="L37">
        <v>0</v>
      </c>
      <c r="M37">
        <v>0</v>
      </c>
      <c r="N37">
        <v>0</v>
      </c>
      <c r="O37">
        <v>0</v>
      </c>
      <c r="P37">
        <v>79.61</v>
      </c>
      <c r="Q37">
        <v>13638.21</v>
      </c>
      <c r="R37">
        <v>62521.1</v>
      </c>
      <c r="S37">
        <v>2987.48</v>
      </c>
      <c r="T37">
        <v>1626.43</v>
      </c>
      <c r="U37">
        <v>2288.5700000000002</v>
      </c>
      <c r="V37">
        <v>0</v>
      </c>
      <c r="W37">
        <v>40</v>
      </c>
      <c r="X37">
        <v>0</v>
      </c>
      <c r="Y37">
        <v>0</v>
      </c>
      <c r="Z37">
        <v>0</v>
      </c>
      <c r="AA37" s="1">
        <v>44562</v>
      </c>
      <c r="AB37" s="1">
        <v>44773</v>
      </c>
      <c r="AC37" s="1">
        <v>44785</v>
      </c>
      <c r="AD37" s="17" t="s">
        <v>34</v>
      </c>
      <c r="AE37" s="17" t="s">
        <v>35</v>
      </c>
      <c r="AF37" s="17" t="s">
        <v>10349</v>
      </c>
    </row>
    <row r="38" spans="1:32" x14ac:dyDescent="0.25">
      <c r="A38" s="17" t="s">
        <v>71</v>
      </c>
      <c r="B38">
        <v>2</v>
      </c>
      <c r="C38">
        <v>201</v>
      </c>
      <c r="D38">
        <v>0</v>
      </c>
      <c r="E38">
        <v>0</v>
      </c>
      <c r="F38">
        <v>0</v>
      </c>
      <c r="G38">
        <v>0</v>
      </c>
      <c r="H38">
        <v>0</v>
      </c>
      <c r="I38">
        <v>258.63</v>
      </c>
      <c r="J38">
        <v>667.98</v>
      </c>
      <c r="K38">
        <v>0</v>
      </c>
      <c r="L38">
        <v>0</v>
      </c>
      <c r="M38">
        <v>0</v>
      </c>
      <c r="N38">
        <v>0</v>
      </c>
      <c r="O38">
        <v>0</v>
      </c>
      <c r="P38">
        <v>0</v>
      </c>
      <c r="Q38">
        <v>0</v>
      </c>
      <c r="R38">
        <v>154.4</v>
      </c>
      <c r="S38">
        <v>1268.21</v>
      </c>
      <c r="T38">
        <v>970.18</v>
      </c>
      <c r="U38">
        <v>1880.21</v>
      </c>
      <c r="V38">
        <v>0</v>
      </c>
      <c r="W38">
        <v>0</v>
      </c>
      <c r="X38">
        <v>0</v>
      </c>
      <c r="Y38">
        <v>0</v>
      </c>
      <c r="Z38">
        <v>0</v>
      </c>
      <c r="AA38" s="1">
        <v>44562</v>
      </c>
      <c r="AB38" s="1">
        <v>44773</v>
      </c>
      <c r="AC38" s="1">
        <v>44785</v>
      </c>
      <c r="AD38" s="17" t="s">
        <v>34</v>
      </c>
      <c r="AE38" s="17" t="s">
        <v>35</v>
      </c>
      <c r="AF38" s="17" t="s">
        <v>10349</v>
      </c>
    </row>
    <row r="39" spans="1:32" x14ac:dyDescent="0.25">
      <c r="A39" s="17" t="s">
        <v>72</v>
      </c>
      <c r="B39">
        <v>2</v>
      </c>
      <c r="C39">
        <v>201</v>
      </c>
      <c r="D39">
        <v>0</v>
      </c>
      <c r="E39">
        <v>0</v>
      </c>
      <c r="F39">
        <v>0</v>
      </c>
      <c r="G39">
        <v>0</v>
      </c>
      <c r="H39">
        <v>0</v>
      </c>
      <c r="I39">
        <v>155.16</v>
      </c>
      <c r="J39">
        <v>400.78</v>
      </c>
      <c r="K39">
        <v>0</v>
      </c>
      <c r="L39">
        <v>0</v>
      </c>
      <c r="M39">
        <v>0</v>
      </c>
      <c r="N39">
        <v>0</v>
      </c>
      <c r="O39">
        <v>0</v>
      </c>
      <c r="P39">
        <v>0</v>
      </c>
      <c r="Q39">
        <v>0</v>
      </c>
      <c r="R39">
        <v>92.61</v>
      </c>
      <c r="S39">
        <v>760.91</v>
      </c>
      <c r="T39">
        <v>582.1</v>
      </c>
      <c r="U39">
        <v>1128.18</v>
      </c>
      <c r="V39">
        <v>0</v>
      </c>
      <c r="W39">
        <v>1</v>
      </c>
      <c r="X39">
        <v>0</v>
      </c>
      <c r="Y39">
        <v>0</v>
      </c>
      <c r="Z39">
        <v>0</v>
      </c>
      <c r="AA39" s="1">
        <v>44562</v>
      </c>
      <c r="AB39" s="1">
        <v>44773</v>
      </c>
      <c r="AC39" s="1">
        <v>44785</v>
      </c>
      <c r="AD39" s="17" t="s">
        <v>34</v>
      </c>
      <c r="AE39" s="17" t="s">
        <v>35</v>
      </c>
      <c r="AF39" s="17" t="s">
        <v>10349</v>
      </c>
    </row>
    <row r="40" spans="1:32" x14ac:dyDescent="0.25">
      <c r="A40" s="17" t="s">
        <v>73</v>
      </c>
      <c r="B40">
        <v>2</v>
      </c>
      <c r="C40">
        <v>201</v>
      </c>
      <c r="D40">
        <v>0</v>
      </c>
      <c r="E40">
        <v>0</v>
      </c>
      <c r="F40">
        <v>0</v>
      </c>
      <c r="G40">
        <v>0</v>
      </c>
      <c r="H40">
        <v>0</v>
      </c>
      <c r="I40">
        <v>64.67</v>
      </c>
      <c r="J40">
        <v>167.01</v>
      </c>
      <c r="K40">
        <v>0</v>
      </c>
      <c r="L40">
        <v>0</v>
      </c>
      <c r="M40">
        <v>0</v>
      </c>
      <c r="N40">
        <v>0</v>
      </c>
      <c r="O40">
        <v>0</v>
      </c>
      <c r="P40">
        <v>0</v>
      </c>
      <c r="Q40">
        <v>0</v>
      </c>
      <c r="R40">
        <v>38.619999999999997</v>
      </c>
      <c r="S40">
        <v>317.07</v>
      </c>
      <c r="T40">
        <v>242.54</v>
      </c>
      <c r="U40">
        <v>470.02</v>
      </c>
      <c r="V40">
        <v>0</v>
      </c>
      <c r="W40">
        <v>20</v>
      </c>
      <c r="X40">
        <v>0</v>
      </c>
      <c r="Y40">
        <v>0</v>
      </c>
      <c r="Z40">
        <v>0</v>
      </c>
      <c r="AA40" s="1">
        <v>44562</v>
      </c>
      <c r="AB40" s="1">
        <v>44773</v>
      </c>
      <c r="AC40" s="1">
        <v>44785</v>
      </c>
      <c r="AD40" s="17" t="s">
        <v>34</v>
      </c>
      <c r="AE40" s="17" t="s">
        <v>35</v>
      </c>
      <c r="AF40" s="17" t="s">
        <v>10349</v>
      </c>
    </row>
    <row r="41" spans="1:32" x14ac:dyDescent="0.25">
      <c r="A41" s="17" t="s">
        <v>74</v>
      </c>
      <c r="B41">
        <v>2</v>
      </c>
      <c r="C41">
        <v>201</v>
      </c>
      <c r="D41">
        <v>0</v>
      </c>
      <c r="E41">
        <v>0</v>
      </c>
      <c r="F41">
        <v>0</v>
      </c>
      <c r="G41">
        <v>0</v>
      </c>
      <c r="H41">
        <v>0</v>
      </c>
      <c r="I41">
        <v>38.799999999999997</v>
      </c>
      <c r="J41">
        <v>100.19</v>
      </c>
      <c r="K41">
        <v>0</v>
      </c>
      <c r="L41">
        <v>0</v>
      </c>
      <c r="M41">
        <v>0</v>
      </c>
      <c r="N41">
        <v>0</v>
      </c>
      <c r="O41">
        <v>0</v>
      </c>
      <c r="P41">
        <v>0</v>
      </c>
      <c r="Q41">
        <v>0</v>
      </c>
      <c r="R41">
        <v>23.17</v>
      </c>
      <c r="S41">
        <v>190.23</v>
      </c>
      <c r="T41">
        <v>145.54</v>
      </c>
      <c r="U41">
        <v>282.01</v>
      </c>
      <c r="V41">
        <v>0</v>
      </c>
      <c r="W41">
        <v>40</v>
      </c>
      <c r="X41">
        <v>0</v>
      </c>
      <c r="Y41">
        <v>0</v>
      </c>
      <c r="Z41">
        <v>0</v>
      </c>
      <c r="AA41" s="1">
        <v>44562</v>
      </c>
      <c r="AB41" s="1">
        <v>44773</v>
      </c>
      <c r="AC41" s="1">
        <v>44785</v>
      </c>
      <c r="AD41" s="17" t="s">
        <v>34</v>
      </c>
      <c r="AE41" s="17" t="s">
        <v>35</v>
      </c>
      <c r="AF41" s="17" t="s">
        <v>10349</v>
      </c>
    </row>
    <row r="42" spans="1:32" x14ac:dyDescent="0.25">
      <c r="A42" s="17" t="s">
        <v>75</v>
      </c>
      <c r="B42">
        <v>2</v>
      </c>
      <c r="C42">
        <v>201</v>
      </c>
      <c r="D42">
        <v>1046.96</v>
      </c>
      <c r="E42">
        <v>3840.7</v>
      </c>
      <c r="F42">
        <v>1911.66</v>
      </c>
      <c r="G42">
        <v>3919.37</v>
      </c>
      <c r="H42">
        <v>7362.05</v>
      </c>
      <c r="I42">
        <v>11938.87</v>
      </c>
      <c r="J42">
        <v>7574.84</v>
      </c>
      <c r="K42">
        <v>0</v>
      </c>
      <c r="L42">
        <v>0</v>
      </c>
      <c r="M42">
        <v>0</v>
      </c>
      <c r="N42">
        <v>0</v>
      </c>
      <c r="O42">
        <v>0</v>
      </c>
      <c r="P42">
        <v>7868.93</v>
      </c>
      <c r="Q42">
        <v>14901.86</v>
      </c>
      <c r="R42">
        <v>17414.830000000002</v>
      </c>
      <c r="S42">
        <v>20161.43</v>
      </c>
      <c r="T42">
        <v>13009.99</v>
      </c>
      <c r="U42">
        <v>22876.959999999999</v>
      </c>
      <c r="V42">
        <v>0</v>
      </c>
      <c r="W42">
        <v>0</v>
      </c>
      <c r="X42">
        <v>0</v>
      </c>
      <c r="Y42">
        <v>0</v>
      </c>
      <c r="Z42">
        <v>0</v>
      </c>
      <c r="AA42" s="1">
        <v>44562</v>
      </c>
      <c r="AB42" s="1">
        <v>44773</v>
      </c>
      <c r="AC42" s="1">
        <v>44785</v>
      </c>
      <c r="AD42" s="17" t="s">
        <v>34</v>
      </c>
      <c r="AE42" s="17" t="s">
        <v>35</v>
      </c>
      <c r="AF42" s="17" t="s">
        <v>10349</v>
      </c>
    </row>
    <row r="43" spans="1:32" x14ac:dyDescent="0.25">
      <c r="A43" s="17" t="s">
        <v>76</v>
      </c>
      <c r="B43">
        <v>2</v>
      </c>
      <c r="C43">
        <v>201</v>
      </c>
      <c r="D43">
        <v>628.16999999999996</v>
      </c>
      <c r="E43">
        <v>2304.42</v>
      </c>
      <c r="F43">
        <v>1146.99</v>
      </c>
      <c r="G43">
        <v>2351.59</v>
      </c>
      <c r="H43">
        <v>4417.22</v>
      </c>
      <c r="I43">
        <v>7163.31</v>
      </c>
      <c r="J43">
        <v>4544.87</v>
      </c>
      <c r="K43">
        <v>0</v>
      </c>
      <c r="L43">
        <v>0</v>
      </c>
      <c r="M43">
        <v>0</v>
      </c>
      <c r="N43">
        <v>0</v>
      </c>
      <c r="O43">
        <v>0</v>
      </c>
      <c r="P43">
        <v>4721.33</v>
      </c>
      <c r="Q43">
        <v>8941.09</v>
      </c>
      <c r="R43">
        <v>10448.91</v>
      </c>
      <c r="S43">
        <v>12096.89</v>
      </c>
      <c r="T43">
        <v>7805.98</v>
      </c>
      <c r="U43">
        <v>13726.2</v>
      </c>
      <c r="V43">
        <v>0</v>
      </c>
      <c r="W43">
        <v>1</v>
      </c>
      <c r="X43">
        <v>0</v>
      </c>
      <c r="Y43">
        <v>0</v>
      </c>
      <c r="Z43">
        <v>0</v>
      </c>
      <c r="AA43" s="1">
        <v>44562</v>
      </c>
      <c r="AB43" s="1">
        <v>44773</v>
      </c>
      <c r="AC43" s="1">
        <v>44785</v>
      </c>
      <c r="AD43" s="17" t="s">
        <v>34</v>
      </c>
      <c r="AE43" s="17" t="s">
        <v>35</v>
      </c>
      <c r="AF43" s="17" t="s">
        <v>10349</v>
      </c>
    </row>
    <row r="44" spans="1:32" x14ac:dyDescent="0.25">
      <c r="A44" s="17" t="s">
        <v>77</v>
      </c>
      <c r="B44">
        <v>2</v>
      </c>
      <c r="C44">
        <v>201</v>
      </c>
      <c r="D44">
        <v>261.75</v>
      </c>
      <c r="E44">
        <v>960.18</v>
      </c>
      <c r="F44">
        <v>477.92</v>
      </c>
      <c r="G44">
        <v>979.87</v>
      </c>
      <c r="H44">
        <v>1840.53</v>
      </c>
      <c r="I44">
        <v>2984.72</v>
      </c>
      <c r="J44">
        <v>1893.72</v>
      </c>
      <c r="K44">
        <v>0</v>
      </c>
      <c r="L44">
        <v>0</v>
      </c>
      <c r="M44">
        <v>0</v>
      </c>
      <c r="N44">
        <v>0</v>
      </c>
      <c r="O44">
        <v>0</v>
      </c>
      <c r="P44">
        <v>1967.26</v>
      </c>
      <c r="Q44">
        <v>3725.49</v>
      </c>
      <c r="R44">
        <v>4353.71</v>
      </c>
      <c r="S44">
        <v>5040.32</v>
      </c>
      <c r="T44">
        <v>3252.52</v>
      </c>
      <c r="U44">
        <v>5719.2</v>
      </c>
      <c r="V44">
        <v>0</v>
      </c>
      <c r="W44">
        <v>20</v>
      </c>
      <c r="X44">
        <v>0</v>
      </c>
      <c r="Y44">
        <v>0</v>
      </c>
      <c r="Z44">
        <v>0</v>
      </c>
      <c r="AA44" s="1">
        <v>44562</v>
      </c>
      <c r="AB44" s="1">
        <v>44773</v>
      </c>
      <c r="AC44" s="1">
        <v>44785</v>
      </c>
      <c r="AD44" s="17" t="s">
        <v>34</v>
      </c>
      <c r="AE44" s="17" t="s">
        <v>35</v>
      </c>
      <c r="AF44" s="17" t="s">
        <v>10349</v>
      </c>
    </row>
    <row r="45" spans="1:32" x14ac:dyDescent="0.25">
      <c r="A45" s="17" t="s">
        <v>78</v>
      </c>
      <c r="B45">
        <v>2</v>
      </c>
      <c r="C45">
        <v>201</v>
      </c>
      <c r="D45">
        <v>157.04</v>
      </c>
      <c r="E45">
        <v>576.1</v>
      </c>
      <c r="F45">
        <v>286.75</v>
      </c>
      <c r="G45">
        <v>587.91</v>
      </c>
      <c r="H45">
        <v>1104.3</v>
      </c>
      <c r="I45">
        <v>1790.84</v>
      </c>
      <c r="J45">
        <v>1136.25</v>
      </c>
      <c r="K45">
        <v>0</v>
      </c>
      <c r="L45">
        <v>0</v>
      </c>
      <c r="M45">
        <v>0</v>
      </c>
      <c r="N45">
        <v>0</v>
      </c>
      <c r="O45">
        <v>0</v>
      </c>
      <c r="P45">
        <v>1180.3399999999999</v>
      </c>
      <c r="Q45">
        <v>2235.2800000000002</v>
      </c>
      <c r="R45">
        <v>2612.21</v>
      </c>
      <c r="S45">
        <v>3024.22</v>
      </c>
      <c r="T45">
        <v>1951.49</v>
      </c>
      <c r="U45">
        <v>3431.56</v>
      </c>
      <c r="V45">
        <v>0</v>
      </c>
      <c r="W45">
        <v>40</v>
      </c>
      <c r="X45">
        <v>0</v>
      </c>
      <c r="Y45">
        <v>0</v>
      </c>
      <c r="Z45">
        <v>0</v>
      </c>
      <c r="AA45" s="1">
        <v>44562</v>
      </c>
      <c r="AB45" s="1">
        <v>44773</v>
      </c>
      <c r="AC45" s="1">
        <v>44785</v>
      </c>
      <c r="AD45" s="17" t="s">
        <v>34</v>
      </c>
      <c r="AE45" s="17" t="s">
        <v>35</v>
      </c>
      <c r="AF45" s="17" t="s">
        <v>10349</v>
      </c>
    </row>
    <row r="46" spans="1:32" x14ac:dyDescent="0.25">
      <c r="A46" s="17" t="s">
        <v>79</v>
      </c>
      <c r="B46">
        <v>2</v>
      </c>
      <c r="C46">
        <v>201</v>
      </c>
      <c r="D46">
        <v>345.66</v>
      </c>
      <c r="E46">
        <v>1399.95</v>
      </c>
      <c r="F46">
        <v>1096.74</v>
      </c>
      <c r="G46">
        <v>2460.6999999999998</v>
      </c>
      <c r="H46">
        <v>5074.3500000000004</v>
      </c>
      <c r="I46">
        <v>9872.66</v>
      </c>
      <c r="J46">
        <v>5846.05</v>
      </c>
      <c r="K46">
        <v>0</v>
      </c>
      <c r="L46">
        <v>0</v>
      </c>
      <c r="M46">
        <v>0</v>
      </c>
      <c r="N46">
        <v>0</v>
      </c>
      <c r="O46">
        <v>0</v>
      </c>
      <c r="P46">
        <v>2766.68</v>
      </c>
      <c r="Q46">
        <v>5990.39</v>
      </c>
      <c r="R46">
        <v>5187.45</v>
      </c>
      <c r="S46">
        <v>6117.49</v>
      </c>
      <c r="T46">
        <v>4927.7299999999996</v>
      </c>
      <c r="U46">
        <v>10247.26</v>
      </c>
      <c r="V46">
        <v>0</v>
      </c>
      <c r="W46">
        <v>0</v>
      </c>
      <c r="X46">
        <v>0</v>
      </c>
      <c r="Y46">
        <v>0</v>
      </c>
      <c r="Z46">
        <v>0</v>
      </c>
      <c r="AA46" s="1">
        <v>44562</v>
      </c>
      <c r="AB46" s="1">
        <v>44773</v>
      </c>
      <c r="AC46" s="1">
        <v>44785</v>
      </c>
      <c r="AD46" s="17" t="s">
        <v>34</v>
      </c>
      <c r="AE46" s="17" t="s">
        <v>35</v>
      </c>
      <c r="AF46" s="17" t="s">
        <v>10349</v>
      </c>
    </row>
    <row r="47" spans="1:32" x14ac:dyDescent="0.25">
      <c r="A47" s="17" t="s">
        <v>80</v>
      </c>
      <c r="B47">
        <v>2</v>
      </c>
      <c r="C47">
        <v>201</v>
      </c>
      <c r="D47">
        <v>207.39</v>
      </c>
      <c r="E47">
        <v>839.94</v>
      </c>
      <c r="F47">
        <v>658.01</v>
      </c>
      <c r="G47">
        <v>1476.37</v>
      </c>
      <c r="H47">
        <v>3044.62</v>
      </c>
      <c r="I47">
        <v>5923.56</v>
      </c>
      <c r="J47">
        <v>3507.59</v>
      </c>
      <c r="K47">
        <v>0</v>
      </c>
      <c r="L47">
        <v>0</v>
      </c>
      <c r="M47">
        <v>0</v>
      </c>
      <c r="N47">
        <v>0</v>
      </c>
      <c r="O47">
        <v>0</v>
      </c>
      <c r="P47">
        <v>1660.01</v>
      </c>
      <c r="Q47">
        <v>3594.24</v>
      </c>
      <c r="R47">
        <v>3112.46</v>
      </c>
      <c r="S47">
        <v>3670.47</v>
      </c>
      <c r="T47">
        <v>2956.59</v>
      </c>
      <c r="U47">
        <v>6148.43</v>
      </c>
      <c r="V47">
        <v>0</v>
      </c>
      <c r="W47">
        <v>1</v>
      </c>
      <c r="X47">
        <v>0</v>
      </c>
      <c r="Y47">
        <v>0</v>
      </c>
      <c r="Z47">
        <v>0</v>
      </c>
      <c r="AA47" s="1">
        <v>44562</v>
      </c>
      <c r="AB47" s="1">
        <v>44773</v>
      </c>
      <c r="AC47" s="1">
        <v>44785</v>
      </c>
      <c r="AD47" s="17" t="s">
        <v>34</v>
      </c>
      <c r="AE47" s="17" t="s">
        <v>35</v>
      </c>
      <c r="AF47" s="17" t="s">
        <v>10349</v>
      </c>
    </row>
    <row r="48" spans="1:32" x14ac:dyDescent="0.25">
      <c r="A48" s="17" t="s">
        <v>81</v>
      </c>
      <c r="B48">
        <v>2</v>
      </c>
      <c r="C48">
        <v>201</v>
      </c>
      <c r="D48">
        <v>86.43</v>
      </c>
      <c r="E48">
        <v>350.01</v>
      </c>
      <c r="F48">
        <v>274.2</v>
      </c>
      <c r="G48">
        <v>615.21</v>
      </c>
      <c r="H48">
        <v>1268.5999999999999</v>
      </c>
      <c r="I48">
        <v>2468.19</v>
      </c>
      <c r="J48">
        <v>1461.54</v>
      </c>
      <c r="K48">
        <v>0</v>
      </c>
      <c r="L48">
        <v>0</v>
      </c>
      <c r="M48">
        <v>0</v>
      </c>
      <c r="N48">
        <v>0</v>
      </c>
      <c r="O48">
        <v>0</v>
      </c>
      <c r="P48">
        <v>691.67</v>
      </c>
      <c r="Q48">
        <v>1497.59</v>
      </c>
      <c r="R48">
        <v>1296.8699999999999</v>
      </c>
      <c r="S48">
        <v>1529.38</v>
      </c>
      <c r="T48">
        <v>1231.97</v>
      </c>
      <c r="U48">
        <v>2561.77</v>
      </c>
      <c r="V48">
        <v>0</v>
      </c>
      <c r="W48">
        <v>20</v>
      </c>
      <c r="X48">
        <v>0</v>
      </c>
      <c r="Y48">
        <v>0</v>
      </c>
      <c r="Z48">
        <v>0</v>
      </c>
      <c r="AA48" s="1">
        <v>44562</v>
      </c>
      <c r="AB48" s="1">
        <v>44773</v>
      </c>
      <c r="AC48" s="1">
        <v>44785</v>
      </c>
      <c r="AD48" s="17" t="s">
        <v>34</v>
      </c>
      <c r="AE48" s="17" t="s">
        <v>35</v>
      </c>
      <c r="AF48" s="17" t="s">
        <v>10349</v>
      </c>
    </row>
    <row r="49" spans="1:32" x14ac:dyDescent="0.25">
      <c r="A49" s="17" t="s">
        <v>82</v>
      </c>
      <c r="B49">
        <v>2</v>
      </c>
      <c r="C49">
        <v>201</v>
      </c>
      <c r="D49">
        <v>51.84</v>
      </c>
      <c r="E49">
        <v>210</v>
      </c>
      <c r="F49">
        <v>164.53</v>
      </c>
      <c r="G49">
        <v>369.12</v>
      </c>
      <c r="H49">
        <v>761.13</v>
      </c>
      <c r="I49">
        <v>1480.91</v>
      </c>
      <c r="J49">
        <v>876.92</v>
      </c>
      <c r="K49">
        <v>0</v>
      </c>
      <c r="L49">
        <v>0</v>
      </c>
      <c r="M49">
        <v>0</v>
      </c>
      <c r="N49">
        <v>0</v>
      </c>
      <c r="O49">
        <v>0</v>
      </c>
      <c r="P49">
        <v>415</v>
      </c>
      <c r="Q49">
        <v>898.56</v>
      </c>
      <c r="R49">
        <v>778.12</v>
      </c>
      <c r="S49">
        <v>917.64</v>
      </c>
      <c r="T49">
        <v>739.17</v>
      </c>
      <c r="U49">
        <v>1537.06</v>
      </c>
      <c r="V49">
        <v>0</v>
      </c>
      <c r="W49">
        <v>40</v>
      </c>
      <c r="X49">
        <v>0</v>
      </c>
      <c r="Y49">
        <v>0</v>
      </c>
      <c r="Z49">
        <v>0</v>
      </c>
      <c r="AA49" s="1">
        <v>44562</v>
      </c>
      <c r="AB49" s="1">
        <v>44773</v>
      </c>
      <c r="AC49" s="1">
        <v>44785</v>
      </c>
      <c r="AD49" s="17" t="s">
        <v>34</v>
      </c>
      <c r="AE49" s="17" t="s">
        <v>35</v>
      </c>
      <c r="AF49" s="17" t="s">
        <v>10349</v>
      </c>
    </row>
    <row r="50" spans="1:32" x14ac:dyDescent="0.25">
      <c r="A50" s="17" t="s">
        <v>83</v>
      </c>
      <c r="B50">
        <v>2</v>
      </c>
      <c r="C50">
        <v>201</v>
      </c>
      <c r="D50">
        <v>7479</v>
      </c>
      <c r="E50">
        <v>49917</v>
      </c>
      <c r="F50">
        <v>52788</v>
      </c>
      <c r="G50">
        <v>65286</v>
      </c>
      <c r="H50">
        <v>86361</v>
      </c>
      <c r="I50">
        <v>42126</v>
      </c>
      <c r="J50">
        <v>35250</v>
      </c>
      <c r="K50">
        <v>0</v>
      </c>
      <c r="L50">
        <v>0</v>
      </c>
      <c r="M50">
        <v>0</v>
      </c>
      <c r="N50">
        <v>0</v>
      </c>
      <c r="O50">
        <v>0</v>
      </c>
      <c r="P50">
        <v>115957.65</v>
      </c>
      <c r="Q50">
        <v>142496.28</v>
      </c>
      <c r="R50">
        <v>583981.31999999995</v>
      </c>
      <c r="S50">
        <v>216616.95999999999</v>
      </c>
      <c r="T50">
        <v>274833.88</v>
      </c>
      <c r="U50">
        <v>166113.91</v>
      </c>
      <c r="V50">
        <v>0</v>
      </c>
      <c r="W50">
        <v>0</v>
      </c>
      <c r="X50">
        <v>0</v>
      </c>
      <c r="Y50">
        <v>0</v>
      </c>
      <c r="Z50">
        <v>0</v>
      </c>
      <c r="AA50" s="1">
        <v>44562</v>
      </c>
      <c r="AB50" s="1">
        <v>44773</v>
      </c>
      <c r="AC50" s="1">
        <v>44785</v>
      </c>
      <c r="AD50" s="17" t="s">
        <v>34</v>
      </c>
      <c r="AE50" s="17" t="s">
        <v>35</v>
      </c>
      <c r="AF50" s="17" t="s">
        <v>10349</v>
      </c>
    </row>
    <row r="51" spans="1:32" x14ac:dyDescent="0.25">
      <c r="A51" s="17" t="s">
        <v>84</v>
      </c>
      <c r="B51">
        <v>2</v>
      </c>
      <c r="C51">
        <v>201</v>
      </c>
      <c r="D51">
        <v>7479</v>
      </c>
      <c r="E51">
        <v>49917</v>
      </c>
      <c r="F51">
        <v>52788</v>
      </c>
      <c r="G51">
        <v>65286</v>
      </c>
      <c r="H51">
        <v>86361</v>
      </c>
      <c r="I51">
        <v>42126</v>
      </c>
      <c r="J51">
        <v>35250</v>
      </c>
      <c r="K51">
        <v>0</v>
      </c>
      <c r="L51">
        <v>0</v>
      </c>
      <c r="M51">
        <v>0</v>
      </c>
      <c r="N51">
        <v>0</v>
      </c>
      <c r="O51">
        <v>0</v>
      </c>
      <c r="P51">
        <v>115957.65</v>
      </c>
      <c r="Q51">
        <v>142496.28</v>
      </c>
      <c r="R51">
        <v>583981.31999999995</v>
      </c>
      <c r="S51">
        <v>216616.95999999999</v>
      </c>
      <c r="T51">
        <v>274833.88</v>
      </c>
      <c r="U51">
        <v>166113.91</v>
      </c>
      <c r="V51">
        <v>0</v>
      </c>
      <c r="W51">
        <v>0</v>
      </c>
      <c r="X51">
        <v>0</v>
      </c>
      <c r="Y51">
        <v>0</v>
      </c>
      <c r="Z51">
        <v>0</v>
      </c>
      <c r="AA51" s="1">
        <v>44562</v>
      </c>
      <c r="AB51" s="1">
        <v>44773</v>
      </c>
      <c r="AC51" s="1">
        <v>44785</v>
      </c>
      <c r="AD51" s="17" t="s">
        <v>34</v>
      </c>
      <c r="AE51" s="17" t="s">
        <v>35</v>
      </c>
      <c r="AF51" s="17" t="s">
        <v>10349</v>
      </c>
    </row>
    <row r="52" spans="1:32" x14ac:dyDescent="0.25">
      <c r="A52" s="17" t="s">
        <v>85</v>
      </c>
      <c r="B52">
        <v>2</v>
      </c>
      <c r="C52">
        <v>201</v>
      </c>
      <c r="D52">
        <v>4487.3999999999996</v>
      </c>
      <c r="E52">
        <v>29950.2</v>
      </c>
      <c r="F52">
        <v>31672.799999999999</v>
      </c>
      <c r="G52">
        <v>39171.599999999999</v>
      </c>
      <c r="H52">
        <v>51816.6</v>
      </c>
      <c r="I52">
        <v>25275.599999999999</v>
      </c>
      <c r="J52">
        <v>21150</v>
      </c>
      <c r="K52">
        <v>0</v>
      </c>
      <c r="L52">
        <v>0</v>
      </c>
      <c r="M52">
        <v>0</v>
      </c>
      <c r="N52">
        <v>0</v>
      </c>
      <c r="O52">
        <v>0</v>
      </c>
      <c r="P52">
        <v>69574.59</v>
      </c>
      <c r="Q52">
        <v>85497.77</v>
      </c>
      <c r="R52">
        <v>350388.79</v>
      </c>
      <c r="S52">
        <v>129970.17</v>
      </c>
      <c r="T52">
        <v>164900.32999999999</v>
      </c>
      <c r="U52">
        <v>99668.35</v>
      </c>
      <c r="V52">
        <v>0</v>
      </c>
      <c r="W52">
        <v>1</v>
      </c>
      <c r="X52">
        <v>0</v>
      </c>
      <c r="Y52">
        <v>0</v>
      </c>
      <c r="Z52">
        <v>0</v>
      </c>
      <c r="AA52" s="1">
        <v>44562</v>
      </c>
      <c r="AB52" s="1">
        <v>44773</v>
      </c>
      <c r="AC52" s="1">
        <v>44785</v>
      </c>
      <c r="AD52" s="17" t="s">
        <v>34</v>
      </c>
      <c r="AE52" s="17" t="s">
        <v>35</v>
      </c>
      <c r="AF52" s="17" t="s">
        <v>10349</v>
      </c>
    </row>
    <row r="53" spans="1:32" x14ac:dyDescent="0.25">
      <c r="A53" s="17" t="s">
        <v>86</v>
      </c>
      <c r="B53">
        <v>2</v>
      </c>
      <c r="C53">
        <v>201</v>
      </c>
      <c r="D53">
        <v>1869.75</v>
      </c>
      <c r="E53">
        <v>12479.25</v>
      </c>
      <c r="F53">
        <v>13197</v>
      </c>
      <c r="G53">
        <v>16321.5</v>
      </c>
      <c r="H53">
        <v>21590.25</v>
      </c>
      <c r="I53">
        <v>10531.5</v>
      </c>
      <c r="J53">
        <v>8812.5</v>
      </c>
      <c r="K53">
        <v>0</v>
      </c>
      <c r="L53">
        <v>0</v>
      </c>
      <c r="M53">
        <v>0</v>
      </c>
      <c r="N53">
        <v>0</v>
      </c>
      <c r="O53">
        <v>0</v>
      </c>
      <c r="P53">
        <v>28989.42</v>
      </c>
      <c r="Q53">
        <v>35624.07</v>
      </c>
      <c r="R53">
        <v>145995.32999999999</v>
      </c>
      <c r="S53">
        <v>54154.25</v>
      </c>
      <c r="T53">
        <v>68708.47</v>
      </c>
      <c r="U53">
        <v>41528.46</v>
      </c>
      <c r="V53">
        <v>0</v>
      </c>
      <c r="W53">
        <v>20</v>
      </c>
      <c r="X53">
        <v>0</v>
      </c>
      <c r="Y53">
        <v>0</v>
      </c>
      <c r="Z53">
        <v>0</v>
      </c>
      <c r="AA53" s="1">
        <v>44562</v>
      </c>
      <c r="AB53" s="1">
        <v>44773</v>
      </c>
      <c r="AC53" s="1">
        <v>44785</v>
      </c>
      <c r="AD53" s="17" t="s">
        <v>34</v>
      </c>
      <c r="AE53" s="17" t="s">
        <v>35</v>
      </c>
      <c r="AF53" s="17" t="s">
        <v>10349</v>
      </c>
    </row>
    <row r="54" spans="1:32" x14ac:dyDescent="0.25">
      <c r="A54" s="17" t="s">
        <v>87</v>
      </c>
      <c r="B54">
        <v>2</v>
      </c>
      <c r="C54">
        <v>201</v>
      </c>
      <c r="D54">
        <v>1121.8499999999999</v>
      </c>
      <c r="E54">
        <v>7487.55</v>
      </c>
      <c r="F54">
        <v>7918.2</v>
      </c>
      <c r="G54">
        <v>9792.9</v>
      </c>
      <c r="H54">
        <v>12954.15</v>
      </c>
      <c r="I54">
        <v>6318.9</v>
      </c>
      <c r="J54">
        <v>5287.5</v>
      </c>
      <c r="K54">
        <v>0</v>
      </c>
      <c r="L54">
        <v>0</v>
      </c>
      <c r="M54">
        <v>0</v>
      </c>
      <c r="N54">
        <v>0</v>
      </c>
      <c r="O54">
        <v>0</v>
      </c>
      <c r="P54">
        <v>17393.64</v>
      </c>
      <c r="Q54">
        <v>21374.44</v>
      </c>
      <c r="R54">
        <v>87597.2</v>
      </c>
      <c r="S54">
        <v>32492.54</v>
      </c>
      <c r="T54">
        <v>41225.08</v>
      </c>
      <c r="U54">
        <v>24917.1</v>
      </c>
      <c r="V54">
        <v>0</v>
      </c>
      <c r="W54">
        <v>40</v>
      </c>
      <c r="X54">
        <v>0</v>
      </c>
      <c r="Y54">
        <v>0</v>
      </c>
      <c r="Z54">
        <v>0</v>
      </c>
      <c r="AA54" s="1">
        <v>44562</v>
      </c>
      <c r="AB54" s="1">
        <v>44773</v>
      </c>
      <c r="AC54" s="1">
        <v>44785</v>
      </c>
      <c r="AD54" s="17" t="s">
        <v>34</v>
      </c>
      <c r="AE54" s="17" t="s">
        <v>35</v>
      </c>
      <c r="AF54" s="17" t="s">
        <v>10349</v>
      </c>
    </row>
    <row r="55" spans="1:32" x14ac:dyDescent="0.25">
      <c r="A55" s="17" t="s">
        <v>88</v>
      </c>
      <c r="B55">
        <v>2</v>
      </c>
      <c r="C55">
        <v>201</v>
      </c>
      <c r="D55">
        <v>60777.24</v>
      </c>
      <c r="E55">
        <v>42348.99</v>
      </c>
      <c r="F55">
        <v>45562.95</v>
      </c>
      <c r="G55">
        <v>48846.62</v>
      </c>
      <c r="H55">
        <v>49649.35</v>
      </c>
      <c r="I55">
        <v>47417.26</v>
      </c>
      <c r="J55">
        <v>55545.3</v>
      </c>
      <c r="K55">
        <v>0</v>
      </c>
      <c r="L55">
        <v>0</v>
      </c>
      <c r="M55">
        <v>0</v>
      </c>
      <c r="N55">
        <v>0</v>
      </c>
      <c r="O55">
        <v>0</v>
      </c>
      <c r="P55">
        <v>75804.84</v>
      </c>
      <c r="Q55">
        <v>83899.12</v>
      </c>
      <c r="R55">
        <v>89454.98</v>
      </c>
      <c r="S55">
        <v>97987.11</v>
      </c>
      <c r="T55">
        <v>114016.63</v>
      </c>
      <c r="U55">
        <v>107936.32000000001</v>
      </c>
      <c r="V55">
        <v>0</v>
      </c>
      <c r="W55">
        <v>0</v>
      </c>
      <c r="X55">
        <v>0</v>
      </c>
      <c r="Y55">
        <v>0</v>
      </c>
      <c r="Z55">
        <v>0</v>
      </c>
      <c r="AA55" s="1">
        <v>44562</v>
      </c>
      <c r="AB55" s="1">
        <v>44773</v>
      </c>
      <c r="AC55" s="1">
        <v>44785</v>
      </c>
      <c r="AD55" s="17" t="s">
        <v>34</v>
      </c>
      <c r="AE55" s="17" t="s">
        <v>35</v>
      </c>
      <c r="AF55" s="17" t="s">
        <v>10349</v>
      </c>
    </row>
    <row r="56" spans="1:32" x14ac:dyDescent="0.25">
      <c r="A56" s="17" t="s">
        <v>89</v>
      </c>
      <c r="B56">
        <v>2</v>
      </c>
      <c r="C56">
        <v>201</v>
      </c>
      <c r="D56">
        <v>60777.24</v>
      </c>
      <c r="E56">
        <v>42348.99</v>
      </c>
      <c r="F56">
        <v>45562.95</v>
      </c>
      <c r="G56">
        <v>48846.62</v>
      </c>
      <c r="H56">
        <v>49649.35</v>
      </c>
      <c r="I56">
        <v>47417.26</v>
      </c>
      <c r="J56">
        <v>55545.3</v>
      </c>
      <c r="K56">
        <v>0</v>
      </c>
      <c r="L56">
        <v>0</v>
      </c>
      <c r="M56">
        <v>0</v>
      </c>
      <c r="N56">
        <v>0</v>
      </c>
      <c r="O56">
        <v>0</v>
      </c>
      <c r="P56">
        <v>75804.84</v>
      </c>
      <c r="Q56">
        <v>83899.12</v>
      </c>
      <c r="R56">
        <v>89454.98</v>
      </c>
      <c r="S56">
        <v>97987.11</v>
      </c>
      <c r="T56">
        <v>114016.63</v>
      </c>
      <c r="U56">
        <v>107936.32000000001</v>
      </c>
      <c r="V56">
        <v>0</v>
      </c>
      <c r="W56">
        <v>0</v>
      </c>
      <c r="X56">
        <v>0</v>
      </c>
      <c r="Y56">
        <v>0</v>
      </c>
      <c r="Z56">
        <v>0</v>
      </c>
      <c r="AA56" s="1">
        <v>44562</v>
      </c>
      <c r="AB56" s="1">
        <v>44773</v>
      </c>
      <c r="AC56" s="1">
        <v>44785</v>
      </c>
      <c r="AD56" s="17" t="s">
        <v>34</v>
      </c>
      <c r="AE56" s="17" t="s">
        <v>35</v>
      </c>
      <c r="AF56" s="17" t="s">
        <v>10349</v>
      </c>
    </row>
    <row r="57" spans="1:32" x14ac:dyDescent="0.25">
      <c r="A57" s="17" t="s">
        <v>90</v>
      </c>
      <c r="B57">
        <v>2</v>
      </c>
      <c r="C57">
        <v>201</v>
      </c>
      <c r="D57">
        <v>59676.480000000003</v>
      </c>
      <c r="E57">
        <v>41686.730000000003</v>
      </c>
      <c r="F57">
        <v>45066.82</v>
      </c>
      <c r="G57">
        <v>48585.91</v>
      </c>
      <c r="H57">
        <v>49412.37</v>
      </c>
      <c r="I57">
        <v>46979.040000000001</v>
      </c>
      <c r="J57">
        <v>54814.06</v>
      </c>
      <c r="K57">
        <v>0</v>
      </c>
      <c r="L57">
        <v>0</v>
      </c>
      <c r="M57">
        <v>0</v>
      </c>
      <c r="N57">
        <v>0</v>
      </c>
      <c r="O57">
        <v>0</v>
      </c>
      <c r="P57">
        <v>75206.820000000007</v>
      </c>
      <c r="Q57">
        <v>83477.5</v>
      </c>
      <c r="R57">
        <v>87657.29</v>
      </c>
      <c r="S57">
        <v>97410.25</v>
      </c>
      <c r="T57">
        <v>113424.89</v>
      </c>
      <c r="U57">
        <v>105950.25</v>
      </c>
      <c r="V57">
        <v>0</v>
      </c>
      <c r="W57">
        <v>0</v>
      </c>
      <c r="X57">
        <v>0</v>
      </c>
      <c r="Y57">
        <v>0</v>
      </c>
      <c r="Z57">
        <v>0</v>
      </c>
      <c r="AA57" s="1">
        <v>44562</v>
      </c>
      <c r="AB57" s="1">
        <v>44773</v>
      </c>
      <c r="AC57" s="1">
        <v>44785</v>
      </c>
      <c r="AD57" s="17" t="s">
        <v>34</v>
      </c>
      <c r="AE57" s="17" t="s">
        <v>35</v>
      </c>
      <c r="AF57" s="17" t="s">
        <v>10349</v>
      </c>
    </row>
    <row r="58" spans="1:32" x14ac:dyDescent="0.25">
      <c r="A58" s="17" t="s">
        <v>91</v>
      </c>
      <c r="B58">
        <v>2</v>
      </c>
      <c r="C58">
        <v>201</v>
      </c>
      <c r="D58">
        <v>35805.839999999997</v>
      </c>
      <c r="E58">
        <v>25011.99</v>
      </c>
      <c r="F58">
        <v>27039.91</v>
      </c>
      <c r="G58">
        <v>29151.4</v>
      </c>
      <c r="H58">
        <v>29647.23</v>
      </c>
      <c r="I58">
        <v>28187.33</v>
      </c>
      <c r="J58">
        <v>32888.370000000003</v>
      </c>
      <c r="K58">
        <v>0</v>
      </c>
      <c r="L58">
        <v>0</v>
      </c>
      <c r="M58">
        <v>0</v>
      </c>
      <c r="N58">
        <v>0</v>
      </c>
      <c r="O58">
        <v>0</v>
      </c>
      <c r="P58">
        <v>45124.15</v>
      </c>
      <c r="Q58">
        <v>50086.51</v>
      </c>
      <c r="R58">
        <v>52594.35</v>
      </c>
      <c r="S58">
        <v>58446.14</v>
      </c>
      <c r="T58">
        <v>68054.929999999993</v>
      </c>
      <c r="U58">
        <v>63570.12</v>
      </c>
      <c r="V58">
        <v>0</v>
      </c>
      <c r="W58">
        <v>1</v>
      </c>
      <c r="X58">
        <v>0</v>
      </c>
      <c r="Y58">
        <v>0</v>
      </c>
      <c r="Z58">
        <v>0</v>
      </c>
      <c r="AA58" s="1">
        <v>44562</v>
      </c>
      <c r="AB58" s="1">
        <v>44773</v>
      </c>
      <c r="AC58" s="1">
        <v>44785</v>
      </c>
      <c r="AD58" s="17" t="s">
        <v>34</v>
      </c>
      <c r="AE58" s="17" t="s">
        <v>35</v>
      </c>
      <c r="AF58" s="17" t="s">
        <v>10349</v>
      </c>
    </row>
    <row r="59" spans="1:32" x14ac:dyDescent="0.25">
      <c r="A59" s="17" t="s">
        <v>92</v>
      </c>
      <c r="B59">
        <v>2</v>
      </c>
      <c r="C59">
        <v>201</v>
      </c>
      <c r="D59">
        <v>14919.16</v>
      </c>
      <c r="E59">
        <v>10421.74</v>
      </c>
      <c r="F59">
        <v>11266.82</v>
      </c>
      <c r="G59">
        <v>12146.56</v>
      </c>
      <c r="H59">
        <v>12353.22</v>
      </c>
      <c r="I59">
        <v>11744.82</v>
      </c>
      <c r="J59">
        <v>13703.59</v>
      </c>
      <c r="K59">
        <v>0</v>
      </c>
      <c r="L59">
        <v>0</v>
      </c>
      <c r="M59">
        <v>0</v>
      </c>
      <c r="N59">
        <v>0</v>
      </c>
      <c r="O59">
        <v>0</v>
      </c>
      <c r="P59">
        <v>18801.650000000001</v>
      </c>
      <c r="Q59">
        <v>20869.37</v>
      </c>
      <c r="R59">
        <v>21914.35</v>
      </c>
      <c r="S59">
        <v>24352.57</v>
      </c>
      <c r="T59">
        <v>28356.23</v>
      </c>
      <c r="U59">
        <v>26487.58</v>
      </c>
      <c r="V59">
        <v>0</v>
      </c>
      <c r="W59">
        <v>20</v>
      </c>
      <c r="X59">
        <v>0</v>
      </c>
      <c r="Y59">
        <v>0</v>
      </c>
      <c r="Z59">
        <v>0</v>
      </c>
      <c r="AA59" s="1">
        <v>44562</v>
      </c>
      <c r="AB59" s="1">
        <v>44773</v>
      </c>
      <c r="AC59" s="1">
        <v>44785</v>
      </c>
      <c r="AD59" s="17" t="s">
        <v>34</v>
      </c>
      <c r="AE59" s="17" t="s">
        <v>35</v>
      </c>
      <c r="AF59" s="17" t="s">
        <v>10349</v>
      </c>
    </row>
    <row r="60" spans="1:32" x14ac:dyDescent="0.25">
      <c r="A60" s="17" t="s">
        <v>93</v>
      </c>
      <c r="B60">
        <v>2</v>
      </c>
      <c r="C60">
        <v>201</v>
      </c>
      <c r="D60">
        <v>8951.48</v>
      </c>
      <c r="E60">
        <v>6253</v>
      </c>
      <c r="F60">
        <v>6760.09</v>
      </c>
      <c r="G60">
        <v>7287.95</v>
      </c>
      <c r="H60">
        <v>7411.92</v>
      </c>
      <c r="I60">
        <v>7046.89</v>
      </c>
      <c r="J60">
        <v>8222.1</v>
      </c>
      <c r="K60">
        <v>0</v>
      </c>
      <c r="L60">
        <v>0</v>
      </c>
      <c r="M60">
        <v>0</v>
      </c>
      <c r="N60">
        <v>0</v>
      </c>
      <c r="O60">
        <v>0</v>
      </c>
      <c r="P60">
        <v>11281.02</v>
      </c>
      <c r="Q60">
        <v>12521.62</v>
      </c>
      <c r="R60">
        <v>13148.59</v>
      </c>
      <c r="S60">
        <v>14611.54</v>
      </c>
      <c r="T60">
        <v>17013.73</v>
      </c>
      <c r="U60">
        <v>15892.55</v>
      </c>
      <c r="V60">
        <v>0</v>
      </c>
      <c r="W60">
        <v>40</v>
      </c>
      <c r="X60">
        <v>0</v>
      </c>
      <c r="Y60">
        <v>0</v>
      </c>
      <c r="Z60">
        <v>0</v>
      </c>
      <c r="AA60" s="1">
        <v>44562</v>
      </c>
      <c r="AB60" s="1">
        <v>44773</v>
      </c>
      <c r="AC60" s="1">
        <v>44785</v>
      </c>
      <c r="AD60" s="17" t="s">
        <v>34</v>
      </c>
      <c r="AE60" s="17" t="s">
        <v>35</v>
      </c>
      <c r="AF60" s="17" t="s">
        <v>10349</v>
      </c>
    </row>
    <row r="61" spans="1:32" x14ac:dyDescent="0.25">
      <c r="A61" s="17" t="s">
        <v>94</v>
      </c>
      <c r="B61">
        <v>2</v>
      </c>
      <c r="C61">
        <v>201</v>
      </c>
      <c r="D61">
        <v>1053.72</v>
      </c>
      <c r="E61">
        <v>318.82</v>
      </c>
      <c r="F61">
        <v>314.66000000000003</v>
      </c>
      <c r="G61">
        <v>170.71</v>
      </c>
      <c r="H61">
        <v>146.97999999999999</v>
      </c>
      <c r="I61">
        <v>294.3</v>
      </c>
      <c r="J61">
        <v>427.27</v>
      </c>
      <c r="K61">
        <v>0</v>
      </c>
      <c r="L61">
        <v>0</v>
      </c>
      <c r="M61">
        <v>0</v>
      </c>
      <c r="N61">
        <v>0</v>
      </c>
      <c r="O61">
        <v>0</v>
      </c>
      <c r="P61">
        <v>568.25</v>
      </c>
      <c r="Q61">
        <v>401.59</v>
      </c>
      <c r="R61">
        <v>374.36</v>
      </c>
      <c r="S61">
        <v>542.48</v>
      </c>
      <c r="T61">
        <v>471.86</v>
      </c>
      <c r="U61">
        <v>604.46</v>
      </c>
      <c r="V61">
        <v>0</v>
      </c>
      <c r="W61">
        <v>0</v>
      </c>
      <c r="X61">
        <v>0</v>
      </c>
      <c r="Y61">
        <v>0</v>
      </c>
      <c r="Z61">
        <v>0</v>
      </c>
      <c r="AA61" s="1">
        <v>44562</v>
      </c>
      <c r="AB61" s="1">
        <v>44773</v>
      </c>
      <c r="AC61" s="1">
        <v>44785</v>
      </c>
      <c r="AD61" s="17" t="s">
        <v>34</v>
      </c>
      <c r="AE61" s="17" t="s">
        <v>35</v>
      </c>
      <c r="AF61" s="17" t="s">
        <v>10349</v>
      </c>
    </row>
    <row r="62" spans="1:32" x14ac:dyDescent="0.25">
      <c r="A62" s="17" t="s">
        <v>95</v>
      </c>
      <c r="B62">
        <v>2</v>
      </c>
      <c r="C62">
        <v>201</v>
      </c>
      <c r="D62">
        <v>632.23</v>
      </c>
      <c r="E62">
        <v>191.27</v>
      </c>
      <c r="F62">
        <v>188.8</v>
      </c>
      <c r="G62">
        <v>102.42</v>
      </c>
      <c r="H62">
        <v>88.18</v>
      </c>
      <c r="I62">
        <v>176.58</v>
      </c>
      <c r="J62">
        <v>256.36</v>
      </c>
      <c r="K62">
        <v>0</v>
      </c>
      <c r="L62">
        <v>0</v>
      </c>
      <c r="M62">
        <v>0</v>
      </c>
      <c r="N62">
        <v>0</v>
      </c>
      <c r="O62">
        <v>0</v>
      </c>
      <c r="P62">
        <v>340.95</v>
      </c>
      <c r="Q62">
        <v>240.96</v>
      </c>
      <c r="R62">
        <v>224.62</v>
      </c>
      <c r="S62">
        <v>325.49</v>
      </c>
      <c r="T62">
        <v>283.11</v>
      </c>
      <c r="U62">
        <v>362.67</v>
      </c>
      <c r="V62">
        <v>0</v>
      </c>
      <c r="W62">
        <v>1</v>
      </c>
      <c r="X62">
        <v>0</v>
      </c>
      <c r="Y62">
        <v>0</v>
      </c>
      <c r="Z62">
        <v>0</v>
      </c>
      <c r="AA62" s="1">
        <v>44562</v>
      </c>
      <c r="AB62" s="1">
        <v>44773</v>
      </c>
      <c r="AC62" s="1">
        <v>44785</v>
      </c>
      <c r="AD62" s="17" t="s">
        <v>34</v>
      </c>
      <c r="AE62" s="17" t="s">
        <v>35</v>
      </c>
      <c r="AF62" s="17" t="s">
        <v>10349</v>
      </c>
    </row>
    <row r="63" spans="1:32" x14ac:dyDescent="0.25">
      <c r="A63" s="17" t="s">
        <v>96</v>
      </c>
      <c r="B63">
        <v>2</v>
      </c>
      <c r="C63">
        <v>201</v>
      </c>
      <c r="D63">
        <v>263.43</v>
      </c>
      <c r="E63">
        <v>79.709999999999994</v>
      </c>
      <c r="F63">
        <v>78.66</v>
      </c>
      <c r="G63">
        <v>42.68</v>
      </c>
      <c r="H63">
        <v>36.75</v>
      </c>
      <c r="I63">
        <v>73.569999999999993</v>
      </c>
      <c r="J63">
        <v>106.82</v>
      </c>
      <c r="K63">
        <v>0</v>
      </c>
      <c r="L63">
        <v>0</v>
      </c>
      <c r="M63">
        <v>0</v>
      </c>
      <c r="N63">
        <v>0</v>
      </c>
      <c r="O63">
        <v>0</v>
      </c>
      <c r="P63">
        <v>142.06</v>
      </c>
      <c r="Q63">
        <v>100.4</v>
      </c>
      <c r="R63">
        <v>93.59</v>
      </c>
      <c r="S63">
        <v>135.62</v>
      </c>
      <c r="T63">
        <v>117.97</v>
      </c>
      <c r="U63">
        <v>151.11000000000001</v>
      </c>
      <c r="V63">
        <v>0</v>
      </c>
      <c r="W63">
        <v>20</v>
      </c>
      <c r="X63">
        <v>0</v>
      </c>
      <c r="Y63">
        <v>0</v>
      </c>
      <c r="Z63">
        <v>0</v>
      </c>
      <c r="AA63" s="1">
        <v>44562</v>
      </c>
      <c r="AB63" s="1">
        <v>44773</v>
      </c>
      <c r="AC63" s="1">
        <v>44785</v>
      </c>
      <c r="AD63" s="17" t="s">
        <v>34</v>
      </c>
      <c r="AE63" s="17" t="s">
        <v>35</v>
      </c>
      <c r="AF63" s="17" t="s">
        <v>10349</v>
      </c>
    </row>
    <row r="64" spans="1:32" x14ac:dyDescent="0.25">
      <c r="A64" s="17" t="s">
        <v>97</v>
      </c>
      <c r="B64">
        <v>2</v>
      </c>
      <c r="C64">
        <v>201</v>
      </c>
      <c r="D64">
        <v>158.06</v>
      </c>
      <c r="E64">
        <v>47.84</v>
      </c>
      <c r="F64">
        <v>47.2</v>
      </c>
      <c r="G64">
        <v>25.61</v>
      </c>
      <c r="H64">
        <v>22.05</v>
      </c>
      <c r="I64">
        <v>44.15</v>
      </c>
      <c r="J64">
        <v>64.09</v>
      </c>
      <c r="K64">
        <v>0</v>
      </c>
      <c r="L64">
        <v>0</v>
      </c>
      <c r="M64">
        <v>0</v>
      </c>
      <c r="N64">
        <v>0</v>
      </c>
      <c r="O64">
        <v>0</v>
      </c>
      <c r="P64">
        <v>85.24</v>
      </c>
      <c r="Q64">
        <v>60.23</v>
      </c>
      <c r="R64">
        <v>56.15</v>
      </c>
      <c r="S64">
        <v>81.37</v>
      </c>
      <c r="T64">
        <v>70.78</v>
      </c>
      <c r="U64">
        <v>90.68</v>
      </c>
      <c r="V64">
        <v>0</v>
      </c>
      <c r="W64">
        <v>40</v>
      </c>
      <c r="X64">
        <v>0</v>
      </c>
      <c r="Y64">
        <v>0</v>
      </c>
      <c r="Z64">
        <v>0</v>
      </c>
      <c r="AA64" s="1">
        <v>44562</v>
      </c>
      <c r="AB64" s="1">
        <v>44773</v>
      </c>
      <c r="AC64" s="1">
        <v>44785</v>
      </c>
      <c r="AD64" s="17" t="s">
        <v>34</v>
      </c>
      <c r="AE64" s="17" t="s">
        <v>35</v>
      </c>
      <c r="AF64" s="17" t="s">
        <v>10349</v>
      </c>
    </row>
    <row r="65" spans="1:32" x14ac:dyDescent="0.25">
      <c r="A65" s="17" t="s">
        <v>98</v>
      </c>
      <c r="B65">
        <v>2</v>
      </c>
      <c r="C65">
        <v>201</v>
      </c>
      <c r="D65">
        <v>39.799999999999997</v>
      </c>
      <c r="E65">
        <v>266</v>
      </c>
      <c r="F65">
        <v>137.18</v>
      </c>
      <c r="G65">
        <v>67.180000000000007</v>
      </c>
      <c r="H65">
        <v>67.180000000000007</v>
      </c>
      <c r="I65">
        <v>86.9</v>
      </c>
      <c r="J65">
        <v>187.13</v>
      </c>
      <c r="K65">
        <v>0</v>
      </c>
      <c r="L65">
        <v>0</v>
      </c>
      <c r="M65">
        <v>0</v>
      </c>
      <c r="N65">
        <v>0</v>
      </c>
      <c r="O65">
        <v>0</v>
      </c>
      <c r="P65">
        <v>27.4</v>
      </c>
      <c r="Q65">
        <v>17.600000000000001</v>
      </c>
      <c r="R65">
        <v>793.11</v>
      </c>
      <c r="S65">
        <v>27.46</v>
      </c>
      <c r="T65">
        <v>104.04</v>
      </c>
      <c r="U65">
        <v>850.39</v>
      </c>
      <c r="V65">
        <v>0</v>
      </c>
      <c r="W65">
        <v>0</v>
      </c>
      <c r="X65">
        <v>0</v>
      </c>
      <c r="Y65">
        <v>0</v>
      </c>
      <c r="Z65">
        <v>0</v>
      </c>
      <c r="AA65" s="1">
        <v>44562</v>
      </c>
      <c r="AB65" s="1">
        <v>44773</v>
      </c>
      <c r="AC65" s="1">
        <v>44785</v>
      </c>
      <c r="AD65" s="17" t="s">
        <v>34</v>
      </c>
      <c r="AE65" s="17" t="s">
        <v>35</v>
      </c>
      <c r="AF65" s="17" t="s">
        <v>10349</v>
      </c>
    </row>
    <row r="66" spans="1:32" x14ac:dyDescent="0.25">
      <c r="A66" s="17" t="s">
        <v>99</v>
      </c>
      <c r="B66">
        <v>2</v>
      </c>
      <c r="C66">
        <v>201</v>
      </c>
      <c r="D66">
        <v>23.89</v>
      </c>
      <c r="E66">
        <v>159.6</v>
      </c>
      <c r="F66">
        <v>82.3</v>
      </c>
      <c r="G66">
        <v>40.299999999999997</v>
      </c>
      <c r="H66">
        <v>40.299999999999997</v>
      </c>
      <c r="I66">
        <v>52.13</v>
      </c>
      <c r="J66">
        <v>112.28</v>
      </c>
      <c r="K66">
        <v>0</v>
      </c>
      <c r="L66">
        <v>0</v>
      </c>
      <c r="M66">
        <v>0</v>
      </c>
      <c r="N66">
        <v>0</v>
      </c>
      <c r="O66">
        <v>0</v>
      </c>
      <c r="P66">
        <v>16.440000000000001</v>
      </c>
      <c r="Q66">
        <v>10.56</v>
      </c>
      <c r="R66">
        <v>475.86</v>
      </c>
      <c r="S66">
        <v>16.47</v>
      </c>
      <c r="T66">
        <v>62.42</v>
      </c>
      <c r="U66">
        <v>510.25</v>
      </c>
      <c r="V66">
        <v>0</v>
      </c>
      <c r="W66">
        <v>1</v>
      </c>
      <c r="X66">
        <v>0</v>
      </c>
      <c r="Y66">
        <v>0</v>
      </c>
      <c r="Z66">
        <v>0</v>
      </c>
      <c r="AA66" s="1">
        <v>44562</v>
      </c>
      <c r="AB66" s="1">
        <v>44773</v>
      </c>
      <c r="AC66" s="1">
        <v>44785</v>
      </c>
      <c r="AD66" s="17" t="s">
        <v>34</v>
      </c>
      <c r="AE66" s="17" t="s">
        <v>35</v>
      </c>
      <c r="AF66" s="17" t="s">
        <v>10349</v>
      </c>
    </row>
    <row r="67" spans="1:32" x14ac:dyDescent="0.25">
      <c r="A67" s="17" t="s">
        <v>100</v>
      </c>
      <c r="B67">
        <v>2</v>
      </c>
      <c r="C67">
        <v>201</v>
      </c>
      <c r="D67">
        <v>9.9499999999999993</v>
      </c>
      <c r="E67">
        <v>66.5</v>
      </c>
      <c r="F67">
        <v>34.299999999999997</v>
      </c>
      <c r="G67">
        <v>16.8</v>
      </c>
      <c r="H67">
        <v>16.8</v>
      </c>
      <c r="I67">
        <v>21.73</v>
      </c>
      <c r="J67">
        <v>46.78</v>
      </c>
      <c r="K67">
        <v>0</v>
      </c>
      <c r="L67">
        <v>0</v>
      </c>
      <c r="M67">
        <v>0</v>
      </c>
      <c r="N67">
        <v>0</v>
      </c>
      <c r="O67">
        <v>0</v>
      </c>
      <c r="P67">
        <v>6.85</v>
      </c>
      <c r="Q67">
        <v>4.4000000000000004</v>
      </c>
      <c r="R67">
        <v>198.28</v>
      </c>
      <c r="S67">
        <v>6.87</v>
      </c>
      <c r="T67">
        <v>26.01</v>
      </c>
      <c r="U67">
        <v>212.59</v>
      </c>
      <c r="V67">
        <v>0</v>
      </c>
      <c r="W67">
        <v>20</v>
      </c>
      <c r="X67">
        <v>0</v>
      </c>
      <c r="Y67">
        <v>0</v>
      </c>
      <c r="Z67">
        <v>0</v>
      </c>
      <c r="AA67" s="1">
        <v>44562</v>
      </c>
      <c r="AB67" s="1">
        <v>44773</v>
      </c>
      <c r="AC67" s="1">
        <v>44785</v>
      </c>
      <c r="AD67" s="17" t="s">
        <v>34</v>
      </c>
      <c r="AE67" s="17" t="s">
        <v>35</v>
      </c>
      <c r="AF67" s="17" t="s">
        <v>10349</v>
      </c>
    </row>
    <row r="68" spans="1:32" x14ac:dyDescent="0.25">
      <c r="A68" s="17" t="s">
        <v>101</v>
      </c>
      <c r="B68">
        <v>2</v>
      </c>
      <c r="C68">
        <v>201</v>
      </c>
      <c r="D68">
        <v>5.96</v>
      </c>
      <c r="E68">
        <v>39.9</v>
      </c>
      <c r="F68">
        <v>20.58</v>
      </c>
      <c r="G68">
        <v>10.08</v>
      </c>
      <c r="H68">
        <v>10.08</v>
      </c>
      <c r="I68">
        <v>13.04</v>
      </c>
      <c r="J68">
        <v>28.07</v>
      </c>
      <c r="K68">
        <v>0</v>
      </c>
      <c r="L68">
        <v>0</v>
      </c>
      <c r="M68">
        <v>0</v>
      </c>
      <c r="N68">
        <v>0</v>
      </c>
      <c r="O68">
        <v>0</v>
      </c>
      <c r="P68">
        <v>4.1100000000000003</v>
      </c>
      <c r="Q68">
        <v>2.64</v>
      </c>
      <c r="R68">
        <v>118.97</v>
      </c>
      <c r="S68">
        <v>4.12</v>
      </c>
      <c r="T68">
        <v>15.61</v>
      </c>
      <c r="U68">
        <v>127.55</v>
      </c>
      <c r="V68">
        <v>0</v>
      </c>
      <c r="W68">
        <v>40</v>
      </c>
      <c r="X68">
        <v>0</v>
      </c>
      <c r="Y68">
        <v>0</v>
      </c>
      <c r="Z68">
        <v>0</v>
      </c>
      <c r="AA68" s="1">
        <v>44562</v>
      </c>
      <c r="AB68" s="1">
        <v>44773</v>
      </c>
      <c r="AC68" s="1">
        <v>44785</v>
      </c>
      <c r="AD68" s="17" t="s">
        <v>34</v>
      </c>
      <c r="AE68" s="17" t="s">
        <v>35</v>
      </c>
      <c r="AF68" s="17" t="s">
        <v>10349</v>
      </c>
    </row>
    <row r="69" spans="1:32" x14ac:dyDescent="0.25">
      <c r="A69" s="17" t="s">
        <v>102</v>
      </c>
      <c r="B69">
        <v>2</v>
      </c>
      <c r="C69">
        <v>201</v>
      </c>
      <c r="D69">
        <v>7.24</v>
      </c>
      <c r="E69">
        <v>77.44</v>
      </c>
      <c r="F69">
        <v>44.29</v>
      </c>
      <c r="G69">
        <v>22.82</v>
      </c>
      <c r="H69">
        <v>22.82</v>
      </c>
      <c r="I69">
        <v>57.02</v>
      </c>
      <c r="J69">
        <v>116.84</v>
      </c>
      <c r="K69">
        <v>0</v>
      </c>
      <c r="L69">
        <v>0</v>
      </c>
      <c r="M69">
        <v>0</v>
      </c>
      <c r="N69">
        <v>0</v>
      </c>
      <c r="O69">
        <v>0</v>
      </c>
      <c r="P69">
        <v>2.37</v>
      </c>
      <c r="Q69">
        <v>2.4300000000000002</v>
      </c>
      <c r="R69">
        <v>630.22</v>
      </c>
      <c r="S69">
        <v>6.92</v>
      </c>
      <c r="T69">
        <v>15.84</v>
      </c>
      <c r="U69">
        <v>531.22</v>
      </c>
      <c r="V69">
        <v>0</v>
      </c>
      <c r="W69">
        <v>0</v>
      </c>
      <c r="X69">
        <v>0</v>
      </c>
      <c r="Y69">
        <v>0</v>
      </c>
      <c r="Z69">
        <v>0</v>
      </c>
      <c r="AA69" s="1">
        <v>44562</v>
      </c>
      <c r="AB69" s="1">
        <v>44773</v>
      </c>
      <c r="AC69" s="1">
        <v>44785</v>
      </c>
      <c r="AD69" s="17" t="s">
        <v>34</v>
      </c>
      <c r="AE69" s="17" t="s">
        <v>35</v>
      </c>
      <c r="AF69" s="17" t="s">
        <v>10349</v>
      </c>
    </row>
    <row r="70" spans="1:32" x14ac:dyDescent="0.25">
      <c r="A70" s="17" t="s">
        <v>103</v>
      </c>
      <c r="B70">
        <v>2</v>
      </c>
      <c r="C70">
        <v>201</v>
      </c>
      <c r="D70">
        <v>4.34</v>
      </c>
      <c r="E70">
        <v>46.46</v>
      </c>
      <c r="F70">
        <v>26.57</v>
      </c>
      <c r="G70">
        <v>13.69</v>
      </c>
      <c r="H70">
        <v>13.69</v>
      </c>
      <c r="I70">
        <v>34.21</v>
      </c>
      <c r="J70">
        <v>70.099999999999994</v>
      </c>
      <c r="K70">
        <v>0</v>
      </c>
      <c r="L70">
        <v>0</v>
      </c>
      <c r="M70">
        <v>0</v>
      </c>
      <c r="N70">
        <v>0</v>
      </c>
      <c r="O70">
        <v>0</v>
      </c>
      <c r="P70">
        <v>1.42</v>
      </c>
      <c r="Q70">
        <v>1.46</v>
      </c>
      <c r="R70">
        <v>378.13</v>
      </c>
      <c r="S70">
        <v>4.1500000000000004</v>
      </c>
      <c r="T70">
        <v>9.51</v>
      </c>
      <c r="U70">
        <v>318.73</v>
      </c>
      <c r="V70">
        <v>0</v>
      </c>
      <c r="W70">
        <v>1</v>
      </c>
      <c r="X70">
        <v>0</v>
      </c>
      <c r="Y70">
        <v>0</v>
      </c>
      <c r="Z70">
        <v>0</v>
      </c>
      <c r="AA70" s="1">
        <v>44562</v>
      </c>
      <c r="AB70" s="1">
        <v>44773</v>
      </c>
      <c r="AC70" s="1">
        <v>44785</v>
      </c>
      <c r="AD70" s="17" t="s">
        <v>34</v>
      </c>
      <c r="AE70" s="17" t="s">
        <v>35</v>
      </c>
      <c r="AF70" s="17" t="s">
        <v>10349</v>
      </c>
    </row>
    <row r="71" spans="1:32" x14ac:dyDescent="0.25">
      <c r="A71" s="17" t="s">
        <v>104</v>
      </c>
      <c r="B71">
        <v>2</v>
      </c>
      <c r="C71">
        <v>201</v>
      </c>
      <c r="D71">
        <v>1.81</v>
      </c>
      <c r="E71">
        <v>19.36</v>
      </c>
      <c r="F71">
        <v>11.08</v>
      </c>
      <c r="G71">
        <v>5.71</v>
      </c>
      <c r="H71">
        <v>5.71</v>
      </c>
      <c r="I71">
        <v>14.26</v>
      </c>
      <c r="J71">
        <v>29.21</v>
      </c>
      <c r="K71">
        <v>0</v>
      </c>
      <c r="L71">
        <v>0</v>
      </c>
      <c r="M71">
        <v>0</v>
      </c>
      <c r="N71">
        <v>0</v>
      </c>
      <c r="O71">
        <v>0</v>
      </c>
      <c r="P71">
        <v>0.59</v>
      </c>
      <c r="Q71">
        <v>0.61</v>
      </c>
      <c r="R71">
        <v>157.55000000000001</v>
      </c>
      <c r="S71">
        <v>1.73</v>
      </c>
      <c r="T71">
        <v>3.96</v>
      </c>
      <c r="U71">
        <v>132.81</v>
      </c>
      <c r="V71">
        <v>0</v>
      </c>
      <c r="W71">
        <v>20</v>
      </c>
      <c r="X71">
        <v>0</v>
      </c>
      <c r="Y71">
        <v>0</v>
      </c>
      <c r="Z71">
        <v>0</v>
      </c>
      <c r="AA71" s="1">
        <v>44562</v>
      </c>
      <c r="AB71" s="1">
        <v>44773</v>
      </c>
      <c r="AC71" s="1">
        <v>44785</v>
      </c>
      <c r="AD71" s="17" t="s">
        <v>34</v>
      </c>
      <c r="AE71" s="17" t="s">
        <v>35</v>
      </c>
      <c r="AF71" s="17" t="s">
        <v>10349</v>
      </c>
    </row>
    <row r="72" spans="1:32" x14ac:dyDescent="0.25">
      <c r="A72" s="17" t="s">
        <v>105</v>
      </c>
      <c r="B72">
        <v>2</v>
      </c>
      <c r="C72">
        <v>201</v>
      </c>
      <c r="D72">
        <v>1.0900000000000001</v>
      </c>
      <c r="E72">
        <v>11.62</v>
      </c>
      <c r="F72">
        <v>6.64</v>
      </c>
      <c r="G72">
        <v>3.42</v>
      </c>
      <c r="H72">
        <v>3.42</v>
      </c>
      <c r="I72">
        <v>8.5500000000000007</v>
      </c>
      <c r="J72">
        <v>17.53</v>
      </c>
      <c r="K72">
        <v>0</v>
      </c>
      <c r="L72">
        <v>0</v>
      </c>
      <c r="M72">
        <v>0</v>
      </c>
      <c r="N72">
        <v>0</v>
      </c>
      <c r="O72">
        <v>0</v>
      </c>
      <c r="P72">
        <v>0.36</v>
      </c>
      <c r="Q72">
        <v>0.36</v>
      </c>
      <c r="R72">
        <v>94.54</v>
      </c>
      <c r="S72">
        <v>1.04</v>
      </c>
      <c r="T72">
        <v>2.37</v>
      </c>
      <c r="U72">
        <v>79.680000000000007</v>
      </c>
      <c r="V72">
        <v>0</v>
      </c>
      <c r="W72">
        <v>40</v>
      </c>
      <c r="X72">
        <v>0</v>
      </c>
      <c r="Y72">
        <v>0</v>
      </c>
      <c r="Z72">
        <v>0</v>
      </c>
      <c r="AA72" s="1">
        <v>44562</v>
      </c>
      <c r="AB72" s="1">
        <v>44773</v>
      </c>
      <c r="AC72" s="1">
        <v>44785</v>
      </c>
      <c r="AD72" s="17" t="s">
        <v>34</v>
      </c>
      <c r="AE72" s="17" t="s">
        <v>35</v>
      </c>
      <c r="AF72" s="17" t="s">
        <v>10349</v>
      </c>
    </row>
    <row r="73" spans="1:32" x14ac:dyDescent="0.25">
      <c r="A73" s="17" t="s">
        <v>106</v>
      </c>
      <c r="B73">
        <v>2</v>
      </c>
      <c r="C73">
        <v>201</v>
      </c>
      <c r="D73">
        <v>9117</v>
      </c>
      <c r="E73">
        <v>4555.99</v>
      </c>
      <c r="F73">
        <v>19530.36</v>
      </c>
      <c r="G73">
        <v>40818.769999999997</v>
      </c>
      <c r="H73">
        <v>140739.67000000001</v>
      </c>
      <c r="I73">
        <v>26880.93</v>
      </c>
      <c r="J73">
        <v>10822.65</v>
      </c>
      <c r="K73">
        <v>0</v>
      </c>
      <c r="L73">
        <v>0</v>
      </c>
      <c r="M73">
        <v>0</v>
      </c>
      <c r="N73">
        <v>0</v>
      </c>
      <c r="O73">
        <v>0</v>
      </c>
      <c r="P73">
        <v>4261.04</v>
      </c>
      <c r="Q73">
        <v>6091.05</v>
      </c>
      <c r="R73">
        <v>6830.02</v>
      </c>
      <c r="S73">
        <v>9132.44</v>
      </c>
      <c r="T73">
        <v>22185.72</v>
      </c>
      <c r="U73">
        <v>9856.73</v>
      </c>
      <c r="V73">
        <v>0</v>
      </c>
      <c r="W73">
        <v>0</v>
      </c>
      <c r="X73">
        <v>0</v>
      </c>
      <c r="Y73">
        <v>0</v>
      </c>
      <c r="Z73">
        <v>0</v>
      </c>
      <c r="AA73" s="1">
        <v>44562</v>
      </c>
      <c r="AB73" s="1">
        <v>44773</v>
      </c>
      <c r="AC73" s="1">
        <v>44785</v>
      </c>
      <c r="AD73" s="17" t="s">
        <v>34</v>
      </c>
      <c r="AE73" s="17" t="s">
        <v>35</v>
      </c>
      <c r="AF73" s="17" t="s">
        <v>10349</v>
      </c>
    </row>
    <row r="74" spans="1:32" x14ac:dyDescent="0.25">
      <c r="A74" s="17" t="s">
        <v>107</v>
      </c>
      <c r="B74">
        <v>2</v>
      </c>
      <c r="C74">
        <v>201</v>
      </c>
      <c r="D74">
        <v>9117</v>
      </c>
      <c r="E74">
        <v>4555.99</v>
      </c>
      <c r="F74">
        <v>19530.36</v>
      </c>
      <c r="G74">
        <v>40818.769999999997</v>
      </c>
      <c r="H74">
        <v>140739.67000000001</v>
      </c>
      <c r="I74">
        <v>26880.93</v>
      </c>
      <c r="J74">
        <v>10822.65</v>
      </c>
      <c r="K74">
        <v>0</v>
      </c>
      <c r="L74">
        <v>0</v>
      </c>
      <c r="M74">
        <v>0</v>
      </c>
      <c r="N74">
        <v>0</v>
      </c>
      <c r="O74">
        <v>0</v>
      </c>
      <c r="P74">
        <v>4261.04</v>
      </c>
      <c r="Q74">
        <v>6091.05</v>
      </c>
      <c r="R74">
        <v>6830.02</v>
      </c>
      <c r="S74">
        <v>9132.44</v>
      </c>
      <c r="T74">
        <v>22185.72</v>
      </c>
      <c r="U74">
        <v>9856.73</v>
      </c>
      <c r="V74">
        <v>0</v>
      </c>
      <c r="W74">
        <v>0</v>
      </c>
      <c r="X74">
        <v>0</v>
      </c>
      <c r="Y74">
        <v>0</v>
      </c>
      <c r="Z74">
        <v>0</v>
      </c>
      <c r="AA74" s="1">
        <v>44562</v>
      </c>
      <c r="AB74" s="1">
        <v>44773</v>
      </c>
      <c r="AC74" s="1">
        <v>44785</v>
      </c>
      <c r="AD74" s="17" t="s">
        <v>34</v>
      </c>
      <c r="AE74" s="17" t="s">
        <v>35</v>
      </c>
      <c r="AF74" s="17" t="s">
        <v>10349</v>
      </c>
    </row>
    <row r="75" spans="1:32" x14ac:dyDescent="0.25">
      <c r="A75" s="17" t="s">
        <v>108</v>
      </c>
      <c r="B75">
        <v>2</v>
      </c>
      <c r="C75">
        <v>201</v>
      </c>
      <c r="D75">
        <v>9117</v>
      </c>
      <c r="E75">
        <v>4555.99</v>
      </c>
      <c r="F75">
        <v>5193.49</v>
      </c>
      <c r="G75">
        <v>5467</v>
      </c>
      <c r="H75">
        <v>6287</v>
      </c>
      <c r="I75">
        <v>8859.5</v>
      </c>
      <c r="J75">
        <v>6323.84</v>
      </c>
      <c r="K75">
        <v>0</v>
      </c>
      <c r="L75">
        <v>0</v>
      </c>
      <c r="M75">
        <v>0</v>
      </c>
      <c r="N75">
        <v>0</v>
      </c>
      <c r="O75">
        <v>0</v>
      </c>
      <c r="P75">
        <v>4261.04</v>
      </c>
      <c r="Q75">
        <v>6091.05</v>
      </c>
      <c r="R75">
        <v>6830.02</v>
      </c>
      <c r="S75">
        <v>9132.44</v>
      </c>
      <c r="T75">
        <v>22185.72</v>
      </c>
      <c r="U75">
        <v>9856.73</v>
      </c>
      <c r="V75">
        <v>0</v>
      </c>
      <c r="W75">
        <v>0</v>
      </c>
      <c r="X75">
        <v>0</v>
      </c>
      <c r="Y75">
        <v>0</v>
      </c>
      <c r="Z75">
        <v>0</v>
      </c>
      <c r="AA75" s="1">
        <v>44562</v>
      </c>
      <c r="AB75" s="1">
        <v>44773</v>
      </c>
      <c r="AC75" s="1">
        <v>44785</v>
      </c>
      <c r="AD75" s="17" t="s">
        <v>34</v>
      </c>
      <c r="AE75" s="17" t="s">
        <v>35</v>
      </c>
      <c r="AF75" s="17" t="s">
        <v>10349</v>
      </c>
    </row>
    <row r="76" spans="1:32" x14ac:dyDescent="0.25">
      <c r="A76" s="17" t="s">
        <v>109</v>
      </c>
      <c r="B76">
        <v>2</v>
      </c>
      <c r="C76">
        <v>201</v>
      </c>
      <c r="D76">
        <v>302</v>
      </c>
      <c r="E76">
        <v>0</v>
      </c>
      <c r="F76">
        <v>906</v>
      </c>
      <c r="G76">
        <v>151</v>
      </c>
      <c r="H76">
        <v>0</v>
      </c>
      <c r="I76">
        <v>0</v>
      </c>
      <c r="J76">
        <v>0</v>
      </c>
      <c r="K76">
        <v>0</v>
      </c>
      <c r="L76">
        <v>0</v>
      </c>
      <c r="M76">
        <v>0</v>
      </c>
      <c r="N76">
        <v>0</v>
      </c>
      <c r="O76">
        <v>0</v>
      </c>
      <c r="P76">
        <v>260.62</v>
      </c>
      <c r="Q76">
        <v>197.78</v>
      </c>
      <c r="R76">
        <v>39.18</v>
      </c>
      <c r="S76">
        <v>319.77999999999997</v>
      </c>
      <c r="T76">
        <v>215.49</v>
      </c>
      <c r="U76">
        <v>402.15</v>
      </c>
      <c r="V76">
        <v>0</v>
      </c>
      <c r="W76">
        <v>0</v>
      </c>
      <c r="X76">
        <v>0</v>
      </c>
      <c r="Y76">
        <v>0</v>
      </c>
      <c r="Z76">
        <v>0</v>
      </c>
      <c r="AA76" s="1">
        <v>44562</v>
      </c>
      <c r="AB76" s="1">
        <v>44773</v>
      </c>
      <c r="AC76" s="1">
        <v>44785</v>
      </c>
      <c r="AD76" s="17" t="s">
        <v>34</v>
      </c>
      <c r="AE76" s="17" t="s">
        <v>35</v>
      </c>
      <c r="AF76" s="17" t="s">
        <v>10349</v>
      </c>
    </row>
    <row r="77" spans="1:32" x14ac:dyDescent="0.25">
      <c r="A77" s="17" t="s">
        <v>110</v>
      </c>
      <c r="B77">
        <v>2</v>
      </c>
      <c r="C77">
        <v>201</v>
      </c>
      <c r="D77">
        <v>302</v>
      </c>
      <c r="E77">
        <v>0</v>
      </c>
      <c r="F77">
        <v>906</v>
      </c>
      <c r="G77">
        <v>151</v>
      </c>
      <c r="H77">
        <v>0</v>
      </c>
      <c r="I77">
        <v>0</v>
      </c>
      <c r="J77">
        <v>0</v>
      </c>
      <c r="K77">
        <v>0</v>
      </c>
      <c r="L77">
        <v>0</v>
      </c>
      <c r="M77">
        <v>0</v>
      </c>
      <c r="N77">
        <v>0</v>
      </c>
      <c r="O77">
        <v>0</v>
      </c>
      <c r="P77">
        <v>236.18</v>
      </c>
      <c r="Q77">
        <v>197.78</v>
      </c>
      <c r="R77">
        <v>39.18</v>
      </c>
      <c r="S77">
        <v>238.22</v>
      </c>
      <c r="T77">
        <v>215.49</v>
      </c>
      <c r="U77">
        <v>402.15</v>
      </c>
      <c r="V77">
        <v>0</v>
      </c>
      <c r="W77">
        <v>1</v>
      </c>
      <c r="X77">
        <v>0</v>
      </c>
      <c r="Y77">
        <v>0</v>
      </c>
      <c r="Z77">
        <v>0</v>
      </c>
      <c r="AA77" s="1">
        <v>44562</v>
      </c>
      <c r="AB77" s="1">
        <v>44773</v>
      </c>
      <c r="AC77" s="1">
        <v>44785</v>
      </c>
      <c r="AD77" s="17" t="s">
        <v>34</v>
      </c>
      <c r="AE77" s="17" t="s">
        <v>35</v>
      </c>
      <c r="AF77" s="17" t="s">
        <v>10349</v>
      </c>
    </row>
    <row r="78" spans="1:32" x14ac:dyDescent="0.25">
      <c r="A78" s="17" t="s">
        <v>111</v>
      </c>
      <c r="B78">
        <v>2</v>
      </c>
      <c r="C78">
        <v>201</v>
      </c>
      <c r="D78">
        <v>0</v>
      </c>
      <c r="E78">
        <v>0</v>
      </c>
      <c r="F78">
        <v>0</v>
      </c>
      <c r="G78">
        <v>0</v>
      </c>
      <c r="H78">
        <v>0</v>
      </c>
      <c r="I78">
        <v>0</v>
      </c>
      <c r="J78">
        <v>0</v>
      </c>
      <c r="K78">
        <v>0</v>
      </c>
      <c r="L78">
        <v>0</v>
      </c>
      <c r="M78">
        <v>0</v>
      </c>
      <c r="N78">
        <v>0</v>
      </c>
      <c r="O78">
        <v>0</v>
      </c>
      <c r="P78">
        <v>20.65</v>
      </c>
      <c r="Q78">
        <v>0</v>
      </c>
      <c r="R78">
        <v>0</v>
      </c>
      <c r="S78">
        <v>46.35</v>
      </c>
      <c r="T78">
        <v>0</v>
      </c>
      <c r="U78">
        <v>0</v>
      </c>
      <c r="V78">
        <v>0</v>
      </c>
      <c r="W78">
        <v>1</v>
      </c>
      <c r="X78">
        <v>0</v>
      </c>
      <c r="Y78">
        <v>0</v>
      </c>
      <c r="Z78">
        <v>0</v>
      </c>
      <c r="AA78" s="1">
        <v>44562</v>
      </c>
      <c r="AB78" s="1">
        <v>44773</v>
      </c>
      <c r="AC78" s="1">
        <v>44785</v>
      </c>
      <c r="AD78" s="17" t="s">
        <v>34</v>
      </c>
      <c r="AE78" s="17" t="s">
        <v>35</v>
      </c>
      <c r="AF78" s="17" t="s">
        <v>10349</v>
      </c>
    </row>
    <row r="79" spans="1:32" x14ac:dyDescent="0.25">
      <c r="A79" s="17" t="s">
        <v>112</v>
      </c>
      <c r="B79">
        <v>2</v>
      </c>
      <c r="C79">
        <v>201</v>
      </c>
      <c r="D79">
        <v>0</v>
      </c>
      <c r="E79">
        <v>0</v>
      </c>
      <c r="F79">
        <v>0</v>
      </c>
      <c r="G79">
        <v>0</v>
      </c>
      <c r="H79">
        <v>0</v>
      </c>
      <c r="I79">
        <v>0</v>
      </c>
      <c r="J79">
        <v>0</v>
      </c>
      <c r="K79">
        <v>0</v>
      </c>
      <c r="L79">
        <v>0</v>
      </c>
      <c r="M79">
        <v>0</v>
      </c>
      <c r="N79">
        <v>0</v>
      </c>
      <c r="O79">
        <v>0</v>
      </c>
      <c r="P79">
        <v>3.79</v>
      </c>
      <c r="Q79">
        <v>0</v>
      </c>
      <c r="R79">
        <v>0</v>
      </c>
      <c r="S79">
        <v>35.21</v>
      </c>
      <c r="T79">
        <v>0</v>
      </c>
      <c r="U79">
        <v>0</v>
      </c>
      <c r="V79">
        <v>0</v>
      </c>
      <c r="W79">
        <v>1</v>
      </c>
      <c r="X79">
        <v>0</v>
      </c>
      <c r="Y79">
        <v>0</v>
      </c>
      <c r="Z79">
        <v>0</v>
      </c>
      <c r="AA79" s="1">
        <v>44562</v>
      </c>
      <c r="AB79" s="1">
        <v>44773</v>
      </c>
      <c r="AC79" s="1">
        <v>44785</v>
      </c>
      <c r="AD79" s="17" t="s">
        <v>34</v>
      </c>
      <c r="AE79" s="17" t="s">
        <v>35</v>
      </c>
      <c r="AF79" s="17" t="s">
        <v>10349</v>
      </c>
    </row>
    <row r="80" spans="1:32" x14ac:dyDescent="0.25">
      <c r="A80" s="17" t="s">
        <v>113</v>
      </c>
      <c r="B80">
        <v>2</v>
      </c>
      <c r="C80">
        <v>201</v>
      </c>
      <c r="D80">
        <v>8815</v>
      </c>
      <c r="E80">
        <v>4555.99</v>
      </c>
      <c r="F80">
        <v>4287.49</v>
      </c>
      <c r="G80">
        <v>5316</v>
      </c>
      <c r="H80">
        <v>6287</v>
      </c>
      <c r="I80">
        <v>8859.5</v>
      </c>
      <c r="J80">
        <v>6323.84</v>
      </c>
      <c r="K80">
        <v>0</v>
      </c>
      <c r="L80">
        <v>0</v>
      </c>
      <c r="M80">
        <v>0</v>
      </c>
      <c r="N80">
        <v>0</v>
      </c>
      <c r="O80">
        <v>0</v>
      </c>
      <c r="P80">
        <v>4000.42</v>
      </c>
      <c r="Q80">
        <v>5893.27</v>
      </c>
      <c r="R80">
        <v>6790.84</v>
      </c>
      <c r="S80">
        <v>8812.66</v>
      </c>
      <c r="T80">
        <v>21970.23</v>
      </c>
      <c r="U80">
        <v>9454.58</v>
      </c>
      <c r="V80">
        <v>0</v>
      </c>
      <c r="W80">
        <v>0</v>
      </c>
      <c r="X80">
        <v>0</v>
      </c>
      <c r="Y80">
        <v>0</v>
      </c>
      <c r="Z80">
        <v>0</v>
      </c>
      <c r="AA80" s="1">
        <v>44562</v>
      </c>
      <c r="AB80" s="1">
        <v>44773</v>
      </c>
      <c r="AC80" s="1">
        <v>44785</v>
      </c>
      <c r="AD80" s="17" t="s">
        <v>34</v>
      </c>
      <c r="AE80" s="17" t="s">
        <v>35</v>
      </c>
      <c r="AF80" s="17" t="s">
        <v>10349</v>
      </c>
    </row>
    <row r="81" spans="1:32" x14ac:dyDescent="0.25">
      <c r="A81" s="17" t="s">
        <v>114</v>
      </c>
      <c r="B81">
        <v>2</v>
      </c>
      <c r="C81">
        <v>201</v>
      </c>
      <c r="D81">
        <v>8815</v>
      </c>
      <c r="E81">
        <v>4322</v>
      </c>
      <c r="F81">
        <v>2898</v>
      </c>
      <c r="G81">
        <v>5316</v>
      </c>
      <c r="H81">
        <v>6287</v>
      </c>
      <c r="I81">
        <v>4474</v>
      </c>
      <c r="J81">
        <v>6038</v>
      </c>
      <c r="K81">
        <v>0</v>
      </c>
      <c r="L81">
        <v>0</v>
      </c>
      <c r="M81">
        <v>0</v>
      </c>
      <c r="N81">
        <v>0</v>
      </c>
      <c r="O81">
        <v>0</v>
      </c>
      <c r="P81">
        <v>3212.87</v>
      </c>
      <c r="Q81">
        <v>4962.8100000000004</v>
      </c>
      <c r="R81">
        <v>6028.65</v>
      </c>
      <c r="S81">
        <v>7943.69</v>
      </c>
      <c r="T81">
        <v>21029.32</v>
      </c>
      <c r="U81">
        <v>8785.66</v>
      </c>
      <c r="V81">
        <v>0</v>
      </c>
      <c r="W81">
        <v>0</v>
      </c>
      <c r="X81">
        <v>0</v>
      </c>
      <c r="Y81">
        <v>0</v>
      </c>
      <c r="Z81">
        <v>0</v>
      </c>
      <c r="AA81" s="1">
        <v>44562</v>
      </c>
      <c r="AB81" s="1">
        <v>44773</v>
      </c>
      <c r="AC81" s="1">
        <v>44785</v>
      </c>
      <c r="AD81" s="17" t="s">
        <v>34</v>
      </c>
      <c r="AE81" s="17" t="s">
        <v>35</v>
      </c>
      <c r="AF81" s="17" t="s">
        <v>10349</v>
      </c>
    </row>
    <row r="82" spans="1:32" x14ac:dyDescent="0.25">
      <c r="A82" s="17" t="s">
        <v>115</v>
      </c>
      <c r="B82">
        <v>2</v>
      </c>
      <c r="C82">
        <v>201</v>
      </c>
      <c r="D82">
        <v>0</v>
      </c>
      <c r="E82">
        <v>642</v>
      </c>
      <c r="F82">
        <v>972</v>
      </c>
      <c r="G82">
        <v>408</v>
      </c>
      <c r="H82">
        <v>783</v>
      </c>
      <c r="I82">
        <v>790</v>
      </c>
      <c r="J82">
        <v>1208</v>
      </c>
      <c r="K82">
        <v>0</v>
      </c>
      <c r="L82">
        <v>0</v>
      </c>
      <c r="M82">
        <v>0</v>
      </c>
      <c r="N82">
        <v>0</v>
      </c>
      <c r="O82">
        <v>0</v>
      </c>
      <c r="P82">
        <v>260.94</v>
      </c>
      <c r="Q82">
        <v>668.65</v>
      </c>
      <c r="R82">
        <v>901.88</v>
      </c>
      <c r="S82">
        <v>1207.32</v>
      </c>
      <c r="T82">
        <v>14961.5</v>
      </c>
      <c r="U82">
        <v>3995.71</v>
      </c>
      <c r="V82">
        <v>0</v>
      </c>
      <c r="W82">
        <v>1</v>
      </c>
      <c r="X82">
        <v>0</v>
      </c>
      <c r="Y82">
        <v>0</v>
      </c>
      <c r="Z82">
        <v>0</v>
      </c>
      <c r="AA82" s="1">
        <v>44562</v>
      </c>
      <c r="AB82" s="1">
        <v>44773</v>
      </c>
      <c r="AC82" s="1">
        <v>44785</v>
      </c>
      <c r="AD82" s="17" t="s">
        <v>34</v>
      </c>
      <c r="AE82" s="17" t="s">
        <v>35</v>
      </c>
      <c r="AF82" s="17" t="s">
        <v>10349</v>
      </c>
    </row>
    <row r="83" spans="1:32" x14ac:dyDescent="0.25">
      <c r="A83" s="17" t="s">
        <v>116</v>
      </c>
      <c r="B83">
        <v>2</v>
      </c>
      <c r="C83">
        <v>201</v>
      </c>
      <c r="D83">
        <v>64</v>
      </c>
      <c r="E83">
        <v>709</v>
      </c>
      <c r="F83">
        <v>825</v>
      </c>
      <c r="G83">
        <v>2629</v>
      </c>
      <c r="H83">
        <v>1002</v>
      </c>
      <c r="I83">
        <v>499</v>
      </c>
      <c r="J83">
        <v>1158</v>
      </c>
      <c r="K83">
        <v>0</v>
      </c>
      <c r="L83">
        <v>0</v>
      </c>
      <c r="M83">
        <v>0</v>
      </c>
      <c r="N83">
        <v>0</v>
      </c>
      <c r="O83">
        <v>0</v>
      </c>
      <c r="P83">
        <v>703.17</v>
      </c>
      <c r="Q83">
        <v>1190.33</v>
      </c>
      <c r="R83">
        <v>1153.8499999999999</v>
      </c>
      <c r="S83">
        <v>2501.0100000000002</v>
      </c>
      <c r="T83">
        <v>1659.98</v>
      </c>
      <c r="U83">
        <v>1900.66</v>
      </c>
      <c r="V83">
        <v>0</v>
      </c>
      <c r="W83">
        <v>1</v>
      </c>
      <c r="X83">
        <v>0</v>
      </c>
      <c r="Y83">
        <v>0</v>
      </c>
      <c r="Z83">
        <v>0</v>
      </c>
      <c r="AA83" s="1">
        <v>44562</v>
      </c>
      <c r="AB83" s="1">
        <v>44773</v>
      </c>
      <c r="AC83" s="1">
        <v>44785</v>
      </c>
      <c r="AD83" s="17" t="s">
        <v>34</v>
      </c>
      <c r="AE83" s="17" t="s">
        <v>35</v>
      </c>
      <c r="AF83" s="17" t="s">
        <v>10349</v>
      </c>
    </row>
    <row r="84" spans="1:32" x14ac:dyDescent="0.25">
      <c r="A84" s="17" t="s">
        <v>117</v>
      </c>
      <c r="B84">
        <v>2</v>
      </c>
      <c r="C84">
        <v>201</v>
      </c>
      <c r="D84">
        <v>7222</v>
      </c>
      <c r="E84">
        <v>1199</v>
      </c>
      <c r="F84">
        <v>900</v>
      </c>
      <c r="G84">
        <v>1483</v>
      </c>
      <c r="H84">
        <v>2537</v>
      </c>
      <c r="I84">
        <v>1744</v>
      </c>
      <c r="J84">
        <v>1488</v>
      </c>
      <c r="K84">
        <v>0</v>
      </c>
      <c r="L84">
        <v>0</v>
      </c>
      <c r="M84">
        <v>0</v>
      </c>
      <c r="N84">
        <v>0</v>
      </c>
      <c r="O84">
        <v>0</v>
      </c>
      <c r="P84">
        <v>1375.95</v>
      </c>
      <c r="Q84">
        <v>1278.9100000000001</v>
      </c>
      <c r="R84">
        <v>1638.84</v>
      </c>
      <c r="S84">
        <v>1747.48</v>
      </c>
      <c r="T84">
        <v>1451.51</v>
      </c>
      <c r="U84">
        <v>1161.31</v>
      </c>
      <c r="V84">
        <v>0</v>
      </c>
      <c r="W84">
        <v>1</v>
      </c>
      <c r="X84">
        <v>0</v>
      </c>
      <c r="Y84">
        <v>0</v>
      </c>
      <c r="Z84">
        <v>0</v>
      </c>
      <c r="AA84" s="1">
        <v>44562</v>
      </c>
      <c r="AB84" s="1">
        <v>44773</v>
      </c>
      <c r="AC84" s="1">
        <v>44785</v>
      </c>
      <c r="AD84" s="17" t="s">
        <v>34</v>
      </c>
      <c r="AE84" s="17" t="s">
        <v>35</v>
      </c>
      <c r="AF84" s="17" t="s">
        <v>10349</v>
      </c>
    </row>
    <row r="85" spans="1:32" x14ac:dyDescent="0.25">
      <c r="A85" s="17" t="s">
        <v>118</v>
      </c>
      <c r="B85">
        <v>2</v>
      </c>
      <c r="C85">
        <v>201</v>
      </c>
      <c r="D85">
        <v>1514</v>
      </c>
      <c r="E85">
        <v>0</v>
      </c>
      <c r="F85">
        <v>0</v>
      </c>
      <c r="G85">
        <v>0</v>
      </c>
      <c r="H85">
        <v>1084</v>
      </c>
      <c r="I85">
        <v>810</v>
      </c>
      <c r="J85">
        <v>710</v>
      </c>
      <c r="K85">
        <v>0</v>
      </c>
      <c r="L85">
        <v>0</v>
      </c>
      <c r="M85">
        <v>0</v>
      </c>
      <c r="N85">
        <v>0</v>
      </c>
      <c r="O85">
        <v>0</v>
      </c>
      <c r="P85">
        <v>552.73</v>
      </c>
      <c r="Q85">
        <v>729.02</v>
      </c>
      <c r="R85">
        <v>1599.96</v>
      </c>
      <c r="S85">
        <v>1254.58</v>
      </c>
      <c r="T85">
        <v>738.45</v>
      </c>
      <c r="U85">
        <v>930.26</v>
      </c>
      <c r="V85">
        <v>0</v>
      </c>
      <c r="W85">
        <v>1005</v>
      </c>
      <c r="X85">
        <v>0</v>
      </c>
      <c r="Y85">
        <v>0</v>
      </c>
      <c r="Z85">
        <v>0</v>
      </c>
      <c r="AA85" s="1">
        <v>44562</v>
      </c>
      <c r="AB85" s="1">
        <v>44773</v>
      </c>
      <c r="AC85" s="1">
        <v>44785</v>
      </c>
      <c r="AD85" s="17" t="s">
        <v>34</v>
      </c>
      <c r="AE85" s="17" t="s">
        <v>35</v>
      </c>
      <c r="AF85" s="17" t="s">
        <v>10349</v>
      </c>
    </row>
    <row r="86" spans="1:32" x14ac:dyDescent="0.25">
      <c r="A86" s="17" t="s">
        <v>119</v>
      </c>
      <c r="B86">
        <v>2</v>
      </c>
      <c r="C86">
        <v>201</v>
      </c>
      <c r="D86">
        <v>15</v>
      </c>
      <c r="E86">
        <v>1772</v>
      </c>
      <c r="F86">
        <v>201</v>
      </c>
      <c r="G86">
        <v>731</v>
      </c>
      <c r="H86">
        <v>881</v>
      </c>
      <c r="I86">
        <v>566</v>
      </c>
      <c r="J86">
        <v>1409</v>
      </c>
      <c r="K86">
        <v>0</v>
      </c>
      <c r="L86">
        <v>0</v>
      </c>
      <c r="M86">
        <v>0</v>
      </c>
      <c r="N86">
        <v>0</v>
      </c>
      <c r="O86">
        <v>0</v>
      </c>
      <c r="P86">
        <v>320.08</v>
      </c>
      <c r="Q86">
        <v>1029.5</v>
      </c>
      <c r="R86">
        <v>656.93</v>
      </c>
      <c r="S86">
        <v>1113.77</v>
      </c>
      <c r="T86">
        <v>1875.92</v>
      </c>
      <c r="U86">
        <v>716.8</v>
      </c>
      <c r="V86">
        <v>0</v>
      </c>
      <c r="W86">
        <v>1</v>
      </c>
      <c r="X86">
        <v>0</v>
      </c>
      <c r="Y86">
        <v>0</v>
      </c>
      <c r="Z86">
        <v>0</v>
      </c>
      <c r="AA86" s="1">
        <v>44562</v>
      </c>
      <c r="AB86" s="1">
        <v>44773</v>
      </c>
      <c r="AC86" s="1">
        <v>44785</v>
      </c>
      <c r="AD86" s="17" t="s">
        <v>34</v>
      </c>
      <c r="AE86" s="17" t="s">
        <v>35</v>
      </c>
      <c r="AF86" s="17" t="s">
        <v>10349</v>
      </c>
    </row>
    <row r="87" spans="1:32" x14ac:dyDescent="0.25">
      <c r="A87" s="17" t="s">
        <v>120</v>
      </c>
      <c r="B87">
        <v>2</v>
      </c>
      <c r="C87">
        <v>201</v>
      </c>
      <c r="D87">
        <v>0</v>
      </c>
      <c r="E87">
        <v>0</v>
      </c>
      <c r="F87">
        <v>0</v>
      </c>
      <c r="G87">
        <v>65</v>
      </c>
      <c r="H87">
        <v>0</v>
      </c>
      <c r="I87">
        <v>65</v>
      </c>
      <c r="J87">
        <v>65</v>
      </c>
      <c r="K87">
        <v>0</v>
      </c>
      <c r="L87">
        <v>0</v>
      </c>
      <c r="M87">
        <v>0</v>
      </c>
      <c r="N87">
        <v>0</v>
      </c>
      <c r="O87">
        <v>0</v>
      </c>
      <c r="P87">
        <v>0</v>
      </c>
      <c r="Q87">
        <v>66.400000000000006</v>
      </c>
      <c r="R87">
        <v>77.19</v>
      </c>
      <c r="S87">
        <v>119.53</v>
      </c>
      <c r="T87">
        <v>341.96</v>
      </c>
      <c r="U87">
        <v>80.92</v>
      </c>
      <c r="V87">
        <v>0</v>
      </c>
      <c r="W87">
        <v>1</v>
      </c>
      <c r="X87">
        <v>0</v>
      </c>
      <c r="Y87">
        <v>0</v>
      </c>
      <c r="Z87">
        <v>0</v>
      </c>
      <c r="AA87" s="1">
        <v>44562</v>
      </c>
      <c r="AB87" s="1">
        <v>44773</v>
      </c>
      <c r="AC87" s="1">
        <v>44785</v>
      </c>
      <c r="AD87" s="17" t="s">
        <v>34</v>
      </c>
      <c r="AE87" s="17" t="s">
        <v>35</v>
      </c>
      <c r="AF87" s="17" t="s">
        <v>10349</v>
      </c>
    </row>
    <row r="88" spans="1:32" x14ac:dyDescent="0.25">
      <c r="A88" s="17" t="s">
        <v>121</v>
      </c>
      <c r="B88">
        <v>2</v>
      </c>
      <c r="C88">
        <v>201</v>
      </c>
      <c r="D88">
        <v>0</v>
      </c>
      <c r="E88">
        <v>0</v>
      </c>
      <c r="F88">
        <v>0</v>
      </c>
      <c r="G88">
        <v>0</v>
      </c>
      <c r="H88">
        <v>0</v>
      </c>
      <c r="I88">
        <v>0</v>
      </c>
      <c r="J88">
        <v>0</v>
      </c>
      <c r="K88">
        <v>0</v>
      </c>
      <c r="L88">
        <v>0</v>
      </c>
      <c r="M88">
        <v>0</v>
      </c>
      <c r="N88">
        <v>0</v>
      </c>
      <c r="O88">
        <v>0</v>
      </c>
      <c r="P88">
        <v>0.16</v>
      </c>
      <c r="Q88">
        <v>9.25</v>
      </c>
      <c r="R88">
        <v>0.16</v>
      </c>
      <c r="S88">
        <v>0.16</v>
      </c>
      <c r="T88">
        <v>31.59</v>
      </c>
      <c r="U88">
        <v>86.68</v>
      </c>
      <c r="V88">
        <v>0</v>
      </c>
      <c r="W88">
        <v>0</v>
      </c>
      <c r="X88">
        <v>0</v>
      </c>
      <c r="Y88">
        <v>0</v>
      </c>
      <c r="Z88">
        <v>0</v>
      </c>
      <c r="AA88" s="1">
        <v>44562</v>
      </c>
      <c r="AB88" s="1">
        <v>44773</v>
      </c>
      <c r="AC88" s="1">
        <v>44785</v>
      </c>
      <c r="AD88" s="17" t="s">
        <v>34</v>
      </c>
      <c r="AE88" s="17" t="s">
        <v>35</v>
      </c>
      <c r="AF88" s="17" t="s">
        <v>10349</v>
      </c>
    </row>
    <row r="89" spans="1:32" x14ac:dyDescent="0.25">
      <c r="A89" s="17" t="s">
        <v>122</v>
      </c>
      <c r="B89">
        <v>2</v>
      </c>
      <c r="C89">
        <v>201</v>
      </c>
      <c r="D89">
        <v>0</v>
      </c>
      <c r="E89">
        <v>0</v>
      </c>
      <c r="F89">
        <v>0</v>
      </c>
      <c r="G89">
        <v>0</v>
      </c>
      <c r="H89">
        <v>0</v>
      </c>
      <c r="I89">
        <v>0</v>
      </c>
      <c r="J89">
        <v>0</v>
      </c>
      <c r="K89">
        <v>0</v>
      </c>
      <c r="L89">
        <v>0</v>
      </c>
      <c r="M89">
        <v>0</v>
      </c>
      <c r="N89">
        <v>0</v>
      </c>
      <c r="O89">
        <v>0</v>
      </c>
      <c r="P89">
        <v>0</v>
      </c>
      <c r="Q89">
        <v>1.61</v>
      </c>
      <c r="R89">
        <v>0</v>
      </c>
      <c r="S89">
        <v>0</v>
      </c>
      <c r="T89">
        <v>22.68</v>
      </c>
      <c r="U89">
        <v>62.71</v>
      </c>
      <c r="V89">
        <v>0</v>
      </c>
      <c r="W89">
        <v>1</v>
      </c>
      <c r="X89">
        <v>0</v>
      </c>
      <c r="Y89">
        <v>0</v>
      </c>
      <c r="Z89">
        <v>0</v>
      </c>
      <c r="AA89" s="1">
        <v>44562</v>
      </c>
      <c r="AB89" s="1">
        <v>44773</v>
      </c>
      <c r="AC89" s="1">
        <v>44785</v>
      </c>
      <c r="AD89" s="17" t="s">
        <v>34</v>
      </c>
      <c r="AE89" s="17" t="s">
        <v>35</v>
      </c>
      <c r="AF89" s="17" t="s">
        <v>10349</v>
      </c>
    </row>
    <row r="90" spans="1:32" x14ac:dyDescent="0.25">
      <c r="A90" s="17" t="s">
        <v>123</v>
      </c>
      <c r="B90">
        <v>2</v>
      </c>
      <c r="C90">
        <v>201</v>
      </c>
      <c r="D90">
        <v>0</v>
      </c>
      <c r="E90">
        <v>0</v>
      </c>
      <c r="F90">
        <v>0</v>
      </c>
      <c r="G90">
        <v>0</v>
      </c>
      <c r="H90">
        <v>0</v>
      </c>
      <c r="I90">
        <v>0</v>
      </c>
      <c r="J90">
        <v>0</v>
      </c>
      <c r="K90">
        <v>0</v>
      </c>
      <c r="L90">
        <v>0</v>
      </c>
      <c r="M90">
        <v>0</v>
      </c>
      <c r="N90">
        <v>0</v>
      </c>
      <c r="O90">
        <v>0</v>
      </c>
      <c r="P90">
        <v>0</v>
      </c>
      <c r="Q90">
        <v>7.48</v>
      </c>
      <c r="R90">
        <v>0</v>
      </c>
      <c r="S90">
        <v>0</v>
      </c>
      <c r="T90">
        <v>8.75</v>
      </c>
      <c r="U90">
        <v>23.77</v>
      </c>
      <c r="V90">
        <v>0</v>
      </c>
      <c r="W90">
        <v>1</v>
      </c>
      <c r="X90">
        <v>0</v>
      </c>
      <c r="Y90">
        <v>0</v>
      </c>
      <c r="Z90">
        <v>0</v>
      </c>
      <c r="AA90" s="1">
        <v>44562</v>
      </c>
      <c r="AB90" s="1">
        <v>44773</v>
      </c>
      <c r="AC90" s="1">
        <v>44785</v>
      </c>
      <c r="AD90" s="17" t="s">
        <v>34</v>
      </c>
      <c r="AE90" s="17" t="s">
        <v>35</v>
      </c>
      <c r="AF90" s="17" t="s">
        <v>10349</v>
      </c>
    </row>
    <row r="91" spans="1:32" x14ac:dyDescent="0.25">
      <c r="A91" s="17" t="s">
        <v>124</v>
      </c>
      <c r="B91">
        <v>2</v>
      </c>
      <c r="C91">
        <v>201</v>
      </c>
      <c r="D91">
        <v>0</v>
      </c>
      <c r="E91">
        <v>0</v>
      </c>
      <c r="F91">
        <v>0</v>
      </c>
      <c r="G91">
        <v>0</v>
      </c>
      <c r="H91">
        <v>0</v>
      </c>
      <c r="I91">
        <v>0</v>
      </c>
      <c r="J91">
        <v>0</v>
      </c>
      <c r="K91">
        <v>0</v>
      </c>
      <c r="L91">
        <v>0</v>
      </c>
      <c r="M91">
        <v>0</v>
      </c>
      <c r="N91">
        <v>0</v>
      </c>
      <c r="O91">
        <v>0</v>
      </c>
      <c r="P91">
        <v>0.16</v>
      </c>
      <c r="Q91">
        <v>0.16</v>
      </c>
      <c r="R91">
        <v>0.16</v>
      </c>
      <c r="S91">
        <v>0.16</v>
      </c>
      <c r="T91">
        <v>0.16</v>
      </c>
      <c r="U91">
        <v>0.2</v>
      </c>
      <c r="V91">
        <v>0</v>
      </c>
      <c r="W91">
        <v>1</v>
      </c>
      <c r="X91">
        <v>0</v>
      </c>
      <c r="Y91">
        <v>0</v>
      </c>
      <c r="Z91">
        <v>0</v>
      </c>
      <c r="AA91" s="1">
        <v>44562</v>
      </c>
      <c r="AB91" s="1">
        <v>44773</v>
      </c>
      <c r="AC91" s="1">
        <v>44785</v>
      </c>
      <c r="AD91" s="17" t="s">
        <v>34</v>
      </c>
      <c r="AE91" s="17" t="s">
        <v>35</v>
      </c>
      <c r="AF91" s="17" t="s">
        <v>10349</v>
      </c>
    </row>
    <row r="92" spans="1:32" x14ac:dyDescent="0.25">
      <c r="A92" s="17" t="s">
        <v>125</v>
      </c>
      <c r="B92">
        <v>2</v>
      </c>
      <c r="C92">
        <v>201</v>
      </c>
      <c r="D92">
        <v>0</v>
      </c>
      <c r="E92">
        <v>172.52</v>
      </c>
      <c r="F92">
        <v>1201.8499999999999</v>
      </c>
      <c r="G92">
        <v>0</v>
      </c>
      <c r="H92">
        <v>0</v>
      </c>
      <c r="I92">
        <v>2527.64</v>
      </c>
      <c r="J92">
        <v>126.33</v>
      </c>
      <c r="K92">
        <v>0</v>
      </c>
      <c r="L92">
        <v>0</v>
      </c>
      <c r="M92">
        <v>0</v>
      </c>
      <c r="N92">
        <v>0</v>
      </c>
      <c r="O92">
        <v>0</v>
      </c>
      <c r="P92">
        <v>578.87</v>
      </c>
      <c r="Q92">
        <v>714.02</v>
      </c>
      <c r="R92">
        <v>589.92999999999995</v>
      </c>
      <c r="S92">
        <v>668.16</v>
      </c>
      <c r="T92">
        <v>739.42</v>
      </c>
      <c r="U92">
        <v>458.6</v>
      </c>
      <c r="V92">
        <v>0</v>
      </c>
      <c r="W92">
        <v>0</v>
      </c>
      <c r="X92">
        <v>0</v>
      </c>
      <c r="Y92">
        <v>0</v>
      </c>
      <c r="Z92">
        <v>0</v>
      </c>
      <c r="AA92" s="1">
        <v>44562</v>
      </c>
      <c r="AB92" s="1">
        <v>44773</v>
      </c>
      <c r="AC92" s="1">
        <v>44785</v>
      </c>
      <c r="AD92" s="17" t="s">
        <v>34</v>
      </c>
      <c r="AE92" s="17" t="s">
        <v>35</v>
      </c>
      <c r="AF92" s="17" t="s">
        <v>10349</v>
      </c>
    </row>
    <row r="93" spans="1:32" x14ac:dyDescent="0.25">
      <c r="A93" s="17" t="s">
        <v>126</v>
      </c>
      <c r="B93">
        <v>2</v>
      </c>
      <c r="C93">
        <v>201</v>
      </c>
      <c r="D93">
        <v>0</v>
      </c>
      <c r="E93">
        <v>172.52</v>
      </c>
      <c r="F93">
        <v>550.71</v>
      </c>
      <c r="G93">
        <v>0</v>
      </c>
      <c r="H93">
        <v>0</v>
      </c>
      <c r="I93">
        <v>1763.64</v>
      </c>
      <c r="J93">
        <v>126.33</v>
      </c>
      <c r="K93">
        <v>0</v>
      </c>
      <c r="L93">
        <v>0</v>
      </c>
      <c r="M93">
        <v>0</v>
      </c>
      <c r="N93">
        <v>0</v>
      </c>
      <c r="O93">
        <v>0</v>
      </c>
      <c r="P93">
        <v>522.28</v>
      </c>
      <c r="Q93">
        <v>659.78</v>
      </c>
      <c r="R93">
        <v>582.41999999999996</v>
      </c>
      <c r="S93">
        <v>665.75</v>
      </c>
      <c r="T93">
        <v>737.18</v>
      </c>
      <c r="U93">
        <v>399.59</v>
      </c>
      <c r="V93">
        <v>0</v>
      </c>
      <c r="W93">
        <v>1</v>
      </c>
      <c r="X93">
        <v>0</v>
      </c>
      <c r="Y93">
        <v>0</v>
      </c>
      <c r="Z93">
        <v>0</v>
      </c>
      <c r="AA93" s="1">
        <v>44562</v>
      </c>
      <c r="AB93" s="1">
        <v>44773</v>
      </c>
      <c r="AC93" s="1">
        <v>44785</v>
      </c>
      <c r="AD93" s="17" t="s">
        <v>34</v>
      </c>
      <c r="AE93" s="17" t="s">
        <v>35</v>
      </c>
      <c r="AF93" s="17" t="s">
        <v>10349</v>
      </c>
    </row>
    <row r="94" spans="1:32" x14ac:dyDescent="0.25">
      <c r="A94" s="17" t="s">
        <v>127</v>
      </c>
      <c r="B94">
        <v>2</v>
      </c>
      <c r="C94">
        <v>201</v>
      </c>
      <c r="D94">
        <v>0</v>
      </c>
      <c r="E94">
        <v>0</v>
      </c>
      <c r="F94">
        <v>641.09</v>
      </c>
      <c r="G94">
        <v>0</v>
      </c>
      <c r="H94">
        <v>0</v>
      </c>
      <c r="I94">
        <v>755</v>
      </c>
      <c r="J94">
        <v>0</v>
      </c>
      <c r="K94">
        <v>0</v>
      </c>
      <c r="L94">
        <v>0</v>
      </c>
      <c r="M94">
        <v>0</v>
      </c>
      <c r="N94">
        <v>0</v>
      </c>
      <c r="O94">
        <v>0</v>
      </c>
      <c r="P94">
        <v>0</v>
      </c>
      <c r="Q94">
        <v>52</v>
      </c>
      <c r="R94">
        <v>0</v>
      </c>
      <c r="S94">
        <v>0</v>
      </c>
      <c r="T94">
        <v>0</v>
      </c>
      <c r="U94">
        <v>0</v>
      </c>
      <c r="V94">
        <v>0</v>
      </c>
      <c r="W94">
        <v>1</v>
      </c>
      <c r="X94">
        <v>0</v>
      </c>
      <c r="Y94">
        <v>0</v>
      </c>
      <c r="Z94">
        <v>0</v>
      </c>
      <c r="AA94" s="1">
        <v>44562</v>
      </c>
      <c r="AB94" s="1">
        <v>44773</v>
      </c>
      <c r="AC94" s="1">
        <v>44785</v>
      </c>
      <c r="AD94" s="17" t="s">
        <v>34</v>
      </c>
      <c r="AE94" s="17" t="s">
        <v>35</v>
      </c>
      <c r="AF94" s="17" t="s">
        <v>10349</v>
      </c>
    </row>
    <row r="95" spans="1:32" x14ac:dyDescent="0.25">
      <c r="A95" s="17" t="s">
        <v>128</v>
      </c>
      <c r="B95">
        <v>2</v>
      </c>
      <c r="C95">
        <v>201</v>
      </c>
      <c r="D95">
        <v>0</v>
      </c>
      <c r="E95">
        <v>0</v>
      </c>
      <c r="F95">
        <v>10.050000000000001</v>
      </c>
      <c r="G95">
        <v>0</v>
      </c>
      <c r="H95">
        <v>0</v>
      </c>
      <c r="I95">
        <v>9</v>
      </c>
      <c r="J95">
        <v>0</v>
      </c>
      <c r="K95">
        <v>0</v>
      </c>
      <c r="L95">
        <v>0</v>
      </c>
      <c r="M95">
        <v>0</v>
      </c>
      <c r="N95">
        <v>0</v>
      </c>
      <c r="O95">
        <v>0</v>
      </c>
      <c r="P95">
        <v>56.59</v>
      </c>
      <c r="Q95">
        <v>2.2400000000000002</v>
      </c>
      <c r="R95">
        <v>7.51</v>
      </c>
      <c r="S95">
        <v>2.41</v>
      </c>
      <c r="T95">
        <v>2.2400000000000002</v>
      </c>
      <c r="U95">
        <v>0.01</v>
      </c>
      <c r="V95">
        <v>0</v>
      </c>
      <c r="W95">
        <v>1</v>
      </c>
      <c r="X95">
        <v>0</v>
      </c>
      <c r="Y95">
        <v>0</v>
      </c>
      <c r="Z95">
        <v>0</v>
      </c>
      <c r="AA95" s="1">
        <v>44562</v>
      </c>
      <c r="AB95" s="1">
        <v>44773</v>
      </c>
      <c r="AC95" s="1">
        <v>44785</v>
      </c>
      <c r="AD95" s="17" t="s">
        <v>34</v>
      </c>
      <c r="AE95" s="17" t="s">
        <v>35</v>
      </c>
      <c r="AF95" s="17" t="s">
        <v>10349</v>
      </c>
    </row>
    <row r="96" spans="1:32" x14ac:dyDescent="0.25">
      <c r="A96" s="17" t="s">
        <v>129</v>
      </c>
      <c r="B96">
        <v>2</v>
      </c>
      <c r="C96">
        <v>201</v>
      </c>
      <c r="D96">
        <v>0</v>
      </c>
      <c r="E96">
        <v>0</v>
      </c>
      <c r="F96">
        <v>0</v>
      </c>
      <c r="G96">
        <v>0</v>
      </c>
      <c r="H96">
        <v>0</v>
      </c>
      <c r="I96">
        <v>0</v>
      </c>
      <c r="J96">
        <v>0</v>
      </c>
      <c r="K96">
        <v>0</v>
      </c>
      <c r="L96">
        <v>0</v>
      </c>
      <c r="M96">
        <v>0</v>
      </c>
      <c r="N96">
        <v>0</v>
      </c>
      <c r="O96">
        <v>0</v>
      </c>
      <c r="P96">
        <v>0</v>
      </c>
      <c r="Q96">
        <v>0</v>
      </c>
      <c r="R96">
        <v>0</v>
      </c>
      <c r="S96">
        <v>0</v>
      </c>
      <c r="T96">
        <v>0</v>
      </c>
      <c r="U96">
        <v>59</v>
      </c>
      <c r="V96">
        <v>0</v>
      </c>
      <c r="W96">
        <v>1005</v>
      </c>
      <c r="X96">
        <v>0</v>
      </c>
      <c r="Y96">
        <v>0</v>
      </c>
      <c r="Z96">
        <v>0</v>
      </c>
      <c r="AA96" s="1">
        <v>44562</v>
      </c>
      <c r="AB96" s="1">
        <v>44773</v>
      </c>
      <c r="AC96" s="1">
        <v>44785</v>
      </c>
      <c r="AD96" s="17" t="s">
        <v>34</v>
      </c>
      <c r="AE96" s="17" t="s">
        <v>35</v>
      </c>
      <c r="AF96" s="17" t="s">
        <v>10349</v>
      </c>
    </row>
    <row r="97" spans="1:32" x14ac:dyDescent="0.25">
      <c r="A97" s="17" t="s">
        <v>130</v>
      </c>
      <c r="B97">
        <v>2</v>
      </c>
      <c r="C97">
        <v>201</v>
      </c>
      <c r="D97">
        <v>0</v>
      </c>
      <c r="E97">
        <v>61.47</v>
      </c>
      <c r="F97">
        <v>187.64</v>
      </c>
      <c r="G97">
        <v>0</v>
      </c>
      <c r="H97">
        <v>0</v>
      </c>
      <c r="I97">
        <v>1857.86</v>
      </c>
      <c r="J97">
        <v>159.51</v>
      </c>
      <c r="K97">
        <v>0</v>
      </c>
      <c r="L97">
        <v>0</v>
      </c>
      <c r="M97">
        <v>0</v>
      </c>
      <c r="N97">
        <v>0</v>
      </c>
      <c r="O97">
        <v>0</v>
      </c>
      <c r="P97">
        <v>208.52</v>
      </c>
      <c r="Q97">
        <v>207.19</v>
      </c>
      <c r="R97">
        <v>172.1</v>
      </c>
      <c r="S97">
        <v>200.65</v>
      </c>
      <c r="T97">
        <v>169.9</v>
      </c>
      <c r="U97">
        <v>123.64</v>
      </c>
      <c r="V97">
        <v>0</v>
      </c>
      <c r="W97">
        <v>0</v>
      </c>
      <c r="X97">
        <v>0</v>
      </c>
      <c r="Y97">
        <v>0</v>
      </c>
      <c r="Z97">
        <v>0</v>
      </c>
      <c r="AA97" s="1">
        <v>44562</v>
      </c>
      <c r="AB97" s="1">
        <v>44773</v>
      </c>
      <c r="AC97" s="1">
        <v>44785</v>
      </c>
      <c r="AD97" s="17" t="s">
        <v>34</v>
      </c>
      <c r="AE97" s="17" t="s">
        <v>35</v>
      </c>
      <c r="AF97" s="17" t="s">
        <v>10349</v>
      </c>
    </row>
    <row r="98" spans="1:32" x14ac:dyDescent="0.25">
      <c r="A98" s="17" t="s">
        <v>131</v>
      </c>
      <c r="B98">
        <v>2</v>
      </c>
      <c r="C98">
        <v>201</v>
      </c>
      <c r="D98">
        <v>0</v>
      </c>
      <c r="E98">
        <v>61.47</v>
      </c>
      <c r="F98">
        <v>89.97</v>
      </c>
      <c r="G98">
        <v>0</v>
      </c>
      <c r="H98">
        <v>0</v>
      </c>
      <c r="I98">
        <v>1580.82</v>
      </c>
      <c r="J98">
        <v>159.51</v>
      </c>
      <c r="K98">
        <v>0</v>
      </c>
      <c r="L98">
        <v>0</v>
      </c>
      <c r="M98">
        <v>0</v>
      </c>
      <c r="N98">
        <v>0</v>
      </c>
      <c r="O98">
        <v>0</v>
      </c>
      <c r="P98">
        <v>206.45</v>
      </c>
      <c r="Q98">
        <v>198.84</v>
      </c>
      <c r="R98">
        <v>169.98</v>
      </c>
      <c r="S98">
        <v>199.81</v>
      </c>
      <c r="T98">
        <v>169.28</v>
      </c>
      <c r="U98">
        <v>84.64</v>
      </c>
      <c r="V98">
        <v>0</v>
      </c>
      <c r="W98">
        <v>1</v>
      </c>
      <c r="X98">
        <v>0</v>
      </c>
      <c r="Y98">
        <v>0</v>
      </c>
      <c r="Z98">
        <v>0</v>
      </c>
      <c r="AA98" s="1">
        <v>44562</v>
      </c>
      <c r="AB98" s="1">
        <v>44773</v>
      </c>
      <c r="AC98" s="1">
        <v>44785</v>
      </c>
      <c r="AD98" s="17" t="s">
        <v>34</v>
      </c>
      <c r="AE98" s="17" t="s">
        <v>35</v>
      </c>
      <c r="AF98" s="17" t="s">
        <v>10349</v>
      </c>
    </row>
    <row r="99" spans="1:32" x14ac:dyDescent="0.25">
      <c r="A99" s="17" t="s">
        <v>132</v>
      </c>
      <c r="B99">
        <v>2</v>
      </c>
      <c r="C99">
        <v>201</v>
      </c>
      <c r="D99">
        <v>0</v>
      </c>
      <c r="E99">
        <v>0</v>
      </c>
      <c r="F99">
        <v>96.16</v>
      </c>
      <c r="G99">
        <v>0</v>
      </c>
      <c r="H99">
        <v>0</v>
      </c>
      <c r="I99">
        <v>273.77</v>
      </c>
      <c r="J99">
        <v>0</v>
      </c>
      <c r="K99">
        <v>0</v>
      </c>
      <c r="L99">
        <v>0</v>
      </c>
      <c r="M99">
        <v>0</v>
      </c>
      <c r="N99">
        <v>0</v>
      </c>
      <c r="O99">
        <v>0</v>
      </c>
      <c r="P99">
        <v>0</v>
      </c>
      <c r="Q99">
        <v>8</v>
      </c>
      <c r="R99">
        <v>0</v>
      </c>
      <c r="S99">
        <v>0</v>
      </c>
      <c r="T99">
        <v>0</v>
      </c>
      <c r="U99">
        <v>0</v>
      </c>
      <c r="V99">
        <v>0</v>
      </c>
      <c r="W99">
        <v>1</v>
      </c>
      <c r="X99">
        <v>0</v>
      </c>
      <c r="Y99">
        <v>0</v>
      </c>
      <c r="Z99">
        <v>0</v>
      </c>
      <c r="AA99" s="1">
        <v>44562</v>
      </c>
      <c r="AB99" s="1">
        <v>44773</v>
      </c>
      <c r="AC99" s="1">
        <v>44785</v>
      </c>
      <c r="AD99" s="17" t="s">
        <v>34</v>
      </c>
      <c r="AE99" s="17" t="s">
        <v>35</v>
      </c>
      <c r="AF99" s="17" t="s">
        <v>10349</v>
      </c>
    </row>
    <row r="100" spans="1:32" x14ac:dyDescent="0.25">
      <c r="A100" s="17" t="s">
        <v>133</v>
      </c>
      <c r="B100">
        <v>2</v>
      </c>
      <c r="C100">
        <v>201</v>
      </c>
      <c r="D100">
        <v>0</v>
      </c>
      <c r="E100">
        <v>0</v>
      </c>
      <c r="F100">
        <v>1.51</v>
      </c>
      <c r="G100">
        <v>0</v>
      </c>
      <c r="H100">
        <v>0</v>
      </c>
      <c r="I100">
        <v>3.27</v>
      </c>
      <c r="J100">
        <v>0</v>
      </c>
      <c r="K100">
        <v>0</v>
      </c>
      <c r="L100">
        <v>0</v>
      </c>
      <c r="M100">
        <v>0</v>
      </c>
      <c r="N100">
        <v>0</v>
      </c>
      <c r="O100">
        <v>0</v>
      </c>
      <c r="P100">
        <v>2.0699999999999998</v>
      </c>
      <c r="Q100">
        <v>0.35</v>
      </c>
      <c r="R100">
        <v>2.12</v>
      </c>
      <c r="S100">
        <v>0.84</v>
      </c>
      <c r="T100">
        <v>0.62</v>
      </c>
      <c r="U100">
        <v>0</v>
      </c>
      <c r="V100">
        <v>0</v>
      </c>
      <c r="W100">
        <v>1</v>
      </c>
      <c r="X100">
        <v>0</v>
      </c>
      <c r="Y100">
        <v>0</v>
      </c>
      <c r="Z100">
        <v>0</v>
      </c>
      <c r="AA100" s="1">
        <v>44562</v>
      </c>
      <c r="AB100" s="1">
        <v>44773</v>
      </c>
      <c r="AC100" s="1">
        <v>44785</v>
      </c>
      <c r="AD100" s="17" t="s">
        <v>34</v>
      </c>
      <c r="AE100" s="17" t="s">
        <v>35</v>
      </c>
      <c r="AF100" s="17" t="s">
        <v>10349</v>
      </c>
    </row>
    <row r="101" spans="1:32" x14ac:dyDescent="0.25">
      <c r="A101" s="17" t="s">
        <v>134</v>
      </c>
      <c r="B101">
        <v>2</v>
      </c>
      <c r="C101">
        <v>201</v>
      </c>
      <c r="D101">
        <v>0</v>
      </c>
      <c r="E101">
        <v>0</v>
      </c>
      <c r="F101">
        <v>0</v>
      </c>
      <c r="G101">
        <v>0</v>
      </c>
      <c r="H101">
        <v>0</v>
      </c>
      <c r="I101">
        <v>0</v>
      </c>
      <c r="J101">
        <v>0</v>
      </c>
      <c r="K101">
        <v>0</v>
      </c>
      <c r="L101">
        <v>0</v>
      </c>
      <c r="M101">
        <v>0</v>
      </c>
      <c r="N101">
        <v>0</v>
      </c>
      <c r="O101">
        <v>0</v>
      </c>
      <c r="P101">
        <v>0</v>
      </c>
      <c r="Q101">
        <v>0</v>
      </c>
      <c r="R101">
        <v>0</v>
      </c>
      <c r="S101">
        <v>0</v>
      </c>
      <c r="T101">
        <v>0</v>
      </c>
      <c r="U101">
        <v>39</v>
      </c>
      <c r="V101">
        <v>0</v>
      </c>
      <c r="W101">
        <v>1005</v>
      </c>
      <c r="X101">
        <v>0</v>
      </c>
      <c r="Y101">
        <v>0</v>
      </c>
      <c r="Z101">
        <v>0</v>
      </c>
      <c r="AA101" s="1">
        <v>44562</v>
      </c>
      <c r="AB101" s="1">
        <v>44773</v>
      </c>
      <c r="AC101" s="1">
        <v>44785</v>
      </c>
      <c r="AD101" s="17" t="s">
        <v>34</v>
      </c>
      <c r="AE101" s="17" t="s">
        <v>35</v>
      </c>
      <c r="AF101" s="17" t="s">
        <v>10349</v>
      </c>
    </row>
    <row r="102" spans="1:32" x14ac:dyDescent="0.25">
      <c r="A102" s="17" t="s">
        <v>4174</v>
      </c>
      <c r="B102">
        <v>2</v>
      </c>
      <c r="C102">
        <v>201</v>
      </c>
      <c r="D102">
        <v>0</v>
      </c>
      <c r="E102">
        <v>0</v>
      </c>
      <c r="F102">
        <v>14336.87</v>
      </c>
      <c r="G102">
        <v>35351.769999999997</v>
      </c>
      <c r="H102">
        <v>134452.67000000001</v>
      </c>
      <c r="I102">
        <v>18021.43</v>
      </c>
      <c r="J102">
        <v>4498.8100000000004</v>
      </c>
      <c r="K102">
        <v>0</v>
      </c>
      <c r="L102">
        <v>0</v>
      </c>
      <c r="M102">
        <v>0</v>
      </c>
      <c r="N102">
        <v>0</v>
      </c>
      <c r="O102">
        <v>0</v>
      </c>
      <c r="P102">
        <v>0</v>
      </c>
      <c r="Q102">
        <v>0</v>
      </c>
      <c r="R102">
        <v>0</v>
      </c>
      <c r="S102">
        <v>0</v>
      </c>
      <c r="T102">
        <v>0</v>
      </c>
      <c r="U102">
        <v>0</v>
      </c>
      <c r="V102">
        <v>0</v>
      </c>
      <c r="W102">
        <v>0</v>
      </c>
      <c r="X102">
        <v>0</v>
      </c>
      <c r="Y102">
        <v>0</v>
      </c>
      <c r="Z102">
        <v>0</v>
      </c>
      <c r="AA102" s="1">
        <v>44562</v>
      </c>
      <c r="AB102" s="1">
        <v>44773</v>
      </c>
      <c r="AC102" s="1">
        <v>44785</v>
      </c>
      <c r="AD102" s="17" t="s">
        <v>34</v>
      </c>
      <c r="AE102" s="17" t="s">
        <v>35</v>
      </c>
      <c r="AF102" s="17" t="s">
        <v>10349</v>
      </c>
    </row>
    <row r="103" spans="1:32" x14ac:dyDescent="0.25">
      <c r="A103" s="17" t="s">
        <v>4175</v>
      </c>
      <c r="B103">
        <v>2</v>
      </c>
      <c r="C103">
        <v>201</v>
      </c>
      <c r="D103">
        <v>0</v>
      </c>
      <c r="E103">
        <v>0</v>
      </c>
      <c r="F103">
        <v>14336.87</v>
      </c>
      <c r="G103">
        <v>35351.769999999997</v>
      </c>
      <c r="H103">
        <v>134452.67000000001</v>
      </c>
      <c r="I103">
        <v>18021.43</v>
      </c>
      <c r="J103">
        <v>4498.8100000000004</v>
      </c>
      <c r="K103">
        <v>0</v>
      </c>
      <c r="L103">
        <v>0</v>
      </c>
      <c r="M103">
        <v>0</v>
      </c>
      <c r="N103">
        <v>0</v>
      </c>
      <c r="O103">
        <v>0</v>
      </c>
      <c r="P103">
        <v>0</v>
      </c>
      <c r="Q103">
        <v>0</v>
      </c>
      <c r="R103">
        <v>0</v>
      </c>
      <c r="S103">
        <v>0</v>
      </c>
      <c r="T103">
        <v>0</v>
      </c>
      <c r="U103">
        <v>0</v>
      </c>
      <c r="V103">
        <v>0</v>
      </c>
      <c r="W103">
        <v>0</v>
      </c>
      <c r="X103">
        <v>0</v>
      </c>
      <c r="Y103">
        <v>0</v>
      </c>
      <c r="Z103">
        <v>0</v>
      </c>
      <c r="AA103" s="1">
        <v>44562</v>
      </c>
      <c r="AB103" s="1">
        <v>44773</v>
      </c>
      <c r="AC103" s="1">
        <v>44785</v>
      </c>
      <c r="AD103" s="17" t="s">
        <v>34</v>
      </c>
      <c r="AE103" s="17" t="s">
        <v>35</v>
      </c>
      <c r="AF103" s="17" t="s">
        <v>10349</v>
      </c>
    </row>
    <row r="104" spans="1:32" x14ac:dyDescent="0.25">
      <c r="A104" s="17" t="s">
        <v>4176</v>
      </c>
      <c r="B104">
        <v>2</v>
      </c>
      <c r="C104">
        <v>201</v>
      </c>
      <c r="D104">
        <v>0</v>
      </c>
      <c r="E104">
        <v>0</v>
      </c>
      <c r="F104">
        <v>14336.87</v>
      </c>
      <c r="G104">
        <v>35351.769999999997</v>
      </c>
      <c r="H104">
        <v>134380.19</v>
      </c>
      <c r="I104">
        <v>17959.919999999998</v>
      </c>
      <c r="J104">
        <v>4334.24</v>
      </c>
      <c r="K104">
        <v>0</v>
      </c>
      <c r="L104">
        <v>0</v>
      </c>
      <c r="M104">
        <v>0</v>
      </c>
      <c r="N104">
        <v>0</v>
      </c>
      <c r="O104">
        <v>0</v>
      </c>
      <c r="P104">
        <v>0</v>
      </c>
      <c r="Q104">
        <v>0</v>
      </c>
      <c r="R104">
        <v>0</v>
      </c>
      <c r="S104">
        <v>0</v>
      </c>
      <c r="T104">
        <v>0</v>
      </c>
      <c r="U104">
        <v>0</v>
      </c>
      <c r="V104">
        <v>0</v>
      </c>
      <c r="W104">
        <v>0</v>
      </c>
      <c r="X104">
        <v>0</v>
      </c>
      <c r="Y104">
        <v>0</v>
      </c>
      <c r="Z104">
        <v>0</v>
      </c>
      <c r="AA104" s="1">
        <v>44562</v>
      </c>
      <c r="AB104" s="1">
        <v>44773</v>
      </c>
      <c r="AC104" s="1">
        <v>44785</v>
      </c>
      <c r="AD104" s="17" t="s">
        <v>34</v>
      </c>
      <c r="AE104" s="17" t="s">
        <v>35</v>
      </c>
      <c r="AF104" s="17" t="s">
        <v>10349</v>
      </c>
    </row>
    <row r="105" spans="1:32" x14ac:dyDescent="0.25">
      <c r="A105" s="17" t="s">
        <v>4177</v>
      </c>
      <c r="B105">
        <v>2</v>
      </c>
      <c r="C105">
        <v>201</v>
      </c>
      <c r="D105">
        <v>0</v>
      </c>
      <c r="E105">
        <v>0</v>
      </c>
      <c r="F105">
        <v>14336.87</v>
      </c>
      <c r="G105">
        <v>35351.769999999997</v>
      </c>
      <c r="H105">
        <v>134380.19</v>
      </c>
      <c r="I105">
        <v>17959.919999999998</v>
      </c>
      <c r="J105">
        <v>4334.24</v>
      </c>
      <c r="K105">
        <v>0</v>
      </c>
      <c r="L105">
        <v>0</v>
      </c>
      <c r="M105">
        <v>0</v>
      </c>
      <c r="N105">
        <v>0</v>
      </c>
      <c r="O105">
        <v>0</v>
      </c>
      <c r="P105">
        <v>0</v>
      </c>
      <c r="Q105">
        <v>0</v>
      </c>
      <c r="R105">
        <v>0</v>
      </c>
      <c r="S105">
        <v>0</v>
      </c>
      <c r="T105">
        <v>0</v>
      </c>
      <c r="U105">
        <v>0</v>
      </c>
      <c r="V105">
        <v>0</v>
      </c>
      <c r="W105">
        <v>1</v>
      </c>
      <c r="X105">
        <v>0</v>
      </c>
      <c r="Y105">
        <v>0</v>
      </c>
      <c r="Z105">
        <v>0</v>
      </c>
      <c r="AA105" s="1">
        <v>44562</v>
      </c>
      <c r="AB105" s="1">
        <v>44773</v>
      </c>
      <c r="AC105" s="1">
        <v>44785</v>
      </c>
      <c r="AD105" s="17" t="s">
        <v>34</v>
      </c>
      <c r="AE105" s="17" t="s">
        <v>35</v>
      </c>
      <c r="AF105" s="17" t="s">
        <v>10349</v>
      </c>
    </row>
    <row r="106" spans="1:32" x14ac:dyDescent="0.25">
      <c r="A106" s="17" t="s">
        <v>8857</v>
      </c>
      <c r="B106">
        <v>2</v>
      </c>
      <c r="C106">
        <v>201</v>
      </c>
      <c r="D106">
        <v>0</v>
      </c>
      <c r="E106">
        <v>0</v>
      </c>
      <c r="F106">
        <v>0</v>
      </c>
      <c r="G106">
        <v>0</v>
      </c>
      <c r="H106">
        <v>0</v>
      </c>
      <c r="I106">
        <v>61.51</v>
      </c>
      <c r="J106">
        <v>164.57</v>
      </c>
      <c r="K106">
        <v>0</v>
      </c>
      <c r="L106">
        <v>0</v>
      </c>
      <c r="M106">
        <v>0</v>
      </c>
      <c r="N106">
        <v>0</v>
      </c>
      <c r="O106">
        <v>0</v>
      </c>
      <c r="P106">
        <v>0</v>
      </c>
      <c r="Q106">
        <v>0</v>
      </c>
      <c r="R106">
        <v>0</v>
      </c>
      <c r="S106">
        <v>0</v>
      </c>
      <c r="T106">
        <v>0</v>
      </c>
      <c r="U106">
        <v>0</v>
      </c>
      <c r="V106">
        <v>0</v>
      </c>
      <c r="W106">
        <v>0</v>
      </c>
      <c r="X106">
        <v>0</v>
      </c>
      <c r="Y106">
        <v>0</v>
      </c>
      <c r="Z106">
        <v>0</v>
      </c>
      <c r="AA106" s="1">
        <v>44562</v>
      </c>
      <c r="AB106" s="1">
        <v>44773</v>
      </c>
      <c r="AC106" s="1">
        <v>44785</v>
      </c>
      <c r="AD106" s="17" t="s">
        <v>34</v>
      </c>
      <c r="AE106" s="17" t="s">
        <v>35</v>
      </c>
      <c r="AF106" s="17" t="s">
        <v>10349</v>
      </c>
    </row>
    <row r="107" spans="1:32" x14ac:dyDescent="0.25">
      <c r="A107" s="17" t="s">
        <v>8858</v>
      </c>
      <c r="B107">
        <v>2</v>
      </c>
      <c r="C107">
        <v>201</v>
      </c>
      <c r="D107">
        <v>0</v>
      </c>
      <c r="E107">
        <v>0</v>
      </c>
      <c r="F107">
        <v>0</v>
      </c>
      <c r="G107">
        <v>0</v>
      </c>
      <c r="H107">
        <v>0</v>
      </c>
      <c r="I107">
        <v>61.51</v>
      </c>
      <c r="J107">
        <v>164.57</v>
      </c>
      <c r="K107">
        <v>0</v>
      </c>
      <c r="L107">
        <v>0</v>
      </c>
      <c r="M107">
        <v>0</v>
      </c>
      <c r="N107">
        <v>0</v>
      </c>
      <c r="O107">
        <v>0</v>
      </c>
      <c r="P107">
        <v>0</v>
      </c>
      <c r="Q107">
        <v>0</v>
      </c>
      <c r="R107">
        <v>0</v>
      </c>
      <c r="S107">
        <v>0</v>
      </c>
      <c r="T107">
        <v>0</v>
      </c>
      <c r="U107">
        <v>0</v>
      </c>
      <c r="V107">
        <v>0</v>
      </c>
      <c r="W107">
        <v>1</v>
      </c>
      <c r="X107">
        <v>0</v>
      </c>
      <c r="Y107">
        <v>0</v>
      </c>
      <c r="Z107">
        <v>0</v>
      </c>
      <c r="AA107" s="1">
        <v>44562</v>
      </c>
      <c r="AB107" s="1">
        <v>44773</v>
      </c>
      <c r="AC107" s="1">
        <v>44785</v>
      </c>
      <c r="AD107" s="17" t="s">
        <v>34</v>
      </c>
      <c r="AE107" s="17" t="s">
        <v>35</v>
      </c>
      <c r="AF107" s="17" t="s">
        <v>10349</v>
      </c>
    </row>
    <row r="108" spans="1:32" x14ac:dyDescent="0.25">
      <c r="A108" s="17" t="s">
        <v>7342</v>
      </c>
      <c r="B108">
        <v>2</v>
      </c>
      <c r="C108">
        <v>201</v>
      </c>
      <c r="D108">
        <v>0</v>
      </c>
      <c r="E108">
        <v>0</v>
      </c>
      <c r="F108">
        <v>0</v>
      </c>
      <c r="G108">
        <v>0</v>
      </c>
      <c r="H108">
        <v>72.48</v>
      </c>
      <c r="I108">
        <v>0</v>
      </c>
      <c r="J108">
        <v>0</v>
      </c>
      <c r="K108">
        <v>0</v>
      </c>
      <c r="L108">
        <v>0</v>
      </c>
      <c r="M108">
        <v>0</v>
      </c>
      <c r="N108">
        <v>0</v>
      </c>
      <c r="O108">
        <v>0</v>
      </c>
      <c r="P108">
        <v>0</v>
      </c>
      <c r="Q108">
        <v>0</v>
      </c>
      <c r="R108">
        <v>0</v>
      </c>
      <c r="S108">
        <v>0</v>
      </c>
      <c r="T108">
        <v>0</v>
      </c>
      <c r="U108">
        <v>0</v>
      </c>
      <c r="V108">
        <v>0</v>
      </c>
      <c r="W108">
        <v>0</v>
      </c>
      <c r="X108">
        <v>0</v>
      </c>
      <c r="Y108">
        <v>0</v>
      </c>
      <c r="Z108">
        <v>0</v>
      </c>
      <c r="AA108" s="1">
        <v>44562</v>
      </c>
      <c r="AB108" s="1">
        <v>44773</v>
      </c>
      <c r="AC108" s="1">
        <v>44785</v>
      </c>
      <c r="AD108" s="17" t="s">
        <v>34</v>
      </c>
      <c r="AE108" s="17" t="s">
        <v>35</v>
      </c>
      <c r="AF108" s="17" t="s">
        <v>10349</v>
      </c>
    </row>
    <row r="109" spans="1:32" x14ac:dyDescent="0.25">
      <c r="A109" s="17" t="s">
        <v>7343</v>
      </c>
      <c r="B109">
        <v>2</v>
      </c>
      <c r="C109">
        <v>201</v>
      </c>
      <c r="D109">
        <v>0</v>
      </c>
      <c r="E109">
        <v>0</v>
      </c>
      <c r="F109">
        <v>0</v>
      </c>
      <c r="G109">
        <v>0</v>
      </c>
      <c r="H109">
        <v>72.48</v>
      </c>
      <c r="I109">
        <v>0</v>
      </c>
      <c r="J109">
        <v>0</v>
      </c>
      <c r="K109">
        <v>0</v>
      </c>
      <c r="L109">
        <v>0</v>
      </c>
      <c r="M109">
        <v>0</v>
      </c>
      <c r="N109">
        <v>0</v>
      </c>
      <c r="O109">
        <v>0</v>
      </c>
      <c r="P109">
        <v>0</v>
      </c>
      <c r="Q109">
        <v>0</v>
      </c>
      <c r="R109">
        <v>0</v>
      </c>
      <c r="S109">
        <v>0</v>
      </c>
      <c r="T109">
        <v>0</v>
      </c>
      <c r="U109">
        <v>0</v>
      </c>
      <c r="V109">
        <v>0</v>
      </c>
      <c r="W109">
        <v>1</v>
      </c>
      <c r="X109">
        <v>0</v>
      </c>
      <c r="Y109">
        <v>0</v>
      </c>
      <c r="Z109">
        <v>0</v>
      </c>
      <c r="AA109" s="1">
        <v>44562</v>
      </c>
      <c r="AB109" s="1">
        <v>44773</v>
      </c>
      <c r="AC109" s="1">
        <v>44785</v>
      </c>
      <c r="AD109" s="17" t="s">
        <v>34</v>
      </c>
      <c r="AE109" s="17" t="s">
        <v>35</v>
      </c>
      <c r="AF109" s="17" t="s">
        <v>10349</v>
      </c>
    </row>
    <row r="110" spans="1:32" x14ac:dyDescent="0.25">
      <c r="A110" s="17" t="s">
        <v>135</v>
      </c>
      <c r="B110">
        <v>2</v>
      </c>
      <c r="C110">
        <v>201</v>
      </c>
      <c r="D110">
        <v>17140.27</v>
      </c>
      <c r="E110">
        <v>112778.72</v>
      </c>
      <c r="F110">
        <v>112770.41</v>
      </c>
      <c r="G110">
        <v>112808.22</v>
      </c>
      <c r="H110">
        <v>110949.56</v>
      </c>
      <c r="I110">
        <v>112047.16</v>
      </c>
      <c r="J110">
        <v>112185.63</v>
      </c>
      <c r="K110">
        <v>0</v>
      </c>
      <c r="L110">
        <v>0</v>
      </c>
      <c r="M110">
        <v>0</v>
      </c>
      <c r="N110">
        <v>0</v>
      </c>
      <c r="O110">
        <v>0</v>
      </c>
      <c r="P110">
        <v>127666.2</v>
      </c>
      <c r="Q110">
        <v>197062.28</v>
      </c>
      <c r="R110">
        <v>197437.15</v>
      </c>
      <c r="S110">
        <v>199858.07</v>
      </c>
      <c r="T110">
        <v>205060.73</v>
      </c>
      <c r="U110">
        <v>384593.57</v>
      </c>
      <c r="V110">
        <v>0</v>
      </c>
      <c r="W110">
        <v>0</v>
      </c>
      <c r="X110">
        <v>0</v>
      </c>
      <c r="Y110">
        <v>0</v>
      </c>
      <c r="Z110">
        <v>0</v>
      </c>
      <c r="AA110" s="1">
        <v>44562</v>
      </c>
      <c r="AB110" s="1">
        <v>44773</v>
      </c>
      <c r="AC110" s="1">
        <v>44785</v>
      </c>
      <c r="AD110" s="17" t="s">
        <v>34</v>
      </c>
      <c r="AE110" s="17" t="s">
        <v>35</v>
      </c>
      <c r="AF110" s="17" t="s">
        <v>10349</v>
      </c>
    </row>
    <row r="111" spans="1:32" x14ac:dyDescent="0.25">
      <c r="A111" s="17" t="s">
        <v>136</v>
      </c>
      <c r="B111">
        <v>2</v>
      </c>
      <c r="C111">
        <v>201</v>
      </c>
      <c r="D111">
        <v>0</v>
      </c>
      <c r="E111">
        <v>96966.04</v>
      </c>
      <c r="F111">
        <v>94320.73</v>
      </c>
      <c r="G111">
        <v>93586.77</v>
      </c>
      <c r="H111">
        <v>93077.35</v>
      </c>
      <c r="I111">
        <v>96450.49</v>
      </c>
      <c r="J111">
        <v>97902.74</v>
      </c>
      <c r="K111">
        <v>0</v>
      </c>
      <c r="L111">
        <v>0</v>
      </c>
      <c r="M111">
        <v>0</v>
      </c>
      <c r="N111">
        <v>0</v>
      </c>
      <c r="O111">
        <v>0</v>
      </c>
      <c r="P111">
        <v>95243.88</v>
      </c>
      <c r="Q111">
        <v>160179.35</v>
      </c>
      <c r="R111">
        <v>160920.49</v>
      </c>
      <c r="S111">
        <v>168154.82</v>
      </c>
      <c r="T111">
        <v>175228.19</v>
      </c>
      <c r="U111">
        <v>354281.27</v>
      </c>
      <c r="V111">
        <v>0</v>
      </c>
      <c r="W111">
        <v>0</v>
      </c>
      <c r="X111">
        <v>0</v>
      </c>
      <c r="Y111">
        <v>0</v>
      </c>
      <c r="Z111">
        <v>0</v>
      </c>
      <c r="AA111" s="1">
        <v>44562</v>
      </c>
      <c r="AB111" s="1">
        <v>44773</v>
      </c>
      <c r="AC111" s="1">
        <v>44785</v>
      </c>
      <c r="AD111" s="17" t="s">
        <v>34</v>
      </c>
      <c r="AE111" s="17" t="s">
        <v>35</v>
      </c>
      <c r="AF111" s="17" t="s">
        <v>10349</v>
      </c>
    </row>
    <row r="112" spans="1:32" x14ac:dyDescent="0.25">
      <c r="A112" s="17" t="s">
        <v>137</v>
      </c>
      <c r="B112">
        <v>2</v>
      </c>
      <c r="C112">
        <v>201</v>
      </c>
      <c r="D112">
        <v>0</v>
      </c>
      <c r="E112">
        <v>96966.04</v>
      </c>
      <c r="F112">
        <v>94320.73</v>
      </c>
      <c r="G112">
        <v>93586.77</v>
      </c>
      <c r="H112">
        <v>93077.35</v>
      </c>
      <c r="I112">
        <v>96450.49</v>
      </c>
      <c r="J112">
        <v>97902.74</v>
      </c>
      <c r="K112">
        <v>0</v>
      </c>
      <c r="L112">
        <v>0</v>
      </c>
      <c r="M112">
        <v>0</v>
      </c>
      <c r="N112">
        <v>0</v>
      </c>
      <c r="O112">
        <v>0</v>
      </c>
      <c r="P112">
        <v>95243.88</v>
      </c>
      <c r="Q112">
        <v>160179.35</v>
      </c>
      <c r="R112">
        <v>160920.49</v>
      </c>
      <c r="S112">
        <v>168154.82</v>
      </c>
      <c r="T112">
        <v>175228.19</v>
      </c>
      <c r="U112">
        <v>354281.27</v>
      </c>
      <c r="V112">
        <v>0</v>
      </c>
      <c r="W112">
        <v>0</v>
      </c>
      <c r="X112">
        <v>0</v>
      </c>
      <c r="Y112">
        <v>0</v>
      </c>
      <c r="Z112">
        <v>0</v>
      </c>
      <c r="AA112" s="1">
        <v>44562</v>
      </c>
      <c r="AB112" s="1">
        <v>44773</v>
      </c>
      <c r="AC112" s="1">
        <v>44785</v>
      </c>
      <c r="AD112" s="17" t="s">
        <v>34</v>
      </c>
      <c r="AE112" s="17" t="s">
        <v>35</v>
      </c>
      <c r="AF112" s="17" t="s">
        <v>10349</v>
      </c>
    </row>
    <row r="113" spans="1:32" x14ac:dyDescent="0.25">
      <c r="A113" s="17" t="s">
        <v>138</v>
      </c>
      <c r="B113">
        <v>2</v>
      </c>
      <c r="C113">
        <v>201</v>
      </c>
      <c r="D113">
        <v>0</v>
      </c>
      <c r="E113">
        <v>96966.04</v>
      </c>
      <c r="F113">
        <v>94320.73</v>
      </c>
      <c r="G113">
        <v>93586.77</v>
      </c>
      <c r="H113">
        <v>93077.35</v>
      </c>
      <c r="I113">
        <v>96450.49</v>
      </c>
      <c r="J113">
        <v>97902.74</v>
      </c>
      <c r="K113">
        <v>0</v>
      </c>
      <c r="L113">
        <v>0</v>
      </c>
      <c r="M113">
        <v>0</v>
      </c>
      <c r="N113">
        <v>0</v>
      </c>
      <c r="O113">
        <v>0</v>
      </c>
      <c r="P113">
        <v>95243.88</v>
      </c>
      <c r="Q113">
        <v>160179.35</v>
      </c>
      <c r="R113">
        <v>160920.49</v>
      </c>
      <c r="S113">
        <v>168154.82</v>
      </c>
      <c r="T113">
        <v>175228.19</v>
      </c>
      <c r="U113">
        <v>354281.27</v>
      </c>
      <c r="V113">
        <v>0</v>
      </c>
      <c r="W113">
        <v>0</v>
      </c>
      <c r="X113">
        <v>0</v>
      </c>
      <c r="Y113">
        <v>0</v>
      </c>
      <c r="Z113">
        <v>0</v>
      </c>
      <c r="AA113" s="1">
        <v>44562</v>
      </c>
      <c r="AB113" s="1">
        <v>44773</v>
      </c>
      <c r="AC113" s="1">
        <v>44785</v>
      </c>
      <c r="AD113" s="17" t="s">
        <v>34</v>
      </c>
      <c r="AE113" s="17" t="s">
        <v>35</v>
      </c>
      <c r="AF113" s="17" t="s">
        <v>10349</v>
      </c>
    </row>
    <row r="114" spans="1:32" x14ac:dyDescent="0.25">
      <c r="A114" s="17" t="s">
        <v>139</v>
      </c>
      <c r="B114">
        <v>2</v>
      </c>
      <c r="C114">
        <v>201</v>
      </c>
      <c r="D114">
        <v>0</v>
      </c>
      <c r="E114">
        <v>95463.66</v>
      </c>
      <c r="F114">
        <v>92818.35</v>
      </c>
      <c r="G114">
        <v>92084.39</v>
      </c>
      <c r="H114">
        <v>91574.97</v>
      </c>
      <c r="I114">
        <v>94948.11</v>
      </c>
      <c r="J114">
        <v>96400.36</v>
      </c>
      <c r="K114">
        <v>0</v>
      </c>
      <c r="L114">
        <v>0</v>
      </c>
      <c r="M114">
        <v>0</v>
      </c>
      <c r="N114">
        <v>0</v>
      </c>
      <c r="O114">
        <v>0</v>
      </c>
      <c r="P114">
        <v>94393.29</v>
      </c>
      <c r="Q114">
        <v>158478.17000000001</v>
      </c>
      <c r="R114">
        <v>159040.43</v>
      </c>
      <c r="S114">
        <v>166108.81</v>
      </c>
      <c r="T114">
        <v>172680.62</v>
      </c>
      <c r="U114">
        <v>348455.67999999999</v>
      </c>
      <c r="V114">
        <v>0</v>
      </c>
      <c r="W114">
        <v>0</v>
      </c>
      <c r="X114">
        <v>0</v>
      </c>
      <c r="Y114">
        <v>0</v>
      </c>
      <c r="Z114">
        <v>0</v>
      </c>
      <c r="AA114" s="1">
        <v>44562</v>
      </c>
      <c r="AB114" s="1">
        <v>44773</v>
      </c>
      <c r="AC114" s="1">
        <v>44785</v>
      </c>
      <c r="AD114" s="17" t="s">
        <v>34</v>
      </c>
      <c r="AE114" s="17" t="s">
        <v>35</v>
      </c>
      <c r="AF114" s="17" t="s">
        <v>10349</v>
      </c>
    </row>
    <row r="115" spans="1:32" x14ac:dyDescent="0.25">
      <c r="A115" s="17" t="s">
        <v>140</v>
      </c>
      <c r="B115">
        <v>12</v>
      </c>
      <c r="C115">
        <v>1201</v>
      </c>
      <c r="D115">
        <v>0</v>
      </c>
      <c r="E115">
        <v>95463.66</v>
      </c>
      <c r="F115">
        <v>92818.35</v>
      </c>
      <c r="G115">
        <v>92084.39</v>
      </c>
      <c r="H115">
        <v>91574.97</v>
      </c>
      <c r="I115">
        <v>94948.11</v>
      </c>
      <c r="J115">
        <v>96400.36</v>
      </c>
      <c r="K115">
        <v>0</v>
      </c>
      <c r="L115">
        <v>0</v>
      </c>
      <c r="M115">
        <v>0</v>
      </c>
      <c r="N115">
        <v>0</v>
      </c>
      <c r="O115">
        <v>0</v>
      </c>
      <c r="P115">
        <v>94393.29</v>
      </c>
      <c r="Q115">
        <v>158478.17000000001</v>
      </c>
      <c r="R115">
        <v>159040.43</v>
      </c>
      <c r="S115">
        <v>166108.81</v>
      </c>
      <c r="T115">
        <v>172680.62</v>
      </c>
      <c r="U115">
        <v>348455.67999999999</v>
      </c>
      <c r="V115">
        <v>0</v>
      </c>
      <c r="W115">
        <v>50</v>
      </c>
      <c r="X115">
        <v>0</v>
      </c>
      <c r="Y115">
        <v>0</v>
      </c>
      <c r="Z115">
        <v>0</v>
      </c>
      <c r="AA115" s="1">
        <v>44562</v>
      </c>
      <c r="AB115" s="1">
        <v>44773</v>
      </c>
      <c r="AC115" s="1">
        <v>44785</v>
      </c>
      <c r="AD115" s="17" t="s">
        <v>34</v>
      </c>
      <c r="AE115" s="17" t="s">
        <v>35</v>
      </c>
      <c r="AF115" s="17" t="s">
        <v>10349</v>
      </c>
    </row>
    <row r="116" spans="1:32" x14ac:dyDescent="0.25">
      <c r="A116" s="17" t="s">
        <v>141</v>
      </c>
      <c r="B116">
        <v>2</v>
      </c>
      <c r="C116">
        <v>201</v>
      </c>
      <c r="D116">
        <v>0</v>
      </c>
      <c r="E116">
        <v>1104.71</v>
      </c>
      <c r="F116">
        <v>1104.71</v>
      </c>
      <c r="G116">
        <v>1104.71</v>
      </c>
      <c r="H116">
        <v>1104.71</v>
      </c>
      <c r="I116">
        <v>1104.71</v>
      </c>
      <c r="J116">
        <v>1104.71</v>
      </c>
      <c r="K116">
        <v>0</v>
      </c>
      <c r="L116">
        <v>0</v>
      </c>
      <c r="M116">
        <v>0</v>
      </c>
      <c r="N116">
        <v>0</v>
      </c>
      <c r="O116">
        <v>0</v>
      </c>
      <c r="P116">
        <v>525.28</v>
      </c>
      <c r="Q116">
        <v>1050.56</v>
      </c>
      <c r="R116">
        <v>1050.56</v>
      </c>
      <c r="S116">
        <v>1050.56</v>
      </c>
      <c r="T116">
        <v>1661.88</v>
      </c>
      <c r="U116">
        <v>3751.16</v>
      </c>
      <c r="V116">
        <v>0</v>
      </c>
      <c r="W116">
        <v>0</v>
      </c>
      <c r="X116">
        <v>0</v>
      </c>
      <c r="Y116">
        <v>0</v>
      </c>
      <c r="Z116">
        <v>0</v>
      </c>
      <c r="AA116" s="1">
        <v>44562</v>
      </c>
      <c r="AB116" s="1">
        <v>44773</v>
      </c>
      <c r="AC116" s="1">
        <v>44785</v>
      </c>
      <c r="AD116" s="17" t="s">
        <v>34</v>
      </c>
      <c r="AE116" s="17" t="s">
        <v>35</v>
      </c>
      <c r="AF116" s="17" t="s">
        <v>10349</v>
      </c>
    </row>
    <row r="117" spans="1:32" x14ac:dyDescent="0.25">
      <c r="A117" s="17" t="s">
        <v>142</v>
      </c>
      <c r="B117">
        <v>12</v>
      </c>
      <c r="C117">
        <v>1201</v>
      </c>
      <c r="D117">
        <v>0</v>
      </c>
      <c r="E117">
        <v>1104.71</v>
      </c>
      <c r="F117">
        <v>1104.71</v>
      </c>
      <c r="G117">
        <v>1104.71</v>
      </c>
      <c r="H117">
        <v>1104.71</v>
      </c>
      <c r="I117">
        <v>1104.71</v>
      </c>
      <c r="J117">
        <v>1104.71</v>
      </c>
      <c r="K117">
        <v>0</v>
      </c>
      <c r="L117">
        <v>0</v>
      </c>
      <c r="M117">
        <v>0</v>
      </c>
      <c r="N117">
        <v>0</v>
      </c>
      <c r="O117">
        <v>0</v>
      </c>
      <c r="P117">
        <v>525.28</v>
      </c>
      <c r="Q117">
        <v>1050.56</v>
      </c>
      <c r="R117">
        <v>1050.56</v>
      </c>
      <c r="S117">
        <v>1050.56</v>
      </c>
      <c r="T117">
        <v>1661.88</v>
      </c>
      <c r="U117">
        <v>3751.16</v>
      </c>
      <c r="V117">
        <v>0</v>
      </c>
      <c r="W117">
        <v>50</v>
      </c>
      <c r="X117">
        <v>0</v>
      </c>
      <c r="Y117">
        <v>0</v>
      </c>
      <c r="Z117">
        <v>0</v>
      </c>
      <c r="AA117" s="1">
        <v>44562</v>
      </c>
      <c r="AB117" s="1">
        <v>44773</v>
      </c>
      <c r="AC117" s="1">
        <v>44785</v>
      </c>
      <c r="AD117" s="17" t="s">
        <v>34</v>
      </c>
      <c r="AE117" s="17" t="s">
        <v>35</v>
      </c>
      <c r="AF117" s="17" t="s">
        <v>10349</v>
      </c>
    </row>
    <row r="118" spans="1:32" x14ac:dyDescent="0.25">
      <c r="A118" s="17" t="s">
        <v>143</v>
      </c>
      <c r="B118">
        <v>2</v>
      </c>
      <c r="C118">
        <v>201</v>
      </c>
      <c r="D118">
        <v>0</v>
      </c>
      <c r="E118">
        <v>397.67</v>
      </c>
      <c r="F118">
        <v>397.67</v>
      </c>
      <c r="G118">
        <v>397.67</v>
      </c>
      <c r="H118">
        <v>397.67</v>
      </c>
      <c r="I118">
        <v>397.67</v>
      </c>
      <c r="J118">
        <v>397.67</v>
      </c>
      <c r="K118">
        <v>0</v>
      </c>
      <c r="L118">
        <v>0</v>
      </c>
      <c r="M118">
        <v>0</v>
      </c>
      <c r="N118">
        <v>0</v>
      </c>
      <c r="O118">
        <v>0</v>
      </c>
      <c r="P118">
        <v>325.31</v>
      </c>
      <c r="Q118">
        <v>650.62</v>
      </c>
      <c r="R118">
        <v>829.5</v>
      </c>
      <c r="S118">
        <v>995.45</v>
      </c>
      <c r="T118">
        <v>885.69</v>
      </c>
      <c r="U118">
        <v>2074.4299999999998</v>
      </c>
      <c r="V118">
        <v>0</v>
      </c>
      <c r="W118">
        <v>0</v>
      </c>
      <c r="X118">
        <v>0</v>
      </c>
      <c r="Y118">
        <v>0</v>
      </c>
      <c r="Z118">
        <v>0</v>
      </c>
      <c r="AA118" s="1">
        <v>44562</v>
      </c>
      <c r="AB118" s="1">
        <v>44773</v>
      </c>
      <c r="AC118" s="1">
        <v>44785</v>
      </c>
      <c r="AD118" s="17" t="s">
        <v>34</v>
      </c>
      <c r="AE118" s="17" t="s">
        <v>35</v>
      </c>
      <c r="AF118" s="17" t="s">
        <v>10349</v>
      </c>
    </row>
    <row r="119" spans="1:32" x14ac:dyDescent="0.25">
      <c r="A119" s="17" t="s">
        <v>144</v>
      </c>
      <c r="B119">
        <v>12</v>
      </c>
      <c r="C119">
        <v>1201</v>
      </c>
      <c r="D119">
        <v>0</v>
      </c>
      <c r="E119">
        <v>397.67</v>
      </c>
      <c r="F119">
        <v>397.67</v>
      </c>
      <c r="G119">
        <v>397.67</v>
      </c>
      <c r="H119">
        <v>397.67</v>
      </c>
      <c r="I119">
        <v>397.67</v>
      </c>
      <c r="J119">
        <v>397.67</v>
      </c>
      <c r="K119">
        <v>0</v>
      </c>
      <c r="L119">
        <v>0</v>
      </c>
      <c r="M119">
        <v>0</v>
      </c>
      <c r="N119">
        <v>0</v>
      </c>
      <c r="O119">
        <v>0</v>
      </c>
      <c r="P119">
        <v>325.31</v>
      </c>
      <c r="Q119">
        <v>650.62</v>
      </c>
      <c r="R119">
        <v>829.5</v>
      </c>
      <c r="S119">
        <v>995.45</v>
      </c>
      <c r="T119">
        <v>885.69</v>
      </c>
      <c r="U119">
        <v>2074.4299999999998</v>
      </c>
      <c r="V119">
        <v>0</v>
      </c>
      <c r="W119">
        <v>50</v>
      </c>
      <c r="X119">
        <v>0</v>
      </c>
      <c r="Y119">
        <v>0</v>
      </c>
      <c r="Z119">
        <v>0</v>
      </c>
      <c r="AA119" s="1">
        <v>44562</v>
      </c>
      <c r="AB119" s="1">
        <v>44773</v>
      </c>
      <c r="AC119" s="1">
        <v>44785</v>
      </c>
      <c r="AD119" s="17" t="s">
        <v>34</v>
      </c>
      <c r="AE119" s="17" t="s">
        <v>35</v>
      </c>
      <c r="AF119" s="17" t="s">
        <v>10349</v>
      </c>
    </row>
    <row r="120" spans="1:32" x14ac:dyDescent="0.25">
      <c r="A120" s="17" t="s">
        <v>145</v>
      </c>
      <c r="B120">
        <v>2</v>
      </c>
      <c r="C120">
        <v>201</v>
      </c>
      <c r="D120">
        <v>17140.27</v>
      </c>
      <c r="E120">
        <v>15812.68</v>
      </c>
      <c r="F120">
        <v>18449.68</v>
      </c>
      <c r="G120">
        <v>19221.45</v>
      </c>
      <c r="H120">
        <v>17872.21</v>
      </c>
      <c r="I120">
        <v>15596.67</v>
      </c>
      <c r="J120">
        <v>14282.89</v>
      </c>
      <c r="K120">
        <v>0</v>
      </c>
      <c r="L120">
        <v>0</v>
      </c>
      <c r="M120">
        <v>0</v>
      </c>
      <c r="N120">
        <v>0</v>
      </c>
      <c r="O120">
        <v>0</v>
      </c>
      <c r="P120">
        <v>32422.32</v>
      </c>
      <c r="Q120">
        <v>36882.93</v>
      </c>
      <c r="R120">
        <v>36516.660000000003</v>
      </c>
      <c r="S120">
        <v>31703.25</v>
      </c>
      <c r="T120">
        <v>29832.54</v>
      </c>
      <c r="U120">
        <v>30312.3</v>
      </c>
      <c r="V120">
        <v>0</v>
      </c>
      <c r="W120">
        <v>0</v>
      </c>
      <c r="X120">
        <v>0</v>
      </c>
      <c r="Y120">
        <v>0</v>
      </c>
      <c r="Z120">
        <v>0</v>
      </c>
      <c r="AA120" s="1">
        <v>44562</v>
      </c>
      <c r="AB120" s="1">
        <v>44773</v>
      </c>
      <c r="AC120" s="1">
        <v>44785</v>
      </c>
      <c r="AD120" s="17" t="s">
        <v>34</v>
      </c>
      <c r="AE120" s="17" t="s">
        <v>35</v>
      </c>
      <c r="AF120" s="17" t="s">
        <v>10349</v>
      </c>
    </row>
    <row r="121" spans="1:32" x14ac:dyDescent="0.25">
      <c r="A121" s="17" t="s">
        <v>146</v>
      </c>
      <c r="B121">
        <v>2</v>
      </c>
      <c r="C121">
        <v>201</v>
      </c>
      <c r="D121">
        <v>17140.27</v>
      </c>
      <c r="E121">
        <v>15812.68</v>
      </c>
      <c r="F121">
        <v>18449.68</v>
      </c>
      <c r="G121">
        <v>19221.45</v>
      </c>
      <c r="H121">
        <v>17872.21</v>
      </c>
      <c r="I121">
        <v>15596.67</v>
      </c>
      <c r="J121">
        <v>14282.89</v>
      </c>
      <c r="K121">
        <v>0</v>
      </c>
      <c r="L121">
        <v>0</v>
      </c>
      <c r="M121">
        <v>0</v>
      </c>
      <c r="N121">
        <v>0</v>
      </c>
      <c r="O121">
        <v>0</v>
      </c>
      <c r="P121">
        <v>32422.32</v>
      </c>
      <c r="Q121">
        <v>36882.93</v>
      </c>
      <c r="R121">
        <v>36516.660000000003</v>
      </c>
      <c r="S121">
        <v>31703.25</v>
      </c>
      <c r="T121">
        <v>29832.54</v>
      </c>
      <c r="U121">
        <v>30312.3</v>
      </c>
      <c r="V121">
        <v>0</v>
      </c>
      <c r="W121">
        <v>0</v>
      </c>
      <c r="X121">
        <v>0</v>
      </c>
      <c r="Y121">
        <v>0</v>
      </c>
      <c r="Z121">
        <v>0</v>
      </c>
      <c r="AA121" s="1">
        <v>44562</v>
      </c>
      <c r="AB121" s="1">
        <v>44773</v>
      </c>
      <c r="AC121" s="1">
        <v>44785</v>
      </c>
      <c r="AD121" s="17" t="s">
        <v>34</v>
      </c>
      <c r="AE121" s="17" t="s">
        <v>35</v>
      </c>
      <c r="AF121" s="17" t="s">
        <v>10349</v>
      </c>
    </row>
    <row r="122" spans="1:32" x14ac:dyDescent="0.25">
      <c r="A122" s="17" t="s">
        <v>147</v>
      </c>
      <c r="B122">
        <v>2</v>
      </c>
      <c r="C122">
        <v>201</v>
      </c>
      <c r="D122">
        <v>17140.27</v>
      </c>
      <c r="E122">
        <v>15812.68</v>
      </c>
      <c r="F122">
        <v>18449.68</v>
      </c>
      <c r="G122">
        <v>19221.45</v>
      </c>
      <c r="H122">
        <v>17872.21</v>
      </c>
      <c r="I122">
        <v>15596.67</v>
      </c>
      <c r="J122">
        <v>14282.89</v>
      </c>
      <c r="K122">
        <v>0</v>
      </c>
      <c r="L122">
        <v>0</v>
      </c>
      <c r="M122">
        <v>0</v>
      </c>
      <c r="N122">
        <v>0</v>
      </c>
      <c r="O122">
        <v>0</v>
      </c>
      <c r="P122">
        <v>32422.32</v>
      </c>
      <c r="Q122">
        <v>36882.93</v>
      </c>
      <c r="R122">
        <v>36516.660000000003</v>
      </c>
      <c r="S122">
        <v>31703.25</v>
      </c>
      <c r="T122">
        <v>29832.54</v>
      </c>
      <c r="U122">
        <v>30312.3</v>
      </c>
      <c r="V122">
        <v>0</v>
      </c>
      <c r="W122">
        <v>1</v>
      </c>
      <c r="X122">
        <v>0</v>
      </c>
      <c r="Y122">
        <v>0</v>
      </c>
      <c r="Z122">
        <v>0</v>
      </c>
      <c r="AA122" s="1">
        <v>44562</v>
      </c>
      <c r="AB122" s="1">
        <v>44773</v>
      </c>
      <c r="AC122" s="1">
        <v>44785</v>
      </c>
      <c r="AD122" s="17" t="s">
        <v>34</v>
      </c>
      <c r="AE122" s="17" t="s">
        <v>35</v>
      </c>
      <c r="AF122" s="17" t="s">
        <v>10349</v>
      </c>
    </row>
    <row r="123" spans="1:32" x14ac:dyDescent="0.25">
      <c r="A123" s="17" t="s">
        <v>148</v>
      </c>
      <c r="B123">
        <v>2</v>
      </c>
      <c r="C123">
        <v>201</v>
      </c>
      <c r="D123">
        <v>136133.06</v>
      </c>
      <c r="E123">
        <v>334745.95</v>
      </c>
      <c r="F123">
        <v>560962.81000000006</v>
      </c>
      <c r="G123">
        <v>347625.73</v>
      </c>
      <c r="H123">
        <v>371179.45</v>
      </c>
      <c r="I123">
        <v>291177.18</v>
      </c>
      <c r="J123">
        <v>283312.02</v>
      </c>
      <c r="K123">
        <v>0</v>
      </c>
      <c r="L123">
        <v>0</v>
      </c>
      <c r="M123">
        <v>0</v>
      </c>
      <c r="N123">
        <v>0</v>
      </c>
      <c r="O123">
        <v>0</v>
      </c>
      <c r="P123">
        <v>260525.43</v>
      </c>
      <c r="Q123">
        <v>222423.54</v>
      </c>
      <c r="R123">
        <v>351916.69</v>
      </c>
      <c r="S123">
        <v>255015.92</v>
      </c>
      <c r="T123">
        <v>338296.29</v>
      </c>
      <c r="U123">
        <v>488090.35</v>
      </c>
      <c r="V123">
        <v>0</v>
      </c>
      <c r="W123">
        <v>0</v>
      </c>
      <c r="X123">
        <v>0</v>
      </c>
      <c r="Y123">
        <v>0</v>
      </c>
      <c r="Z123">
        <v>0</v>
      </c>
      <c r="AA123" s="1">
        <v>44562</v>
      </c>
      <c r="AB123" s="1">
        <v>44773</v>
      </c>
      <c r="AC123" s="1">
        <v>44785</v>
      </c>
      <c r="AD123" s="17" t="s">
        <v>34</v>
      </c>
      <c r="AE123" s="17" t="s">
        <v>35</v>
      </c>
      <c r="AF123" s="17" t="s">
        <v>10349</v>
      </c>
    </row>
    <row r="124" spans="1:32" x14ac:dyDescent="0.25">
      <c r="A124" s="17" t="s">
        <v>149</v>
      </c>
      <c r="B124">
        <v>2</v>
      </c>
      <c r="C124">
        <v>201</v>
      </c>
      <c r="D124">
        <v>16749</v>
      </c>
      <c r="E124">
        <v>21035</v>
      </c>
      <c r="F124">
        <v>21035</v>
      </c>
      <c r="G124">
        <v>21035</v>
      </c>
      <c r="H124">
        <v>21035</v>
      </c>
      <c r="I124">
        <v>21035</v>
      </c>
      <c r="J124">
        <v>21035</v>
      </c>
      <c r="K124">
        <v>0</v>
      </c>
      <c r="L124">
        <v>0</v>
      </c>
      <c r="M124">
        <v>0</v>
      </c>
      <c r="N124">
        <v>0</v>
      </c>
      <c r="O124">
        <v>0</v>
      </c>
      <c r="P124">
        <v>38043.730000000003</v>
      </c>
      <c r="Q124">
        <v>39732.01</v>
      </c>
      <c r="R124">
        <v>39118.07</v>
      </c>
      <c r="S124">
        <v>39737.01</v>
      </c>
      <c r="T124">
        <v>39192.050000000003</v>
      </c>
      <c r="U124">
        <v>39062.129999999997</v>
      </c>
      <c r="V124">
        <v>0</v>
      </c>
      <c r="W124">
        <v>0</v>
      </c>
      <c r="X124">
        <v>0</v>
      </c>
      <c r="Y124">
        <v>0</v>
      </c>
      <c r="Z124">
        <v>0</v>
      </c>
      <c r="AA124" s="1">
        <v>44562</v>
      </c>
      <c r="AB124" s="1">
        <v>44773</v>
      </c>
      <c r="AC124" s="1">
        <v>44785</v>
      </c>
      <c r="AD124" s="17" t="s">
        <v>34</v>
      </c>
      <c r="AE124" s="17" t="s">
        <v>35</v>
      </c>
      <c r="AF124" s="17" t="s">
        <v>10349</v>
      </c>
    </row>
    <row r="125" spans="1:32" x14ac:dyDescent="0.25">
      <c r="A125" s="17" t="s">
        <v>150</v>
      </c>
      <c r="B125">
        <v>2</v>
      </c>
      <c r="C125">
        <v>201</v>
      </c>
      <c r="D125">
        <v>16749</v>
      </c>
      <c r="E125">
        <v>21035</v>
      </c>
      <c r="F125">
        <v>21035</v>
      </c>
      <c r="G125">
        <v>21035</v>
      </c>
      <c r="H125">
        <v>21035</v>
      </c>
      <c r="I125">
        <v>21035</v>
      </c>
      <c r="J125">
        <v>21035</v>
      </c>
      <c r="K125">
        <v>0</v>
      </c>
      <c r="L125">
        <v>0</v>
      </c>
      <c r="M125">
        <v>0</v>
      </c>
      <c r="N125">
        <v>0</v>
      </c>
      <c r="O125">
        <v>0</v>
      </c>
      <c r="P125">
        <v>38043.730000000003</v>
      </c>
      <c r="Q125">
        <v>39732.01</v>
      </c>
      <c r="R125">
        <v>39118.07</v>
      </c>
      <c r="S125">
        <v>39737.01</v>
      </c>
      <c r="T125">
        <v>39192.050000000003</v>
      </c>
      <c r="U125">
        <v>39062.129999999997</v>
      </c>
      <c r="V125">
        <v>0</v>
      </c>
      <c r="W125">
        <v>0</v>
      </c>
      <c r="X125">
        <v>0</v>
      </c>
      <c r="Y125">
        <v>0</v>
      </c>
      <c r="Z125">
        <v>0</v>
      </c>
      <c r="AA125" s="1">
        <v>44562</v>
      </c>
      <c r="AB125" s="1">
        <v>44773</v>
      </c>
      <c r="AC125" s="1">
        <v>44785</v>
      </c>
      <c r="AD125" s="17" t="s">
        <v>34</v>
      </c>
      <c r="AE125" s="17" t="s">
        <v>35</v>
      </c>
      <c r="AF125" s="17" t="s">
        <v>10349</v>
      </c>
    </row>
    <row r="126" spans="1:32" x14ac:dyDescent="0.25">
      <c r="A126" s="17" t="s">
        <v>151</v>
      </c>
      <c r="B126">
        <v>2</v>
      </c>
      <c r="C126">
        <v>201</v>
      </c>
      <c r="D126">
        <v>16749</v>
      </c>
      <c r="E126">
        <v>21035</v>
      </c>
      <c r="F126">
        <v>21035</v>
      </c>
      <c r="G126">
        <v>21035</v>
      </c>
      <c r="H126">
        <v>21035</v>
      </c>
      <c r="I126">
        <v>21035</v>
      </c>
      <c r="J126">
        <v>21035</v>
      </c>
      <c r="K126">
        <v>0</v>
      </c>
      <c r="L126">
        <v>0</v>
      </c>
      <c r="M126">
        <v>0</v>
      </c>
      <c r="N126">
        <v>0</v>
      </c>
      <c r="O126">
        <v>0</v>
      </c>
      <c r="P126">
        <v>38043.730000000003</v>
      </c>
      <c r="Q126">
        <v>39732.01</v>
      </c>
      <c r="R126">
        <v>39118.07</v>
      </c>
      <c r="S126">
        <v>39737.01</v>
      </c>
      <c r="T126">
        <v>39192.050000000003</v>
      </c>
      <c r="U126">
        <v>39062.129999999997</v>
      </c>
      <c r="V126">
        <v>0</v>
      </c>
      <c r="W126">
        <v>0</v>
      </c>
      <c r="X126">
        <v>0</v>
      </c>
      <c r="Y126">
        <v>0</v>
      </c>
      <c r="Z126">
        <v>0</v>
      </c>
      <c r="AA126" s="1">
        <v>44562</v>
      </c>
      <c r="AB126" s="1">
        <v>44773</v>
      </c>
      <c r="AC126" s="1">
        <v>44785</v>
      </c>
      <c r="AD126" s="17" t="s">
        <v>34</v>
      </c>
      <c r="AE126" s="17" t="s">
        <v>35</v>
      </c>
      <c r="AF126" s="17" t="s">
        <v>10349</v>
      </c>
    </row>
    <row r="127" spans="1:32" x14ac:dyDescent="0.25">
      <c r="A127" s="17" t="s">
        <v>152</v>
      </c>
      <c r="B127">
        <v>2</v>
      </c>
      <c r="C127">
        <v>201</v>
      </c>
      <c r="D127">
        <v>16749</v>
      </c>
      <c r="E127">
        <v>21035</v>
      </c>
      <c r="F127">
        <v>21035</v>
      </c>
      <c r="G127">
        <v>21035</v>
      </c>
      <c r="H127">
        <v>21035</v>
      </c>
      <c r="I127">
        <v>21035</v>
      </c>
      <c r="J127">
        <v>21035</v>
      </c>
      <c r="K127">
        <v>0</v>
      </c>
      <c r="L127">
        <v>0</v>
      </c>
      <c r="M127">
        <v>0</v>
      </c>
      <c r="N127">
        <v>0</v>
      </c>
      <c r="O127">
        <v>0</v>
      </c>
      <c r="P127">
        <v>37625.54</v>
      </c>
      <c r="Q127">
        <v>39559.440000000002</v>
      </c>
      <c r="R127">
        <v>38857.089999999997</v>
      </c>
      <c r="S127">
        <v>39357.39</v>
      </c>
      <c r="T127">
        <v>38674.25</v>
      </c>
      <c r="U127">
        <v>38876.29</v>
      </c>
      <c r="V127">
        <v>0</v>
      </c>
      <c r="W127">
        <v>1</v>
      </c>
      <c r="X127">
        <v>0</v>
      </c>
      <c r="Y127">
        <v>0</v>
      </c>
      <c r="Z127">
        <v>0</v>
      </c>
      <c r="AA127" s="1">
        <v>44562</v>
      </c>
      <c r="AB127" s="1">
        <v>44773</v>
      </c>
      <c r="AC127" s="1">
        <v>44785</v>
      </c>
      <c r="AD127" s="17" t="s">
        <v>34</v>
      </c>
      <c r="AE127" s="17" t="s">
        <v>35</v>
      </c>
      <c r="AF127" s="17" t="s">
        <v>10349</v>
      </c>
    </row>
    <row r="128" spans="1:32" x14ac:dyDescent="0.25">
      <c r="A128" s="17" t="s">
        <v>153</v>
      </c>
      <c r="B128">
        <v>2</v>
      </c>
      <c r="C128">
        <v>201</v>
      </c>
      <c r="D128">
        <v>0</v>
      </c>
      <c r="E128">
        <v>0</v>
      </c>
      <c r="F128">
        <v>0</v>
      </c>
      <c r="G128">
        <v>0</v>
      </c>
      <c r="H128">
        <v>0</v>
      </c>
      <c r="I128">
        <v>0</v>
      </c>
      <c r="J128">
        <v>0</v>
      </c>
      <c r="K128">
        <v>0</v>
      </c>
      <c r="L128">
        <v>0</v>
      </c>
      <c r="M128">
        <v>0</v>
      </c>
      <c r="N128">
        <v>0</v>
      </c>
      <c r="O128">
        <v>0</v>
      </c>
      <c r="P128">
        <v>31.86</v>
      </c>
      <c r="Q128">
        <v>14.35</v>
      </c>
      <c r="R128">
        <v>62.14</v>
      </c>
      <c r="S128">
        <v>91.68</v>
      </c>
      <c r="T128">
        <v>85.91</v>
      </c>
      <c r="U128">
        <v>18.059999999999999</v>
      </c>
      <c r="V128">
        <v>0</v>
      </c>
      <c r="W128">
        <v>1</v>
      </c>
      <c r="X128">
        <v>0</v>
      </c>
      <c r="Y128">
        <v>0</v>
      </c>
      <c r="Z128">
        <v>0</v>
      </c>
      <c r="AA128" s="1">
        <v>44562</v>
      </c>
      <c r="AB128" s="1">
        <v>44773</v>
      </c>
      <c r="AC128" s="1">
        <v>44785</v>
      </c>
      <c r="AD128" s="17" t="s">
        <v>34</v>
      </c>
      <c r="AE128" s="17" t="s">
        <v>35</v>
      </c>
      <c r="AF128" s="17" t="s">
        <v>10349</v>
      </c>
    </row>
    <row r="129" spans="1:32" x14ac:dyDescent="0.25">
      <c r="A129" s="17" t="s">
        <v>154</v>
      </c>
      <c r="B129">
        <v>2</v>
      </c>
      <c r="C129">
        <v>201</v>
      </c>
      <c r="D129">
        <v>0</v>
      </c>
      <c r="E129">
        <v>0</v>
      </c>
      <c r="F129">
        <v>0</v>
      </c>
      <c r="G129">
        <v>0</v>
      </c>
      <c r="H129">
        <v>0</v>
      </c>
      <c r="I129">
        <v>0</v>
      </c>
      <c r="J129">
        <v>0</v>
      </c>
      <c r="K129">
        <v>0</v>
      </c>
      <c r="L129">
        <v>0</v>
      </c>
      <c r="M129">
        <v>0</v>
      </c>
      <c r="N129">
        <v>0</v>
      </c>
      <c r="O129">
        <v>0</v>
      </c>
      <c r="P129">
        <v>344.21</v>
      </c>
      <c r="Q129">
        <v>158.22</v>
      </c>
      <c r="R129">
        <v>164.05</v>
      </c>
      <c r="S129">
        <v>253.7</v>
      </c>
      <c r="T129">
        <v>393.48</v>
      </c>
      <c r="U129">
        <v>146.34</v>
      </c>
      <c r="V129">
        <v>0</v>
      </c>
      <c r="W129">
        <v>1</v>
      </c>
      <c r="X129">
        <v>0</v>
      </c>
      <c r="Y129">
        <v>0</v>
      </c>
      <c r="Z129">
        <v>0</v>
      </c>
      <c r="AA129" s="1">
        <v>44562</v>
      </c>
      <c r="AB129" s="1">
        <v>44773</v>
      </c>
      <c r="AC129" s="1">
        <v>44785</v>
      </c>
      <c r="AD129" s="17" t="s">
        <v>34</v>
      </c>
      <c r="AE129" s="17" t="s">
        <v>35</v>
      </c>
      <c r="AF129" s="17" t="s">
        <v>10349</v>
      </c>
    </row>
    <row r="130" spans="1:32" x14ac:dyDescent="0.25">
      <c r="A130" s="17" t="s">
        <v>155</v>
      </c>
      <c r="B130">
        <v>2</v>
      </c>
      <c r="C130">
        <v>201</v>
      </c>
      <c r="D130">
        <v>0</v>
      </c>
      <c r="E130">
        <v>0</v>
      </c>
      <c r="F130">
        <v>0</v>
      </c>
      <c r="G130">
        <v>0</v>
      </c>
      <c r="H130">
        <v>0</v>
      </c>
      <c r="I130">
        <v>0</v>
      </c>
      <c r="J130">
        <v>0</v>
      </c>
      <c r="K130">
        <v>0</v>
      </c>
      <c r="L130">
        <v>0</v>
      </c>
      <c r="M130">
        <v>0</v>
      </c>
      <c r="N130">
        <v>0</v>
      </c>
      <c r="O130">
        <v>0</v>
      </c>
      <c r="P130">
        <v>42.12</v>
      </c>
      <c r="Q130">
        <v>0</v>
      </c>
      <c r="R130">
        <v>34.79</v>
      </c>
      <c r="S130">
        <v>34.24</v>
      </c>
      <c r="T130">
        <v>38.409999999999997</v>
      </c>
      <c r="U130">
        <v>21.44</v>
      </c>
      <c r="V130">
        <v>0</v>
      </c>
      <c r="W130">
        <v>1</v>
      </c>
      <c r="X130">
        <v>0</v>
      </c>
      <c r="Y130">
        <v>0</v>
      </c>
      <c r="Z130">
        <v>0</v>
      </c>
      <c r="AA130" s="1">
        <v>44562</v>
      </c>
      <c r="AB130" s="1">
        <v>44773</v>
      </c>
      <c r="AC130" s="1">
        <v>44785</v>
      </c>
      <c r="AD130" s="17" t="s">
        <v>34</v>
      </c>
      <c r="AE130" s="17" t="s">
        <v>35</v>
      </c>
      <c r="AF130" s="17" t="s">
        <v>10349</v>
      </c>
    </row>
    <row r="131" spans="1:32" x14ac:dyDescent="0.25">
      <c r="A131" s="17" t="s">
        <v>156</v>
      </c>
      <c r="B131">
        <v>2</v>
      </c>
      <c r="C131">
        <v>201</v>
      </c>
      <c r="D131">
        <v>119384.06</v>
      </c>
      <c r="E131">
        <v>313710.95</v>
      </c>
      <c r="F131">
        <v>539927.81000000006</v>
      </c>
      <c r="G131">
        <v>326590.73</v>
      </c>
      <c r="H131">
        <v>350144.45</v>
      </c>
      <c r="I131">
        <v>270142.18</v>
      </c>
      <c r="J131">
        <v>262277.02</v>
      </c>
      <c r="K131">
        <v>0</v>
      </c>
      <c r="L131">
        <v>0</v>
      </c>
      <c r="M131">
        <v>0</v>
      </c>
      <c r="N131">
        <v>0</v>
      </c>
      <c r="O131">
        <v>0</v>
      </c>
      <c r="P131">
        <v>222481.7</v>
      </c>
      <c r="Q131">
        <v>182691.53</v>
      </c>
      <c r="R131">
        <v>312798.62</v>
      </c>
      <c r="S131">
        <v>215278.91</v>
      </c>
      <c r="T131">
        <v>299104.24</v>
      </c>
      <c r="U131">
        <v>449028.22</v>
      </c>
      <c r="V131">
        <v>0</v>
      </c>
      <c r="W131">
        <v>0</v>
      </c>
      <c r="X131">
        <v>0</v>
      </c>
      <c r="Y131">
        <v>0</v>
      </c>
      <c r="Z131">
        <v>0</v>
      </c>
      <c r="AA131" s="1">
        <v>44562</v>
      </c>
      <c r="AB131" s="1">
        <v>44773</v>
      </c>
      <c r="AC131" s="1">
        <v>44785</v>
      </c>
      <c r="AD131" s="17" t="s">
        <v>34</v>
      </c>
      <c r="AE131" s="17" t="s">
        <v>35</v>
      </c>
      <c r="AF131" s="17" t="s">
        <v>10349</v>
      </c>
    </row>
    <row r="132" spans="1:32" x14ac:dyDescent="0.25">
      <c r="A132" s="17" t="s">
        <v>157</v>
      </c>
      <c r="B132">
        <v>2</v>
      </c>
      <c r="C132">
        <v>201</v>
      </c>
      <c r="D132">
        <v>119384.06</v>
      </c>
      <c r="E132">
        <v>313710.95</v>
      </c>
      <c r="F132">
        <v>539927.81000000006</v>
      </c>
      <c r="G132">
        <v>326590.73</v>
      </c>
      <c r="H132">
        <v>350144.45</v>
      </c>
      <c r="I132">
        <v>270142.18</v>
      </c>
      <c r="J132">
        <v>262277.02</v>
      </c>
      <c r="K132">
        <v>0</v>
      </c>
      <c r="L132">
        <v>0</v>
      </c>
      <c r="M132">
        <v>0</v>
      </c>
      <c r="N132">
        <v>0</v>
      </c>
      <c r="O132">
        <v>0</v>
      </c>
      <c r="P132">
        <v>222481.7</v>
      </c>
      <c r="Q132">
        <v>182691.53</v>
      </c>
      <c r="R132">
        <v>312798.62</v>
      </c>
      <c r="S132">
        <v>215278.91</v>
      </c>
      <c r="T132">
        <v>299104.24</v>
      </c>
      <c r="U132">
        <v>449028.22</v>
      </c>
      <c r="V132">
        <v>0</v>
      </c>
      <c r="W132">
        <v>0</v>
      </c>
      <c r="X132">
        <v>0</v>
      </c>
      <c r="Y132">
        <v>0</v>
      </c>
      <c r="Z132">
        <v>0</v>
      </c>
      <c r="AA132" s="1">
        <v>44562</v>
      </c>
      <c r="AB132" s="1">
        <v>44773</v>
      </c>
      <c r="AC132" s="1">
        <v>44785</v>
      </c>
      <c r="AD132" s="17" t="s">
        <v>34</v>
      </c>
      <c r="AE132" s="17" t="s">
        <v>35</v>
      </c>
      <c r="AF132" s="17" t="s">
        <v>10349</v>
      </c>
    </row>
    <row r="133" spans="1:32" x14ac:dyDescent="0.25">
      <c r="A133" s="17" t="s">
        <v>158</v>
      </c>
      <c r="B133">
        <v>2</v>
      </c>
      <c r="C133">
        <v>201</v>
      </c>
      <c r="D133">
        <v>56580.94</v>
      </c>
      <c r="E133">
        <v>66193.98</v>
      </c>
      <c r="F133">
        <v>79141.42</v>
      </c>
      <c r="G133">
        <v>66002.31</v>
      </c>
      <c r="H133">
        <v>90731.39</v>
      </c>
      <c r="I133">
        <v>90432.98</v>
      </c>
      <c r="J133">
        <v>108649.64</v>
      </c>
      <c r="K133">
        <v>0</v>
      </c>
      <c r="L133">
        <v>0</v>
      </c>
      <c r="M133">
        <v>0</v>
      </c>
      <c r="N133">
        <v>0</v>
      </c>
      <c r="O133">
        <v>0</v>
      </c>
      <c r="P133">
        <v>9687.4500000000007</v>
      </c>
      <c r="Q133">
        <v>12930.5</v>
      </c>
      <c r="R133">
        <v>17341.849999999999</v>
      </c>
      <c r="S133">
        <v>28158.82</v>
      </c>
      <c r="T133">
        <v>23680.5</v>
      </c>
      <c r="U133">
        <v>27641.1</v>
      </c>
      <c r="V133">
        <v>0</v>
      </c>
      <c r="W133">
        <v>0</v>
      </c>
      <c r="X133">
        <v>0</v>
      </c>
      <c r="Y133">
        <v>0</v>
      </c>
      <c r="Z133">
        <v>0</v>
      </c>
      <c r="AA133" s="1">
        <v>44562</v>
      </c>
      <c r="AB133" s="1">
        <v>44773</v>
      </c>
      <c r="AC133" s="1">
        <v>44785</v>
      </c>
      <c r="AD133" s="17" t="s">
        <v>34</v>
      </c>
      <c r="AE133" s="17" t="s">
        <v>35</v>
      </c>
      <c r="AF133" s="17" t="s">
        <v>10349</v>
      </c>
    </row>
    <row r="134" spans="1:32" x14ac:dyDescent="0.25">
      <c r="A134" s="17" t="s">
        <v>159</v>
      </c>
      <c r="B134">
        <v>2</v>
      </c>
      <c r="C134">
        <v>201</v>
      </c>
      <c r="D134">
        <v>56580.94</v>
      </c>
      <c r="E134">
        <v>66193.98</v>
      </c>
      <c r="F134">
        <v>79141.42</v>
      </c>
      <c r="G134">
        <v>66002.31</v>
      </c>
      <c r="H134">
        <v>90731.39</v>
      </c>
      <c r="I134">
        <v>90432.98</v>
      </c>
      <c r="J134">
        <v>108649.64</v>
      </c>
      <c r="K134">
        <v>0</v>
      </c>
      <c r="L134">
        <v>0</v>
      </c>
      <c r="M134">
        <v>0</v>
      </c>
      <c r="N134">
        <v>0</v>
      </c>
      <c r="O134">
        <v>0</v>
      </c>
      <c r="P134">
        <v>9687.4500000000007</v>
      </c>
      <c r="Q134">
        <v>12930.5</v>
      </c>
      <c r="R134">
        <v>17341.849999999999</v>
      </c>
      <c r="S134">
        <v>28158.82</v>
      </c>
      <c r="T134">
        <v>23680.5</v>
      </c>
      <c r="U134">
        <v>27641.1</v>
      </c>
      <c r="V134">
        <v>0</v>
      </c>
      <c r="W134">
        <v>0</v>
      </c>
      <c r="X134">
        <v>0</v>
      </c>
      <c r="Y134">
        <v>0</v>
      </c>
      <c r="Z134">
        <v>0</v>
      </c>
      <c r="AA134" s="1">
        <v>44562</v>
      </c>
      <c r="AB134" s="1">
        <v>44773</v>
      </c>
      <c r="AC134" s="1">
        <v>44785</v>
      </c>
      <c r="AD134" s="17" t="s">
        <v>34</v>
      </c>
      <c r="AE134" s="17" t="s">
        <v>35</v>
      </c>
      <c r="AF134" s="17" t="s">
        <v>10349</v>
      </c>
    </row>
    <row r="135" spans="1:32" x14ac:dyDescent="0.25">
      <c r="A135" s="17" t="s">
        <v>160</v>
      </c>
      <c r="B135">
        <v>2</v>
      </c>
      <c r="C135">
        <v>201</v>
      </c>
      <c r="D135">
        <v>8619.81</v>
      </c>
      <c r="E135">
        <v>9522.89</v>
      </c>
      <c r="F135">
        <v>11402.18</v>
      </c>
      <c r="G135">
        <v>8934.7000000000007</v>
      </c>
      <c r="H135">
        <v>14282.68</v>
      </c>
      <c r="I135">
        <v>15450.72</v>
      </c>
      <c r="J135">
        <v>28030.69</v>
      </c>
      <c r="K135">
        <v>0</v>
      </c>
      <c r="L135">
        <v>0</v>
      </c>
      <c r="M135">
        <v>0</v>
      </c>
      <c r="N135">
        <v>0</v>
      </c>
      <c r="O135">
        <v>0</v>
      </c>
      <c r="P135">
        <v>1769.54</v>
      </c>
      <c r="Q135">
        <v>2804.14</v>
      </c>
      <c r="R135">
        <v>4014.73</v>
      </c>
      <c r="S135">
        <v>8348.4699999999993</v>
      </c>
      <c r="T135">
        <v>4035.48</v>
      </c>
      <c r="U135">
        <v>3257.86</v>
      </c>
      <c r="V135">
        <v>0</v>
      </c>
      <c r="W135">
        <v>0</v>
      </c>
      <c r="X135">
        <v>0</v>
      </c>
      <c r="Y135">
        <v>0</v>
      </c>
      <c r="Z135">
        <v>0</v>
      </c>
      <c r="AA135" s="1">
        <v>44562</v>
      </c>
      <c r="AB135" s="1">
        <v>44773</v>
      </c>
      <c r="AC135" s="1">
        <v>44785</v>
      </c>
      <c r="AD135" s="17" t="s">
        <v>34</v>
      </c>
      <c r="AE135" s="17" t="s">
        <v>35</v>
      </c>
      <c r="AF135" s="17" t="s">
        <v>10349</v>
      </c>
    </row>
    <row r="136" spans="1:32" x14ac:dyDescent="0.25">
      <c r="A136" s="17" t="s">
        <v>161</v>
      </c>
      <c r="B136">
        <v>2</v>
      </c>
      <c r="C136">
        <v>201</v>
      </c>
      <c r="D136">
        <v>1314.57</v>
      </c>
      <c r="E136">
        <v>1112.6500000000001</v>
      </c>
      <c r="F136">
        <v>1672.01</v>
      </c>
      <c r="G136">
        <v>919.83</v>
      </c>
      <c r="H136">
        <v>2285.9699999999998</v>
      </c>
      <c r="I136">
        <v>2304.06</v>
      </c>
      <c r="J136">
        <v>1872.44</v>
      </c>
      <c r="K136">
        <v>0</v>
      </c>
      <c r="L136">
        <v>0</v>
      </c>
      <c r="M136">
        <v>0</v>
      </c>
      <c r="N136">
        <v>0</v>
      </c>
      <c r="O136">
        <v>0</v>
      </c>
      <c r="P136">
        <v>1059.8</v>
      </c>
      <c r="Q136">
        <v>1764.93</v>
      </c>
      <c r="R136">
        <v>2747.74</v>
      </c>
      <c r="S136">
        <v>3261.75</v>
      </c>
      <c r="T136">
        <v>3066.19</v>
      </c>
      <c r="U136">
        <v>1889.59</v>
      </c>
      <c r="V136">
        <v>0</v>
      </c>
      <c r="W136">
        <v>31</v>
      </c>
      <c r="X136">
        <v>0</v>
      </c>
      <c r="Y136">
        <v>0</v>
      </c>
      <c r="Z136">
        <v>0</v>
      </c>
      <c r="AA136" s="1">
        <v>44562</v>
      </c>
      <c r="AB136" s="1">
        <v>44773</v>
      </c>
      <c r="AC136" s="1">
        <v>44785</v>
      </c>
      <c r="AD136" s="17" t="s">
        <v>34</v>
      </c>
      <c r="AE136" s="17" t="s">
        <v>35</v>
      </c>
      <c r="AF136" s="17" t="s">
        <v>10349</v>
      </c>
    </row>
    <row r="137" spans="1:32" x14ac:dyDescent="0.25">
      <c r="A137" s="17" t="s">
        <v>162</v>
      </c>
      <c r="B137">
        <v>2</v>
      </c>
      <c r="C137">
        <v>201</v>
      </c>
      <c r="D137">
        <v>4983.6899999999996</v>
      </c>
      <c r="E137">
        <v>5466.12</v>
      </c>
      <c r="F137">
        <v>5763.06</v>
      </c>
      <c r="G137">
        <v>4377.75</v>
      </c>
      <c r="H137">
        <v>6079.63</v>
      </c>
      <c r="I137">
        <v>5542.45</v>
      </c>
      <c r="J137">
        <v>9844.4</v>
      </c>
      <c r="K137">
        <v>0</v>
      </c>
      <c r="L137">
        <v>0</v>
      </c>
      <c r="M137">
        <v>0</v>
      </c>
      <c r="N137">
        <v>0</v>
      </c>
      <c r="O137">
        <v>0</v>
      </c>
      <c r="P137">
        <v>216.35</v>
      </c>
      <c r="Q137">
        <v>300.26</v>
      </c>
      <c r="R137">
        <v>335.21</v>
      </c>
      <c r="S137">
        <v>333.01</v>
      </c>
      <c r="T137">
        <v>305.07</v>
      </c>
      <c r="U137">
        <v>560.1</v>
      </c>
      <c r="V137">
        <v>0</v>
      </c>
      <c r="W137">
        <v>0</v>
      </c>
      <c r="X137">
        <v>0</v>
      </c>
      <c r="Y137">
        <v>0</v>
      </c>
      <c r="Z137">
        <v>0</v>
      </c>
      <c r="AA137" s="1">
        <v>44562</v>
      </c>
      <c r="AB137" s="1">
        <v>44773</v>
      </c>
      <c r="AC137" s="1">
        <v>44785</v>
      </c>
      <c r="AD137" s="17" t="s">
        <v>34</v>
      </c>
      <c r="AE137" s="17" t="s">
        <v>35</v>
      </c>
      <c r="AF137" s="17" t="s">
        <v>10349</v>
      </c>
    </row>
    <row r="138" spans="1:32" x14ac:dyDescent="0.25">
      <c r="A138" s="17" t="s">
        <v>163</v>
      </c>
      <c r="B138">
        <v>2</v>
      </c>
      <c r="C138">
        <v>201</v>
      </c>
      <c r="D138">
        <v>150.93</v>
      </c>
      <c r="E138">
        <v>402.42</v>
      </c>
      <c r="F138">
        <v>415.49</v>
      </c>
      <c r="G138">
        <v>317.61</v>
      </c>
      <c r="H138">
        <v>168.32</v>
      </c>
      <c r="I138">
        <v>137.65</v>
      </c>
      <c r="J138">
        <v>136.4</v>
      </c>
      <c r="K138">
        <v>0</v>
      </c>
      <c r="L138">
        <v>0</v>
      </c>
      <c r="M138">
        <v>0</v>
      </c>
      <c r="N138">
        <v>0</v>
      </c>
      <c r="O138">
        <v>0</v>
      </c>
      <c r="P138">
        <v>0</v>
      </c>
      <c r="Q138">
        <v>0</v>
      </c>
      <c r="R138">
        <v>0</v>
      </c>
      <c r="S138">
        <v>0</v>
      </c>
      <c r="T138">
        <v>0</v>
      </c>
      <c r="U138">
        <v>0</v>
      </c>
      <c r="V138">
        <v>0</v>
      </c>
      <c r="W138">
        <v>4050</v>
      </c>
      <c r="X138">
        <v>0</v>
      </c>
      <c r="Y138">
        <v>0</v>
      </c>
      <c r="Z138">
        <v>0</v>
      </c>
      <c r="AA138" s="1">
        <v>44562</v>
      </c>
      <c r="AB138" s="1">
        <v>44773</v>
      </c>
      <c r="AC138" s="1">
        <v>44785</v>
      </c>
      <c r="AD138" s="17" t="s">
        <v>34</v>
      </c>
      <c r="AE138" s="17" t="s">
        <v>35</v>
      </c>
      <c r="AF138" s="17" t="s">
        <v>10349</v>
      </c>
    </row>
    <row r="139" spans="1:32" x14ac:dyDescent="0.25">
      <c r="A139" s="17" t="s">
        <v>164</v>
      </c>
      <c r="B139">
        <v>2</v>
      </c>
      <c r="C139">
        <v>201</v>
      </c>
      <c r="D139">
        <v>430.13</v>
      </c>
      <c r="E139">
        <v>928.05</v>
      </c>
      <c r="F139">
        <v>1308.3599999999999</v>
      </c>
      <c r="G139">
        <v>948.91</v>
      </c>
      <c r="H139">
        <v>1389.43</v>
      </c>
      <c r="I139">
        <v>714.28</v>
      </c>
      <c r="J139">
        <v>547.41999999999996</v>
      </c>
      <c r="K139">
        <v>0</v>
      </c>
      <c r="L139">
        <v>0</v>
      </c>
      <c r="M139">
        <v>0</v>
      </c>
      <c r="N139">
        <v>0</v>
      </c>
      <c r="O139">
        <v>0</v>
      </c>
      <c r="P139">
        <v>157.87</v>
      </c>
      <c r="Q139">
        <v>231</v>
      </c>
      <c r="R139">
        <v>276.19</v>
      </c>
      <c r="S139">
        <v>292.01</v>
      </c>
      <c r="T139">
        <v>274.02999999999997</v>
      </c>
      <c r="U139">
        <v>520.9</v>
      </c>
      <c r="V139">
        <v>0</v>
      </c>
      <c r="W139">
        <v>4500</v>
      </c>
      <c r="X139">
        <v>0</v>
      </c>
      <c r="Y139">
        <v>0</v>
      </c>
      <c r="Z139">
        <v>0</v>
      </c>
      <c r="AA139" s="1">
        <v>44562</v>
      </c>
      <c r="AB139" s="1">
        <v>44773</v>
      </c>
      <c r="AC139" s="1">
        <v>44785</v>
      </c>
      <c r="AD139" s="17" t="s">
        <v>34</v>
      </c>
      <c r="AE139" s="17" t="s">
        <v>35</v>
      </c>
      <c r="AF139" s="17" t="s">
        <v>10349</v>
      </c>
    </row>
    <row r="140" spans="1:32" x14ac:dyDescent="0.25">
      <c r="A140" s="17" t="s">
        <v>165</v>
      </c>
      <c r="B140">
        <v>2</v>
      </c>
      <c r="C140">
        <v>201</v>
      </c>
      <c r="D140">
        <v>7.98</v>
      </c>
      <c r="E140">
        <v>28.83</v>
      </c>
      <c r="F140">
        <v>51.19</v>
      </c>
      <c r="G140">
        <v>70.739999999999995</v>
      </c>
      <c r="H140">
        <v>118.19</v>
      </c>
      <c r="I140">
        <v>110.29</v>
      </c>
      <c r="J140">
        <v>79.88</v>
      </c>
      <c r="K140">
        <v>0</v>
      </c>
      <c r="L140">
        <v>0</v>
      </c>
      <c r="M140">
        <v>0</v>
      </c>
      <c r="N140">
        <v>0</v>
      </c>
      <c r="O140">
        <v>0</v>
      </c>
      <c r="P140">
        <v>23.27</v>
      </c>
      <c r="Q140">
        <v>34.049999999999997</v>
      </c>
      <c r="R140">
        <v>33.49</v>
      </c>
      <c r="S140">
        <v>28.26</v>
      </c>
      <c r="T140">
        <v>20.88</v>
      </c>
      <c r="U140">
        <v>14.05</v>
      </c>
      <c r="V140">
        <v>0</v>
      </c>
      <c r="W140">
        <v>4503</v>
      </c>
      <c r="X140">
        <v>0</v>
      </c>
      <c r="Y140">
        <v>0</v>
      </c>
      <c r="Z140">
        <v>0</v>
      </c>
      <c r="AA140" s="1">
        <v>44562</v>
      </c>
      <c r="AB140" s="1">
        <v>44773</v>
      </c>
      <c r="AC140" s="1">
        <v>44785</v>
      </c>
      <c r="AD140" s="17" t="s">
        <v>34</v>
      </c>
      <c r="AE140" s="17" t="s">
        <v>35</v>
      </c>
      <c r="AF140" s="17" t="s">
        <v>10349</v>
      </c>
    </row>
    <row r="141" spans="1:32" x14ac:dyDescent="0.25">
      <c r="A141" s="17" t="s">
        <v>166</v>
      </c>
      <c r="B141">
        <v>2</v>
      </c>
      <c r="C141">
        <v>201</v>
      </c>
      <c r="D141">
        <v>650.03</v>
      </c>
      <c r="E141">
        <v>0</v>
      </c>
      <c r="F141">
        <v>0</v>
      </c>
      <c r="G141">
        <v>0</v>
      </c>
      <c r="H141">
        <v>0</v>
      </c>
      <c r="I141">
        <v>0</v>
      </c>
      <c r="J141">
        <v>0</v>
      </c>
      <c r="K141">
        <v>0</v>
      </c>
      <c r="L141">
        <v>0</v>
      </c>
      <c r="M141">
        <v>0</v>
      </c>
      <c r="N141">
        <v>0</v>
      </c>
      <c r="O141">
        <v>0</v>
      </c>
      <c r="P141">
        <v>0</v>
      </c>
      <c r="Q141">
        <v>0</v>
      </c>
      <c r="R141">
        <v>0</v>
      </c>
      <c r="S141">
        <v>0</v>
      </c>
      <c r="T141">
        <v>0</v>
      </c>
      <c r="U141">
        <v>0</v>
      </c>
      <c r="V141">
        <v>0</v>
      </c>
      <c r="W141">
        <v>4011</v>
      </c>
      <c r="X141">
        <v>0</v>
      </c>
      <c r="Y141">
        <v>0</v>
      </c>
      <c r="Z141">
        <v>0</v>
      </c>
      <c r="AA141" s="1">
        <v>44562</v>
      </c>
      <c r="AB141" s="1">
        <v>44773</v>
      </c>
      <c r="AC141" s="1">
        <v>44785</v>
      </c>
      <c r="AD141" s="17" t="s">
        <v>34</v>
      </c>
      <c r="AE141" s="17" t="s">
        <v>35</v>
      </c>
      <c r="AF141" s="17" t="s">
        <v>10349</v>
      </c>
    </row>
    <row r="142" spans="1:32" x14ac:dyDescent="0.25">
      <c r="A142" s="17" t="s">
        <v>167</v>
      </c>
      <c r="B142">
        <v>2</v>
      </c>
      <c r="C142">
        <v>201</v>
      </c>
      <c r="D142">
        <v>229.82</v>
      </c>
      <c r="E142">
        <v>265.83999999999997</v>
      </c>
      <c r="F142">
        <v>292.58999999999997</v>
      </c>
      <c r="G142">
        <v>186.97</v>
      </c>
      <c r="H142">
        <v>247.45</v>
      </c>
      <c r="I142">
        <v>252.71</v>
      </c>
      <c r="J142">
        <v>243.26</v>
      </c>
      <c r="K142">
        <v>0</v>
      </c>
      <c r="L142">
        <v>0</v>
      </c>
      <c r="M142">
        <v>0</v>
      </c>
      <c r="N142">
        <v>0</v>
      </c>
      <c r="O142">
        <v>0</v>
      </c>
      <c r="P142">
        <v>35.21</v>
      </c>
      <c r="Q142">
        <v>35.21</v>
      </c>
      <c r="R142">
        <v>25.53</v>
      </c>
      <c r="S142">
        <v>12.74</v>
      </c>
      <c r="T142">
        <v>10.16</v>
      </c>
      <c r="U142">
        <v>25.15</v>
      </c>
      <c r="V142">
        <v>0</v>
      </c>
      <c r="W142">
        <v>4050</v>
      </c>
      <c r="X142">
        <v>0</v>
      </c>
      <c r="Y142">
        <v>0</v>
      </c>
      <c r="Z142">
        <v>0</v>
      </c>
      <c r="AA142" s="1">
        <v>44562</v>
      </c>
      <c r="AB142" s="1">
        <v>44773</v>
      </c>
      <c r="AC142" s="1">
        <v>44785</v>
      </c>
      <c r="AD142" s="17" t="s">
        <v>34</v>
      </c>
      <c r="AE142" s="17" t="s">
        <v>35</v>
      </c>
      <c r="AF142" s="17" t="s">
        <v>10349</v>
      </c>
    </row>
    <row r="143" spans="1:32" x14ac:dyDescent="0.25">
      <c r="A143" s="17" t="s">
        <v>168</v>
      </c>
      <c r="B143">
        <v>2</v>
      </c>
      <c r="C143">
        <v>201</v>
      </c>
      <c r="D143">
        <v>834.37</v>
      </c>
      <c r="E143">
        <v>491.44</v>
      </c>
      <c r="F143">
        <v>31.44</v>
      </c>
      <c r="G143">
        <v>0</v>
      </c>
      <c r="H143">
        <v>0</v>
      </c>
      <c r="I143">
        <v>0</v>
      </c>
      <c r="J143">
        <v>0</v>
      </c>
      <c r="K143">
        <v>0</v>
      </c>
      <c r="L143">
        <v>0</v>
      </c>
      <c r="M143">
        <v>0</v>
      </c>
      <c r="N143">
        <v>0</v>
      </c>
      <c r="O143">
        <v>0</v>
      </c>
      <c r="P143">
        <v>0</v>
      </c>
      <c r="Q143">
        <v>0</v>
      </c>
      <c r="R143">
        <v>0</v>
      </c>
      <c r="S143">
        <v>0</v>
      </c>
      <c r="T143">
        <v>0</v>
      </c>
      <c r="U143">
        <v>0</v>
      </c>
      <c r="V143">
        <v>0</v>
      </c>
      <c r="W143">
        <v>4090</v>
      </c>
      <c r="X143">
        <v>0</v>
      </c>
      <c r="Y143">
        <v>0</v>
      </c>
      <c r="Z143">
        <v>0</v>
      </c>
      <c r="AA143" s="1">
        <v>44562</v>
      </c>
      <c r="AB143" s="1">
        <v>44773</v>
      </c>
      <c r="AC143" s="1">
        <v>44785</v>
      </c>
      <c r="AD143" s="17" t="s">
        <v>34</v>
      </c>
      <c r="AE143" s="17" t="s">
        <v>35</v>
      </c>
      <c r="AF143" s="17" t="s">
        <v>10349</v>
      </c>
    </row>
    <row r="144" spans="1:32" x14ac:dyDescent="0.25">
      <c r="A144" s="17" t="s">
        <v>169</v>
      </c>
      <c r="B144">
        <v>2</v>
      </c>
      <c r="C144">
        <v>201</v>
      </c>
      <c r="D144">
        <v>325</v>
      </c>
      <c r="E144">
        <v>344.73</v>
      </c>
      <c r="F144">
        <v>426.76</v>
      </c>
      <c r="G144">
        <v>389.09</v>
      </c>
      <c r="H144">
        <v>506.22</v>
      </c>
      <c r="I144">
        <v>513.54999999999995</v>
      </c>
      <c r="J144">
        <v>533.76</v>
      </c>
      <c r="K144">
        <v>0</v>
      </c>
      <c r="L144">
        <v>0</v>
      </c>
      <c r="M144">
        <v>0</v>
      </c>
      <c r="N144">
        <v>0</v>
      </c>
      <c r="O144">
        <v>0</v>
      </c>
      <c r="P144">
        <v>0</v>
      </c>
      <c r="Q144">
        <v>0</v>
      </c>
      <c r="R144">
        <v>0</v>
      </c>
      <c r="S144">
        <v>0</v>
      </c>
      <c r="T144">
        <v>0</v>
      </c>
      <c r="U144">
        <v>0</v>
      </c>
      <c r="V144">
        <v>0</v>
      </c>
      <c r="W144">
        <v>4503</v>
      </c>
      <c r="X144">
        <v>0</v>
      </c>
      <c r="Y144">
        <v>0</v>
      </c>
      <c r="Z144">
        <v>0</v>
      </c>
      <c r="AA144" s="1">
        <v>44562</v>
      </c>
      <c r="AB144" s="1">
        <v>44773</v>
      </c>
      <c r="AC144" s="1">
        <v>44785</v>
      </c>
      <c r="AD144" s="17" t="s">
        <v>34</v>
      </c>
      <c r="AE144" s="17" t="s">
        <v>35</v>
      </c>
      <c r="AF144" s="17" t="s">
        <v>10349</v>
      </c>
    </row>
    <row r="145" spans="1:32" x14ac:dyDescent="0.25">
      <c r="A145" s="17" t="s">
        <v>170</v>
      </c>
      <c r="B145">
        <v>2</v>
      </c>
      <c r="C145">
        <v>201</v>
      </c>
      <c r="D145">
        <v>39.729999999999997</v>
      </c>
      <c r="E145">
        <v>41.74</v>
      </c>
      <c r="F145">
        <v>51.07</v>
      </c>
      <c r="G145">
        <v>44.3</v>
      </c>
      <c r="H145">
        <v>59.53</v>
      </c>
      <c r="I145">
        <v>58.87</v>
      </c>
      <c r="J145">
        <v>60.5</v>
      </c>
      <c r="K145">
        <v>0</v>
      </c>
      <c r="L145">
        <v>0</v>
      </c>
      <c r="M145">
        <v>0</v>
      </c>
      <c r="N145">
        <v>0</v>
      </c>
      <c r="O145">
        <v>0</v>
      </c>
      <c r="P145">
        <v>0</v>
      </c>
      <c r="Q145">
        <v>0</v>
      </c>
      <c r="R145">
        <v>0</v>
      </c>
      <c r="S145">
        <v>0</v>
      </c>
      <c r="T145">
        <v>0</v>
      </c>
      <c r="U145">
        <v>0</v>
      </c>
      <c r="V145">
        <v>0</v>
      </c>
      <c r="W145">
        <v>4505</v>
      </c>
      <c r="X145">
        <v>0</v>
      </c>
      <c r="Y145">
        <v>0</v>
      </c>
      <c r="Z145">
        <v>0</v>
      </c>
      <c r="AA145" s="1">
        <v>44562</v>
      </c>
      <c r="AB145" s="1">
        <v>44773</v>
      </c>
      <c r="AC145" s="1">
        <v>44785</v>
      </c>
      <c r="AD145" s="17" t="s">
        <v>34</v>
      </c>
      <c r="AE145" s="17" t="s">
        <v>35</v>
      </c>
      <c r="AF145" s="17" t="s">
        <v>10349</v>
      </c>
    </row>
    <row r="146" spans="1:32" x14ac:dyDescent="0.25">
      <c r="A146" s="17" t="s">
        <v>171</v>
      </c>
      <c r="B146">
        <v>2</v>
      </c>
      <c r="C146">
        <v>201</v>
      </c>
      <c r="D146">
        <v>55.36</v>
      </c>
      <c r="E146">
        <v>62.38</v>
      </c>
      <c r="F146">
        <v>65.349999999999994</v>
      </c>
      <c r="G146">
        <v>49.96</v>
      </c>
      <c r="H146">
        <v>77.66</v>
      </c>
      <c r="I146">
        <v>77.239999999999995</v>
      </c>
      <c r="J146">
        <v>76.540000000000006</v>
      </c>
      <c r="K146">
        <v>0</v>
      </c>
      <c r="L146">
        <v>0</v>
      </c>
      <c r="M146">
        <v>0</v>
      </c>
      <c r="N146">
        <v>0</v>
      </c>
      <c r="O146">
        <v>0</v>
      </c>
      <c r="P146">
        <v>0</v>
      </c>
      <c r="Q146">
        <v>0</v>
      </c>
      <c r="R146">
        <v>0</v>
      </c>
      <c r="S146">
        <v>0</v>
      </c>
      <c r="T146">
        <v>0</v>
      </c>
      <c r="U146">
        <v>0</v>
      </c>
      <c r="V146">
        <v>0</v>
      </c>
      <c r="W146">
        <v>4011</v>
      </c>
      <c r="X146">
        <v>0</v>
      </c>
      <c r="Y146">
        <v>0</v>
      </c>
      <c r="Z146">
        <v>0</v>
      </c>
      <c r="AA146" s="1">
        <v>44562</v>
      </c>
      <c r="AB146" s="1">
        <v>44773</v>
      </c>
      <c r="AC146" s="1">
        <v>44785</v>
      </c>
      <c r="AD146" s="17" t="s">
        <v>34</v>
      </c>
      <c r="AE146" s="17" t="s">
        <v>35</v>
      </c>
      <c r="AF146" s="17" t="s">
        <v>10349</v>
      </c>
    </row>
    <row r="147" spans="1:32" x14ac:dyDescent="0.25">
      <c r="A147" s="17" t="s">
        <v>172</v>
      </c>
      <c r="B147">
        <v>2</v>
      </c>
      <c r="C147">
        <v>201</v>
      </c>
      <c r="D147">
        <v>43.81</v>
      </c>
      <c r="E147">
        <v>52.92</v>
      </c>
      <c r="F147">
        <v>62.72</v>
      </c>
      <c r="G147">
        <v>51.03</v>
      </c>
      <c r="H147">
        <v>67.7</v>
      </c>
      <c r="I147">
        <v>68.06</v>
      </c>
      <c r="J147">
        <v>77.97</v>
      </c>
      <c r="K147">
        <v>0</v>
      </c>
      <c r="L147">
        <v>0</v>
      </c>
      <c r="M147">
        <v>0</v>
      </c>
      <c r="N147">
        <v>0</v>
      </c>
      <c r="O147">
        <v>0</v>
      </c>
      <c r="P147">
        <v>0</v>
      </c>
      <c r="Q147">
        <v>0</v>
      </c>
      <c r="R147">
        <v>0</v>
      </c>
      <c r="S147">
        <v>0</v>
      </c>
      <c r="T147">
        <v>0</v>
      </c>
      <c r="U147">
        <v>0</v>
      </c>
      <c r="V147">
        <v>0</v>
      </c>
      <c r="W147">
        <v>4505</v>
      </c>
      <c r="X147">
        <v>0</v>
      </c>
      <c r="Y147">
        <v>0</v>
      </c>
      <c r="Z147">
        <v>0</v>
      </c>
      <c r="AA147" s="1">
        <v>44562</v>
      </c>
      <c r="AB147" s="1">
        <v>44773</v>
      </c>
      <c r="AC147" s="1">
        <v>44785</v>
      </c>
      <c r="AD147" s="17" t="s">
        <v>34</v>
      </c>
      <c r="AE147" s="17" t="s">
        <v>35</v>
      </c>
      <c r="AF147" s="17" t="s">
        <v>10349</v>
      </c>
    </row>
    <row r="148" spans="1:32" x14ac:dyDescent="0.25">
      <c r="A148" s="17" t="s">
        <v>173</v>
      </c>
      <c r="B148">
        <v>2</v>
      </c>
      <c r="C148">
        <v>201</v>
      </c>
      <c r="D148">
        <v>178.3</v>
      </c>
      <c r="E148">
        <v>187.94</v>
      </c>
      <c r="F148">
        <v>232.52</v>
      </c>
      <c r="G148">
        <v>211.97</v>
      </c>
      <c r="H148">
        <v>273.83999999999997</v>
      </c>
      <c r="I148">
        <v>271.72000000000003</v>
      </c>
      <c r="J148">
        <v>283.8</v>
      </c>
      <c r="K148">
        <v>0</v>
      </c>
      <c r="L148">
        <v>0</v>
      </c>
      <c r="M148">
        <v>0</v>
      </c>
      <c r="N148">
        <v>0</v>
      </c>
      <c r="O148">
        <v>0</v>
      </c>
      <c r="P148">
        <v>0</v>
      </c>
      <c r="Q148">
        <v>0</v>
      </c>
      <c r="R148">
        <v>0</v>
      </c>
      <c r="S148">
        <v>0</v>
      </c>
      <c r="T148">
        <v>0</v>
      </c>
      <c r="U148">
        <v>0</v>
      </c>
      <c r="V148">
        <v>0</v>
      </c>
      <c r="W148">
        <v>4505</v>
      </c>
      <c r="X148">
        <v>0</v>
      </c>
      <c r="Y148">
        <v>0</v>
      </c>
      <c r="Z148">
        <v>0</v>
      </c>
      <c r="AA148" s="1">
        <v>44562</v>
      </c>
      <c r="AB148" s="1">
        <v>44773</v>
      </c>
      <c r="AC148" s="1">
        <v>44785</v>
      </c>
      <c r="AD148" s="17" t="s">
        <v>34</v>
      </c>
      <c r="AE148" s="17" t="s">
        <v>35</v>
      </c>
      <c r="AF148" s="17" t="s">
        <v>10349</v>
      </c>
    </row>
    <row r="149" spans="1:32" x14ac:dyDescent="0.25">
      <c r="A149" s="17" t="s">
        <v>174</v>
      </c>
      <c r="B149">
        <v>2</v>
      </c>
      <c r="C149">
        <v>201</v>
      </c>
      <c r="D149">
        <v>334.5</v>
      </c>
      <c r="E149">
        <v>377.29</v>
      </c>
      <c r="F149">
        <v>398.32</v>
      </c>
      <c r="G149">
        <v>301.54000000000002</v>
      </c>
      <c r="H149">
        <v>474.06</v>
      </c>
      <c r="I149">
        <v>471.96</v>
      </c>
      <c r="J149">
        <v>469.51</v>
      </c>
      <c r="K149">
        <v>0</v>
      </c>
      <c r="L149">
        <v>0</v>
      </c>
      <c r="M149">
        <v>0</v>
      </c>
      <c r="N149">
        <v>0</v>
      </c>
      <c r="O149">
        <v>0</v>
      </c>
      <c r="P149">
        <v>0</v>
      </c>
      <c r="Q149">
        <v>0</v>
      </c>
      <c r="R149">
        <v>0</v>
      </c>
      <c r="S149">
        <v>0</v>
      </c>
      <c r="T149">
        <v>0</v>
      </c>
      <c r="U149">
        <v>0</v>
      </c>
      <c r="V149">
        <v>0</v>
      </c>
      <c r="W149">
        <v>4011</v>
      </c>
      <c r="X149">
        <v>0</v>
      </c>
      <c r="Y149">
        <v>0</v>
      </c>
      <c r="Z149">
        <v>0</v>
      </c>
      <c r="AA149" s="1">
        <v>44562</v>
      </c>
      <c r="AB149" s="1">
        <v>44773</v>
      </c>
      <c r="AC149" s="1">
        <v>44785</v>
      </c>
      <c r="AD149" s="17" t="s">
        <v>34</v>
      </c>
      <c r="AE149" s="17" t="s">
        <v>35</v>
      </c>
      <c r="AF149" s="17" t="s">
        <v>10349</v>
      </c>
    </row>
    <row r="150" spans="1:32" x14ac:dyDescent="0.25">
      <c r="A150" s="17" t="s">
        <v>175</v>
      </c>
      <c r="B150">
        <v>2</v>
      </c>
      <c r="C150">
        <v>201</v>
      </c>
      <c r="D150">
        <v>71.19</v>
      </c>
      <c r="E150">
        <v>74.44</v>
      </c>
      <c r="F150">
        <v>92.11</v>
      </c>
      <c r="G150">
        <v>81.11</v>
      </c>
      <c r="H150">
        <v>106.96</v>
      </c>
      <c r="I150">
        <v>105.72</v>
      </c>
      <c r="J150">
        <v>108.81</v>
      </c>
      <c r="K150">
        <v>0</v>
      </c>
      <c r="L150">
        <v>0</v>
      </c>
      <c r="M150">
        <v>0</v>
      </c>
      <c r="N150">
        <v>0</v>
      </c>
      <c r="O150">
        <v>0</v>
      </c>
      <c r="P150">
        <v>0</v>
      </c>
      <c r="Q150">
        <v>0</v>
      </c>
      <c r="R150">
        <v>0</v>
      </c>
      <c r="S150">
        <v>0</v>
      </c>
      <c r="T150">
        <v>0</v>
      </c>
      <c r="U150">
        <v>0</v>
      </c>
      <c r="V150">
        <v>0</v>
      </c>
      <c r="W150">
        <v>4500</v>
      </c>
      <c r="X150">
        <v>0</v>
      </c>
      <c r="Y150">
        <v>0</v>
      </c>
      <c r="Z150">
        <v>0</v>
      </c>
      <c r="AA150" s="1">
        <v>44562</v>
      </c>
      <c r="AB150" s="1">
        <v>44773</v>
      </c>
      <c r="AC150" s="1">
        <v>44785</v>
      </c>
      <c r="AD150" s="17" t="s">
        <v>34</v>
      </c>
      <c r="AE150" s="17" t="s">
        <v>35</v>
      </c>
      <c r="AF150" s="17" t="s">
        <v>10349</v>
      </c>
    </row>
    <row r="151" spans="1:32" x14ac:dyDescent="0.25">
      <c r="A151" s="17" t="s">
        <v>176</v>
      </c>
      <c r="B151">
        <v>2</v>
      </c>
      <c r="C151">
        <v>201</v>
      </c>
      <c r="D151">
        <v>94.98</v>
      </c>
      <c r="E151">
        <v>100.25</v>
      </c>
      <c r="F151">
        <v>124.27</v>
      </c>
      <c r="G151">
        <v>113.38</v>
      </c>
      <c r="H151">
        <v>146.68</v>
      </c>
      <c r="I151">
        <v>145.5</v>
      </c>
      <c r="J151">
        <v>152.16</v>
      </c>
      <c r="K151">
        <v>0</v>
      </c>
      <c r="L151">
        <v>0</v>
      </c>
      <c r="M151">
        <v>0</v>
      </c>
      <c r="N151">
        <v>0</v>
      </c>
      <c r="O151">
        <v>0</v>
      </c>
      <c r="P151">
        <v>0</v>
      </c>
      <c r="Q151">
        <v>0</v>
      </c>
      <c r="R151">
        <v>0</v>
      </c>
      <c r="S151">
        <v>0</v>
      </c>
      <c r="T151">
        <v>0</v>
      </c>
      <c r="U151">
        <v>0</v>
      </c>
      <c r="V151">
        <v>0</v>
      </c>
      <c r="W151">
        <v>4500</v>
      </c>
      <c r="X151">
        <v>0</v>
      </c>
      <c r="Y151">
        <v>0</v>
      </c>
      <c r="Z151">
        <v>0</v>
      </c>
      <c r="AA151" s="1">
        <v>44562</v>
      </c>
      <c r="AB151" s="1">
        <v>44773</v>
      </c>
      <c r="AC151" s="1">
        <v>44785</v>
      </c>
      <c r="AD151" s="17" t="s">
        <v>34</v>
      </c>
      <c r="AE151" s="17" t="s">
        <v>35</v>
      </c>
      <c r="AF151" s="17" t="s">
        <v>10349</v>
      </c>
    </row>
    <row r="152" spans="1:32" x14ac:dyDescent="0.25">
      <c r="A152" s="17" t="s">
        <v>177</v>
      </c>
      <c r="B152">
        <v>2</v>
      </c>
      <c r="C152">
        <v>201</v>
      </c>
      <c r="D152">
        <v>196.75</v>
      </c>
      <c r="E152">
        <v>221.69</v>
      </c>
      <c r="F152">
        <v>232.26</v>
      </c>
      <c r="G152">
        <v>177.54</v>
      </c>
      <c r="H152">
        <v>276.01</v>
      </c>
      <c r="I152">
        <v>274.5</v>
      </c>
      <c r="J152">
        <v>271.99</v>
      </c>
      <c r="K152">
        <v>0</v>
      </c>
      <c r="L152">
        <v>0</v>
      </c>
      <c r="M152">
        <v>0</v>
      </c>
      <c r="N152">
        <v>0</v>
      </c>
      <c r="O152">
        <v>0</v>
      </c>
      <c r="P152">
        <v>0</v>
      </c>
      <c r="Q152">
        <v>0</v>
      </c>
      <c r="R152">
        <v>0</v>
      </c>
      <c r="S152">
        <v>0</v>
      </c>
      <c r="T152">
        <v>0</v>
      </c>
      <c r="U152">
        <v>0</v>
      </c>
      <c r="V152">
        <v>0</v>
      </c>
      <c r="W152">
        <v>4297</v>
      </c>
      <c r="X152">
        <v>0</v>
      </c>
      <c r="Y152">
        <v>0</v>
      </c>
      <c r="Z152">
        <v>0</v>
      </c>
      <c r="AA152" s="1">
        <v>44562</v>
      </c>
      <c r="AB152" s="1">
        <v>44773</v>
      </c>
      <c r="AC152" s="1">
        <v>44785</v>
      </c>
      <c r="AD152" s="17" t="s">
        <v>34</v>
      </c>
      <c r="AE152" s="17" t="s">
        <v>35</v>
      </c>
      <c r="AF152" s="17" t="s">
        <v>10349</v>
      </c>
    </row>
    <row r="153" spans="1:32" x14ac:dyDescent="0.25">
      <c r="A153" s="17" t="s">
        <v>178</v>
      </c>
      <c r="B153">
        <v>2</v>
      </c>
      <c r="C153">
        <v>201</v>
      </c>
      <c r="D153">
        <v>151.5</v>
      </c>
      <c r="E153">
        <v>170.71</v>
      </c>
      <c r="F153">
        <v>28.99</v>
      </c>
      <c r="G153">
        <v>0</v>
      </c>
      <c r="H153">
        <v>66.34</v>
      </c>
      <c r="I153">
        <v>49.22</v>
      </c>
      <c r="J153">
        <v>56.57</v>
      </c>
      <c r="K153">
        <v>0</v>
      </c>
      <c r="L153">
        <v>0</v>
      </c>
      <c r="M153">
        <v>0</v>
      </c>
      <c r="N153">
        <v>0</v>
      </c>
      <c r="O153">
        <v>0</v>
      </c>
      <c r="P153">
        <v>0</v>
      </c>
      <c r="Q153">
        <v>0</v>
      </c>
      <c r="R153">
        <v>0</v>
      </c>
      <c r="S153">
        <v>0</v>
      </c>
      <c r="T153">
        <v>0</v>
      </c>
      <c r="U153">
        <v>0</v>
      </c>
      <c r="V153">
        <v>0</v>
      </c>
      <c r="W153">
        <v>4011</v>
      </c>
      <c r="X153">
        <v>0</v>
      </c>
      <c r="Y153">
        <v>0</v>
      </c>
      <c r="Z153">
        <v>0</v>
      </c>
      <c r="AA153" s="1">
        <v>44562</v>
      </c>
      <c r="AB153" s="1">
        <v>44773</v>
      </c>
      <c r="AC153" s="1">
        <v>44785</v>
      </c>
      <c r="AD153" s="17" t="s">
        <v>34</v>
      </c>
      <c r="AE153" s="17" t="s">
        <v>35</v>
      </c>
      <c r="AF153" s="17" t="s">
        <v>10349</v>
      </c>
    </row>
    <row r="154" spans="1:32" x14ac:dyDescent="0.25">
      <c r="A154" s="17" t="s">
        <v>179</v>
      </c>
      <c r="B154">
        <v>2</v>
      </c>
      <c r="C154">
        <v>201</v>
      </c>
      <c r="D154">
        <v>100.83</v>
      </c>
      <c r="E154">
        <v>145.84</v>
      </c>
      <c r="F154">
        <v>190.36</v>
      </c>
      <c r="G154">
        <v>0.18</v>
      </c>
      <c r="H154">
        <v>46.22</v>
      </c>
      <c r="I154">
        <v>32.11</v>
      </c>
      <c r="J154">
        <v>36.81</v>
      </c>
      <c r="K154">
        <v>0</v>
      </c>
      <c r="L154">
        <v>0</v>
      </c>
      <c r="M154">
        <v>0</v>
      </c>
      <c r="N154">
        <v>0</v>
      </c>
      <c r="O154">
        <v>0</v>
      </c>
      <c r="P154">
        <v>0</v>
      </c>
      <c r="Q154">
        <v>0</v>
      </c>
      <c r="R154">
        <v>0</v>
      </c>
      <c r="S154">
        <v>0</v>
      </c>
      <c r="T154">
        <v>0</v>
      </c>
      <c r="U154">
        <v>0</v>
      </c>
      <c r="V154">
        <v>0</v>
      </c>
      <c r="W154">
        <v>4090</v>
      </c>
      <c r="X154">
        <v>0</v>
      </c>
      <c r="Y154">
        <v>0</v>
      </c>
      <c r="Z154">
        <v>0</v>
      </c>
      <c r="AA154" s="1">
        <v>44562</v>
      </c>
      <c r="AB154" s="1">
        <v>44773</v>
      </c>
      <c r="AC154" s="1">
        <v>44785</v>
      </c>
      <c r="AD154" s="17" t="s">
        <v>34</v>
      </c>
      <c r="AE154" s="17" t="s">
        <v>35</v>
      </c>
      <c r="AF154" s="17" t="s">
        <v>10349</v>
      </c>
    </row>
    <row r="155" spans="1:32" x14ac:dyDescent="0.25">
      <c r="A155" s="17" t="s">
        <v>180</v>
      </c>
      <c r="B155">
        <v>2</v>
      </c>
      <c r="C155">
        <v>201</v>
      </c>
      <c r="D155">
        <v>53.56</v>
      </c>
      <c r="E155">
        <v>41.6</v>
      </c>
      <c r="F155">
        <v>34.22</v>
      </c>
      <c r="G155">
        <v>9.69</v>
      </c>
      <c r="H155">
        <v>11.47</v>
      </c>
      <c r="I155">
        <v>8.76</v>
      </c>
      <c r="J155">
        <v>10.96</v>
      </c>
      <c r="K155">
        <v>0</v>
      </c>
      <c r="L155">
        <v>0</v>
      </c>
      <c r="M155">
        <v>0</v>
      </c>
      <c r="N155">
        <v>0</v>
      </c>
      <c r="O155">
        <v>0</v>
      </c>
      <c r="P155">
        <v>0</v>
      </c>
      <c r="Q155">
        <v>0</v>
      </c>
      <c r="R155">
        <v>0</v>
      </c>
      <c r="S155">
        <v>0</v>
      </c>
      <c r="T155">
        <v>0</v>
      </c>
      <c r="U155">
        <v>0</v>
      </c>
      <c r="V155">
        <v>0</v>
      </c>
      <c r="W155">
        <v>4160</v>
      </c>
      <c r="X155">
        <v>0</v>
      </c>
      <c r="Y155">
        <v>0</v>
      </c>
      <c r="Z155">
        <v>0</v>
      </c>
      <c r="AA155" s="1">
        <v>44562</v>
      </c>
      <c r="AB155" s="1">
        <v>44773</v>
      </c>
      <c r="AC155" s="1">
        <v>44785</v>
      </c>
      <c r="AD155" s="17" t="s">
        <v>34</v>
      </c>
      <c r="AE155" s="17" t="s">
        <v>35</v>
      </c>
      <c r="AF155" s="17" t="s">
        <v>10349</v>
      </c>
    </row>
    <row r="156" spans="1:32" x14ac:dyDescent="0.25">
      <c r="A156" s="17" t="s">
        <v>181</v>
      </c>
      <c r="B156">
        <v>2</v>
      </c>
      <c r="C156">
        <v>201</v>
      </c>
      <c r="D156">
        <v>276.44</v>
      </c>
      <c r="E156">
        <v>477.46</v>
      </c>
      <c r="F156">
        <v>504.1</v>
      </c>
      <c r="G156">
        <v>381.63</v>
      </c>
      <c r="H156">
        <v>599.95000000000005</v>
      </c>
      <c r="I156">
        <v>588.5</v>
      </c>
      <c r="J156">
        <v>555.13</v>
      </c>
      <c r="K156">
        <v>0</v>
      </c>
      <c r="L156">
        <v>0</v>
      </c>
      <c r="M156">
        <v>0</v>
      </c>
      <c r="N156">
        <v>0</v>
      </c>
      <c r="O156">
        <v>0</v>
      </c>
      <c r="P156">
        <v>0</v>
      </c>
      <c r="Q156">
        <v>0</v>
      </c>
      <c r="R156">
        <v>0</v>
      </c>
      <c r="S156">
        <v>0</v>
      </c>
      <c r="T156">
        <v>0</v>
      </c>
      <c r="U156">
        <v>0</v>
      </c>
      <c r="V156">
        <v>0</v>
      </c>
      <c r="W156">
        <v>4011</v>
      </c>
      <c r="X156">
        <v>0</v>
      </c>
      <c r="Y156">
        <v>0</v>
      </c>
      <c r="Z156">
        <v>0</v>
      </c>
      <c r="AA156" s="1">
        <v>44562</v>
      </c>
      <c r="AB156" s="1">
        <v>44773</v>
      </c>
      <c r="AC156" s="1">
        <v>44785</v>
      </c>
      <c r="AD156" s="17" t="s">
        <v>34</v>
      </c>
      <c r="AE156" s="17" t="s">
        <v>35</v>
      </c>
      <c r="AF156" s="17" t="s">
        <v>10349</v>
      </c>
    </row>
    <row r="157" spans="1:32" x14ac:dyDescent="0.25">
      <c r="A157" s="17" t="s">
        <v>182</v>
      </c>
      <c r="B157">
        <v>2</v>
      </c>
      <c r="C157">
        <v>201</v>
      </c>
      <c r="D157">
        <v>35.340000000000003</v>
      </c>
      <c r="E157">
        <v>39.86</v>
      </c>
      <c r="F157">
        <v>42.08</v>
      </c>
      <c r="G157">
        <v>31.86</v>
      </c>
      <c r="H157">
        <v>50.08</v>
      </c>
      <c r="I157">
        <v>49.87</v>
      </c>
      <c r="J157">
        <v>49.6</v>
      </c>
      <c r="K157">
        <v>0</v>
      </c>
      <c r="L157">
        <v>0</v>
      </c>
      <c r="M157">
        <v>0</v>
      </c>
      <c r="N157">
        <v>0</v>
      </c>
      <c r="O157">
        <v>0</v>
      </c>
      <c r="P157">
        <v>0</v>
      </c>
      <c r="Q157">
        <v>0</v>
      </c>
      <c r="R157">
        <v>0</v>
      </c>
      <c r="S157">
        <v>0</v>
      </c>
      <c r="T157">
        <v>0</v>
      </c>
      <c r="U157">
        <v>0</v>
      </c>
      <c r="V157">
        <v>0</v>
      </c>
      <c r="W157">
        <v>4090</v>
      </c>
      <c r="X157">
        <v>0</v>
      </c>
      <c r="Y157">
        <v>0</v>
      </c>
      <c r="Z157">
        <v>0</v>
      </c>
      <c r="AA157" s="1">
        <v>44562</v>
      </c>
      <c r="AB157" s="1">
        <v>44773</v>
      </c>
      <c r="AC157" s="1">
        <v>44785</v>
      </c>
      <c r="AD157" s="17" t="s">
        <v>34</v>
      </c>
      <c r="AE157" s="17" t="s">
        <v>35</v>
      </c>
      <c r="AF157" s="17" t="s">
        <v>10349</v>
      </c>
    </row>
    <row r="158" spans="1:32" x14ac:dyDescent="0.25">
      <c r="A158" s="17" t="s">
        <v>183</v>
      </c>
      <c r="B158">
        <v>2</v>
      </c>
      <c r="C158">
        <v>201</v>
      </c>
      <c r="D158">
        <v>584.51</v>
      </c>
      <c r="E158">
        <v>616.07000000000005</v>
      </c>
      <c r="F158">
        <v>762.23</v>
      </c>
      <c r="G158">
        <v>694.83</v>
      </c>
      <c r="H158">
        <v>897.67</v>
      </c>
      <c r="I158">
        <v>890.74</v>
      </c>
      <c r="J158">
        <v>930.33</v>
      </c>
      <c r="K158">
        <v>0</v>
      </c>
      <c r="L158">
        <v>0</v>
      </c>
      <c r="M158">
        <v>0</v>
      </c>
      <c r="N158">
        <v>0</v>
      </c>
      <c r="O158">
        <v>0</v>
      </c>
      <c r="P158">
        <v>0</v>
      </c>
      <c r="Q158">
        <v>0</v>
      </c>
      <c r="R158">
        <v>0</v>
      </c>
      <c r="S158">
        <v>0</v>
      </c>
      <c r="T158">
        <v>0</v>
      </c>
      <c r="U158">
        <v>0</v>
      </c>
      <c r="V158">
        <v>0</v>
      </c>
      <c r="W158">
        <v>4500</v>
      </c>
      <c r="X158">
        <v>3110</v>
      </c>
      <c r="Y158">
        <v>0</v>
      </c>
      <c r="Z158">
        <v>0</v>
      </c>
      <c r="AA158" s="1">
        <v>44562</v>
      </c>
      <c r="AB158" s="1">
        <v>44773</v>
      </c>
      <c r="AC158" s="1">
        <v>44785</v>
      </c>
      <c r="AD158" s="17" t="s">
        <v>34</v>
      </c>
      <c r="AE158" s="17" t="s">
        <v>35</v>
      </c>
      <c r="AF158" s="17" t="s">
        <v>10349</v>
      </c>
    </row>
    <row r="159" spans="1:32" x14ac:dyDescent="0.25">
      <c r="A159" s="17" t="s">
        <v>184</v>
      </c>
      <c r="B159">
        <v>2</v>
      </c>
      <c r="C159">
        <v>201</v>
      </c>
      <c r="D159">
        <v>138.63</v>
      </c>
      <c r="E159">
        <v>394.62</v>
      </c>
      <c r="F159">
        <v>416.63</v>
      </c>
      <c r="G159">
        <v>315.41000000000003</v>
      </c>
      <c r="H159">
        <v>495.85</v>
      </c>
      <c r="I159">
        <v>410.82</v>
      </c>
      <c r="J159">
        <v>371.03</v>
      </c>
      <c r="K159">
        <v>0</v>
      </c>
      <c r="L159">
        <v>0</v>
      </c>
      <c r="M159">
        <v>0</v>
      </c>
      <c r="N159">
        <v>0</v>
      </c>
      <c r="O159">
        <v>0</v>
      </c>
      <c r="P159">
        <v>0</v>
      </c>
      <c r="Q159">
        <v>0</v>
      </c>
      <c r="R159">
        <v>0</v>
      </c>
      <c r="S159">
        <v>0</v>
      </c>
      <c r="T159">
        <v>0</v>
      </c>
      <c r="U159">
        <v>0</v>
      </c>
      <c r="V159">
        <v>0</v>
      </c>
      <c r="W159">
        <v>4050</v>
      </c>
      <c r="X159">
        <v>0</v>
      </c>
      <c r="Y159">
        <v>0</v>
      </c>
      <c r="Z159">
        <v>0</v>
      </c>
      <c r="AA159" s="1">
        <v>44562</v>
      </c>
      <c r="AB159" s="1">
        <v>44773</v>
      </c>
      <c r="AC159" s="1">
        <v>44785</v>
      </c>
      <c r="AD159" s="17" t="s">
        <v>34</v>
      </c>
      <c r="AE159" s="17" t="s">
        <v>35</v>
      </c>
      <c r="AF159" s="17" t="s">
        <v>10349</v>
      </c>
    </row>
    <row r="160" spans="1:32" x14ac:dyDescent="0.25">
      <c r="A160" s="17" t="s">
        <v>8859</v>
      </c>
      <c r="B160">
        <v>2</v>
      </c>
      <c r="C160">
        <v>201</v>
      </c>
      <c r="D160">
        <v>0</v>
      </c>
      <c r="E160">
        <v>0</v>
      </c>
      <c r="F160">
        <v>0</v>
      </c>
      <c r="G160">
        <v>0</v>
      </c>
      <c r="H160">
        <v>0</v>
      </c>
      <c r="I160">
        <v>137.93</v>
      </c>
      <c r="J160">
        <v>728.72</v>
      </c>
      <c r="K160">
        <v>0</v>
      </c>
      <c r="L160">
        <v>0</v>
      </c>
      <c r="M160">
        <v>0</v>
      </c>
      <c r="N160">
        <v>0</v>
      </c>
      <c r="O160">
        <v>0</v>
      </c>
      <c r="P160">
        <v>0</v>
      </c>
      <c r="Q160">
        <v>0</v>
      </c>
      <c r="R160">
        <v>0</v>
      </c>
      <c r="S160">
        <v>0</v>
      </c>
      <c r="T160">
        <v>0</v>
      </c>
      <c r="U160">
        <v>0</v>
      </c>
      <c r="V160">
        <v>0</v>
      </c>
      <c r="W160">
        <v>4500</v>
      </c>
      <c r="X160">
        <v>3110</v>
      </c>
      <c r="Y160">
        <v>0</v>
      </c>
      <c r="Z160">
        <v>0</v>
      </c>
      <c r="AA160" s="1">
        <v>44562</v>
      </c>
      <c r="AB160" s="1">
        <v>44773</v>
      </c>
      <c r="AC160" s="1">
        <v>44785</v>
      </c>
      <c r="AD160" s="17" t="s">
        <v>34</v>
      </c>
      <c r="AE160" s="17" t="s">
        <v>35</v>
      </c>
      <c r="AF160" s="17" t="s">
        <v>10349</v>
      </c>
    </row>
    <row r="161" spans="1:32" x14ac:dyDescent="0.25">
      <c r="A161" s="17" t="s">
        <v>8860</v>
      </c>
      <c r="B161">
        <v>2</v>
      </c>
      <c r="C161">
        <v>201</v>
      </c>
      <c r="D161">
        <v>0</v>
      </c>
      <c r="E161">
        <v>0</v>
      </c>
      <c r="F161">
        <v>0</v>
      </c>
      <c r="G161">
        <v>0</v>
      </c>
      <c r="H161">
        <v>0</v>
      </c>
      <c r="I161">
        <v>172.45</v>
      </c>
      <c r="J161">
        <v>1849.92</v>
      </c>
      <c r="K161">
        <v>0</v>
      </c>
      <c r="L161">
        <v>0</v>
      </c>
      <c r="M161">
        <v>0</v>
      </c>
      <c r="N161">
        <v>0</v>
      </c>
      <c r="O161">
        <v>0</v>
      </c>
      <c r="P161">
        <v>0</v>
      </c>
      <c r="Q161">
        <v>0</v>
      </c>
      <c r="R161">
        <v>0</v>
      </c>
      <c r="S161">
        <v>0</v>
      </c>
      <c r="T161">
        <v>0</v>
      </c>
      <c r="U161">
        <v>0</v>
      </c>
      <c r="V161">
        <v>0</v>
      </c>
      <c r="W161">
        <v>4505</v>
      </c>
      <c r="X161">
        <v>0</v>
      </c>
      <c r="Y161">
        <v>0</v>
      </c>
      <c r="Z161">
        <v>0</v>
      </c>
      <c r="AA161" s="1">
        <v>44562</v>
      </c>
      <c r="AB161" s="1">
        <v>44773</v>
      </c>
      <c r="AC161" s="1">
        <v>44785</v>
      </c>
      <c r="AD161" s="17" t="s">
        <v>34</v>
      </c>
      <c r="AE161" s="17" t="s">
        <v>35</v>
      </c>
      <c r="AF161" s="17" t="s">
        <v>10349</v>
      </c>
    </row>
    <row r="162" spans="1:32" x14ac:dyDescent="0.25">
      <c r="A162" s="17" t="s">
        <v>10350</v>
      </c>
      <c r="B162">
        <v>2</v>
      </c>
      <c r="C162">
        <v>201</v>
      </c>
      <c r="D162">
        <v>0</v>
      </c>
      <c r="E162">
        <v>0</v>
      </c>
      <c r="F162">
        <v>0</v>
      </c>
      <c r="G162">
        <v>0</v>
      </c>
      <c r="H162">
        <v>0</v>
      </c>
      <c r="I162">
        <v>0</v>
      </c>
      <c r="J162">
        <v>450.99</v>
      </c>
      <c r="K162">
        <v>0</v>
      </c>
      <c r="L162">
        <v>0</v>
      </c>
      <c r="M162">
        <v>0</v>
      </c>
      <c r="N162">
        <v>0</v>
      </c>
      <c r="O162">
        <v>0</v>
      </c>
      <c r="P162">
        <v>0</v>
      </c>
      <c r="Q162">
        <v>0</v>
      </c>
      <c r="R162">
        <v>0</v>
      </c>
      <c r="S162">
        <v>0</v>
      </c>
      <c r="T162">
        <v>0</v>
      </c>
      <c r="U162">
        <v>0</v>
      </c>
      <c r="V162">
        <v>0</v>
      </c>
      <c r="W162">
        <v>4293</v>
      </c>
      <c r="X162">
        <v>0</v>
      </c>
      <c r="Y162">
        <v>0</v>
      </c>
      <c r="Z162">
        <v>0</v>
      </c>
      <c r="AA162" s="1">
        <v>44562</v>
      </c>
      <c r="AB162" s="1">
        <v>44773</v>
      </c>
      <c r="AC162" s="1">
        <v>44785</v>
      </c>
      <c r="AD162" s="17" t="s">
        <v>34</v>
      </c>
      <c r="AE162" s="17" t="s">
        <v>35</v>
      </c>
      <c r="AF162" s="17" t="s">
        <v>10349</v>
      </c>
    </row>
    <row r="163" spans="1:32" x14ac:dyDescent="0.25">
      <c r="A163" s="17" t="s">
        <v>10351</v>
      </c>
      <c r="B163">
        <v>2</v>
      </c>
      <c r="C163">
        <v>201</v>
      </c>
      <c r="D163">
        <v>0</v>
      </c>
      <c r="E163">
        <v>0</v>
      </c>
      <c r="F163">
        <v>0</v>
      </c>
      <c r="G163">
        <v>0</v>
      </c>
      <c r="H163">
        <v>0</v>
      </c>
      <c r="I163">
        <v>0</v>
      </c>
      <c r="J163">
        <v>1359.59</v>
      </c>
      <c r="K163">
        <v>0</v>
      </c>
      <c r="L163">
        <v>0</v>
      </c>
      <c r="M163">
        <v>0</v>
      </c>
      <c r="N163">
        <v>0</v>
      </c>
      <c r="O163">
        <v>0</v>
      </c>
      <c r="P163">
        <v>0</v>
      </c>
      <c r="Q163">
        <v>0</v>
      </c>
      <c r="R163">
        <v>0</v>
      </c>
      <c r="S163">
        <v>0</v>
      </c>
      <c r="T163">
        <v>0</v>
      </c>
      <c r="U163">
        <v>0</v>
      </c>
      <c r="V163">
        <v>0</v>
      </c>
      <c r="W163">
        <v>4500</v>
      </c>
      <c r="X163">
        <v>0</v>
      </c>
      <c r="Y163">
        <v>0</v>
      </c>
      <c r="Z163">
        <v>0</v>
      </c>
      <c r="AA163" s="1">
        <v>44562</v>
      </c>
      <c r="AB163" s="1">
        <v>44773</v>
      </c>
      <c r="AC163" s="1">
        <v>44785</v>
      </c>
      <c r="AD163" s="17" t="s">
        <v>34</v>
      </c>
      <c r="AE163" s="17" t="s">
        <v>35</v>
      </c>
      <c r="AF163" s="17" t="s">
        <v>10349</v>
      </c>
    </row>
    <row r="164" spans="1:32" x14ac:dyDescent="0.25">
      <c r="A164" s="17" t="s">
        <v>10352</v>
      </c>
      <c r="B164">
        <v>2</v>
      </c>
      <c r="C164">
        <v>201</v>
      </c>
      <c r="D164">
        <v>0</v>
      </c>
      <c r="E164">
        <v>0</v>
      </c>
      <c r="F164">
        <v>0</v>
      </c>
      <c r="G164">
        <v>0</v>
      </c>
      <c r="H164">
        <v>0</v>
      </c>
      <c r="I164">
        <v>0</v>
      </c>
      <c r="J164">
        <v>402.75</v>
      </c>
      <c r="K164">
        <v>0</v>
      </c>
      <c r="L164">
        <v>0</v>
      </c>
      <c r="M164">
        <v>0</v>
      </c>
      <c r="N164">
        <v>0</v>
      </c>
      <c r="O164">
        <v>0</v>
      </c>
      <c r="P164">
        <v>0</v>
      </c>
      <c r="Q164">
        <v>0</v>
      </c>
      <c r="R164">
        <v>0</v>
      </c>
      <c r="S164">
        <v>0</v>
      </c>
      <c r="T164">
        <v>0</v>
      </c>
      <c r="U164">
        <v>0</v>
      </c>
      <c r="V164">
        <v>0</v>
      </c>
      <c r="W164">
        <v>4505</v>
      </c>
      <c r="X164">
        <v>0</v>
      </c>
      <c r="Y164">
        <v>0</v>
      </c>
      <c r="Z164">
        <v>0</v>
      </c>
      <c r="AA164" s="1">
        <v>44562</v>
      </c>
      <c r="AB164" s="1">
        <v>44773</v>
      </c>
      <c r="AC164" s="1">
        <v>44785</v>
      </c>
      <c r="AD164" s="17" t="s">
        <v>34</v>
      </c>
      <c r="AE164" s="17" t="s">
        <v>35</v>
      </c>
      <c r="AF164" s="17" t="s">
        <v>10349</v>
      </c>
    </row>
    <row r="165" spans="1:32" x14ac:dyDescent="0.25">
      <c r="A165" s="17" t="s">
        <v>185</v>
      </c>
      <c r="B165">
        <v>2</v>
      </c>
      <c r="C165">
        <v>201</v>
      </c>
      <c r="D165">
        <v>9.3800000000000008</v>
      </c>
      <c r="E165">
        <v>13.94</v>
      </c>
      <c r="F165">
        <v>13.97</v>
      </c>
      <c r="G165">
        <v>13.91</v>
      </c>
      <c r="H165">
        <v>14.55</v>
      </c>
      <c r="I165">
        <v>0</v>
      </c>
      <c r="J165">
        <v>12.47</v>
      </c>
      <c r="K165">
        <v>0</v>
      </c>
      <c r="L165">
        <v>0</v>
      </c>
      <c r="M165">
        <v>0</v>
      </c>
      <c r="N165">
        <v>0</v>
      </c>
      <c r="O165">
        <v>0</v>
      </c>
      <c r="P165">
        <v>1.19</v>
      </c>
      <c r="Q165">
        <v>35.590000000000003</v>
      </c>
      <c r="R165">
        <v>28.97</v>
      </c>
      <c r="S165">
        <v>12.47</v>
      </c>
      <c r="T165">
        <v>0</v>
      </c>
      <c r="U165">
        <v>0</v>
      </c>
      <c r="V165">
        <v>0</v>
      </c>
      <c r="W165">
        <v>1018</v>
      </c>
      <c r="X165">
        <v>0</v>
      </c>
      <c r="Y165">
        <v>0</v>
      </c>
      <c r="Z165">
        <v>0</v>
      </c>
      <c r="AA165" s="1">
        <v>44562</v>
      </c>
      <c r="AB165" s="1">
        <v>44773</v>
      </c>
      <c r="AC165" s="1">
        <v>44785</v>
      </c>
      <c r="AD165" s="17" t="s">
        <v>34</v>
      </c>
      <c r="AE165" s="17" t="s">
        <v>35</v>
      </c>
      <c r="AF165" s="17" t="s">
        <v>10349</v>
      </c>
    </row>
    <row r="166" spans="1:32" x14ac:dyDescent="0.25">
      <c r="A166" s="17" t="s">
        <v>186</v>
      </c>
      <c r="B166">
        <v>2</v>
      </c>
      <c r="C166">
        <v>201</v>
      </c>
      <c r="D166">
        <v>105.78</v>
      </c>
      <c r="E166">
        <v>118.44</v>
      </c>
      <c r="F166">
        <v>225.59</v>
      </c>
      <c r="G166">
        <v>270.39</v>
      </c>
      <c r="H166">
        <v>327.89</v>
      </c>
      <c r="I166">
        <v>315.32</v>
      </c>
      <c r="J166">
        <v>349.18</v>
      </c>
      <c r="K166">
        <v>0</v>
      </c>
      <c r="L166">
        <v>0</v>
      </c>
      <c r="M166">
        <v>0</v>
      </c>
      <c r="N166">
        <v>0</v>
      </c>
      <c r="O166">
        <v>0</v>
      </c>
      <c r="P166">
        <v>254.86</v>
      </c>
      <c r="Q166">
        <v>238.57</v>
      </c>
      <c r="R166">
        <v>373.29</v>
      </c>
      <c r="S166">
        <v>164.53</v>
      </c>
      <c r="T166">
        <v>131.68</v>
      </c>
      <c r="U166">
        <v>115.17</v>
      </c>
      <c r="V166">
        <v>0</v>
      </c>
      <c r="W166">
        <v>0</v>
      </c>
      <c r="X166">
        <v>0</v>
      </c>
      <c r="Y166">
        <v>0</v>
      </c>
      <c r="Z166">
        <v>0</v>
      </c>
      <c r="AA166" s="1">
        <v>44562</v>
      </c>
      <c r="AB166" s="1">
        <v>44773</v>
      </c>
      <c r="AC166" s="1">
        <v>44785</v>
      </c>
      <c r="AD166" s="17" t="s">
        <v>34</v>
      </c>
      <c r="AE166" s="17" t="s">
        <v>35</v>
      </c>
      <c r="AF166" s="17" t="s">
        <v>10349</v>
      </c>
    </row>
    <row r="167" spans="1:32" x14ac:dyDescent="0.25">
      <c r="A167" s="17" t="s">
        <v>187</v>
      </c>
      <c r="B167">
        <v>2</v>
      </c>
      <c r="C167">
        <v>201</v>
      </c>
      <c r="D167">
        <v>0</v>
      </c>
      <c r="E167">
        <v>0</v>
      </c>
      <c r="F167">
        <v>0</v>
      </c>
      <c r="G167">
        <v>60.44</v>
      </c>
      <c r="H167">
        <v>112.55</v>
      </c>
      <c r="I167">
        <v>110.8</v>
      </c>
      <c r="J167">
        <v>105.9</v>
      </c>
      <c r="K167">
        <v>0</v>
      </c>
      <c r="L167">
        <v>0</v>
      </c>
      <c r="M167">
        <v>0</v>
      </c>
      <c r="N167">
        <v>0</v>
      </c>
      <c r="O167">
        <v>0</v>
      </c>
      <c r="P167">
        <v>71.45</v>
      </c>
      <c r="Q167">
        <v>77.94</v>
      </c>
      <c r="R167">
        <v>75.510000000000005</v>
      </c>
      <c r="S167">
        <v>78.98</v>
      </c>
      <c r="T167">
        <v>54.56</v>
      </c>
      <c r="U167">
        <v>55.56</v>
      </c>
      <c r="V167">
        <v>0</v>
      </c>
      <c r="W167">
        <v>1064</v>
      </c>
      <c r="X167">
        <v>0</v>
      </c>
      <c r="Y167">
        <v>0</v>
      </c>
      <c r="Z167">
        <v>0</v>
      </c>
      <c r="AA167" s="1">
        <v>44562</v>
      </c>
      <c r="AB167" s="1">
        <v>44773</v>
      </c>
      <c r="AC167" s="1">
        <v>44785</v>
      </c>
      <c r="AD167" s="17" t="s">
        <v>34</v>
      </c>
      <c r="AE167" s="17" t="s">
        <v>35</v>
      </c>
      <c r="AF167" s="17" t="s">
        <v>10349</v>
      </c>
    </row>
    <row r="168" spans="1:32" x14ac:dyDescent="0.25">
      <c r="A168" s="17" t="s">
        <v>188</v>
      </c>
      <c r="B168">
        <v>2</v>
      </c>
      <c r="C168">
        <v>201</v>
      </c>
      <c r="D168">
        <v>0</v>
      </c>
      <c r="E168">
        <v>0</v>
      </c>
      <c r="F168">
        <v>0</v>
      </c>
      <c r="G168">
        <v>30.57</v>
      </c>
      <c r="H168">
        <v>13.21</v>
      </c>
      <c r="I168">
        <v>5.32</v>
      </c>
      <c r="J168">
        <v>0.56000000000000005</v>
      </c>
      <c r="K168">
        <v>0</v>
      </c>
      <c r="L168">
        <v>0</v>
      </c>
      <c r="M168">
        <v>0</v>
      </c>
      <c r="N168">
        <v>0</v>
      </c>
      <c r="O168">
        <v>0</v>
      </c>
      <c r="P168">
        <v>183.41</v>
      </c>
      <c r="Q168">
        <v>160.63</v>
      </c>
      <c r="R168">
        <v>105.68</v>
      </c>
      <c r="S168">
        <v>85.55</v>
      </c>
      <c r="T168">
        <v>77.12</v>
      </c>
      <c r="U168">
        <v>59.61</v>
      </c>
      <c r="V168">
        <v>0</v>
      </c>
      <c r="W168">
        <v>1021</v>
      </c>
      <c r="X168">
        <v>0</v>
      </c>
      <c r="Y168">
        <v>0</v>
      </c>
      <c r="Z168">
        <v>0</v>
      </c>
      <c r="AA168" s="1">
        <v>44562</v>
      </c>
      <c r="AB168" s="1">
        <v>44773</v>
      </c>
      <c r="AC168" s="1">
        <v>44785</v>
      </c>
      <c r="AD168" s="17" t="s">
        <v>34</v>
      </c>
      <c r="AE168" s="17" t="s">
        <v>35</v>
      </c>
      <c r="AF168" s="17" t="s">
        <v>10349</v>
      </c>
    </row>
    <row r="169" spans="1:32" x14ac:dyDescent="0.25">
      <c r="A169" s="17" t="s">
        <v>189</v>
      </c>
      <c r="B169">
        <v>2</v>
      </c>
      <c r="C169">
        <v>201</v>
      </c>
      <c r="D169">
        <v>52.02</v>
      </c>
      <c r="E169">
        <v>55.18</v>
      </c>
      <c r="F169">
        <v>67.48</v>
      </c>
      <c r="G169">
        <v>54.07</v>
      </c>
      <c r="H169">
        <v>49.68</v>
      </c>
      <c r="I169">
        <v>21.01</v>
      </c>
      <c r="J169">
        <v>21.48</v>
      </c>
      <c r="K169">
        <v>0</v>
      </c>
      <c r="L169">
        <v>0</v>
      </c>
      <c r="M169">
        <v>0</v>
      </c>
      <c r="N169">
        <v>0</v>
      </c>
      <c r="O169">
        <v>0</v>
      </c>
      <c r="P169">
        <v>0</v>
      </c>
      <c r="Q169">
        <v>0</v>
      </c>
      <c r="R169">
        <v>0</v>
      </c>
      <c r="S169">
        <v>0</v>
      </c>
      <c r="T169">
        <v>0</v>
      </c>
      <c r="U169">
        <v>0</v>
      </c>
      <c r="V169">
        <v>0</v>
      </c>
      <c r="W169">
        <v>1038</v>
      </c>
      <c r="X169">
        <v>0</v>
      </c>
      <c r="Y169">
        <v>0</v>
      </c>
      <c r="Z169">
        <v>0</v>
      </c>
      <c r="AA169" s="1">
        <v>44562</v>
      </c>
      <c r="AB169" s="1">
        <v>44773</v>
      </c>
      <c r="AC169" s="1">
        <v>44785</v>
      </c>
      <c r="AD169" s="17" t="s">
        <v>34</v>
      </c>
      <c r="AE169" s="17" t="s">
        <v>35</v>
      </c>
      <c r="AF169" s="17" t="s">
        <v>10349</v>
      </c>
    </row>
    <row r="170" spans="1:32" x14ac:dyDescent="0.25">
      <c r="A170" s="17" t="s">
        <v>10353</v>
      </c>
      <c r="B170">
        <v>2</v>
      </c>
      <c r="C170">
        <v>201</v>
      </c>
      <c r="D170">
        <v>0</v>
      </c>
      <c r="E170">
        <v>0</v>
      </c>
      <c r="F170">
        <v>0</v>
      </c>
      <c r="G170">
        <v>0</v>
      </c>
      <c r="H170">
        <v>0</v>
      </c>
      <c r="I170">
        <v>0</v>
      </c>
      <c r="J170">
        <v>11.6</v>
      </c>
      <c r="K170">
        <v>0</v>
      </c>
      <c r="L170">
        <v>0</v>
      </c>
      <c r="M170">
        <v>0</v>
      </c>
      <c r="N170">
        <v>0</v>
      </c>
      <c r="O170">
        <v>0</v>
      </c>
      <c r="P170">
        <v>0</v>
      </c>
      <c r="Q170">
        <v>0</v>
      </c>
      <c r="R170">
        <v>0</v>
      </c>
      <c r="S170">
        <v>0</v>
      </c>
      <c r="T170">
        <v>0</v>
      </c>
      <c r="U170">
        <v>0</v>
      </c>
      <c r="V170">
        <v>0</v>
      </c>
      <c r="W170">
        <v>1067</v>
      </c>
      <c r="X170">
        <v>0</v>
      </c>
      <c r="Y170">
        <v>0</v>
      </c>
      <c r="Z170">
        <v>0</v>
      </c>
      <c r="AA170" s="1">
        <v>44562</v>
      </c>
      <c r="AB170" s="1">
        <v>44773</v>
      </c>
      <c r="AC170" s="1">
        <v>44785</v>
      </c>
      <c r="AD170" s="17" t="s">
        <v>34</v>
      </c>
      <c r="AE170" s="17" t="s">
        <v>35</v>
      </c>
      <c r="AF170" s="17" t="s">
        <v>10349</v>
      </c>
    </row>
    <row r="171" spans="1:32" x14ac:dyDescent="0.25">
      <c r="A171" s="17" t="s">
        <v>190</v>
      </c>
      <c r="B171">
        <v>2</v>
      </c>
      <c r="C171">
        <v>201</v>
      </c>
      <c r="D171">
        <v>53.76</v>
      </c>
      <c r="E171">
        <v>63.26</v>
      </c>
      <c r="F171">
        <v>60.19</v>
      </c>
      <c r="G171">
        <v>0</v>
      </c>
      <c r="H171">
        <v>0</v>
      </c>
      <c r="I171">
        <v>0</v>
      </c>
      <c r="J171">
        <v>0</v>
      </c>
      <c r="K171">
        <v>0</v>
      </c>
      <c r="L171">
        <v>0</v>
      </c>
      <c r="M171">
        <v>0</v>
      </c>
      <c r="N171">
        <v>0</v>
      </c>
      <c r="O171">
        <v>0</v>
      </c>
      <c r="P171">
        <v>0</v>
      </c>
      <c r="Q171">
        <v>0</v>
      </c>
      <c r="R171">
        <v>0</v>
      </c>
      <c r="S171">
        <v>0</v>
      </c>
      <c r="T171">
        <v>0</v>
      </c>
      <c r="U171">
        <v>0</v>
      </c>
      <c r="V171">
        <v>0</v>
      </c>
      <c r="W171">
        <v>1103</v>
      </c>
      <c r="X171">
        <v>0</v>
      </c>
      <c r="Y171">
        <v>0</v>
      </c>
      <c r="Z171">
        <v>0</v>
      </c>
      <c r="AA171" s="1">
        <v>44562</v>
      </c>
      <c r="AB171" s="1">
        <v>44773</v>
      </c>
      <c r="AC171" s="1">
        <v>44785</v>
      </c>
      <c r="AD171" s="17" t="s">
        <v>34</v>
      </c>
      <c r="AE171" s="17" t="s">
        <v>35</v>
      </c>
      <c r="AF171" s="17" t="s">
        <v>10349</v>
      </c>
    </row>
    <row r="172" spans="1:32" x14ac:dyDescent="0.25">
      <c r="A172" s="17" t="s">
        <v>4178</v>
      </c>
      <c r="B172">
        <v>2</v>
      </c>
      <c r="C172">
        <v>201</v>
      </c>
      <c r="D172">
        <v>0</v>
      </c>
      <c r="E172">
        <v>0</v>
      </c>
      <c r="F172">
        <v>0</v>
      </c>
      <c r="G172">
        <v>0</v>
      </c>
      <c r="H172">
        <v>0</v>
      </c>
      <c r="I172">
        <v>0</v>
      </c>
      <c r="J172">
        <v>0</v>
      </c>
      <c r="K172">
        <v>0</v>
      </c>
      <c r="L172">
        <v>0</v>
      </c>
      <c r="M172">
        <v>0</v>
      </c>
      <c r="N172">
        <v>0</v>
      </c>
      <c r="O172">
        <v>0</v>
      </c>
      <c r="P172">
        <v>0</v>
      </c>
      <c r="Q172">
        <v>0</v>
      </c>
      <c r="R172">
        <v>192.1</v>
      </c>
      <c r="S172">
        <v>0</v>
      </c>
      <c r="T172">
        <v>0</v>
      </c>
      <c r="U172">
        <v>0</v>
      </c>
      <c r="V172">
        <v>0</v>
      </c>
      <c r="W172">
        <v>1019</v>
      </c>
      <c r="X172">
        <v>0</v>
      </c>
      <c r="Y172">
        <v>0</v>
      </c>
      <c r="Z172">
        <v>0</v>
      </c>
      <c r="AA172" s="1">
        <v>44562</v>
      </c>
      <c r="AB172" s="1">
        <v>44773</v>
      </c>
      <c r="AC172" s="1">
        <v>44785</v>
      </c>
      <c r="AD172" s="17" t="s">
        <v>34</v>
      </c>
      <c r="AE172" s="17" t="s">
        <v>35</v>
      </c>
      <c r="AF172" s="17" t="s">
        <v>10349</v>
      </c>
    </row>
    <row r="173" spans="1:32" x14ac:dyDescent="0.25">
      <c r="A173" s="17" t="s">
        <v>4178</v>
      </c>
      <c r="B173">
        <v>2</v>
      </c>
      <c r="C173">
        <v>201</v>
      </c>
      <c r="D173">
        <v>0</v>
      </c>
      <c r="E173">
        <v>0</v>
      </c>
      <c r="F173">
        <v>90.8</v>
      </c>
      <c r="G173">
        <v>101.3</v>
      </c>
      <c r="H173">
        <v>111.08</v>
      </c>
      <c r="I173">
        <v>123.3</v>
      </c>
      <c r="J173">
        <v>126.91</v>
      </c>
      <c r="K173">
        <v>0</v>
      </c>
      <c r="L173">
        <v>0</v>
      </c>
      <c r="M173">
        <v>0</v>
      </c>
      <c r="N173">
        <v>0</v>
      </c>
      <c r="O173">
        <v>0</v>
      </c>
      <c r="P173">
        <v>0</v>
      </c>
      <c r="Q173">
        <v>0</v>
      </c>
      <c r="R173">
        <v>0</v>
      </c>
      <c r="S173">
        <v>0</v>
      </c>
      <c r="T173">
        <v>0</v>
      </c>
      <c r="U173">
        <v>0</v>
      </c>
      <c r="V173">
        <v>0</v>
      </c>
      <c r="W173">
        <v>1019</v>
      </c>
      <c r="X173">
        <v>3160</v>
      </c>
      <c r="Y173">
        <v>0</v>
      </c>
      <c r="Z173">
        <v>0</v>
      </c>
      <c r="AA173" s="1">
        <v>44562</v>
      </c>
      <c r="AB173" s="1">
        <v>44773</v>
      </c>
      <c r="AC173" s="1">
        <v>44785</v>
      </c>
      <c r="AD173" s="17" t="s">
        <v>34</v>
      </c>
      <c r="AE173" s="17" t="s">
        <v>35</v>
      </c>
      <c r="AF173" s="17" t="s">
        <v>10349</v>
      </c>
    </row>
    <row r="174" spans="1:32" x14ac:dyDescent="0.25">
      <c r="A174" s="17" t="s">
        <v>4179</v>
      </c>
      <c r="B174">
        <v>2</v>
      </c>
      <c r="C174">
        <v>201</v>
      </c>
      <c r="D174">
        <v>0</v>
      </c>
      <c r="E174">
        <v>0</v>
      </c>
      <c r="F174">
        <v>7.12</v>
      </c>
      <c r="G174">
        <v>24.01</v>
      </c>
      <c r="H174">
        <v>41.37</v>
      </c>
      <c r="I174">
        <v>54.89</v>
      </c>
      <c r="J174">
        <v>82.73</v>
      </c>
      <c r="K174">
        <v>0</v>
      </c>
      <c r="L174">
        <v>0</v>
      </c>
      <c r="M174">
        <v>0</v>
      </c>
      <c r="N174">
        <v>0</v>
      </c>
      <c r="O174">
        <v>0</v>
      </c>
      <c r="P174">
        <v>0</v>
      </c>
      <c r="Q174">
        <v>0</v>
      </c>
      <c r="R174">
        <v>0</v>
      </c>
      <c r="S174">
        <v>0</v>
      </c>
      <c r="T174">
        <v>0</v>
      </c>
      <c r="U174">
        <v>0</v>
      </c>
      <c r="V174">
        <v>0</v>
      </c>
      <c r="W174">
        <v>1037</v>
      </c>
      <c r="X174">
        <v>0</v>
      </c>
      <c r="Y174">
        <v>0</v>
      </c>
      <c r="Z174">
        <v>0</v>
      </c>
      <c r="AA174" s="1">
        <v>44562</v>
      </c>
      <c r="AB174" s="1">
        <v>44773</v>
      </c>
      <c r="AC174" s="1">
        <v>44785</v>
      </c>
      <c r="AD174" s="17" t="s">
        <v>34</v>
      </c>
      <c r="AE174" s="17" t="s">
        <v>35</v>
      </c>
      <c r="AF174" s="17" t="s">
        <v>10349</v>
      </c>
    </row>
    <row r="175" spans="1:32" x14ac:dyDescent="0.25">
      <c r="A175" s="17" t="s">
        <v>191</v>
      </c>
      <c r="B175">
        <v>2</v>
      </c>
      <c r="C175">
        <v>201</v>
      </c>
      <c r="D175">
        <v>326.89999999999998</v>
      </c>
      <c r="E175">
        <v>547.23</v>
      </c>
      <c r="F175">
        <v>782.23</v>
      </c>
      <c r="G175">
        <v>458.76</v>
      </c>
      <c r="H175">
        <v>344.49</v>
      </c>
      <c r="I175">
        <v>227.79</v>
      </c>
      <c r="J175">
        <v>283.64</v>
      </c>
      <c r="K175">
        <v>0</v>
      </c>
      <c r="L175">
        <v>0</v>
      </c>
      <c r="M175">
        <v>0</v>
      </c>
      <c r="N175">
        <v>0</v>
      </c>
      <c r="O175">
        <v>0</v>
      </c>
      <c r="P175">
        <v>50.28</v>
      </c>
      <c r="Q175">
        <v>193.49</v>
      </c>
      <c r="R175">
        <v>158.68</v>
      </c>
      <c r="S175">
        <v>211.77</v>
      </c>
      <c r="T175">
        <v>170.18</v>
      </c>
      <c r="U175">
        <v>146.71</v>
      </c>
      <c r="V175">
        <v>0</v>
      </c>
      <c r="W175">
        <v>0</v>
      </c>
      <c r="X175">
        <v>0</v>
      </c>
      <c r="Y175">
        <v>0</v>
      </c>
      <c r="Z175">
        <v>0</v>
      </c>
      <c r="AA175" s="1">
        <v>44562</v>
      </c>
      <c r="AB175" s="1">
        <v>44773</v>
      </c>
      <c r="AC175" s="1">
        <v>44785</v>
      </c>
      <c r="AD175" s="17" t="s">
        <v>34</v>
      </c>
      <c r="AE175" s="17" t="s">
        <v>35</v>
      </c>
      <c r="AF175" s="17" t="s">
        <v>10349</v>
      </c>
    </row>
    <row r="176" spans="1:32" x14ac:dyDescent="0.25">
      <c r="A176" s="17" t="s">
        <v>192</v>
      </c>
      <c r="B176">
        <v>2</v>
      </c>
      <c r="C176">
        <v>201</v>
      </c>
      <c r="D176">
        <v>0</v>
      </c>
      <c r="E176">
        <v>0.26</v>
      </c>
      <c r="F176">
        <v>2.2400000000000002</v>
      </c>
      <c r="G176">
        <v>2.93</v>
      </c>
      <c r="H176">
        <v>5.42</v>
      </c>
      <c r="I176">
        <v>6.66</v>
      </c>
      <c r="J176">
        <v>7.78</v>
      </c>
      <c r="K176">
        <v>0</v>
      </c>
      <c r="L176">
        <v>0</v>
      </c>
      <c r="M176">
        <v>0</v>
      </c>
      <c r="N176">
        <v>0</v>
      </c>
      <c r="O176">
        <v>0</v>
      </c>
      <c r="P176">
        <v>0</v>
      </c>
      <c r="Q176">
        <v>0</v>
      </c>
      <c r="R176">
        <v>0</v>
      </c>
      <c r="S176">
        <v>0</v>
      </c>
      <c r="T176">
        <v>0</v>
      </c>
      <c r="U176">
        <v>0</v>
      </c>
      <c r="V176">
        <v>0</v>
      </c>
      <c r="W176">
        <v>1059</v>
      </c>
      <c r="X176">
        <v>0</v>
      </c>
      <c r="Y176">
        <v>0</v>
      </c>
      <c r="Z176">
        <v>0</v>
      </c>
      <c r="AA176" s="1">
        <v>44562</v>
      </c>
      <c r="AB176" s="1">
        <v>44773</v>
      </c>
      <c r="AC176" s="1">
        <v>44785</v>
      </c>
      <c r="AD176" s="17" t="s">
        <v>34</v>
      </c>
      <c r="AE176" s="17" t="s">
        <v>35</v>
      </c>
      <c r="AF176" s="17" t="s">
        <v>10349</v>
      </c>
    </row>
    <row r="177" spans="1:32" x14ac:dyDescent="0.25">
      <c r="A177" s="17" t="s">
        <v>193</v>
      </c>
      <c r="B177">
        <v>2</v>
      </c>
      <c r="C177">
        <v>201</v>
      </c>
      <c r="D177">
        <v>310.58999999999997</v>
      </c>
      <c r="E177">
        <v>517.80999999999995</v>
      </c>
      <c r="F177">
        <v>665.3</v>
      </c>
      <c r="G177">
        <v>346.97</v>
      </c>
      <c r="H177">
        <v>162.22</v>
      </c>
      <c r="I177">
        <v>149.49</v>
      </c>
      <c r="J177">
        <v>210.72</v>
      </c>
      <c r="K177">
        <v>0</v>
      </c>
      <c r="L177">
        <v>0</v>
      </c>
      <c r="M177">
        <v>0</v>
      </c>
      <c r="N177">
        <v>0</v>
      </c>
      <c r="O177">
        <v>0</v>
      </c>
      <c r="P177">
        <v>40.909999999999997</v>
      </c>
      <c r="Q177">
        <v>85.46</v>
      </c>
      <c r="R177">
        <v>87.44</v>
      </c>
      <c r="S177">
        <v>102.76</v>
      </c>
      <c r="T177">
        <v>95.36</v>
      </c>
      <c r="U177">
        <v>94.07</v>
      </c>
      <c r="V177">
        <v>0</v>
      </c>
      <c r="W177">
        <v>1014</v>
      </c>
      <c r="X177">
        <v>0</v>
      </c>
      <c r="Y177">
        <v>0</v>
      </c>
      <c r="Z177">
        <v>0</v>
      </c>
      <c r="AA177" s="1">
        <v>44562</v>
      </c>
      <c r="AB177" s="1">
        <v>44773</v>
      </c>
      <c r="AC177" s="1">
        <v>44785</v>
      </c>
      <c r="AD177" s="17" t="s">
        <v>34</v>
      </c>
      <c r="AE177" s="17" t="s">
        <v>35</v>
      </c>
      <c r="AF177" s="17" t="s">
        <v>10349</v>
      </c>
    </row>
    <row r="178" spans="1:32" x14ac:dyDescent="0.25">
      <c r="A178" s="17" t="s">
        <v>194</v>
      </c>
      <c r="B178">
        <v>2</v>
      </c>
      <c r="C178">
        <v>201</v>
      </c>
      <c r="D178">
        <v>0</v>
      </c>
      <c r="E178">
        <v>0</v>
      </c>
      <c r="F178">
        <v>37.619999999999997</v>
      </c>
      <c r="G178">
        <v>60.98</v>
      </c>
      <c r="H178">
        <v>116.07</v>
      </c>
      <c r="I178">
        <v>36.04</v>
      </c>
      <c r="J178">
        <v>20.98</v>
      </c>
      <c r="K178">
        <v>0</v>
      </c>
      <c r="L178">
        <v>0</v>
      </c>
      <c r="M178">
        <v>0</v>
      </c>
      <c r="N178">
        <v>0</v>
      </c>
      <c r="O178">
        <v>0</v>
      </c>
      <c r="P178">
        <v>3.6</v>
      </c>
      <c r="Q178">
        <v>5.93</v>
      </c>
      <c r="R178">
        <v>11.87</v>
      </c>
      <c r="S178">
        <v>28.46</v>
      </c>
      <c r="T178">
        <v>20.45</v>
      </c>
      <c r="U178">
        <v>14.69</v>
      </c>
      <c r="V178">
        <v>0</v>
      </c>
      <c r="W178">
        <v>1016</v>
      </c>
      <c r="X178">
        <v>0</v>
      </c>
      <c r="Y178">
        <v>0</v>
      </c>
      <c r="Z178">
        <v>0</v>
      </c>
      <c r="AA178" s="1">
        <v>44562</v>
      </c>
      <c r="AB178" s="1">
        <v>44773</v>
      </c>
      <c r="AC178" s="1">
        <v>44785</v>
      </c>
      <c r="AD178" s="17" t="s">
        <v>34</v>
      </c>
      <c r="AE178" s="17" t="s">
        <v>35</v>
      </c>
      <c r="AF178" s="17" t="s">
        <v>10349</v>
      </c>
    </row>
    <row r="179" spans="1:32" x14ac:dyDescent="0.25">
      <c r="A179" s="17" t="s">
        <v>195</v>
      </c>
      <c r="B179">
        <v>2</v>
      </c>
      <c r="C179">
        <v>201</v>
      </c>
      <c r="D179">
        <v>0</v>
      </c>
      <c r="E179">
        <v>4.79</v>
      </c>
      <c r="F179">
        <v>20.18</v>
      </c>
      <c r="G179">
        <v>16.52</v>
      </c>
      <c r="H179">
        <v>22.38</v>
      </c>
      <c r="I179">
        <v>13.31</v>
      </c>
      <c r="J179">
        <v>17.88</v>
      </c>
      <c r="K179">
        <v>0</v>
      </c>
      <c r="L179">
        <v>0</v>
      </c>
      <c r="M179">
        <v>0</v>
      </c>
      <c r="N179">
        <v>0</v>
      </c>
      <c r="O179">
        <v>0</v>
      </c>
      <c r="P179">
        <v>2.44</v>
      </c>
      <c r="Q179">
        <v>31.59</v>
      </c>
      <c r="R179">
        <v>32.89</v>
      </c>
      <c r="S179">
        <v>39.74</v>
      </c>
      <c r="T179">
        <v>14.03</v>
      </c>
      <c r="U179">
        <v>27.31</v>
      </c>
      <c r="V179">
        <v>0</v>
      </c>
      <c r="W179">
        <v>1001</v>
      </c>
      <c r="X179">
        <v>0</v>
      </c>
      <c r="Y179">
        <v>0</v>
      </c>
      <c r="Z179">
        <v>0</v>
      </c>
      <c r="AA179" s="1">
        <v>44562</v>
      </c>
      <c r="AB179" s="1">
        <v>44773</v>
      </c>
      <c r="AC179" s="1">
        <v>44785</v>
      </c>
      <c r="AD179" s="17" t="s">
        <v>34</v>
      </c>
      <c r="AE179" s="17" t="s">
        <v>35</v>
      </c>
      <c r="AF179" s="17" t="s">
        <v>10349</v>
      </c>
    </row>
    <row r="180" spans="1:32" x14ac:dyDescent="0.25">
      <c r="A180" s="17" t="s">
        <v>196</v>
      </c>
      <c r="B180">
        <v>2</v>
      </c>
      <c r="C180">
        <v>201</v>
      </c>
      <c r="D180">
        <v>0</v>
      </c>
      <c r="E180">
        <v>3.67</v>
      </c>
      <c r="F180">
        <v>19.11</v>
      </c>
      <c r="G180">
        <v>15.98</v>
      </c>
      <c r="H180">
        <v>18.59</v>
      </c>
      <c r="I180">
        <v>7.34</v>
      </c>
      <c r="J180">
        <v>9.82</v>
      </c>
      <c r="K180">
        <v>0</v>
      </c>
      <c r="L180">
        <v>0</v>
      </c>
      <c r="M180">
        <v>0</v>
      </c>
      <c r="N180">
        <v>0</v>
      </c>
      <c r="O180">
        <v>0</v>
      </c>
      <c r="P180">
        <v>0.73</v>
      </c>
      <c r="Q180">
        <v>6.64</v>
      </c>
      <c r="R180">
        <v>14.44</v>
      </c>
      <c r="S180">
        <v>22.77</v>
      </c>
      <c r="T180">
        <v>23.29</v>
      </c>
      <c r="U180">
        <v>6.13</v>
      </c>
      <c r="V180">
        <v>0</v>
      </c>
      <c r="W180">
        <v>1031</v>
      </c>
      <c r="X180">
        <v>0</v>
      </c>
      <c r="Y180">
        <v>0</v>
      </c>
      <c r="Z180">
        <v>0</v>
      </c>
      <c r="AA180" s="1">
        <v>44562</v>
      </c>
      <c r="AB180" s="1">
        <v>44773</v>
      </c>
      <c r="AC180" s="1">
        <v>44785</v>
      </c>
      <c r="AD180" s="17" t="s">
        <v>34</v>
      </c>
      <c r="AE180" s="17" t="s">
        <v>35</v>
      </c>
      <c r="AF180" s="17" t="s">
        <v>10349</v>
      </c>
    </row>
    <row r="181" spans="1:32" x14ac:dyDescent="0.25">
      <c r="A181" s="17" t="s">
        <v>197</v>
      </c>
      <c r="B181">
        <v>2</v>
      </c>
      <c r="C181">
        <v>201</v>
      </c>
      <c r="D181">
        <v>0</v>
      </c>
      <c r="E181">
        <v>3.41</v>
      </c>
      <c r="F181">
        <v>16.32</v>
      </c>
      <c r="G181">
        <v>13.33</v>
      </c>
      <c r="H181">
        <v>19.809999999999999</v>
      </c>
      <c r="I181">
        <v>14.95</v>
      </c>
      <c r="J181">
        <v>16.46</v>
      </c>
      <c r="K181">
        <v>0</v>
      </c>
      <c r="L181">
        <v>0</v>
      </c>
      <c r="M181">
        <v>0</v>
      </c>
      <c r="N181">
        <v>0</v>
      </c>
      <c r="O181">
        <v>0</v>
      </c>
      <c r="P181">
        <v>2.6</v>
      </c>
      <c r="Q181">
        <v>6.76</v>
      </c>
      <c r="R181">
        <v>12.04</v>
      </c>
      <c r="S181">
        <v>18.04</v>
      </c>
      <c r="T181">
        <v>17.05</v>
      </c>
      <c r="U181">
        <v>4.51</v>
      </c>
      <c r="V181">
        <v>0</v>
      </c>
      <c r="W181">
        <v>1033</v>
      </c>
      <c r="X181">
        <v>0</v>
      </c>
      <c r="Y181">
        <v>0</v>
      </c>
      <c r="Z181">
        <v>0</v>
      </c>
      <c r="AA181" s="1">
        <v>44562</v>
      </c>
      <c r="AB181" s="1">
        <v>44773</v>
      </c>
      <c r="AC181" s="1">
        <v>44785</v>
      </c>
      <c r="AD181" s="17" t="s">
        <v>34</v>
      </c>
      <c r="AE181" s="17" t="s">
        <v>35</v>
      </c>
      <c r="AF181" s="17" t="s">
        <v>10349</v>
      </c>
    </row>
    <row r="182" spans="1:32" x14ac:dyDescent="0.25">
      <c r="A182" s="17" t="s">
        <v>198</v>
      </c>
      <c r="B182">
        <v>2</v>
      </c>
      <c r="C182">
        <v>201</v>
      </c>
      <c r="D182">
        <v>16.309999999999999</v>
      </c>
      <c r="E182">
        <v>17.29</v>
      </c>
      <c r="F182">
        <v>21.46</v>
      </c>
      <c r="G182">
        <v>2.0499999999999998</v>
      </c>
      <c r="H182">
        <v>0</v>
      </c>
      <c r="I182">
        <v>0</v>
      </c>
      <c r="J182">
        <v>0</v>
      </c>
      <c r="K182">
        <v>0</v>
      </c>
      <c r="L182">
        <v>0</v>
      </c>
      <c r="M182">
        <v>0</v>
      </c>
      <c r="N182">
        <v>0</v>
      </c>
      <c r="O182">
        <v>0</v>
      </c>
      <c r="P182">
        <v>0</v>
      </c>
      <c r="Q182">
        <v>57.11</v>
      </c>
      <c r="R182">
        <v>0</v>
      </c>
      <c r="S182">
        <v>0</v>
      </c>
      <c r="T182">
        <v>0</v>
      </c>
      <c r="U182">
        <v>0</v>
      </c>
      <c r="V182">
        <v>0</v>
      </c>
      <c r="W182">
        <v>1003</v>
      </c>
      <c r="X182">
        <v>0</v>
      </c>
      <c r="Y182">
        <v>0</v>
      </c>
      <c r="Z182">
        <v>0</v>
      </c>
      <c r="AA182" s="1">
        <v>44562</v>
      </c>
      <c r="AB182" s="1">
        <v>44773</v>
      </c>
      <c r="AC182" s="1">
        <v>44785</v>
      </c>
      <c r="AD182" s="17" t="s">
        <v>34</v>
      </c>
      <c r="AE182" s="17" t="s">
        <v>35</v>
      </c>
      <c r="AF182" s="17" t="s">
        <v>10349</v>
      </c>
    </row>
    <row r="183" spans="1:32" x14ac:dyDescent="0.25">
      <c r="A183" s="17" t="s">
        <v>199</v>
      </c>
      <c r="B183">
        <v>2</v>
      </c>
      <c r="C183">
        <v>201</v>
      </c>
      <c r="D183">
        <v>1879.49</v>
      </c>
      <c r="E183">
        <v>2264.5100000000002</v>
      </c>
      <c r="F183">
        <v>2945.32</v>
      </c>
      <c r="G183">
        <v>2894.06</v>
      </c>
      <c r="H183">
        <v>5230.1499999999996</v>
      </c>
      <c r="I183">
        <v>7061.1</v>
      </c>
      <c r="J183">
        <v>15668.56</v>
      </c>
      <c r="K183">
        <v>0</v>
      </c>
      <c r="L183">
        <v>0</v>
      </c>
      <c r="M183">
        <v>0</v>
      </c>
      <c r="N183">
        <v>0</v>
      </c>
      <c r="O183">
        <v>0</v>
      </c>
      <c r="P183">
        <v>187.06</v>
      </c>
      <c r="Q183">
        <v>271.3</v>
      </c>
      <c r="R183">
        <v>370.84</v>
      </c>
      <c r="S183">
        <v>4364.9399999999996</v>
      </c>
      <c r="T183">
        <v>362.36</v>
      </c>
      <c r="U183">
        <v>546.29</v>
      </c>
      <c r="V183">
        <v>0</v>
      </c>
      <c r="W183">
        <v>0</v>
      </c>
      <c r="X183">
        <v>0</v>
      </c>
      <c r="Y183">
        <v>0</v>
      </c>
      <c r="Z183">
        <v>0</v>
      </c>
      <c r="AA183" s="1">
        <v>44562</v>
      </c>
      <c r="AB183" s="1">
        <v>44773</v>
      </c>
      <c r="AC183" s="1">
        <v>44785</v>
      </c>
      <c r="AD183" s="17" t="s">
        <v>34</v>
      </c>
      <c r="AE183" s="17" t="s">
        <v>35</v>
      </c>
      <c r="AF183" s="17" t="s">
        <v>10349</v>
      </c>
    </row>
    <row r="184" spans="1:32" x14ac:dyDescent="0.25">
      <c r="A184" s="17" t="s">
        <v>200</v>
      </c>
      <c r="B184">
        <v>2</v>
      </c>
      <c r="C184">
        <v>201</v>
      </c>
      <c r="D184">
        <v>304.39999999999998</v>
      </c>
      <c r="E184">
        <v>354.68</v>
      </c>
      <c r="F184">
        <v>371.54</v>
      </c>
      <c r="G184">
        <v>284.08999999999997</v>
      </c>
      <c r="H184">
        <v>441.59</v>
      </c>
      <c r="I184">
        <v>450.22</v>
      </c>
      <c r="J184">
        <v>454.4</v>
      </c>
      <c r="K184">
        <v>0</v>
      </c>
      <c r="L184">
        <v>0</v>
      </c>
      <c r="M184">
        <v>0</v>
      </c>
      <c r="N184">
        <v>0</v>
      </c>
      <c r="O184">
        <v>0</v>
      </c>
      <c r="P184">
        <v>117.86</v>
      </c>
      <c r="Q184">
        <v>120.91</v>
      </c>
      <c r="R184">
        <v>142.41</v>
      </c>
      <c r="S184">
        <v>169.96</v>
      </c>
      <c r="T184">
        <v>150.04</v>
      </c>
      <c r="U184">
        <v>188.82</v>
      </c>
      <c r="V184">
        <v>0</v>
      </c>
      <c r="W184">
        <v>1005</v>
      </c>
      <c r="X184">
        <v>0</v>
      </c>
      <c r="Y184">
        <v>0</v>
      </c>
      <c r="Z184">
        <v>0</v>
      </c>
      <c r="AA184" s="1">
        <v>44562</v>
      </c>
      <c r="AB184" s="1">
        <v>44773</v>
      </c>
      <c r="AC184" s="1">
        <v>44785</v>
      </c>
      <c r="AD184" s="17" t="s">
        <v>34</v>
      </c>
      <c r="AE184" s="17" t="s">
        <v>35</v>
      </c>
      <c r="AF184" s="17" t="s">
        <v>10349</v>
      </c>
    </row>
    <row r="185" spans="1:32" x14ac:dyDescent="0.25">
      <c r="A185" s="17" t="s">
        <v>201</v>
      </c>
      <c r="B185">
        <v>2</v>
      </c>
      <c r="C185">
        <v>201</v>
      </c>
      <c r="D185">
        <v>0</v>
      </c>
      <c r="E185">
        <v>0</v>
      </c>
      <c r="F185">
        <v>213.72</v>
      </c>
      <c r="G185">
        <v>248.31</v>
      </c>
      <c r="H185">
        <v>87.4</v>
      </c>
      <c r="I185">
        <v>31.28</v>
      </c>
      <c r="J185">
        <v>48.65</v>
      </c>
      <c r="K185">
        <v>0</v>
      </c>
      <c r="L185">
        <v>0</v>
      </c>
      <c r="M185">
        <v>0</v>
      </c>
      <c r="N185">
        <v>0</v>
      </c>
      <c r="O185">
        <v>0</v>
      </c>
      <c r="P185">
        <v>17.27</v>
      </c>
      <c r="Q185">
        <v>113.69</v>
      </c>
      <c r="R185">
        <v>165.28</v>
      </c>
      <c r="S185">
        <v>127.88</v>
      </c>
      <c r="T185">
        <v>126.71</v>
      </c>
      <c r="U185">
        <v>91.17</v>
      </c>
      <c r="V185">
        <v>0</v>
      </c>
      <c r="W185">
        <v>1017</v>
      </c>
      <c r="X185">
        <v>0</v>
      </c>
      <c r="Y185">
        <v>0</v>
      </c>
      <c r="Z185">
        <v>0</v>
      </c>
      <c r="AA185" s="1">
        <v>44562</v>
      </c>
      <c r="AB185" s="1">
        <v>44773</v>
      </c>
      <c r="AC185" s="1">
        <v>44785</v>
      </c>
      <c r="AD185" s="17" t="s">
        <v>34</v>
      </c>
      <c r="AE185" s="17" t="s">
        <v>35</v>
      </c>
      <c r="AF185" s="17" t="s">
        <v>10349</v>
      </c>
    </row>
    <row r="186" spans="1:32" x14ac:dyDescent="0.25">
      <c r="A186" s="17" t="s">
        <v>202</v>
      </c>
      <c r="B186">
        <v>2</v>
      </c>
      <c r="C186">
        <v>201</v>
      </c>
      <c r="D186">
        <v>140.93</v>
      </c>
      <c r="E186">
        <v>135.51</v>
      </c>
      <c r="F186">
        <v>142.19</v>
      </c>
      <c r="G186">
        <v>148.31</v>
      </c>
      <c r="H186">
        <v>24.35</v>
      </c>
      <c r="I186">
        <v>30.33</v>
      </c>
      <c r="J186">
        <v>27.27</v>
      </c>
      <c r="K186">
        <v>0</v>
      </c>
      <c r="L186">
        <v>0</v>
      </c>
      <c r="M186">
        <v>0</v>
      </c>
      <c r="N186">
        <v>0</v>
      </c>
      <c r="O186">
        <v>0</v>
      </c>
      <c r="P186">
        <v>50.09</v>
      </c>
      <c r="Q186">
        <v>35.15</v>
      </c>
      <c r="R186">
        <v>56.39</v>
      </c>
      <c r="S186">
        <v>54.08</v>
      </c>
      <c r="T186">
        <v>68.09</v>
      </c>
      <c r="U186">
        <v>74.2</v>
      </c>
      <c r="V186">
        <v>0</v>
      </c>
      <c r="W186">
        <v>1050</v>
      </c>
      <c r="X186">
        <v>0</v>
      </c>
      <c r="Y186">
        <v>0</v>
      </c>
      <c r="Z186">
        <v>0</v>
      </c>
      <c r="AA186" s="1">
        <v>44562</v>
      </c>
      <c r="AB186" s="1">
        <v>44773</v>
      </c>
      <c r="AC186" s="1">
        <v>44785</v>
      </c>
      <c r="AD186" s="17" t="s">
        <v>34</v>
      </c>
      <c r="AE186" s="17" t="s">
        <v>35</v>
      </c>
      <c r="AF186" s="17" t="s">
        <v>10349</v>
      </c>
    </row>
    <row r="187" spans="1:32" x14ac:dyDescent="0.25">
      <c r="A187" s="17" t="s">
        <v>203</v>
      </c>
      <c r="B187">
        <v>2</v>
      </c>
      <c r="C187">
        <v>201</v>
      </c>
      <c r="D187">
        <v>51.68</v>
      </c>
      <c r="E187">
        <v>72.17</v>
      </c>
      <c r="F187">
        <v>77.31</v>
      </c>
      <c r="G187">
        <v>42.37</v>
      </c>
      <c r="H187">
        <v>44.13</v>
      </c>
      <c r="I187">
        <v>110.43</v>
      </c>
      <c r="J187">
        <v>115.48</v>
      </c>
      <c r="K187">
        <v>0</v>
      </c>
      <c r="L187">
        <v>0</v>
      </c>
      <c r="M187">
        <v>0</v>
      </c>
      <c r="N187">
        <v>0</v>
      </c>
      <c r="O187">
        <v>0</v>
      </c>
      <c r="P187">
        <v>1.84</v>
      </c>
      <c r="Q187">
        <v>1.55</v>
      </c>
      <c r="R187">
        <v>6.76</v>
      </c>
      <c r="S187">
        <v>10.23</v>
      </c>
      <c r="T187">
        <v>17.52</v>
      </c>
      <c r="U187">
        <v>192.1</v>
      </c>
      <c r="V187">
        <v>0</v>
      </c>
      <c r="W187">
        <v>1112</v>
      </c>
      <c r="X187">
        <v>0</v>
      </c>
      <c r="Y187">
        <v>0</v>
      </c>
      <c r="Z187">
        <v>0</v>
      </c>
      <c r="AA187" s="1">
        <v>44562</v>
      </c>
      <c r="AB187" s="1">
        <v>44773</v>
      </c>
      <c r="AC187" s="1">
        <v>44785</v>
      </c>
      <c r="AD187" s="17" t="s">
        <v>34</v>
      </c>
      <c r="AE187" s="17" t="s">
        <v>35</v>
      </c>
      <c r="AF187" s="17" t="s">
        <v>10349</v>
      </c>
    </row>
    <row r="188" spans="1:32" x14ac:dyDescent="0.25">
      <c r="A188" s="17" t="s">
        <v>10354</v>
      </c>
      <c r="B188">
        <v>2</v>
      </c>
      <c r="C188">
        <v>201</v>
      </c>
      <c r="D188">
        <v>0</v>
      </c>
      <c r="E188">
        <v>0</v>
      </c>
      <c r="F188">
        <v>0</v>
      </c>
      <c r="G188">
        <v>0</v>
      </c>
      <c r="H188">
        <v>0</v>
      </c>
      <c r="I188">
        <v>0</v>
      </c>
      <c r="J188">
        <v>28.06</v>
      </c>
      <c r="K188">
        <v>0</v>
      </c>
      <c r="L188">
        <v>0</v>
      </c>
      <c r="M188">
        <v>0</v>
      </c>
      <c r="N188">
        <v>0</v>
      </c>
      <c r="O188">
        <v>0</v>
      </c>
      <c r="P188">
        <v>0</v>
      </c>
      <c r="Q188">
        <v>0</v>
      </c>
      <c r="R188">
        <v>0</v>
      </c>
      <c r="S188">
        <v>0</v>
      </c>
      <c r="T188">
        <v>0</v>
      </c>
      <c r="U188">
        <v>0</v>
      </c>
      <c r="V188">
        <v>0</v>
      </c>
      <c r="W188">
        <v>4300</v>
      </c>
      <c r="X188">
        <v>0</v>
      </c>
      <c r="Y188">
        <v>0</v>
      </c>
      <c r="Z188">
        <v>0</v>
      </c>
      <c r="AA188" s="1">
        <v>44562</v>
      </c>
      <c r="AB188" s="1">
        <v>44773</v>
      </c>
      <c r="AC188" s="1">
        <v>44785</v>
      </c>
      <c r="AD188" s="17" t="s">
        <v>34</v>
      </c>
      <c r="AE188" s="17" t="s">
        <v>35</v>
      </c>
      <c r="AF188" s="17" t="s">
        <v>10349</v>
      </c>
    </row>
    <row r="189" spans="1:32" x14ac:dyDescent="0.25">
      <c r="A189" s="17" t="s">
        <v>7344</v>
      </c>
      <c r="B189">
        <v>2</v>
      </c>
      <c r="C189">
        <v>201</v>
      </c>
      <c r="D189">
        <v>0</v>
      </c>
      <c r="E189">
        <v>0</v>
      </c>
      <c r="F189">
        <v>0</v>
      </c>
      <c r="G189">
        <v>0</v>
      </c>
      <c r="H189">
        <v>479.5</v>
      </c>
      <c r="I189">
        <v>1650.8</v>
      </c>
      <c r="J189">
        <v>1708.33</v>
      </c>
      <c r="K189">
        <v>0</v>
      </c>
      <c r="L189">
        <v>0</v>
      </c>
      <c r="M189">
        <v>0</v>
      </c>
      <c r="N189">
        <v>0</v>
      </c>
      <c r="O189">
        <v>0</v>
      </c>
      <c r="P189">
        <v>0</v>
      </c>
      <c r="Q189">
        <v>0</v>
      </c>
      <c r="R189">
        <v>0</v>
      </c>
      <c r="S189">
        <v>4002.79</v>
      </c>
      <c r="T189">
        <v>0</v>
      </c>
      <c r="U189">
        <v>0</v>
      </c>
      <c r="V189">
        <v>0</v>
      </c>
      <c r="W189">
        <v>1008</v>
      </c>
      <c r="X189">
        <v>0</v>
      </c>
      <c r="Y189">
        <v>0</v>
      </c>
      <c r="Z189">
        <v>0</v>
      </c>
      <c r="AA189" s="1">
        <v>44562</v>
      </c>
      <c r="AB189" s="1">
        <v>44773</v>
      </c>
      <c r="AC189" s="1">
        <v>44785</v>
      </c>
      <c r="AD189" s="17" t="s">
        <v>34</v>
      </c>
      <c r="AE189" s="17" t="s">
        <v>35</v>
      </c>
      <c r="AF189" s="17" t="s">
        <v>10349</v>
      </c>
    </row>
    <row r="190" spans="1:32" x14ac:dyDescent="0.25">
      <c r="A190" s="17" t="s">
        <v>10355</v>
      </c>
      <c r="B190">
        <v>2</v>
      </c>
      <c r="C190">
        <v>201</v>
      </c>
      <c r="D190">
        <v>0</v>
      </c>
      <c r="E190">
        <v>0</v>
      </c>
      <c r="F190">
        <v>0</v>
      </c>
      <c r="G190">
        <v>0</v>
      </c>
      <c r="H190">
        <v>0</v>
      </c>
      <c r="I190">
        <v>0</v>
      </c>
      <c r="J190">
        <v>280.79000000000002</v>
      </c>
      <c r="K190">
        <v>0</v>
      </c>
      <c r="L190">
        <v>0</v>
      </c>
      <c r="M190">
        <v>0</v>
      </c>
      <c r="N190">
        <v>0</v>
      </c>
      <c r="O190">
        <v>0</v>
      </c>
      <c r="P190">
        <v>0</v>
      </c>
      <c r="Q190">
        <v>0</v>
      </c>
      <c r="R190">
        <v>0</v>
      </c>
      <c r="S190">
        <v>0</v>
      </c>
      <c r="T190">
        <v>0</v>
      </c>
      <c r="U190">
        <v>0</v>
      </c>
      <c r="V190">
        <v>0</v>
      </c>
      <c r="W190">
        <v>1011</v>
      </c>
      <c r="X190">
        <v>0</v>
      </c>
      <c r="Y190">
        <v>0</v>
      </c>
      <c r="Z190">
        <v>0</v>
      </c>
      <c r="AA190" s="1">
        <v>44562</v>
      </c>
      <c r="AB190" s="1">
        <v>44773</v>
      </c>
      <c r="AC190" s="1">
        <v>44785</v>
      </c>
      <c r="AD190" s="17" t="s">
        <v>34</v>
      </c>
      <c r="AE190" s="17" t="s">
        <v>35</v>
      </c>
      <c r="AF190" s="17" t="s">
        <v>10349</v>
      </c>
    </row>
    <row r="191" spans="1:32" x14ac:dyDescent="0.25">
      <c r="A191" s="17" t="s">
        <v>204</v>
      </c>
      <c r="B191">
        <v>2</v>
      </c>
      <c r="C191">
        <v>201</v>
      </c>
      <c r="D191">
        <v>1382.48</v>
      </c>
      <c r="E191">
        <v>1702.15</v>
      </c>
      <c r="F191">
        <v>2140.56</v>
      </c>
      <c r="G191">
        <v>1243.0899999999999</v>
      </c>
      <c r="H191">
        <v>0</v>
      </c>
      <c r="I191">
        <v>0</v>
      </c>
      <c r="J191">
        <v>0</v>
      </c>
      <c r="K191">
        <v>0</v>
      </c>
      <c r="L191">
        <v>0</v>
      </c>
      <c r="M191">
        <v>0</v>
      </c>
      <c r="N191">
        <v>0</v>
      </c>
      <c r="O191">
        <v>0</v>
      </c>
      <c r="P191">
        <v>0</v>
      </c>
      <c r="Q191">
        <v>0</v>
      </c>
      <c r="R191">
        <v>0</v>
      </c>
      <c r="S191">
        <v>0</v>
      </c>
      <c r="T191">
        <v>0</v>
      </c>
      <c r="U191">
        <v>0</v>
      </c>
      <c r="V191">
        <v>0</v>
      </c>
      <c r="W191">
        <v>1210</v>
      </c>
      <c r="X191">
        <v>0</v>
      </c>
      <c r="Y191">
        <v>0</v>
      </c>
      <c r="Z191">
        <v>0</v>
      </c>
      <c r="AA191" s="1">
        <v>44562</v>
      </c>
      <c r="AB191" s="1">
        <v>44773</v>
      </c>
      <c r="AC191" s="1">
        <v>44785</v>
      </c>
      <c r="AD191" s="17" t="s">
        <v>34</v>
      </c>
      <c r="AE191" s="17" t="s">
        <v>35</v>
      </c>
      <c r="AF191" s="17" t="s">
        <v>10349</v>
      </c>
    </row>
    <row r="192" spans="1:32" x14ac:dyDescent="0.25">
      <c r="A192" s="17" t="s">
        <v>5928</v>
      </c>
      <c r="B192">
        <v>2</v>
      </c>
      <c r="C192">
        <v>201</v>
      </c>
      <c r="D192">
        <v>0</v>
      </c>
      <c r="E192">
        <v>0</v>
      </c>
      <c r="F192">
        <v>0</v>
      </c>
      <c r="G192">
        <v>802.21</v>
      </c>
      <c r="H192">
        <v>1247.18</v>
      </c>
      <c r="I192">
        <v>1240.3699999999999</v>
      </c>
      <c r="J192">
        <v>2225.84</v>
      </c>
      <c r="K192">
        <v>0</v>
      </c>
      <c r="L192">
        <v>0</v>
      </c>
      <c r="M192">
        <v>0</v>
      </c>
      <c r="N192">
        <v>0</v>
      </c>
      <c r="O192">
        <v>0</v>
      </c>
      <c r="P192">
        <v>0</v>
      </c>
      <c r="Q192">
        <v>0</v>
      </c>
      <c r="R192">
        <v>0</v>
      </c>
      <c r="S192">
        <v>0</v>
      </c>
      <c r="T192">
        <v>0</v>
      </c>
      <c r="U192">
        <v>0</v>
      </c>
      <c r="V192">
        <v>0</v>
      </c>
      <c r="W192">
        <v>1213</v>
      </c>
      <c r="X192">
        <v>0</v>
      </c>
      <c r="Y192">
        <v>0</v>
      </c>
      <c r="Z192">
        <v>0</v>
      </c>
      <c r="AA192" s="1">
        <v>44562</v>
      </c>
      <c r="AB192" s="1">
        <v>44773</v>
      </c>
      <c r="AC192" s="1">
        <v>44785</v>
      </c>
      <c r="AD192" s="17" t="s">
        <v>34</v>
      </c>
      <c r="AE192" s="17" t="s">
        <v>35</v>
      </c>
      <c r="AF192" s="17" t="s">
        <v>10349</v>
      </c>
    </row>
    <row r="193" spans="1:32" x14ac:dyDescent="0.25">
      <c r="A193" s="17" t="s">
        <v>5929</v>
      </c>
      <c r="B193">
        <v>2</v>
      </c>
      <c r="C193">
        <v>201</v>
      </c>
      <c r="D193">
        <v>0</v>
      </c>
      <c r="E193">
        <v>0</v>
      </c>
      <c r="F193">
        <v>0</v>
      </c>
      <c r="G193">
        <v>95.15</v>
      </c>
      <c r="H193">
        <v>2194.12</v>
      </c>
      <c r="I193">
        <v>2182.13</v>
      </c>
      <c r="J193">
        <v>2162.13</v>
      </c>
      <c r="K193">
        <v>0</v>
      </c>
      <c r="L193">
        <v>0</v>
      </c>
      <c r="M193">
        <v>0</v>
      </c>
      <c r="N193">
        <v>0</v>
      </c>
      <c r="O193">
        <v>0</v>
      </c>
      <c r="P193">
        <v>0</v>
      </c>
      <c r="Q193">
        <v>0</v>
      </c>
      <c r="R193">
        <v>0</v>
      </c>
      <c r="S193">
        <v>0</v>
      </c>
      <c r="T193">
        <v>0</v>
      </c>
      <c r="U193">
        <v>0</v>
      </c>
      <c r="V193">
        <v>0</v>
      </c>
      <c r="W193">
        <v>1212</v>
      </c>
      <c r="X193">
        <v>0</v>
      </c>
      <c r="Y193">
        <v>0</v>
      </c>
      <c r="Z193">
        <v>0</v>
      </c>
      <c r="AA193" s="1">
        <v>44562</v>
      </c>
      <c r="AB193" s="1">
        <v>44773</v>
      </c>
      <c r="AC193" s="1">
        <v>44785</v>
      </c>
      <c r="AD193" s="17" t="s">
        <v>34</v>
      </c>
      <c r="AE193" s="17" t="s">
        <v>35</v>
      </c>
      <c r="AF193" s="17" t="s">
        <v>10349</v>
      </c>
    </row>
    <row r="194" spans="1:32" x14ac:dyDescent="0.25">
      <c r="A194" s="17" t="s">
        <v>5930</v>
      </c>
      <c r="B194">
        <v>2</v>
      </c>
      <c r="C194">
        <v>201</v>
      </c>
      <c r="D194">
        <v>0</v>
      </c>
      <c r="E194">
        <v>0</v>
      </c>
      <c r="F194">
        <v>0</v>
      </c>
      <c r="G194">
        <v>30.53</v>
      </c>
      <c r="H194">
        <v>711.88</v>
      </c>
      <c r="I194">
        <v>708.71</v>
      </c>
      <c r="J194">
        <v>705.03</v>
      </c>
      <c r="K194">
        <v>0</v>
      </c>
      <c r="L194">
        <v>0</v>
      </c>
      <c r="M194">
        <v>0</v>
      </c>
      <c r="N194">
        <v>0</v>
      </c>
      <c r="O194">
        <v>0</v>
      </c>
      <c r="P194">
        <v>0</v>
      </c>
      <c r="Q194">
        <v>0</v>
      </c>
      <c r="R194">
        <v>0</v>
      </c>
      <c r="S194">
        <v>0</v>
      </c>
      <c r="T194">
        <v>0</v>
      </c>
      <c r="U194">
        <v>0</v>
      </c>
      <c r="V194">
        <v>0</v>
      </c>
      <c r="W194">
        <v>1</v>
      </c>
      <c r="X194">
        <v>0</v>
      </c>
      <c r="Y194">
        <v>0</v>
      </c>
      <c r="Z194">
        <v>0</v>
      </c>
      <c r="AA194" s="1">
        <v>44562</v>
      </c>
      <c r="AB194" s="1">
        <v>44773</v>
      </c>
      <c r="AC194" s="1">
        <v>44785</v>
      </c>
      <c r="AD194" s="17" t="s">
        <v>34</v>
      </c>
      <c r="AE194" s="17" t="s">
        <v>35</v>
      </c>
      <c r="AF194" s="17" t="s">
        <v>10349</v>
      </c>
    </row>
    <row r="195" spans="1:32" x14ac:dyDescent="0.25">
      <c r="A195" s="17" t="s">
        <v>10356</v>
      </c>
      <c r="B195">
        <v>2</v>
      </c>
      <c r="C195">
        <v>201</v>
      </c>
      <c r="D195">
        <v>0</v>
      </c>
      <c r="E195">
        <v>0</v>
      </c>
      <c r="F195">
        <v>0</v>
      </c>
      <c r="G195">
        <v>0</v>
      </c>
      <c r="H195">
        <v>0</v>
      </c>
      <c r="I195">
        <v>0</v>
      </c>
      <c r="J195">
        <v>2404.39</v>
      </c>
      <c r="K195">
        <v>0</v>
      </c>
      <c r="L195">
        <v>0</v>
      </c>
      <c r="M195">
        <v>0</v>
      </c>
      <c r="N195">
        <v>0</v>
      </c>
      <c r="O195">
        <v>0</v>
      </c>
      <c r="P195">
        <v>0</v>
      </c>
      <c r="Q195">
        <v>0</v>
      </c>
      <c r="R195">
        <v>0</v>
      </c>
      <c r="S195">
        <v>0</v>
      </c>
      <c r="T195">
        <v>0</v>
      </c>
      <c r="U195">
        <v>0</v>
      </c>
      <c r="V195">
        <v>0</v>
      </c>
      <c r="W195">
        <v>1208</v>
      </c>
      <c r="X195">
        <v>0</v>
      </c>
      <c r="Y195">
        <v>0</v>
      </c>
      <c r="Z195">
        <v>0</v>
      </c>
      <c r="AA195" s="1">
        <v>44562</v>
      </c>
      <c r="AB195" s="1">
        <v>44773</v>
      </c>
      <c r="AC195" s="1">
        <v>44785</v>
      </c>
      <c r="AD195" s="17" t="s">
        <v>34</v>
      </c>
      <c r="AE195" s="17" t="s">
        <v>35</v>
      </c>
      <c r="AF195" s="17" t="s">
        <v>10349</v>
      </c>
    </row>
    <row r="196" spans="1:32" x14ac:dyDescent="0.25">
      <c r="A196" s="17" t="s">
        <v>8861</v>
      </c>
      <c r="B196">
        <v>2</v>
      </c>
      <c r="C196">
        <v>201</v>
      </c>
      <c r="D196">
        <v>0</v>
      </c>
      <c r="E196">
        <v>0</v>
      </c>
      <c r="F196">
        <v>0</v>
      </c>
      <c r="G196">
        <v>0</v>
      </c>
      <c r="H196">
        <v>0</v>
      </c>
      <c r="I196">
        <v>656.83</v>
      </c>
      <c r="J196">
        <v>0</v>
      </c>
      <c r="K196">
        <v>0</v>
      </c>
      <c r="L196">
        <v>0</v>
      </c>
      <c r="M196">
        <v>0</v>
      </c>
      <c r="N196">
        <v>0</v>
      </c>
      <c r="O196">
        <v>0</v>
      </c>
      <c r="P196">
        <v>0</v>
      </c>
      <c r="Q196">
        <v>0</v>
      </c>
      <c r="R196">
        <v>0</v>
      </c>
      <c r="S196">
        <v>0</v>
      </c>
      <c r="T196">
        <v>0</v>
      </c>
      <c r="U196">
        <v>0</v>
      </c>
      <c r="V196">
        <v>0</v>
      </c>
      <c r="W196">
        <v>1</v>
      </c>
      <c r="X196">
        <v>0</v>
      </c>
      <c r="Y196">
        <v>0</v>
      </c>
      <c r="Z196">
        <v>0</v>
      </c>
      <c r="AA196" s="1">
        <v>44562</v>
      </c>
      <c r="AB196" s="1">
        <v>44773</v>
      </c>
      <c r="AC196" s="1">
        <v>44785</v>
      </c>
      <c r="AD196" s="17" t="s">
        <v>34</v>
      </c>
      <c r="AE196" s="17" t="s">
        <v>35</v>
      </c>
      <c r="AF196" s="17" t="s">
        <v>10349</v>
      </c>
    </row>
    <row r="197" spans="1:32" x14ac:dyDescent="0.25">
      <c r="A197" s="17" t="s">
        <v>10357</v>
      </c>
      <c r="B197">
        <v>2</v>
      </c>
      <c r="C197">
        <v>201</v>
      </c>
      <c r="D197">
        <v>0</v>
      </c>
      <c r="E197">
        <v>0</v>
      </c>
      <c r="F197">
        <v>0</v>
      </c>
      <c r="G197">
        <v>0</v>
      </c>
      <c r="H197">
        <v>0</v>
      </c>
      <c r="I197">
        <v>0</v>
      </c>
      <c r="J197">
        <v>804.35</v>
      </c>
      <c r="K197">
        <v>0</v>
      </c>
      <c r="L197">
        <v>0</v>
      </c>
      <c r="M197">
        <v>0</v>
      </c>
      <c r="N197">
        <v>0</v>
      </c>
      <c r="O197">
        <v>0</v>
      </c>
      <c r="P197">
        <v>0</v>
      </c>
      <c r="Q197">
        <v>0</v>
      </c>
      <c r="R197">
        <v>0</v>
      </c>
      <c r="S197">
        <v>0</v>
      </c>
      <c r="T197">
        <v>0</v>
      </c>
      <c r="U197">
        <v>0</v>
      </c>
      <c r="V197">
        <v>0</v>
      </c>
      <c r="W197">
        <v>1028</v>
      </c>
      <c r="X197">
        <v>3110</v>
      </c>
      <c r="Y197">
        <v>0</v>
      </c>
      <c r="Z197">
        <v>0</v>
      </c>
      <c r="AA197" s="1">
        <v>44562</v>
      </c>
      <c r="AB197" s="1">
        <v>44773</v>
      </c>
      <c r="AC197" s="1">
        <v>44785</v>
      </c>
      <c r="AD197" s="17" t="s">
        <v>34</v>
      </c>
      <c r="AE197" s="17" t="s">
        <v>35</v>
      </c>
      <c r="AF197" s="17" t="s">
        <v>10349</v>
      </c>
    </row>
    <row r="198" spans="1:32" x14ac:dyDescent="0.25">
      <c r="A198" s="17" t="s">
        <v>10358</v>
      </c>
      <c r="B198">
        <v>2</v>
      </c>
      <c r="C198">
        <v>201</v>
      </c>
      <c r="D198">
        <v>0</v>
      </c>
      <c r="E198">
        <v>0</v>
      </c>
      <c r="F198">
        <v>0</v>
      </c>
      <c r="G198">
        <v>0</v>
      </c>
      <c r="H198">
        <v>0</v>
      </c>
      <c r="I198">
        <v>0</v>
      </c>
      <c r="J198">
        <v>2105.15</v>
      </c>
      <c r="K198">
        <v>0</v>
      </c>
      <c r="L198">
        <v>0</v>
      </c>
      <c r="M198">
        <v>0</v>
      </c>
      <c r="N198">
        <v>0</v>
      </c>
      <c r="O198">
        <v>0</v>
      </c>
      <c r="P198">
        <v>0</v>
      </c>
      <c r="Q198">
        <v>0</v>
      </c>
      <c r="R198">
        <v>0</v>
      </c>
      <c r="S198">
        <v>0</v>
      </c>
      <c r="T198">
        <v>0</v>
      </c>
      <c r="U198">
        <v>0</v>
      </c>
      <c r="V198">
        <v>0</v>
      </c>
      <c r="W198">
        <v>1030</v>
      </c>
      <c r="X198">
        <v>3110</v>
      </c>
      <c r="Y198">
        <v>0</v>
      </c>
      <c r="Z198">
        <v>0</v>
      </c>
      <c r="AA198" s="1">
        <v>44562</v>
      </c>
      <c r="AB198" s="1">
        <v>44773</v>
      </c>
      <c r="AC198" s="1">
        <v>44785</v>
      </c>
      <c r="AD198" s="17" t="s">
        <v>34</v>
      </c>
      <c r="AE198" s="17" t="s">
        <v>35</v>
      </c>
      <c r="AF198" s="17" t="s">
        <v>10349</v>
      </c>
    </row>
    <row r="199" spans="1:32" x14ac:dyDescent="0.25">
      <c r="A199" s="17" t="s">
        <v>10359</v>
      </c>
      <c r="B199">
        <v>2</v>
      </c>
      <c r="C199">
        <v>201</v>
      </c>
      <c r="D199">
        <v>0</v>
      </c>
      <c r="E199">
        <v>0</v>
      </c>
      <c r="F199">
        <v>0</v>
      </c>
      <c r="G199">
        <v>0</v>
      </c>
      <c r="H199">
        <v>0</v>
      </c>
      <c r="I199">
        <v>0</v>
      </c>
      <c r="J199">
        <v>2598.69</v>
      </c>
      <c r="K199">
        <v>0</v>
      </c>
      <c r="L199">
        <v>0</v>
      </c>
      <c r="M199">
        <v>0</v>
      </c>
      <c r="N199">
        <v>0</v>
      </c>
      <c r="O199">
        <v>0</v>
      </c>
      <c r="P199">
        <v>0</v>
      </c>
      <c r="Q199">
        <v>0</v>
      </c>
      <c r="R199">
        <v>0</v>
      </c>
      <c r="S199">
        <v>0</v>
      </c>
      <c r="T199">
        <v>0</v>
      </c>
      <c r="U199">
        <v>0</v>
      </c>
      <c r="V199">
        <v>0</v>
      </c>
      <c r="W199">
        <v>1041</v>
      </c>
      <c r="X199">
        <v>0</v>
      </c>
      <c r="Y199">
        <v>0</v>
      </c>
      <c r="Z199">
        <v>0</v>
      </c>
      <c r="AA199" s="1">
        <v>44562</v>
      </c>
      <c r="AB199" s="1">
        <v>44773</v>
      </c>
      <c r="AC199" s="1">
        <v>44785</v>
      </c>
      <c r="AD199" s="17" t="s">
        <v>34</v>
      </c>
      <c r="AE199" s="17" t="s">
        <v>35</v>
      </c>
      <c r="AF199" s="17" t="s">
        <v>10349</v>
      </c>
    </row>
    <row r="200" spans="1:32" x14ac:dyDescent="0.25">
      <c r="A200" s="17" t="s">
        <v>205</v>
      </c>
      <c r="B200">
        <v>2</v>
      </c>
      <c r="C200">
        <v>201</v>
      </c>
      <c r="D200">
        <v>47961.13</v>
      </c>
      <c r="E200">
        <v>56671.09</v>
      </c>
      <c r="F200">
        <v>67739.240000000005</v>
      </c>
      <c r="G200">
        <v>57067.61</v>
      </c>
      <c r="H200">
        <v>76448.710000000006</v>
      </c>
      <c r="I200">
        <v>74982.259999999995</v>
      </c>
      <c r="J200">
        <v>80618.95</v>
      </c>
      <c r="K200">
        <v>0</v>
      </c>
      <c r="L200">
        <v>0</v>
      </c>
      <c r="M200">
        <v>0</v>
      </c>
      <c r="N200">
        <v>0</v>
      </c>
      <c r="O200">
        <v>0</v>
      </c>
      <c r="P200">
        <v>7917.91</v>
      </c>
      <c r="Q200">
        <v>10126.36</v>
      </c>
      <c r="R200">
        <v>13327.12</v>
      </c>
      <c r="S200">
        <v>19810.349999999999</v>
      </c>
      <c r="T200">
        <v>19645.02</v>
      </c>
      <c r="U200">
        <v>24383.24</v>
      </c>
      <c r="V200">
        <v>0</v>
      </c>
      <c r="W200">
        <v>0</v>
      </c>
      <c r="X200">
        <v>0</v>
      </c>
      <c r="Y200">
        <v>0</v>
      </c>
      <c r="Z200">
        <v>0</v>
      </c>
      <c r="AA200" s="1">
        <v>44562</v>
      </c>
      <c r="AB200" s="1">
        <v>44773</v>
      </c>
      <c r="AC200" s="1">
        <v>44785</v>
      </c>
      <c r="AD200" s="17" t="s">
        <v>34</v>
      </c>
      <c r="AE200" s="17" t="s">
        <v>35</v>
      </c>
      <c r="AF200" s="17" t="s">
        <v>10349</v>
      </c>
    </row>
    <row r="201" spans="1:32" x14ac:dyDescent="0.25">
      <c r="A201" s="17" t="s">
        <v>206</v>
      </c>
      <c r="B201">
        <v>2</v>
      </c>
      <c r="C201">
        <v>201</v>
      </c>
      <c r="D201">
        <v>47961.13</v>
      </c>
      <c r="E201">
        <v>56671.09</v>
      </c>
      <c r="F201">
        <v>67739.240000000005</v>
      </c>
      <c r="G201">
        <v>57067.61</v>
      </c>
      <c r="H201">
        <v>76448.710000000006</v>
      </c>
      <c r="I201">
        <v>74982.259999999995</v>
      </c>
      <c r="J201">
        <v>80618.95</v>
      </c>
      <c r="K201">
        <v>0</v>
      </c>
      <c r="L201">
        <v>0</v>
      </c>
      <c r="M201">
        <v>0</v>
      </c>
      <c r="N201">
        <v>0</v>
      </c>
      <c r="O201">
        <v>0</v>
      </c>
      <c r="P201">
        <v>7917.91</v>
      </c>
      <c r="Q201">
        <v>10126.36</v>
      </c>
      <c r="R201">
        <v>13327.12</v>
      </c>
      <c r="S201">
        <v>19810.349999999999</v>
      </c>
      <c r="T201">
        <v>19645.02</v>
      </c>
      <c r="U201">
        <v>24383.24</v>
      </c>
      <c r="V201">
        <v>0</v>
      </c>
      <c r="W201">
        <v>0</v>
      </c>
      <c r="X201">
        <v>0</v>
      </c>
      <c r="Y201">
        <v>0</v>
      </c>
      <c r="Z201">
        <v>0</v>
      </c>
      <c r="AA201" s="1">
        <v>44562</v>
      </c>
      <c r="AB201" s="1">
        <v>44773</v>
      </c>
      <c r="AC201" s="1">
        <v>44785</v>
      </c>
      <c r="AD201" s="17" t="s">
        <v>34</v>
      </c>
      <c r="AE201" s="17" t="s">
        <v>35</v>
      </c>
      <c r="AF201" s="17" t="s">
        <v>10349</v>
      </c>
    </row>
    <row r="202" spans="1:32" x14ac:dyDescent="0.25">
      <c r="A202" s="17" t="s">
        <v>207</v>
      </c>
      <c r="B202">
        <v>2</v>
      </c>
      <c r="C202">
        <v>201</v>
      </c>
      <c r="D202">
        <v>24387.57</v>
      </c>
      <c r="E202">
        <v>27434.5</v>
      </c>
      <c r="F202">
        <v>36847.42</v>
      </c>
      <c r="G202">
        <v>35622.57</v>
      </c>
      <c r="H202">
        <v>44287.35</v>
      </c>
      <c r="I202">
        <v>41970.62</v>
      </c>
      <c r="J202">
        <v>42865.01</v>
      </c>
      <c r="K202">
        <v>0</v>
      </c>
      <c r="L202">
        <v>0</v>
      </c>
      <c r="M202">
        <v>0</v>
      </c>
      <c r="N202">
        <v>0</v>
      </c>
      <c r="O202">
        <v>0</v>
      </c>
      <c r="P202">
        <v>3349.99</v>
      </c>
      <c r="Q202">
        <v>4156.3500000000004</v>
      </c>
      <c r="R202">
        <v>6193.53</v>
      </c>
      <c r="S202">
        <v>7021.03</v>
      </c>
      <c r="T202">
        <v>8346.31</v>
      </c>
      <c r="U202">
        <v>11578.79</v>
      </c>
      <c r="V202">
        <v>0</v>
      </c>
      <c r="W202">
        <v>1</v>
      </c>
      <c r="X202">
        <v>0</v>
      </c>
      <c r="Y202">
        <v>0</v>
      </c>
      <c r="Z202">
        <v>0</v>
      </c>
      <c r="AA202" s="1">
        <v>44562</v>
      </c>
      <c r="AB202" s="1">
        <v>44773</v>
      </c>
      <c r="AC202" s="1">
        <v>44785</v>
      </c>
      <c r="AD202" s="17" t="s">
        <v>34</v>
      </c>
      <c r="AE202" s="17" t="s">
        <v>35</v>
      </c>
      <c r="AF202" s="17" t="s">
        <v>10349</v>
      </c>
    </row>
    <row r="203" spans="1:32" x14ac:dyDescent="0.25">
      <c r="A203" s="17" t="s">
        <v>208</v>
      </c>
      <c r="B203">
        <v>2</v>
      </c>
      <c r="C203">
        <v>201</v>
      </c>
      <c r="D203">
        <v>11664.59</v>
      </c>
      <c r="E203">
        <v>15481.06</v>
      </c>
      <c r="F203">
        <v>14645.28</v>
      </c>
      <c r="G203">
        <v>8145.6</v>
      </c>
      <c r="H203">
        <v>9768.64</v>
      </c>
      <c r="I203">
        <v>8252.15</v>
      </c>
      <c r="J203">
        <v>7763.68</v>
      </c>
      <c r="K203">
        <v>0</v>
      </c>
      <c r="L203">
        <v>0</v>
      </c>
      <c r="M203">
        <v>0</v>
      </c>
      <c r="N203">
        <v>0</v>
      </c>
      <c r="O203">
        <v>0</v>
      </c>
      <c r="P203">
        <v>3767.97</v>
      </c>
      <c r="Q203">
        <v>4662.3999999999996</v>
      </c>
      <c r="R203">
        <v>4965.5200000000004</v>
      </c>
      <c r="S203">
        <v>8090.38</v>
      </c>
      <c r="T203">
        <v>4736.8900000000003</v>
      </c>
      <c r="U203">
        <v>4348.84</v>
      </c>
      <c r="V203">
        <v>0</v>
      </c>
      <c r="W203">
        <v>1</v>
      </c>
      <c r="X203">
        <v>0</v>
      </c>
      <c r="Y203">
        <v>0</v>
      </c>
      <c r="Z203">
        <v>0</v>
      </c>
      <c r="AA203" s="1">
        <v>44562</v>
      </c>
      <c r="AB203" s="1">
        <v>44773</v>
      </c>
      <c r="AC203" s="1">
        <v>44785</v>
      </c>
      <c r="AD203" s="17" t="s">
        <v>34</v>
      </c>
      <c r="AE203" s="17" t="s">
        <v>35</v>
      </c>
      <c r="AF203" s="17" t="s">
        <v>10349</v>
      </c>
    </row>
    <row r="204" spans="1:32" x14ac:dyDescent="0.25">
      <c r="A204" s="17" t="s">
        <v>209</v>
      </c>
      <c r="B204">
        <v>2</v>
      </c>
      <c r="C204">
        <v>201</v>
      </c>
      <c r="D204">
        <v>601.15</v>
      </c>
      <c r="E204">
        <v>1068.49</v>
      </c>
      <c r="F204">
        <v>1018.1</v>
      </c>
      <c r="G204">
        <v>916.93</v>
      </c>
      <c r="H204">
        <v>1598.07</v>
      </c>
      <c r="I204">
        <v>2001.7</v>
      </c>
      <c r="J204">
        <v>1763.04</v>
      </c>
      <c r="K204">
        <v>0</v>
      </c>
      <c r="L204">
        <v>0</v>
      </c>
      <c r="M204">
        <v>0</v>
      </c>
      <c r="N204">
        <v>0</v>
      </c>
      <c r="O204">
        <v>0</v>
      </c>
      <c r="P204">
        <v>377.59</v>
      </c>
      <c r="Q204">
        <v>663.63</v>
      </c>
      <c r="R204">
        <v>1021.45</v>
      </c>
      <c r="S204">
        <v>1548.98</v>
      </c>
      <c r="T204">
        <v>1857.53</v>
      </c>
      <c r="U204">
        <v>2289.8200000000002</v>
      </c>
      <c r="V204">
        <v>0</v>
      </c>
      <c r="W204">
        <v>1</v>
      </c>
      <c r="X204">
        <v>0</v>
      </c>
      <c r="Y204">
        <v>0</v>
      </c>
      <c r="Z204">
        <v>0</v>
      </c>
      <c r="AA204" s="1">
        <v>44562</v>
      </c>
      <c r="AB204" s="1">
        <v>44773</v>
      </c>
      <c r="AC204" s="1">
        <v>44785</v>
      </c>
      <c r="AD204" s="17" t="s">
        <v>34</v>
      </c>
      <c r="AE204" s="17" t="s">
        <v>35</v>
      </c>
      <c r="AF204" s="17" t="s">
        <v>10349</v>
      </c>
    </row>
    <row r="205" spans="1:32" x14ac:dyDescent="0.25">
      <c r="A205" s="17" t="s">
        <v>210</v>
      </c>
      <c r="B205">
        <v>2</v>
      </c>
      <c r="C205">
        <v>201</v>
      </c>
      <c r="D205">
        <v>11307.82</v>
      </c>
      <c r="E205">
        <v>12687.04</v>
      </c>
      <c r="F205">
        <v>15228.44</v>
      </c>
      <c r="G205">
        <v>12137.12</v>
      </c>
      <c r="H205">
        <v>20408.86</v>
      </c>
      <c r="I205">
        <v>22373.71</v>
      </c>
      <c r="J205">
        <v>27610.21</v>
      </c>
      <c r="K205">
        <v>0</v>
      </c>
      <c r="L205">
        <v>0</v>
      </c>
      <c r="M205">
        <v>0</v>
      </c>
      <c r="N205">
        <v>0</v>
      </c>
      <c r="O205">
        <v>0</v>
      </c>
      <c r="P205">
        <v>422.36</v>
      </c>
      <c r="Q205">
        <v>643.98</v>
      </c>
      <c r="R205">
        <v>1146.6199999999999</v>
      </c>
      <c r="S205">
        <v>3149.96</v>
      </c>
      <c r="T205">
        <v>4704.29</v>
      </c>
      <c r="U205">
        <v>6165.79</v>
      </c>
      <c r="V205">
        <v>0</v>
      </c>
      <c r="W205">
        <v>1</v>
      </c>
      <c r="X205">
        <v>0</v>
      </c>
      <c r="Y205">
        <v>0</v>
      </c>
      <c r="Z205">
        <v>0</v>
      </c>
      <c r="AA205" s="1">
        <v>44562</v>
      </c>
      <c r="AB205" s="1">
        <v>44773</v>
      </c>
      <c r="AC205" s="1">
        <v>44785</v>
      </c>
      <c r="AD205" s="17" t="s">
        <v>34</v>
      </c>
      <c r="AE205" s="17" t="s">
        <v>35</v>
      </c>
      <c r="AF205" s="17" t="s">
        <v>10349</v>
      </c>
    </row>
    <row r="206" spans="1:32" x14ac:dyDescent="0.25">
      <c r="A206" s="17" t="s">
        <v>5931</v>
      </c>
      <c r="B206">
        <v>2</v>
      </c>
      <c r="C206">
        <v>201</v>
      </c>
      <c r="D206">
        <v>0</v>
      </c>
      <c r="E206">
        <v>0</v>
      </c>
      <c r="F206">
        <v>0</v>
      </c>
      <c r="G206">
        <v>245.39</v>
      </c>
      <c r="H206">
        <v>385.79</v>
      </c>
      <c r="I206">
        <v>384.08</v>
      </c>
      <c r="J206">
        <v>617.01</v>
      </c>
      <c r="K206">
        <v>0</v>
      </c>
      <c r="L206">
        <v>0</v>
      </c>
      <c r="M206">
        <v>0</v>
      </c>
      <c r="N206">
        <v>0</v>
      </c>
      <c r="O206">
        <v>0</v>
      </c>
      <c r="P206">
        <v>0</v>
      </c>
      <c r="Q206">
        <v>0</v>
      </c>
      <c r="R206">
        <v>0</v>
      </c>
      <c r="S206">
        <v>0</v>
      </c>
      <c r="T206">
        <v>0</v>
      </c>
      <c r="U206">
        <v>0</v>
      </c>
      <c r="V206">
        <v>0</v>
      </c>
      <c r="W206">
        <v>1</v>
      </c>
      <c r="X206">
        <v>0</v>
      </c>
      <c r="Y206">
        <v>0</v>
      </c>
      <c r="Z206">
        <v>0</v>
      </c>
      <c r="AA206" s="1">
        <v>44562</v>
      </c>
      <c r="AB206" s="1">
        <v>44773</v>
      </c>
      <c r="AC206" s="1">
        <v>44785</v>
      </c>
      <c r="AD206" s="17" t="s">
        <v>34</v>
      </c>
      <c r="AE206" s="17" t="s">
        <v>35</v>
      </c>
      <c r="AF206" s="17" t="s">
        <v>10349</v>
      </c>
    </row>
    <row r="207" spans="1:32" x14ac:dyDescent="0.25">
      <c r="A207" s="17" t="s">
        <v>211</v>
      </c>
      <c r="B207">
        <v>2</v>
      </c>
      <c r="C207">
        <v>201</v>
      </c>
      <c r="D207">
        <v>62803.12</v>
      </c>
      <c r="E207">
        <v>247516.97</v>
      </c>
      <c r="F207">
        <v>460786.39</v>
      </c>
      <c r="G207">
        <v>260588.42</v>
      </c>
      <c r="H207">
        <v>259413.06</v>
      </c>
      <c r="I207">
        <v>179709.2</v>
      </c>
      <c r="J207">
        <v>153627.38</v>
      </c>
      <c r="K207">
        <v>0</v>
      </c>
      <c r="L207">
        <v>0</v>
      </c>
      <c r="M207">
        <v>0</v>
      </c>
      <c r="N207">
        <v>0</v>
      </c>
      <c r="O207">
        <v>0</v>
      </c>
      <c r="P207">
        <v>212794.25</v>
      </c>
      <c r="Q207">
        <v>169761.03</v>
      </c>
      <c r="R207">
        <v>295456.77</v>
      </c>
      <c r="S207">
        <v>187120.09</v>
      </c>
      <c r="T207">
        <v>275423.74</v>
      </c>
      <c r="U207">
        <v>421387.12</v>
      </c>
      <c r="V207">
        <v>0</v>
      </c>
      <c r="W207">
        <v>0</v>
      </c>
      <c r="X207">
        <v>0</v>
      </c>
      <c r="Y207">
        <v>0</v>
      </c>
      <c r="Z207">
        <v>0</v>
      </c>
      <c r="AA207" s="1">
        <v>44562</v>
      </c>
      <c r="AB207" s="1">
        <v>44773</v>
      </c>
      <c r="AC207" s="1">
        <v>44785</v>
      </c>
      <c r="AD207" s="17" t="s">
        <v>34</v>
      </c>
      <c r="AE207" s="17" t="s">
        <v>35</v>
      </c>
      <c r="AF207" s="17" t="s">
        <v>10349</v>
      </c>
    </row>
    <row r="208" spans="1:32" x14ac:dyDescent="0.25">
      <c r="A208" s="17" t="s">
        <v>212</v>
      </c>
      <c r="B208">
        <v>12</v>
      </c>
      <c r="C208">
        <v>1201</v>
      </c>
      <c r="D208">
        <v>62803.12</v>
      </c>
      <c r="E208">
        <v>247516.97</v>
      </c>
      <c r="F208">
        <v>460786.39</v>
      </c>
      <c r="G208">
        <v>260588.42</v>
      </c>
      <c r="H208">
        <v>259413.06</v>
      </c>
      <c r="I208">
        <v>179709.2</v>
      </c>
      <c r="J208">
        <v>153627.38</v>
      </c>
      <c r="K208">
        <v>0</v>
      </c>
      <c r="L208">
        <v>0</v>
      </c>
      <c r="M208">
        <v>0</v>
      </c>
      <c r="N208">
        <v>0</v>
      </c>
      <c r="O208">
        <v>0</v>
      </c>
      <c r="P208">
        <v>212794.25</v>
      </c>
      <c r="Q208">
        <v>169761.03</v>
      </c>
      <c r="R208">
        <v>295456.77</v>
      </c>
      <c r="S208">
        <v>187120.09</v>
      </c>
      <c r="T208">
        <v>275423.74</v>
      </c>
      <c r="U208">
        <v>421387.12</v>
      </c>
      <c r="V208">
        <v>0</v>
      </c>
      <c r="W208">
        <v>0</v>
      </c>
      <c r="X208">
        <v>0</v>
      </c>
      <c r="Y208">
        <v>0</v>
      </c>
      <c r="Z208">
        <v>0</v>
      </c>
      <c r="AA208" s="1">
        <v>44562</v>
      </c>
      <c r="AB208" s="1">
        <v>44773</v>
      </c>
      <c r="AC208" s="1">
        <v>44785</v>
      </c>
      <c r="AD208" s="17" t="s">
        <v>34</v>
      </c>
      <c r="AE208" s="17" t="s">
        <v>35</v>
      </c>
      <c r="AF208" s="17" t="s">
        <v>10349</v>
      </c>
    </row>
    <row r="209" spans="1:32" x14ac:dyDescent="0.25">
      <c r="A209" s="17" t="s">
        <v>213</v>
      </c>
      <c r="B209">
        <v>12</v>
      </c>
      <c r="C209">
        <v>1201</v>
      </c>
      <c r="D209">
        <v>0</v>
      </c>
      <c r="E209">
        <v>0</v>
      </c>
      <c r="F209">
        <v>0</v>
      </c>
      <c r="G209">
        <v>0</v>
      </c>
      <c r="H209">
        <v>0</v>
      </c>
      <c r="I209">
        <v>0</v>
      </c>
      <c r="J209">
        <v>0</v>
      </c>
      <c r="K209">
        <v>0</v>
      </c>
      <c r="L209">
        <v>0</v>
      </c>
      <c r="M209">
        <v>0</v>
      </c>
      <c r="N209">
        <v>0</v>
      </c>
      <c r="O209">
        <v>0</v>
      </c>
      <c r="P209">
        <v>87958.85</v>
      </c>
      <c r="Q209">
        <v>37704.22</v>
      </c>
      <c r="R209">
        <v>101637.73</v>
      </c>
      <c r="S209">
        <v>62836.59</v>
      </c>
      <c r="T209">
        <v>132316.65</v>
      </c>
      <c r="U209">
        <v>81651.960000000006</v>
      </c>
      <c r="V209">
        <v>0</v>
      </c>
      <c r="W209">
        <v>50</v>
      </c>
      <c r="X209">
        <v>0</v>
      </c>
      <c r="Y209">
        <v>0</v>
      </c>
      <c r="Z209">
        <v>0</v>
      </c>
      <c r="AA209" s="1">
        <v>44562</v>
      </c>
      <c r="AB209" s="1">
        <v>44773</v>
      </c>
      <c r="AC209" s="1">
        <v>44785</v>
      </c>
      <c r="AD209" s="17" t="s">
        <v>34</v>
      </c>
      <c r="AE209" s="17" t="s">
        <v>35</v>
      </c>
      <c r="AF209" s="17" t="s">
        <v>10349</v>
      </c>
    </row>
    <row r="210" spans="1:32" x14ac:dyDescent="0.25">
      <c r="A210" s="17" t="s">
        <v>214</v>
      </c>
      <c r="B210">
        <v>12</v>
      </c>
      <c r="C210">
        <v>1201</v>
      </c>
      <c r="D210">
        <v>0</v>
      </c>
      <c r="E210">
        <v>26856.97</v>
      </c>
      <c r="F210">
        <v>66876</v>
      </c>
      <c r="G210">
        <v>32208</v>
      </c>
      <c r="H210">
        <v>23206.5</v>
      </c>
      <c r="I210">
        <v>5785.5</v>
      </c>
      <c r="J210">
        <v>0</v>
      </c>
      <c r="K210">
        <v>0</v>
      </c>
      <c r="L210">
        <v>0</v>
      </c>
      <c r="M210">
        <v>0</v>
      </c>
      <c r="N210">
        <v>0</v>
      </c>
      <c r="O210">
        <v>0</v>
      </c>
      <c r="P210">
        <v>56349.66</v>
      </c>
      <c r="Q210">
        <v>38572.82</v>
      </c>
      <c r="R210">
        <v>63442.01</v>
      </c>
      <c r="S210">
        <v>29818.07</v>
      </c>
      <c r="T210">
        <v>67433.19</v>
      </c>
      <c r="U210">
        <v>69543.25</v>
      </c>
      <c r="V210">
        <v>0</v>
      </c>
      <c r="W210">
        <v>50</v>
      </c>
      <c r="X210">
        <v>0</v>
      </c>
      <c r="Y210">
        <v>0</v>
      </c>
      <c r="Z210">
        <v>0</v>
      </c>
      <c r="AA210" s="1">
        <v>44562</v>
      </c>
      <c r="AB210" s="1">
        <v>44773</v>
      </c>
      <c r="AC210" s="1">
        <v>44785</v>
      </c>
      <c r="AD210" s="17" t="s">
        <v>34</v>
      </c>
      <c r="AE210" s="17" t="s">
        <v>35</v>
      </c>
      <c r="AF210" s="17" t="s">
        <v>10349</v>
      </c>
    </row>
    <row r="211" spans="1:32" x14ac:dyDescent="0.25">
      <c r="A211" s="17" t="s">
        <v>215</v>
      </c>
      <c r="B211">
        <v>12</v>
      </c>
      <c r="C211">
        <v>1201</v>
      </c>
      <c r="D211">
        <v>33253.449999999997</v>
      </c>
      <c r="E211">
        <v>35167.86</v>
      </c>
      <c r="F211">
        <v>39195.870000000003</v>
      </c>
      <c r="G211">
        <v>30030.49</v>
      </c>
      <c r="H211">
        <v>37254.9</v>
      </c>
      <c r="I211">
        <v>34898.44</v>
      </c>
      <c r="J211">
        <v>36717.89</v>
      </c>
      <c r="K211">
        <v>0</v>
      </c>
      <c r="L211">
        <v>0</v>
      </c>
      <c r="M211">
        <v>0</v>
      </c>
      <c r="N211">
        <v>0</v>
      </c>
      <c r="O211">
        <v>0</v>
      </c>
      <c r="P211">
        <v>34100.050000000003</v>
      </c>
      <c r="Q211">
        <v>39227.65</v>
      </c>
      <c r="R211">
        <v>35402.879999999997</v>
      </c>
      <c r="S211">
        <v>39112.9</v>
      </c>
      <c r="T211">
        <v>41146.86</v>
      </c>
      <c r="U211">
        <v>46645.66</v>
      </c>
      <c r="V211">
        <v>0</v>
      </c>
      <c r="W211">
        <v>50</v>
      </c>
      <c r="X211">
        <v>0</v>
      </c>
      <c r="Y211">
        <v>0</v>
      </c>
      <c r="Z211">
        <v>0</v>
      </c>
      <c r="AA211" s="1">
        <v>44562</v>
      </c>
      <c r="AB211" s="1">
        <v>44773</v>
      </c>
      <c r="AC211" s="1">
        <v>44785</v>
      </c>
      <c r="AD211" s="17" t="s">
        <v>34</v>
      </c>
      <c r="AE211" s="17" t="s">
        <v>35</v>
      </c>
      <c r="AF211" s="17" t="s">
        <v>10349</v>
      </c>
    </row>
    <row r="212" spans="1:32" x14ac:dyDescent="0.25">
      <c r="A212" s="17" t="s">
        <v>216</v>
      </c>
      <c r="B212">
        <v>12</v>
      </c>
      <c r="C212">
        <v>1201</v>
      </c>
      <c r="D212">
        <v>1325.76</v>
      </c>
      <c r="E212">
        <v>0</v>
      </c>
      <c r="F212">
        <v>0</v>
      </c>
      <c r="G212">
        <v>0</v>
      </c>
      <c r="H212">
        <v>0</v>
      </c>
      <c r="I212">
        <v>0</v>
      </c>
      <c r="J212">
        <v>0</v>
      </c>
      <c r="K212">
        <v>0</v>
      </c>
      <c r="L212">
        <v>0</v>
      </c>
      <c r="M212">
        <v>0</v>
      </c>
      <c r="N212">
        <v>0</v>
      </c>
      <c r="O212">
        <v>0</v>
      </c>
      <c r="P212">
        <v>9539.7900000000009</v>
      </c>
      <c r="Q212">
        <v>15727.72</v>
      </c>
      <c r="R212">
        <v>32423.52</v>
      </c>
      <c r="S212">
        <v>15287.69</v>
      </c>
      <c r="T212">
        <v>13386.93</v>
      </c>
      <c r="U212">
        <v>62173.35</v>
      </c>
      <c r="V212">
        <v>0</v>
      </c>
      <c r="W212">
        <v>50</v>
      </c>
      <c r="X212">
        <v>0</v>
      </c>
      <c r="Y212">
        <v>0</v>
      </c>
      <c r="Z212">
        <v>0</v>
      </c>
      <c r="AA212" s="1">
        <v>44562</v>
      </c>
      <c r="AB212" s="1">
        <v>44773</v>
      </c>
      <c r="AC212" s="1">
        <v>44785</v>
      </c>
      <c r="AD212" s="17" t="s">
        <v>34</v>
      </c>
      <c r="AE212" s="17" t="s">
        <v>35</v>
      </c>
      <c r="AF212" s="17" t="s">
        <v>10349</v>
      </c>
    </row>
    <row r="213" spans="1:32" x14ac:dyDescent="0.25">
      <c r="A213" s="17" t="s">
        <v>217</v>
      </c>
      <c r="B213">
        <v>12</v>
      </c>
      <c r="C213">
        <v>1201</v>
      </c>
      <c r="D213">
        <v>0</v>
      </c>
      <c r="E213">
        <v>29679.51</v>
      </c>
      <c r="F213">
        <v>41358.160000000003</v>
      </c>
      <c r="G213">
        <v>0</v>
      </c>
      <c r="H213">
        <v>25580.54</v>
      </c>
      <c r="I213">
        <v>12933.76</v>
      </c>
      <c r="J213">
        <v>0</v>
      </c>
      <c r="K213">
        <v>0</v>
      </c>
      <c r="L213">
        <v>0</v>
      </c>
      <c r="M213">
        <v>0</v>
      </c>
      <c r="N213">
        <v>0</v>
      </c>
      <c r="O213">
        <v>0</v>
      </c>
      <c r="P213">
        <v>12778.82</v>
      </c>
      <c r="Q213">
        <v>12846.02</v>
      </c>
      <c r="R213">
        <v>19877.740000000002</v>
      </c>
      <c r="S213">
        <v>9807.93</v>
      </c>
      <c r="T213">
        <v>1571.33</v>
      </c>
      <c r="U213">
        <v>54840.160000000003</v>
      </c>
      <c r="V213">
        <v>0</v>
      </c>
      <c r="W213">
        <v>50</v>
      </c>
      <c r="X213">
        <v>0</v>
      </c>
      <c r="Y213">
        <v>0</v>
      </c>
      <c r="Z213">
        <v>0</v>
      </c>
      <c r="AA213" s="1">
        <v>44562</v>
      </c>
      <c r="AB213" s="1">
        <v>44773</v>
      </c>
      <c r="AC213" s="1">
        <v>44785</v>
      </c>
      <c r="AD213" s="17" t="s">
        <v>34</v>
      </c>
      <c r="AE213" s="17" t="s">
        <v>35</v>
      </c>
      <c r="AF213" s="17" t="s">
        <v>10349</v>
      </c>
    </row>
    <row r="214" spans="1:32" x14ac:dyDescent="0.25">
      <c r="A214" s="17" t="s">
        <v>218</v>
      </c>
      <c r="B214">
        <v>12</v>
      </c>
      <c r="C214">
        <v>1201</v>
      </c>
      <c r="D214">
        <v>0</v>
      </c>
      <c r="E214">
        <v>5284.5</v>
      </c>
      <c r="F214">
        <v>31401.69</v>
      </c>
      <c r="G214">
        <v>7926.33</v>
      </c>
      <c r="H214">
        <v>10752.11</v>
      </c>
      <c r="I214">
        <v>0</v>
      </c>
      <c r="J214">
        <v>0</v>
      </c>
      <c r="K214">
        <v>0</v>
      </c>
      <c r="L214">
        <v>0</v>
      </c>
      <c r="M214">
        <v>0</v>
      </c>
      <c r="N214">
        <v>0</v>
      </c>
      <c r="O214">
        <v>0</v>
      </c>
      <c r="P214">
        <v>1807.76</v>
      </c>
      <c r="Q214">
        <v>3970.29</v>
      </c>
      <c r="R214">
        <v>10502.27</v>
      </c>
      <c r="S214">
        <v>9222.33</v>
      </c>
      <c r="T214">
        <v>2504.35</v>
      </c>
      <c r="U214">
        <v>26417</v>
      </c>
      <c r="V214">
        <v>0</v>
      </c>
      <c r="W214">
        <v>50</v>
      </c>
      <c r="X214">
        <v>0</v>
      </c>
      <c r="Y214">
        <v>0</v>
      </c>
      <c r="Z214">
        <v>0</v>
      </c>
      <c r="AA214" s="1">
        <v>44562</v>
      </c>
      <c r="AB214" s="1">
        <v>44773</v>
      </c>
      <c r="AC214" s="1">
        <v>44785</v>
      </c>
      <c r="AD214" s="17" t="s">
        <v>34</v>
      </c>
      <c r="AE214" s="17" t="s">
        <v>35</v>
      </c>
      <c r="AF214" s="17" t="s">
        <v>10349</v>
      </c>
    </row>
    <row r="215" spans="1:32" x14ac:dyDescent="0.25">
      <c r="A215" s="17" t="s">
        <v>219</v>
      </c>
      <c r="B215">
        <v>12</v>
      </c>
      <c r="C215">
        <v>1201</v>
      </c>
      <c r="D215">
        <v>0</v>
      </c>
      <c r="E215">
        <v>0</v>
      </c>
      <c r="F215">
        <v>0</v>
      </c>
      <c r="G215">
        <v>0</v>
      </c>
      <c r="H215">
        <v>0</v>
      </c>
      <c r="I215">
        <v>0</v>
      </c>
      <c r="J215">
        <v>0</v>
      </c>
      <c r="K215">
        <v>0</v>
      </c>
      <c r="L215">
        <v>0</v>
      </c>
      <c r="M215">
        <v>0</v>
      </c>
      <c r="N215">
        <v>0</v>
      </c>
      <c r="O215">
        <v>0</v>
      </c>
      <c r="P215">
        <v>10108.620000000001</v>
      </c>
      <c r="Q215">
        <v>13014.66</v>
      </c>
      <c r="R215">
        <v>25882.17</v>
      </c>
      <c r="S215">
        <v>19260.11</v>
      </c>
      <c r="T215">
        <v>7396.09</v>
      </c>
      <c r="U215">
        <v>45559.35</v>
      </c>
      <c r="V215">
        <v>0</v>
      </c>
      <c r="W215">
        <v>50</v>
      </c>
      <c r="X215">
        <v>0</v>
      </c>
      <c r="Y215">
        <v>0</v>
      </c>
      <c r="Z215">
        <v>0</v>
      </c>
      <c r="AA215" s="1">
        <v>44562</v>
      </c>
      <c r="AB215" s="1">
        <v>44773</v>
      </c>
      <c r="AC215" s="1">
        <v>44785</v>
      </c>
      <c r="AD215" s="17" t="s">
        <v>34</v>
      </c>
      <c r="AE215" s="17" t="s">
        <v>35</v>
      </c>
      <c r="AF215" s="17" t="s">
        <v>10349</v>
      </c>
    </row>
    <row r="216" spans="1:32" x14ac:dyDescent="0.25">
      <c r="A216" s="17" t="s">
        <v>220</v>
      </c>
      <c r="B216">
        <v>12</v>
      </c>
      <c r="C216">
        <v>1201</v>
      </c>
      <c r="D216">
        <v>2958.13</v>
      </c>
      <c r="E216">
        <v>40635.440000000002</v>
      </c>
      <c r="F216">
        <v>100431.54</v>
      </c>
      <c r="G216">
        <v>61024.45</v>
      </c>
      <c r="H216">
        <v>31227.58</v>
      </c>
      <c r="I216">
        <v>12985.09</v>
      </c>
      <c r="J216">
        <v>0</v>
      </c>
      <c r="K216">
        <v>0</v>
      </c>
      <c r="L216">
        <v>0</v>
      </c>
      <c r="M216">
        <v>0</v>
      </c>
      <c r="N216">
        <v>0</v>
      </c>
      <c r="O216">
        <v>0</v>
      </c>
      <c r="P216">
        <v>150.69999999999999</v>
      </c>
      <c r="Q216">
        <v>4759.45</v>
      </c>
      <c r="R216">
        <v>3350.31</v>
      </c>
      <c r="S216">
        <v>620.15</v>
      </c>
      <c r="T216">
        <v>4809.93</v>
      </c>
      <c r="U216">
        <v>19988.46</v>
      </c>
      <c r="V216">
        <v>0</v>
      </c>
      <c r="W216">
        <v>50</v>
      </c>
      <c r="X216">
        <v>0</v>
      </c>
      <c r="Y216">
        <v>0</v>
      </c>
      <c r="Z216">
        <v>0</v>
      </c>
      <c r="AA216" s="1">
        <v>44562</v>
      </c>
      <c r="AB216" s="1">
        <v>44773</v>
      </c>
      <c r="AC216" s="1">
        <v>44785</v>
      </c>
      <c r="AD216" s="17" t="s">
        <v>34</v>
      </c>
      <c r="AE216" s="17" t="s">
        <v>35</v>
      </c>
      <c r="AF216" s="17" t="s">
        <v>10349</v>
      </c>
    </row>
    <row r="217" spans="1:32" x14ac:dyDescent="0.25">
      <c r="A217" s="17" t="s">
        <v>221</v>
      </c>
      <c r="B217">
        <v>12</v>
      </c>
      <c r="C217">
        <v>1201</v>
      </c>
      <c r="D217">
        <v>368.19</v>
      </c>
      <c r="E217">
        <v>44221.18</v>
      </c>
      <c r="F217">
        <v>101330.18</v>
      </c>
      <c r="G217">
        <v>58890.26</v>
      </c>
      <c r="H217">
        <v>31213.37</v>
      </c>
      <c r="I217">
        <v>10800.6</v>
      </c>
      <c r="J217">
        <v>0</v>
      </c>
      <c r="K217">
        <v>0</v>
      </c>
      <c r="L217">
        <v>0</v>
      </c>
      <c r="M217">
        <v>0</v>
      </c>
      <c r="N217">
        <v>0</v>
      </c>
      <c r="O217">
        <v>0</v>
      </c>
      <c r="P217">
        <v>0</v>
      </c>
      <c r="Q217">
        <v>3938.2</v>
      </c>
      <c r="R217">
        <v>2938.14</v>
      </c>
      <c r="S217">
        <v>1154.32</v>
      </c>
      <c r="T217">
        <v>4563.79</v>
      </c>
      <c r="U217">
        <v>13889.55</v>
      </c>
      <c r="V217">
        <v>0</v>
      </c>
      <c r="W217">
        <v>50</v>
      </c>
      <c r="X217">
        <v>0</v>
      </c>
      <c r="Y217">
        <v>0</v>
      </c>
      <c r="Z217">
        <v>0</v>
      </c>
      <c r="AA217" s="1">
        <v>44562</v>
      </c>
      <c r="AB217" s="1">
        <v>44773</v>
      </c>
      <c r="AC217" s="1">
        <v>44785</v>
      </c>
      <c r="AD217" s="17" t="s">
        <v>34</v>
      </c>
      <c r="AE217" s="17" t="s">
        <v>35</v>
      </c>
      <c r="AF217" s="17" t="s">
        <v>10349</v>
      </c>
    </row>
    <row r="218" spans="1:32" x14ac:dyDescent="0.25">
      <c r="A218" s="17" t="s">
        <v>222</v>
      </c>
      <c r="B218">
        <v>12</v>
      </c>
      <c r="C218">
        <v>1201</v>
      </c>
      <c r="D218">
        <v>23244.66</v>
      </c>
      <c r="E218">
        <v>26945.759999999998</v>
      </c>
      <c r="F218">
        <v>35430.04</v>
      </c>
      <c r="G218">
        <v>31460.62</v>
      </c>
      <c r="H218">
        <v>47102.2</v>
      </c>
      <c r="I218">
        <v>49468.639999999999</v>
      </c>
      <c r="J218">
        <v>53637.64</v>
      </c>
      <c r="K218">
        <v>0</v>
      </c>
      <c r="L218">
        <v>0</v>
      </c>
      <c r="M218">
        <v>0</v>
      </c>
      <c r="N218">
        <v>0</v>
      </c>
      <c r="O218">
        <v>0</v>
      </c>
      <c r="P218">
        <v>0</v>
      </c>
      <c r="Q218">
        <v>0</v>
      </c>
      <c r="R218">
        <v>0</v>
      </c>
      <c r="S218">
        <v>0</v>
      </c>
      <c r="T218">
        <v>294.62</v>
      </c>
      <c r="U218">
        <v>678.38</v>
      </c>
      <c r="V218">
        <v>0</v>
      </c>
      <c r="W218">
        <v>50</v>
      </c>
      <c r="X218">
        <v>0</v>
      </c>
      <c r="Y218">
        <v>0</v>
      </c>
      <c r="Z218">
        <v>0</v>
      </c>
      <c r="AA218" s="1">
        <v>44562</v>
      </c>
      <c r="AB218" s="1">
        <v>44773</v>
      </c>
      <c r="AC218" s="1">
        <v>44785</v>
      </c>
      <c r="AD218" s="17" t="s">
        <v>34</v>
      </c>
      <c r="AE218" s="17" t="s">
        <v>35</v>
      </c>
      <c r="AF218" s="17" t="s">
        <v>10349</v>
      </c>
    </row>
    <row r="219" spans="1:32" x14ac:dyDescent="0.25">
      <c r="A219" s="17" t="s">
        <v>223</v>
      </c>
      <c r="B219">
        <v>12</v>
      </c>
      <c r="C219">
        <v>1201</v>
      </c>
      <c r="D219">
        <v>0</v>
      </c>
      <c r="E219">
        <v>95.14</v>
      </c>
      <c r="F219">
        <v>210.81</v>
      </c>
      <c r="G219">
        <v>260.98</v>
      </c>
      <c r="H219">
        <v>473.59</v>
      </c>
      <c r="I219">
        <v>452.44</v>
      </c>
      <c r="J219">
        <v>584.23</v>
      </c>
      <c r="K219">
        <v>0</v>
      </c>
      <c r="L219">
        <v>0</v>
      </c>
      <c r="M219">
        <v>0</v>
      </c>
      <c r="N219">
        <v>0</v>
      </c>
      <c r="O219">
        <v>0</v>
      </c>
      <c r="P219">
        <v>0</v>
      </c>
      <c r="Q219">
        <v>0</v>
      </c>
      <c r="R219">
        <v>0</v>
      </c>
      <c r="S219">
        <v>0</v>
      </c>
      <c r="T219">
        <v>0</v>
      </c>
      <c r="U219">
        <v>0</v>
      </c>
      <c r="V219">
        <v>0</v>
      </c>
      <c r="W219">
        <v>50</v>
      </c>
      <c r="X219">
        <v>0</v>
      </c>
      <c r="Y219">
        <v>0</v>
      </c>
      <c r="Z219">
        <v>0</v>
      </c>
      <c r="AA219" s="1">
        <v>44562</v>
      </c>
      <c r="AB219" s="1">
        <v>44773</v>
      </c>
      <c r="AC219" s="1">
        <v>44785</v>
      </c>
      <c r="AD219" s="17" t="s">
        <v>34</v>
      </c>
      <c r="AE219" s="17" t="s">
        <v>35</v>
      </c>
      <c r="AF219" s="17" t="s">
        <v>10349</v>
      </c>
    </row>
    <row r="220" spans="1:32" x14ac:dyDescent="0.25">
      <c r="A220" s="17" t="s">
        <v>224</v>
      </c>
      <c r="B220">
        <v>12</v>
      </c>
      <c r="C220">
        <v>1201</v>
      </c>
      <c r="D220">
        <v>1652.93</v>
      </c>
      <c r="E220">
        <v>38630.61</v>
      </c>
      <c r="F220">
        <v>44552.1</v>
      </c>
      <c r="G220">
        <v>38787.29</v>
      </c>
      <c r="H220">
        <v>52602.27</v>
      </c>
      <c r="I220">
        <v>52384.73</v>
      </c>
      <c r="J220">
        <v>50258.93</v>
      </c>
      <c r="K220">
        <v>0</v>
      </c>
      <c r="L220">
        <v>0</v>
      </c>
      <c r="M220">
        <v>0</v>
      </c>
      <c r="N220">
        <v>0</v>
      </c>
      <c r="O220">
        <v>0</v>
      </c>
      <c r="P220">
        <v>0</v>
      </c>
      <c r="Q220">
        <v>0</v>
      </c>
      <c r="R220">
        <v>0</v>
      </c>
      <c r="S220">
        <v>0</v>
      </c>
      <c r="T220">
        <v>0</v>
      </c>
      <c r="U220">
        <v>0</v>
      </c>
      <c r="V220">
        <v>0</v>
      </c>
      <c r="W220">
        <v>50</v>
      </c>
      <c r="X220">
        <v>0</v>
      </c>
      <c r="Y220">
        <v>0</v>
      </c>
      <c r="Z220">
        <v>0</v>
      </c>
      <c r="AA220" s="1">
        <v>44562</v>
      </c>
      <c r="AB220" s="1">
        <v>44773</v>
      </c>
      <c r="AC220" s="1">
        <v>44785</v>
      </c>
      <c r="AD220" s="17" t="s">
        <v>34</v>
      </c>
      <c r="AE220" s="17" t="s">
        <v>35</v>
      </c>
      <c r="AF220" s="17" t="s">
        <v>10349</v>
      </c>
    </row>
    <row r="221" spans="1:32" x14ac:dyDescent="0.25">
      <c r="A221" s="17" t="s">
        <v>10360</v>
      </c>
      <c r="B221">
        <v>12</v>
      </c>
      <c r="C221">
        <v>1201</v>
      </c>
      <c r="D221">
        <v>0</v>
      </c>
      <c r="E221">
        <v>0</v>
      </c>
      <c r="F221">
        <v>0</v>
      </c>
      <c r="G221">
        <v>0</v>
      </c>
      <c r="H221">
        <v>0</v>
      </c>
      <c r="I221">
        <v>0</v>
      </c>
      <c r="J221">
        <v>12428.69</v>
      </c>
      <c r="K221">
        <v>0</v>
      </c>
      <c r="L221">
        <v>0</v>
      </c>
      <c r="M221">
        <v>0</v>
      </c>
      <c r="N221">
        <v>0</v>
      </c>
      <c r="O221">
        <v>0</v>
      </c>
      <c r="P221">
        <v>0</v>
      </c>
      <c r="Q221">
        <v>0</v>
      </c>
      <c r="R221">
        <v>0</v>
      </c>
      <c r="S221">
        <v>0</v>
      </c>
      <c r="T221">
        <v>0</v>
      </c>
      <c r="U221">
        <v>0</v>
      </c>
      <c r="V221">
        <v>0</v>
      </c>
      <c r="W221">
        <v>50</v>
      </c>
      <c r="X221">
        <v>0</v>
      </c>
      <c r="Y221">
        <v>0</v>
      </c>
      <c r="Z221">
        <v>0</v>
      </c>
      <c r="AA221" s="1">
        <v>44562</v>
      </c>
      <c r="AB221" s="1">
        <v>44773</v>
      </c>
      <c r="AC221" s="1">
        <v>44785</v>
      </c>
      <c r="AD221" s="17" t="s">
        <v>34</v>
      </c>
      <c r="AE221" s="17" t="s">
        <v>35</v>
      </c>
      <c r="AF221" s="17" t="s">
        <v>10349</v>
      </c>
    </row>
    <row r="222" spans="1:32" x14ac:dyDescent="0.25">
      <c r="A222" s="17" t="s">
        <v>225</v>
      </c>
      <c r="B222">
        <v>2</v>
      </c>
      <c r="C222">
        <v>201</v>
      </c>
      <c r="D222">
        <v>1195</v>
      </c>
      <c r="E222">
        <v>845</v>
      </c>
      <c r="F222">
        <v>1255</v>
      </c>
      <c r="G222">
        <v>2862.5</v>
      </c>
      <c r="H222">
        <v>2345</v>
      </c>
      <c r="I222">
        <v>4964.5</v>
      </c>
      <c r="J222">
        <v>2140</v>
      </c>
      <c r="K222">
        <v>0</v>
      </c>
      <c r="L222">
        <v>0</v>
      </c>
      <c r="M222">
        <v>0</v>
      </c>
      <c r="N222">
        <v>0</v>
      </c>
      <c r="O222">
        <v>0</v>
      </c>
      <c r="P222">
        <v>5797.88</v>
      </c>
      <c r="Q222">
        <v>11889.81</v>
      </c>
      <c r="R222">
        <v>8360.33</v>
      </c>
      <c r="S222">
        <v>6469.76</v>
      </c>
      <c r="T222">
        <v>5152.95</v>
      </c>
      <c r="U222">
        <v>5075.2700000000004</v>
      </c>
      <c r="V222">
        <v>0</v>
      </c>
      <c r="W222">
        <v>0</v>
      </c>
      <c r="X222">
        <v>0</v>
      </c>
      <c r="Y222">
        <v>0</v>
      </c>
      <c r="Z222">
        <v>0</v>
      </c>
      <c r="AA222" s="1">
        <v>44562</v>
      </c>
      <c r="AB222" s="1">
        <v>44773</v>
      </c>
      <c r="AC222" s="1">
        <v>44785</v>
      </c>
      <c r="AD222" s="17" t="s">
        <v>34</v>
      </c>
      <c r="AE222" s="17" t="s">
        <v>35</v>
      </c>
      <c r="AF222" s="17" t="s">
        <v>10349</v>
      </c>
    </row>
    <row r="223" spans="1:32" x14ac:dyDescent="0.25">
      <c r="A223" s="17" t="s">
        <v>226</v>
      </c>
      <c r="B223">
        <v>2</v>
      </c>
      <c r="C223">
        <v>201</v>
      </c>
      <c r="D223">
        <v>1195</v>
      </c>
      <c r="E223">
        <v>845</v>
      </c>
      <c r="F223">
        <v>1255</v>
      </c>
      <c r="G223">
        <v>2862.5</v>
      </c>
      <c r="H223">
        <v>2345</v>
      </c>
      <c r="I223">
        <v>4964.5</v>
      </c>
      <c r="J223">
        <v>2140</v>
      </c>
      <c r="K223">
        <v>0</v>
      </c>
      <c r="L223">
        <v>0</v>
      </c>
      <c r="M223">
        <v>0</v>
      </c>
      <c r="N223">
        <v>0</v>
      </c>
      <c r="O223">
        <v>0</v>
      </c>
      <c r="P223">
        <v>5797.88</v>
      </c>
      <c r="Q223">
        <v>11889.81</v>
      </c>
      <c r="R223">
        <v>8360.33</v>
      </c>
      <c r="S223">
        <v>6469.76</v>
      </c>
      <c r="T223">
        <v>5152.95</v>
      </c>
      <c r="U223">
        <v>5075.2700000000004</v>
      </c>
      <c r="V223">
        <v>0</v>
      </c>
      <c r="W223">
        <v>0</v>
      </c>
      <c r="X223">
        <v>0</v>
      </c>
      <c r="Y223">
        <v>0</v>
      </c>
      <c r="Z223">
        <v>0</v>
      </c>
      <c r="AA223" s="1">
        <v>44562</v>
      </c>
      <c r="AB223" s="1">
        <v>44773</v>
      </c>
      <c r="AC223" s="1">
        <v>44785</v>
      </c>
      <c r="AD223" s="17" t="s">
        <v>34</v>
      </c>
      <c r="AE223" s="17" t="s">
        <v>35</v>
      </c>
      <c r="AF223" s="17" t="s">
        <v>10349</v>
      </c>
    </row>
    <row r="224" spans="1:32" x14ac:dyDescent="0.25">
      <c r="A224" s="17" t="s">
        <v>227</v>
      </c>
      <c r="B224">
        <v>2</v>
      </c>
      <c r="C224">
        <v>201</v>
      </c>
      <c r="D224">
        <v>1195</v>
      </c>
      <c r="E224">
        <v>845</v>
      </c>
      <c r="F224">
        <v>1255</v>
      </c>
      <c r="G224">
        <v>2862.5</v>
      </c>
      <c r="H224">
        <v>2345</v>
      </c>
      <c r="I224">
        <v>4964.5</v>
      </c>
      <c r="J224">
        <v>2140</v>
      </c>
      <c r="K224">
        <v>0</v>
      </c>
      <c r="L224">
        <v>0</v>
      </c>
      <c r="M224">
        <v>0</v>
      </c>
      <c r="N224">
        <v>0</v>
      </c>
      <c r="O224">
        <v>0</v>
      </c>
      <c r="P224">
        <v>5797.88</v>
      </c>
      <c r="Q224">
        <v>11889.81</v>
      </c>
      <c r="R224">
        <v>8360.33</v>
      </c>
      <c r="S224">
        <v>6469.76</v>
      </c>
      <c r="T224">
        <v>5152.95</v>
      </c>
      <c r="U224">
        <v>5075.2700000000004</v>
      </c>
      <c r="V224">
        <v>0</v>
      </c>
      <c r="W224">
        <v>0</v>
      </c>
      <c r="X224">
        <v>0</v>
      </c>
      <c r="Y224">
        <v>0</v>
      </c>
      <c r="Z224">
        <v>0</v>
      </c>
      <c r="AA224" s="1">
        <v>44562</v>
      </c>
      <c r="AB224" s="1">
        <v>44773</v>
      </c>
      <c r="AC224" s="1">
        <v>44785</v>
      </c>
      <c r="AD224" s="17" t="s">
        <v>34</v>
      </c>
      <c r="AE224" s="17" t="s">
        <v>35</v>
      </c>
      <c r="AF224" s="17" t="s">
        <v>10349</v>
      </c>
    </row>
    <row r="225" spans="1:32" x14ac:dyDescent="0.25">
      <c r="A225" s="17" t="s">
        <v>228</v>
      </c>
      <c r="B225">
        <v>2</v>
      </c>
      <c r="C225">
        <v>201</v>
      </c>
      <c r="D225">
        <v>1195</v>
      </c>
      <c r="E225">
        <v>845</v>
      </c>
      <c r="F225">
        <v>1255</v>
      </c>
      <c r="G225">
        <v>2862.5</v>
      </c>
      <c r="H225">
        <v>2345</v>
      </c>
      <c r="I225">
        <v>4964.5</v>
      </c>
      <c r="J225">
        <v>2140</v>
      </c>
      <c r="K225">
        <v>0</v>
      </c>
      <c r="L225">
        <v>0</v>
      </c>
      <c r="M225">
        <v>0</v>
      </c>
      <c r="N225">
        <v>0</v>
      </c>
      <c r="O225">
        <v>0</v>
      </c>
      <c r="P225">
        <v>5797.88</v>
      </c>
      <c r="Q225">
        <v>11889.81</v>
      </c>
      <c r="R225">
        <v>8360.33</v>
      </c>
      <c r="S225">
        <v>6469.76</v>
      </c>
      <c r="T225">
        <v>5152.95</v>
      </c>
      <c r="U225">
        <v>5075.2700000000004</v>
      </c>
      <c r="V225">
        <v>0</v>
      </c>
      <c r="W225">
        <v>0</v>
      </c>
      <c r="X225">
        <v>0</v>
      </c>
      <c r="Y225">
        <v>0</v>
      </c>
      <c r="Z225">
        <v>0</v>
      </c>
      <c r="AA225" s="1">
        <v>44562</v>
      </c>
      <c r="AB225" s="1">
        <v>44773</v>
      </c>
      <c r="AC225" s="1">
        <v>44785</v>
      </c>
      <c r="AD225" s="17" t="s">
        <v>34</v>
      </c>
      <c r="AE225" s="17" t="s">
        <v>35</v>
      </c>
      <c r="AF225" s="17" t="s">
        <v>10349</v>
      </c>
    </row>
    <row r="226" spans="1:32" x14ac:dyDescent="0.25">
      <c r="A226" s="17" t="s">
        <v>229</v>
      </c>
      <c r="B226">
        <v>2</v>
      </c>
      <c r="C226">
        <v>201</v>
      </c>
      <c r="D226">
        <v>1195</v>
      </c>
      <c r="E226">
        <v>845</v>
      </c>
      <c r="F226">
        <v>1255</v>
      </c>
      <c r="G226">
        <v>2862.5</v>
      </c>
      <c r="H226">
        <v>2345</v>
      </c>
      <c r="I226">
        <v>4964.5</v>
      </c>
      <c r="J226">
        <v>2140</v>
      </c>
      <c r="K226">
        <v>0</v>
      </c>
      <c r="L226">
        <v>0</v>
      </c>
      <c r="M226">
        <v>0</v>
      </c>
      <c r="N226">
        <v>0</v>
      </c>
      <c r="O226">
        <v>0</v>
      </c>
      <c r="P226">
        <v>5797.88</v>
      </c>
      <c r="Q226">
        <v>11692.81</v>
      </c>
      <c r="R226">
        <v>8360.33</v>
      </c>
      <c r="S226">
        <v>6469.76</v>
      </c>
      <c r="T226">
        <v>5152.95</v>
      </c>
      <c r="U226">
        <v>5075.2700000000004</v>
      </c>
      <c r="V226">
        <v>0</v>
      </c>
      <c r="W226">
        <v>0</v>
      </c>
      <c r="X226">
        <v>0</v>
      </c>
      <c r="Y226">
        <v>0</v>
      </c>
      <c r="Z226">
        <v>0</v>
      </c>
      <c r="AA226" s="1">
        <v>44562</v>
      </c>
      <c r="AB226" s="1">
        <v>44773</v>
      </c>
      <c r="AC226" s="1">
        <v>44785</v>
      </c>
      <c r="AD226" s="17" t="s">
        <v>34</v>
      </c>
      <c r="AE226" s="17" t="s">
        <v>35</v>
      </c>
      <c r="AF226" s="17" t="s">
        <v>10349</v>
      </c>
    </row>
    <row r="227" spans="1:32" x14ac:dyDescent="0.25">
      <c r="A227" s="17" t="s">
        <v>230</v>
      </c>
      <c r="B227">
        <v>2</v>
      </c>
      <c r="C227">
        <v>201</v>
      </c>
      <c r="D227">
        <v>1195</v>
      </c>
      <c r="E227">
        <v>845</v>
      </c>
      <c r="F227">
        <v>1255</v>
      </c>
      <c r="G227">
        <v>2862.5</v>
      </c>
      <c r="H227">
        <v>2345</v>
      </c>
      <c r="I227">
        <v>4964.5</v>
      </c>
      <c r="J227">
        <v>2140</v>
      </c>
      <c r="K227">
        <v>0</v>
      </c>
      <c r="L227">
        <v>0</v>
      </c>
      <c r="M227">
        <v>0</v>
      </c>
      <c r="N227">
        <v>0</v>
      </c>
      <c r="O227">
        <v>0</v>
      </c>
      <c r="P227">
        <v>5797.88</v>
      </c>
      <c r="Q227">
        <v>11692.81</v>
      </c>
      <c r="R227">
        <v>8360.33</v>
      </c>
      <c r="S227">
        <v>6469.76</v>
      </c>
      <c r="T227">
        <v>5152.95</v>
      </c>
      <c r="U227">
        <v>5075.2700000000004</v>
      </c>
      <c r="V227">
        <v>0</v>
      </c>
      <c r="W227">
        <v>1</v>
      </c>
      <c r="X227">
        <v>0</v>
      </c>
      <c r="Y227">
        <v>0</v>
      </c>
      <c r="Z227">
        <v>0</v>
      </c>
      <c r="AA227" s="1">
        <v>44562</v>
      </c>
      <c r="AB227" s="1">
        <v>44773</v>
      </c>
      <c r="AC227" s="1">
        <v>44785</v>
      </c>
      <c r="AD227" s="17" t="s">
        <v>34</v>
      </c>
      <c r="AE227" s="17" t="s">
        <v>35</v>
      </c>
      <c r="AF227" s="17" t="s">
        <v>10349</v>
      </c>
    </row>
    <row r="228" spans="1:32" x14ac:dyDescent="0.25">
      <c r="A228" s="17" t="s">
        <v>231</v>
      </c>
      <c r="B228">
        <v>2</v>
      </c>
      <c r="C228">
        <v>201</v>
      </c>
      <c r="D228">
        <v>0</v>
      </c>
      <c r="E228">
        <v>0</v>
      </c>
      <c r="F228">
        <v>0</v>
      </c>
      <c r="G228">
        <v>0</v>
      </c>
      <c r="H228">
        <v>0</v>
      </c>
      <c r="I228">
        <v>0</v>
      </c>
      <c r="J228">
        <v>0</v>
      </c>
      <c r="K228">
        <v>0</v>
      </c>
      <c r="L228">
        <v>0</v>
      </c>
      <c r="M228">
        <v>0</v>
      </c>
      <c r="N228">
        <v>0</v>
      </c>
      <c r="O228">
        <v>0</v>
      </c>
      <c r="P228">
        <v>0</v>
      </c>
      <c r="Q228">
        <v>135</v>
      </c>
      <c r="R228">
        <v>0</v>
      </c>
      <c r="S228">
        <v>0</v>
      </c>
      <c r="T228">
        <v>0</v>
      </c>
      <c r="U228">
        <v>0</v>
      </c>
      <c r="V228">
        <v>0</v>
      </c>
      <c r="W228">
        <v>0</v>
      </c>
      <c r="X228">
        <v>0</v>
      </c>
      <c r="Y228">
        <v>0</v>
      </c>
      <c r="Z228">
        <v>0</v>
      </c>
      <c r="AA228" s="1">
        <v>44562</v>
      </c>
      <c r="AB228" s="1">
        <v>44773</v>
      </c>
      <c r="AC228" s="1">
        <v>44785</v>
      </c>
      <c r="AD228" s="17" t="s">
        <v>34</v>
      </c>
      <c r="AE228" s="17" t="s">
        <v>35</v>
      </c>
      <c r="AF228" s="17" t="s">
        <v>10349</v>
      </c>
    </row>
    <row r="229" spans="1:32" x14ac:dyDescent="0.25">
      <c r="A229" s="17" t="s">
        <v>232</v>
      </c>
      <c r="B229">
        <v>2</v>
      </c>
      <c r="C229">
        <v>201</v>
      </c>
      <c r="D229">
        <v>0</v>
      </c>
      <c r="E229">
        <v>0</v>
      </c>
      <c r="F229">
        <v>0</v>
      </c>
      <c r="G229">
        <v>0</v>
      </c>
      <c r="H229">
        <v>0</v>
      </c>
      <c r="I229">
        <v>0</v>
      </c>
      <c r="J229">
        <v>0</v>
      </c>
      <c r="K229">
        <v>0</v>
      </c>
      <c r="L229">
        <v>0</v>
      </c>
      <c r="M229">
        <v>0</v>
      </c>
      <c r="N229">
        <v>0</v>
      </c>
      <c r="O229">
        <v>0</v>
      </c>
      <c r="P229">
        <v>0</v>
      </c>
      <c r="Q229">
        <v>135</v>
      </c>
      <c r="R229">
        <v>0</v>
      </c>
      <c r="S229">
        <v>0</v>
      </c>
      <c r="T229">
        <v>0</v>
      </c>
      <c r="U229">
        <v>0</v>
      </c>
      <c r="V229">
        <v>0</v>
      </c>
      <c r="W229">
        <v>1</v>
      </c>
      <c r="X229">
        <v>0</v>
      </c>
      <c r="Y229">
        <v>0</v>
      </c>
      <c r="Z229">
        <v>0</v>
      </c>
      <c r="AA229" s="1">
        <v>44562</v>
      </c>
      <c r="AB229" s="1">
        <v>44773</v>
      </c>
      <c r="AC229" s="1">
        <v>44785</v>
      </c>
      <c r="AD229" s="17" t="s">
        <v>34</v>
      </c>
      <c r="AE229" s="17" t="s">
        <v>35</v>
      </c>
      <c r="AF229" s="17" t="s">
        <v>10349</v>
      </c>
    </row>
    <row r="230" spans="1:32" x14ac:dyDescent="0.25">
      <c r="A230" s="17" t="s">
        <v>233</v>
      </c>
      <c r="B230">
        <v>2</v>
      </c>
      <c r="C230">
        <v>201</v>
      </c>
      <c r="D230">
        <v>0</v>
      </c>
      <c r="E230">
        <v>0</v>
      </c>
      <c r="F230">
        <v>0</v>
      </c>
      <c r="G230">
        <v>0</v>
      </c>
      <c r="H230">
        <v>0</v>
      </c>
      <c r="I230">
        <v>0</v>
      </c>
      <c r="J230">
        <v>0</v>
      </c>
      <c r="K230">
        <v>0</v>
      </c>
      <c r="L230">
        <v>0</v>
      </c>
      <c r="M230">
        <v>0</v>
      </c>
      <c r="N230">
        <v>0</v>
      </c>
      <c r="O230">
        <v>0</v>
      </c>
      <c r="P230">
        <v>0</v>
      </c>
      <c r="Q230">
        <v>62</v>
      </c>
      <c r="R230">
        <v>0</v>
      </c>
      <c r="S230">
        <v>0</v>
      </c>
      <c r="T230">
        <v>0</v>
      </c>
      <c r="U230">
        <v>0</v>
      </c>
      <c r="V230">
        <v>0</v>
      </c>
      <c r="W230">
        <v>0</v>
      </c>
      <c r="X230">
        <v>0</v>
      </c>
      <c r="Y230">
        <v>0</v>
      </c>
      <c r="Z230">
        <v>0</v>
      </c>
      <c r="AA230" s="1">
        <v>44562</v>
      </c>
      <c r="AB230" s="1">
        <v>44773</v>
      </c>
      <c r="AC230" s="1">
        <v>44785</v>
      </c>
      <c r="AD230" s="17" t="s">
        <v>34</v>
      </c>
      <c r="AE230" s="17" t="s">
        <v>35</v>
      </c>
      <c r="AF230" s="17" t="s">
        <v>10349</v>
      </c>
    </row>
    <row r="231" spans="1:32" x14ac:dyDescent="0.25">
      <c r="A231" s="17" t="s">
        <v>234</v>
      </c>
      <c r="B231">
        <v>2</v>
      </c>
      <c r="C231">
        <v>201</v>
      </c>
      <c r="D231">
        <v>0</v>
      </c>
      <c r="E231">
        <v>0</v>
      </c>
      <c r="F231">
        <v>0</v>
      </c>
      <c r="G231">
        <v>0</v>
      </c>
      <c r="H231">
        <v>0</v>
      </c>
      <c r="I231">
        <v>0</v>
      </c>
      <c r="J231">
        <v>0</v>
      </c>
      <c r="K231">
        <v>0</v>
      </c>
      <c r="L231">
        <v>0</v>
      </c>
      <c r="M231">
        <v>0</v>
      </c>
      <c r="N231">
        <v>0</v>
      </c>
      <c r="O231">
        <v>0</v>
      </c>
      <c r="P231">
        <v>0</v>
      </c>
      <c r="Q231">
        <v>62</v>
      </c>
      <c r="R231">
        <v>0</v>
      </c>
      <c r="S231">
        <v>0</v>
      </c>
      <c r="T231">
        <v>0</v>
      </c>
      <c r="U231">
        <v>0</v>
      </c>
      <c r="V231">
        <v>0</v>
      </c>
      <c r="W231">
        <v>1</v>
      </c>
      <c r="X231">
        <v>0</v>
      </c>
      <c r="Y231">
        <v>0</v>
      </c>
      <c r="Z231">
        <v>0</v>
      </c>
      <c r="AA231" s="1">
        <v>44562</v>
      </c>
      <c r="AB231" s="1">
        <v>44773</v>
      </c>
      <c r="AC231" s="1">
        <v>44785</v>
      </c>
      <c r="AD231" s="17" t="s">
        <v>34</v>
      </c>
      <c r="AE231" s="17" t="s">
        <v>35</v>
      </c>
      <c r="AF231" s="17" t="s">
        <v>10349</v>
      </c>
    </row>
    <row r="232" spans="1:32" x14ac:dyDescent="0.25">
      <c r="A232" s="17" t="s">
        <v>235</v>
      </c>
      <c r="B232">
        <v>2</v>
      </c>
      <c r="C232">
        <v>201</v>
      </c>
      <c r="D232">
        <v>2862741.72</v>
      </c>
      <c r="E232">
        <v>3133398.22</v>
      </c>
      <c r="F232">
        <v>2731213.31</v>
      </c>
      <c r="G232">
        <v>2980597.28</v>
      </c>
      <c r="H232">
        <v>3472173.19</v>
      </c>
      <c r="I232">
        <v>2792462.5</v>
      </c>
      <c r="J232">
        <v>3644125.85</v>
      </c>
      <c r="K232">
        <v>0</v>
      </c>
      <c r="L232">
        <v>0</v>
      </c>
      <c r="M232">
        <v>0</v>
      </c>
      <c r="N232">
        <v>0</v>
      </c>
      <c r="O232">
        <v>0</v>
      </c>
      <c r="P232">
        <v>5909746.4199999999</v>
      </c>
      <c r="Q232">
        <v>5347385.6100000003</v>
      </c>
      <c r="R232">
        <v>5624447.4299999997</v>
      </c>
      <c r="S232">
        <v>5851188.2699999996</v>
      </c>
      <c r="T232">
        <v>5150724.01</v>
      </c>
      <c r="U232">
        <v>6878144.0899999999</v>
      </c>
      <c r="V232">
        <v>0</v>
      </c>
      <c r="W232">
        <v>0</v>
      </c>
      <c r="X232">
        <v>0</v>
      </c>
      <c r="Y232">
        <v>0</v>
      </c>
      <c r="Z232">
        <v>0</v>
      </c>
      <c r="AA232" s="1">
        <v>44562</v>
      </c>
      <c r="AB232" s="1">
        <v>44773</v>
      </c>
      <c r="AC232" s="1">
        <v>44785</v>
      </c>
      <c r="AD232" s="17" t="s">
        <v>34</v>
      </c>
      <c r="AE232" s="17" t="s">
        <v>35</v>
      </c>
      <c r="AF232" s="17" t="s">
        <v>10349</v>
      </c>
    </row>
    <row r="233" spans="1:32" x14ac:dyDescent="0.25">
      <c r="A233" s="17" t="s">
        <v>236</v>
      </c>
      <c r="B233">
        <v>2</v>
      </c>
      <c r="C233">
        <v>201</v>
      </c>
      <c r="D233">
        <v>1196811.74</v>
      </c>
      <c r="E233">
        <v>1608729.49</v>
      </c>
      <c r="F233">
        <v>1093324.73</v>
      </c>
      <c r="G233">
        <v>1205303.19</v>
      </c>
      <c r="H233">
        <v>1539621.34</v>
      </c>
      <c r="I233">
        <v>1339252.51</v>
      </c>
      <c r="J233">
        <v>2171479.67</v>
      </c>
      <c r="K233">
        <v>0</v>
      </c>
      <c r="L233">
        <v>0</v>
      </c>
      <c r="M233">
        <v>0</v>
      </c>
      <c r="N233">
        <v>0</v>
      </c>
      <c r="O233">
        <v>0</v>
      </c>
      <c r="P233">
        <v>2452479.2599999998</v>
      </c>
      <c r="Q233">
        <v>1942434.14</v>
      </c>
      <c r="R233">
        <v>2402349.63</v>
      </c>
      <c r="S233">
        <v>2675042.14</v>
      </c>
      <c r="T233">
        <v>2085392.78</v>
      </c>
      <c r="U233">
        <v>2964850.38</v>
      </c>
      <c r="V233">
        <v>0</v>
      </c>
      <c r="W233">
        <v>0</v>
      </c>
      <c r="X233">
        <v>0</v>
      </c>
      <c r="Y233">
        <v>0</v>
      </c>
      <c r="Z233">
        <v>0</v>
      </c>
      <c r="AA233" s="1">
        <v>44562</v>
      </c>
      <c r="AB233" s="1">
        <v>44773</v>
      </c>
      <c r="AC233" s="1">
        <v>44785</v>
      </c>
      <c r="AD233" s="17" t="s">
        <v>34</v>
      </c>
      <c r="AE233" s="17" t="s">
        <v>35</v>
      </c>
      <c r="AF233" s="17" t="s">
        <v>10349</v>
      </c>
    </row>
    <row r="234" spans="1:32" x14ac:dyDescent="0.25">
      <c r="A234" s="17" t="s">
        <v>237</v>
      </c>
      <c r="B234">
        <v>2</v>
      </c>
      <c r="C234">
        <v>201</v>
      </c>
      <c r="D234">
        <v>1196811.74</v>
      </c>
      <c r="E234">
        <v>1608729.49</v>
      </c>
      <c r="F234">
        <v>1093324.73</v>
      </c>
      <c r="G234">
        <v>1205303.19</v>
      </c>
      <c r="H234">
        <v>1539621.34</v>
      </c>
      <c r="I234">
        <v>1339252.51</v>
      </c>
      <c r="J234">
        <v>2171479.67</v>
      </c>
      <c r="K234">
        <v>0</v>
      </c>
      <c r="L234">
        <v>0</v>
      </c>
      <c r="M234">
        <v>0</v>
      </c>
      <c r="N234">
        <v>0</v>
      </c>
      <c r="O234">
        <v>0</v>
      </c>
      <c r="P234">
        <v>2452479.2599999998</v>
      </c>
      <c r="Q234">
        <v>1942434.14</v>
      </c>
      <c r="R234">
        <v>2402349.63</v>
      </c>
      <c r="S234">
        <v>2675042.14</v>
      </c>
      <c r="T234">
        <v>2085392.78</v>
      </c>
      <c r="U234">
        <v>2964850.38</v>
      </c>
      <c r="V234">
        <v>0</v>
      </c>
      <c r="W234">
        <v>0</v>
      </c>
      <c r="X234">
        <v>0</v>
      </c>
      <c r="Y234">
        <v>0</v>
      </c>
      <c r="Z234">
        <v>0</v>
      </c>
      <c r="AA234" s="1">
        <v>44562</v>
      </c>
      <c r="AB234" s="1">
        <v>44773</v>
      </c>
      <c r="AC234" s="1">
        <v>44785</v>
      </c>
      <c r="AD234" s="17" t="s">
        <v>34</v>
      </c>
      <c r="AE234" s="17" t="s">
        <v>35</v>
      </c>
      <c r="AF234" s="17" t="s">
        <v>10349</v>
      </c>
    </row>
    <row r="235" spans="1:32" x14ac:dyDescent="0.25">
      <c r="A235" s="17" t="s">
        <v>238</v>
      </c>
      <c r="B235">
        <v>2</v>
      </c>
      <c r="C235">
        <v>201</v>
      </c>
      <c r="D235">
        <v>1042252.76</v>
      </c>
      <c r="E235">
        <v>1449465.44</v>
      </c>
      <c r="F235">
        <v>879956.45</v>
      </c>
      <c r="G235">
        <v>1040016.53</v>
      </c>
      <c r="H235">
        <v>1156986.25</v>
      </c>
      <c r="I235">
        <v>1084511.54</v>
      </c>
      <c r="J235">
        <v>1459143.33</v>
      </c>
      <c r="K235">
        <v>0</v>
      </c>
      <c r="L235">
        <v>0</v>
      </c>
      <c r="M235">
        <v>0</v>
      </c>
      <c r="N235">
        <v>0</v>
      </c>
      <c r="O235">
        <v>0</v>
      </c>
      <c r="P235">
        <v>2231466.23</v>
      </c>
      <c r="Q235">
        <v>1693489.78</v>
      </c>
      <c r="R235">
        <v>1897540.02</v>
      </c>
      <c r="S235">
        <v>2021082.14</v>
      </c>
      <c r="T235">
        <v>1808341.2</v>
      </c>
      <c r="U235">
        <v>2618093.63</v>
      </c>
      <c r="V235">
        <v>0</v>
      </c>
      <c r="W235">
        <v>0</v>
      </c>
      <c r="X235">
        <v>0</v>
      </c>
      <c r="Y235">
        <v>0</v>
      </c>
      <c r="Z235">
        <v>0</v>
      </c>
      <c r="AA235" s="1">
        <v>44562</v>
      </c>
      <c r="AB235" s="1">
        <v>44773</v>
      </c>
      <c r="AC235" s="1">
        <v>44785</v>
      </c>
      <c r="AD235" s="17" t="s">
        <v>34</v>
      </c>
      <c r="AE235" s="17" t="s">
        <v>35</v>
      </c>
      <c r="AF235" s="17" t="s">
        <v>10349</v>
      </c>
    </row>
    <row r="236" spans="1:32" x14ac:dyDescent="0.25">
      <c r="A236" s="17" t="s">
        <v>239</v>
      </c>
      <c r="B236">
        <v>2</v>
      </c>
      <c r="C236">
        <v>201</v>
      </c>
      <c r="D236">
        <v>1036783.19</v>
      </c>
      <c r="E236">
        <v>1447261.91</v>
      </c>
      <c r="F236">
        <v>877388.9</v>
      </c>
      <c r="G236">
        <v>1040016.53</v>
      </c>
      <c r="H236">
        <v>1156914.6000000001</v>
      </c>
      <c r="I236">
        <v>1082514.3799999999</v>
      </c>
      <c r="J236">
        <v>928395.23</v>
      </c>
      <c r="K236">
        <v>0</v>
      </c>
      <c r="L236">
        <v>0</v>
      </c>
      <c r="M236">
        <v>0</v>
      </c>
      <c r="N236">
        <v>0</v>
      </c>
      <c r="O236">
        <v>0</v>
      </c>
      <c r="P236">
        <v>2222381.2599999998</v>
      </c>
      <c r="Q236">
        <v>1684104.98</v>
      </c>
      <c r="R236">
        <v>1894142.53</v>
      </c>
      <c r="S236">
        <v>1589273.74</v>
      </c>
      <c r="T236">
        <v>1487595.11</v>
      </c>
      <c r="U236">
        <v>2122502.38</v>
      </c>
      <c r="V236">
        <v>0</v>
      </c>
      <c r="W236">
        <v>0</v>
      </c>
      <c r="X236">
        <v>0</v>
      </c>
      <c r="Y236">
        <v>0</v>
      </c>
      <c r="Z236">
        <v>0</v>
      </c>
      <c r="AA236" s="1">
        <v>44562</v>
      </c>
      <c r="AB236" s="1">
        <v>44773</v>
      </c>
      <c r="AC236" s="1">
        <v>44785</v>
      </c>
      <c r="AD236" s="17" t="s">
        <v>34</v>
      </c>
      <c r="AE236" s="17" t="s">
        <v>35</v>
      </c>
      <c r="AF236" s="17" t="s">
        <v>10349</v>
      </c>
    </row>
    <row r="237" spans="1:32" x14ac:dyDescent="0.25">
      <c r="A237" s="17" t="s">
        <v>240</v>
      </c>
      <c r="B237">
        <v>2</v>
      </c>
      <c r="C237">
        <v>201</v>
      </c>
      <c r="D237">
        <v>1036783.19</v>
      </c>
      <c r="E237">
        <v>1447261.91</v>
      </c>
      <c r="F237">
        <v>877388.9</v>
      </c>
      <c r="G237">
        <v>1040016.53</v>
      </c>
      <c r="H237">
        <v>1156914.6000000001</v>
      </c>
      <c r="I237">
        <v>1082514.3799999999</v>
      </c>
      <c r="J237">
        <v>928395.23</v>
      </c>
      <c r="K237">
        <v>0</v>
      </c>
      <c r="L237">
        <v>0</v>
      </c>
      <c r="M237">
        <v>0</v>
      </c>
      <c r="N237">
        <v>0</v>
      </c>
      <c r="O237">
        <v>0</v>
      </c>
      <c r="P237">
        <v>2222381.2599999998</v>
      </c>
      <c r="Q237">
        <v>1684104.98</v>
      </c>
      <c r="R237">
        <v>1894142.53</v>
      </c>
      <c r="S237">
        <v>1589273.74</v>
      </c>
      <c r="T237">
        <v>1487595.11</v>
      </c>
      <c r="U237">
        <v>2122502.38</v>
      </c>
      <c r="V237">
        <v>0</v>
      </c>
      <c r="W237">
        <v>0</v>
      </c>
      <c r="X237">
        <v>0</v>
      </c>
      <c r="Y237">
        <v>0</v>
      </c>
      <c r="Z237">
        <v>0</v>
      </c>
      <c r="AA237" s="1">
        <v>44562</v>
      </c>
      <c r="AB237" s="1">
        <v>44773</v>
      </c>
      <c r="AC237" s="1">
        <v>44785</v>
      </c>
      <c r="AD237" s="17" t="s">
        <v>34</v>
      </c>
      <c r="AE237" s="17" t="s">
        <v>35</v>
      </c>
      <c r="AF237" s="17" t="s">
        <v>10349</v>
      </c>
    </row>
    <row r="238" spans="1:32" x14ac:dyDescent="0.25">
      <c r="A238" s="17" t="s">
        <v>241</v>
      </c>
      <c r="B238">
        <v>2</v>
      </c>
      <c r="C238">
        <v>201</v>
      </c>
      <c r="D238">
        <v>622069.93999999994</v>
      </c>
      <c r="E238">
        <v>868357.18</v>
      </c>
      <c r="F238">
        <v>526433.38</v>
      </c>
      <c r="G238">
        <v>624009.93999999994</v>
      </c>
      <c r="H238">
        <v>694148.78</v>
      </c>
      <c r="I238">
        <v>649508.64</v>
      </c>
      <c r="J238">
        <v>557037.16</v>
      </c>
      <c r="K238">
        <v>0</v>
      </c>
      <c r="L238">
        <v>0</v>
      </c>
      <c r="M238">
        <v>0</v>
      </c>
      <c r="N238">
        <v>0</v>
      </c>
      <c r="O238">
        <v>0</v>
      </c>
      <c r="P238">
        <v>1333428.75</v>
      </c>
      <c r="Q238">
        <v>1010462.97</v>
      </c>
      <c r="R238">
        <v>1136485.55</v>
      </c>
      <c r="S238">
        <v>953564.24</v>
      </c>
      <c r="T238">
        <v>892557.07</v>
      </c>
      <c r="U238">
        <v>1273501.42</v>
      </c>
      <c r="V238">
        <v>0</v>
      </c>
      <c r="W238">
        <v>1</v>
      </c>
      <c r="X238">
        <v>0</v>
      </c>
      <c r="Y238">
        <v>0</v>
      </c>
      <c r="Z238">
        <v>0</v>
      </c>
      <c r="AA238" s="1">
        <v>44562</v>
      </c>
      <c r="AB238" s="1">
        <v>44773</v>
      </c>
      <c r="AC238" s="1">
        <v>44785</v>
      </c>
      <c r="AD238" s="17" t="s">
        <v>34</v>
      </c>
      <c r="AE238" s="17" t="s">
        <v>35</v>
      </c>
      <c r="AF238" s="17" t="s">
        <v>10349</v>
      </c>
    </row>
    <row r="239" spans="1:32" x14ac:dyDescent="0.25">
      <c r="A239" s="17" t="s">
        <v>242</v>
      </c>
      <c r="B239">
        <v>2</v>
      </c>
      <c r="C239">
        <v>201</v>
      </c>
      <c r="D239">
        <v>51839.16</v>
      </c>
      <c r="E239">
        <v>72363.09</v>
      </c>
      <c r="F239">
        <v>43869.440000000002</v>
      </c>
      <c r="G239">
        <v>52000.83</v>
      </c>
      <c r="H239">
        <v>57845.73</v>
      </c>
      <c r="I239">
        <v>54125.72</v>
      </c>
      <c r="J239">
        <v>46419.76</v>
      </c>
      <c r="K239">
        <v>0</v>
      </c>
      <c r="L239">
        <v>0</v>
      </c>
      <c r="M239">
        <v>0</v>
      </c>
      <c r="N239">
        <v>0</v>
      </c>
      <c r="O239">
        <v>0</v>
      </c>
      <c r="P239">
        <v>111119.07</v>
      </c>
      <c r="Q239">
        <v>84205.25</v>
      </c>
      <c r="R239">
        <v>94707.12</v>
      </c>
      <c r="S239">
        <v>79463.69</v>
      </c>
      <c r="T239">
        <v>74379.77</v>
      </c>
      <c r="U239">
        <v>106125.1</v>
      </c>
      <c r="V239">
        <v>0</v>
      </c>
      <c r="W239">
        <v>20</v>
      </c>
      <c r="X239">
        <v>0</v>
      </c>
      <c r="Y239">
        <v>0</v>
      </c>
      <c r="Z239">
        <v>0</v>
      </c>
      <c r="AA239" s="1">
        <v>44562</v>
      </c>
      <c r="AB239" s="1">
        <v>44773</v>
      </c>
      <c r="AC239" s="1">
        <v>44785</v>
      </c>
      <c r="AD239" s="17" t="s">
        <v>34</v>
      </c>
      <c r="AE239" s="17" t="s">
        <v>35</v>
      </c>
      <c r="AF239" s="17" t="s">
        <v>10349</v>
      </c>
    </row>
    <row r="240" spans="1:32" x14ac:dyDescent="0.25">
      <c r="A240" s="17" t="s">
        <v>243</v>
      </c>
      <c r="B240">
        <v>2</v>
      </c>
      <c r="C240">
        <v>201</v>
      </c>
      <c r="D240">
        <v>155517.48000000001</v>
      </c>
      <c r="E240">
        <v>217089.28</v>
      </c>
      <c r="F240">
        <v>131608.32999999999</v>
      </c>
      <c r="G240">
        <v>156002.48000000001</v>
      </c>
      <c r="H240">
        <v>173537.2</v>
      </c>
      <c r="I240">
        <v>162377.16</v>
      </c>
      <c r="J240">
        <v>139259.28</v>
      </c>
      <c r="K240">
        <v>0</v>
      </c>
      <c r="L240">
        <v>0</v>
      </c>
      <c r="M240">
        <v>0</v>
      </c>
      <c r="N240">
        <v>0</v>
      </c>
      <c r="O240">
        <v>0</v>
      </c>
      <c r="P240">
        <v>333357.19</v>
      </c>
      <c r="Q240">
        <v>252615.74</v>
      </c>
      <c r="R240">
        <v>284121.37</v>
      </c>
      <c r="S240">
        <v>238391.07</v>
      </c>
      <c r="T240">
        <v>223139.27</v>
      </c>
      <c r="U240">
        <v>318375.36</v>
      </c>
      <c r="V240">
        <v>0</v>
      </c>
      <c r="W240">
        <v>40</v>
      </c>
      <c r="X240">
        <v>0</v>
      </c>
      <c r="Y240">
        <v>0</v>
      </c>
      <c r="Z240">
        <v>0</v>
      </c>
      <c r="AA240" s="1">
        <v>44562</v>
      </c>
      <c r="AB240" s="1">
        <v>44773</v>
      </c>
      <c r="AC240" s="1">
        <v>44785</v>
      </c>
      <c r="AD240" s="17" t="s">
        <v>34</v>
      </c>
      <c r="AE240" s="17" t="s">
        <v>35</v>
      </c>
      <c r="AF240" s="17" t="s">
        <v>10349</v>
      </c>
    </row>
    <row r="241" spans="1:32" x14ac:dyDescent="0.25">
      <c r="A241" s="17" t="s">
        <v>244</v>
      </c>
      <c r="B241">
        <v>2</v>
      </c>
      <c r="C241">
        <v>201</v>
      </c>
      <c r="D241">
        <v>207356.61</v>
      </c>
      <c r="E241">
        <v>289452.36</v>
      </c>
      <c r="F241">
        <v>175477.75</v>
      </c>
      <c r="G241">
        <v>208003.28</v>
      </c>
      <c r="H241">
        <v>231382.89</v>
      </c>
      <c r="I241">
        <v>216502.86</v>
      </c>
      <c r="J241">
        <v>185679.03</v>
      </c>
      <c r="K241">
        <v>0</v>
      </c>
      <c r="L241">
        <v>0</v>
      </c>
      <c r="M241">
        <v>0</v>
      </c>
      <c r="N241">
        <v>0</v>
      </c>
      <c r="O241">
        <v>0</v>
      </c>
      <c r="P241">
        <v>444476.25</v>
      </c>
      <c r="Q241">
        <v>336821.02</v>
      </c>
      <c r="R241">
        <v>378828.49</v>
      </c>
      <c r="S241">
        <v>317854.74</v>
      </c>
      <c r="T241">
        <v>297519</v>
      </c>
      <c r="U241">
        <v>424500.5</v>
      </c>
      <c r="V241">
        <v>0</v>
      </c>
      <c r="W241">
        <v>31</v>
      </c>
      <c r="X241">
        <v>0</v>
      </c>
      <c r="Y241">
        <v>0</v>
      </c>
      <c r="Z241">
        <v>0</v>
      </c>
      <c r="AA241" s="1">
        <v>44562</v>
      </c>
      <c r="AB241" s="1">
        <v>44773</v>
      </c>
      <c r="AC241" s="1">
        <v>44785</v>
      </c>
      <c r="AD241" s="17" t="s">
        <v>34</v>
      </c>
      <c r="AE241" s="17" t="s">
        <v>35</v>
      </c>
      <c r="AF241" s="17" t="s">
        <v>10349</v>
      </c>
    </row>
    <row r="242" spans="1:32" x14ac:dyDescent="0.25">
      <c r="A242" s="17" t="s">
        <v>245</v>
      </c>
      <c r="B242">
        <v>2</v>
      </c>
      <c r="C242">
        <v>201</v>
      </c>
      <c r="D242">
        <v>0</v>
      </c>
      <c r="E242">
        <v>0</v>
      </c>
      <c r="F242">
        <v>0</v>
      </c>
      <c r="G242">
        <v>0</v>
      </c>
      <c r="H242">
        <v>0</v>
      </c>
      <c r="I242">
        <v>0</v>
      </c>
      <c r="J242">
        <v>0</v>
      </c>
      <c r="K242">
        <v>0</v>
      </c>
      <c r="L242">
        <v>0</v>
      </c>
      <c r="M242">
        <v>0</v>
      </c>
      <c r="N242">
        <v>0</v>
      </c>
      <c r="O242">
        <v>0</v>
      </c>
      <c r="P242">
        <v>0</v>
      </c>
      <c r="Q242">
        <v>0</v>
      </c>
      <c r="R242">
        <v>0</v>
      </c>
      <c r="S242">
        <v>0</v>
      </c>
      <c r="T242">
        <v>0</v>
      </c>
      <c r="U242">
        <v>447266</v>
      </c>
      <c r="V242">
        <v>0</v>
      </c>
      <c r="W242">
        <v>0</v>
      </c>
      <c r="X242">
        <v>0</v>
      </c>
      <c r="Y242">
        <v>0</v>
      </c>
      <c r="Z242">
        <v>0</v>
      </c>
      <c r="AA242" s="1">
        <v>44562</v>
      </c>
      <c r="AB242" s="1">
        <v>44773</v>
      </c>
      <c r="AC242" s="1">
        <v>44785</v>
      </c>
      <c r="AD242" s="17" t="s">
        <v>34</v>
      </c>
      <c r="AE242" s="17" t="s">
        <v>35</v>
      </c>
      <c r="AF242" s="17" t="s">
        <v>10349</v>
      </c>
    </row>
    <row r="243" spans="1:32" x14ac:dyDescent="0.25">
      <c r="A243" s="17" t="s">
        <v>246</v>
      </c>
      <c r="B243">
        <v>2</v>
      </c>
      <c r="C243">
        <v>201</v>
      </c>
      <c r="D243">
        <v>0</v>
      </c>
      <c r="E243">
        <v>0</v>
      </c>
      <c r="F243">
        <v>0</v>
      </c>
      <c r="G243">
        <v>0</v>
      </c>
      <c r="H243">
        <v>0</v>
      </c>
      <c r="I243">
        <v>0</v>
      </c>
      <c r="J243">
        <v>0</v>
      </c>
      <c r="K243">
        <v>0</v>
      </c>
      <c r="L243">
        <v>0</v>
      </c>
      <c r="M243">
        <v>0</v>
      </c>
      <c r="N243">
        <v>0</v>
      </c>
      <c r="O243">
        <v>0</v>
      </c>
      <c r="P243">
        <v>0</v>
      </c>
      <c r="Q243">
        <v>0</v>
      </c>
      <c r="R243">
        <v>0</v>
      </c>
      <c r="S243">
        <v>0</v>
      </c>
      <c r="T243">
        <v>0</v>
      </c>
      <c r="U243">
        <v>447266</v>
      </c>
      <c r="V243">
        <v>0</v>
      </c>
      <c r="W243">
        <v>0</v>
      </c>
      <c r="X243">
        <v>0</v>
      </c>
      <c r="Y243">
        <v>0</v>
      </c>
      <c r="Z243">
        <v>0</v>
      </c>
      <c r="AA243" s="1">
        <v>44562</v>
      </c>
      <c r="AB243" s="1">
        <v>44773</v>
      </c>
      <c r="AC243" s="1">
        <v>44785</v>
      </c>
      <c r="AD243" s="17" t="s">
        <v>34</v>
      </c>
      <c r="AE243" s="17" t="s">
        <v>35</v>
      </c>
      <c r="AF243" s="17" t="s">
        <v>10349</v>
      </c>
    </row>
    <row r="244" spans="1:32" x14ac:dyDescent="0.25">
      <c r="A244" s="17" t="s">
        <v>247</v>
      </c>
      <c r="B244">
        <v>2</v>
      </c>
      <c r="C244">
        <v>201</v>
      </c>
      <c r="D244">
        <v>0</v>
      </c>
      <c r="E244">
        <v>0</v>
      </c>
      <c r="F244">
        <v>0</v>
      </c>
      <c r="G244">
        <v>0</v>
      </c>
      <c r="H244">
        <v>0</v>
      </c>
      <c r="I244">
        <v>0</v>
      </c>
      <c r="J244">
        <v>0</v>
      </c>
      <c r="K244">
        <v>0</v>
      </c>
      <c r="L244">
        <v>0</v>
      </c>
      <c r="M244">
        <v>0</v>
      </c>
      <c r="N244">
        <v>0</v>
      </c>
      <c r="O244">
        <v>0</v>
      </c>
      <c r="P244">
        <v>0</v>
      </c>
      <c r="Q244">
        <v>0</v>
      </c>
      <c r="R244">
        <v>0</v>
      </c>
      <c r="S244">
        <v>0</v>
      </c>
      <c r="T244">
        <v>0</v>
      </c>
      <c r="U244">
        <v>268359.59999999998</v>
      </c>
      <c r="V244">
        <v>0</v>
      </c>
      <c r="W244">
        <v>1</v>
      </c>
      <c r="X244">
        <v>0</v>
      </c>
      <c r="Y244">
        <v>0</v>
      </c>
      <c r="Z244">
        <v>0</v>
      </c>
      <c r="AA244" s="1">
        <v>44562</v>
      </c>
      <c r="AB244" s="1">
        <v>44773</v>
      </c>
      <c r="AC244" s="1">
        <v>44785</v>
      </c>
      <c r="AD244" s="17" t="s">
        <v>34</v>
      </c>
      <c r="AE244" s="17" t="s">
        <v>35</v>
      </c>
      <c r="AF244" s="17" t="s">
        <v>10349</v>
      </c>
    </row>
    <row r="245" spans="1:32" x14ac:dyDescent="0.25">
      <c r="A245" s="17" t="s">
        <v>248</v>
      </c>
      <c r="B245">
        <v>2</v>
      </c>
      <c r="C245">
        <v>201</v>
      </c>
      <c r="D245">
        <v>0</v>
      </c>
      <c r="E245">
        <v>0</v>
      </c>
      <c r="F245">
        <v>0</v>
      </c>
      <c r="G245">
        <v>0</v>
      </c>
      <c r="H245">
        <v>0</v>
      </c>
      <c r="I245">
        <v>0</v>
      </c>
      <c r="J245">
        <v>0</v>
      </c>
      <c r="K245">
        <v>0</v>
      </c>
      <c r="L245">
        <v>0</v>
      </c>
      <c r="M245">
        <v>0</v>
      </c>
      <c r="N245">
        <v>0</v>
      </c>
      <c r="O245">
        <v>0</v>
      </c>
      <c r="P245">
        <v>0</v>
      </c>
      <c r="Q245">
        <v>0</v>
      </c>
      <c r="R245">
        <v>0</v>
      </c>
      <c r="S245">
        <v>0</v>
      </c>
      <c r="T245">
        <v>0</v>
      </c>
      <c r="U245">
        <v>111816.5</v>
      </c>
      <c r="V245">
        <v>0</v>
      </c>
      <c r="W245">
        <v>20</v>
      </c>
      <c r="X245">
        <v>0</v>
      </c>
      <c r="Y245">
        <v>0</v>
      </c>
      <c r="Z245">
        <v>0</v>
      </c>
      <c r="AA245" s="1">
        <v>44562</v>
      </c>
      <c r="AB245" s="1">
        <v>44773</v>
      </c>
      <c r="AC245" s="1">
        <v>44785</v>
      </c>
      <c r="AD245" s="17" t="s">
        <v>34</v>
      </c>
      <c r="AE245" s="17" t="s">
        <v>35</v>
      </c>
      <c r="AF245" s="17" t="s">
        <v>10349</v>
      </c>
    </row>
    <row r="246" spans="1:32" x14ac:dyDescent="0.25">
      <c r="A246" s="17" t="s">
        <v>249</v>
      </c>
      <c r="B246">
        <v>2</v>
      </c>
      <c r="C246">
        <v>201</v>
      </c>
      <c r="D246">
        <v>0</v>
      </c>
      <c r="E246">
        <v>0</v>
      </c>
      <c r="F246">
        <v>0</v>
      </c>
      <c r="G246">
        <v>0</v>
      </c>
      <c r="H246">
        <v>0</v>
      </c>
      <c r="I246">
        <v>0</v>
      </c>
      <c r="J246">
        <v>0</v>
      </c>
      <c r="K246">
        <v>0</v>
      </c>
      <c r="L246">
        <v>0</v>
      </c>
      <c r="M246">
        <v>0</v>
      </c>
      <c r="N246">
        <v>0</v>
      </c>
      <c r="O246">
        <v>0</v>
      </c>
      <c r="P246">
        <v>0</v>
      </c>
      <c r="Q246">
        <v>0</v>
      </c>
      <c r="R246">
        <v>0</v>
      </c>
      <c r="S246">
        <v>0</v>
      </c>
      <c r="T246">
        <v>0</v>
      </c>
      <c r="U246">
        <v>67089.899999999994</v>
      </c>
      <c r="V246">
        <v>0</v>
      </c>
      <c r="W246">
        <v>40</v>
      </c>
      <c r="X246">
        <v>0</v>
      </c>
      <c r="Y246">
        <v>0</v>
      </c>
      <c r="Z246">
        <v>0</v>
      </c>
      <c r="AA246" s="1">
        <v>44562</v>
      </c>
      <c r="AB246" s="1">
        <v>44773</v>
      </c>
      <c r="AC246" s="1">
        <v>44785</v>
      </c>
      <c r="AD246" s="17" t="s">
        <v>34</v>
      </c>
      <c r="AE246" s="17" t="s">
        <v>35</v>
      </c>
      <c r="AF246" s="17" t="s">
        <v>10349</v>
      </c>
    </row>
    <row r="247" spans="1:32" x14ac:dyDescent="0.25">
      <c r="A247" s="17" t="s">
        <v>250</v>
      </c>
      <c r="B247">
        <v>2</v>
      </c>
      <c r="C247">
        <v>201</v>
      </c>
      <c r="D247">
        <v>0</v>
      </c>
      <c r="E247">
        <v>0</v>
      </c>
      <c r="F247">
        <v>0</v>
      </c>
      <c r="G247">
        <v>0</v>
      </c>
      <c r="H247">
        <v>0</v>
      </c>
      <c r="I247">
        <v>0</v>
      </c>
      <c r="J247">
        <v>528601.02</v>
      </c>
      <c r="K247">
        <v>0</v>
      </c>
      <c r="L247">
        <v>0</v>
      </c>
      <c r="M247">
        <v>0</v>
      </c>
      <c r="N247">
        <v>0</v>
      </c>
      <c r="O247">
        <v>0</v>
      </c>
      <c r="P247">
        <v>0</v>
      </c>
      <c r="Q247">
        <v>0</v>
      </c>
      <c r="R247">
        <v>0</v>
      </c>
      <c r="S247">
        <v>422747</v>
      </c>
      <c r="T247">
        <v>0</v>
      </c>
      <c r="U247">
        <v>0</v>
      </c>
      <c r="V247">
        <v>0</v>
      </c>
      <c r="W247">
        <v>0</v>
      </c>
      <c r="X247">
        <v>0</v>
      </c>
      <c r="Y247">
        <v>0</v>
      </c>
      <c r="Z247">
        <v>0</v>
      </c>
      <c r="AA247" s="1">
        <v>44562</v>
      </c>
      <c r="AB247" s="1">
        <v>44773</v>
      </c>
      <c r="AC247" s="1">
        <v>44785</v>
      </c>
      <c r="AD247" s="17" t="s">
        <v>34</v>
      </c>
      <c r="AE247" s="17" t="s">
        <v>35</v>
      </c>
      <c r="AF247" s="17" t="s">
        <v>10349</v>
      </c>
    </row>
    <row r="248" spans="1:32" x14ac:dyDescent="0.25">
      <c r="A248" s="17" t="s">
        <v>251</v>
      </c>
      <c r="B248">
        <v>2</v>
      </c>
      <c r="C248">
        <v>201</v>
      </c>
      <c r="D248">
        <v>0</v>
      </c>
      <c r="E248">
        <v>0</v>
      </c>
      <c r="F248">
        <v>0</v>
      </c>
      <c r="G248">
        <v>0</v>
      </c>
      <c r="H248">
        <v>0</v>
      </c>
      <c r="I248">
        <v>0</v>
      </c>
      <c r="J248">
        <v>528601.02</v>
      </c>
      <c r="K248">
        <v>0</v>
      </c>
      <c r="L248">
        <v>0</v>
      </c>
      <c r="M248">
        <v>0</v>
      </c>
      <c r="N248">
        <v>0</v>
      </c>
      <c r="O248">
        <v>0</v>
      </c>
      <c r="P248">
        <v>0</v>
      </c>
      <c r="Q248">
        <v>0</v>
      </c>
      <c r="R248">
        <v>0</v>
      </c>
      <c r="S248">
        <v>422747</v>
      </c>
      <c r="T248">
        <v>0</v>
      </c>
      <c r="U248">
        <v>0</v>
      </c>
      <c r="V248">
        <v>0</v>
      </c>
      <c r="W248">
        <v>0</v>
      </c>
      <c r="X248">
        <v>0</v>
      </c>
      <c r="Y248">
        <v>0</v>
      </c>
      <c r="Z248">
        <v>0</v>
      </c>
      <c r="AA248" s="1">
        <v>44562</v>
      </c>
      <c r="AB248" s="1">
        <v>44773</v>
      </c>
      <c r="AC248" s="1">
        <v>44785</v>
      </c>
      <c r="AD248" s="17" t="s">
        <v>34</v>
      </c>
      <c r="AE248" s="17" t="s">
        <v>35</v>
      </c>
      <c r="AF248" s="17" t="s">
        <v>10349</v>
      </c>
    </row>
    <row r="249" spans="1:32" x14ac:dyDescent="0.25">
      <c r="A249" s="17" t="s">
        <v>252</v>
      </c>
      <c r="B249">
        <v>2</v>
      </c>
      <c r="C249">
        <v>201</v>
      </c>
      <c r="D249">
        <v>0</v>
      </c>
      <c r="E249">
        <v>0</v>
      </c>
      <c r="F249">
        <v>0</v>
      </c>
      <c r="G249">
        <v>0</v>
      </c>
      <c r="H249">
        <v>0</v>
      </c>
      <c r="I249">
        <v>0</v>
      </c>
      <c r="J249">
        <v>396450.76</v>
      </c>
      <c r="K249">
        <v>0</v>
      </c>
      <c r="L249">
        <v>0</v>
      </c>
      <c r="M249">
        <v>0</v>
      </c>
      <c r="N249">
        <v>0</v>
      </c>
      <c r="O249">
        <v>0</v>
      </c>
      <c r="P249">
        <v>0</v>
      </c>
      <c r="Q249">
        <v>0</v>
      </c>
      <c r="R249">
        <v>0</v>
      </c>
      <c r="S249">
        <v>253648.2</v>
      </c>
      <c r="T249">
        <v>0</v>
      </c>
      <c r="U249">
        <v>0</v>
      </c>
      <c r="V249">
        <v>0</v>
      </c>
      <c r="W249">
        <v>1</v>
      </c>
      <c r="X249">
        <v>0</v>
      </c>
      <c r="Y249">
        <v>0</v>
      </c>
      <c r="Z249">
        <v>0</v>
      </c>
      <c r="AA249" s="1">
        <v>44562</v>
      </c>
      <c r="AB249" s="1">
        <v>44773</v>
      </c>
      <c r="AC249" s="1">
        <v>44785</v>
      </c>
      <c r="AD249" s="17" t="s">
        <v>34</v>
      </c>
      <c r="AE249" s="17" t="s">
        <v>35</v>
      </c>
      <c r="AF249" s="17" t="s">
        <v>10349</v>
      </c>
    </row>
    <row r="250" spans="1:32" x14ac:dyDescent="0.25">
      <c r="A250" s="17" t="s">
        <v>253</v>
      </c>
      <c r="B250">
        <v>2</v>
      </c>
      <c r="C250">
        <v>201</v>
      </c>
      <c r="D250">
        <v>0</v>
      </c>
      <c r="E250">
        <v>0</v>
      </c>
      <c r="F250">
        <v>0</v>
      </c>
      <c r="G250">
        <v>0</v>
      </c>
      <c r="H250">
        <v>0</v>
      </c>
      <c r="I250">
        <v>0</v>
      </c>
      <c r="J250">
        <v>132150.26</v>
      </c>
      <c r="K250">
        <v>0</v>
      </c>
      <c r="L250">
        <v>0</v>
      </c>
      <c r="M250">
        <v>0</v>
      </c>
      <c r="N250">
        <v>0</v>
      </c>
      <c r="O250">
        <v>0</v>
      </c>
      <c r="P250">
        <v>0</v>
      </c>
      <c r="Q250">
        <v>0</v>
      </c>
      <c r="R250">
        <v>0</v>
      </c>
      <c r="S250">
        <v>105686.75</v>
      </c>
      <c r="T250">
        <v>0</v>
      </c>
      <c r="U250">
        <v>0</v>
      </c>
      <c r="V250">
        <v>0</v>
      </c>
      <c r="W250">
        <v>20</v>
      </c>
      <c r="X250">
        <v>0</v>
      </c>
      <c r="Y250">
        <v>0</v>
      </c>
      <c r="Z250">
        <v>0</v>
      </c>
      <c r="AA250" s="1">
        <v>44562</v>
      </c>
      <c r="AB250" s="1">
        <v>44773</v>
      </c>
      <c r="AC250" s="1">
        <v>44785</v>
      </c>
      <c r="AD250" s="17" t="s">
        <v>34</v>
      </c>
      <c r="AE250" s="17" t="s">
        <v>35</v>
      </c>
      <c r="AF250" s="17" t="s">
        <v>10349</v>
      </c>
    </row>
    <row r="251" spans="1:32" x14ac:dyDescent="0.25">
      <c r="A251" s="17" t="s">
        <v>254</v>
      </c>
      <c r="B251">
        <v>2</v>
      </c>
      <c r="C251">
        <v>201</v>
      </c>
      <c r="D251">
        <v>0</v>
      </c>
      <c r="E251">
        <v>0</v>
      </c>
      <c r="F251">
        <v>0</v>
      </c>
      <c r="G251">
        <v>0</v>
      </c>
      <c r="H251">
        <v>0</v>
      </c>
      <c r="I251">
        <v>0</v>
      </c>
      <c r="J251">
        <v>0</v>
      </c>
      <c r="K251">
        <v>0</v>
      </c>
      <c r="L251">
        <v>0</v>
      </c>
      <c r="M251">
        <v>0</v>
      </c>
      <c r="N251">
        <v>0</v>
      </c>
      <c r="O251">
        <v>0</v>
      </c>
      <c r="P251">
        <v>0</v>
      </c>
      <c r="Q251">
        <v>0</v>
      </c>
      <c r="R251">
        <v>0</v>
      </c>
      <c r="S251">
        <v>63412.05</v>
      </c>
      <c r="T251">
        <v>0</v>
      </c>
      <c r="U251">
        <v>0</v>
      </c>
      <c r="V251">
        <v>0</v>
      </c>
      <c r="W251">
        <v>40</v>
      </c>
      <c r="X251">
        <v>0</v>
      </c>
      <c r="Y251">
        <v>0</v>
      </c>
      <c r="Z251">
        <v>0</v>
      </c>
      <c r="AA251" s="1">
        <v>44562</v>
      </c>
      <c r="AB251" s="1">
        <v>44773</v>
      </c>
      <c r="AC251" s="1">
        <v>44785</v>
      </c>
      <c r="AD251" s="17" t="s">
        <v>34</v>
      </c>
      <c r="AE251" s="17" t="s">
        <v>35</v>
      </c>
      <c r="AF251" s="17" t="s">
        <v>10349</v>
      </c>
    </row>
    <row r="252" spans="1:32" x14ac:dyDescent="0.25">
      <c r="A252" s="17" t="s">
        <v>255</v>
      </c>
      <c r="B252">
        <v>2</v>
      </c>
      <c r="C252">
        <v>201</v>
      </c>
      <c r="D252">
        <v>5469.57</v>
      </c>
      <c r="E252">
        <v>2203.5300000000002</v>
      </c>
      <c r="F252">
        <v>2567.5500000000002</v>
      </c>
      <c r="G252">
        <v>0</v>
      </c>
      <c r="H252">
        <v>71.650000000000006</v>
      </c>
      <c r="I252">
        <v>1997.16</v>
      </c>
      <c r="J252">
        <v>2147.08</v>
      </c>
      <c r="K252">
        <v>0</v>
      </c>
      <c r="L252">
        <v>0</v>
      </c>
      <c r="M252">
        <v>0</v>
      </c>
      <c r="N252">
        <v>0</v>
      </c>
      <c r="O252">
        <v>0</v>
      </c>
      <c r="P252">
        <v>9084.9699999999993</v>
      </c>
      <c r="Q252">
        <v>9384.7999999999993</v>
      </c>
      <c r="R252">
        <v>3397.49</v>
      </c>
      <c r="S252">
        <v>9061.4</v>
      </c>
      <c r="T252">
        <v>320746.09000000003</v>
      </c>
      <c r="U252">
        <v>48325.25</v>
      </c>
      <c r="V252">
        <v>0</v>
      </c>
      <c r="W252">
        <v>0</v>
      </c>
      <c r="X252">
        <v>0</v>
      </c>
      <c r="Y252">
        <v>0</v>
      </c>
      <c r="Z252">
        <v>0</v>
      </c>
      <c r="AA252" s="1">
        <v>44562</v>
      </c>
      <c r="AB252" s="1">
        <v>44773</v>
      </c>
      <c r="AC252" s="1">
        <v>44785</v>
      </c>
      <c r="AD252" s="17" t="s">
        <v>34</v>
      </c>
      <c r="AE252" s="17" t="s">
        <v>35</v>
      </c>
      <c r="AF252" s="17" t="s">
        <v>10349</v>
      </c>
    </row>
    <row r="253" spans="1:32" x14ac:dyDescent="0.25">
      <c r="A253" s="17" t="s">
        <v>256</v>
      </c>
      <c r="B253">
        <v>2</v>
      </c>
      <c r="C253">
        <v>201</v>
      </c>
      <c r="D253">
        <v>5469.57</v>
      </c>
      <c r="E253">
        <v>2203.5300000000002</v>
      </c>
      <c r="F253">
        <v>2567.5500000000002</v>
      </c>
      <c r="G253">
        <v>0</v>
      </c>
      <c r="H253">
        <v>71.650000000000006</v>
      </c>
      <c r="I253">
        <v>1997.16</v>
      </c>
      <c r="J253">
        <v>2147.08</v>
      </c>
      <c r="K253">
        <v>0</v>
      </c>
      <c r="L253">
        <v>0</v>
      </c>
      <c r="M253">
        <v>0</v>
      </c>
      <c r="N253">
        <v>0</v>
      </c>
      <c r="O253">
        <v>0</v>
      </c>
      <c r="P253">
        <v>9084.9699999999993</v>
      </c>
      <c r="Q253">
        <v>9384.7999999999993</v>
      </c>
      <c r="R253">
        <v>3397.49</v>
      </c>
      <c r="S253">
        <v>9061.4</v>
      </c>
      <c r="T253">
        <v>320746.09000000003</v>
      </c>
      <c r="U253">
        <v>48325.25</v>
      </c>
      <c r="V253">
        <v>0</v>
      </c>
      <c r="W253">
        <v>0</v>
      </c>
      <c r="X253">
        <v>0</v>
      </c>
      <c r="Y253">
        <v>0</v>
      </c>
      <c r="Z253">
        <v>0</v>
      </c>
      <c r="AA253" s="1">
        <v>44562</v>
      </c>
      <c r="AB253" s="1">
        <v>44773</v>
      </c>
      <c r="AC253" s="1">
        <v>44785</v>
      </c>
      <c r="AD253" s="17" t="s">
        <v>34</v>
      </c>
      <c r="AE253" s="17" t="s">
        <v>35</v>
      </c>
      <c r="AF253" s="17" t="s">
        <v>10349</v>
      </c>
    </row>
    <row r="254" spans="1:32" x14ac:dyDescent="0.25">
      <c r="A254" s="17" t="s">
        <v>257</v>
      </c>
      <c r="B254">
        <v>2</v>
      </c>
      <c r="C254">
        <v>201</v>
      </c>
      <c r="D254">
        <v>3281.74</v>
      </c>
      <c r="E254">
        <v>1322.14</v>
      </c>
      <c r="F254">
        <v>1540.54</v>
      </c>
      <c r="G254">
        <v>0</v>
      </c>
      <c r="H254">
        <v>43</v>
      </c>
      <c r="I254">
        <v>1198.31</v>
      </c>
      <c r="J254">
        <v>1288.25</v>
      </c>
      <c r="K254">
        <v>0</v>
      </c>
      <c r="L254">
        <v>0</v>
      </c>
      <c r="M254">
        <v>0</v>
      </c>
      <c r="N254">
        <v>0</v>
      </c>
      <c r="O254">
        <v>0</v>
      </c>
      <c r="P254">
        <v>5450.96</v>
      </c>
      <c r="Q254">
        <v>5630.88</v>
      </c>
      <c r="R254">
        <v>2038.47</v>
      </c>
      <c r="S254">
        <v>5436.84</v>
      </c>
      <c r="T254">
        <v>192447.69</v>
      </c>
      <c r="U254">
        <v>28995.16</v>
      </c>
      <c r="V254">
        <v>0</v>
      </c>
      <c r="W254">
        <v>1</v>
      </c>
      <c r="X254">
        <v>0</v>
      </c>
      <c r="Y254">
        <v>0</v>
      </c>
      <c r="Z254">
        <v>0</v>
      </c>
      <c r="AA254" s="1">
        <v>44562</v>
      </c>
      <c r="AB254" s="1">
        <v>44773</v>
      </c>
      <c r="AC254" s="1">
        <v>44785</v>
      </c>
      <c r="AD254" s="17" t="s">
        <v>34</v>
      </c>
      <c r="AE254" s="17" t="s">
        <v>35</v>
      </c>
      <c r="AF254" s="17" t="s">
        <v>10349</v>
      </c>
    </row>
    <row r="255" spans="1:32" x14ac:dyDescent="0.25">
      <c r="A255" s="17" t="s">
        <v>258</v>
      </c>
      <c r="B255">
        <v>2</v>
      </c>
      <c r="C255">
        <v>201</v>
      </c>
      <c r="D255">
        <v>273.48</v>
      </c>
      <c r="E255">
        <v>110.17</v>
      </c>
      <c r="F255">
        <v>128.37</v>
      </c>
      <c r="G255">
        <v>0</v>
      </c>
      <c r="H255">
        <v>3.58</v>
      </c>
      <c r="I255">
        <v>99.86</v>
      </c>
      <c r="J255">
        <v>107.36</v>
      </c>
      <c r="K255">
        <v>0</v>
      </c>
      <c r="L255">
        <v>0</v>
      </c>
      <c r="M255">
        <v>0</v>
      </c>
      <c r="N255">
        <v>0</v>
      </c>
      <c r="O255">
        <v>0</v>
      </c>
      <c r="P255">
        <v>454.25</v>
      </c>
      <c r="Q255">
        <v>469.24</v>
      </c>
      <c r="R255">
        <v>169.89</v>
      </c>
      <c r="S255">
        <v>453.06</v>
      </c>
      <c r="T255">
        <v>16037.29</v>
      </c>
      <c r="U255">
        <v>2416.27</v>
      </c>
      <c r="V255">
        <v>0</v>
      </c>
      <c r="W255">
        <v>20</v>
      </c>
      <c r="X255">
        <v>0</v>
      </c>
      <c r="Y255">
        <v>0</v>
      </c>
      <c r="Z255">
        <v>0</v>
      </c>
      <c r="AA255" s="1">
        <v>44562</v>
      </c>
      <c r="AB255" s="1">
        <v>44773</v>
      </c>
      <c r="AC255" s="1">
        <v>44785</v>
      </c>
      <c r="AD255" s="17" t="s">
        <v>34</v>
      </c>
      <c r="AE255" s="17" t="s">
        <v>35</v>
      </c>
      <c r="AF255" s="17" t="s">
        <v>10349</v>
      </c>
    </row>
    <row r="256" spans="1:32" x14ac:dyDescent="0.25">
      <c r="A256" s="17" t="s">
        <v>259</v>
      </c>
      <c r="B256">
        <v>2</v>
      </c>
      <c r="C256">
        <v>201</v>
      </c>
      <c r="D256">
        <v>820.44</v>
      </c>
      <c r="E256">
        <v>330.53</v>
      </c>
      <c r="F256">
        <v>385.14</v>
      </c>
      <c r="G256">
        <v>0</v>
      </c>
      <c r="H256">
        <v>10.75</v>
      </c>
      <c r="I256">
        <v>299.57</v>
      </c>
      <c r="J256">
        <v>322.06</v>
      </c>
      <c r="K256">
        <v>0</v>
      </c>
      <c r="L256">
        <v>0</v>
      </c>
      <c r="M256">
        <v>0</v>
      </c>
      <c r="N256">
        <v>0</v>
      </c>
      <c r="O256">
        <v>0</v>
      </c>
      <c r="P256">
        <v>1362.76</v>
      </c>
      <c r="Q256">
        <v>1407.71</v>
      </c>
      <c r="R256">
        <v>509.64</v>
      </c>
      <c r="S256">
        <v>1359.22</v>
      </c>
      <c r="T256">
        <v>48111.88</v>
      </c>
      <c r="U256">
        <v>7248.79</v>
      </c>
      <c r="V256">
        <v>0</v>
      </c>
      <c r="W256">
        <v>40</v>
      </c>
      <c r="X256">
        <v>0</v>
      </c>
      <c r="Y256">
        <v>0</v>
      </c>
      <c r="Z256">
        <v>0</v>
      </c>
      <c r="AA256" s="1">
        <v>44562</v>
      </c>
      <c r="AB256" s="1">
        <v>44773</v>
      </c>
      <c r="AC256" s="1">
        <v>44785</v>
      </c>
      <c r="AD256" s="17" t="s">
        <v>34</v>
      </c>
      <c r="AE256" s="17" t="s">
        <v>35</v>
      </c>
      <c r="AF256" s="17" t="s">
        <v>10349</v>
      </c>
    </row>
    <row r="257" spans="1:32" x14ac:dyDescent="0.25">
      <c r="A257" s="17" t="s">
        <v>260</v>
      </c>
      <c r="B257">
        <v>2</v>
      </c>
      <c r="C257">
        <v>201</v>
      </c>
      <c r="D257">
        <v>1093.9100000000001</v>
      </c>
      <c r="E257">
        <v>440.69</v>
      </c>
      <c r="F257">
        <v>513.5</v>
      </c>
      <c r="G257">
        <v>0</v>
      </c>
      <c r="H257">
        <v>14.32</v>
      </c>
      <c r="I257">
        <v>399.42</v>
      </c>
      <c r="J257">
        <v>429.41</v>
      </c>
      <c r="K257">
        <v>0</v>
      </c>
      <c r="L257">
        <v>0</v>
      </c>
      <c r="M257">
        <v>0</v>
      </c>
      <c r="N257">
        <v>0</v>
      </c>
      <c r="O257">
        <v>0</v>
      </c>
      <c r="P257">
        <v>1817</v>
      </c>
      <c r="Q257">
        <v>1876.97</v>
      </c>
      <c r="R257">
        <v>679.49</v>
      </c>
      <c r="S257">
        <v>1812.28</v>
      </c>
      <c r="T257">
        <v>64149.23</v>
      </c>
      <c r="U257">
        <v>9665.0300000000007</v>
      </c>
      <c r="V257">
        <v>0</v>
      </c>
      <c r="W257">
        <v>31</v>
      </c>
      <c r="X257">
        <v>0</v>
      </c>
      <c r="Y257">
        <v>0</v>
      </c>
      <c r="Z257">
        <v>0</v>
      </c>
      <c r="AA257" s="1">
        <v>44562</v>
      </c>
      <c r="AB257" s="1">
        <v>44773</v>
      </c>
      <c r="AC257" s="1">
        <v>44785</v>
      </c>
      <c r="AD257" s="17" t="s">
        <v>34</v>
      </c>
      <c r="AE257" s="17" t="s">
        <v>35</v>
      </c>
      <c r="AF257" s="17" t="s">
        <v>10349</v>
      </c>
    </row>
    <row r="258" spans="1:32" x14ac:dyDescent="0.25">
      <c r="A258" s="17" t="s">
        <v>261</v>
      </c>
      <c r="B258">
        <v>2</v>
      </c>
      <c r="C258">
        <v>201</v>
      </c>
      <c r="D258">
        <v>21833.35</v>
      </c>
      <c r="E258">
        <v>20733.21</v>
      </c>
      <c r="F258">
        <v>25558.28</v>
      </c>
      <c r="G258">
        <v>23471.8</v>
      </c>
      <c r="H258">
        <v>30159.41</v>
      </c>
      <c r="I258">
        <v>24785.040000000001</v>
      </c>
      <c r="J258">
        <v>27940.55</v>
      </c>
      <c r="K258">
        <v>0</v>
      </c>
      <c r="L258">
        <v>0</v>
      </c>
      <c r="M258">
        <v>0</v>
      </c>
      <c r="N258">
        <v>0</v>
      </c>
      <c r="O258">
        <v>0</v>
      </c>
      <c r="P258">
        <v>19720.740000000002</v>
      </c>
      <c r="Q258">
        <v>21054.19</v>
      </c>
      <c r="R258">
        <v>20452.759999999998</v>
      </c>
      <c r="S258">
        <v>22988.94</v>
      </c>
      <c r="T258">
        <v>24481.37</v>
      </c>
      <c r="U258">
        <v>26253</v>
      </c>
      <c r="V258">
        <v>0</v>
      </c>
      <c r="W258">
        <v>0</v>
      </c>
      <c r="X258">
        <v>0</v>
      </c>
      <c r="Y258">
        <v>0</v>
      </c>
      <c r="Z258">
        <v>0</v>
      </c>
      <c r="AA258" s="1">
        <v>44562</v>
      </c>
      <c r="AB258" s="1">
        <v>44773</v>
      </c>
      <c r="AC258" s="1">
        <v>44785</v>
      </c>
      <c r="AD258" s="17" t="s">
        <v>34</v>
      </c>
      <c r="AE258" s="17" t="s">
        <v>35</v>
      </c>
      <c r="AF258" s="17" t="s">
        <v>10349</v>
      </c>
    </row>
    <row r="259" spans="1:32" x14ac:dyDescent="0.25">
      <c r="A259" s="17" t="s">
        <v>262</v>
      </c>
      <c r="B259">
        <v>2</v>
      </c>
      <c r="C259">
        <v>201</v>
      </c>
      <c r="D259">
        <v>0</v>
      </c>
      <c r="E259">
        <v>0</v>
      </c>
      <c r="F259">
        <v>0</v>
      </c>
      <c r="G259">
        <v>129.94</v>
      </c>
      <c r="H259">
        <v>0</v>
      </c>
      <c r="I259">
        <v>0</v>
      </c>
      <c r="J259">
        <v>0</v>
      </c>
      <c r="K259">
        <v>0</v>
      </c>
      <c r="L259">
        <v>0</v>
      </c>
      <c r="M259">
        <v>0</v>
      </c>
      <c r="N259">
        <v>0</v>
      </c>
      <c r="O259">
        <v>0</v>
      </c>
      <c r="P259">
        <v>0</v>
      </c>
      <c r="Q259">
        <v>60</v>
      </c>
      <c r="R259">
        <v>0</v>
      </c>
      <c r="S259">
        <v>0</v>
      </c>
      <c r="T259">
        <v>0</v>
      </c>
      <c r="U259">
        <v>0</v>
      </c>
      <c r="V259">
        <v>0</v>
      </c>
      <c r="W259">
        <v>0</v>
      </c>
      <c r="X259">
        <v>0</v>
      </c>
      <c r="Y259">
        <v>0</v>
      </c>
      <c r="Z259">
        <v>0</v>
      </c>
      <c r="AA259" s="1">
        <v>44562</v>
      </c>
      <c r="AB259" s="1">
        <v>44773</v>
      </c>
      <c r="AC259" s="1">
        <v>44785</v>
      </c>
      <c r="AD259" s="17" t="s">
        <v>34</v>
      </c>
      <c r="AE259" s="17" t="s">
        <v>35</v>
      </c>
      <c r="AF259" s="17" t="s">
        <v>10349</v>
      </c>
    </row>
    <row r="260" spans="1:32" x14ac:dyDescent="0.25">
      <c r="A260" s="17" t="s">
        <v>263</v>
      </c>
      <c r="B260">
        <v>2</v>
      </c>
      <c r="C260">
        <v>201</v>
      </c>
      <c r="D260">
        <v>0</v>
      </c>
      <c r="E260">
        <v>0</v>
      </c>
      <c r="F260">
        <v>0</v>
      </c>
      <c r="G260">
        <v>129.94</v>
      </c>
      <c r="H260">
        <v>0</v>
      </c>
      <c r="I260">
        <v>0</v>
      </c>
      <c r="J260">
        <v>0</v>
      </c>
      <c r="K260">
        <v>0</v>
      </c>
      <c r="L260">
        <v>0</v>
      </c>
      <c r="M260">
        <v>0</v>
      </c>
      <c r="N260">
        <v>0</v>
      </c>
      <c r="O260">
        <v>0</v>
      </c>
      <c r="P260">
        <v>0</v>
      </c>
      <c r="Q260">
        <v>60</v>
      </c>
      <c r="R260">
        <v>0</v>
      </c>
      <c r="S260">
        <v>0</v>
      </c>
      <c r="T260">
        <v>0</v>
      </c>
      <c r="U260">
        <v>0</v>
      </c>
      <c r="V260">
        <v>0</v>
      </c>
      <c r="W260">
        <v>1</v>
      </c>
      <c r="X260">
        <v>0</v>
      </c>
      <c r="Y260">
        <v>0</v>
      </c>
      <c r="Z260">
        <v>0</v>
      </c>
      <c r="AA260" s="1">
        <v>44562</v>
      </c>
      <c r="AB260" s="1">
        <v>44773</v>
      </c>
      <c r="AC260" s="1">
        <v>44785</v>
      </c>
      <c r="AD260" s="17" t="s">
        <v>34</v>
      </c>
      <c r="AE260" s="17" t="s">
        <v>35</v>
      </c>
      <c r="AF260" s="17" t="s">
        <v>10349</v>
      </c>
    </row>
    <row r="261" spans="1:32" x14ac:dyDescent="0.25">
      <c r="A261" s="17" t="s">
        <v>264</v>
      </c>
      <c r="B261">
        <v>2</v>
      </c>
      <c r="C261">
        <v>201</v>
      </c>
      <c r="D261">
        <v>21833.35</v>
      </c>
      <c r="E261">
        <v>20733.21</v>
      </c>
      <c r="F261">
        <v>25558.28</v>
      </c>
      <c r="G261">
        <v>23341.86</v>
      </c>
      <c r="H261">
        <v>30159.41</v>
      </c>
      <c r="I261">
        <v>24785.040000000001</v>
      </c>
      <c r="J261">
        <v>27940.55</v>
      </c>
      <c r="K261">
        <v>0</v>
      </c>
      <c r="L261">
        <v>0</v>
      </c>
      <c r="M261">
        <v>0</v>
      </c>
      <c r="N261">
        <v>0</v>
      </c>
      <c r="O261">
        <v>0</v>
      </c>
      <c r="P261">
        <v>19720.740000000002</v>
      </c>
      <c r="Q261">
        <v>20994.19</v>
      </c>
      <c r="R261">
        <v>20452.759999999998</v>
      </c>
      <c r="S261">
        <v>22988.94</v>
      </c>
      <c r="T261">
        <v>24481.37</v>
      </c>
      <c r="U261">
        <v>26253</v>
      </c>
      <c r="V261">
        <v>0</v>
      </c>
      <c r="W261">
        <v>0</v>
      </c>
      <c r="X261">
        <v>0</v>
      </c>
      <c r="Y261">
        <v>0</v>
      </c>
      <c r="Z261">
        <v>0</v>
      </c>
      <c r="AA261" s="1">
        <v>44562</v>
      </c>
      <c r="AB261" s="1">
        <v>44773</v>
      </c>
      <c r="AC261" s="1">
        <v>44785</v>
      </c>
      <c r="AD261" s="17" t="s">
        <v>34</v>
      </c>
      <c r="AE261" s="17" t="s">
        <v>35</v>
      </c>
      <c r="AF261" s="17" t="s">
        <v>10349</v>
      </c>
    </row>
    <row r="262" spans="1:32" x14ac:dyDescent="0.25">
      <c r="A262" s="17" t="s">
        <v>265</v>
      </c>
      <c r="B262">
        <v>2</v>
      </c>
      <c r="C262">
        <v>201</v>
      </c>
      <c r="D262">
        <v>21833.35</v>
      </c>
      <c r="E262">
        <v>20733.21</v>
      </c>
      <c r="F262">
        <v>25558.28</v>
      </c>
      <c r="G262">
        <v>23341.86</v>
      </c>
      <c r="H262">
        <v>30159.41</v>
      </c>
      <c r="I262">
        <v>24785.040000000001</v>
      </c>
      <c r="J262">
        <v>27940.55</v>
      </c>
      <c r="K262">
        <v>0</v>
      </c>
      <c r="L262">
        <v>0</v>
      </c>
      <c r="M262">
        <v>0</v>
      </c>
      <c r="N262">
        <v>0</v>
      </c>
      <c r="O262">
        <v>0</v>
      </c>
      <c r="P262">
        <v>19720.740000000002</v>
      </c>
      <c r="Q262">
        <v>20994.19</v>
      </c>
      <c r="R262">
        <v>20452.759999999998</v>
      </c>
      <c r="S262">
        <v>22988.94</v>
      </c>
      <c r="T262">
        <v>24481.37</v>
      </c>
      <c r="U262">
        <v>26253</v>
      </c>
      <c r="V262">
        <v>0</v>
      </c>
      <c r="W262">
        <v>1</v>
      </c>
      <c r="X262">
        <v>0</v>
      </c>
      <c r="Y262">
        <v>0</v>
      </c>
      <c r="Z262">
        <v>0</v>
      </c>
      <c r="AA262" s="1">
        <v>44562</v>
      </c>
      <c r="AB262" s="1">
        <v>44773</v>
      </c>
      <c r="AC262" s="1">
        <v>44785</v>
      </c>
      <c r="AD262" s="17" t="s">
        <v>34</v>
      </c>
      <c r="AE262" s="17" t="s">
        <v>35</v>
      </c>
      <c r="AF262" s="17" t="s">
        <v>10349</v>
      </c>
    </row>
    <row r="263" spans="1:32" x14ac:dyDescent="0.25">
      <c r="A263" s="17" t="s">
        <v>266</v>
      </c>
      <c r="B263">
        <v>2</v>
      </c>
      <c r="C263">
        <v>201</v>
      </c>
      <c r="D263">
        <v>84922.13</v>
      </c>
      <c r="E263">
        <v>96132.19</v>
      </c>
      <c r="F263">
        <v>104550.43</v>
      </c>
      <c r="G263">
        <v>90434.02</v>
      </c>
      <c r="H263">
        <v>89474.4</v>
      </c>
      <c r="I263">
        <v>179081.15</v>
      </c>
      <c r="J263">
        <v>283008.67</v>
      </c>
      <c r="K263">
        <v>0</v>
      </c>
      <c r="L263">
        <v>0</v>
      </c>
      <c r="M263">
        <v>0</v>
      </c>
      <c r="N263">
        <v>0</v>
      </c>
      <c r="O263">
        <v>0</v>
      </c>
      <c r="P263">
        <v>116490.87</v>
      </c>
      <c r="Q263">
        <v>131293.35</v>
      </c>
      <c r="R263">
        <v>135959.95000000001</v>
      </c>
      <c r="S263">
        <v>162059.95000000001</v>
      </c>
      <c r="T263">
        <v>145158.63</v>
      </c>
      <c r="U263">
        <v>166826.25</v>
      </c>
      <c r="V263">
        <v>0</v>
      </c>
      <c r="W263">
        <v>0</v>
      </c>
      <c r="X263">
        <v>0</v>
      </c>
      <c r="Y263">
        <v>0</v>
      </c>
      <c r="Z263">
        <v>0</v>
      </c>
      <c r="AA263" s="1">
        <v>44562</v>
      </c>
      <c r="AB263" s="1">
        <v>44773</v>
      </c>
      <c r="AC263" s="1">
        <v>44785</v>
      </c>
      <c r="AD263" s="17" t="s">
        <v>34</v>
      </c>
      <c r="AE263" s="17" t="s">
        <v>35</v>
      </c>
      <c r="AF263" s="17" t="s">
        <v>10349</v>
      </c>
    </row>
    <row r="264" spans="1:32" x14ac:dyDescent="0.25">
      <c r="A264" s="17" t="s">
        <v>267</v>
      </c>
      <c r="B264">
        <v>2</v>
      </c>
      <c r="C264">
        <v>201</v>
      </c>
      <c r="D264">
        <v>79792.72</v>
      </c>
      <c r="E264">
        <v>79227.02</v>
      </c>
      <c r="F264">
        <v>79227.02</v>
      </c>
      <c r="G264">
        <v>79227.02</v>
      </c>
      <c r="H264">
        <v>79227.02</v>
      </c>
      <c r="I264">
        <v>78214.31</v>
      </c>
      <c r="J264">
        <v>112698.73</v>
      </c>
      <c r="K264">
        <v>0</v>
      </c>
      <c r="L264">
        <v>0</v>
      </c>
      <c r="M264">
        <v>0</v>
      </c>
      <c r="N264">
        <v>0</v>
      </c>
      <c r="O264">
        <v>0</v>
      </c>
      <c r="P264">
        <v>100300.29</v>
      </c>
      <c r="Q264">
        <v>114199.74</v>
      </c>
      <c r="R264">
        <v>115345.02</v>
      </c>
      <c r="S264">
        <v>143240.35</v>
      </c>
      <c r="T264">
        <v>120384.15</v>
      </c>
      <c r="U264">
        <v>141320.45000000001</v>
      </c>
      <c r="V264">
        <v>0</v>
      </c>
      <c r="W264">
        <v>0</v>
      </c>
      <c r="X264">
        <v>0</v>
      </c>
      <c r="Y264">
        <v>0</v>
      </c>
      <c r="Z264">
        <v>0</v>
      </c>
      <c r="AA264" s="1">
        <v>44562</v>
      </c>
      <c r="AB264" s="1">
        <v>44773</v>
      </c>
      <c r="AC264" s="1">
        <v>44785</v>
      </c>
      <c r="AD264" s="17" t="s">
        <v>34</v>
      </c>
      <c r="AE264" s="17" t="s">
        <v>35</v>
      </c>
      <c r="AF264" s="17" t="s">
        <v>10349</v>
      </c>
    </row>
    <row r="265" spans="1:32" x14ac:dyDescent="0.25">
      <c r="A265" s="17" t="s">
        <v>268</v>
      </c>
      <c r="B265">
        <v>2</v>
      </c>
      <c r="C265">
        <v>201</v>
      </c>
      <c r="D265">
        <v>79792.72</v>
      </c>
      <c r="E265">
        <v>79227.02</v>
      </c>
      <c r="F265">
        <v>79227.02</v>
      </c>
      <c r="G265">
        <v>79227.02</v>
      </c>
      <c r="H265">
        <v>79227.02</v>
      </c>
      <c r="I265">
        <v>78214.31</v>
      </c>
      <c r="J265">
        <v>112698.73</v>
      </c>
      <c r="K265">
        <v>0</v>
      </c>
      <c r="L265">
        <v>0</v>
      </c>
      <c r="M265">
        <v>0</v>
      </c>
      <c r="N265">
        <v>0</v>
      </c>
      <c r="O265">
        <v>0</v>
      </c>
      <c r="P265">
        <v>100300.29</v>
      </c>
      <c r="Q265">
        <v>114199.74</v>
      </c>
      <c r="R265">
        <v>115345.02</v>
      </c>
      <c r="S265">
        <v>143240.35</v>
      </c>
      <c r="T265">
        <v>120384.15</v>
      </c>
      <c r="U265">
        <v>141320.45000000001</v>
      </c>
      <c r="V265">
        <v>0</v>
      </c>
      <c r="W265">
        <v>4500</v>
      </c>
      <c r="X265">
        <v>0</v>
      </c>
      <c r="Y265">
        <v>0</v>
      </c>
      <c r="Z265">
        <v>0</v>
      </c>
      <c r="AA265" s="1">
        <v>44562</v>
      </c>
      <c r="AB265" s="1">
        <v>44773</v>
      </c>
      <c r="AC265" s="1">
        <v>44785</v>
      </c>
      <c r="AD265" s="17" t="s">
        <v>34</v>
      </c>
      <c r="AE265" s="17" t="s">
        <v>35</v>
      </c>
      <c r="AF265" s="17" t="s">
        <v>10349</v>
      </c>
    </row>
    <row r="266" spans="1:32" x14ac:dyDescent="0.25">
      <c r="A266" s="17" t="s">
        <v>269</v>
      </c>
      <c r="B266">
        <v>2</v>
      </c>
      <c r="C266">
        <v>201</v>
      </c>
      <c r="D266">
        <v>735.83</v>
      </c>
      <c r="E266">
        <v>735.83</v>
      </c>
      <c r="F266">
        <v>735.83</v>
      </c>
      <c r="G266">
        <v>735.83</v>
      </c>
      <c r="H266">
        <v>735.83</v>
      </c>
      <c r="I266">
        <v>735.83</v>
      </c>
      <c r="J266">
        <v>735.83</v>
      </c>
      <c r="K266">
        <v>0</v>
      </c>
      <c r="L266">
        <v>0</v>
      </c>
      <c r="M266">
        <v>0</v>
      </c>
      <c r="N266">
        <v>0</v>
      </c>
      <c r="O266">
        <v>0</v>
      </c>
      <c r="P266">
        <v>1366.78</v>
      </c>
      <c r="Q266">
        <v>1366.78</v>
      </c>
      <c r="R266">
        <v>1436.12</v>
      </c>
      <c r="S266">
        <v>1366.78</v>
      </c>
      <c r="T266">
        <v>1366.78</v>
      </c>
      <c r="U266">
        <v>1366.76</v>
      </c>
      <c r="V266">
        <v>0</v>
      </c>
      <c r="W266">
        <v>0</v>
      </c>
      <c r="X266">
        <v>0</v>
      </c>
      <c r="Y266">
        <v>0</v>
      </c>
      <c r="Z266">
        <v>0</v>
      </c>
      <c r="AA266" s="1">
        <v>44562</v>
      </c>
      <c r="AB266" s="1">
        <v>44773</v>
      </c>
      <c r="AC266" s="1">
        <v>44785</v>
      </c>
      <c r="AD266" s="17" t="s">
        <v>34</v>
      </c>
      <c r="AE266" s="17" t="s">
        <v>35</v>
      </c>
      <c r="AF266" s="17" t="s">
        <v>10349</v>
      </c>
    </row>
    <row r="267" spans="1:32" x14ac:dyDescent="0.25">
      <c r="A267" s="17" t="s">
        <v>270</v>
      </c>
      <c r="B267">
        <v>2</v>
      </c>
      <c r="C267">
        <v>201</v>
      </c>
      <c r="D267">
        <v>735.83</v>
      </c>
      <c r="E267">
        <v>735.83</v>
      </c>
      <c r="F267">
        <v>735.83</v>
      </c>
      <c r="G267">
        <v>735.83</v>
      </c>
      <c r="H267">
        <v>735.83</v>
      </c>
      <c r="I267">
        <v>735.83</v>
      </c>
      <c r="J267">
        <v>735.83</v>
      </c>
      <c r="K267">
        <v>0</v>
      </c>
      <c r="L267">
        <v>0</v>
      </c>
      <c r="M267">
        <v>0</v>
      </c>
      <c r="N267">
        <v>0</v>
      </c>
      <c r="O267">
        <v>0</v>
      </c>
      <c r="P267">
        <v>1366.78</v>
      </c>
      <c r="Q267">
        <v>1366.78</v>
      </c>
      <c r="R267">
        <v>1436.12</v>
      </c>
      <c r="S267">
        <v>1366.78</v>
      </c>
      <c r="T267">
        <v>1366.78</v>
      </c>
      <c r="U267">
        <v>1366.76</v>
      </c>
      <c r="V267">
        <v>0</v>
      </c>
      <c r="W267">
        <v>4501</v>
      </c>
      <c r="X267">
        <v>0</v>
      </c>
      <c r="Y267">
        <v>0</v>
      </c>
      <c r="Z267">
        <v>0</v>
      </c>
      <c r="AA267" s="1">
        <v>44562</v>
      </c>
      <c r="AB267" s="1">
        <v>44773</v>
      </c>
      <c r="AC267" s="1">
        <v>44785</v>
      </c>
      <c r="AD267" s="17" t="s">
        <v>34</v>
      </c>
      <c r="AE267" s="17" t="s">
        <v>35</v>
      </c>
      <c r="AF267" s="17" t="s">
        <v>10349</v>
      </c>
    </row>
    <row r="268" spans="1:32" x14ac:dyDescent="0.25">
      <c r="A268" s="17" t="s">
        <v>271</v>
      </c>
      <c r="B268">
        <v>2</v>
      </c>
      <c r="C268">
        <v>201</v>
      </c>
      <c r="D268">
        <v>0</v>
      </c>
      <c r="E268">
        <v>12839.82</v>
      </c>
      <c r="F268">
        <v>5650</v>
      </c>
      <c r="G268">
        <v>6609.62</v>
      </c>
      <c r="H268">
        <v>5650</v>
      </c>
      <c r="I268">
        <v>10269.459999999999</v>
      </c>
      <c r="J268">
        <v>14055.82</v>
      </c>
      <c r="K268">
        <v>0</v>
      </c>
      <c r="L268">
        <v>0</v>
      </c>
      <c r="M268">
        <v>0</v>
      </c>
      <c r="N268">
        <v>0</v>
      </c>
      <c r="O268">
        <v>0</v>
      </c>
      <c r="P268">
        <v>7470.23</v>
      </c>
      <c r="Q268">
        <v>10099.25</v>
      </c>
      <c r="R268">
        <v>10099.25</v>
      </c>
      <c r="S268">
        <v>10099.25</v>
      </c>
      <c r="T268">
        <v>16054.12</v>
      </c>
      <c r="U268">
        <v>13273.9</v>
      </c>
      <c r="V268">
        <v>0</v>
      </c>
      <c r="W268">
        <v>0</v>
      </c>
      <c r="X268">
        <v>0</v>
      </c>
      <c r="Y268">
        <v>0</v>
      </c>
      <c r="Z268">
        <v>0</v>
      </c>
      <c r="AA268" s="1">
        <v>44562</v>
      </c>
      <c r="AB268" s="1">
        <v>44773</v>
      </c>
      <c r="AC268" s="1">
        <v>44785</v>
      </c>
      <c r="AD268" s="17" t="s">
        <v>34</v>
      </c>
      <c r="AE268" s="17" t="s">
        <v>35</v>
      </c>
      <c r="AF268" s="17" t="s">
        <v>10349</v>
      </c>
    </row>
    <row r="269" spans="1:32" x14ac:dyDescent="0.25">
      <c r="A269" s="17" t="s">
        <v>272</v>
      </c>
      <c r="B269">
        <v>2</v>
      </c>
      <c r="C269">
        <v>201</v>
      </c>
      <c r="D269">
        <v>0</v>
      </c>
      <c r="E269">
        <v>12839.82</v>
      </c>
      <c r="F269">
        <v>5650</v>
      </c>
      <c r="G269">
        <v>6609.62</v>
      </c>
      <c r="H269">
        <v>5650</v>
      </c>
      <c r="I269">
        <v>10269.459999999999</v>
      </c>
      <c r="J269">
        <v>14055.82</v>
      </c>
      <c r="K269">
        <v>0</v>
      </c>
      <c r="L269">
        <v>0</v>
      </c>
      <c r="M269">
        <v>0</v>
      </c>
      <c r="N269">
        <v>0</v>
      </c>
      <c r="O269">
        <v>0</v>
      </c>
      <c r="P269">
        <v>7470.23</v>
      </c>
      <c r="Q269">
        <v>10099.25</v>
      </c>
      <c r="R269">
        <v>10099.25</v>
      </c>
      <c r="S269">
        <v>10099.25</v>
      </c>
      <c r="T269">
        <v>16054.12</v>
      </c>
      <c r="U269">
        <v>13273.9</v>
      </c>
      <c r="V269">
        <v>0</v>
      </c>
      <c r="W269">
        <v>4502</v>
      </c>
      <c r="X269">
        <v>0</v>
      </c>
      <c r="Y269">
        <v>0</v>
      </c>
      <c r="Z269">
        <v>0</v>
      </c>
      <c r="AA269" s="1">
        <v>44562</v>
      </c>
      <c r="AB269" s="1">
        <v>44773</v>
      </c>
      <c r="AC269" s="1">
        <v>44785</v>
      </c>
      <c r="AD269" s="17" t="s">
        <v>34</v>
      </c>
      <c r="AE269" s="17" t="s">
        <v>35</v>
      </c>
      <c r="AF269" s="17" t="s">
        <v>10349</v>
      </c>
    </row>
    <row r="270" spans="1:32" x14ac:dyDescent="0.25">
      <c r="A270" s="17" t="s">
        <v>273</v>
      </c>
      <c r="B270">
        <v>2</v>
      </c>
      <c r="C270">
        <v>201</v>
      </c>
      <c r="D270">
        <v>3329.52</v>
      </c>
      <c r="E270">
        <v>3329.52</v>
      </c>
      <c r="F270">
        <v>3329.52</v>
      </c>
      <c r="G270">
        <v>3329.52</v>
      </c>
      <c r="H270">
        <v>3329.52</v>
      </c>
      <c r="I270">
        <v>9329.52</v>
      </c>
      <c r="J270">
        <v>3329.52</v>
      </c>
      <c r="K270">
        <v>0</v>
      </c>
      <c r="L270">
        <v>0</v>
      </c>
      <c r="M270">
        <v>0</v>
      </c>
      <c r="N270">
        <v>0</v>
      </c>
      <c r="O270">
        <v>0</v>
      </c>
      <c r="P270">
        <v>7353.57</v>
      </c>
      <c r="Q270">
        <v>5627.58</v>
      </c>
      <c r="R270">
        <v>9079.56</v>
      </c>
      <c r="S270">
        <v>7353.57</v>
      </c>
      <c r="T270">
        <v>7353.58</v>
      </c>
      <c r="U270">
        <v>10865.14</v>
      </c>
      <c r="V270">
        <v>0</v>
      </c>
      <c r="W270">
        <v>0</v>
      </c>
      <c r="X270">
        <v>0</v>
      </c>
      <c r="Y270">
        <v>0</v>
      </c>
      <c r="Z270">
        <v>0</v>
      </c>
      <c r="AA270" s="1">
        <v>44562</v>
      </c>
      <c r="AB270" s="1">
        <v>44773</v>
      </c>
      <c r="AC270" s="1">
        <v>44785</v>
      </c>
      <c r="AD270" s="17" t="s">
        <v>34</v>
      </c>
      <c r="AE270" s="17" t="s">
        <v>35</v>
      </c>
      <c r="AF270" s="17" t="s">
        <v>10349</v>
      </c>
    </row>
    <row r="271" spans="1:32" x14ac:dyDescent="0.25">
      <c r="A271" s="17" t="s">
        <v>274</v>
      </c>
      <c r="B271">
        <v>2</v>
      </c>
      <c r="C271">
        <v>201</v>
      </c>
      <c r="D271">
        <v>3329.52</v>
      </c>
      <c r="E271">
        <v>3329.52</v>
      </c>
      <c r="F271">
        <v>3329.52</v>
      </c>
      <c r="G271">
        <v>3329.52</v>
      </c>
      <c r="H271">
        <v>3329.52</v>
      </c>
      <c r="I271">
        <v>9329.52</v>
      </c>
      <c r="J271">
        <v>3329.52</v>
      </c>
      <c r="K271">
        <v>0</v>
      </c>
      <c r="L271">
        <v>0</v>
      </c>
      <c r="M271">
        <v>0</v>
      </c>
      <c r="N271">
        <v>0</v>
      </c>
      <c r="O271">
        <v>0</v>
      </c>
      <c r="P271">
        <v>7353.57</v>
      </c>
      <c r="Q271">
        <v>5627.58</v>
      </c>
      <c r="R271">
        <v>9079.56</v>
      </c>
      <c r="S271">
        <v>7353.57</v>
      </c>
      <c r="T271">
        <v>7353.58</v>
      </c>
      <c r="U271">
        <v>10865.14</v>
      </c>
      <c r="V271">
        <v>0</v>
      </c>
      <c r="W271">
        <v>4503</v>
      </c>
      <c r="X271">
        <v>0</v>
      </c>
      <c r="Y271">
        <v>0</v>
      </c>
      <c r="Z271">
        <v>0</v>
      </c>
      <c r="AA271" s="1">
        <v>44562</v>
      </c>
      <c r="AB271" s="1">
        <v>44773</v>
      </c>
      <c r="AC271" s="1">
        <v>44785</v>
      </c>
      <c r="AD271" s="17" t="s">
        <v>34</v>
      </c>
      <c r="AE271" s="17" t="s">
        <v>35</v>
      </c>
      <c r="AF271" s="17" t="s">
        <v>10349</v>
      </c>
    </row>
    <row r="272" spans="1:32" x14ac:dyDescent="0.25">
      <c r="A272" s="17" t="s">
        <v>10361</v>
      </c>
      <c r="B272">
        <v>2</v>
      </c>
      <c r="C272">
        <v>201</v>
      </c>
      <c r="D272">
        <v>0</v>
      </c>
      <c r="E272">
        <v>0</v>
      </c>
      <c r="F272">
        <v>0</v>
      </c>
      <c r="G272">
        <v>0</v>
      </c>
      <c r="H272">
        <v>0</v>
      </c>
      <c r="I272">
        <v>0</v>
      </c>
      <c r="J272">
        <v>1629.74</v>
      </c>
      <c r="K272">
        <v>0</v>
      </c>
      <c r="L272">
        <v>0</v>
      </c>
      <c r="M272">
        <v>0</v>
      </c>
      <c r="N272">
        <v>0</v>
      </c>
      <c r="O272">
        <v>0</v>
      </c>
      <c r="P272">
        <v>0</v>
      </c>
      <c r="Q272">
        <v>0</v>
      </c>
      <c r="R272">
        <v>0</v>
      </c>
      <c r="S272">
        <v>0</v>
      </c>
      <c r="T272">
        <v>0</v>
      </c>
      <c r="U272">
        <v>0</v>
      </c>
      <c r="V272">
        <v>0</v>
      </c>
      <c r="W272">
        <v>0</v>
      </c>
      <c r="X272">
        <v>0</v>
      </c>
      <c r="Y272">
        <v>0</v>
      </c>
      <c r="Z272">
        <v>0</v>
      </c>
      <c r="AA272" s="1">
        <v>44562</v>
      </c>
      <c r="AB272" s="1">
        <v>44773</v>
      </c>
      <c r="AC272" s="1">
        <v>44785</v>
      </c>
      <c r="AD272" s="17" t="s">
        <v>34</v>
      </c>
      <c r="AE272" s="17" t="s">
        <v>35</v>
      </c>
      <c r="AF272" s="17" t="s">
        <v>10349</v>
      </c>
    </row>
    <row r="273" spans="1:32" x14ac:dyDescent="0.25">
      <c r="A273" s="17" t="s">
        <v>10362</v>
      </c>
      <c r="B273">
        <v>2</v>
      </c>
      <c r="C273">
        <v>201</v>
      </c>
      <c r="D273">
        <v>0</v>
      </c>
      <c r="E273">
        <v>0</v>
      </c>
      <c r="F273">
        <v>0</v>
      </c>
      <c r="G273">
        <v>0</v>
      </c>
      <c r="H273">
        <v>0</v>
      </c>
      <c r="I273">
        <v>0</v>
      </c>
      <c r="J273">
        <v>1629.74</v>
      </c>
      <c r="K273">
        <v>0</v>
      </c>
      <c r="L273">
        <v>0</v>
      </c>
      <c r="M273">
        <v>0</v>
      </c>
      <c r="N273">
        <v>0</v>
      </c>
      <c r="O273">
        <v>0</v>
      </c>
      <c r="P273">
        <v>0</v>
      </c>
      <c r="Q273">
        <v>0</v>
      </c>
      <c r="R273">
        <v>0</v>
      </c>
      <c r="S273">
        <v>0</v>
      </c>
      <c r="T273">
        <v>0</v>
      </c>
      <c r="U273">
        <v>0</v>
      </c>
      <c r="V273">
        <v>0</v>
      </c>
      <c r="W273">
        <v>0</v>
      </c>
      <c r="X273">
        <v>0</v>
      </c>
      <c r="Y273">
        <v>0</v>
      </c>
      <c r="Z273">
        <v>0</v>
      </c>
      <c r="AA273" s="1">
        <v>44562</v>
      </c>
      <c r="AB273" s="1">
        <v>44773</v>
      </c>
      <c r="AC273" s="1">
        <v>44785</v>
      </c>
      <c r="AD273" s="17" t="s">
        <v>34</v>
      </c>
      <c r="AE273" s="17" t="s">
        <v>35</v>
      </c>
      <c r="AF273" s="17" t="s">
        <v>10349</v>
      </c>
    </row>
    <row r="274" spans="1:32" x14ac:dyDescent="0.25">
      <c r="A274" s="17" t="s">
        <v>10363</v>
      </c>
      <c r="B274">
        <v>2</v>
      </c>
      <c r="C274">
        <v>201</v>
      </c>
      <c r="D274">
        <v>0</v>
      </c>
      <c r="E274">
        <v>0</v>
      </c>
      <c r="F274">
        <v>0</v>
      </c>
      <c r="G274">
        <v>0</v>
      </c>
      <c r="H274">
        <v>0</v>
      </c>
      <c r="I274">
        <v>0</v>
      </c>
      <c r="J274">
        <v>1629.74</v>
      </c>
      <c r="K274">
        <v>0</v>
      </c>
      <c r="L274">
        <v>0</v>
      </c>
      <c r="M274">
        <v>0</v>
      </c>
      <c r="N274">
        <v>0</v>
      </c>
      <c r="O274">
        <v>0</v>
      </c>
      <c r="P274">
        <v>0</v>
      </c>
      <c r="Q274">
        <v>0</v>
      </c>
      <c r="R274">
        <v>0</v>
      </c>
      <c r="S274">
        <v>0</v>
      </c>
      <c r="T274">
        <v>0</v>
      </c>
      <c r="U274">
        <v>0</v>
      </c>
      <c r="V274">
        <v>0</v>
      </c>
      <c r="W274">
        <v>4504</v>
      </c>
      <c r="X274">
        <v>0</v>
      </c>
      <c r="Y274">
        <v>0</v>
      </c>
      <c r="Z274">
        <v>0</v>
      </c>
      <c r="AA274" s="1">
        <v>44562</v>
      </c>
      <c r="AB274" s="1">
        <v>44773</v>
      </c>
      <c r="AC274" s="1">
        <v>44785</v>
      </c>
      <c r="AD274" s="17" t="s">
        <v>34</v>
      </c>
      <c r="AE274" s="17" t="s">
        <v>35</v>
      </c>
      <c r="AF274" s="17" t="s">
        <v>10349</v>
      </c>
    </row>
    <row r="275" spans="1:32" x14ac:dyDescent="0.25">
      <c r="A275" s="17" t="s">
        <v>275</v>
      </c>
      <c r="B275">
        <v>2</v>
      </c>
      <c r="C275">
        <v>201</v>
      </c>
      <c r="D275">
        <v>1064.06</v>
      </c>
      <c r="E275">
        <v>0</v>
      </c>
      <c r="F275">
        <v>15608.06</v>
      </c>
      <c r="G275">
        <v>532.03</v>
      </c>
      <c r="H275">
        <v>532.03</v>
      </c>
      <c r="I275">
        <v>80532.03</v>
      </c>
      <c r="J275">
        <v>150559.03</v>
      </c>
      <c r="K275">
        <v>0</v>
      </c>
      <c r="L275">
        <v>0</v>
      </c>
      <c r="M275">
        <v>0</v>
      </c>
      <c r="N275">
        <v>0</v>
      </c>
      <c r="O275">
        <v>0</v>
      </c>
      <c r="P275">
        <v>0</v>
      </c>
      <c r="Q275">
        <v>0</v>
      </c>
      <c r="R275">
        <v>0</v>
      </c>
      <c r="S275">
        <v>0</v>
      </c>
      <c r="T275">
        <v>0</v>
      </c>
      <c r="U275">
        <v>0</v>
      </c>
      <c r="V275">
        <v>0</v>
      </c>
      <c r="W275">
        <v>0</v>
      </c>
      <c r="X275">
        <v>0</v>
      </c>
      <c r="Y275">
        <v>0</v>
      </c>
      <c r="Z275">
        <v>0</v>
      </c>
      <c r="AA275" s="1">
        <v>44562</v>
      </c>
      <c r="AB275" s="1">
        <v>44773</v>
      </c>
      <c r="AC275" s="1">
        <v>44785</v>
      </c>
      <c r="AD275" s="17" t="s">
        <v>34</v>
      </c>
      <c r="AE275" s="17" t="s">
        <v>35</v>
      </c>
      <c r="AF275" s="17" t="s">
        <v>10349</v>
      </c>
    </row>
    <row r="276" spans="1:32" x14ac:dyDescent="0.25">
      <c r="A276" s="17" t="s">
        <v>276</v>
      </c>
      <c r="B276">
        <v>2</v>
      </c>
      <c r="C276">
        <v>201</v>
      </c>
      <c r="D276">
        <v>1064.06</v>
      </c>
      <c r="E276">
        <v>0</v>
      </c>
      <c r="F276">
        <v>15608.06</v>
      </c>
      <c r="G276">
        <v>532.03</v>
      </c>
      <c r="H276">
        <v>532.03</v>
      </c>
      <c r="I276">
        <v>80532.03</v>
      </c>
      <c r="J276">
        <v>150559.03</v>
      </c>
      <c r="K276">
        <v>0</v>
      </c>
      <c r="L276">
        <v>0</v>
      </c>
      <c r="M276">
        <v>0</v>
      </c>
      <c r="N276">
        <v>0</v>
      </c>
      <c r="O276">
        <v>0</v>
      </c>
      <c r="P276">
        <v>0</v>
      </c>
      <c r="Q276">
        <v>0</v>
      </c>
      <c r="R276">
        <v>0</v>
      </c>
      <c r="S276">
        <v>0</v>
      </c>
      <c r="T276">
        <v>0</v>
      </c>
      <c r="U276">
        <v>0</v>
      </c>
      <c r="V276">
        <v>0</v>
      </c>
      <c r="W276">
        <v>0</v>
      </c>
      <c r="X276">
        <v>0</v>
      </c>
      <c r="Y276">
        <v>0</v>
      </c>
      <c r="Z276">
        <v>0</v>
      </c>
      <c r="AA276" s="1">
        <v>44562</v>
      </c>
      <c r="AB276" s="1">
        <v>44773</v>
      </c>
      <c r="AC276" s="1">
        <v>44785</v>
      </c>
      <c r="AD276" s="17" t="s">
        <v>34</v>
      </c>
      <c r="AE276" s="17" t="s">
        <v>35</v>
      </c>
      <c r="AF276" s="17" t="s">
        <v>10349</v>
      </c>
    </row>
    <row r="277" spans="1:32" x14ac:dyDescent="0.25">
      <c r="A277" s="17" t="s">
        <v>277</v>
      </c>
      <c r="B277">
        <v>2</v>
      </c>
      <c r="C277">
        <v>201</v>
      </c>
      <c r="D277">
        <v>1064.06</v>
      </c>
      <c r="E277">
        <v>0</v>
      </c>
      <c r="F277">
        <v>1064.06</v>
      </c>
      <c r="G277">
        <v>532.03</v>
      </c>
      <c r="H277">
        <v>532.03</v>
      </c>
      <c r="I277">
        <v>532.03</v>
      </c>
      <c r="J277">
        <v>532.03</v>
      </c>
      <c r="K277">
        <v>0</v>
      </c>
      <c r="L277">
        <v>0</v>
      </c>
      <c r="M277">
        <v>0</v>
      </c>
      <c r="N277">
        <v>0</v>
      </c>
      <c r="O277">
        <v>0</v>
      </c>
      <c r="P277">
        <v>0</v>
      </c>
      <c r="Q277">
        <v>0</v>
      </c>
      <c r="R277">
        <v>0</v>
      </c>
      <c r="S277">
        <v>0</v>
      </c>
      <c r="T277">
        <v>0</v>
      </c>
      <c r="U277">
        <v>0</v>
      </c>
      <c r="V277">
        <v>0</v>
      </c>
      <c r="W277">
        <v>4503</v>
      </c>
      <c r="X277">
        <v>3160</v>
      </c>
      <c r="Y277">
        <v>0</v>
      </c>
      <c r="Z277">
        <v>0</v>
      </c>
      <c r="AA277" s="1">
        <v>44562</v>
      </c>
      <c r="AB277" s="1">
        <v>44773</v>
      </c>
      <c r="AC277" s="1">
        <v>44785</v>
      </c>
      <c r="AD277" s="17" t="s">
        <v>34</v>
      </c>
      <c r="AE277" s="17" t="s">
        <v>35</v>
      </c>
      <c r="AF277" s="17" t="s">
        <v>10349</v>
      </c>
    </row>
    <row r="278" spans="1:32" x14ac:dyDescent="0.25">
      <c r="A278" s="17" t="s">
        <v>4180</v>
      </c>
      <c r="B278">
        <v>2</v>
      </c>
      <c r="C278">
        <v>201</v>
      </c>
      <c r="D278">
        <v>0</v>
      </c>
      <c r="E278">
        <v>0</v>
      </c>
      <c r="F278">
        <v>14544</v>
      </c>
      <c r="G278">
        <v>0</v>
      </c>
      <c r="H278">
        <v>0</v>
      </c>
      <c r="I278">
        <v>0</v>
      </c>
      <c r="J278">
        <v>0</v>
      </c>
      <c r="K278">
        <v>0</v>
      </c>
      <c r="L278">
        <v>0</v>
      </c>
      <c r="M278">
        <v>0</v>
      </c>
      <c r="N278">
        <v>0</v>
      </c>
      <c r="O278">
        <v>0</v>
      </c>
      <c r="P278">
        <v>0</v>
      </c>
      <c r="Q278">
        <v>0</v>
      </c>
      <c r="R278">
        <v>0</v>
      </c>
      <c r="S278">
        <v>0</v>
      </c>
      <c r="T278">
        <v>0</v>
      </c>
      <c r="U278">
        <v>0</v>
      </c>
      <c r="V278">
        <v>0</v>
      </c>
      <c r="W278">
        <v>4500</v>
      </c>
      <c r="X278">
        <v>3160</v>
      </c>
      <c r="Y278">
        <v>0</v>
      </c>
      <c r="Z278">
        <v>0</v>
      </c>
      <c r="AA278" s="1">
        <v>44562</v>
      </c>
      <c r="AB278" s="1">
        <v>44773</v>
      </c>
      <c r="AC278" s="1">
        <v>44785</v>
      </c>
      <c r="AD278" s="17" t="s">
        <v>34</v>
      </c>
      <c r="AE278" s="17" t="s">
        <v>35</v>
      </c>
      <c r="AF278" s="17" t="s">
        <v>10349</v>
      </c>
    </row>
    <row r="279" spans="1:32" x14ac:dyDescent="0.25">
      <c r="A279" s="17" t="s">
        <v>8862</v>
      </c>
      <c r="B279">
        <v>2</v>
      </c>
      <c r="C279">
        <v>201</v>
      </c>
      <c r="D279">
        <v>0</v>
      </c>
      <c r="E279">
        <v>0</v>
      </c>
      <c r="F279">
        <v>0</v>
      </c>
      <c r="G279">
        <v>0</v>
      </c>
      <c r="H279">
        <v>0</v>
      </c>
      <c r="I279">
        <v>80000</v>
      </c>
      <c r="J279">
        <v>0</v>
      </c>
      <c r="K279">
        <v>0</v>
      </c>
      <c r="L279">
        <v>0</v>
      </c>
      <c r="M279">
        <v>0</v>
      </c>
      <c r="N279">
        <v>0</v>
      </c>
      <c r="O279">
        <v>0</v>
      </c>
      <c r="P279">
        <v>0</v>
      </c>
      <c r="Q279">
        <v>0</v>
      </c>
      <c r="R279">
        <v>0</v>
      </c>
      <c r="S279">
        <v>0</v>
      </c>
      <c r="T279">
        <v>0</v>
      </c>
      <c r="U279">
        <v>0</v>
      </c>
      <c r="V279">
        <v>0</v>
      </c>
      <c r="W279">
        <v>4500</v>
      </c>
      <c r="X279">
        <v>3110</v>
      </c>
      <c r="Y279">
        <v>0</v>
      </c>
      <c r="Z279">
        <v>0</v>
      </c>
      <c r="AA279" s="1">
        <v>44562</v>
      </c>
      <c r="AB279" s="1">
        <v>44773</v>
      </c>
      <c r="AC279" s="1">
        <v>44785</v>
      </c>
      <c r="AD279" s="17" t="s">
        <v>34</v>
      </c>
      <c r="AE279" s="17" t="s">
        <v>35</v>
      </c>
      <c r="AF279" s="17" t="s">
        <v>10349</v>
      </c>
    </row>
    <row r="280" spans="1:32" x14ac:dyDescent="0.25">
      <c r="A280" s="17" t="s">
        <v>10364</v>
      </c>
      <c r="B280">
        <v>2</v>
      </c>
      <c r="C280">
        <v>201</v>
      </c>
      <c r="D280">
        <v>0</v>
      </c>
      <c r="E280">
        <v>0</v>
      </c>
      <c r="F280">
        <v>0</v>
      </c>
      <c r="G280">
        <v>0</v>
      </c>
      <c r="H280">
        <v>0</v>
      </c>
      <c r="I280">
        <v>0</v>
      </c>
      <c r="J280">
        <v>150027</v>
      </c>
      <c r="K280">
        <v>0</v>
      </c>
      <c r="L280">
        <v>0</v>
      </c>
      <c r="M280">
        <v>0</v>
      </c>
      <c r="N280">
        <v>0</v>
      </c>
      <c r="O280">
        <v>0</v>
      </c>
      <c r="P280">
        <v>0</v>
      </c>
      <c r="Q280">
        <v>0</v>
      </c>
      <c r="R280">
        <v>0</v>
      </c>
      <c r="S280">
        <v>0</v>
      </c>
      <c r="T280">
        <v>0</v>
      </c>
      <c r="U280">
        <v>0</v>
      </c>
      <c r="V280">
        <v>0</v>
      </c>
      <c r="W280">
        <v>4500</v>
      </c>
      <c r="X280">
        <v>0</v>
      </c>
      <c r="Y280">
        <v>0</v>
      </c>
      <c r="Z280">
        <v>0</v>
      </c>
      <c r="AA280" s="1">
        <v>44562</v>
      </c>
      <c r="AB280" s="1">
        <v>44773</v>
      </c>
      <c r="AC280" s="1">
        <v>44785</v>
      </c>
      <c r="AD280" s="17" t="s">
        <v>34</v>
      </c>
      <c r="AE280" s="17" t="s">
        <v>35</v>
      </c>
      <c r="AF280" s="17" t="s">
        <v>10349</v>
      </c>
    </row>
    <row r="281" spans="1:32" x14ac:dyDescent="0.25">
      <c r="A281" s="17" t="s">
        <v>278</v>
      </c>
      <c r="B281">
        <v>2</v>
      </c>
      <c r="C281">
        <v>201</v>
      </c>
      <c r="D281">
        <v>41146.49</v>
      </c>
      <c r="E281">
        <v>35741.64</v>
      </c>
      <c r="F281">
        <v>41282.199999999997</v>
      </c>
      <c r="G281">
        <v>37607.519999999997</v>
      </c>
      <c r="H281">
        <v>38458.68</v>
      </c>
      <c r="I281">
        <v>37731.57</v>
      </c>
      <c r="J281">
        <v>38307.56</v>
      </c>
      <c r="K281">
        <v>0</v>
      </c>
      <c r="L281">
        <v>0</v>
      </c>
      <c r="M281">
        <v>0</v>
      </c>
      <c r="N281">
        <v>0</v>
      </c>
      <c r="O281">
        <v>0</v>
      </c>
      <c r="P281">
        <v>64165.47</v>
      </c>
      <c r="Q281">
        <v>67407.149999999994</v>
      </c>
      <c r="R281">
        <v>62341.9</v>
      </c>
      <c r="S281">
        <v>103582.13</v>
      </c>
      <c r="T281">
        <v>64511.24</v>
      </c>
      <c r="U281">
        <v>67011.009999999995</v>
      </c>
      <c r="V281">
        <v>0</v>
      </c>
      <c r="W281">
        <v>0</v>
      </c>
      <c r="X281">
        <v>0</v>
      </c>
      <c r="Y281">
        <v>0</v>
      </c>
      <c r="Z281">
        <v>0</v>
      </c>
      <c r="AA281" s="1">
        <v>44562</v>
      </c>
      <c r="AB281" s="1">
        <v>44773</v>
      </c>
      <c r="AC281" s="1">
        <v>44785</v>
      </c>
      <c r="AD281" s="17" t="s">
        <v>34</v>
      </c>
      <c r="AE281" s="17" t="s">
        <v>35</v>
      </c>
      <c r="AF281" s="17" t="s">
        <v>10349</v>
      </c>
    </row>
    <row r="282" spans="1:32" x14ac:dyDescent="0.25">
      <c r="A282" s="17" t="s">
        <v>279</v>
      </c>
      <c r="B282">
        <v>2</v>
      </c>
      <c r="C282">
        <v>201</v>
      </c>
      <c r="D282">
        <v>41146.49</v>
      </c>
      <c r="E282">
        <v>28146.04</v>
      </c>
      <c r="F282">
        <v>26316.28</v>
      </c>
      <c r="G282">
        <v>26326.76</v>
      </c>
      <c r="H282">
        <v>27177.919999999998</v>
      </c>
      <c r="I282">
        <v>26450.81</v>
      </c>
      <c r="J282">
        <v>27026.799999999999</v>
      </c>
      <c r="K282">
        <v>0</v>
      </c>
      <c r="L282">
        <v>0</v>
      </c>
      <c r="M282">
        <v>0</v>
      </c>
      <c r="N282">
        <v>0</v>
      </c>
      <c r="O282">
        <v>0</v>
      </c>
      <c r="P282">
        <v>56833.88</v>
      </c>
      <c r="Q282">
        <v>43200.51</v>
      </c>
      <c r="R282">
        <v>43125.24</v>
      </c>
      <c r="S282">
        <v>41911.760000000002</v>
      </c>
      <c r="T282">
        <v>41906.06</v>
      </c>
      <c r="U282">
        <v>47100.63</v>
      </c>
      <c r="V282">
        <v>0</v>
      </c>
      <c r="W282">
        <v>0</v>
      </c>
      <c r="X282">
        <v>0</v>
      </c>
      <c r="Y282">
        <v>0</v>
      </c>
      <c r="Z282">
        <v>0</v>
      </c>
      <c r="AA282" s="1">
        <v>44562</v>
      </c>
      <c r="AB282" s="1">
        <v>44773</v>
      </c>
      <c r="AC282" s="1">
        <v>44785</v>
      </c>
      <c r="AD282" s="17" t="s">
        <v>34</v>
      </c>
      <c r="AE282" s="17" t="s">
        <v>35</v>
      </c>
      <c r="AF282" s="17" t="s">
        <v>10349</v>
      </c>
    </row>
    <row r="283" spans="1:32" x14ac:dyDescent="0.25">
      <c r="A283" s="17" t="s">
        <v>280</v>
      </c>
      <c r="B283">
        <v>2</v>
      </c>
      <c r="C283">
        <v>201</v>
      </c>
      <c r="D283">
        <v>41146.49</v>
      </c>
      <c r="E283">
        <v>28146.04</v>
      </c>
      <c r="F283">
        <v>26316.28</v>
      </c>
      <c r="G283">
        <v>26326.76</v>
      </c>
      <c r="H283">
        <v>27177.919999999998</v>
      </c>
      <c r="I283">
        <v>26450.81</v>
      </c>
      <c r="J283">
        <v>27026.799999999999</v>
      </c>
      <c r="K283">
        <v>0</v>
      </c>
      <c r="L283">
        <v>0</v>
      </c>
      <c r="M283">
        <v>0</v>
      </c>
      <c r="N283">
        <v>0</v>
      </c>
      <c r="O283">
        <v>0</v>
      </c>
      <c r="P283">
        <v>56833.88</v>
      </c>
      <c r="Q283">
        <v>43200.51</v>
      </c>
      <c r="R283">
        <v>43125.24</v>
      </c>
      <c r="S283">
        <v>41911.760000000002</v>
      </c>
      <c r="T283">
        <v>41906.06</v>
      </c>
      <c r="U283">
        <v>47100.63</v>
      </c>
      <c r="V283">
        <v>0</v>
      </c>
      <c r="W283">
        <v>1014</v>
      </c>
      <c r="X283">
        <v>0</v>
      </c>
      <c r="Y283">
        <v>0</v>
      </c>
      <c r="Z283">
        <v>0</v>
      </c>
      <c r="AA283" s="1">
        <v>44562</v>
      </c>
      <c r="AB283" s="1">
        <v>44773</v>
      </c>
      <c r="AC283" s="1">
        <v>44785</v>
      </c>
      <c r="AD283" s="17" t="s">
        <v>34</v>
      </c>
      <c r="AE283" s="17" t="s">
        <v>35</v>
      </c>
      <c r="AF283" s="17" t="s">
        <v>10349</v>
      </c>
    </row>
    <row r="284" spans="1:32" x14ac:dyDescent="0.25">
      <c r="A284" s="17" t="s">
        <v>281</v>
      </c>
      <c r="B284">
        <v>2</v>
      </c>
      <c r="C284">
        <v>201</v>
      </c>
      <c r="D284">
        <v>0</v>
      </c>
      <c r="E284">
        <v>7595.6</v>
      </c>
      <c r="F284">
        <v>7595.6</v>
      </c>
      <c r="G284">
        <v>7595.6</v>
      </c>
      <c r="H284">
        <v>7595.6</v>
      </c>
      <c r="I284">
        <v>7595.6</v>
      </c>
      <c r="J284">
        <v>7595.6</v>
      </c>
      <c r="K284">
        <v>0</v>
      </c>
      <c r="L284">
        <v>0</v>
      </c>
      <c r="M284">
        <v>0</v>
      </c>
      <c r="N284">
        <v>0</v>
      </c>
      <c r="O284">
        <v>0</v>
      </c>
      <c r="P284">
        <v>6526.8</v>
      </c>
      <c r="Q284">
        <v>15124.93</v>
      </c>
      <c r="R284">
        <v>11489.06</v>
      </c>
      <c r="S284">
        <v>19961.939999999999</v>
      </c>
      <c r="T284">
        <v>13213.94</v>
      </c>
      <c r="U284">
        <v>9972.33</v>
      </c>
      <c r="V284">
        <v>0</v>
      </c>
      <c r="W284">
        <v>0</v>
      </c>
      <c r="X284">
        <v>0</v>
      </c>
      <c r="Y284">
        <v>0</v>
      </c>
      <c r="Z284">
        <v>0</v>
      </c>
      <c r="AA284" s="1">
        <v>44562</v>
      </c>
      <c r="AB284" s="1">
        <v>44773</v>
      </c>
      <c r="AC284" s="1">
        <v>44785</v>
      </c>
      <c r="AD284" s="17" t="s">
        <v>34</v>
      </c>
      <c r="AE284" s="17" t="s">
        <v>35</v>
      </c>
      <c r="AF284" s="17" t="s">
        <v>10349</v>
      </c>
    </row>
    <row r="285" spans="1:32" x14ac:dyDescent="0.25">
      <c r="A285" s="17" t="s">
        <v>282</v>
      </c>
      <c r="B285">
        <v>2</v>
      </c>
      <c r="C285">
        <v>201</v>
      </c>
      <c r="D285">
        <v>0</v>
      </c>
      <c r="E285">
        <v>7595.6</v>
      </c>
      <c r="F285">
        <v>7595.6</v>
      </c>
      <c r="G285">
        <v>7595.6</v>
      </c>
      <c r="H285">
        <v>7595.6</v>
      </c>
      <c r="I285">
        <v>7595.6</v>
      </c>
      <c r="J285">
        <v>7595.6</v>
      </c>
      <c r="K285">
        <v>0</v>
      </c>
      <c r="L285">
        <v>0</v>
      </c>
      <c r="M285">
        <v>0</v>
      </c>
      <c r="N285">
        <v>0</v>
      </c>
      <c r="O285">
        <v>0</v>
      </c>
      <c r="P285">
        <v>6526.8</v>
      </c>
      <c r="Q285">
        <v>15124.93</v>
      </c>
      <c r="R285">
        <v>11489.06</v>
      </c>
      <c r="S285">
        <v>19961.939999999999</v>
      </c>
      <c r="T285">
        <v>13213.94</v>
      </c>
      <c r="U285">
        <v>9972.33</v>
      </c>
      <c r="V285">
        <v>0</v>
      </c>
      <c r="W285">
        <v>0</v>
      </c>
      <c r="X285">
        <v>0</v>
      </c>
      <c r="Y285">
        <v>0</v>
      </c>
      <c r="Z285">
        <v>0</v>
      </c>
      <c r="AA285" s="1">
        <v>44562</v>
      </c>
      <c r="AB285" s="1">
        <v>44773</v>
      </c>
      <c r="AC285" s="1">
        <v>44785</v>
      </c>
      <c r="AD285" s="17" t="s">
        <v>34</v>
      </c>
      <c r="AE285" s="17" t="s">
        <v>35</v>
      </c>
      <c r="AF285" s="17" t="s">
        <v>10349</v>
      </c>
    </row>
    <row r="286" spans="1:32" x14ac:dyDescent="0.25">
      <c r="A286" s="17" t="s">
        <v>283</v>
      </c>
      <c r="B286">
        <v>2</v>
      </c>
      <c r="C286">
        <v>201</v>
      </c>
      <c r="D286">
        <v>0</v>
      </c>
      <c r="E286">
        <v>2995.2</v>
      </c>
      <c r="F286">
        <v>2995.2</v>
      </c>
      <c r="G286">
        <v>2995.2</v>
      </c>
      <c r="H286">
        <v>2995.2</v>
      </c>
      <c r="I286">
        <v>2995.2</v>
      </c>
      <c r="J286">
        <v>2995.2</v>
      </c>
      <c r="K286">
        <v>0</v>
      </c>
      <c r="L286">
        <v>0</v>
      </c>
      <c r="M286">
        <v>0</v>
      </c>
      <c r="N286">
        <v>0</v>
      </c>
      <c r="O286">
        <v>0</v>
      </c>
      <c r="P286">
        <v>2775.87</v>
      </c>
      <c r="Q286">
        <v>6421.53</v>
      </c>
      <c r="R286">
        <v>4817.51</v>
      </c>
      <c r="S286">
        <v>6221.82</v>
      </c>
      <c r="T286">
        <v>5557.82</v>
      </c>
      <c r="U286">
        <v>4157.45</v>
      </c>
      <c r="V286">
        <v>0</v>
      </c>
      <c r="W286">
        <v>1001</v>
      </c>
      <c r="X286">
        <v>0</v>
      </c>
      <c r="Y286">
        <v>0</v>
      </c>
      <c r="Z286">
        <v>0</v>
      </c>
      <c r="AA286" s="1">
        <v>44562</v>
      </c>
      <c r="AB286" s="1">
        <v>44773</v>
      </c>
      <c r="AC286" s="1">
        <v>44785</v>
      </c>
      <c r="AD286" s="17" t="s">
        <v>34</v>
      </c>
      <c r="AE286" s="17" t="s">
        <v>35</v>
      </c>
      <c r="AF286" s="17" t="s">
        <v>10349</v>
      </c>
    </row>
    <row r="287" spans="1:32" x14ac:dyDescent="0.25">
      <c r="A287" s="17" t="s">
        <v>284</v>
      </c>
      <c r="B287">
        <v>2</v>
      </c>
      <c r="C287">
        <v>201</v>
      </c>
      <c r="D287">
        <v>0</v>
      </c>
      <c r="E287">
        <v>2289.8000000000002</v>
      </c>
      <c r="F287">
        <v>2289.8000000000002</v>
      </c>
      <c r="G287">
        <v>2289.8000000000002</v>
      </c>
      <c r="H287">
        <v>2289.8000000000002</v>
      </c>
      <c r="I287">
        <v>2289.8000000000002</v>
      </c>
      <c r="J287">
        <v>2289.8000000000002</v>
      </c>
      <c r="K287">
        <v>0</v>
      </c>
      <c r="L287">
        <v>0</v>
      </c>
      <c r="M287">
        <v>0</v>
      </c>
      <c r="N287">
        <v>0</v>
      </c>
      <c r="O287">
        <v>0</v>
      </c>
      <c r="P287">
        <v>2087.38</v>
      </c>
      <c r="Q287">
        <v>4991.9799999999996</v>
      </c>
      <c r="R287">
        <v>3807.34</v>
      </c>
      <c r="S287">
        <v>4380.8999999999996</v>
      </c>
      <c r="T287">
        <v>4380.8999999999996</v>
      </c>
      <c r="U287">
        <v>3348.5</v>
      </c>
      <c r="V287">
        <v>0</v>
      </c>
      <c r="W287">
        <v>1031</v>
      </c>
      <c r="X287">
        <v>0</v>
      </c>
      <c r="Y287">
        <v>0</v>
      </c>
      <c r="Z287">
        <v>0</v>
      </c>
      <c r="AA287" s="1">
        <v>44562</v>
      </c>
      <c r="AB287" s="1">
        <v>44773</v>
      </c>
      <c r="AC287" s="1">
        <v>44785</v>
      </c>
      <c r="AD287" s="17" t="s">
        <v>34</v>
      </c>
      <c r="AE287" s="17" t="s">
        <v>35</v>
      </c>
      <c r="AF287" s="17" t="s">
        <v>10349</v>
      </c>
    </row>
    <row r="288" spans="1:32" x14ac:dyDescent="0.25">
      <c r="A288" s="17" t="s">
        <v>285</v>
      </c>
      <c r="B288">
        <v>2</v>
      </c>
      <c r="C288">
        <v>201</v>
      </c>
      <c r="D288">
        <v>0</v>
      </c>
      <c r="E288">
        <v>2044.6</v>
      </c>
      <c r="F288">
        <v>2044.6</v>
      </c>
      <c r="G288">
        <v>2044.6</v>
      </c>
      <c r="H288">
        <v>2044.6</v>
      </c>
      <c r="I288">
        <v>2044.6</v>
      </c>
      <c r="J288">
        <v>2044.6</v>
      </c>
      <c r="K288">
        <v>0</v>
      </c>
      <c r="L288">
        <v>0</v>
      </c>
      <c r="M288">
        <v>0</v>
      </c>
      <c r="N288">
        <v>0</v>
      </c>
      <c r="O288">
        <v>0</v>
      </c>
      <c r="P288">
        <v>1379.6</v>
      </c>
      <c r="Q288">
        <v>3114.73</v>
      </c>
      <c r="R288">
        <v>2357.38</v>
      </c>
      <c r="S288">
        <v>8809.64</v>
      </c>
      <c r="T288">
        <v>2725.64</v>
      </c>
      <c r="U288">
        <v>2059.0100000000002</v>
      </c>
      <c r="V288">
        <v>0</v>
      </c>
      <c r="W288">
        <v>1033</v>
      </c>
      <c r="X288">
        <v>0</v>
      </c>
      <c r="Y288">
        <v>0</v>
      </c>
      <c r="Z288">
        <v>0</v>
      </c>
      <c r="AA288" s="1">
        <v>44562</v>
      </c>
      <c r="AB288" s="1">
        <v>44773</v>
      </c>
      <c r="AC288" s="1">
        <v>44785</v>
      </c>
      <c r="AD288" s="17" t="s">
        <v>34</v>
      </c>
      <c r="AE288" s="17" t="s">
        <v>35</v>
      </c>
      <c r="AF288" s="17" t="s">
        <v>10349</v>
      </c>
    </row>
    <row r="289" spans="1:32" x14ac:dyDescent="0.25">
      <c r="A289" s="17" t="s">
        <v>286</v>
      </c>
      <c r="B289">
        <v>2</v>
      </c>
      <c r="C289">
        <v>201</v>
      </c>
      <c r="D289">
        <v>0</v>
      </c>
      <c r="E289">
        <v>160</v>
      </c>
      <c r="F289">
        <v>160</v>
      </c>
      <c r="G289">
        <v>160</v>
      </c>
      <c r="H289">
        <v>160</v>
      </c>
      <c r="I289">
        <v>160</v>
      </c>
      <c r="J289">
        <v>160</v>
      </c>
      <c r="K289">
        <v>0</v>
      </c>
      <c r="L289">
        <v>0</v>
      </c>
      <c r="M289">
        <v>0</v>
      </c>
      <c r="N289">
        <v>0</v>
      </c>
      <c r="O289">
        <v>0</v>
      </c>
      <c r="P289">
        <v>166.74</v>
      </c>
      <c r="Q289">
        <v>384.24</v>
      </c>
      <c r="R289">
        <v>296.07</v>
      </c>
      <c r="S289">
        <v>338.82</v>
      </c>
      <c r="T289">
        <v>338.82</v>
      </c>
      <c r="U289">
        <v>253.31</v>
      </c>
      <c r="V289">
        <v>0</v>
      </c>
      <c r="W289">
        <v>1059</v>
      </c>
      <c r="X289">
        <v>0</v>
      </c>
      <c r="Y289">
        <v>0</v>
      </c>
      <c r="Z289">
        <v>0</v>
      </c>
      <c r="AA289" s="1">
        <v>44562</v>
      </c>
      <c r="AB289" s="1">
        <v>44773</v>
      </c>
      <c r="AC289" s="1">
        <v>44785</v>
      </c>
      <c r="AD289" s="17" t="s">
        <v>34</v>
      </c>
      <c r="AE289" s="17" t="s">
        <v>35</v>
      </c>
      <c r="AF289" s="17" t="s">
        <v>10349</v>
      </c>
    </row>
    <row r="290" spans="1:32" x14ac:dyDescent="0.25">
      <c r="A290" s="17" t="s">
        <v>287</v>
      </c>
      <c r="B290">
        <v>2</v>
      </c>
      <c r="C290">
        <v>201</v>
      </c>
      <c r="D290">
        <v>0</v>
      </c>
      <c r="E290">
        <v>106</v>
      </c>
      <c r="F290">
        <v>106</v>
      </c>
      <c r="G290">
        <v>106</v>
      </c>
      <c r="H290">
        <v>106</v>
      </c>
      <c r="I290">
        <v>106</v>
      </c>
      <c r="J290">
        <v>106</v>
      </c>
      <c r="K290">
        <v>0</v>
      </c>
      <c r="L290">
        <v>0</v>
      </c>
      <c r="M290">
        <v>0</v>
      </c>
      <c r="N290">
        <v>0</v>
      </c>
      <c r="O290">
        <v>0</v>
      </c>
      <c r="P290">
        <v>117.21</v>
      </c>
      <c r="Q290">
        <v>212.45</v>
      </c>
      <c r="R290">
        <v>210.76</v>
      </c>
      <c r="S290">
        <v>210.76</v>
      </c>
      <c r="T290">
        <v>210.76</v>
      </c>
      <c r="U290">
        <v>154.06</v>
      </c>
      <c r="V290">
        <v>0</v>
      </c>
      <c r="W290">
        <v>1071</v>
      </c>
      <c r="X290">
        <v>0</v>
      </c>
      <c r="Y290">
        <v>0</v>
      </c>
      <c r="Z290">
        <v>0</v>
      </c>
      <c r="AA290" s="1">
        <v>44562</v>
      </c>
      <c r="AB290" s="1">
        <v>44773</v>
      </c>
      <c r="AC290" s="1">
        <v>44785</v>
      </c>
      <c r="AD290" s="17" t="s">
        <v>34</v>
      </c>
      <c r="AE290" s="17" t="s">
        <v>35</v>
      </c>
      <c r="AF290" s="17" t="s">
        <v>10349</v>
      </c>
    </row>
    <row r="291" spans="1:32" x14ac:dyDescent="0.25">
      <c r="A291" s="17" t="s">
        <v>288</v>
      </c>
      <c r="B291">
        <v>2</v>
      </c>
      <c r="C291">
        <v>201</v>
      </c>
      <c r="D291">
        <v>0</v>
      </c>
      <c r="E291">
        <v>0</v>
      </c>
      <c r="F291">
        <v>7370.32</v>
      </c>
      <c r="G291">
        <v>3685.16</v>
      </c>
      <c r="H291">
        <v>3685.16</v>
      </c>
      <c r="I291">
        <v>3685.16</v>
      </c>
      <c r="J291">
        <v>3685.16</v>
      </c>
      <c r="K291">
        <v>0</v>
      </c>
      <c r="L291">
        <v>0</v>
      </c>
      <c r="M291">
        <v>0</v>
      </c>
      <c r="N291">
        <v>0</v>
      </c>
      <c r="O291">
        <v>0</v>
      </c>
      <c r="P291">
        <v>804.79</v>
      </c>
      <c r="Q291">
        <v>9081.7099999999991</v>
      </c>
      <c r="R291">
        <v>7727.6</v>
      </c>
      <c r="S291">
        <v>9183.61</v>
      </c>
      <c r="T291">
        <v>9391.24</v>
      </c>
      <c r="U291">
        <v>9938.0499999999993</v>
      </c>
      <c r="V291">
        <v>0</v>
      </c>
      <c r="W291">
        <v>0</v>
      </c>
      <c r="X291">
        <v>0</v>
      </c>
      <c r="Y291">
        <v>0</v>
      </c>
      <c r="Z291">
        <v>0</v>
      </c>
      <c r="AA291" s="1">
        <v>44562</v>
      </c>
      <c r="AB291" s="1">
        <v>44773</v>
      </c>
      <c r="AC291" s="1">
        <v>44785</v>
      </c>
      <c r="AD291" s="17" t="s">
        <v>34</v>
      </c>
      <c r="AE291" s="17" t="s">
        <v>35</v>
      </c>
      <c r="AF291" s="17" t="s">
        <v>10349</v>
      </c>
    </row>
    <row r="292" spans="1:32" x14ac:dyDescent="0.25">
      <c r="A292" s="17" t="s">
        <v>289</v>
      </c>
      <c r="B292">
        <v>2</v>
      </c>
      <c r="C292">
        <v>201</v>
      </c>
      <c r="D292">
        <v>0</v>
      </c>
      <c r="E292">
        <v>0</v>
      </c>
      <c r="F292">
        <v>7370.32</v>
      </c>
      <c r="G292">
        <v>3685.16</v>
      </c>
      <c r="H292">
        <v>3685.16</v>
      </c>
      <c r="I292">
        <v>3685.16</v>
      </c>
      <c r="J292">
        <v>3685.16</v>
      </c>
      <c r="K292">
        <v>0</v>
      </c>
      <c r="L292">
        <v>0</v>
      </c>
      <c r="M292">
        <v>0</v>
      </c>
      <c r="N292">
        <v>0</v>
      </c>
      <c r="O292">
        <v>0</v>
      </c>
      <c r="P292">
        <v>804.79</v>
      </c>
      <c r="Q292">
        <v>9081.7099999999991</v>
      </c>
      <c r="R292">
        <v>7727.6</v>
      </c>
      <c r="S292">
        <v>9183.61</v>
      </c>
      <c r="T292">
        <v>9391.24</v>
      </c>
      <c r="U292">
        <v>9938.0499999999993</v>
      </c>
      <c r="V292">
        <v>0</v>
      </c>
      <c r="W292">
        <v>1016</v>
      </c>
      <c r="X292">
        <v>0</v>
      </c>
      <c r="Y292">
        <v>0</v>
      </c>
      <c r="Z292">
        <v>0</v>
      </c>
      <c r="AA292" s="1">
        <v>44562</v>
      </c>
      <c r="AB292" s="1">
        <v>44773</v>
      </c>
      <c r="AC292" s="1">
        <v>44785</v>
      </c>
      <c r="AD292" s="17" t="s">
        <v>34</v>
      </c>
      <c r="AE292" s="17" t="s">
        <v>35</v>
      </c>
      <c r="AF292" s="17" t="s">
        <v>10349</v>
      </c>
    </row>
    <row r="293" spans="1:32" x14ac:dyDescent="0.25">
      <c r="A293" s="17" t="s">
        <v>10365</v>
      </c>
      <c r="B293">
        <v>2</v>
      </c>
      <c r="C293">
        <v>201</v>
      </c>
      <c r="D293">
        <v>0</v>
      </c>
      <c r="E293">
        <v>0</v>
      </c>
      <c r="F293">
        <v>0</v>
      </c>
      <c r="G293">
        <v>0</v>
      </c>
      <c r="H293">
        <v>0</v>
      </c>
      <c r="I293">
        <v>0</v>
      </c>
      <c r="J293">
        <v>0</v>
      </c>
      <c r="K293">
        <v>0</v>
      </c>
      <c r="L293">
        <v>0</v>
      </c>
      <c r="M293">
        <v>0</v>
      </c>
      <c r="N293">
        <v>0</v>
      </c>
      <c r="O293">
        <v>0</v>
      </c>
      <c r="P293">
        <v>0</v>
      </c>
      <c r="Q293">
        <v>0</v>
      </c>
      <c r="R293">
        <v>0</v>
      </c>
      <c r="S293">
        <v>32524.82</v>
      </c>
      <c r="T293">
        <v>0</v>
      </c>
      <c r="U293">
        <v>0</v>
      </c>
      <c r="V293">
        <v>0</v>
      </c>
      <c r="W293">
        <v>0</v>
      </c>
      <c r="X293">
        <v>0</v>
      </c>
      <c r="Y293">
        <v>0</v>
      </c>
      <c r="Z293">
        <v>0</v>
      </c>
      <c r="AA293" s="1">
        <v>44562</v>
      </c>
      <c r="AB293" s="1">
        <v>44773</v>
      </c>
      <c r="AC293" s="1">
        <v>44785</v>
      </c>
      <c r="AD293" s="17" t="s">
        <v>34</v>
      </c>
      <c r="AE293" s="17" t="s">
        <v>35</v>
      </c>
      <c r="AF293" s="17" t="s">
        <v>10349</v>
      </c>
    </row>
    <row r="294" spans="1:32" x14ac:dyDescent="0.25">
      <c r="A294" s="17" t="s">
        <v>10366</v>
      </c>
      <c r="B294">
        <v>2</v>
      </c>
      <c r="C294">
        <v>201</v>
      </c>
      <c r="D294">
        <v>0</v>
      </c>
      <c r="E294">
        <v>0</v>
      </c>
      <c r="F294">
        <v>0</v>
      </c>
      <c r="G294">
        <v>0</v>
      </c>
      <c r="H294">
        <v>0</v>
      </c>
      <c r="I294">
        <v>0</v>
      </c>
      <c r="J294">
        <v>0</v>
      </c>
      <c r="K294">
        <v>0</v>
      </c>
      <c r="L294">
        <v>0</v>
      </c>
      <c r="M294">
        <v>0</v>
      </c>
      <c r="N294">
        <v>0</v>
      </c>
      <c r="O294">
        <v>0</v>
      </c>
      <c r="P294">
        <v>0</v>
      </c>
      <c r="Q294">
        <v>0</v>
      </c>
      <c r="R294">
        <v>0</v>
      </c>
      <c r="S294">
        <v>32524.82</v>
      </c>
      <c r="T294">
        <v>0</v>
      </c>
      <c r="U294">
        <v>0</v>
      </c>
      <c r="V294">
        <v>0</v>
      </c>
      <c r="W294">
        <v>0</v>
      </c>
      <c r="X294">
        <v>0</v>
      </c>
      <c r="Y294">
        <v>0</v>
      </c>
      <c r="Z294">
        <v>0</v>
      </c>
      <c r="AA294" s="1">
        <v>44562</v>
      </c>
      <c r="AB294" s="1">
        <v>44773</v>
      </c>
      <c r="AC294" s="1">
        <v>44785</v>
      </c>
      <c r="AD294" s="17" t="s">
        <v>34</v>
      </c>
      <c r="AE294" s="17" t="s">
        <v>35</v>
      </c>
      <c r="AF294" s="17" t="s">
        <v>10349</v>
      </c>
    </row>
    <row r="295" spans="1:32" x14ac:dyDescent="0.25">
      <c r="A295" s="17" t="s">
        <v>10367</v>
      </c>
      <c r="B295">
        <v>2</v>
      </c>
      <c r="C295">
        <v>201</v>
      </c>
      <c r="D295">
        <v>0</v>
      </c>
      <c r="E295">
        <v>0</v>
      </c>
      <c r="F295">
        <v>0</v>
      </c>
      <c r="G295">
        <v>0</v>
      </c>
      <c r="H295">
        <v>0</v>
      </c>
      <c r="I295">
        <v>0</v>
      </c>
      <c r="J295">
        <v>0</v>
      </c>
      <c r="K295">
        <v>0</v>
      </c>
      <c r="L295">
        <v>0</v>
      </c>
      <c r="M295">
        <v>0</v>
      </c>
      <c r="N295">
        <v>0</v>
      </c>
      <c r="O295">
        <v>0</v>
      </c>
      <c r="P295">
        <v>0</v>
      </c>
      <c r="Q295">
        <v>0</v>
      </c>
      <c r="R295">
        <v>0</v>
      </c>
      <c r="S295">
        <v>32524.82</v>
      </c>
      <c r="T295">
        <v>0</v>
      </c>
      <c r="U295">
        <v>0</v>
      </c>
      <c r="V295">
        <v>0</v>
      </c>
      <c r="W295">
        <v>0</v>
      </c>
      <c r="X295">
        <v>0</v>
      </c>
      <c r="Y295">
        <v>0</v>
      </c>
      <c r="Z295">
        <v>0</v>
      </c>
      <c r="AA295" s="1">
        <v>44562</v>
      </c>
      <c r="AB295" s="1">
        <v>44773</v>
      </c>
      <c r="AC295" s="1">
        <v>44785</v>
      </c>
      <c r="AD295" s="17" t="s">
        <v>34</v>
      </c>
      <c r="AE295" s="17" t="s">
        <v>35</v>
      </c>
      <c r="AF295" s="17" t="s">
        <v>10349</v>
      </c>
    </row>
    <row r="296" spans="1:32" x14ac:dyDescent="0.25">
      <c r="A296" s="17" t="s">
        <v>10368</v>
      </c>
      <c r="B296">
        <v>2</v>
      </c>
      <c r="C296">
        <v>201</v>
      </c>
      <c r="D296">
        <v>0</v>
      </c>
      <c r="E296">
        <v>0</v>
      </c>
      <c r="F296">
        <v>0</v>
      </c>
      <c r="G296">
        <v>0</v>
      </c>
      <c r="H296">
        <v>0</v>
      </c>
      <c r="I296">
        <v>0</v>
      </c>
      <c r="J296">
        <v>0</v>
      </c>
      <c r="K296">
        <v>0</v>
      </c>
      <c r="L296">
        <v>0</v>
      </c>
      <c r="M296">
        <v>0</v>
      </c>
      <c r="N296">
        <v>0</v>
      </c>
      <c r="O296">
        <v>0</v>
      </c>
      <c r="P296">
        <v>0</v>
      </c>
      <c r="Q296">
        <v>0</v>
      </c>
      <c r="R296">
        <v>0</v>
      </c>
      <c r="S296">
        <v>32524.82</v>
      </c>
      <c r="T296">
        <v>0</v>
      </c>
      <c r="U296">
        <v>0</v>
      </c>
      <c r="V296">
        <v>0</v>
      </c>
      <c r="W296">
        <v>1040</v>
      </c>
      <c r="X296">
        <v>0</v>
      </c>
      <c r="Y296">
        <v>0</v>
      </c>
      <c r="Z296">
        <v>0</v>
      </c>
      <c r="AA296" s="1">
        <v>44562</v>
      </c>
      <c r="AB296" s="1">
        <v>44773</v>
      </c>
      <c r="AC296" s="1">
        <v>44785</v>
      </c>
      <c r="AD296" s="17" t="s">
        <v>34</v>
      </c>
      <c r="AE296" s="17" t="s">
        <v>35</v>
      </c>
      <c r="AF296" s="17" t="s">
        <v>10349</v>
      </c>
    </row>
    <row r="297" spans="1:32" x14ac:dyDescent="0.25">
      <c r="A297" s="17" t="s">
        <v>290</v>
      </c>
      <c r="B297">
        <v>2</v>
      </c>
      <c r="C297">
        <v>201</v>
      </c>
      <c r="D297">
        <v>0</v>
      </c>
      <c r="E297">
        <v>0</v>
      </c>
      <c r="F297">
        <v>35320.36</v>
      </c>
      <c r="G297">
        <v>7116.31</v>
      </c>
      <c r="H297">
        <v>7058.41</v>
      </c>
      <c r="I297">
        <v>6486.2</v>
      </c>
      <c r="J297">
        <v>25706.3</v>
      </c>
      <c r="K297">
        <v>0</v>
      </c>
      <c r="L297">
        <v>0</v>
      </c>
      <c r="M297">
        <v>0</v>
      </c>
      <c r="N297">
        <v>0</v>
      </c>
      <c r="O297">
        <v>0</v>
      </c>
      <c r="P297">
        <v>4252.45</v>
      </c>
      <c r="Q297">
        <v>12806.17</v>
      </c>
      <c r="R297">
        <v>58844.32</v>
      </c>
      <c r="S297">
        <v>18229.23</v>
      </c>
      <c r="T297">
        <v>26516.84</v>
      </c>
      <c r="U297">
        <v>70282.990000000005</v>
      </c>
      <c r="V297">
        <v>0</v>
      </c>
      <c r="W297">
        <v>0</v>
      </c>
      <c r="X297">
        <v>0</v>
      </c>
      <c r="Y297">
        <v>0</v>
      </c>
      <c r="Z297">
        <v>0</v>
      </c>
      <c r="AA297" s="1">
        <v>44562</v>
      </c>
      <c r="AB297" s="1">
        <v>44773</v>
      </c>
      <c r="AC297" s="1">
        <v>44785</v>
      </c>
      <c r="AD297" s="17" t="s">
        <v>34</v>
      </c>
      <c r="AE297" s="17" t="s">
        <v>35</v>
      </c>
      <c r="AF297" s="17" t="s">
        <v>10349</v>
      </c>
    </row>
    <row r="298" spans="1:32" x14ac:dyDescent="0.25">
      <c r="A298" s="17" t="s">
        <v>291</v>
      </c>
      <c r="B298">
        <v>2</v>
      </c>
      <c r="C298">
        <v>201</v>
      </c>
      <c r="D298">
        <v>0</v>
      </c>
      <c r="E298">
        <v>0</v>
      </c>
      <c r="F298">
        <v>35320.36</v>
      </c>
      <c r="G298">
        <v>7116.31</v>
      </c>
      <c r="H298">
        <v>7058.41</v>
      </c>
      <c r="I298">
        <v>6486.2</v>
      </c>
      <c r="J298">
        <v>25706.3</v>
      </c>
      <c r="K298">
        <v>0</v>
      </c>
      <c r="L298">
        <v>0</v>
      </c>
      <c r="M298">
        <v>0</v>
      </c>
      <c r="N298">
        <v>0</v>
      </c>
      <c r="O298">
        <v>0</v>
      </c>
      <c r="P298">
        <v>4252.45</v>
      </c>
      <c r="Q298">
        <v>12806.17</v>
      </c>
      <c r="R298">
        <v>58844.32</v>
      </c>
      <c r="S298">
        <v>18229.23</v>
      </c>
      <c r="T298">
        <v>26516.84</v>
      </c>
      <c r="U298">
        <v>70282.990000000005</v>
      </c>
      <c r="V298">
        <v>0</v>
      </c>
      <c r="W298">
        <v>0</v>
      </c>
      <c r="X298">
        <v>0</v>
      </c>
      <c r="Y298">
        <v>0</v>
      </c>
      <c r="Z298">
        <v>0</v>
      </c>
      <c r="AA298" s="1">
        <v>44562</v>
      </c>
      <c r="AB298" s="1">
        <v>44773</v>
      </c>
      <c r="AC298" s="1">
        <v>44785</v>
      </c>
      <c r="AD298" s="17" t="s">
        <v>34</v>
      </c>
      <c r="AE298" s="17" t="s">
        <v>35</v>
      </c>
      <c r="AF298" s="17" t="s">
        <v>10349</v>
      </c>
    </row>
    <row r="299" spans="1:32" x14ac:dyDescent="0.25">
      <c r="A299" s="17" t="s">
        <v>292</v>
      </c>
      <c r="B299">
        <v>2</v>
      </c>
      <c r="C299">
        <v>201</v>
      </c>
      <c r="D299">
        <v>0</v>
      </c>
      <c r="E299">
        <v>0</v>
      </c>
      <c r="F299">
        <v>35320.36</v>
      </c>
      <c r="G299">
        <v>7116.31</v>
      </c>
      <c r="H299">
        <v>7058.41</v>
      </c>
      <c r="I299">
        <v>6486.2</v>
      </c>
      <c r="J299">
        <v>25706.3</v>
      </c>
      <c r="K299">
        <v>0</v>
      </c>
      <c r="L299">
        <v>0</v>
      </c>
      <c r="M299">
        <v>0</v>
      </c>
      <c r="N299">
        <v>0</v>
      </c>
      <c r="O299">
        <v>0</v>
      </c>
      <c r="P299">
        <v>4252.45</v>
      </c>
      <c r="Q299">
        <v>12806.17</v>
      </c>
      <c r="R299">
        <v>58844.32</v>
      </c>
      <c r="S299">
        <v>18229.23</v>
      </c>
      <c r="T299">
        <v>26516.84</v>
      </c>
      <c r="U299">
        <v>70282.990000000005</v>
      </c>
      <c r="V299">
        <v>0</v>
      </c>
      <c r="W299">
        <v>0</v>
      </c>
      <c r="X299">
        <v>0</v>
      </c>
      <c r="Y299">
        <v>0</v>
      </c>
      <c r="Z299">
        <v>0</v>
      </c>
      <c r="AA299" s="1">
        <v>44562</v>
      </c>
      <c r="AB299" s="1">
        <v>44773</v>
      </c>
      <c r="AC299" s="1">
        <v>44785</v>
      </c>
      <c r="AD299" s="17" t="s">
        <v>34</v>
      </c>
      <c r="AE299" s="17" t="s">
        <v>35</v>
      </c>
      <c r="AF299" s="17" t="s">
        <v>10349</v>
      </c>
    </row>
    <row r="300" spans="1:32" x14ac:dyDescent="0.25">
      <c r="A300" s="17" t="s">
        <v>293</v>
      </c>
      <c r="B300">
        <v>2</v>
      </c>
      <c r="C300">
        <v>201</v>
      </c>
      <c r="D300">
        <v>0</v>
      </c>
      <c r="E300">
        <v>0</v>
      </c>
      <c r="F300">
        <v>0</v>
      </c>
      <c r="G300">
        <v>0</v>
      </c>
      <c r="H300">
        <v>0</v>
      </c>
      <c r="I300">
        <v>0</v>
      </c>
      <c r="J300">
        <v>0</v>
      </c>
      <c r="K300">
        <v>0</v>
      </c>
      <c r="L300">
        <v>0</v>
      </c>
      <c r="M300">
        <v>0</v>
      </c>
      <c r="N300">
        <v>0</v>
      </c>
      <c r="O300">
        <v>0</v>
      </c>
      <c r="P300">
        <v>1980.16</v>
      </c>
      <c r="Q300">
        <v>2935.13</v>
      </c>
      <c r="R300">
        <v>3003.06</v>
      </c>
      <c r="S300">
        <v>3389.33</v>
      </c>
      <c r="T300">
        <v>2894.58</v>
      </c>
      <c r="U300">
        <v>2886.74</v>
      </c>
      <c r="V300">
        <v>0</v>
      </c>
      <c r="W300">
        <v>1038</v>
      </c>
      <c r="X300">
        <v>0</v>
      </c>
      <c r="Y300">
        <v>0</v>
      </c>
      <c r="Z300">
        <v>0</v>
      </c>
      <c r="AA300" s="1">
        <v>44562</v>
      </c>
      <c r="AB300" s="1">
        <v>44773</v>
      </c>
      <c r="AC300" s="1">
        <v>44785</v>
      </c>
      <c r="AD300" s="17" t="s">
        <v>34</v>
      </c>
      <c r="AE300" s="17" t="s">
        <v>35</v>
      </c>
      <c r="AF300" s="17" t="s">
        <v>10349</v>
      </c>
    </row>
    <row r="301" spans="1:32" x14ac:dyDescent="0.25">
      <c r="A301" s="17" t="s">
        <v>10369</v>
      </c>
      <c r="B301">
        <v>2</v>
      </c>
      <c r="C301">
        <v>201</v>
      </c>
      <c r="D301">
        <v>0</v>
      </c>
      <c r="E301">
        <v>0</v>
      </c>
      <c r="F301">
        <v>0</v>
      </c>
      <c r="G301">
        <v>0</v>
      </c>
      <c r="H301">
        <v>0</v>
      </c>
      <c r="I301">
        <v>0</v>
      </c>
      <c r="J301">
        <v>6000</v>
      </c>
      <c r="K301">
        <v>0</v>
      </c>
      <c r="L301">
        <v>0</v>
      </c>
      <c r="M301">
        <v>0</v>
      </c>
      <c r="N301">
        <v>0</v>
      </c>
      <c r="O301">
        <v>0</v>
      </c>
      <c r="P301">
        <v>0</v>
      </c>
      <c r="Q301">
        <v>0</v>
      </c>
      <c r="R301">
        <v>0</v>
      </c>
      <c r="S301">
        <v>0</v>
      </c>
      <c r="T301">
        <v>0</v>
      </c>
      <c r="U301">
        <v>0</v>
      </c>
      <c r="V301">
        <v>0</v>
      </c>
      <c r="W301">
        <v>1067</v>
      </c>
      <c r="X301">
        <v>0</v>
      </c>
      <c r="Y301">
        <v>0</v>
      </c>
      <c r="Z301">
        <v>0</v>
      </c>
      <c r="AA301" s="1">
        <v>44562</v>
      </c>
      <c r="AB301" s="1">
        <v>44773</v>
      </c>
      <c r="AC301" s="1">
        <v>44785</v>
      </c>
      <c r="AD301" s="17" t="s">
        <v>34</v>
      </c>
      <c r="AE301" s="17" t="s">
        <v>35</v>
      </c>
      <c r="AF301" s="17" t="s">
        <v>10349</v>
      </c>
    </row>
    <row r="302" spans="1:32" x14ac:dyDescent="0.25">
      <c r="A302" s="17" t="s">
        <v>294</v>
      </c>
      <c r="B302">
        <v>2</v>
      </c>
      <c r="C302">
        <v>201</v>
      </c>
      <c r="D302">
        <v>0</v>
      </c>
      <c r="E302">
        <v>0</v>
      </c>
      <c r="F302">
        <v>9756.1299999999992</v>
      </c>
      <c r="G302">
        <v>3185.42</v>
      </c>
      <c r="H302">
        <v>3137.96</v>
      </c>
      <c r="I302">
        <v>3137.96</v>
      </c>
      <c r="J302">
        <v>6264.13</v>
      </c>
      <c r="K302">
        <v>0</v>
      </c>
      <c r="L302">
        <v>0</v>
      </c>
      <c r="M302">
        <v>0</v>
      </c>
      <c r="N302">
        <v>0</v>
      </c>
      <c r="O302">
        <v>0</v>
      </c>
      <c r="P302">
        <v>0</v>
      </c>
      <c r="Q302">
        <v>4431.6000000000004</v>
      </c>
      <c r="R302">
        <v>4861.18</v>
      </c>
      <c r="S302">
        <v>1851.96</v>
      </c>
      <c r="T302">
        <v>12435.22</v>
      </c>
      <c r="U302">
        <v>32119.040000000001</v>
      </c>
      <c r="V302">
        <v>0</v>
      </c>
      <c r="W302">
        <v>1021</v>
      </c>
      <c r="X302">
        <v>0</v>
      </c>
      <c r="Y302">
        <v>0</v>
      </c>
      <c r="Z302">
        <v>0</v>
      </c>
      <c r="AA302" s="1">
        <v>44562</v>
      </c>
      <c r="AB302" s="1">
        <v>44773</v>
      </c>
      <c r="AC302" s="1">
        <v>44785</v>
      </c>
      <c r="AD302" s="17" t="s">
        <v>34</v>
      </c>
      <c r="AE302" s="17" t="s">
        <v>35</v>
      </c>
      <c r="AF302" s="17" t="s">
        <v>10349</v>
      </c>
    </row>
    <row r="303" spans="1:32" x14ac:dyDescent="0.25">
      <c r="A303" s="17" t="s">
        <v>295</v>
      </c>
      <c r="B303">
        <v>2</v>
      </c>
      <c r="C303">
        <v>201</v>
      </c>
      <c r="D303">
        <v>0</v>
      </c>
      <c r="E303">
        <v>0</v>
      </c>
      <c r="F303">
        <v>7704.23</v>
      </c>
      <c r="G303">
        <v>2500.89</v>
      </c>
      <c r="H303">
        <v>2490.4499999999998</v>
      </c>
      <c r="I303">
        <v>1918.24</v>
      </c>
      <c r="J303">
        <v>5042.17</v>
      </c>
      <c r="K303">
        <v>0</v>
      </c>
      <c r="L303">
        <v>0</v>
      </c>
      <c r="M303">
        <v>0</v>
      </c>
      <c r="N303">
        <v>0</v>
      </c>
      <c r="O303">
        <v>0</v>
      </c>
      <c r="P303">
        <v>2272.29</v>
      </c>
      <c r="Q303">
        <v>5439.44</v>
      </c>
      <c r="R303">
        <v>35980.080000000002</v>
      </c>
      <c r="S303">
        <v>12987.94</v>
      </c>
      <c r="T303">
        <v>11187.04</v>
      </c>
      <c r="U303">
        <v>35277.21</v>
      </c>
      <c r="V303">
        <v>0</v>
      </c>
      <c r="W303">
        <v>1064</v>
      </c>
      <c r="X303">
        <v>0</v>
      </c>
      <c r="Y303">
        <v>0</v>
      </c>
      <c r="Z303">
        <v>0</v>
      </c>
      <c r="AA303" s="1">
        <v>44562</v>
      </c>
      <c r="AB303" s="1">
        <v>44773</v>
      </c>
      <c r="AC303" s="1">
        <v>44785</v>
      </c>
      <c r="AD303" s="17" t="s">
        <v>34</v>
      </c>
      <c r="AE303" s="17" t="s">
        <v>35</v>
      </c>
      <c r="AF303" s="17" t="s">
        <v>10349</v>
      </c>
    </row>
    <row r="304" spans="1:32" x14ac:dyDescent="0.25">
      <c r="A304" s="17" t="s">
        <v>4181</v>
      </c>
      <c r="B304">
        <v>2</v>
      </c>
      <c r="C304">
        <v>201</v>
      </c>
      <c r="D304">
        <v>0</v>
      </c>
      <c r="E304">
        <v>0</v>
      </c>
      <c r="F304">
        <v>0</v>
      </c>
      <c r="G304">
        <v>0</v>
      </c>
      <c r="H304">
        <v>0</v>
      </c>
      <c r="I304">
        <v>0</v>
      </c>
      <c r="J304">
        <v>0</v>
      </c>
      <c r="K304">
        <v>0</v>
      </c>
      <c r="L304">
        <v>0</v>
      </c>
      <c r="M304">
        <v>0</v>
      </c>
      <c r="N304">
        <v>0</v>
      </c>
      <c r="O304">
        <v>0</v>
      </c>
      <c r="P304">
        <v>0</v>
      </c>
      <c r="Q304">
        <v>0</v>
      </c>
      <c r="R304">
        <v>15000</v>
      </c>
      <c r="S304">
        <v>0</v>
      </c>
      <c r="T304">
        <v>0</v>
      </c>
      <c r="U304">
        <v>0</v>
      </c>
      <c r="V304">
        <v>0</v>
      </c>
      <c r="W304">
        <v>1019</v>
      </c>
      <c r="X304">
        <v>0</v>
      </c>
      <c r="Y304">
        <v>0</v>
      </c>
      <c r="Z304">
        <v>0</v>
      </c>
      <c r="AA304" s="1">
        <v>44562</v>
      </c>
      <c r="AB304" s="1">
        <v>44773</v>
      </c>
      <c r="AC304" s="1">
        <v>44785</v>
      </c>
      <c r="AD304" s="17" t="s">
        <v>34</v>
      </c>
      <c r="AE304" s="17" t="s">
        <v>35</v>
      </c>
      <c r="AF304" s="17" t="s">
        <v>10349</v>
      </c>
    </row>
    <row r="305" spans="1:32" x14ac:dyDescent="0.25">
      <c r="A305" s="17" t="s">
        <v>4181</v>
      </c>
      <c r="B305">
        <v>2</v>
      </c>
      <c r="C305">
        <v>201</v>
      </c>
      <c r="D305">
        <v>0</v>
      </c>
      <c r="E305">
        <v>0</v>
      </c>
      <c r="F305">
        <v>15000</v>
      </c>
      <c r="G305">
        <v>0</v>
      </c>
      <c r="H305">
        <v>0</v>
      </c>
      <c r="I305">
        <v>0</v>
      </c>
      <c r="J305">
        <v>0</v>
      </c>
      <c r="K305">
        <v>0</v>
      </c>
      <c r="L305">
        <v>0</v>
      </c>
      <c r="M305">
        <v>0</v>
      </c>
      <c r="N305">
        <v>0</v>
      </c>
      <c r="O305">
        <v>0</v>
      </c>
      <c r="P305">
        <v>0</v>
      </c>
      <c r="Q305">
        <v>0</v>
      </c>
      <c r="R305">
        <v>0</v>
      </c>
      <c r="S305">
        <v>0</v>
      </c>
      <c r="T305">
        <v>0</v>
      </c>
      <c r="U305">
        <v>0</v>
      </c>
      <c r="V305">
        <v>0</v>
      </c>
      <c r="W305">
        <v>1019</v>
      </c>
      <c r="X305">
        <v>3160</v>
      </c>
      <c r="Y305">
        <v>0</v>
      </c>
      <c r="Z305">
        <v>0</v>
      </c>
      <c r="AA305" s="1">
        <v>44562</v>
      </c>
      <c r="AB305" s="1">
        <v>44773</v>
      </c>
      <c r="AC305" s="1">
        <v>44785</v>
      </c>
      <c r="AD305" s="17" t="s">
        <v>34</v>
      </c>
      <c r="AE305" s="17" t="s">
        <v>35</v>
      </c>
      <c r="AF305" s="17" t="s">
        <v>10349</v>
      </c>
    </row>
    <row r="306" spans="1:32" x14ac:dyDescent="0.25">
      <c r="A306" s="17" t="s">
        <v>4182</v>
      </c>
      <c r="B306">
        <v>2</v>
      </c>
      <c r="C306">
        <v>201</v>
      </c>
      <c r="D306">
        <v>0</v>
      </c>
      <c r="E306">
        <v>0</v>
      </c>
      <c r="F306">
        <v>2860</v>
      </c>
      <c r="G306">
        <v>1430</v>
      </c>
      <c r="H306">
        <v>1430</v>
      </c>
      <c r="I306">
        <v>1430</v>
      </c>
      <c r="J306">
        <v>8400</v>
      </c>
      <c r="K306">
        <v>0</v>
      </c>
      <c r="L306">
        <v>0</v>
      </c>
      <c r="M306">
        <v>0</v>
      </c>
      <c r="N306">
        <v>0</v>
      </c>
      <c r="O306">
        <v>0</v>
      </c>
      <c r="P306">
        <v>0</v>
      </c>
      <c r="Q306">
        <v>0</v>
      </c>
      <c r="R306">
        <v>0</v>
      </c>
      <c r="S306">
        <v>0</v>
      </c>
      <c r="T306">
        <v>0</v>
      </c>
      <c r="U306">
        <v>0</v>
      </c>
      <c r="V306">
        <v>0</v>
      </c>
      <c r="W306">
        <v>1037</v>
      </c>
      <c r="X306">
        <v>0</v>
      </c>
      <c r="Y306">
        <v>0</v>
      </c>
      <c r="Z306">
        <v>0</v>
      </c>
      <c r="AA306" s="1">
        <v>44562</v>
      </c>
      <c r="AB306" s="1">
        <v>44773</v>
      </c>
      <c r="AC306" s="1">
        <v>44785</v>
      </c>
      <c r="AD306" s="17" t="s">
        <v>34</v>
      </c>
      <c r="AE306" s="17" t="s">
        <v>35</v>
      </c>
      <c r="AF306" s="17" t="s">
        <v>10349</v>
      </c>
    </row>
    <row r="307" spans="1:32" x14ac:dyDescent="0.25">
      <c r="A307" s="17" t="s">
        <v>296</v>
      </c>
      <c r="B307">
        <v>2</v>
      </c>
      <c r="C307">
        <v>201</v>
      </c>
      <c r="D307">
        <v>6657.01</v>
      </c>
      <c r="E307">
        <v>6657.01</v>
      </c>
      <c r="F307">
        <v>6657.01</v>
      </c>
      <c r="G307">
        <v>6657.01</v>
      </c>
      <c r="H307">
        <v>217484.19</v>
      </c>
      <c r="I307">
        <v>6657.01</v>
      </c>
      <c r="J307">
        <v>337373.26</v>
      </c>
      <c r="K307">
        <v>0</v>
      </c>
      <c r="L307">
        <v>0</v>
      </c>
      <c r="M307">
        <v>0</v>
      </c>
      <c r="N307">
        <v>0</v>
      </c>
      <c r="O307">
        <v>0</v>
      </c>
      <c r="P307">
        <v>16383.5</v>
      </c>
      <c r="Q307">
        <v>16383.5</v>
      </c>
      <c r="R307">
        <v>227210.68</v>
      </c>
      <c r="S307">
        <v>347099.75</v>
      </c>
      <c r="T307">
        <v>16383.5</v>
      </c>
      <c r="U307">
        <v>16383.5</v>
      </c>
      <c r="V307">
        <v>0</v>
      </c>
      <c r="W307">
        <v>0</v>
      </c>
      <c r="X307">
        <v>0</v>
      </c>
      <c r="Y307">
        <v>0</v>
      </c>
      <c r="Z307">
        <v>0</v>
      </c>
      <c r="AA307" s="1">
        <v>44562</v>
      </c>
      <c r="AB307" s="1">
        <v>44773</v>
      </c>
      <c r="AC307" s="1">
        <v>44785</v>
      </c>
      <c r="AD307" s="17" t="s">
        <v>34</v>
      </c>
      <c r="AE307" s="17" t="s">
        <v>35</v>
      </c>
      <c r="AF307" s="17" t="s">
        <v>10349</v>
      </c>
    </row>
    <row r="308" spans="1:32" x14ac:dyDescent="0.25">
      <c r="A308" s="17" t="s">
        <v>297</v>
      </c>
      <c r="B308">
        <v>2</v>
      </c>
      <c r="C308">
        <v>201</v>
      </c>
      <c r="D308">
        <v>6657.01</v>
      </c>
      <c r="E308">
        <v>6657.01</v>
      </c>
      <c r="F308">
        <v>6657.01</v>
      </c>
      <c r="G308">
        <v>6657.01</v>
      </c>
      <c r="H308">
        <v>217484.19</v>
      </c>
      <c r="I308">
        <v>6657.01</v>
      </c>
      <c r="J308">
        <v>337373.26</v>
      </c>
      <c r="K308">
        <v>0</v>
      </c>
      <c r="L308">
        <v>0</v>
      </c>
      <c r="M308">
        <v>0</v>
      </c>
      <c r="N308">
        <v>0</v>
      </c>
      <c r="O308">
        <v>0</v>
      </c>
      <c r="P308">
        <v>16383.5</v>
      </c>
      <c r="Q308">
        <v>16383.5</v>
      </c>
      <c r="R308">
        <v>227210.68</v>
      </c>
      <c r="S308">
        <v>347099.75</v>
      </c>
      <c r="T308">
        <v>16383.5</v>
      </c>
      <c r="U308">
        <v>16383.5</v>
      </c>
      <c r="V308">
        <v>0</v>
      </c>
      <c r="W308">
        <v>0</v>
      </c>
      <c r="X308">
        <v>0</v>
      </c>
      <c r="Y308">
        <v>0</v>
      </c>
      <c r="Z308">
        <v>0</v>
      </c>
      <c r="AA308" s="1">
        <v>44562</v>
      </c>
      <c r="AB308" s="1">
        <v>44773</v>
      </c>
      <c r="AC308" s="1">
        <v>44785</v>
      </c>
      <c r="AD308" s="17" t="s">
        <v>34</v>
      </c>
      <c r="AE308" s="17" t="s">
        <v>35</v>
      </c>
      <c r="AF308" s="17" t="s">
        <v>10349</v>
      </c>
    </row>
    <row r="309" spans="1:32" x14ac:dyDescent="0.25">
      <c r="A309" s="17" t="s">
        <v>298</v>
      </c>
      <c r="B309">
        <v>2</v>
      </c>
      <c r="C309">
        <v>201</v>
      </c>
      <c r="D309">
        <v>6657.01</v>
      </c>
      <c r="E309">
        <v>6657.01</v>
      </c>
      <c r="F309">
        <v>6657.01</v>
      </c>
      <c r="G309">
        <v>6657.01</v>
      </c>
      <c r="H309">
        <v>217484.19</v>
      </c>
      <c r="I309">
        <v>6657.01</v>
      </c>
      <c r="J309">
        <v>337373.26</v>
      </c>
      <c r="K309">
        <v>0</v>
      </c>
      <c r="L309">
        <v>0</v>
      </c>
      <c r="M309">
        <v>0</v>
      </c>
      <c r="N309">
        <v>0</v>
      </c>
      <c r="O309">
        <v>0</v>
      </c>
      <c r="P309">
        <v>16383.5</v>
      </c>
      <c r="Q309">
        <v>16383.5</v>
      </c>
      <c r="R309">
        <v>227210.68</v>
      </c>
      <c r="S309">
        <v>347099.75</v>
      </c>
      <c r="T309">
        <v>16383.5</v>
      </c>
      <c r="U309">
        <v>16383.5</v>
      </c>
      <c r="V309">
        <v>0</v>
      </c>
      <c r="W309">
        <v>0</v>
      </c>
      <c r="X309">
        <v>0</v>
      </c>
      <c r="Y309">
        <v>0</v>
      </c>
      <c r="Z309">
        <v>0</v>
      </c>
      <c r="AA309" s="1">
        <v>44562</v>
      </c>
      <c r="AB309" s="1">
        <v>44773</v>
      </c>
      <c r="AC309" s="1">
        <v>44785</v>
      </c>
      <c r="AD309" s="17" t="s">
        <v>34</v>
      </c>
      <c r="AE309" s="17" t="s">
        <v>35</v>
      </c>
      <c r="AF309" s="17" t="s">
        <v>10349</v>
      </c>
    </row>
    <row r="310" spans="1:32" x14ac:dyDescent="0.25">
      <c r="A310" s="17" t="s">
        <v>7345</v>
      </c>
      <c r="B310">
        <v>2</v>
      </c>
      <c r="C310">
        <v>201</v>
      </c>
      <c r="D310">
        <v>0</v>
      </c>
      <c r="E310">
        <v>0</v>
      </c>
      <c r="F310">
        <v>0</v>
      </c>
      <c r="G310">
        <v>0</v>
      </c>
      <c r="H310">
        <v>210827.18</v>
      </c>
      <c r="I310">
        <v>0</v>
      </c>
      <c r="J310">
        <v>0</v>
      </c>
      <c r="K310">
        <v>0</v>
      </c>
      <c r="L310">
        <v>0</v>
      </c>
      <c r="M310">
        <v>0</v>
      </c>
      <c r="N310">
        <v>0</v>
      </c>
      <c r="O310">
        <v>0</v>
      </c>
      <c r="P310">
        <v>0</v>
      </c>
      <c r="Q310">
        <v>0</v>
      </c>
      <c r="R310">
        <v>210827.18</v>
      </c>
      <c r="S310">
        <v>0</v>
      </c>
      <c r="T310">
        <v>0</v>
      </c>
      <c r="U310">
        <v>0</v>
      </c>
      <c r="V310">
        <v>0</v>
      </c>
      <c r="W310">
        <v>1008</v>
      </c>
      <c r="X310">
        <v>0</v>
      </c>
      <c r="Y310">
        <v>0</v>
      </c>
      <c r="Z310">
        <v>0</v>
      </c>
      <c r="AA310" s="1">
        <v>44562</v>
      </c>
      <c r="AB310" s="1">
        <v>44773</v>
      </c>
      <c r="AC310" s="1">
        <v>44785</v>
      </c>
      <c r="AD310" s="17" t="s">
        <v>34</v>
      </c>
      <c r="AE310" s="17" t="s">
        <v>35</v>
      </c>
      <c r="AF310" s="17" t="s">
        <v>10349</v>
      </c>
    </row>
    <row r="311" spans="1:32" x14ac:dyDescent="0.25">
      <c r="A311" s="17" t="s">
        <v>299</v>
      </c>
      <c r="B311">
        <v>2</v>
      </c>
      <c r="C311">
        <v>201</v>
      </c>
      <c r="D311">
        <v>0</v>
      </c>
      <c r="E311">
        <v>0</v>
      </c>
      <c r="F311">
        <v>0</v>
      </c>
      <c r="G311">
        <v>0</v>
      </c>
      <c r="H311">
        <v>0</v>
      </c>
      <c r="I311">
        <v>0</v>
      </c>
      <c r="J311">
        <v>0</v>
      </c>
      <c r="K311">
        <v>0</v>
      </c>
      <c r="L311">
        <v>0</v>
      </c>
      <c r="M311">
        <v>0</v>
      </c>
      <c r="N311">
        <v>0</v>
      </c>
      <c r="O311">
        <v>0</v>
      </c>
      <c r="P311">
        <v>16383.5</v>
      </c>
      <c r="Q311">
        <v>16383.5</v>
      </c>
      <c r="R311">
        <v>16383.5</v>
      </c>
      <c r="S311">
        <v>16383.5</v>
      </c>
      <c r="T311">
        <v>16383.5</v>
      </c>
      <c r="U311">
        <v>16383.5</v>
      </c>
      <c r="V311">
        <v>0</v>
      </c>
      <c r="W311">
        <v>1</v>
      </c>
      <c r="X311">
        <v>0</v>
      </c>
      <c r="Y311">
        <v>0</v>
      </c>
      <c r="Z311">
        <v>0</v>
      </c>
      <c r="AA311" s="1">
        <v>44562</v>
      </c>
      <c r="AB311" s="1">
        <v>44773</v>
      </c>
      <c r="AC311" s="1">
        <v>44785</v>
      </c>
      <c r="AD311" s="17" t="s">
        <v>34</v>
      </c>
      <c r="AE311" s="17" t="s">
        <v>35</v>
      </c>
      <c r="AF311" s="17" t="s">
        <v>10349</v>
      </c>
    </row>
    <row r="312" spans="1:32" x14ac:dyDescent="0.25">
      <c r="A312" s="17" t="s">
        <v>300</v>
      </c>
      <c r="B312">
        <v>2</v>
      </c>
      <c r="C312">
        <v>201</v>
      </c>
      <c r="D312">
        <v>6657.01</v>
      </c>
      <c r="E312">
        <v>6657.01</v>
      </c>
      <c r="F312">
        <v>6657.01</v>
      </c>
      <c r="G312">
        <v>6657.01</v>
      </c>
      <c r="H312">
        <v>6657.01</v>
      </c>
      <c r="I312">
        <v>6657.01</v>
      </c>
      <c r="J312">
        <v>6657.01</v>
      </c>
      <c r="K312">
        <v>0</v>
      </c>
      <c r="L312">
        <v>0</v>
      </c>
      <c r="M312">
        <v>0</v>
      </c>
      <c r="N312">
        <v>0</v>
      </c>
      <c r="O312">
        <v>0</v>
      </c>
      <c r="P312">
        <v>0</v>
      </c>
      <c r="Q312">
        <v>0</v>
      </c>
      <c r="R312">
        <v>0</v>
      </c>
      <c r="S312">
        <v>0</v>
      </c>
      <c r="T312">
        <v>0</v>
      </c>
      <c r="U312">
        <v>0</v>
      </c>
      <c r="V312">
        <v>0</v>
      </c>
      <c r="W312">
        <v>1</v>
      </c>
      <c r="X312">
        <v>0</v>
      </c>
      <c r="Y312">
        <v>0</v>
      </c>
      <c r="Z312">
        <v>0</v>
      </c>
      <c r="AA312" s="1">
        <v>44562</v>
      </c>
      <c r="AB312" s="1">
        <v>44773</v>
      </c>
      <c r="AC312" s="1">
        <v>44785</v>
      </c>
      <c r="AD312" s="17" t="s">
        <v>34</v>
      </c>
      <c r="AE312" s="17" t="s">
        <v>35</v>
      </c>
      <c r="AF312" s="17" t="s">
        <v>10349</v>
      </c>
    </row>
    <row r="313" spans="1:32" x14ac:dyDescent="0.25">
      <c r="A313" s="17" t="s">
        <v>10370</v>
      </c>
      <c r="B313">
        <v>2</v>
      </c>
      <c r="C313">
        <v>201</v>
      </c>
      <c r="D313">
        <v>0</v>
      </c>
      <c r="E313">
        <v>0</v>
      </c>
      <c r="F313">
        <v>0</v>
      </c>
      <c r="G313">
        <v>0</v>
      </c>
      <c r="H313">
        <v>0</v>
      </c>
      <c r="I313">
        <v>0</v>
      </c>
      <c r="J313">
        <v>330716.25</v>
      </c>
      <c r="K313">
        <v>0</v>
      </c>
      <c r="L313">
        <v>0</v>
      </c>
      <c r="M313">
        <v>0</v>
      </c>
      <c r="N313">
        <v>0</v>
      </c>
      <c r="O313">
        <v>0</v>
      </c>
      <c r="P313">
        <v>0</v>
      </c>
      <c r="Q313">
        <v>0</v>
      </c>
      <c r="R313">
        <v>0</v>
      </c>
      <c r="S313">
        <v>330716.25</v>
      </c>
      <c r="T313">
        <v>0</v>
      </c>
      <c r="U313">
        <v>0</v>
      </c>
      <c r="V313">
        <v>0</v>
      </c>
      <c r="W313">
        <v>1041</v>
      </c>
      <c r="X313">
        <v>0</v>
      </c>
      <c r="Y313">
        <v>0</v>
      </c>
      <c r="Z313">
        <v>0</v>
      </c>
      <c r="AA313" s="1">
        <v>44562</v>
      </c>
      <c r="AB313" s="1">
        <v>44773</v>
      </c>
      <c r="AC313" s="1">
        <v>44785</v>
      </c>
      <c r="AD313" s="17" t="s">
        <v>34</v>
      </c>
      <c r="AE313" s="17" t="s">
        <v>35</v>
      </c>
      <c r="AF313" s="17" t="s">
        <v>10349</v>
      </c>
    </row>
    <row r="314" spans="1:32" x14ac:dyDescent="0.25">
      <c r="A314" s="17" t="s">
        <v>301</v>
      </c>
      <c r="B314">
        <v>2</v>
      </c>
      <c r="C314">
        <v>201</v>
      </c>
      <c r="D314">
        <v>1222649.02</v>
      </c>
      <c r="E314">
        <v>1096113.1499999999</v>
      </c>
      <c r="F314">
        <v>1223364.92</v>
      </c>
      <c r="G314">
        <v>1381765.78</v>
      </c>
      <c r="H314">
        <v>1420467.77</v>
      </c>
      <c r="I314">
        <v>1069716.6100000001</v>
      </c>
      <c r="J314">
        <v>1109165.1499999999</v>
      </c>
      <c r="K314">
        <v>0</v>
      </c>
      <c r="L314">
        <v>0</v>
      </c>
      <c r="M314">
        <v>0</v>
      </c>
      <c r="N314">
        <v>0</v>
      </c>
      <c r="O314">
        <v>0</v>
      </c>
      <c r="P314">
        <v>2735989.19</v>
      </c>
      <c r="Q314">
        <v>2691706.06</v>
      </c>
      <c r="R314">
        <v>2173630.2400000002</v>
      </c>
      <c r="S314">
        <v>2497791.89</v>
      </c>
      <c r="T314">
        <v>2408035.7000000002</v>
      </c>
      <c r="U314">
        <v>3136710.99</v>
      </c>
      <c r="V314">
        <v>0</v>
      </c>
      <c r="W314">
        <v>0</v>
      </c>
      <c r="X314">
        <v>0</v>
      </c>
      <c r="Y314">
        <v>0</v>
      </c>
      <c r="Z314">
        <v>0</v>
      </c>
      <c r="AA314" s="1">
        <v>44562</v>
      </c>
      <c r="AB314" s="1">
        <v>44773</v>
      </c>
      <c r="AC314" s="1">
        <v>44785</v>
      </c>
      <c r="AD314" s="17" t="s">
        <v>34</v>
      </c>
      <c r="AE314" s="17" t="s">
        <v>35</v>
      </c>
      <c r="AF314" s="17" t="s">
        <v>10349</v>
      </c>
    </row>
    <row r="315" spans="1:32" x14ac:dyDescent="0.25">
      <c r="A315" s="17" t="s">
        <v>302</v>
      </c>
      <c r="B315">
        <v>2</v>
      </c>
      <c r="C315">
        <v>201</v>
      </c>
      <c r="D315">
        <v>1222649.02</v>
      </c>
      <c r="E315">
        <v>1096113.1499999999</v>
      </c>
      <c r="F315">
        <v>1223364.92</v>
      </c>
      <c r="G315">
        <v>1381765.78</v>
      </c>
      <c r="H315">
        <v>1420467.77</v>
      </c>
      <c r="I315">
        <v>1069716.6100000001</v>
      </c>
      <c r="J315">
        <v>1109165.1499999999</v>
      </c>
      <c r="K315">
        <v>0</v>
      </c>
      <c r="L315">
        <v>0</v>
      </c>
      <c r="M315">
        <v>0</v>
      </c>
      <c r="N315">
        <v>0</v>
      </c>
      <c r="O315">
        <v>0</v>
      </c>
      <c r="P315">
        <v>2735989.19</v>
      </c>
      <c r="Q315">
        <v>2691706.06</v>
      </c>
      <c r="R315">
        <v>2173630.2400000002</v>
      </c>
      <c r="S315">
        <v>2497791.89</v>
      </c>
      <c r="T315">
        <v>2408035.7000000002</v>
      </c>
      <c r="U315">
        <v>3136710.99</v>
      </c>
      <c r="V315">
        <v>0</v>
      </c>
      <c r="W315">
        <v>0</v>
      </c>
      <c r="X315">
        <v>0</v>
      </c>
      <c r="Y315">
        <v>0</v>
      </c>
      <c r="Z315">
        <v>0</v>
      </c>
      <c r="AA315" s="1">
        <v>44562</v>
      </c>
      <c r="AB315" s="1">
        <v>44773</v>
      </c>
      <c r="AC315" s="1">
        <v>44785</v>
      </c>
      <c r="AD315" s="17" t="s">
        <v>34</v>
      </c>
      <c r="AE315" s="17" t="s">
        <v>35</v>
      </c>
      <c r="AF315" s="17" t="s">
        <v>10349</v>
      </c>
    </row>
    <row r="316" spans="1:32" x14ac:dyDescent="0.25">
      <c r="A316" s="17" t="s">
        <v>303</v>
      </c>
      <c r="B316">
        <v>2</v>
      </c>
      <c r="C316">
        <v>201</v>
      </c>
      <c r="D316">
        <v>1052380.99</v>
      </c>
      <c r="E316">
        <v>1065759.8799999999</v>
      </c>
      <c r="F316">
        <v>1157225.69</v>
      </c>
      <c r="G316">
        <v>1176267.52</v>
      </c>
      <c r="H316">
        <v>1351924.89</v>
      </c>
      <c r="I316">
        <v>1001170.5</v>
      </c>
      <c r="J316">
        <v>1008677.01</v>
      </c>
      <c r="K316">
        <v>0</v>
      </c>
      <c r="L316">
        <v>0</v>
      </c>
      <c r="M316">
        <v>0</v>
      </c>
      <c r="N316">
        <v>0</v>
      </c>
      <c r="O316">
        <v>0</v>
      </c>
      <c r="P316">
        <v>2138419.42</v>
      </c>
      <c r="Q316">
        <v>2393367.11</v>
      </c>
      <c r="R316">
        <v>2136602.9300000002</v>
      </c>
      <c r="S316">
        <v>2416468.83</v>
      </c>
      <c r="T316">
        <v>2343910.4700000002</v>
      </c>
      <c r="U316">
        <v>2946509.46</v>
      </c>
      <c r="V316">
        <v>0</v>
      </c>
      <c r="W316">
        <v>0</v>
      </c>
      <c r="X316">
        <v>0</v>
      </c>
      <c r="Y316">
        <v>0</v>
      </c>
      <c r="Z316">
        <v>0</v>
      </c>
      <c r="AA316" s="1">
        <v>44562</v>
      </c>
      <c r="AB316" s="1">
        <v>44773</v>
      </c>
      <c r="AC316" s="1">
        <v>44785</v>
      </c>
      <c r="AD316" s="17" t="s">
        <v>34</v>
      </c>
      <c r="AE316" s="17" t="s">
        <v>35</v>
      </c>
      <c r="AF316" s="17" t="s">
        <v>10349</v>
      </c>
    </row>
    <row r="317" spans="1:32" x14ac:dyDescent="0.25">
      <c r="A317" s="17" t="s">
        <v>304</v>
      </c>
      <c r="B317">
        <v>2</v>
      </c>
      <c r="C317">
        <v>201</v>
      </c>
      <c r="D317">
        <v>799187.05</v>
      </c>
      <c r="E317">
        <v>1004209.91</v>
      </c>
      <c r="F317">
        <v>1077657.24</v>
      </c>
      <c r="G317">
        <v>969133.75</v>
      </c>
      <c r="H317">
        <v>1202029.69</v>
      </c>
      <c r="I317">
        <v>955517.84</v>
      </c>
      <c r="J317">
        <v>964004.55</v>
      </c>
      <c r="K317">
        <v>0</v>
      </c>
      <c r="L317">
        <v>0</v>
      </c>
      <c r="M317">
        <v>0</v>
      </c>
      <c r="N317">
        <v>0</v>
      </c>
      <c r="O317">
        <v>0</v>
      </c>
      <c r="P317">
        <v>1905696.71</v>
      </c>
      <c r="Q317">
        <v>2121392.31</v>
      </c>
      <c r="R317">
        <v>2026387.45</v>
      </c>
      <c r="S317">
        <v>2358974.34</v>
      </c>
      <c r="T317">
        <v>2304222.52</v>
      </c>
      <c r="U317">
        <v>2783326.67</v>
      </c>
      <c r="V317">
        <v>0</v>
      </c>
      <c r="W317">
        <v>0</v>
      </c>
      <c r="X317">
        <v>0</v>
      </c>
      <c r="Y317">
        <v>0</v>
      </c>
      <c r="Z317">
        <v>0</v>
      </c>
      <c r="AA317" s="1">
        <v>44562</v>
      </c>
      <c r="AB317" s="1">
        <v>44773</v>
      </c>
      <c r="AC317" s="1">
        <v>44785</v>
      </c>
      <c r="AD317" s="17" t="s">
        <v>34</v>
      </c>
      <c r="AE317" s="17" t="s">
        <v>35</v>
      </c>
      <c r="AF317" s="17" t="s">
        <v>10349</v>
      </c>
    </row>
    <row r="318" spans="1:32" x14ac:dyDescent="0.25">
      <c r="A318" s="17" t="s">
        <v>305</v>
      </c>
      <c r="B318">
        <v>2</v>
      </c>
      <c r="C318">
        <v>201</v>
      </c>
      <c r="D318">
        <v>799187.05</v>
      </c>
      <c r="E318">
        <v>1004209.91</v>
      </c>
      <c r="F318">
        <v>1077657.24</v>
      </c>
      <c r="G318">
        <v>969133.75</v>
      </c>
      <c r="H318">
        <v>1202029.69</v>
      </c>
      <c r="I318">
        <v>955517.84</v>
      </c>
      <c r="J318">
        <v>964004.55</v>
      </c>
      <c r="K318">
        <v>0</v>
      </c>
      <c r="L318">
        <v>0</v>
      </c>
      <c r="M318">
        <v>0</v>
      </c>
      <c r="N318">
        <v>0</v>
      </c>
      <c r="O318">
        <v>0</v>
      </c>
      <c r="P318">
        <v>1905696.71</v>
      </c>
      <c r="Q318">
        <v>2121392.31</v>
      </c>
      <c r="R318">
        <v>2026387.45</v>
      </c>
      <c r="S318">
        <v>2358974.34</v>
      </c>
      <c r="T318">
        <v>2304222.52</v>
      </c>
      <c r="U318">
        <v>2783326.67</v>
      </c>
      <c r="V318">
        <v>0</v>
      </c>
      <c r="W318">
        <v>0</v>
      </c>
      <c r="X318">
        <v>0</v>
      </c>
      <c r="Y318">
        <v>0</v>
      </c>
      <c r="Z318">
        <v>0</v>
      </c>
      <c r="AA318" s="1">
        <v>44562</v>
      </c>
      <c r="AB318" s="1">
        <v>44773</v>
      </c>
      <c r="AC318" s="1">
        <v>44785</v>
      </c>
      <c r="AD318" s="17" t="s">
        <v>34</v>
      </c>
      <c r="AE318" s="17" t="s">
        <v>35</v>
      </c>
      <c r="AF318" s="17" t="s">
        <v>10349</v>
      </c>
    </row>
    <row r="319" spans="1:32" x14ac:dyDescent="0.25">
      <c r="A319" s="17" t="s">
        <v>306</v>
      </c>
      <c r="B319">
        <v>2</v>
      </c>
      <c r="C319">
        <v>201</v>
      </c>
      <c r="D319">
        <v>479512.22</v>
      </c>
      <c r="E319">
        <v>602525.93999999994</v>
      </c>
      <c r="F319">
        <v>646594.32999999996</v>
      </c>
      <c r="G319">
        <v>581480.25</v>
      </c>
      <c r="H319">
        <v>721217.79</v>
      </c>
      <c r="I319">
        <v>573310.69999999995</v>
      </c>
      <c r="J319">
        <v>578402.71</v>
      </c>
      <c r="K319">
        <v>0</v>
      </c>
      <c r="L319">
        <v>0</v>
      </c>
      <c r="M319">
        <v>0</v>
      </c>
      <c r="N319">
        <v>0</v>
      </c>
      <c r="O319">
        <v>0</v>
      </c>
      <c r="P319">
        <v>1143418.03</v>
      </c>
      <c r="Q319">
        <v>1272835.3799999999</v>
      </c>
      <c r="R319">
        <v>1215832.44</v>
      </c>
      <c r="S319">
        <v>1415384.61</v>
      </c>
      <c r="T319">
        <v>1382533.51</v>
      </c>
      <c r="U319">
        <v>1669996.03</v>
      </c>
      <c r="V319">
        <v>0</v>
      </c>
      <c r="W319">
        <v>1</v>
      </c>
      <c r="X319">
        <v>0</v>
      </c>
      <c r="Y319">
        <v>0</v>
      </c>
      <c r="Z319">
        <v>0</v>
      </c>
      <c r="AA319" s="1">
        <v>44562</v>
      </c>
      <c r="AB319" s="1">
        <v>44773</v>
      </c>
      <c r="AC319" s="1">
        <v>44785</v>
      </c>
      <c r="AD319" s="17" t="s">
        <v>34</v>
      </c>
      <c r="AE319" s="17" t="s">
        <v>35</v>
      </c>
      <c r="AF319" s="17" t="s">
        <v>10349</v>
      </c>
    </row>
    <row r="320" spans="1:32" x14ac:dyDescent="0.25">
      <c r="A320" s="17" t="s">
        <v>307</v>
      </c>
      <c r="B320">
        <v>2</v>
      </c>
      <c r="C320">
        <v>201</v>
      </c>
      <c r="D320">
        <v>39959.360000000001</v>
      </c>
      <c r="E320">
        <v>50210.49</v>
      </c>
      <c r="F320">
        <v>53882.86</v>
      </c>
      <c r="G320">
        <v>48456.69</v>
      </c>
      <c r="H320">
        <v>60101.5</v>
      </c>
      <c r="I320">
        <v>47775.89</v>
      </c>
      <c r="J320">
        <v>48200.24</v>
      </c>
      <c r="K320">
        <v>0</v>
      </c>
      <c r="L320">
        <v>0</v>
      </c>
      <c r="M320">
        <v>0</v>
      </c>
      <c r="N320">
        <v>0</v>
      </c>
      <c r="O320">
        <v>0</v>
      </c>
      <c r="P320">
        <v>95284.83</v>
      </c>
      <c r="Q320">
        <v>106069.62</v>
      </c>
      <c r="R320">
        <v>101319.38</v>
      </c>
      <c r="S320">
        <v>117948.71</v>
      </c>
      <c r="T320">
        <v>115211.13</v>
      </c>
      <c r="U320">
        <v>139166.32999999999</v>
      </c>
      <c r="V320">
        <v>0</v>
      </c>
      <c r="W320">
        <v>20</v>
      </c>
      <c r="X320">
        <v>0</v>
      </c>
      <c r="Y320">
        <v>0</v>
      </c>
      <c r="Z320">
        <v>0</v>
      </c>
      <c r="AA320" s="1">
        <v>44562</v>
      </c>
      <c r="AB320" s="1">
        <v>44773</v>
      </c>
      <c r="AC320" s="1">
        <v>44785</v>
      </c>
      <c r="AD320" s="17" t="s">
        <v>34</v>
      </c>
      <c r="AE320" s="17" t="s">
        <v>35</v>
      </c>
      <c r="AF320" s="17" t="s">
        <v>10349</v>
      </c>
    </row>
    <row r="321" spans="1:32" x14ac:dyDescent="0.25">
      <c r="A321" s="17" t="s">
        <v>308</v>
      </c>
      <c r="B321">
        <v>2</v>
      </c>
      <c r="C321">
        <v>201</v>
      </c>
      <c r="D321">
        <v>119878.06</v>
      </c>
      <c r="E321">
        <v>150631.49</v>
      </c>
      <c r="F321">
        <v>161648.59</v>
      </c>
      <c r="G321">
        <v>145370.06</v>
      </c>
      <c r="H321">
        <v>180304.46</v>
      </c>
      <c r="I321">
        <v>143327.67999999999</v>
      </c>
      <c r="J321">
        <v>144600.69</v>
      </c>
      <c r="K321">
        <v>0</v>
      </c>
      <c r="L321">
        <v>0</v>
      </c>
      <c r="M321">
        <v>0</v>
      </c>
      <c r="N321">
        <v>0</v>
      </c>
      <c r="O321">
        <v>0</v>
      </c>
      <c r="P321">
        <v>285854.51</v>
      </c>
      <c r="Q321">
        <v>318208.84999999998</v>
      </c>
      <c r="R321">
        <v>303958.13</v>
      </c>
      <c r="S321">
        <v>353846.15</v>
      </c>
      <c r="T321">
        <v>345633.38</v>
      </c>
      <c r="U321">
        <v>417498.98</v>
      </c>
      <c r="V321">
        <v>0</v>
      </c>
      <c r="W321">
        <v>40</v>
      </c>
      <c r="X321">
        <v>0</v>
      </c>
      <c r="Y321">
        <v>0</v>
      </c>
      <c r="Z321">
        <v>0</v>
      </c>
      <c r="AA321" s="1">
        <v>44562</v>
      </c>
      <c r="AB321" s="1">
        <v>44773</v>
      </c>
      <c r="AC321" s="1">
        <v>44785</v>
      </c>
      <c r="AD321" s="17" t="s">
        <v>34</v>
      </c>
      <c r="AE321" s="17" t="s">
        <v>35</v>
      </c>
      <c r="AF321" s="17" t="s">
        <v>10349</v>
      </c>
    </row>
    <row r="322" spans="1:32" x14ac:dyDescent="0.25">
      <c r="A322" s="17" t="s">
        <v>309</v>
      </c>
      <c r="B322">
        <v>2</v>
      </c>
      <c r="C322">
        <v>201</v>
      </c>
      <c r="D322">
        <v>159837.41</v>
      </c>
      <c r="E322">
        <v>200841.99</v>
      </c>
      <c r="F322">
        <v>215531.46</v>
      </c>
      <c r="G322">
        <v>193826.75</v>
      </c>
      <c r="H322">
        <v>240405.94</v>
      </c>
      <c r="I322">
        <v>191103.57</v>
      </c>
      <c r="J322">
        <v>192800.91</v>
      </c>
      <c r="K322">
        <v>0</v>
      </c>
      <c r="L322">
        <v>0</v>
      </c>
      <c r="M322">
        <v>0</v>
      </c>
      <c r="N322">
        <v>0</v>
      </c>
      <c r="O322">
        <v>0</v>
      </c>
      <c r="P322">
        <v>381139.34</v>
      </c>
      <c r="Q322">
        <v>424278.46</v>
      </c>
      <c r="R322">
        <v>405277.5</v>
      </c>
      <c r="S322">
        <v>471794.87</v>
      </c>
      <c r="T322">
        <v>460844.5</v>
      </c>
      <c r="U322">
        <v>556665.32999999996</v>
      </c>
      <c r="V322">
        <v>0</v>
      </c>
      <c r="W322">
        <v>31</v>
      </c>
      <c r="X322">
        <v>0</v>
      </c>
      <c r="Y322">
        <v>0</v>
      </c>
      <c r="Z322">
        <v>0</v>
      </c>
      <c r="AA322" s="1">
        <v>44562</v>
      </c>
      <c r="AB322" s="1">
        <v>44773</v>
      </c>
      <c r="AC322" s="1">
        <v>44785</v>
      </c>
      <c r="AD322" s="17" t="s">
        <v>34</v>
      </c>
      <c r="AE322" s="17" t="s">
        <v>35</v>
      </c>
      <c r="AF322" s="17" t="s">
        <v>10349</v>
      </c>
    </row>
    <row r="323" spans="1:32" x14ac:dyDescent="0.25">
      <c r="A323" s="17" t="s">
        <v>310</v>
      </c>
      <c r="B323">
        <v>2</v>
      </c>
      <c r="C323">
        <v>201</v>
      </c>
      <c r="D323">
        <v>240068.81</v>
      </c>
      <c r="E323">
        <v>48318.400000000001</v>
      </c>
      <c r="F323">
        <v>67606.240000000005</v>
      </c>
      <c r="G323">
        <v>193575.57</v>
      </c>
      <c r="H323">
        <v>141565.19</v>
      </c>
      <c r="I323">
        <v>37920.639999999999</v>
      </c>
      <c r="J323">
        <v>33093.54</v>
      </c>
      <c r="K323">
        <v>0</v>
      </c>
      <c r="L323">
        <v>0</v>
      </c>
      <c r="M323">
        <v>0</v>
      </c>
      <c r="N323">
        <v>0</v>
      </c>
      <c r="O323">
        <v>0</v>
      </c>
      <c r="P323">
        <v>206801.33</v>
      </c>
      <c r="Q323">
        <v>247071.24</v>
      </c>
      <c r="R323">
        <v>87883.97</v>
      </c>
      <c r="S323">
        <v>31293.26</v>
      </c>
      <c r="T323">
        <v>11739.65</v>
      </c>
      <c r="U323">
        <v>135172.54999999999</v>
      </c>
      <c r="V323">
        <v>0</v>
      </c>
      <c r="W323">
        <v>0</v>
      </c>
      <c r="X323">
        <v>0</v>
      </c>
      <c r="Y323">
        <v>0</v>
      </c>
      <c r="Z323">
        <v>0</v>
      </c>
      <c r="AA323" s="1">
        <v>44562</v>
      </c>
      <c r="AB323" s="1">
        <v>44773</v>
      </c>
      <c r="AC323" s="1">
        <v>44785</v>
      </c>
      <c r="AD323" s="17" t="s">
        <v>34</v>
      </c>
      <c r="AE323" s="17" t="s">
        <v>35</v>
      </c>
      <c r="AF323" s="17" t="s">
        <v>10349</v>
      </c>
    </row>
    <row r="324" spans="1:32" x14ac:dyDescent="0.25">
      <c r="A324" s="17" t="s">
        <v>311</v>
      </c>
      <c r="B324">
        <v>2</v>
      </c>
      <c r="C324">
        <v>201</v>
      </c>
      <c r="D324">
        <v>240068.81</v>
      </c>
      <c r="E324">
        <v>48318.400000000001</v>
      </c>
      <c r="F324">
        <v>67606.240000000005</v>
      </c>
      <c r="G324">
        <v>193575.57</v>
      </c>
      <c r="H324">
        <v>141565.19</v>
      </c>
      <c r="I324">
        <v>37920.639999999999</v>
      </c>
      <c r="J324">
        <v>33093.54</v>
      </c>
      <c r="K324">
        <v>0</v>
      </c>
      <c r="L324">
        <v>0</v>
      </c>
      <c r="M324">
        <v>0</v>
      </c>
      <c r="N324">
        <v>0</v>
      </c>
      <c r="O324">
        <v>0</v>
      </c>
      <c r="P324">
        <v>206801.33</v>
      </c>
      <c r="Q324">
        <v>247071.24</v>
      </c>
      <c r="R324">
        <v>87883.97</v>
      </c>
      <c r="S324">
        <v>31293.26</v>
      </c>
      <c r="T324">
        <v>11739.65</v>
      </c>
      <c r="U324">
        <v>135172.54999999999</v>
      </c>
      <c r="V324">
        <v>0</v>
      </c>
      <c r="W324">
        <v>0</v>
      </c>
      <c r="X324">
        <v>0</v>
      </c>
      <c r="Y324">
        <v>0</v>
      </c>
      <c r="Z324">
        <v>0</v>
      </c>
      <c r="AA324" s="1">
        <v>44562</v>
      </c>
      <c r="AB324" s="1">
        <v>44773</v>
      </c>
      <c r="AC324" s="1">
        <v>44785</v>
      </c>
      <c r="AD324" s="17" t="s">
        <v>34</v>
      </c>
      <c r="AE324" s="17" t="s">
        <v>35</v>
      </c>
      <c r="AF324" s="17" t="s">
        <v>10349</v>
      </c>
    </row>
    <row r="325" spans="1:32" x14ac:dyDescent="0.25">
      <c r="A325" s="17" t="s">
        <v>312</v>
      </c>
      <c r="B325">
        <v>2</v>
      </c>
      <c r="C325">
        <v>201</v>
      </c>
      <c r="D325">
        <v>144041.26</v>
      </c>
      <c r="E325">
        <v>28990.99</v>
      </c>
      <c r="F325">
        <v>40563.68</v>
      </c>
      <c r="G325">
        <v>116145.3</v>
      </c>
      <c r="H325">
        <v>84939.08</v>
      </c>
      <c r="I325">
        <v>22752.35</v>
      </c>
      <c r="J325">
        <v>19856.13</v>
      </c>
      <c r="K325">
        <v>0</v>
      </c>
      <c r="L325">
        <v>0</v>
      </c>
      <c r="M325">
        <v>0</v>
      </c>
      <c r="N325">
        <v>0</v>
      </c>
      <c r="O325">
        <v>0</v>
      </c>
      <c r="P325">
        <v>124080.82</v>
      </c>
      <c r="Q325">
        <v>148242.79999999999</v>
      </c>
      <c r="R325">
        <v>52730.38</v>
      </c>
      <c r="S325">
        <v>18775.900000000001</v>
      </c>
      <c r="T325">
        <v>7043.75</v>
      </c>
      <c r="U325">
        <v>81103.55</v>
      </c>
      <c r="V325">
        <v>0</v>
      </c>
      <c r="W325">
        <v>1</v>
      </c>
      <c r="X325">
        <v>0</v>
      </c>
      <c r="Y325">
        <v>0</v>
      </c>
      <c r="Z325">
        <v>0</v>
      </c>
      <c r="AA325" s="1">
        <v>44562</v>
      </c>
      <c r="AB325" s="1">
        <v>44773</v>
      </c>
      <c r="AC325" s="1">
        <v>44785</v>
      </c>
      <c r="AD325" s="17" t="s">
        <v>34</v>
      </c>
      <c r="AE325" s="17" t="s">
        <v>35</v>
      </c>
      <c r="AF325" s="17" t="s">
        <v>10349</v>
      </c>
    </row>
    <row r="326" spans="1:32" x14ac:dyDescent="0.25">
      <c r="A326" s="17" t="s">
        <v>313</v>
      </c>
      <c r="B326">
        <v>2</v>
      </c>
      <c r="C326">
        <v>201</v>
      </c>
      <c r="D326">
        <v>12003.44</v>
      </c>
      <c r="E326">
        <v>2415.94</v>
      </c>
      <c r="F326">
        <v>3380.34</v>
      </c>
      <c r="G326">
        <v>9678.7900000000009</v>
      </c>
      <c r="H326">
        <v>7078.26</v>
      </c>
      <c r="I326">
        <v>1896.06</v>
      </c>
      <c r="J326">
        <v>1654.65</v>
      </c>
      <c r="K326">
        <v>0</v>
      </c>
      <c r="L326">
        <v>0</v>
      </c>
      <c r="M326">
        <v>0</v>
      </c>
      <c r="N326">
        <v>0</v>
      </c>
      <c r="O326">
        <v>0</v>
      </c>
      <c r="P326">
        <v>10340.06</v>
      </c>
      <c r="Q326">
        <v>12353.55</v>
      </c>
      <c r="R326">
        <v>4394.18</v>
      </c>
      <c r="S326">
        <v>1564.68</v>
      </c>
      <c r="T326">
        <v>587</v>
      </c>
      <c r="U326">
        <v>6758.63</v>
      </c>
      <c r="V326">
        <v>0</v>
      </c>
      <c r="W326">
        <v>20</v>
      </c>
      <c r="X326">
        <v>0</v>
      </c>
      <c r="Y326">
        <v>0</v>
      </c>
      <c r="Z326">
        <v>0</v>
      </c>
      <c r="AA326" s="1">
        <v>44562</v>
      </c>
      <c r="AB326" s="1">
        <v>44773</v>
      </c>
      <c r="AC326" s="1">
        <v>44785</v>
      </c>
      <c r="AD326" s="17" t="s">
        <v>34</v>
      </c>
      <c r="AE326" s="17" t="s">
        <v>35</v>
      </c>
      <c r="AF326" s="17" t="s">
        <v>10349</v>
      </c>
    </row>
    <row r="327" spans="1:32" x14ac:dyDescent="0.25">
      <c r="A327" s="17" t="s">
        <v>314</v>
      </c>
      <c r="B327">
        <v>2</v>
      </c>
      <c r="C327">
        <v>201</v>
      </c>
      <c r="D327">
        <v>36010.31</v>
      </c>
      <c r="E327">
        <v>7247.77</v>
      </c>
      <c r="F327">
        <v>10140.94</v>
      </c>
      <c r="G327">
        <v>29036.35</v>
      </c>
      <c r="H327">
        <v>21234.79</v>
      </c>
      <c r="I327">
        <v>5688.11</v>
      </c>
      <c r="J327">
        <v>4964.0200000000004</v>
      </c>
      <c r="K327">
        <v>0</v>
      </c>
      <c r="L327">
        <v>0</v>
      </c>
      <c r="M327">
        <v>0</v>
      </c>
      <c r="N327">
        <v>0</v>
      </c>
      <c r="O327">
        <v>0</v>
      </c>
      <c r="P327">
        <v>31020.2</v>
      </c>
      <c r="Q327">
        <v>37060.68</v>
      </c>
      <c r="R327">
        <v>13182.59</v>
      </c>
      <c r="S327">
        <v>4693.99</v>
      </c>
      <c r="T327">
        <v>1760.95</v>
      </c>
      <c r="U327">
        <v>20275.89</v>
      </c>
      <c r="V327">
        <v>0</v>
      </c>
      <c r="W327">
        <v>40</v>
      </c>
      <c r="X327">
        <v>0</v>
      </c>
      <c r="Y327">
        <v>0</v>
      </c>
      <c r="Z327">
        <v>0</v>
      </c>
      <c r="AA327" s="1">
        <v>44562</v>
      </c>
      <c r="AB327" s="1">
        <v>44773</v>
      </c>
      <c r="AC327" s="1">
        <v>44785</v>
      </c>
      <c r="AD327" s="17" t="s">
        <v>34</v>
      </c>
      <c r="AE327" s="17" t="s">
        <v>35</v>
      </c>
      <c r="AF327" s="17" t="s">
        <v>10349</v>
      </c>
    </row>
    <row r="328" spans="1:32" x14ac:dyDescent="0.25">
      <c r="A328" s="17" t="s">
        <v>315</v>
      </c>
      <c r="B328">
        <v>2</v>
      </c>
      <c r="C328">
        <v>201</v>
      </c>
      <c r="D328">
        <v>48013.8</v>
      </c>
      <c r="E328">
        <v>9663.7000000000007</v>
      </c>
      <c r="F328">
        <v>13521.28</v>
      </c>
      <c r="G328">
        <v>38715.129999999997</v>
      </c>
      <c r="H328">
        <v>28313.06</v>
      </c>
      <c r="I328">
        <v>7584.12</v>
      </c>
      <c r="J328">
        <v>6618.74</v>
      </c>
      <c r="K328">
        <v>0</v>
      </c>
      <c r="L328">
        <v>0</v>
      </c>
      <c r="M328">
        <v>0</v>
      </c>
      <c r="N328">
        <v>0</v>
      </c>
      <c r="O328">
        <v>0</v>
      </c>
      <c r="P328">
        <v>41360.25</v>
      </c>
      <c r="Q328">
        <v>49414.21</v>
      </c>
      <c r="R328">
        <v>17576.82</v>
      </c>
      <c r="S328">
        <v>6258.69</v>
      </c>
      <c r="T328">
        <v>2347.9499999999998</v>
      </c>
      <c r="U328">
        <v>27034.48</v>
      </c>
      <c r="V328">
        <v>0</v>
      </c>
      <c r="W328">
        <v>31</v>
      </c>
      <c r="X328">
        <v>0</v>
      </c>
      <c r="Y328">
        <v>0</v>
      </c>
      <c r="Z328">
        <v>0</v>
      </c>
      <c r="AA328" s="1">
        <v>44562</v>
      </c>
      <c r="AB328" s="1">
        <v>44773</v>
      </c>
      <c r="AC328" s="1">
        <v>44785</v>
      </c>
      <c r="AD328" s="17" t="s">
        <v>34</v>
      </c>
      <c r="AE328" s="17" t="s">
        <v>35</v>
      </c>
      <c r="AF328" s="17" t="s">
        <v>10349</v>
      </c>
    </row>
    <row r="329" spans="1:32" x14ac:dyDescent="0.25">
      <c r="A329" s="17" t="s">
        <v>316</v>
      </c>
      <c r="B329">
        <v>2</v>
      </c>
      <c r="C329">
        <v>201</v>
      </c>
      <c r="D329">
        <v>10767.34</v>
      </c>
      <c r="E329">
        <v>13231.57</v>
      </c>
      <c r="F329">
        <v>11962.21</v>
      </c>
      <c r="G329">
        <v>10876.42</v>
      </c>
      <c r="H329">
        <v>8330.01</v>
      </c>
      <c r="I329">
        <v>7732.02</v>
      </c>
      <c r="J329">
        <v>9396.4500000000007</v>
      </c>
      <c r="K329">
        <v>0</v>
      </c>
      <c r="L329">
        <v>0</v>
      </c>
      <c r="M329">
        <v>0</v>
      </c>
      <c r="N329">
        <v>0</v>
      </c>
      <c r="O329">
        <v>0</v>
      </c>
      <c r="P329">
        <v>24771.52</v>
      </c>
      <c r="Q329">
        <v>23005.42</v>
      </c>
      <c r="R329">
        <v>22331.51</v>
      </c>
      <c r="S329">
        <v>23024.33</v>
      </c>
      <c r="T329">
        <v>26972.99</v>
      </c>
      <c r="U329">
        <v>28010.23</v>
      </c>
      <c r="V329">
        <v>0</v>
      </c>
      <c r="W329">
        <v>0</v>
      </c>
      <c r="X329">
        <v>0</v>
      </c>
      <c r="Y329">
        <v>0</v>
      </c>
      <c r="Z329">
        <v>0</v>
      </c>
      <c r="AA329" s="1">
        <v>44562</v>
      </c>
      <c r="AB329" s="1">
        <v>44773</v>
      </c>
      <c r="AC329" s="1">
        <v>44785</v>
      </c>
      <c r="AD329" s="17" t="s">
        <v>34</v>
      </c>
      <c r="AE329" s="17" t="s">
        <v>35</v>
      </c>
      <c r="AF329" s="17" t="s">
        <v>10349</v>
      </c>
    </row>
    <row r="330" spans="1:32" x14ac:dyDescent="0.25">
      <c r="A330" s="17" t="s">
        <v>317</v>
      </c>
      <c r="B330">
        <v>2</v>
      </c>
      <c r="C330">
        <v>201</v>
      </c>
      <c r="D330">
        <v>10767.34</v>
      </c>
      <c r="E330">
        <v>13231.57</v>
      </c>
      <c r="F330">
        <v>11962.21</v>
      </c>
      <c r="G330">
        <v>10876.42</v>
      </c>
      <c r="H330">
        <v>8330.01</v>
      </c>
      <c r="I330">
        <v>7732.02</v>
      </c>
      <c r="J330">
        <v>9396.4500000000007</v>
      </c>
      <c r="K330">
        <v>0</v>
      </c>
      <c r="L330">
        <v>0</v>
      </c>
      <c r="M330">
        <v>0</v>
      </c>
      <c r="N330">
        <v>0</v>
      </c>
      <c r="O330">
        <v>0</v>
      </c>
      <c r="P330">
        <v>24771.52</v>
      </c>
      <c r="Q330">
        <v>23005.42</v>
      </c>
      <c r="R330">
        <v>22331.51</v>
      </c>
      <c r="S330">
        <v>23024.33</v>
      </c>
      <c r="T330">
        <v>26972.99</v>
      </c>
      <c r="U330">
        <v>28010.23</v>
      </c>
      <c r="V330">
        <v>0</v>
      </c>
      <c r="W330">
        <v>0</v>
      </c>
      <c r="X330">
        <v>0</v>
      </c>
      <c r="Y330">
        <v>0</v>
      </c>
      <c r="Z330">
        <v>0</v>
      </c>
      <c r="AA330" s="1">
        <v>44562</v>
      </c>
      <c r="AB330" s="1">
        <v>44773</v>
      </c>
      <c r="AC330" s="1">
        <v>44785</v>
      </c>
      <c r="AD330" s="17" t="s">
        <v>34</v>
      </c>
      <c r="AE330" s="17" t="s">
        <v>35</v>
      </c>
      <c r="AF330" s="17" t="s">
        <v>10349</v>
      </c>
    </row>
    <row r="331" spans="1:32" x14ac:dyDescent="0.25">
      <c r="A331" s="17" t="s">
        <v>318</v>
      </c>
      <c r="B331">
        <v>2</v>
      </c>
      <c r="C331">
        <v>201</v>
      </c>
      <c r="D331">
        <v>6460.4</v>
      </c>
      <c r="E331">
        <v>7938.94</v>
      </c>
      <c r="F331">
        <v>7177.33</v>
      </c>
      <c r="G331">
        <v>6525.86</v>
      </c>
      <c r="H331">
        <v>4998.01</v>
      </c>
      <c r="I331">
        <v>4639.21</v>
      </c>
      <c r="J331">
        <v>5637.85</v>
      </c>
      <c r="K331">
        <v>0</v>
      </c>
      <c r="L331">
        <v>0</v>
      </c>
      <c r="M331">
        <v>0</v>
      </c>
      <c r="N331">
        <v>0</v>
      </c>
      <c r="O331">
        <v>0</v>
      </c>
      <c r="P331">
        <v>14862.91</v>
      </c>
      <c r="Q331">
        <v>13803.24</v>
      </c>
      <c r="R331">
        <v>13398.9</v>
      </c>
      <c r="S331">
        <v>13814.6</v>
      </c>
      <c r="T331">
        <v>16183.8</v>
      </c>
      <c r="U331">
        <v>16806.150000000001</v>
      </c>
      <c r="V331">
        <v>0</v>
      </c>
      <c r="W331">
        <v>1</v>
      </c>
      <c r="X331">
        <v>0</v>
      </c>
      <c r="Y331">
        <v>0</v>
      </c>
      <c r="Z331">
        <v>0</v>
      </c>
      <c r="AA331" s="1">
        <v>44562</v>
      </c>
      <c r="AB331" s="1">
        <v>44773</v>
      </c>
      <c r="AC331" s="1">
        <v>44785</v>
      </c>
      <c r="AD331" s="17" t="s">
        <v>34</v>
      </c>
      <c r="AE331" s="17" t="s">
        <v>35</v>
      </c>
      <c r="AF331" s="17" t="s">
        <v>10349</v>
      </c>
    </row>
    <row r="332" spans="1:32" x14ac:dyDescent="0.25">
      <c r="A332" s="17" t="s">
        <v>319</v>
      </c>
      <c r="B332">
        <v>2</v>
      </c>
      <c r="C332">
        <v>201</v>
      </c>
      <c r="D332">
        <v>538.37</v>
      </c>
      <c r="E332">
        <v>661.58</v>
      </c>
      <c r="F332">
        <v>598.11</v>
      </c>
      <c r="G332">
        <v>543.80999999999995</v>
      </c>
      <c r="H332">
        <v>416.5</v>
      </c>
      <c r="I332">
        <v>386.6</v>
      </c>
      <c r="J332">
        <v>469.83</v>
      </c>
      <c r="K332">
        <v>0</v>
      </c>
      <c r="L332">
        <v>0</v>
      </c>
      <c r="M332">
        <v>0</v>
      </c>
      <c r="N332">
        <v>0</v>
      </c>
      <c r="O332">
        <v>0</v>
      </c>
      <c r="P332">
        <v>1238.58</v>
      </c>
      <c r="Q332">
        <v>1150.27</v>
      </c>
      <c r="R332">
        <v>1116.58</v>
      </c>
      <c r="S332">
        <v>1151.22</v>
      </c>
      <c r="T332">
        <v>1348.65</v>
      </c>
      <c r="U332">
        <v>1400.5</v>
      </c>
      <c r="V332">
        <v>0</v>
      </c>
      <c r="W332">
        <v>20</v>
      </c>
      <c r="X332">
        <v>0</v>
      </c>
      <c r="Y332">
        <v>0</v>
      </c>
      <c r="Z332">
        <v>0</v>
      </c>
      <c r="AA332" s="1">
        <v>44562</v>
      </c>
      <c r="AB332" s="1">
        <v>44773</v>
      </c>
      <c r="AC332" s="1">
        <v>44785</v>
      </c>
      <c r="AD332" s="17" t="s">
        <v>34</v>
      </c>
      <c r="AE332" s="17" t="s">
        <v>35</v>
      </c>
      <c r="AF332" s="17" t="s">
        <v>10349</v>
      </c>
    </row>
    <row r="333" spans="1:32" x14ac:dyDescent="0.25">
      <c r="A333" s="17" t="s">
        <v>320</v>
      </c>
      <c r="B333">
        <v>2</v>
      </c>
      <c r="C333">
        <v>201</v>
      </c>
      <c r="D333">
        <v>1615.1</v>
      </c>
      <c r="E333">
        <v>1984.73</v>
      </c>
      <c r="F333">
        <v>1794.33</v>
      </c>
      <c r="G333">
        <v>1631.46</v>
      </c>
      <c r="H333">
        <v>1249.49</v>
      </c>
      <c r="I333">
        <v>1159.81</v>
      </c>
      <c r="J333">
        <v>1409.48</v>
      </c>
      <c r="K333">
        <v>0</v>
      </c>
      <c r="L333">
        <v>0</v>
      </c>
      <c r="M333">
        <v>0</v>
      </c>
      <c r="N333">
        <v>0</v>
      </c>
      <c r="O333">
        <v>0</v>
      </c>
      <c r="P333">
        <v>3715.73</v>
      </c>
      <c r="Q333">
        <v>3450.82</v>
      </c>
      <c r="R333">
        <v>3349.73</v>
      </c>
      <c r="S333">
        <v>3453.64</v>
      </c>
      <c r="T333">
        <v>4045.95</v>
      </c>
      <c r="U333">
        <v>4201.53</v>
      </c>
      <c r="V333">
        <v>0</v>
      </c>
      <c r="W333">
        <v>40</v>
      </c>
      <c r="X333">
        <v>0</v>
      </c>
      <c r="Y333">
        <v>0</v>
      </c>
      <c r="Z333">
        <v>0</v>
      </c>
      <c r="AA333" s="1">
        <v>44562</v>
      </c>
      <c r="AB333" s="1">
        <v>44773</v>
      </c>
      <c r="AC333" s="1">
        <v>44785</v>
      </c>
      <c r="AD333" s="17" t="s">
        <v>34</v>
      </c>
      <c r="AE333" s="17" t="s">
        <v>35</v>
      </c>
      <c r="AF333" s="17" t="s">
        <v>10349</v>
      </c>
    </row>
    <row r="334" spans="1:32" x14ac:dyDescent="0.25">
      <c r="A334" s="17" t="s">
        <v>321</v>
      </c>
      <c r="B334">
        <v>2</v>
      </c>
      <c r="C334">
        <v>201</v>
      </c>
      <c r="D334">
        <v>2153.4699999999998</v>
      </c>
      <c r="E334">
        <v>2646.32</v>
      </c>
      <c r="F334">
        <v>2392.44</v>
      </c>
      <c r="G334">
        <v>2175.29</v>
      </c>
      <c r="H334">
        <v>1666.01</v>
      </c>
      <c r="I334">
        <v>1546.4</v>
      </c>
      <c r="J334">
        <v>1879.29</v>
      </c>
      <c r="K334">
        <v>0</v>
      </c>
      <c r="L334">
        <v>0</v>
      </c>
      <c r="M334">
        <v>0</v>
      </c>
      <c r="N334">
        <v>0</v>
      </c>
      <c r="O334">
        <v>0</v>
      </c>
      <c r="P334">
        <v>4954.3</v>
      </c>
      <c r="Q334">
        <v>4601.09</v>
      </c>
      <c r="R334">
        <v>4466.3</v>
      </c>
      <c r="S334">
        <v>4604.87</v>
      </c>
      <c r="T334">
        <v>5394.59</v>
      </c>
      <c r="U334">
        <v>5602.05</v>
      </c>
      <c r="V334">
        <v>0</v>
      </c>
      <c r="W334">
        <v>31</v>
      </c>
      <c r="X334">
        <v>0</v>
      </c>
      <c r="Y334">
        <v>0</v>
      </c>
      <c r="Z334">
        <v>0</v>
      </c>
      <c r="AA334" s="1">
        <v>44562</v>
      </c>
      <c r="AB334" s="1">
        <v>44773</v>
      </c>
      <c r="AC334" s="1">
        <v>44785</v>
      </c>
      <c r="AD334" s="17" t="s">
        <v>34</v>
      </c>
      <c r="AE334" s="17" t="s">
        <v>35</v>
      </c>
      <c r="AF334" s="17" t="s">
        <v>10349</v>
      </c>
    </row>
    <row r="335" spans="1:32" x14ac:dyDescent="0.25">
      <c r="A335" s="17" t="s">
        <v>322</v>
      </c>
      <c r="B335">
        <v>2</v>
      </c>
      <c r="C335">
        <v>201</v>
      </c>
      <c r="D335">
        <v>2357.79</v>
      </c>
      <c r="E335">
        <v>0</v>
      </c>
      <c r="F335">
        <v>0</v>
      </c>
      <c r="G335">
        <v>2681.78</v>
      </c>
      <c r="H335">
        <v>0</v>
      </c>
      <c r="I335">
        <v>0</v>
      </c>
      <c r="J335">
        <v>2182.4699999999998</v>
      </c>
      <c r="K335">
        <v>0</v>
      </c>
      <c r="L335">
        <v>0</v>
      </c>
      <c r="M335">
        <v>0</v>
      </c>
      <c r="N335">
        <v>0</v>
      </c>
      <c r="O335">
        <v>0</v>
      </c>
      <c r="P335">
        <v>1149.8599999999999</v>
      </c>
      <c r="Q335">
        <v>1898.14</v>
      </c>
      <c r="R335">
        <v>0</v>
      </c>
      <c r="S335">
        <v>3176.9</v>
      </c>
      <c r="T335">
        <v>975.31</v>
      </c>
      <c r="U335">
        <v>0.01</v>
      </c>
      <c r="V335">
        <v>0</v>
      </c>
      <c r="W335">
        <v>0</v>
      </c>
      <c r="X335">
        <v>0</v>
      </c>
      <c r="Y335">
        <v>0</v>
      </c>
      <c r="Z335">
        <v>0</v>
      </c>
      <c r="AA335" s="1">
        <v>44562</v>
      </c>
      <c r="AB335" s="1">
        <v>44773</v>
      </c>
      <c r="AC335" s="1">
        <v>44785</v>
      </c>
      <c r="AD335" s="17" t="s">
        <v>34</v>
      </c>
      <c r="AE335" s="17" t="s">
        <v>35</v>
      </c>
      <c r="AF335" s="17" t="s">
        <v>10349</v>
      </c>
    </row>
    <row r="336" spans="1:32" x14ac:dyDescent="0.25">
      <c r="A336" s="17" t="s">
        <v>323</v>
      </c>
      <c r="B336">
        <v>2</v>
      </c>
      <c r="C336">
        <v>201</v>
      </c>
      <c r="D336">
        <v>2357.79</v>
      </c>
      <c r="E336">
        <v>0</v>
      </c>
      <c r="F336">
        <v>0</v>
      </c>
      <c r="G336">
        <v>2681.78</v>
      </c>
      <c r="H336">
        <v>0</v>
      </c>
      <c r="I336">
        <v>0</v>
      </c>
      <c r="J336">
        <v>2182.4699999999998</v>
      </c>
      <c r="K336">
        <v>0</v>
      </c>
      <c r="L336">
        <v>0</v>
      </c>
      <c r="M336">
        <v>0</v>
      </c>
      <c r="N336">
        <v>0</v>
      </c>
      <c r="O336">
        <v>0</v>
      </c>
      <c r="P336">
        <v>1149.8599999999999</v>
      </c>
      <c r="Q336">
        <v>1898.14</v>
      </c>
      <c r="R336">
        <v>0</v>
      </c>
      <c r="S336">
        <v>3176.9</v>
      </c>
      <c r="T336">
        <v>975.31</v>
      </c>
      <c r="U336">
        <v>0.01</v>
      </c>
      <c r="V336">
        <v>0</v>
      </c>
      <c r="W336">
        <v>1018</v>
      </c>
      <c r="X336">
        <v>0</v>
      </c>
      <c r="Y336">
        <v>0</v>
      </c>
      <c r="Z336">
        <v>0</v>
      </c>
      <c r="AA336" s="1">
        <v>44562</v>
      </c>
      <c r="AB336" s="1">
        <v>44773</v>
      </c>
      <c r="AC336" s="1">
        <v>44785</v>
      </c>
      <c r="AD336" s="17" t="s">
        <v>34</v>
      </c>
      <c r="AE336" s="17" t="s">
        <v>35</v>
      </c>
      <c r="AF336" s="17" t="s">
        <v>10349</v>
      </c>
    </row>
    <row r="337" spans="1:32" x14ac:dyDescent="0.25">
      <c r="A337" s="17" t="s">
        <v>324</v>
      </c>
      <c r="B337">
        <v>2</v>
      </c>
      <c r="C337">
        <v>201</v>
      </c>
      <c r="D337">
        <v>156850.04999999999</v>
      </c>
      <c r="E337">
        <v>30353.27</v>
      </c>
      <c r="F337">
        <v>30353.27</v>
      </c>
      <c r="G337">
        <v>29939.72</v>
      </c>
      <c r="H337">
        <v>29744.720000000001</v>
      </c>
      <c r="I337">
        <v>29744.720000000001</v>
      </c>
      <c r="J337">
        <v>34842.839999999997</v>
      </c>
      <c r="K337">
        <v>0</v>
      </c>
      <c r="L337">
        <v>0</v>
      </c>
      <c r="M337">
        <v>0</v>
      </c>
      <c r="N337">
        <v>0</v>
      </c>
      <c r="O337">
        <v>0</v>
      </c>
      <c r="P337">
        <v>100587.43</v>
      </c>
      <c r="Q337">
        <v>49983.14</v>
      </c>
      <c r="R337">
        <v>1239.46</v>
      </c>
      <c r="S337">
        <v>31239.46</v>
      </c>
      <c r="T337">
        <v>24164.43</v>
      </c>
      <c r="U337">
        <v>137723.88</v>
      </c>
      <c r="V337">
        <v>0</v>
      </c>
      <c r="W337">
        <v>0</v>
      </c>
      <c r="X337">
        <v>0</v>
      </c>
      <c r="Y337">
        <v>0</v>
      </c>
      <c r="Z337">
        <v>0</v>
      </c>
      <c r="AA337" s="1">
        <v>44562</v>
      </c>
      <c r="AB337" s="1">
        <v>44773</v>
      </c>
      <c r="AC337" s="1">
        <v>44785</v>
      </c>
      <c r="AD337" s="17" t="s">
        <v>34</v>
      </c>
      <c r="AE337" s="17" t="s">
        <v>35</v>
      </c>
      <c r="AF337" s="17" t="s">
        <v>10349</v>
      </c>
    </row>
    <row r="338" spans="1:32" x14ac:dyDescent="0.25">
      <c r="A338" s="17" t="s">
        <v>325</v>
      </c>
      <c r="B338">
        <v>2</v>
      </c>
      <c r="C338">
        <v>201</v>
      </c>
      <c r="D338">
        <v>156850.04999999999</v>
      </c>
      <c r="E338">
        <v>30353.27</v>
      </c>
      <c r="F338">
        <v>30353.27</v>
      </c>
      <c r="G338">
        <v>29939.72</v>
      </c>
      <c r="H338">
        <v>29744.720000000001</v>
      </c>
      <c r="I338">
        <v>29744.720000000001</v>
      </c>
      <c r="J338">
        <v>34842.839999999997</v>
      </c>
      <c r="K338">
        <v>0</v>
      </c>
      <c r="L338">
        <v>0</v>
      </c>
      <c r="M338">
        <v>0</v>
      </c>
      <c r="N338">
        <v>0</v>
      </c>
      <c r="O338">
        <v>0</v>
      </c>
      <c r="P338">
        <v>100587.43</v>
      </c>
      <c r="Q338">
        <v>49983.14</v>
      </c>
      <c r="R338">
        <v>1239.46</v>
      </c>
      <c r="S338">
        <v>31239.46</v>
      </c>
      <c r="T338">
        <v>24164.43</v>
      </c>
      <c r="U338">
        <v>137723.88</v>
      </c>
      <c r="V338">
        <v>0</v>
      </c>
      <c r="W338">
        <v>0</v>
      </c>
      <c r="X338">
        <v>0</v>
      </c>
      <c r="Y338">
        <v>0</v>
      </c>
      <c r="Z338">
        <v>0</v>
      </c>
      <c r="AA338" s="1">
        <v>44562</v>
      </c>
      <c r="AB338" s="1">
        <v>44773</v>
      </c>
      <c r="AC338" s="1">
        <v>44785</v>
      </c>
      <c r="AD338" s="17" t="s">
        <v>34</v>
      </c>
      <c r="AE338" s="17" t="s">
        <v>35</v>
      </c>
      <c r="AF338" s="17" t="s">
        <v>10349</v>
      </c>
    </row>
    <row r="339" spans="1:32" x14ac:dyDescent="0.25">
      <c r="A339" s="17" t="s">
        <v>326</v>
      </c>
      <c r="B339">
        <v>2</v>
      </c>
      <c r="C339">
        <v>201</v>
      </c>
      <c r="D339">
        <v>156850.04999999999</v>
      </c>
      <c r="E339">
        <v>30353.27</v>
      </c>
      <c r="F339">
        <v>30353.27</v>
      </c>
      <c r="G339">
        <v>29939.72</v>
      </c>
      <c r="H339">
        <v>29744.720000000001</v>
      </c>
      <c r="I339">
        <v>29744.720000000001</v>
      </c>
      <c r="J339">
        <v>34842.839999999997</v>
      </c>
      <c r="K339">
        <v>0</v>
      </c>
      <c r="L339">
        <v>0</v>
      </c>
      <c r="M339">
        <v>0</v>
      </c>
      <c r="N339">
        <v>0</v>
      </c>
      <c r="O339">
        <v>0</v>
      </c>
      <c r="P339">
        <v>100587.43</v>
      </c>
      <c r="Q339">
        <v>49983.14</v>
      </c>
      <c r="R339">
        <v>1239.46</v>
      </c>
      <c r="S339">
        <v>31239.46</v>
      </c>
      <c r="T339">
        <v>24164.43</v>
      </c>
      <c r="U339">
        <v>137723.88</v>
      </c>
      <c r="V339">
        <v>0</v>
      </c>
      <c r="W339">
        <v>0</v>
      </c>
      <c r="X339">
        <v>0</v>
      </c>
      <c r="Y339">
        <v>0</v>
      </c>
      <c r="Z339">
        <v>0</v>
      </c>
      <c r="AA339" s="1">
        <v>44562</v>
      </c>
      <c r="AB339" s="1">
        <v>44773</v>
      </c>
      <c r="AC339" s="1">
        <v>44785</v>
      </c>
      <c r="AD339" s="17" t="s">
        <v>34</v>
      </c>
      <c r="AE339" s="17" t="s">
        <v>35</v>
      </c>
      <c r="AF339" s="17" t="s">
        <v>10349</v>
      </c>
    </row>
    <row r="340" spans="1:32" x14ac:dyDescent="0.25">
      <c r="A340" s="17" t="s">
        <v>327</v>
      </c>
      <c r="B340">
        <v>2</v>
      </c>
      <c r="C340">
        <v>201</v>
      </c>
      <c r="D340">
        <v>1320.62</v>
      </c>
      <c r="E340">
        <v>1320.62</v>
      </c>
      <c r="F340">
        <v>1320.62</v>
      </c>
      <c r="G340">
        <v>1320.62</v>
      </c>
      <c r="H340">
        <v>1320.62</v>
      </c>
      <c r="I340">
        <v>1320.62</v>
      </c>
      <c r="J340">
        <v>1320.62</v>
      </c>
      <c r="K340">
        <v>0</v>
      </c>
      <c r="L340">
        <v>0</v>
      </c>
      <c r="M340">
        <v>0</v>
      </c>
      <c r="N340">
        <v>0</v>
      </c>
      <c r="O340">
        <v>0</v>
      </c>
      <c r="P340">
        <v>4047.43</v>
      </c>
      <c r="Q340">
        <v>1983.14</v>
      </c>
      <c r="R340">
        <v>1239.46</v>
      </c>
      <c r="S340">
        <v>1239.46</v>
      </c>
      <c r="T340">
        <v>1983.14</v>
      </c>
      <c r="U340">
        <v>6940.99</v>
      </c>
      <c r="V340">
        <v>0</v>
      </c>
      <c r="W340">
        <v>4050</v>
      </c>
      <c r="X340">
        <v>0</v>
      </c>
      <c r="Y340">
        <v>0</v>
      </c>
      <c r="Z340">
        <v>0</v>
      </c>
      <c r="AA340" s="1">
        <v>44562</v>
      </c>
      <c r="AB340" s="1">
        <v>44773</v>
      </c>
      <c r="AC340" s="1">
        <v>44785</v>
      </c>
      <c r="AD340" s="17" t="s">
        <v>34</v>
      </c>
      <c r="AE340" s="17" t="s">
        <v>35</v>
      </c>
      <c r="AF340" s="17" t="s">
        <v>10349</v>
      </c>
    </row>
    <row r="341" spans="1:32" x14ac:dyDescent="0.25">
      <c r="A341" s="17" t="s">
        <v>328</v>
      </c>
      <c r="B341">
        <v>2</v>
      </c>
      <c r="C341">
        <v>201</v>
      </c>
      <c r="D341">
        <v>46540</v>
      </c>
      <c r="E341">
        <v>0</v>
      </c>
      <c r="F341">
        <v>0</v>
      </c>
      <c r="G341">
        <v>0</v>
      </c>
      <c r="H341">
        <v>0</v>
      </c>
      <c r="I341">
        <v>0</v>
      </c>
      <c r="J341">
        <v>0</v>
      </c>
      <c r="K341">
        <v>0</v>
      </c>
      <c r="L341">
        <v>0</v>
      </c>
      <c r="M341">
        <v>0</v>
      </c>
      <c r="N341">
        <v>0</v>
      </c>
      <c r="O341">
        <v>0</v>
      </c>
      <c r="P341">
        <v>46540</v>
      </c>
      <c r="Q341">
        <v>0</v>
      </c>
      <c r="R341">
        <v>0</v>
      </c>
      <c r="S341">
        <v>0</v>
      </c>
      <c r="T341">
        <v>0</v>
      </c>
      <c r="U341">
        <v>0</v>
      </c>
      <c r="V341">
        <v>0</v>
      </c>
      <c r="W341">
        <v>4050</v>
      </c>
      <c r="X341">
        <v>0</v>
      </c>
      <c r="Y341">
        <v>0</v>
      </c>
      <c r="Z341">
        <v>0</v>
      </c>
      <c r="AA341" s="1">
        <v>44562</v>
      </c>
      <c r="AB341" s="1">
        <v>44773</v>
      </c>
      <c r="AC341" s="1">
        <v>44785</v>
      </c>
      <c r="AD341" s="17" t="s">
        <v>34</v>
      </c>
      <c r="AE341" s="17" t="s">
        <v>35</v>
      </c>
      <c r="AF341" s="17" t="s">
        <v>10349</v>
      </c>
    </row>
    <row r="342" spans="1:32" x14ac:dyDescent="0.25">
      <c r="A342" s="17" t="s">
        <v>10371</v>
      </c>
      <c r="B342">
        <v>2</v>
      </c>
      <c r="C342">
        <v>201</v>
      </c>
      <c r="D342">
        <v>0</v>
      </c>
      <c r="E342">
        <v>0</v>
      </c>
      <c r="F342">
        <v>0</v>
      </c>
      <c r="G342">
        <v>0</v>
      </c>
      <c r="H342">
        <v>0</v>
      </c>
      <c r="I342">
        <v>0</v>
      </c>
      <c r="J342">
        <v>4968.12</v>
      </c>
      <c r="K342">
        <v>0</v>
      </c>
      <c r="L342">
        <v>0</v>
      </c>
      <c r="M342">
        <v>0</v>
      </c>
      <c r="N342">
        <v>0</v>
      </c>
      <c r="O342">
        <v>0</v>
      </c>
      <c r="P342">
        <v>0</v>
      </c>
      <c r="Q342">
        <v>0</v>
      </c>
      <c r="R342">
        <v>0</v>
      </c>
      <c r="S342">
        <v>0</v>
      </c>
      <c r="T342">
        <v>0</v>
      </c>
      <c r="U342">
        <v>0</v>
      </c>
      <c r="V342">
        <v>0</v>
      </c>
      <c r="W342">
        <v>4300</v>
      </c>
      <c r="X342">
        <v>0</v>
      </c>
      <c r="Y342">
        <v>0</v>
      </c>
      <c r="Z342">
        <v>0</v>
      </c>
      <c r="AA342" s="1">
        <v>44562</v>
      </c>
      <c r="AB342" s="1">
        <v>44773</v>
      </c>
      <c r="AC342" s="1">
        <v>44785</v>
      </c>
      <c r="AD342" s="17" t="s">
        <v>34</v>
      </c>
      <c r="AE342" s="17" t="s">
        <v>35</v>
      </c>
      <c r="AF342" s="17" t="s">
        <v>10349</v>
      </c>
    </row>
    <row r="343" spans="1:32" x14ac:dyDescent="0.25">
      <c r="A343" s="17" t="s">
        <v>329</v>
      </c>
      <c r="B343">
        <v>2</v>
      </c>
      <c r="C343">
        <v>201</v>
      </c>
      <c r="D343">
        <v>58989.43</v>
      </c>
      <c r="E343">
        <v>29032.65</v>
      </c>
      <c r="F343">
        <v>29032.65</v>
      </c>
      <c r="G343">
        <v>28619.1</v>
      </c>
      <c r="H343">
        <v>28424.1</v>
      </c>
      <c r="I343">
        <v>28424.1</v>
      </c>
      <c r="J343">
        <v>28554.1</v>
      </c>
      <c r="K343">
        <v>0</v>
      </c>
      <c r="L343">
        <v>0</v>
      </c>
      <c r="M343">
        <v>0</v>
      </c>
      <c r="N343">
        <v>0</v>
      </c>
      <c r="O343">
        <v>0</v>
      </c>
      <c r="P343">
        <v>0</v>
      </c>
      <c r="Q343">
        <v>48000</v>
      </c>
      <c r="R343">
        <v>0</v>
      </c>
      <c r="S343">
        <v>30000</v>
      </c>
      <c r="T343">
        <v>22181.29</v>
      </c>
      <c r="U343">
        <v>130782.89</v>
      </c>
      <c r="V343">
        <v>0</v>
      </c>
      <c r="W343">
        <v>0</v>
      </c>
      <c r="X343">
        <v>0</v>
      </c>
      <c r="Y343">
        <v>0</v>
      </c>
      <c r="Z343">
        <v>0</v>
      </c>
      <c r="AA343" s="1">
        <v>44562</v>
      </c>
      <c r="AB343" s="1">
        <v>44773</v>
      </c>
      <c r="AC343" s="1">
        <v>44785</v>
      </c>
      <c r="AD343" s="17" t="s">
        <v>34</v>
      </c>
      <c r="AE343" s="17" t="s">
        <v>35</v>
      </c>
      <c r="AF343" s="17" t="s">
        <v>10349</v>
      </c>
    </row>
    <row r="344" spans="1:32" x14ac:dyDescent="0.25">
      <c r="A344" s="17" t="s">
        <v>330</v>
      </c>
      <c r="B344">
        <v>2</v>
      </c>
      <c r="C344">
        <v>201</v>
      </c>
      <c r="D344">
        <v>15698.94</v>
      </c>
      <c r="E344">
        <v>15878.94</v>
      </c>
      <c r="F344">
        <v>15878.94</v>
      </c>
      <c r="G344">
        <v>15878.94</v>
      </c>
      <c r="H344">
        <v>15878.94</v>
      </c>
      <c r="I344">
        <v>15878.94</v>
      </c>
      <c r="J344">
        <v>15878.94</v>
      </c>
      <c r="K344">
        <v>0</v>
      </c>
      <c r="L344">
        <v>0</v>
      </c>
      <c r="M344">
        <v>0</v>
      </c>
      <c r="N344">
        <v>0</v>
      </c>
      <c r="O344">
        <v>0</v>
      </c>
      <c r="P344">
        <v>0</v>
      </c>
      <c r="Q344">
        <v>0</v>
      </c>
      <c r="R344">
        <v>0</v>
      </c>
      <c r="S344">
        <v>0</v>
      </c>
      <c r="T344">
        <v>18708.98</v>
      </c>
      <c r="U344">
        <v>75838.27</v>
      </c>
      <c r="V344">
        <v>0</v>
      </c>
      <c r="W344">
        <v>4011</v>
      </c>
      <c r="X344">
        <v>0</v>
      </c>
      <c r="Y344">
        <v>0</v>
      </c>
      <c r="Z344">
        <v>0</v>
      </c>
      <c r="AA344" s="1">
        <v>44562</v>
      </c>
      <c r="AB344" s="1">
        <v>44773</v>
      </c>
      <c r="AC344" s="1">
        <v>44785</v>
      </c>
      <c r="AD344" s="17" t="s">
        <v>34</v>
      </c>
      <c r="AE344" s="17" t="s">
        <v>35</v>
      </c>
      <c r="AF344" s="17" t="s">
        <v>10349</v>
      </c>
    </row>
    <row r="345" spans="1:32" x14ac:dyDescent="0.25">
      <c r="A345" s="17" t="s">
        <v>331</v>
      </c>
      <c r="B345">
        <v>2</v>
      </c>
      <c r="C345">
        <v>201</v>
      </c>
      <c r="D345">
        <v>10690.49</v>
      </c>
      <c r="E345">
        <v>10553.71</v>
      </c>
      <c r="F345">
        <v>10553.71</v>
      </c>
      <c r="G345">
        <v>10140.16</v>
      </c>
      <c r="H345">
        <v>10140.16</v>
      </c>
      <c r="I345">
        <v>10140.16</v>
      </c>
      <c r="J345">
        <v>10140.16</v>
      </c>
      <c r="K345">
        <v>0</v>
      </c>
      <c r="L345">
        <v>0</v>
      </c>
      <c r="M345">
        <v>0</v>
      </c>
      <c r="N345">
        <v>0</v>
      </c>
      <c r="O345">
        <v>0</v>
      </c>
      <c r="P345">
        <v>0</v>
      </c>
      <c r="Q345">
        <v>0</v>
      </c>
      <c r="R345">
        <v>0</v>
      </c>
      <c r="S345">
        <v>0</v>
      </c>
      <c r="T345">
        <v>3472.31</v>
      </c>
      <c r="U345">
        <v>6944.62</v>
      </c>
      <c r="V345">
        <v>0</v>
      </c>
      <c r="W345">
        <v>4090</v>
      </c>
      <c r="X345">
        <v>0</v>
      </c>
      <c r="Y345">
        <v>0</v>
      </c>
      <c r="Z345">
        <v>0</v>
      </c>
      <c r="AA345" s="1">
        <v>44562</v>
      </c>
      <c r="AB345" s="1">
        <v>44773</v>
      </c>
      <c r="AC345" s="1">
        <v>44785</v>
      </c>
      <c r="AD345" s="17" t="s">
        <v>34</v>
      </c>
      <c r="AE345" s="17" t="s">
        <v>35</v>
      </c>
      <c r="AF345" s="17" t="s">
        <v>10349</v>
      </c>
    </row>
    <row r="346" spans="1:32" x14ac:dyDescent="0.25">
      <c r="A346" s="17" t="s">
        <v>332</v>
      </c>
      <c r="B346">
        <v>2</v>
      </c>
      <c r="C346">
        <v>201</v>
      </c>
      <c r="D346">
        <v>2600</v>
      </c>
      <c r="E346">
        <v>2600</v>
      </c>
      <c r="F346">
        <v>2600</v>
      </c>
      <c r="G346">
        <v>2600</v>
      </c>
      <c r="H346">
        <v>2405</v>
      </c>
      <c r="I346">
        <v>2405</v>
      </c>
      <c r="J346">
        <v>2535</v>
      </c>
      <c r="K346">
        <v>0</v>
      </c>
      <c r="L346">
        <v>0</v>
      </c>
      <c r="M346">
        <v>0</v>
      </c>
      <c r="N346">
        <v>0</v>
      </c>
      <c r="O346">
        <v>0</v>
      </c>
      <c r="P346">
        <v>0</v>
      </c>
      <c r="Q346">
        <v>0</v>
      </c>
      <c r="R346">
        <v>0</v>
      </c>
      <c r="S346">
        <v>0</v>
      </c>
      <c r="T346">
        <v>0</v>
      </c>
      <c r="U346">
        <v>48000</v>
      </c>
      <c r="V346">
        <v>0</v>
      </c>
      <c r="W346">
        <v>4160</v>
      </c>
      <c r="X346">
        <v>0</v>
      </c>
      <c r="Y346">
        <v>0</v>
      </c>
      <c r="Z346">
        <v>0</v>
      </c>
      <c r="AA346" s="1">
        <v>44562</v>
      </c>
      <c r="AB346" s="1">
        <v>44773</v>
      </c>
      <c r="AC346" s="1">
        <v>44785</v>
      </c>
      <c r="AD346" s="17" t="s">
        <v>34</v>
      </c>
      <c r="AE346" s="17" t="s">
        <v>35</v>
      </c>
      <c r="AF346" s="17" t="s">
        <v>10349</v>
      </c>
    </row>
    <row r="347" spans="1:32" x14ac:dyDescent="0.25">
      <c r="A347" s="17" t="s">
        <v>333</v>
      </c>
      <c r="B347">
        <v>2</v>
      </c>
      <c r="C347">
        <v>201</v>
      </c>
      <c r="D347">
        <v>30000</v>
      </c>
      <c r="E347">
        <v>0</v>
      </c>
      <c r="F347">
        <v>0</v>
      </c>
      <c r="G347">
        <v>0</v>
      </c>
      <c r="H347">
        <v>0</v>
      </c>
      <c r="I347">
        <v>0</v>
      </c>
      <c r="J347">
        <v>0</v>
      </c>
      <c r="K347">
        <v>0</v>
      </c>
      <c r="L347">
        <v>0</v>
      </c>
      <c r="M347">
        <v>0</v>
      </c>
      <c r="N347">
        <v>0</v>
      </c>
      <c r="O347">
        <v>0</v>
      </c>
      <c r="P347">
        <v>0</v>
      </c>
      <c r="Q347">
        <v>48000</v>
      </c>
      <c r="R347">
        <v>0</v>
      </c>
      <c r="S347">
        <v>30000</v>
      </c>
      <c r="T347">
        <v>0</v>
      </c>
      <c r="U347">
        <v>0</v>
      </c>
      <c r="V347">
        <v>0</v>
      </c>
      <c r="W347">
        <v>4011</v>
      </c>
      <c r="X347">
        <v>0</v>
      </c>
      <c r="Y347">
        <v>0</v>
      </c>
      <c r="Z347">
        <v>0</v>
      </c>
      <c r="AA347" s="1">
        <v>44562</v>
      </c>
      <c r="AB347" s="1">
        <v>44773</v>
      </c>
      <c r="AC347" s="1">
        <v>44785</v>
      </c>
      <c r="AD347" s="17" t="s">
        <v>34</v>
      </c>
      <c r="AE347" s="17" t="s">
        <v>35</v>
      </c>
      <c r="AF347" s="17" t="s">
        <v>10349</v>
      </c>
    </row>
    <row r="348" spans="1:32" x14ac:dyDescent="0.25">
      <c r="A348" s="17" t="s">
        <v>334</v>
      </c>
      <c r="B348">
        <v>2</v>
      </c>
      <c r="C348">
        <v>201</v>
      </c>
      <c r="D348">
        <v>50000</v>
      </c>
      <c r="E348">
        <v>0</v>
      </c>
      <c r="F348">
        <v>0</v>
      </c>
      <c r="G348">
        <v>0</v>
      </c>
      <c r="H348">
        <v>0</v>
      </c>
      <c r="I348">
        <v>0</v>
      </c>
      <c r="J348">
        <v>0</v>
      </c>
      <c r="K348">
        <v>0</v>
      </c>
      <c r="L348">
        <v>0</v>
      </c>
      <c r="M348">
        <v>0</v>
      </c>
      <c r="N348">
        <v>0</v>
      </c>
      <c r="O348">
        <v>0</v>
      </c>
      <c r="P348">
        <v>50000</v>
      </c>
      <c r="Q348">
        <v>0</v>
      </c>
      <c r="R348">
        <v>0</v>
      </c>
      <c r="S348">
        <v>0</v>
      </c>
      <c r="T348">
        <v>0</v>
      </c>
      <c r="U348">
        <v>0</v>
      </c>
      <c r="V348">
        <v>0</v>
      </c>
      <c r="W348">
        <v>4050</v>
      </c>
      <c r="X348">
        <v>0</v>
      </c>
      <c r="Y348">
        <v>0</v>
      </c>
      <c r="Z348">
        <v>0</v>
      </c>
      <c r="AA348" s="1">
        <v>44562</v>
      </c>
      <c r="AB348" s="1">
        <v>44773</v>
      </c>
      <c r="AC348" s="1">
        <v>44785</v>
      </c>
      <c r="AD348" s="17" t="s">
        <v>34</v>
      </c>
      <c r="AE348" s="17" t="s">
        <v>35</v>
      </c>
      <c r="AF348" s="17" t="s">
        <v>10349</v>
      </c>
    </row>
    <row r="349" spans="1:32" x14ac:dyDescent="0.25">
      <c r="A349" s="17" t="s">
        <v>335</v>
      </c>
      <c r="B349">
        <v>2</v>
      </c>
      <c r="C349">
        <v>201</v>
      </c>
      <c r="D349">
        <v>7395.07</v>
      </c>
      <c r="E349">
        <v>0</v>
      </c>
      <c r="F349">
        <v>32785.96</v>
      </c>
      <c r="G349">
        <v>175558.54</v>
      </c>
      <c r="H349">
        <v>32785.96</v>
      </c>
      <c r="I349">
        <v>32786.019999999997</v>
      </c>
      <c r="J349">
        <v>65572.039999999994</v>
      </c>
      <c r="K349">
        <v>0</v>
      </c>
      <c r="L349">
        <v>0</v>
      </c>
      <c r="M349">
        <v>0</v>
      </c>
      <c r="N349">
        <v>0</v>
      </c>
      <c r="O349">
        <v>0</v>
      </c>
      <c r="P349">
        <v>494747.72</v>
      </c>
      <c r="Q349">
        <v>245322.59</v>
      </c>
      <c r="R349">
        <v>33524.22</v>
      </c>
      <c r="S349">
        <v>45606.07</v>
      </c>
      <c r="T349">
        <v>37725.65</v>
      </c>
      <c r="U349">
        <v>50946.8</v>
      </c>
      <c r="V349">
        <v>0</v>
      </c>
      <c r="W349">
        <v>0</v>
      </c>
      <c r="X349">
        <v>0</v>
      </c>
      <c r="Y349">
        <v>0</v>
      </c>
      <c r="Z349">
        <v>0</v>
      </c>
      <c r="AA349" s="1">
        <v>44562</v>
      </c>
      <c r="AB349" s="1">
        <v>44773</v>
      </c>
      <c r="AC349" s="1">
        <v>44785</v>
      </c>
      <c r="AD349" s="17" t="s">
        <v>34</v>
      </c>
      <c r="AE349" s="17" t="s">
        <v>35</v>
      </c>
      <c r="AF349" s="17" t="s">
        <v>10349</v>
      </c>
    </row>
    <row r="350" spans="1:32" x14ac:dyDescent="0.25">
      <c r="A350" s="17" t="s">
        <v>336</v>
      </c>
      <c r="B350">
        <v>2</v>
      </c>
      <c r="C350">
        <v>201</v>
      </c>
      <c r="D350">
        <v>0</v>
      </c>
      <c r="E350">
        <v>0</v>
      </c>
      <c r="F350">
        <v>32785.96</v>
      </c>
      <c r="G350">
        <v>32785.96</v>
      </c>
      <c r="H350">
        <v>32785.96</v>
      </c>
      <c r="I350">
        <v>32786.019999999997</v>
      </c>
      <c r="J350">
        <v>65572.039999999994</v>
      </c>
      <c r="K350">
        <v>0</v>
      </c>
      <c r="L350">
        <v>0</v>
      </c>
      <c r="M350">
        <v>0</v>
      </c>
      <c r="N350">
        <v>0</v>
      </c>
      <c r="O350">
        <v>0</v>
      </c>
      <c r="P350">
        <v>17453.830000000002</v>
      </c>
      <c r="Q350">
        <v>145997.75</v>
      </c>
      <c r="R350">
        <v>32119.38</v>
      </c>
      <c r="S350">
        <v>44201.23</v>
      </c>
      <c r="T350">
        <v>36320.81</v>
      </c>
      <c r="U350">
        <v>49542</v>
      </c>
      <c r="V350">
        <v>0</v>
      </c>
      <c r="W350">
        <v>0</v>
      </c>
      <c r="X350">
        <v>0</v>
      </c>
      <c r="Y350">
        <v>0</v>
      </c>
      <c r="Z350">
        <v>0</v>
      </c>
      <c r="AA350" s="1">
        <v>44562</v>
      </c>
      <c r="AB350" s="1">
        <v>44773</v>
      </c>
      <c r="AC350" s="1">
        <v>44785</v>
      </c>
      <c r="AD350" s="17" t="s">
        <v>34</v>
      </c>
      <c r="AE350" s="17" t="s">
        <v>35</v>
      </c>
      <c r="AF350" s="17" t="s">
        <v>10349</v>
      </c>
    </row>
    <row r="351" spans="1:32" x14ac:dyDescent="0.25">
      <c r="A351" s="17" t="s">
        <v>337</v>
      </c>
      <c r="B351">
        <v>2</v>
      </c>
      <c r="C351">
        <v>201</v>
      </c>
      <c r="D351">
        <v>0</v>
      </c>
      <c r="E351">
        <v>0</v>
      </c>
      <c r="F351">
        <v>32785.96</v>
      </c>
      <c r="G351">
        <v>32785.96</v>
      </c>
      <c r="H351">
        <v>32785.96</v>
      </c>
      <c r="I351">
        <v>32786.019999999997</v>
      </c>
      <c r="J351">
        <v>65572.039999999994</v>
      </c>
      <c r="K351">
        <v>0</v>
      </c>
      <c r="L351">
        <v>0</v>
      </c>
      <c r="M351">
        <v>0</v>
      </c>
      <c r="N351">
        <v>0</v>
      </c>
      <c r="O351">
        <v>0</v>
      </c>
      <c r="P351">
        <v>17453.830000000002</v>
      </c>
      <c r="Q351">
        <v>145997.75</v>
      </c>
      <c r="R351">
        <v>32119.38</v>
      </c>
      <c r="S351">
        <v>44201.23</v>
      </c>
      <c r="T351">
        <v>36320.81</v>
      </c>
      <c r="U351">
        <v>49542</v>
      </c>
      <c r="V351">
        <v>0</v>
      </c>
      <c r="W351">
        <v>0</v>
      </c>
      <c r="X351">
        <v>0</v>
      </c>
      <c r="Y351">
        <v>0</v>
      </c>
      <c r="Z351">
        <v>0</v>
      </c>
      <c r="AA351" s="1">
        <v>44562</v>
      </c>
      <c r="AB351" s="1">
        <v>44773</v>
      </c>
      <c r="AC351" s="1">
        <v>44785</v>
      </c>
      <c r="AD351" s="17" t="s">
        <v>34</v>
      </c>
      <c r="AE351" s="17" t="s">
        <v>35</v>
      </c>
      <c r="AF351" s="17" t="s">
        <v>10349</v>
      </c>
    </row>
    <row r="352" spans="1:32" x14ac:dyDescent="0.25">
      <c r="A352" s="17" t="s">
        <v>338</v>
      </c>
      <c r="B352">
        <v>2</v>
      </c>
      <c r="C352">
        <v>201</v>
      </c>
      <c r="D352">
        <v>0</v>
      </c>
      <c r="E352">
        <v>0</v>
      </c>
      <c r="F352">
        <v>32785.96</v>
      </c>
      <c r="G352">
        <v>32785.96</v>
      </c>
      <c r="H352">
        <v>32785.96</v>
      </c>
      <c r="I352">
        <v>32786.019999999997</v>
      </c>
      <c r="J352">
        <v>65572.039999999994</v>
      </c>
      <c r="K352">
        <v>0</v>
      </c>
      <c r="L352">
        <v>0</v>
      </c>
      <c r="M352">
        <v>0</v>
      </c>
      <c r="N352">
        <v>0</v>
      </c>
      <c r="O352">
        <v>0</v>
      </c>
      <c r="P352">
        <v>17453.830000000002</v>
      </c>
      <c r="Q352">
        <v>145997.75</v>
      </c>
      <c r="R352">
        <v>32119.38</v>
      </c>
      <c r="S352">
        <v>44201.23</v>
      </c>
      <c r="T352">
        <v>36320.81</v>
      </c>
      <c r="U352">
        <v>49542</v>
      </c>
      <c r="V352">
        <v>0</v>
      </c>
      <c r="W352">
        <v>0</v>
      </c>
      <c r="X352">
        <v>0</v>
      </c>
      <c r="Y352">
        <v>0</v>
      </c>
      <c r="Z352">
        <v>0</v>
      </c>
      <c r="AA352" s="1">
        <v>44562</v>
      </c>
      <c r="AB352" s="1">
        <v>44773</v>
      </c>
      <c r="AC352" s="1">
        <v>44785</v>
      </c>
      <c r="AD352" s="17" t="s">
        <v>34</v>
      </c>
      <c r="AE352" s="17" t="s">
        <v>35</v>
      </c>
      <c r="AF352" s="17" t="s">
        <v>10349</v>
      </c>
    </row>
    <row r="353" spans="1:32" x14ac:dyDescent="0.25">
      <c r="A353" s="17" t="s">
        <v>339</v>
      </c>
      <c r="B353">
        <v>2</v>
      </c>
      <c r="C353">
        <v>201</v>
      </c>
      <c r="D353">
        <v>0</v>
      </c>
      <c r="E353">
        <v>0</v>
      </c>
      <c r="F353">
        <v>32785.96</v>
      </c>
      <c r="G353">
        <v>32785.96</v>
      </c>
      <c r="H353">
        <v>32785.96</v>
      </c>
      <c r="I353">
        <v>32786.019999999997</v>
      </c>
      <c r="J353">
        <v>65572.039999999994</v>
      </c>
      <c r="K353">
        <v>0</v>
      </c>
      <c r="L353">
        <v>0</v>
      </c>
      <c r="M353">
        <v>0</v>
      </c>
      <c r="N353">
        <v>0</v>
      </c>
      <c r="O353">
        <v>0</v>
      </c>
      <c r="P353">
        <v>17453.830000000002</v>
      </c>
      <c r="Q353">
        <v>145997.75</v>
      </c>
      <c r="R353">
        <v>32119.38</v>
      </c>
      <c r="S353">
        <v>44201.23</v>
      </c>
      <c r="T353">
        <v>36320.81</v>
      </c>
      <c r="U353">
        <v>49542</v>
      </c>
      <c r="V353">
        <v>0</v>
      </c>
      <c r="W353">
        <v>1017</v>
      </c>
      <c r="X353">
        <v>0</v>
      </c>
      <c r="Y353">
        <v>0</v>
      </c>
      <c r="Z353">
        <v>0</v>
      </c>
      <c r="AA353" s="1">
        <v>44562</v>
      </c>
      <c r="AB353" s="1">
        <v>44773</v>
      </c>
      <c r="AC353" s="1">
        <v>44785</v>
      </c>
      <c r="AD353" s="17" t="s">
        <v>34</v>
      </c>
      <c r="AE353" s="17" t="s">
        <v>35</v>
      </c>
      <c r="AF353" s="17" t="s">
        <v>10349</v>
      </c>
    </row>
    <row r="354" spans="1:32" x14ac:dyDescent="0.25">
      <c r="A354" s="17" t="s">
        <v>340</v>
      </c>
      <c r="B354">
        <v>2</v>
      </c>
      <c r="C354">
        <v>201</v>
      </c>
      <c r="D354">
        <v>7395.07</v>
      </c>
      <c r="E354">
        <v>0</v>
      </c>
      <c r="F354">
        <v>0</v>
      </c>
      <c r="G354">
        <v>142772.57999999999</v>
      </c>
      <c r="H354">
        <v>0</v>
      </c>
      <c r="I354">
        <v>0</v>
      </c>
      <c r="J354">
        <v>0</v>
      </c>
      <c r="K354">
        <v>0</v>
      </c>
      <c r="L354">
        <v>0</v>
      </c>
      <c r="M354">
        <v>0</v>
      </c>
      <c r="N354">
        <v>0</v>
      </c>
      <c r="O354">
        <v>0</v>
      </c>
      <c r="P354">
        <v>477293.89</v>
      </c>
      <c r="Q354">
        <v>99324.84</v>
      </c>
      <c r="R354">
        <v>1404.84</v>
      </c>
      <c r="S354">
        <v>1404.84</v>
      </c>
      <c r="T354">
        <v>1404.84</v>
      </c>
      <c r="U354">
        <v>1404.8</v>
      </c>
      <c r="V354">
        <v>0</v>
      </c>
      <c r="W354">
        <v>0</v>
      </c>
      <c r="X354">
        <v>0</v>
      </c>
      <c r="Y354">
        <v>0</v>
      </c>
      <c r="Z354">
        <v>0</v>
      </c>
      <c r="AA354" s="1">
        <v>44562</v>
      </c>
      <c r="AB354" s="1">
        <v>44773</v>
      </c>
      <c r="AC354" s="1">
        <v>44785</v>
      </c>
      <c r="AD354" s="17" t="s">
        <v>34</v>
      </c>
      <c r="AE354" s="17" t="s">
        <v>35</v>
      </c>
      <c r="AF354" s="17" t="s">
        <v>10349</v>
      </c>
    </row>
    <row r="355" spans="1:32" x14ac:dyDescent="0.25">
      <c r="A355" s="17" t="s">
        <v>341</v>
      </c>
      <c r="B355">
        <v>2</v>
      </c>
      <c r="C355">
        <v>201</v>
      </c>
      <c r="D355">
        <v>7395.07</v>
      </c>
      <c r="E355">
        <v>0</v>
      </c>
      <c r="F355">
        <v>0</v>
      </c>
      <c r="G355">
        <v>142772.57999999999</v>
      </c>
      <c r="H355">
        <v>0</v>
      </c>
      <c r="I355">
        <v>0</v>
      </c>
      <c r="J355">
        <v>0</v>
      </c>
      <c r="K355">
        <v>0</v>
      </c>
      <c r="L355">
        <v>0</v>
      </c>
      <c r="M355">
        <v>0</v>
      </c>
      <c r="N355">
        <v>0</v>
      </c>
      <c r="O355">
        <v>0</v>
      </c>
      <c r="P355">
        <v>477293.89</v>
      </c>
      <c r="Q355">
        <v>99324.84</v>
      </c>
      <c r="R355">
        <v>1404.84</v>
      </c>
      <c r="S355">
        <v>1404.84</v>
      </c>
      <c r="T355">
        <v>1404.84</v>
      </c>
      <c r="U355">
        <v>1404.8</v>
      </c>
      <c r="V355">
        <v>0</v>
      </c>
      <c r="W355">
        <v>0</v>
      </c>
      <c r="X355">
        <v>0</v>
      </c>
      <c r="Y355">
        <v>0</v>
      </c>
      <c r="Z355">
        <v>0</v>
      </c>
      <c r="AA355" s="1">
        <v>44562</v>
      </c>
      <c r="AB355" s="1">
        <v>44773</v>
      </c>
      <c r="AC355" s="1">
        <v>44785</v>
      </c>
      <c r="AD355" s="17" t="s">
        <v>34</v>
      </c>
      <c r="AE355" s="17" t="s">
        <v>35</v>
      </c>
      <c r="AF355" s="17" t="s">
        <v>10349</v>
      </c>
    </row>
    <row r="356" spans="1:32" x14ac:dyDescent="0.25">
      <c r="A356" s="17" t="s">
        <v>342</v>
      </c>
      <c r="B356">
        <v>2</v>
      </c>
      <c r="C356">
        <v>201</v>
      </c>
      <c r="D356">
        <v>7395.07</v>
      </c>
      <c r="E356">
        <v>0</v>
      </c>
      <c r="F356">
        <v>0</v>
      </c>
      <c r="G356">
        <v>0</v>
      </c>
      <c r="H356">
        <v>0</v>
      </c>
      <c r="I356">
        <v>0</v>
      </c>
      <c r="J356">
        <v>0</v>
      </c>
      <c r="K356">
        <v>0</v>
      </c>
      <c r="L356">
        <v>0</v>
      </c>
      <c r="M356">
        <v>0</v>
      </c>
      <c r="N356">
        <v>0</v>
      </c>
      <c r="O356">
        <v>0</v>
      </c>
      <c r="P356">
        <v>1404.84</v>
      </c>
      <c r="Q356">
        <v>1404.84</v>
      </c>
      <c r="R356">
        <v>1404.84</v>
      </c>
      <c r="S356">
        <v>1404.84</v>
      </c>
      <c r="T356">
        <v>1404.84</v>
      </c>
      <c r="U356">
        <v>1404.8</v>
      </c>
      <c r="V356">
        <v>0</v>
      </c>
      <c r="W356">
        <v>1103</v>
      </c>
      <c r="X356">
        <v>0</v>
      </c>
      <c r="Y356">
        <v>0</v>
      </c>
      <c r="Z356">
        <v>0</v>
      </c>
      <c r="AA356" s="1">
        <v>44562</v>
      </c>
      <c r="AB356" s="1">
        <v>44773</v>
      </c>
      <c r="AC356" s="1">
        <v>44785</v>
      </c>
      <c r="AD356" s="17" t="s">
        <v>34</v>
      </c>
      <c r="AE356" s="17" t="s">
        <v>35</v>
      </c>
      <c r="AF356" s="17" t="s">
        <v>10349</v>
      </c>
    </row>
    <row r="357" spans="1:32" x14ac:dyDescent="0.25">
      <c r="A357" s="17" t="s">
        <v>343</v>
      </c>
      <c r="B357">
        <v>2</v>
      </c>
      <c r="C357">
        <v>201</v>
      </c>
      <c r="D357">
        <v>0</v>
      </c>
      <c r="E357">
        <v>0</v>
      </c>
      <c r="F357">
        <v>0</v>
      </c>
      <c r="G357">
        <v>142772.57999999999</v>
      </c>
      <c r="H357">
        <v>0</v>
      </c>
      <c r="I357">
        <v>0</v>
      </c>
      <c r="J357">
        <v>0</v>
      </c>
      <c r="K357">
        <v>0</v>
      </c>
      <c r="L357">
        <v>0</v>
      </c>
      <c r="M357">
        <v>0</v>
      </c>
      <c r="N357">
        <v>0</v>
      </c>
      <c r="O357">
        <v>0</v>
      </c>
      <c r="P357">
        <v>475889.05</v>
      </c>
      <c r="Q357">
        <v>0</v>
      </c>
      <c r="R357">
        <v>0</v>
      </c>
      <c r="S357">
        <v>0</v>
      </c>
      <c r="T357">
        <v>0</v>
      </c>
      <c r="U357">
        <v>0</v>
      </c>
      <c r="V357">
        <v>0</v>
      </c>
      <c r="W357">
        <v>1212</v>
      </c>
      <c r="X357">
        <v>0</v>
      </c>
      <c r="Y357">
        <v>0</v>
      </c>
      <c r="Z357">
        <v>0</v>
      </c>
      <c r="AA357" s="1">
        <v>44562</v>
      </c>
      <c r="AB357" s="1">
        <v>44773</v>
      </c>
      <c r="AC357" s="1">
        <v>44785</v>
      </c>
      <c r="AD357" s="17" t="s">
        <v>34</v>
      </c>
      <c r="AE357" s="17" t="s">
        <v>35</v>
      </c>
      <c r="AF357" s="17" t="s">
        <v>10349</v>
      </c>
    </row>
    <row r="358" spans="1:32" x14ac:dyDescent="0.25">
      <c r="A358" s="17" t="s">
        <v>5932</v>
      </c>
      <c r="B358">
        <v>2</v>
      </c>
      <c r="C358">
        <v>201</v>
      </c>
      <c r="D358">
        <v>0</v>
      </c>
      <c r="E358">
        <v>0</v>
      </c>
      <c r="F358">
        <v>0</v>
      </c>
      <c r="G358">
        <v>0</v>
      </c>
      <c r="H358">
        <v>0</v>
      </c>
      <c r="I358">
        <v>0</v>
      </c>
      <c r="J358">
        <v>0</v>
      </c>
      <c r="K358">
        <v>0</v>
      </c>
      <c r="L358">
        <v>0</v>
      </c>
      <c r="M358">
        <v>0</v>
      </c>
      <c r="N358">
        <v>0</v>
      </c>
      <c r="O358">
        <v>0</v>
      </c>
      <c r="P358">
        <v>0</v>
      </c>
      <c r="Q358">
        <v>97920</v>
      </c>
      <c r="R358">
        <v>0</v>
      </c>
      <c r="S358">
        <v>0</v>
      </c>
      <c r="T358">
        <v>0</v>
      </c>
      <c r="U358">
        <v>0</v>
      </c>
      <c r="V358">
        <v>0</v>
      </c>
      <c r="W358">
        <v>1025</v>
      </c>
      <c r="X358">
        <v>0</v>
      </c>
      <c r="Y358">
        <v>0</v>
      </c>
      <c r="Z358">
        <v>0</v>
      </c>
      <c r="AA358" s="1">
        <v>44562</v>
      </c>
      <c r="AB358" s="1">
        <v>44773</v>
      </c>
      <c r="AC358" s="1">
        <v>44785</v>
      </c>
      <c r="AD358" s="17" t="s">
        <v>34</v>
      </c>
      <c r="AE358" s="17" t="s">
        <v>35</v>
      </c>
      <c r="AF358" s="17" t="s">
        <v>10349</v>
      </c>
    </row>
    <row r="359" spans="1:32" x14ac:dyDescent="0.25">
      <c r="A359" s="17" t="s">
        <v>344</v>
      </c>
      <c r="B359">
        <v>2</v>
      </c>
      <c r="C359">
        <v>201</v>
      </c>
      <c r="D359">
        <v>6022.91</v>
      </c>
      <c r="E359">
        <v>0</v>
      </c>
      <c r="F359">
        <v>3000</v>
      </c>
      <c r="G359">
        <v>0</v>
      </c>
      <c r="H359">
        <v>6012.2</v>
      </c>
      <c r="I359">
        <v>6015.37</v>
      </c>
      <c r="J359">
        <v>73.260000000000005</v>
      </c>
      <c r="K359">
        <v>0</v>
      </c>
      <c r="L359">
        <v>0</v>
      </c>
      <c r="M359">
        <v>0</v>
      </c>
      <c r="N359">
        <v>0</v>
      </c>
      <c r="O359">
        <v>0</v>
      </c>
      <c r="P359">
        <v>2234.62</v>
      </c>
      <c r="Q359">
        <v>3033.22</v>
      </c>
      <c r="R359">
        <v>2263.63</v>
      </c>
      <c r="S359">
        <v>4477.53</v>
      </c>
      <c r="T359">
        <v>2235.15</v>
      </c>
      <c r="U359">
        <v>1530.85</v>
      </c>
      <c r="V359">
        <v>0</v>
      </c>
      <c r="W359">
        <v>0</v>
      </c>
      <c r="X359">
        <v>0</v>
      </c>
      <c r="Y359">
        <v>0</v>
      </c>
      <c r="Z359">
        <v>0</v>
      </c>
      <c r="AA359" s="1">
        <v>44562</v>
      </c>
      <c r="AB359" s="1">
        <v>44773</v>
      </c>
      <c r="AC359" s="1">
        <v>44785</v>
      </c>
      <c r="AD359" s="17" t="s">
        <v>34</v>
      </c>
      <c r="AE359" s="17" t="s">
        <v>35</v>
      </c>
      <c r="AF359" s="17" t="s">
        <v>10349</v>
      </c>
    </row>
    <row r="360" spans="1:32" x14ac:dyDescent="0.25">
      <c r="A360" s="17" t="s">
        <v>345</v>
      </c>
      <c r="B360">
        <v>2</v>
      </c>
      <c r="C360">
        <v>201</v>
      </c>
      <c r="D360">
        <v>6022.91</v>
      </c>
      <c r="E360">
        <v>0</v>
      </c>
      <c r="F360">
        <v>3000</v>
      </c>
      <c r="G360">
        <v>0</v>
      </c>
      <c r="H360">
        <v>6012.2</v>
      </c>
      <c r="I360">
        <v>6015.37</v>
      </c>
      <c r="J360">
        <v>73.260000000000005</v>
      </c>
      <c r="K360">
        <v>0</v>
      </c>
      <c r="L360">
        <v>0</v>
      </c>
      <c r="M360">
        <v>0</v>
      </c>
      <c r="N360">
        <v>0</v>
      </c>
      <c r="O360">
        <v>0</v>
      </c>
      <c r="P360">
        <v>2234.62</v>
      </c>
      <c r="Q360">
        <v>3033.22</v>
      </c>
      <c r="R360">
        <v>2263.63</v>
      </c>
      <c r="S360">
        <v>4477.53</v>
      </c>
      <c r="T360">
        <v>2235.15</v>
      </c>
      <c r="U360">
        <v>1530.85</v>
      </c>
      <c r="V360">
        <v>0</v>
      </c>
      <c r="W360">
        <v>0</v>
      </c>
      <c r="X360">
        <v>0</v>
      </c>
      <c r="Y360">
        <v>0</v>
      </c>
      <c r="Z360">
        <v>0</v>
      </c>
      <c r="AA360" s="1">
        <v>44562</v>
      </c>
      <c r="AB360" s="1">
        <v>44773</v>
      </c>
      <c r="AC360" s="1">
        <v>44785</v>
      </c>
      <c r="AD360" s="17" t="s">
        <v>34</v>
      </c>
      <c r="AE360" s="17" t="s">
        <v>35</v>
      </c>
      <c r="AF360" s="17" t="s">
        <v>10349</v>
      </c>
    </row>
    <row r="361" spans="1:32" x14ac:dyDescent="0.25">
      <c r="A361" s="17" t="s">
        <v>346</v>
      </c>
      <c r="B361">
        <v>2</v>
      </c>
      <c r="C361">
        <v>201</v>
      </c>
      <c r="D361">
        <v>6022.91</v>
      </c>
      <c r="E361">
        <v>0</v>
      </c>
      <c r="F361">
        <v>3000</v>
      </c>
      <c r="G361">
        <v>0</v>
      </c>
      <c r="H361">
        <v>6012.2</v>
      </c>
      <c r="I361">
        <v>6015.37</v>
      </c>
      <c r="J361">
        <v>73.260000000000005</v>
      </c>
      <c r="K361">
        <v>0</v>
      </c>
      <c r="L361">
        <v>0</v>
      </c>
      <c r="M361">
        <v>0</v>
      </c>
      <c r="N361">
        <v>0</v>
      </c>
      <c r="O361">
        <v>0</v>
      </c>
      <c r="P361">
        <v>2234.62</v>
      </c>
      <c r="Q361">
        <v>3033.22</v>
      </c>
      <c r="R361">
        <v>2263.63</v>
      </c>
      <c r="S361">
        <v>4477.53</v>
      </c>
      <c r="T361">
        <v>2235.15</v>
      </c>
      <c r="U361">
        <v>1530.85</v>
      </c>
      <c r="V361">
        <v>0</v>
      </c>
      <c r="W361">
        <v>0</v>
      </c>
      <c r="X361">
        <v>0</v>
      </c>
      <c r="Y361">
        <v>0</v>
      </c>
      <c r="Z361">
        <v>0</v>
      </c>
      <c r="AA361" s="1">
        <v>44562</v>
      </c>
      <c r="AB361" s="1">
        <v>44773</v>
      </c>
      <c r="AC361" s="1">
        <v>44785</v>
      </c>
      <c r="AD361" s="17" t="s">
        <v>34</v>
      </c>
      <c r="AE361" s="17" t="s">
        <v>35</v>
      </c>
      <c r="AF361" s="17" t="s">
        <v>10349</v>
      </c>
    </row>
    <row r="362" spans="1:32" x14ac:dyDescent="0.25">
      <c r="A362" s="17" t="s">
        <v>347</v>
      </c>
      <c r="B362">
        <v>2</v>
      </c>
      <c r="C362">
        <v>201</v>
      </c>
      <c r="D362">
        <v>22.91</v>
      </c>
      <c r="E362">
        <v>0</v>
      </c>
      <c r="F362">
        <v>0</v>
      </c>
      <c r="G362">
        <v>0</v>
      </c>
      <c r="H362">
        <v>12.2</v>
      </c>
      <c r="I362">
        <v>15.37</v>
      </c>
      <c r="J362">
        <v>73.260000000000005</v>
      </c>
      <c r="K362">
        <v>0</v>
      </c>
      <c r="L362">
        <v>0</v>
      </c>
      <c r="M362">
        <v>0</v>
      </c>
      <c r="N362">
        <v>0</v>
      </c>
      <c r="O362">
        <v>0</v>
      </c>
      <c r="P362">
        <v>11.33</v>
      </c>
      <c r="Q362">
        <v>68.83</v>
      </c>
      <c r="R362">
        <v>40.340000000000003</v>
      </c>
      <c r="S362">
        <v>30.96</v>
      </c>
      <c r="T362">
        <v>11.86</v>
      </c>
      <c r="U362">
        <v>48.68</v>
      </c>
      <c r="V362">
        <v>0</v>
      </c>
      <c r="W362">
        <v>1114</v>
      </c>
      <c r="X362">
        <v>0</v>
      </c>
      <c r="Y362">
        <v>0</v>
      </c>
      <c r="Z362">
        <v>0</v>
      </c>
      <c r="AA362" s="1">
        <v>44562</v>
      </c>
      <c r="AB362" s="1">
        <v>44773</v>
      </c>
      <c r="AC362" s="1">
        <v>44785</v>
      </c>
      <c r="AD362" s="17" t="s">
        <v>34</v>
      </c>
      <c r="AE362" s="17" t="s">
        <v>35</v>
      </c>
      <c r="AF362" s="17" t="s">
        <v>10349</v>
      </c>
    </row>
    <row r="363" spans="1:32" x14ac:dyDescent="0.25">
      <c r="A363" s="17" t="s">
        <v>348</v>
      </c>
      <c r="B363">
        <v>2</v>
      </c>
      <c r="C363">
        <v>201</v>
      </c>
      <c r="D363">
        <v>6000</v>
      </c>
      <c r="E363">
        <v>0</v>
      </c>
      <c r="F363">
        <v>3000</v>
      </c>
      <c r="G363">
        <v>0</v>
      </c>
      <c r="H363">
        <v>6000</v>
      </c>
      <c r="I363">
        <v>6000</v>
      </c>
      <c r="J363">
        <v>0</v>
      </c>
      <c r="K363">
        <v>0</v>
      </c>
      <c r="L363">
        <v>0</v>
      </c>
      <c r="M363">
        <v>0</v>
      </c>
      <c r="N363">
        <v>0</v>
      </c>
      <c r="O363">
        <v>0</v>
      </c>
      <c r="P363">
        <v>2223.29</v>
      </c>
      <c r="Q363">
        <v>2964.39</v>
      </c>
      <c r="R363">
        <v>2223.29</v>
      </c>
      <c r="S363">
        <v>4446.57</v>
      </c>
      <c r="T363">
        <v>2223.29</v>
      </c>
      <c r="U363">
        <v>1482.17</v>
      </c>
      <c r="V363">
        <v>0</v>
      </c>
      <c r="W363">
        <v>1112</v>
      </c>
      <c r="X363">
        <v>0</v>
      </c>
      <c r="Y363">
        <v>0</v>
      </c>
      <c r="Z363">
        <v>0</v>
      </c>
      <c r="AA363" s="1">
        <v>44562</v>
      </c>
      <c r="AB363" s="1">
        <v>44773</v>
      </c>
      <c r="AC363" s="1">
        <v>44785</v>
      </c>
      <c r="AD363" s="17" t="s">
        <v>34</v>
      </c>
      <c r="AE363" s="17" t="s">
        <v>35</v>
      </c>
      <c r="AF363" s="17" t="s">
        <v>10349</v>
      </c>
    </row>
    <row r="364" spans="1:32" x14ac:dyDescent="0.25">
      <c r="A364" s="17" t="s">
        <v>349</v>
      </c>
      <c r="B364">
        <v>2</v>
      </c>
      <c r="C364">
        <v>201</v>
      </c>
      <c r="D364">
        <v>443280.96</v>
      </c>
      <c r="E364">
        <v>428555.58</v>
      </c>
      <c r="F364">
        <v>414523.66</v>
      </c>
      <c r="G364">
        <v>393528.31</v>
      </c>
      <c r="H364">
        <v>512084.08</v>
      </c>
      <c r="I364">
        <v>383493.38</v>
      </c>
      <c r="J364">
        <v>363481.03</v>
      </c>
      <c r="K364">
        <v>0</v>
      </c>
      <c r="L364">
        <v>0</v>
      </c>
      <c r="M364">
        <v>0</v>
      </c>
      <c r="N364">
        <v>0</v>
      </c>
      <c r="O364">
        <v>0</v>
      </c>
      <c r="P364">
        <v>721277.97</v>
      </c>
      <c r="Q364">
        <v>713245.41</v>
      </c>
      <c r="R364">
        <v>1048467.56</v>
      </c>
      <c r="S364">
        <v>678354.24</v>
      </c>
      <c r="T364">
        <v>657295.53</v>
      </c>
      <c r="U364">
        <v>776582.72</v>
      </c>
      <c r="V364">
        <v>0</v>
      </c>
      <c r="W364">
        <v>0</v>
      </c>
      <c r="X364">
        <v>0</v>
      </c>
      <c r="Y364">
        <v>0</v>
      </c>
      <c r="Z364">
        <v>0</v>
      </c>
      <c r="AA364" s="1">
        <v>44562</v>
      </c>
      <c r="AB364" s="1">
        <v>44773</v>
      </c>
      <c r="AC364" s="1">
        <v>44785</v>
      </c>
      <c r="AD364" s="17" t="s">
        <v>34</v>
      </c>
      <c r="AE364" s="17" t="s">
        <v>35</v>
      </c>
      <c r="AF364" s="17" t="s">
        <v>10349</v>
      </c>
    </row>
    <row r="365" spans="1:32" x14ac:dyDescent="0.25">
      <c r="A365" s="17" t="s">
        <v>350</v>
      </c>
      <c r="B365">
        <v>2</v>
      </c>
      <c r="C365">
        <v>201</v>
      </c>
      <c r="D365">
        <v>443280.96</v>
      </c>
      <c r="E365">
        <v>428555.58</v>
      </c>
      <c r="F365">
        <v>414523.66</v>
      </c>
      <c r="G365">
        <v>393528.31</v>
      </c>
      <c r="H365">
        <v>512084.08</v>
      </c>
      <c r="I365">
        <v>383493.38</v>
      </c>
      <c r="J365">
        <v>363481.03</v>
      </c>
      <c r="K365">
        <v>0</v>
      </c>
      <c r="L365">
        <v>0</v>
      </c>
      <c r="M365">
        <v>0</v>
      </c>
      <c r="N365">
        <v>0</v>
      </c>
      <c r="O365">
        <v>0</v>
      </c>
      <c r="P365">
        <v>721277.97</v>
      </c>
      <c r="Q365">
        <v>713245.41</v>
      </c>
      <c r="R365">
        <v>1048467.56</v>
      </c>
      <c r="S365">
        <v>678354.24</v>
      </c>
      <c r="T365">
        <v>657295.53</v>
      </c>
      <c r="U365">
        <v>776582.72</v>
      </c>
      <c r="V365">
        <v>0</v>
      </c>
      <c r="W365">
        <v>0</v>
      </c>
      <c r="X365">
        <v>0</v>
      </c>
      <c r="Y365">
        <v>0</v>
      </c>
      <c r="Z365">
        <v>0</v>
      </c>
      <c r="AA365" s="1">
        <v>44562</v>
      </c>
      <c r="AB365" s="1">
        <v>44773</v>
      </c>
      <c r="AC365" s="1">
        <v>44785</v>
      </c>
      <c r="AD365" s="17" t="s">
        <v>34</v>
      </c>
      <c r="AE365" s="17" t="s">
        <v>35</v>
      </c>
      <c r="AF365" s="17" t="s">
        <v>10349</v>
      </c>
    </row>
    <row r="366" spans="1:32" x14ac:dyDescent="0.25">
      <c r="A366" s="17" t="s">
        <v>351</v>
      </c>
      <c r="B366">
        <v>2</v>
      </c>
      <c r="C366">
        <v>201</v>
      </c>
      <c r="D366">
        <v>443280.96</v>
      </c>
      <c r="E366">
        <v>428555.58</v>
      </c>
      <c r="F366">
        <v>414523.66</v>
      </c>
      <c r="G366">
        <v>393528.31</v>
      </c>
      <c r="H366">
        <v>512084.08</v>
      </c>
      <c r="I366">
        <v>383493.38</v>
      </c>
      <c r="J366">
        <v>363481.03</v>
      </c>
      <c r="K366">
        <v>0</v>
      </c>
      <c r="L366">
        <v>0</v>
      </c>
      <c r="M366">
        <v>0</v>
      </c>
      <c r="N366">
        <v>0</v>
      </c>
      <c r="O366">
        <v>0</v>
      </c>
      <c r="P366">
        <v>721277.97</v>
      </c>
      <c r="Q366">
        <v>713245.41</v>
      </c>
      <c r="R366">
        <v>1048467.56</v>
      </c>
      <c r="S366">
        <v>678354.24</v>
      </c>
      <c r="T366">
        <v>657295.53</v>
      </c>
      <c r="U366">
        <v>776582.72</v>
      </c>
      <c r="V366">
        <v>0</v>
      </c>
      <c r="W366">
        <v>0</v>
      </c>
      <c r="X366">
        <v>0</v>
      </c>
      <c r="Y366">
        <v>0</v>
      </c>
      <c r="Z366">
        <v>0</v>
      </c>
      <c r="AA366" s="1">
        <v>44562</v>
      </c>
      <c r="AB366" s="1">
        <v>44773</v>
      </c>
      <c r="AC366" s="1">
        <v>44785</v>
      </c>
      <c r="AD366" s="17" t="s">
        <v>34</v>
      </c>
      <c r="AE366" s="17" t="s">
        <v>35</v>
      </c>
      <c r="AF366" s="17" t="s">
        <v>10349</v>
      </c>
    </row>
    <row r="367" spans="1:32" x14ac:dyDescent="0.25">
      <c r="A367" s="17" t="s">
        <v>352</v>
      </c>
      <c r="B367">
        <v>2</v>
      </c>
      <c r="C367">
        <v>201</v>
      </c>
      <c r="D367">
        <v>443280.96</v>
      </c>
      <c r="E367">
        <v>428555.58</v>
      </c>
      <c r="F367">
        <v>414523.66</v>
      </c>
      <c r="G367">
        <v>393528.31</v>
      </c>
      <c r="H367">
        <v>512084.08</v>
      </c>
      <c r="I367">
        <v>383493.38</v>
      </c>
      <c r="J367">
        <v>363481.03</v>
      </c>
      <c r="K367">
        <v>0</v>
      </c>
      <c r="L367">
        <v>0</v>
      </c>
      <c r="M367">
        <v>0</v>
      </c>
      <c r="N367">
        <v>0</v>
      </c>
      <c r="O367">
        <v>0</v>
      </c>
      <c r="P367">
        <v>721277.97</v>
      </c>
      <c r="Q367">
        <v>713245.41</v>
      </c>
      <c r="R367">
        <v>1048467.56</v>
      </c>
      <c r="S367">
        <v>678354.24</v>
      </c>
      <c r="T367">
        <v>657295.53</v>
      </c>
      <c r="U367">
        <v>776582.72</v>
      </c>
      <c r="V367">
        <v>0</v>
      </c>
      <c r="W367">
        <v>0</v>
      </c>
      <c r="X367">
        <v>0</v>
      </c>
      <c r="Y367">
        <v>0</v>
      </c>
      <c r="Z367">
        <v>0</v>
      </c>
      <c r="AA367" s="1">
        <v>44562</v>
      </c>
      <c r="AB367" s="1">
        <v>44773</v>
      </c>
      <c r="AC367" s="1">
        <v>44785</v>
      </c>
      <c r="AD367" s="17" t="s">
        <v>34</v>
      </c>
      <c r="AE367" s="17" t="s">
        <v>35</v>
      </c>
      <c r="AF367" s="17" t="s">
        <v>10349</v>
      </c>
    </row>
    <row r="368" spans="1:32" x14ac:dyDescent="0.25">
      <c r="A368" s="17" t="s">
        <v>353</v>
      </c>
      <c r="B368">
        <v>2</v>
      </c>
      <c r="C368">
        <v>201</v>
      </c>
      <c r="D368">
        <v>443280.96</v>
      </c>
      <c r="E368">
        <v>428555.58</v>
      </c>
      <c r="F368">
        <v>414523.66</v>
      </c>
      <c r="G368">
        <v>393528.31</v>
      </c>
      <c r="H368">
        <v>512084.08</v>
      </c>
      <c r="I368">
        <v>383493.38</v>
      </c>
      <c r="J368">
        <v>363481.03</v>
      </c>
      <c r="K368">
        <v>0</v>
      </c>
      <c r="L368">
        <v>0</v>
      </c>
      <c r="M368">
        <v>0</v>
      </c>
      <c r="N368">
        <v>0</v>
      </c>
      <c r="O368">
        <v>0</v>
      </c>
      <c r="P368">
        <v>721277.97</v>
      </c>
      <c r="Q368">
        <v>713245.41</v>
      </c>
      <c r="R368">
        <v>1048467.56</v>
      </c>
      <c r="S368">
        <v>678354.24</v>
      </c>
      <c r="T368">
        <v>657295.53</v>
      </c>
      <c r="U368">
        <v>776582.72</v>
      </c>
      <c r="V368">
        <v>0</v>
      </c>
      <c r="W368">
        <v>31</v>
      </c>
      <c r="X368">
        <v>0</v>
      </c>
      <c r="Y368">
        <v>0</v>
      </c>
      <c r="Z368">
        <v>0</v>
      </c>
      <c r="AA368" s="1">
        <v>44562</v>
      </c>
      <c r="AB368" s="1">
        <v>44773</v>
      </c>
      <c r="AC368" s="1">
        <v>44785</v>
      </c>
      <c r="AD368" s="17" t="s">
        <v>34</v>
      </c>
      <c r="AE368" s="17" t="s">
        <v>35</v>
      </c>
      <c r="AF368" s="17" t="s">
        <v>10349</v>
      </c>
    </row>
    <row r="369" spans="1:32" x14ac:dyDescent="0.25">
      <c r="A369" s="17" t="s">
        <v>354</v>
      </c>
      <c r="B369">
        <v>2</v>
      </c>
      <c r="C369">
        <v>201</v>
      </c>
      <c r="D369">
        <v>5014.34</v>
      </c>
      <c r="E369">
        <v>15313.13</v>
      </c>
      <c r="F369">
        <v>12931.54</v>
      </c>
      <c r="G369">
        <v>19252.3</v>
      </c>
      <c r="H369">
        <v>22296.48</v>
      </c>
      <c r="I369">
        <v>25189.61</v>
      </c>
      <c r="J369">
        <v>98667.06</v>
      </c>
      <c r="K369">
        <v>0</v>
      </c>
      <c r="L369">
        <v>0</v>
      </c>
      <c r="M369">
        <v>0</v>
      </c>
      <c r="N369">
        <v>0</v>
      </c>
      <c r="O369">
        <v>0</v>
      </c>
      <c r="P369">
        <v>25871.040000000001</v>
      </c>
      <c r="Q369">
        <v>30107.34</v>
      </c>
      <c r="R369">
        <v>32896.04</v>
      </c>
      <c r="S369">
        <v>34497.58</v>
      </c>
      <c r="T369">
        <v>34421.83</v>
      </c>
      <c r="U369">
        <v>44548.17</v>
      </c>
      <c r="V369">
        <v>0</v>
      </c>
      <c r="W369">
        <v>0</v>
      </c>
      <c r="X369">
        <v>0</v>
      </c>
      <c r="Y369">
        <v>0</v>
      </c>
      <c r="Z369">
        <v>0</v>
      </c>
      <c r="AA369" s="1">
        <v>44562</v>
      </c>
      <c r="AB369" s="1">
        <v>44773</v>
      </c>
      <c r="AC369" s="1">
        <v>44785</v>
      </c>
      <c r="AD369" s="17" t="s">
        <v>34</v>
      </c>
      <c r="AE369" s="17" t="s">
        <v>35</v>
      </c>
      <c r="AF369" s="17" t="s">
        <v>10349</v>
      </c>
    </row>
    <row r="370" spans="1:32" x14ac:dyDescent="0.25">
      <c r="A370" s="17" t="s">
        <v>355</v>
      </c>
      <c r="B370">
        <v>2</v>
      </c>
      <c r="C370">
        <v>201</v>
      </c>
      <c r="D370">
        <v>5014.34</v>
      </c>
      <c r="E370">
        <v>3238.88</v>
      </c>
      <c r="F370">
        <v>5424.85</v>
      </c>
      <c r="G370">
        <v>6105.8</v>
      </c>
      <c r="H370">
        <v>7541.81</v>
      </c>
      <c r="I370">
        <v>10277.879999999999</v>
      </c>
      <c r="J370">
        <v>68683.67</v>
      </c>
      <c r="K370">
        <v>0</v>
      </c>
      <c r="L370">
        <v>0</v>
      </c>
      <c r="M370">
        <v>0</v>
      </c>
      <c r="N370">
        <v>0</v>
      </c>
      <c r="O370">
        <v>0</v>
      </c>
      <c r="P370">
        <v>21366.799999999999</v>
      </c>
      <c r="Q370">
        <v>23861.49</v>
      </c>
      <c r="R370">
        <v>25009.65</v>
      </c>
      <c r="S370">
        <v>24722.35</v>
      </c>
      <c r="T370">
        <v>23005.439999999999</v>
      </c>
      <c r="U370">
        <v>28122.27</v>
      </c>
      <c r="V370">
        <v>0</v>
      </c>
      <c r="W370">
        <v>0</v>
      </c>
      <c r="X370">
        <v>0</v>
      </c>
      <c r="Y370">
        <v>0</v>
      </c>
      <c r="Z370">
        <v>0</v>
      </c>
      <c r="AA370" s="1">
        <v>44562</v>
      </c>
      <c r="AB370" s="1">
        <v>44773</v>
      </c>
      <c r="AC370" s="1">
        <v>44785</v>
      </c>
      <c r="AD370" s="17" t="s">
        <v>34</v>
      </c>
      <c r="AE370" s="17" t="s">
        <v>35</v>
      </c>
      <c r="AF370" s="17" t="s">
        <v>10349</v>
      </c>
    </row>
    <row r="371" spans="1:32" x14ac:dyDescent="0.25">
      <c r="A371" s="17" t="s">
        <v>356</v>
      </c>
      <c r="B371">
        <v>2</v>
      </c>
      <c r="C371">
        <v>201</v>
      </c>
      <c r="D371">
        <v>5014.34</v>
      </c>
      <c r="E371">
        <v>3238.88</v>
      </c>
      <c r="F371">
        <v>5424.85</v>
      </c>
      <c r="G371">
        <v>6105.8</v>
      </c>
      <c r="H371">
        <v>7541.81</v>
      </c>
      <c r="I371">
        <v>10277.879999999999</v>
      </c>
      <c r="J371">
        <v>68683.67</v>
      </c>
      <c r="K371">
        <v>0</v>
      </c>
      <c r="L371">
        <v>0</v>
      </c>
      <c r="M371">
        <v>0</v>
      </c>
      <c r="N371">
        <v>0</v>
      </c>
      <c r="O371">
        <v>0</v>
      </c>
      <c r="P371">
        <v>21366.799999999999</v>
      </c>
      <c r="Q371">
        <v>23861.49</v>
      </c>
      <c r="R371">
        <v>25009.65</v>
      </c>
      <c r="S371">
        <v>24722.35</v>
      </c>
      <c r="T371">
        <v>23005.439999999999</v>
      </c>
      <c r="U371">
        <v>28122.27</v>
      </c>
      <c r="V371">
        <v>0</v>
      </c>
      <c r="W371">
        <v>0</v>
      </c>
      <c r="X371">
        <v>0</v>
      </c>
      <c r="Y371">
        <v>0</v>
      </c>
      <c r="Z371">
        <v>0</v>
      </c>
      <c r="AA371" s="1">
        <v>44562</v>
      </c>
      <c r="AB371" s="1">
        <v>44773</v>
      </c>
      <c r="AC371" s="1">
        <v>44785</v>
      </c>
      <c r="AD371" s="17" t="s">
        <v>34</v>
      </c>
      <c r="AE371" s="17" t="s">
        <v>35</v>
      </c>
      <c r="AF371" s="17" t="s">
        <v>10349</v>
      </c>
    </row>
    <row r="372" spans="1:32" x14ac:dyDescent="0.25">
      <c r="A372" s="17" t="s">
        <v>357</v>
      </c>
      <c r="B372">
        <v>2</v>
      </c>
      <c r="C372">
        <v>201</v>
      </c>
      <c r="D372">
        <v>4679.8599999999997</v>
      </c>
      <c r="E372">
        <v>2909.4</v>
      </c>
      <c r="F372">
        <v>5095.37</v>
      </c>
      <c r="G372">
        <v>5672.2</v>
      </c>
      <c r="H372">
        <v>5826.28</v>
      </c>
      <c r="I372">
        <v>5878.42</v>
      </c>
      <c r="J372">
        <v>5743.07</v>
      </c>
      <c r="K372">
        <v>0</v>
      </c>
      <c r="L372">
        <v>0</v>
      </c>
      <c r="M372">
        <v>0</v>
      </c>
      <c r="N372">
        <v>0</v>
      </c>
      <c r="O372">
        <v>0</v>
      </c>
      <c r="P372">
        <v>10105.299999999999</v>
      </c>
      <c r="Q372">
        <v>12288.79</v>
      </c>
      <c r="R372">
        <v>13713.65</v>
      </c>
      <c r="S372">
        <v>13725.46</v>
      </c>
      <c r="T372">
        <v>11910.76</v>
      </c>
      <c r="U372">
        <v>17056.04</v>
      </c>
      <c r="V372">
        <v>0</v>
      </c>
      <c r="W372">
        <v>0</v>
      </c>
      <c r="X372">
        <v>0</v>
      </c>
      <c r="Y372">
        <v>0</v>
      </c>
      <c r="Z372">
        <v>0</v>
      </c>
      <c r="AA372" s="1">
        <v>44562</v>
      </c>
      <c r="AB372" s="1">
        <v>44773</v>
      </c>
      <c r="AC372" s="1">
        <v>44785</v>
      </c>
      <c r="AD372" s="17" t="s">
        <v>34</v>
      </c>
      <c r="AE372" s="17" t="s">
        <v>35</v>
      </c>
      <c r="AF372" s="17" t="s">
        <v>10349</v>
      </c>
    </row>
    <row r="373" spans="1:32" x14ac:dyDescent="0.25">
      <c r="A373" s="17" t="s">
        <v>358</v>
      </c>
      <c r="B373">
        <v>2</v>
      </c>
      <c r="C373">
        <v>201</v>
      </c>
      <c r="D373">
        <v>4679.8599999999997</v>
      </c>
      <c r="E373">
        <v>2909.4</v>
      </c>
      <c r="F373">
        <v>5095.37</v>
      </c>
      <c r="G373">
        <v>5672.2</v>
      </c>
      <c r="H373">
        <v>5826.28</v>
      </c>
      <c r="I373">
        <v>5878.42</v>
      </c>
      <c r="J373">
        <v>5743.07</v>
      </c>
      <c r="K373">
        <v>0</v>
      </c>
      <c r="L373">
        <v>0</v>
      </c>
      <c r="M373">
        <v>0</v>
      </c>
      <c r="N373">
        <v>0</v>
      </c>
      <c r="O373">
        <v>0</v>
      </c>
      <c r="P373">
        <v>10105.299999999999</v>
      </c>
      <c r="Q373">
        <v>12288.79</v>
      </c>
      <c r="R373">
        <v>13713.65</v>
      </c>
      <c r="S373">
        <v>13725.46</v>
      </c>
      <c r="T373">
        <v>11910.76</v>
      </c>
      <c r="U373">
        <v>17056.04</v>
      </c>
      <c r="V373">
        <v>0</v>
      </c>
      <c r="W373">
        <v>0</v>
      </c>
      <c r="X373">
        <v>0</v>
      </c>
      <c r="Y373">
        <v>0</v>
      </c>
      <c r="Z373">
        <v>0</v>
      </c>
      <c r="AA373" s="1">
        <v>44562</v>
      </c>
      <c r="AB373" s="1">
        <v>44773</v>
      </c>
      <c r="AC373" s="1">
        <v>44785</v>
      </c>
      <c r="AD373" s="17" t="s">
        <v>34</v>
      </c>
      <c r="AE373" s="17" t="s">
        <v>35</v>
      </c>
      <c r="AF373" s="17" t="s">
        <v>10349</v>
      </c>
    </row>
    <row r="374" spans="1:32" x14ac:dyDescent="0.25">
      <c r="A374" s="17" t="s">
        <v>359</v>
      </c>
      <c r="B374">
        <v>2</v>
      </c>
      <c r="C374">
        <v>201</v>
      </c>
      <c r="D374">
        <v>4679.8599999999997</v>
      </c>
      <c r="E374">
        <v>2909.4</v>
      </c>
      <c r="F374">
        <v>5095.37</v>
      </c>
      <c r="G374">
        <v>5672.2</v>
      </c>
      <c r="H374">
        <v>5826.28</v>
      </c>
      <c r="I374">
        <v>5878.42</v>
      </c>
      <c r="J374">
        <v>5743.07</v>
      </c>
      <c r="K374">
        <v>0</v>
      </c>
      <c r="L374">
        <v>0</v>
      </c>
      <c r="M374">
        <v>0</v>
      </c>
      <c r="N374">
        <v>0</v>
      </c>
      <c r="O374">
        <v>0</v>
      </c>
      <c r="P374">
        <v>10105.299999999999</v>
      </c>
      <c r="Q374">
        <v>12288.79</v>
      </c>
      <c r="R374">
        <v>13713.65</v>
      </c>
      <c r="S374">
        <v>13725.46</v>
      </c>
      <c r="T374">
        <v>11910.76</v>
      </c>
      <c r="U374">
        <v>17056.04</v>
      </c>
      <c r="V374">
        <v>0</v>
      </c>
      <c r="W374">
        <v>0</v>
      </c>
      <c r="X374">
        <v>0</v>
      </c>
      <c r="Y374">
        <v>0</v>
      </c>
      <c r="Z374">
        <v>0</v>
      </c>
      <c r="AA374" s="1">
        <v>44562</v>
      </c>
      <c r="AB374" s="1">
        <v>44773</v>
      </c>
      <c r="AC374" s="1">
        <v>44785</v>
      </c>
      <c r="AD374" s="17" t="s">
        <v>34</v>
      </c>
      <c r="AE374" s="17" t="s">
        <v>35</v>
      </c>
      <c r="AF374" s="17" t="s">
        <v>10349</v>
      </c>
    </row>
    <row r="375" spans="1:32" x14ac:dyDescent="0.25">
      <c r="A375" s="17" t="s">
        <v>360</v>
      </c>
      <c r="B375">
        <v>2</v>
      </c>
      <c r="C375">
        <v>201</v>
      </c>
      <c r="D375">
        <v>4679.8599999999997</v>
      </c>
      <c r="E375">
        <v>2909.4</v>
      </c>
      <c r="F375">
        <v>5095.37</v>
      </c>
      <c r="G375">
        <v>5672.2</v>
      </c>
      <c r="H375">
        <v>5826.28</v>
      </c>
      <c r="I375">
        <v>5878.42</v>
      </c>
      <c r="J375">
        <v>5743.07</v>
      </c>
      <c r="K375">
        <v>0</v>
      </c>
      <c r="L375">
        <v>0</v>
      </c>
      <c r="M375">
        <v>0</v>
      </c>
      <c r="N375">
        <v>0</v>
      </c>
      <c r="O375">
        <v>0</v>
      </c>
      <c r="P375">
        <v>10105.299999999999</v>
      </c>
      <c r="Q375">
        <v>12288.79</v>
      </c>
      <c r="R375">
        <v>13713.65</v>
      </c>
      <c r="S375">
        <v>13725.46</v>
      </c>
      <c r="T375">
        <v>11910.76</v>
      </c>
      <c r="U375">
        <v>17056.04</v>
      </c>
      <c r="V375">
        <v>0</v>
      </c>
      <c r="W375">
        <v>1</v>
      </c>
      <c r="X375">
        <v>0</v>
      </c>
      <c r="Y375">
        <v>0</v>
      </c>
      <c r="Z375">
        <v>0</v>
      </c>
      <c r="AA375" s="1">
        <v>44562</v>
      </c>
      <c r="AB375" s="1">
        <v>44773</v>
      </c>
      <c r="AC375" s="1">
        <v>44785</v>
      </c>
      <c r="AD375" s="17" t="s">
        <v>34</v>
      </c>
      <c r="AE375" s="17" t="s">
        <v>35</v>
      </c>
      <c r="AF375" s="17" t="s">
        <v>10349</v>
      </c>
    </row>
    <row r="376" spans="1:32" x14ac:dyDescent="0.25">
      <c r="A376" s="17" t="s">
        <v>361</v>
      </c>
      <c r="B376">
        <v>2</v>
      </c>
      <c r="C376">
        <v>201</v>
      </c>
      <c r="D376">
        <v>334.48</v>
      </c>
      <c r="E376">
        <v>329.48</v>
      </c>
      <c r="F376">
        <v>329.48</v>
      </c>
      <c r="G376">
        <v>433.6</v>
      </c>
      <c r="H376">
        <v>1715.53</v>
      </c>
      <c r="I376">
        <v>4399.46</v>
      </c>
      <c r="J376">
        <v>62940.6</v>
      </c>
      <c r="K376">
        <v>0</v>
      </c>
      <c r="L376">
        <v>0</v>
      </c>
      <c r="M376">
        <v>0</v>
      </c>
      <c r="N376">
        <v>0</v>
      </c>
      <c r="O376">
        <v>0</v>
      </c>
      <c r="P376">
        <v>11261.5</v>
      </c>
      <c r="Q376">
        <v>11572.7</v>
      </c>
      <c r="R376">
        <v>11296</v>
      </c>
      <c r="S376">
        <v>10996.89</v>
      </c>
      <c r="T376">
        <v>11094.68</v>
      </c>
      <c r="U376">
        <v>11066.23</v>
      </c>
      <c r="V376">
        <v>0</v>
      </c>
      <c r="W376">
        <v>0</v>
      </c>
      <c r="X376">
        <v>0</v>
      </c>
      <c r="Y376">
        <v>0</v>
      </c>
      <c r="Z376">
        <v>0</v>
      </c>
      <c r="AA376" s="1">
        <v>44562</v>
      </c>
      <c r="AB376" s="1">
        <v>44773</v>
      </c>
      <c r="AC376" s="1">
        <v>44785</v>
      </c>
      <c r="AD376" s="17" t="s">
        <v>34</v>
      </c>
      <c r="AE376" s="17" t="s">
        <v>35</v>
      </c>
      <c r="AF376" s="17" t="s">
        <v>10349</v>
      </c>
    </row>
    <row r="377" spans="1:32" x14ac:dyDescent="0.25">
      <c r="A377" s="17" t="s">
        <v>362</v>
      </c>
      <c r="B377">
        <v>2</v>
      </c>
      <c r="C377">
        <v>201</v>
      </c>
      <c r="D377">
        <v>334.48</v>
      </c>
      <c r="E377">
        <v>329.48</v>
      </c>
      <c r="F377">
        <v>329.48</v>
      </c>
      <c r="G377">
        <v>433.6</v>
      </c>
      <c r="H377">
        <v>1715.53</v>
      </c>
      <c r="I377">
        <v>4399.46</v>
      </c>
      <c r="J377">
        <v>62940.6</v>
      </c>
      <c r="K377">
        <v>0</v>
      </c>
      <c r="L377">
        <v>0</v>
      </c>
      <c r="M377">
        <v>0</v>
      </c>
      <c r="N377">
        <v>0</v>
      </c>
      <c r="O377">
        <v>0</v>
      </c>
      <c r="P377">
        <v>11261.5</v>
      </c>
      <c r="Q377">
        <v>11572.7</v>
      </c>
      <c r="R377">
        <v>11296</v>
      </c>
      <c r="S377">
        <v>10996.89</v>
      </c>
      <c r="T377">
        <v>11094.68</v>
      </c>
      <c r="U377">
        <v>11066.23</v>
      </c>
      <c r="V377">
        <v>0</v>
      </c>
      <c r="W377">
        <v>0</v>
      </c>
      <c r="X377">
        <v>0</v>
      </c>
      <c r="Y377">
        <v>0</v>
      </c>
      <c r="Z377">
        <v>0</v>
      </c>
      <c r="AA377" s="1">
        <v>44562</v>
      </c>
      <c r="AB377" s="1">
        <v>44773</v>
      </c>
      <c r="AC377" s="1">
        <v>44785</v>
      </c>
      <c r="AD377" s="17" t="s">
        <v>34</v>
      </c>
      <c r="AE377" s="17" t="s">
        <v>35</v>
      </c>
      <c r="AF377" s="17" t="s">
        <v>10349</v>
      </c>
    </row>
    <row r="378" spans="1:32" x14ac:dyDescent="0.25">
      <c r="A378" s="17" t="s">
        <v>363</v>
      </c>
      <c r="B378">
        <v>2</v>
      </c>
      <c r="C378">
        <v>201</v>
      </c>
      <c r="D378">
        <v>5</v>
      </c>
      <c r="E378">
        <v>0</v>
      </c>
      <c r="F378">
        <v>0</v>
      </c>
      <c r="G378">
        <v>104.12</v>
      </c>
      <c r="H378">
        <v>1386.05</v>
      </c>
      <c r="I378">
        <v>3097.97</v>
      </c>
      <c r="J378">
        <v>60964.12</v>
      </c>
      <c r="K378">
        <v>0</v>
      </c>
      <c r="L378">
        <v>0</v>
      </c>
      <c r="M378">
        <v>0</v>
      </c>
      <c r="N378">
        <v>0</v>
      </c>
      <c r="O378">
        <v>0</v>
      </c>
      <c r="P378">
        <v>10947.66</v>
      </c>
      <c r="Q378">
        <v>10947.66</v>
      </c>
      <c r="R378">
        <v>10947.66</v>
      </c>
      <c r="S378">
        <v>10947.66</v>
      </c>
      <c r="T378">
        <v>10947.66</v>
      </c>
      <c r="U378">
        <v>10947.7</v>
      </c>
      <c r="V378">
        <v>0</v>
      </c>
      <c r="W378">
        <v>0</v>
      </c>
      <c r="X378">
        <v>0</v>
      </c>
      <c r="Y378">
        <v>0</v>
      </c>
      <c r="Z378">
        <v>0</v>
      </c>
      <c r="AA378" s="1">
        <v>44562</v>
      </c>
      <c r="AB378" s="1">
        <v>44773</v>
      </c>
      <c r="AC378" s="1">
        <v>44785</v>
      </c>
      <c r="AD378" s="17" t="s">
        <v>34</v>
      </c>
      <c r="AE378" s="17" t="s">
        <v>35</v>
      </c>
      <c r="AF378" s="17" t="s">
        <v>10349</v>
      </c>
    </row>
    <row r="379" spans="1:32" x14ac:dyDescent="0.25">
      <c r="A379" s="17" t="s">
        <v>364</v>
      </c>
      <c r="B379">
        <v>2</v>
      </c>
      <c r="C379">
        <v>201</v>
      </c>
      <c r="D379">
        <v>0</v>
      </c>
      <c r="E379">
        <v>0</v>
      </c>
      <c r="F379">
        <v>0</v>
      </c>
      <c r="G379">
        <v>0</v>
      </c>
      <c r="H379">
        <v>0</v>
      </c>
      <c r="I379">
        <v>0</v>
      </c>
      <c r="J379">
        <v>60860</v>
      </c>
      <c r="K379">
        <v>0</v>
      </c>
      <c r="L379">
        <v>0</v>
      </c>
      <c r="M379">
        <v>0</v>
      </c>
      <c r="N379">
        <v>0</v>
      </c>
      <c r="O379">
        <v>0</v>
      </c>
      <c r="P379">
        <v>10947.66</v>
      </c>
      <c r="Q379">
        <v>10947.66</v>
      </c>
      <c r="R379">
        <v>10947.66</v>
      </c>
      <c r="S379">
        <v>10947.66</v>
      </c>
      <c r="T379">
        <v>10947.66</v>
      </c>
      <c r="U379">
        <v>10947.7</v>
      </c>
      <c r="V379">
        <v>0</v>
      </c>
      <c r="W379">
        <v>1</v>
      </c>
      <c r="X379">
        <v>0</v>
      </c>
      <c r="Y379">
        <v>0</v>
      </c>
      <c r="Z379">
        <v>0</v>
      </c>
      <c r="AA379" s="1">
        <v>44562</v>
      </c>
      <c r="AB379" s="1">
        <v>44773</v>
      </c>
      <c r="AC379" s="1">
        <v>44785</v>
      </c>
      <c r="AD379" s="17" t="s">
        <v>34</v>
      </c>
      <c r="AE379" s="17" t="s">
        <v>35</v>
      </c>
      <c r="AF379" s="17" t="s">
        <v>10349</v>
      </c>
    </row>
    <row r="380" spans="1:32" x14ac:dyDescent="0.25">
      <c r="A380" s="17" t="s">
        <v>7346</v>
      </c>
      <c r="B380">
        <v>2</v>
      </c>
      <c r="C380">
        <v>201</v>
      </c>
      <c r="D380">
        <v>0</v>
      </c>
      <c r="E380">
        <v>0</v>
      </c>
      <c r="F380">
        <v>0</v>
      </c>
      <c r="G380">
        <v>0</v>
      </c>
      <c r="H380">
        <v>1229.8699999999999</v>
      </c>
      <c r="I380">
        <v>960.75</v>
      </c>
      <c r="J380">
        <v>0</v>
      </c>
      <c r="K380">
        <v>0</v>
      </c>
      <c r="L380">
        <v>0</v>
      </c>
      <c r="M380">
        <v>0</v>
      </c>
      <c r="N380">
        <v>0</v>
      </c>
      <c r="O380">
        <v>0</v>
      </c>
      <c r="P380">
        <v>0</v>
      </c>
      <c r="Q380">
        <v>0</v>
      </c>
      <c r="R380">
        <v>0</v>
      </c>
      <c r="S380">
        <v>0</v>
      </c>
      <c r="T380">
        <v>0</v>
      </c>
      <c r="U380">
        <v>0</v>
      </c>
      <c r="V380">
        <v>0</v>
      </c>
      <c r="W380">
        <v>1</v>
      </c>
      <c r="X380">
        <v>0</v>
      </c>
      <c r="Y380">
        <v>0</v>
      </c>
      <c r="Z380">
        <v>0</v>
      </c>
      <c r="AA380" s="1">
        <v>44562</v>
      </c>
      <c r="AB380" s="1">
        <v>44773</v>
      </c>
      <c r="AC380" s="1">
        <v>44785</v>
      </c>
      <c r="AD380" s="17" t="s">
        <v>34</v>
      </c>
      <c r="AE380" s="17" t="s">
        <v>35</v>
      </c>
      <c r="AF380" s="17" t="s">
        <v>10349</v>
      </c>
    </row>
    <row r="381" spans="1:32" x14ac:dyDescent="0.25">
      <c r="A381" s="17" t="s">
        <v>5933</v>
      </c>
      <c r="B381">
        <v>2</v>
      </c>
      <c r="C381">
        <v>201</v>
      </c>
      <c r="D381">
        <v>0</v>
      </c>
      <c r="E381">
        <v>0</v>
      </c>
      <c r="F381">
        <v>0</v>
      </c>
      <c r="G381">
        <v>104.12</v>
      </c>
      <c r="H381">
        <v>156.18</v>
      </c>
      <c r="I381">
        <v>2137.2199999999998</v>
      </c>
      <c r="J381">
        <v>104.12</v>
      </c>
      <c r="K381">
        <v>0</v>
      </c>
      <c r="L381">
        <v>0</v>
      </c>
      <c r="M381">
        <v>0</v>
      </c>
      <c r="N381">
        <v>0</v>
      </c>
      <c r="O381">
        <v>0</v>
      </c>
      <c r="P381">
        <v>0</v>
      </c>
      <c r="Q381">
        <v>0</v>
      </c>
      <c r="R381">
        <v>0</v>
      </c>
      <c r="S381">
        <v>0</v>
      </c>
      <c r="T381">
        <v>0</v>
      </c>
      <c r="U381">
        <v>0</v>
      </c>
      <c r="V381">
        <v>0</v>
      </c>
      <c r="W381">
        <v>1</v>
      </c>
      <c r="X381">
        <v>0</v>
      </c>
      <c r="Y381">
        <v>0</v>
      </c>
      <c r="Z381">
        <v>0</v>
      </c>
      <c r="AA381" s="1">
        <v>44562</v>
      </c>
      <c r="AB381" s="1">
        <v>44773</v>
      </c>
      <c r="AC381" s="1">
        <v>44785</v>
      </c>
      <c r="AD381" s="17" t="s">
        <v>34</v>
      </c>
      <c r="AE381" s="17" t="s">
        <v>35</v>
      </c>
      <c r="AF381" s="17" t="s">
        <v>10349</v>
      </c>
    </row>
    <row r="382" spans="1:32" x14ac:dyDescent="0.25">
      <c r="A382" s="17" t="s">
        <v>365</v>
      </c>
      <c r="B382">
        <v>2</v>
      </c>
      <c r="C382">
        <v>201</v>
      </c>
      <c r="D382">
        <v>5</v>
      </c>
      <c r="E382">
        <v>0</v>
      </c>
      <c r="F382">
        <v>0</v>
      </c>
      <c r="G382">
        <v>0</v>
      </c>
      <c r="H382">
        <v>0</v>
      </c>
      <c r="I382">
        <v>0</v>
      </c>
      <c r="J382">
        <v>0</v>
      </c>
      <c r="K382">
        <v>0</v>
      </c>
      <c r="L382">
        <v>0</v>
      </c>
      <c r="M382">
        <v>0</v>
      </c>
      <c r="N382">
        <v>0</v>
      </c>
      <c r="O382">
        <v>0</v>
      </c>
      <c r="P382">
        <v>0</v>
      </c>
      <c r="Q382">
        <v>0</v>
      </c>
      <c r="R382">
        <v>0</v>
      </c>
      <c r="S382">
        <v>0</v>
      </c>
      <c r="T382">
        <v>0</v>
      </c>
      <c r="U382">
        <v>0</v>
      </c>
      <c r="V382">
        <v>0</v>
      </c>
      <c r="W382">
        <v>1</v>
      </c>
      <c r="X382">
        <v>0</v>
      </c>
      <c r="Y382">
        <v>0</v>
      </c>
      <c r="Z382">
        <v>0</v>
      </c>
      <c r="AA382" s="1">
        <v>44562</v>
      </c>
      <c r="AB382" s="1">
        <v>44773</v>
      </c>
      <c r="AC382" s="1">
        <v>44785</v>
      </c>
      <c r="AD382" s="17" t="s">
        <v>34</v>
      </c>
      <c r="AE382" s="17" t="s">
        <v>35</v>
      </c>
      <c r="AF382" s="17" t="s">
        <v>10349</v>
      </c>
    </row>
    <row r="383" spans="1:32" x14ac:dyDescent="0.25">
      <c r="A383" s="17" t="s">
        <v>10372</v>
      </c>
      <c r="B383">
        <v>2</v>
      </c>
      <c r="C383">
        <v>201</v>
      </c>
      <c r="D383">
        <v>0</v>
      </c>
      <c r="E383">
        <v>0</v>
      </c>
      <c r="F383">
        <v>0</v>
      </c>
      <c r="G383">
        <v>0</v>
      </c>
      <c r="H383">
        <v>0</v>
      </c>
      <c r="I383">
        <v>0</v>
      </c>
      <c r="J383">
        <v>1547</v>
      </c>
      <c r="K383">
        <v>0</v>
      </c>
      <c r="L383">
        <v>0</v>
      </c>
      <c r="M383">
        <v>0</v>
      </c>
      <c r="N383">
        <v>0</v>
      </c>
      <c r="O383">
        <v>0</v>
      </c>
      <c r="P383">
        <v>0</v>
      </c>
      <c r="Q383">
        <v>0</v>
      </c>
      <c r="R383">
        <v>0</v>
      </c>
      <c r="S383">
        <v>0</v>
      </c>
      <c r="T383">
        <v>0</v>
      </c>
      <c r="U383">
        <v>0</v>
      </c>
      <c r="V383">
        <v>0</v>
      </c>
      <c r="W383">
        <v>0</v>
      </c>
      <c r="X383">
        <v>0</v>
      </c>
      <c r="Y383">
        <v>0</v>
      </c>
      <c r="Z383">
        <v>0</v>
      </c>
      <c r="AA383" s="1">
        <v>44562</v>
      </c>
      <c r="AB383" s="1">
        <v>44773</v>
      </c>
      <c r="AC383" s="1">
        <v>44785</v>
      </c>
      <c r="AD383" s="17" t="s">
        <v>34</v>
      </c>
      <c r="AE383" s="17" t="s">
        <v>35</v>
      </c>
      <c r="AF383" s="17" t="s">
        <v>10349</v>
      </c>
    </row>
    <row r="384" spans="1:32" x14ac:dyDescent="0.25">
      <c r="A384" s="17" t="s">
        <v>10373</v>
      </c>
      <c r="B384">
        <v>2</v>
      </c>
      <c r="C384">
        <v>201</v>
      </c>
      <c r="D384">
        <v>0</v>
      </c>
      <c r="E384">
        <v>0</v>
      </c>
      <c r="F384">
        <v>0</v>
      </c>
      <c r="G384">
        <v>0</v>
      </c>
      <c r="H384">
        <v>0</v>
      </c>
      <c r="I384">
        <v>0</v>
      </c>
      <c r="J384">
        <v>1547</v>
      </c>
      <c r="K384">
        <v>0</v>
      </c>
      <c r="L384">
        <v>0</v>
      </c>
      <c r="M384">
        <v>0</v>
      </c>
      <c r="N384">
        <v>0</v>
      </c>
      <c r="O384">
        <v>0</v>
      </c>
      <c r="P384">
        <v>0</v>
      </c>
      <c r="Q384">
        <v>0</v>
      </c>
      <c r="R384">
        <v>0</v>
      </c>
      <c r="S384">
        <v>0</v>
      </c>
      <c r="T384">
        <v>0</v>
      </c>
      <c r="U384">
        <v>0</v>
      </c>
      <c r="V384">
        <v>0</v>
      </c>
      <c r="W384">
        <v>1</v>
      </c>
      <c r="X384">
        <v>0</v>
      </c>
      <c r="Y384">
        <v>0</v>
      </c>
      <c r="Z384">
        <v>0</v>
      </c>
      <c r="AA384" s="1">
        <v>44562</v>
      </c>
      <c r="AB384" s="1">
        <v>44773</v>
      </c>
      <c r="AC384" s="1">
        <v>44785</v>
      </c>
      <c r="AD384" s="17" t="s">
        <v>34</v>
      </c>
      <c r="AE384" s="17" t="s">
        <v>35</v>
      </c>
      <c r="AF384" s="17" t="s">
        <v>10349</v>
      </c>
    </row>
    <row r="385" spans="1:32" x14ac:dyDescent="0.25">
      <c r="A385" s="17" t="s">
        <v>366</v>
      </c>
      <c r="B385">
        <v>2</v>
      </c>
      <c r="C385">
        <v>201</v>
      </c>
      <c r="D385">
        <v>329.48</v>
      </c>
      <c r="E385">
        <v>143.02000000000001</v>
      </c>
      <c r="F385">
        <v>143.02000000000001</v>
      </c>
      <c r="G385">
        <v>143.02000000000001</v>
      </c>
      <c r="H385">
        <v>143.02000000000001</v>
      </c>
      <c r="I385">
        <v>384.58</v>
      </c>
      <c r="J385">
        <v>167.28</v>
      </c>
      <c r="K385">
        <v>0</v>
      </c>
      <c r="L385">
        <v>0</v>
      </c>
      <c r="M385">
        <v>0</v>
      </c>
      <c r="N385">
        <v>0</v>
      </c>
      <c r="O385">
        <v>0</v>
      </c>
      <c r="P385">
        <v>197.22</v>
      </c>
      <c r="Q385">
        <v>290.89999999999998</v>
      </c>
      <c r="R385">
        <v>99.45</v>
      </c>
      <c r="S385">
        <v>36.369999999999997</v>
      </c>
      <c r="T385">
        <v>75.09</v>
      </c>
      <c r="U385">
        <v>88.97</v>
      </c>
      <c r="V385">
        <v>0</v>
      </c>
      <c r="W385">
        <v>0</v>
      </c>
      <c r="X385">
        <v>0</v>
      </c>
      <c r="Y385">
        <v>0</v>
      </c>
      <c r="Z385">
        <v>0</v>
      </c>
      <c r="AA385" s="1">
        <v>44562</v>
      </c>
      <c r="AB385" s="1">
        <v>44773</v>
      </c>
      <c r="AC385" s="1">
        <v>44785</v>
      </c>
      <c r="AD385" s="17" t="s">
        <v>34</v>
      </c>
      <c r="AE385" s="17" t="s">
        <v>35</v>
      </c>
      <c r="AF385" s="17" t="s">
        <v>10349</v>
      </c>
    </row>
    <row r="386" spans="1:32" x14ac:dyDescent="0.25">
      <c r="A386" s="17" t="s">
        <v>367</v>
      </c>
      <c r="B386">
        <v>2</v>
      </c>
      <c r="C386">
        <v>201</v>
      </c>
      <c r="D386">
        <v>0</v>
      </c>
      <c r="E386">
        <v>0</v>
      </c>
      <c r="F386">
        <v>0</v>
      </c>
      <c r="G386">
        <v>0</v>
      </c>
      <c r="H386">
        <v>0</v>
      </c>
      <c r="I386">
        <v>152.72999999999999</v>
      </c>
      <c r="J386">
        <v>24.26</v>
      </c>
      <c r="K386">
        <v>0</v>
      </c>
      <c r="L386">
        <v>0</v>
      </c>
      <c r="M386">
        <v>0</v>
      </c>
      <c r="N386">
        <v>0</v>
      </c>
      <c r="O386">
        <v>0</v>
      </c>
      <c r="P386">
        <v>197.22</v>
      </c>
      <c r="Q386">
        <v>290.89999999999998</v>
      </c>
      <c r="R386">
        <v>99.45</v>
      </c>
      <c r="S386">
        <v>36.369999999999997</v>
      </c>
      <c r="T386">
        <v>75.09</v>
      </c>
      <c r="U386">
        <v>88.97</v>
      </c>
      <c r="V386">
        <v>0</v>
      </c>
      <c r="W386">
        <v>1</v>
      </c>
      <c r="X386">
        <v>0</v>
      </c>
      <c r="Y386">
        <v>0</v>
      </c>
      <c r="Z386">
        <v>0</v>
      </c>
      <c r="AA386" s="1">
        <v>44562</v>
      </c>
      <c r="AB386" s="1">
        <v>44773</v>
      </c>
      <c r="AC386" s="1">
        <v>44785</v>
      </c>
      <c r="AD386" s="17" t="s">
        <v>34</v>
      </c>
      <c r="AE386" s="17" t="s">
        <v>35</v>
      </c>
      <c r="AF386" s="17" t="s">
        <v>10349</v>
      </c>
    </row>
    <row r="387" spans="1:32" x14ac:dyDescent="0.25">
      <c r="A387" s="17" t="s">
        <v>8863</v>
      </c>
      <c r="B387">
        <v>2</v>
      </c>
      <c r="C387">
        <v>201</v>
      </c>
      <c r="D387">
        <v>0</v>
      </c>
      <c r="E387">
        <v>0</v>
      </c>
      <c r="F387">
        <v>0</v>
      </c>
      <c r="G387">
        <v>0</v>
      </c>
      <c r="H387">
        <v>0</v>
      </c>
      <c r="I387">
        <v>88.83</v>
      </c>
      <c r="J387">
        <v>0</v>
      </c>
      <c r="K387">
        <v>0</v>
      </c>
      <c r="L387">
        <v>0</v>
      </c>
      <c r="M387">
        <v>0</v>
      </c>
      <c r="N387">
        <v>0</v>
      </c>
      <c r="O387">
        <v>0</v>
      </c>
      <c r="P387">
        <v>0</v>
      </c>
      <c r="Q387">
        <v>0</v>
      </c>
      <c r="R387">
        <v>0</v>
      </c>
      <c r="S387">
        <v>0</v>
      </c>
      <c r="T387">
        <v>0</v>
      </c>
      <c r="U387">
        <v>0</v>
      </c>
      <c r="V387">
        <v>0</v>
      </c>
      <c r="W387">
        <v>1</v>
      </c>
      <c r="X387">
        <v>0</v>
      </c>
      <c r="Y387">
        <v>0</v>
      </c>
      <c r="Z387">
        <v>0</v>
      </c>
      <c r="AA387" s="1">
        <v>44562</v>
      </c>
      <c r="AB387" s="1">
        <v>44773</v>
      </c>
      <c r="AC387" s="1">
        <v>44785</v>
      </c>
      <c r="AD387" s="17" t="s">
        <v>34</v>
      </c>
      <c r="AE387" s="17" t="s">
        <v>35</v>
      </c>
      <c r="AF387" s="17" t="s">
        <v>10349</v>
      </c>
    </row>
    <row r="388" spans="1:32" x14ac:dyDescent="0.25">
      <c r="A388" s="17" t="s">
        <v>368</v>
      </c>
      <c r="B388">
        <v>2</v>
      </c>
      <c r="C388">
        <v>201</v>
      </c>
      <c r="D388">
        <v>329.48</v>
      </c>
      <c r="E388">
        <v>143.02000000000001</v>
      </c>
      <c r="F388">
        <v>143.02000000000001</v>
      </c>
      <c r="G388">
        <v>143.02000000000001</v>
      </c>
      <c r="H388">
        <v>143.02000000000001</v>
      </c>
      <c r="I388">
        <v>143.02000000000001</v>
      </c>
      <c r="J388">
        <v>143.02000000000001</v>
      </c>
      <c r="K388">
        <v>0</v>
      </c>
      <c r="L388">
        <v>0</v>
      </c>
      <c r="M388">
        <v>0</v>
      </c>
      <c r="N388">
        <v>0</v>
      </c>
      <c r="O388">
        <v>0</v>
      </c>
      <c r="P388">
        <v>0</v>
      </c>
      <c r="Q388">
        <v>0</v>
      </c>
      <c r="R388">
        <v>0</v>
      </c>
      <c r="S388">
        <v>0</v>
      </c>
      <c r="T388">
        <v>0</v>
      </c>
      <c r="U388">
        <v>0</v>
      </c>
      <c r="V388">
        <v>0</v>
      </c>
      <c r="W388">
        <v>1</v>
      </c>
      <c r="X388">
        <v>0</v>
      </c>
      <c r="Y388">
        <v>0</v>
      </c>
      <c r="Z388">
        <v>0</v>
      </c>
      <c r="AA388" s="1">
        <v>44562</v>
      </c>
      <c r="AB388" s="1">
        <v>44773</v>
      </c>
      <c r="AC388" s="1">
        <v>44785</v>
      </c>
      <c r="AD388" s="17" t="s">
        <v>34</v>
      </c>
      <c r="AE388" s="17" t="s">
        <v>35</v>
      </c>
      <c r="AF388" s="17" t="s">
        <v>10349</v>
      </c>
    </row>
    <row r="389" spans="1:32" x14ac:dyDescent="0.25">
      <c r="A389" s="17" t="s">
        <v>369</v>
      </c>
      <c r="B389">
        <v>2</v>
      </c>
      <c r="C389">
        <v>201</v>
      </c>
      <c r="D389">
        <v>0</v>
      </c>
      <c r="E389">
        <v>186.46</v>
      </c>
      <c r="F389">
        <v>186.46</v>
      </c>
      <c r="G389">
        <v>186.46</v>
      </c>
      <c r="H389">
        <v>186.46</v>
      </c>
      <c r="I389">
        <v>916.91</v>
      </c>
      <c r="J389">
        <v>262.2</v>
      </c>
      <c r="K389">
        <v>0</v>
      </c>
      <c r="L389">
        <v>0</v>
      </c>
      <c r="M389">
        <v>0</v>
      </c>
      <c r="N389">
        <v>0</v>
      </c>
      <c r="O389">
        <v>0</v>
      </c>
      <c r="P389">
        <v>116.62</v>
      </c>
      <c r="Q389">
        <v>334.14</v>
      </c>
      <c r="R389">
        <v>248.89</v>
      </c>
      <c r="S389">
        <v>12.86</v>
      </c>
      <c r="T389">
        <v>71.930000000000007</v>
      </c>
      <c r="U389">
        <v>29.56</v>
      </c>
      <c r="V389">
        <v>0</v>
      </c>
      <c r="W389">
        <v>0</v>
      </c>
      <c r="X389">
        <v>0</v>
      </c>
      <c r="Y389">
        <v>0</v>
      </c>
      <c r="Z389">
        <v>0</v>
      </c>
      <c r="AA389" s="1">
        <v>44562</v>
      </c>
      <c r="AB389" s="1">
        <v>44773</v>
      </c>
      <c r="AC389" s="1">
        <v>44785</v>
      </c>
      <c r="AD389" s="17" t="s">
        <v>34</v>
      </c>
      <c r="AE389" s="17" t="s">
        <v>35</v>
      </c>
      <c r="AF389" s="17" t="s">
        <v>10349</v>
      </c>
    </row>
    <row r="390" spans="1:32" x14ac:dyDescent="0.25">
      <c r="A390" s="17" t="s">
        <v>370</v>
      </c>
      <c r="B390">
        <v>2</v>
      </c>
      <c r="C390">
        <v>201</v>
      </c>
      <c r="D390">
        <v>0</v>
      </c>
      <c r="E390">
        <v>0</v>
      </c>
      <c r="F390">
        <v>0</v>
      </c>
      <c r="G390">
        <v>0</v>
      </c>
      <c r="H390">
        <v>0</v>
      </c>
      <c r="I390">
        <v>444.74</v>
      </c>
      <c r="J390">
        <v>75.739999999999995</v>
      </c>
      <c r="K390">
        <v>0</v>
      </c>
      <c r="L390">
        <v>0</v>
      </c>
      <c r="M390">
        <v>0</v>
      </c>
      <c r="N390">
        <v>0</v>
      </c>
      <c r="O390">
        <v>0</v>
      </c>
      <c r="P390">
        <v>116.62</v>
      </c>
      <c r="Q390">
        <v>334.14</v>
      </c>
      <c r="R390">
        <v>248.89</v>
      </c>
      <c r="S390">
        <v>12.86</v>
      </c>
      <c r="T390">
        <v>71.930000000000007</v>
      </c>
      <c r="U390">
        <v>29.56</v>
      </c>
      <c r="V390">
        <v>0</v>
      </c>
      <c r="W390">
        <v>1</v>
      </c>
      <c r="X390">
        <v>0</v>
      </c>
      <c r="Y390">
        <v>0</v>
      </c>
      <c r="Z390">
        <v>0</v>
      </c>
      <c r="AA390" s="1">
        <v>44562</v>
      </c>
      <c r="AB390" s="1">
        <v>44773</v>
      </c>
      <c r="AC390" s="1">
        <v>44785</v>
      </c>
      <c r="AD390" s="17" t="s">
        <v>34</v>
      </c>
      <c r="AE390" s="17" t="s">
        <v>35</v>
      </c>
      <c r="AF390" s="17" t="s">
        <v>10349</v>
      </c>
    </row>
    <row r="391" spans="1:32" x14ac:dyDescent="0.25">
      <c r="A391" s="17" t="s">
        <v>8864</v>
      </c>
      <c r="B391">
        <v>2</v>
      </c>
      <c r="C391">
        <v>201</v>
      </c>
      <c r="D391">
        <v>0</v>
      </c>
      <c r="E391">
        <v>0</v>
      </c>
      <c r="F391">
        <v>0</v>
      </c>
      <c r="G391">
        <v>0</v>
      </c>
      <c r="H391">
        <v>0</v>
      </c>
      <c r="I391">
        <v>285.70999999999998</v>
      </c>
      <c r="J391">
        <v>0</v>
      </c>
      <c r="K391">
        <v>0</v>
      </c>
      <c r="L391">
        <v>0</v>
      </c>
      <c r="M391">
        <v>0</v>
      </c>
      <c r="N391">
        <v>0</v>
      </c>
      <c r="O391">
        <v>0</v>
      </c>
      <c r="P391">
        <v>0</v>
      </c>
      <c r="Q391">
        <v>0</v>
      </c>
      <c r="R391">
        <v>0</v>
      </c>
      <c r="S391">
        <v>0</v>
      </c>
      <c r="T391">
        <v>0</v>
      </c>
      <c r="U391">
        <v>0</v>
      </c>
      <c r="V391">
        <v>0</v>
      </c>
      <c r="W391">
        <v>1</v>
      </c>
      <c r="X391">
        <v>0</v>
      </c>
      <c r="Y391">
        <v>0</v>
      </c>
      <c r="Z391">
        <v>0</v>
      </c>
      <c r="AA391" s="1">
        <v>44562</v>
      </c>
      <c r="AB391" s="1">
        <v>44773</v>
      </c>
      <c r="AC391" s="1">
        <v>44785</v>
      </c>
      <c r="AD391" s="17" t="s">
        <v>34</v>
      </c>
      <c r="AE391" s="17" t="s">
        <v>35</v>
      </c>
      <c r="AF391" s="17" t="s">
        <v>10349</v>
      </c>
    </row>
    <row r="392" spans="1:32" x14ac:dyDescent="0.25">
      <c r="A392" s="17" t="s">
        <v>371</v>
      </c>
      <c r="B392">
        <v>2</v>
      </c>
      <c r="C392">
        <v>201</v>
      </c>
      <c r="D392">
        <v>0</v>
      </c>
      <c r="E392">
        <v>186.46</v>
      </c>
      <c r="F392">
        <v>186.46</v>
      </c>
      <c r="G392">
        <v>186.46</v>
      </c>
      <c r="H392">
        <v>186.46</v>
      </c>
      <c r="I392">
        <v>186.46</v>
      </c>
      <c r="J392">
        <v>186.46</v>
      </c>
      <c r="K392">
        <v>0</v>
      </c>
      <c r="L392">
        <v>0</v>
      </c>
      <c r="M392">
        <v>0</v>
      </c>
      <c r="N392">
        <v>0</v>
      </c>
      <c r="O392">
        <v>0</v>
      </c>
      <c r="P392">
        <v>0</v>
      </c>
      <c r="Q392">
        <v>0</v>
      </c>
      <c r="R392">
        <v>0</v>
      </c>
      <c r="S392">
        <v>0</v>
      </c>
      <c r="T392">
        <v>0</v>
      </c>
      <c r="U392">
        <v>0</v>
      </c>
      <c r="V392">
        <v>0</v>
      </c>
      <c r="W392">
        <v>1</v>
      </c>
      <c r="X392">
        <v>0</v>
      </c>
      <c r="Y392">
        <v>0</v>
      </c>
      <c r="Z392">
        <v>0</v>
      </c>
      <c r="AA392" s="1">
        <v>44562</v>
      </c>
      <c r="AB392" s="1">
        <v>44773</v>
      </c>
      <c r="AC392" s="1">
        <v>44785</v>
      </c>
      <c r="AD392" s="17" t="s">
        <v>34</v>
      </c>
      <c r="AE392" s="17" t="s">
        <v>35</v>
      </c>
      <c r="AF392" s="17" t="s">
        <v>10349</v>
      </c>
    </row>
    <row r="393" spans="1:32" x14ac:dyDescent="0.25">
      <c r="A393" s="17" t="s">
        <v>372</v>
      </c>
      <c r="B393">
        <v>2</v>
      </c>
      <c r="C393">
        <v>201</v>
      </c>
      <c r="D393">
        <v>0</v>
      </c>
      <c r="E393">
        <v>12074.25</v>
      </c>
      <c r="F393">
        <v>7506.69</v>
      </c>
      <c r="G393">
        <v>13146.5</v>
      </c>
      <c r="H393">
        <v>14754.67</v>
      </c>
      <c r="I393">
        <v>14911.73</v>
      </c>
      <c r="J393">
        <v>29983.39</v>
      </c>
      <c r="K393">
        <v>0</v>
      </c>
      <c r="L393">
        <v>0</v>
      </c>
      <c r="M393">
        <v>0</v>
      </c>
      <c r="N393">
        <v>0</v>
      </c>
      <c r="O393">
        <v>0</v>
      </c>
      <c r="P393">
        <v>4504.24</v>
      </c>
      <c r="Q393">
        <v>6245.85</v>
      </c>
      <c r="R393">
        <v>7886.39</v>
      </c>
      <c r="S393">
        <v>9775.23</v>
      </c>
      <c r="T393">
        <v>11416.39</v>
      </c>
      <c r="U393">
        <v>16425.900000000001</v>
      </c>
      <c r="V393">
        <v>0</v>
      </c>
      <c r="W393">
        <v>0</v>
      </c>
      <c r="X393">
        <v>0</v>
      </c>
      <c r="Y393">
        <v>0</v>
      </c>
      <c r="Z393">
        <v>0</v>
      </c>
      <c r="AA393" s="1">
        <v>44562</v>
      </c>
      <c r="AB393" s="1">
        <v>44773</v>
      </c>
      <c r="AC393" s="1">
        <v>44785</v>
      </c>
      <c r="AD393" s="17" t="s">
        <v>34</v>
      </c>
      <c r="AE393" s="17" t="s">
        <v>35</v>
      </c>
      <c r="AF393" s="17" t="s">
        <v>10349</v>
      </c>
    </row>
    <row r="394" spans="1:32" x14ac:dyDescent="0.25">
      <c r="A394" s="17" t="s">
        <v>373</v>
      </c>
      <c r="B394">
        <v>2</v>
      </c>
      <c r="C394">
        <v>201</v>
      </c>
      <c r="D394">
        <v>0</v>
      </c>
      <c r="E394">
        <v>12074.25</v>
      </c>
      <c r="F394">
        <v>7506.69</v>
      </c>
      <c r="G394">
        <v>13146.5</v>
      </c>
      <c r="H394">
        <v>14754.67</v>
      </c>
      <c r="I394">
        <v>14911.73</v>
      </c>
      <c r="J394">
        <v>29983.39</v>
      </c>
      <c r="K394">
        <v>0</v>
      </c>
      <c r="L394">
        <v>0</v>
      </c>
      <c r="M394">
        <v>0</v>
      </c>
      <c r="N394">
        <v>0</v>
      </c>
      <c r="O394">
        <v>0</v>
      </c>
      <c r="P394">
        <v>4504.24</v>
      </c>
      <c r="Q394">
        <v>6245.85</v>
      </c>
      <c r="R394">
        <v>7886.39</v>
      </c>
      <c r="S394">
        <v>9775.23</v>
      </c>
      <c r="T394">
        <v>11416.39</v>
      </c>
      <c r="U394">
        <v>16425.900000000001</v>
      </c>
      <c r="V394">
        <v>0</v>
      </c>
      <c r="W394">
        <v>0</v>
      </c>
      <c r="X394">
        <v>0</v>
      </c>
      <c r="Y394">
        <v>0</v>
      </c>
      <c r="Z394">
        <v>0</v>
      </c>
      <c r="AA394" s="1">
        <v>44562</v>
      </c>
      <c r="AB394" s="1">
        <v>44773</v>
      </c>
      <c r="AC394" s="1">
        <v>44785</v>
      </c>
      <c r="AD394" s="17" t="s">
        <v>34</v>
      </c>
      <c r="AE394" s="17" t="s">
        <v>35</v>
      </c>
      <c r="AF394" s="17" t="s">
        <v>10349</v>
      </c>
    </row>
    <row r="395" spans="1:32" x14ac:dyDescent="0.25">
      <c r="A395" s="17" t="s">
        <v>374</v>
      </c>
      <c r="B395">
        <v>2</v>
      </c>
      <c r="C395">
        <v>201</v>
      </c>
      <c r="D395">
        <v>0</v>
      </c>
      <c r="E395">
        <v>12074.25</v>
      </c>
      <c r="F395">
        <v>7506.69</v>
      </c>
      <c r="G395">
        <v>13146.5</v>
      </c>
      <c r="H395">
        <v>14754.67</v>
      </c>
      <c r="I395">
        <v>14911.73</v>
      </c>
      <c r="J395">
        <v>29983.39</v>
      </c>
      <c r="K395">
        <v>0</v>
      </c>
      <c r="L395">
        <v>0</v>
      </c>
      <c r="M395">
        <v>0</v>
      </c>
      <c r="N395">
        <v>0</v>
      </c>
      <c r="O395">
        <v>0</v>
      </c>
      <c r="P395">
        <v>4504.24</v>
      </c>
      <c r="Q395">
        <v>6245.85</v>
      </c>
      <c r="R395">
        <v>7886.39</v>
      </c>
      <c r="S395">
        <v>9775.23</v>
      </c>
      <c r="T395">
        <v>11416.39</v>
      </c>
      <c r="U395">
        <v>16425.900000000001</v>
      </c>
      <c r="V395">
        <v>0</v>
      </c>
      <c r="W395">
        <v>0</v>
      </c>
      <c r="X395">
        <v>0</v>
      </c>
      <c r="Y395">
        <v>0</v>
      </c>
      <c r="Z395">
        <v>0</v>
      </c>
      <c r="AA395" s="1">
        <v>44562</v>
      </c>
      <c r="AB395" s="1">
        <v>44773</v>
      </c>
      <c r="AC395" s="1">
        <v>44785</v>
      </c>
      <c r="AD395" s="17" t="s">
        <v>34</v>
      </c>
      <c r="AE395" s="17" t="s">
        <v>35</v>
      </c>
      <c r="AF395" s="17" t="s">
        <v>10349</v>
      </c>
    </row>
    <row r="396" spans="1:32" x14ac:dyDescent="0.25">
      <c r="A396" s="17" t="s">
        <v>375</v>
      </c>
      <c r="B396">
        <v>2</v>
      </c>
      <c r="C396">
        <v>201</v>
      </c>
      <c r="D396">
        <v>0</v>
      </c>
      <c r="E396">
        <v>12074.25</v>
      </c>
      <c r="F396">
        <v>7506.69</v>
      </c>
      <c r="G396">
        <v>13146.5</v>
      </c>
      <c r="H396">
        <v>14754.67</v>
      </c>
      <c r="I396">
        <v>14911.73</v>
      </c>
      <c r="J396">
        <v>29983.39</v>
      </c>
      <c r="K396">
        <v>0</v>
      </c>
      <c r="L396">
        <v>0</v>
      </c>
      <c r="M396">
        <v>0</v>
      </c>
      <c r="N396">
        <v>0</v>
      </c>
      <c r="O396">
        <v>0</v>
      </c>
      <c r="P396">
        <v>4504.24</v>
      </c>
      <c r="Q396">
        <v>6245.85</v>
      </c>
      <c r="R396">
        <v>7886.39</v>
      </c>
      <c r="S396">
        <v>9775.23</v>
      </c>
      <c r="T396">
        <v>11416.39</v>
      </c>
      <c r="U396">
        <v>16425.900000000001</v>
      </c>
      <c r="V396">
        <v>0</v>
      </c>
      <c r="W396">
        <v>0</v>
      </c>
      <c r="X396">
        <v>0</v>
      </c>
      <c r="Y396">
        <v>0</v>
      </c>
      <c r="Z396">
        <v>0</v>
      </c>
      <c r="AA396" s="1">
        <v>44562</v>
      </c>
      <c r="AB396" s="1">
        <v>44773</v>
      </c>
      <c r="AC396" s="1">
        <v>44785</v>
      </c>
      <c r="AD396" s="17" t="s">
        <v>34</v>
      </c>
      <c r="AE396" s="17" t="s">
        <v>35</v>
      </c>
      <c r="AF396" s="17" t="s">
        <v>10349</v>
      </c>
    </row>
    <row r="397" spans="1:32" x14ac:dyDescent="0.25">
      <c r="A397" s="17" t="s">
        <v>376</v>
      </c>
      <c r="B397">
        <v>2</v>
      </c>
      <c r="C397">
        <v>201</v>
      </c>
      <c r="D397">
        <v>0</v>
      </c>
      <c r="E397">
        <v>12074.25</v>
      </c>
      <c r="F397">
        <v>7506.69</v>
      </c>
      <c r="G397">
        <v>13146.5</v>
      </c>
      <c r="H397">
        <v>14754.67</v>
      </c>
      <c r="I397">
        <v>14911.73</v>
      </c>
      <c r="J397">
        <v>29983.39</v>
      </c>
      <c r="K397">
        <v>0</v>
      </c>
      <c r="L397">
        <v>0</v>
      </c>
      <c r="M397">
        <v>0</v>
      </c>
      <c r="N397">
        <v>0</v>
      </c>
      <c r="O397">
        <v>0</v>
      </c>
      <c r="P397">
        <v>4504.24</v>
      </c>
      <c r="Q397">
        <v>6245.85</v>
      </c>
      <c r="R397">
        <v>7886.39</v>
      </c>
      <c r="S397">
        <v>9775.23</v>
      </c>
      <c r="T397">
        <v>11416.39</v>
      </c>
      <c r="U397">
        <v>16425.900000000001</v>
      </c>
      <c r="V397">
        <v>0</v>
      </c>
      <c r="W397">
        <v>1</v>
      </c>
      <c r="X397">
        <v>0</v>
      </c>
      <c r="Y397">
        <v>0</v>
      </c>
      <c r="Z397">
        <v>0</v>
      </c>
      <c r="AA397" s="1">
        <v>44562</v>
      </c>
      <c r="AB397" s="1">
        <v>44773</v>
      </c>
      <c r="AC397" s="1">
        <v>44785</v>
      </c>
      <c r="AD397" s="17" t="s">
        <v>34</v>
      </c>
      <c r="AE397" s="17" t="s">
        <v>35</v>
      </c>
      <c r="AF397" s="17" t="s">
        <v>10349</v>
      </c>
    </row>
    <row r="398" spans="1:32" x14ac:dyDescent="0.25">
      <c r="A398" s="17" t="s">
        <v>377</v>
      </c>
      <c r="B398">
        <v>2</v>
      </c>
      <c r="C398">
        <v>201</v>
      </c>
      <c r="D398">
        <v>0</v>
      </c>
      <c r="E398">
        <v>0</v>
      </c>
      <c r="F398">
        <v>120000</v>
      </c>
      <c r="G398">
        <v>69655</v>
      </c>
      <c r="H398">
        <v>0</v>
      </c>
      <c r="I398">
        <v>298566</v>
      </c>
      <c r="J398">
        <v>682865.5</v>
      </c>
      <c r="K398">
        <v>0</v>
      </c>
      <c r="L398">
        <v>0</v>
      </c>
      <c r="M398">
        <v>0</v>
      </c>
      <c r="N398">
        <v>0</v>
      </c>
      <c r="O398">
        <v>0</v>
      </c>
      <c r="P398">
        <v>626357.16</v>
      </c>
      <c r="Q398">
        <v>189900</v>
      </c>
      <c r="R398">
        <v>420000</v>
      </c>
      <c r="S398">
        <v>448566</v>
      </c>
      <c r="T398">
        <v>0</v>
      </c>
      <c r="U398">
        <v>0</v>
      </c>
      <c r="V398">
        <v>0</v>
      </c>
      <c r="W398">
        <v>0</v>
      </c>
      <c r="X398">
        <v>0</v>
      </c>
      <c r="Y398">
        <v>0</v>
      </c>
      <c r="Z398">
        <v>0</v>
      </c>
      <c r="AA398" s="1">
        <v>44562</v>
      </c>
      <c r="AB398" s="1">
        <v>44773</v>
      </c>
      <c r="AC398" s="1">
        <v>44785</v>
      </c>
      <c r="AD398" s="17" t="s">
        <v>34</v>
      </c>
      <c r="AE398" s="17" t="s">
        <v>35</v>
      </c>
      <c r="AF398" s="17" t="s">
        <v>10349</v>
      </c>
    </row>
    <row r="399" spans="1:32" x14ac:dyDescent="0.25">
      <c r="A399" s="17" t="s">
        <v>378</v>
      </c>
      <c r="B399">
        <v>2</v>
      </c>
      <c r="C399">
        <v>201</v>
      </c>
      <c r="D399">
        <v>0</v>
      </c>
      <c r="E399">
        <v>0</v>
      </c>
      <c r="F399">
        <v>120000</v>
      </c>
      <c r="G399">
        <v>69655</v>
      </c>
      <c r="H399">
        <v>0</v>
      </c>
      <c r="I399">
        <v>298566</v>
      </c>
      <c r="J399">
        <v>682865.5</v>
      </c>
      <c r="K399">
        <v>0</v>
      </c>
      <c r="L399">
        <v>0</v>
      </c>
      <c r="M399">
        <v>0</v>
      </c>
      <c r="N399">
        <v>0</v>
      </c>
      <c r="O399">
        <v>0</v>
      </c>
      <c r="P399">
        <v>626357.16</v>
      </c>
      <c r="Q399">
        <v>189900</v>
      </c>
      <c r="R399">
        <v>420000</v>
      </c>
      <c r="S399">
        <v>448566</v>
      </c>
      <c r="T399">
        <v>0</v>
      </c>
      <c r="U399">
        <v>0</v>
      </c>
      <c r="V399">
        <v>0</v>
      </c>
      <c r="W399">
        <v>0</v>
      </c>
      <c r="X399">
        <v>0</v>
      </c>
      <c r="Y399">
        <v>0</v>
      </c>
      <c r="Z399">
        <v>0</v>
      </c>
      <c r="AA399" s="1">
        <v>44562</v>
      </c>
      <c r="AB399" s="1">
        <v>44773</v>
      </c>
      <c r="AC399" s="1">
        <v>44785</v>
      </c>
      <c r="AD399" s="17" t="s">
        <v>34</v>
      </c>
      <c r="AE399" s="17" t="s">
        <v>35</v>
      </c>
      <c r="AF399" s="17" t="s">
        <v>10349</v>
      </c>
    </row>
    <row r="400" spans="1:32" x14ac:dyDescent="0.25">
      <c r="A400" s="17" t="s">
        <v>379</v>
      </c>
      <c r="B400">
        <v>2</v>
      </c>
      <c r="C400">
        <v>201</v>
      </c>
      <c r="D400">
        <v>0</v>
      </c>
      <c r="E400">
        <v>0</v>
      </c>
      <c r="F400">
        <v>0</v>
      </c>
      <c r="G400">
        <v>0</v>
      </c>
      <c r="H400">
        <v>0</v>
      </c>
      <c r="I400">
        <v>198566</v>
      </c>
      <c r="J400">
        <v>632865.5</v>
      </c>
      <c r="K400">
        <v>0</v>
      </c>
      <c r="L400">
        <v>0</v>
      </c>
      <c r="M400">
        <v>0</v>
      </c>
      <c r="N400">
        <v>0</v>
      </c>
      <c r="O400">
        <v>0</v>
      </c>
      <c r="P400">
        <v>394154.28</v>
      </c>
      <c r="Q400">
        <v>189900</v>
      </c>
      <c r="R400">
        <v>420000</v>
      </c>
      <c r="S400">
        <v>448566</v>
      </c>
      <c r="T400">
        <v>0</v>
      </c>
      <c r="U400">
        <v>0</v>
      </c>
      <c r="V400">
        <v>0</v>
      </c>
      <c r="W400">
        <v>0</v>
      </c>
      <c r="X400">
        <v>0</v>
      </c>
      <c r="Y400">
        <v>0</v>
      </c>
      <c r="Z400">
        <v>0</v>
      </c>
      <c r="AA400" s="1">
        <v>44562</v>
      </c>
      <c r="AB400" s="1">
        <v>44773</v>
      </c>
      <c r="AC400" s="1">
        <v>44785</v>
      </c>
      <c r="AD400" s="17" t="s">
        <v>34</v>
      </c>
      <c r="AE400" s="17" t="s">
        <v>35</v>
      </c>
      <c r="AF400" s="17" t="s">
        <v>10349</v>
      </c>
    </row>
    <row r="401" spans="1:32" x14ac:dyDescent="0.25">
      <c r="A401" s="17" t="s">
        <v>380</v>
      </c>
      <c r="B401">
        <v>2</v>
      </c>
      <c r="C401">
        <v>201</v>
      </c>
      <c r="D401">
        <v>0</v>
      </c>
      <c r="E401">
        <v>0</v>
      </c>
      <c r="F401">
        <v>0</v>
      </c>
      <c r="G401">
        <v>0</v>
      </c>
      <c r="H401">
        <v>0</v>
      </c>
      <c r="I401">
        <v>198566</v>
      </c>
      <c r="J401">
        <v>632865.5</v>
      </c>
      <c r="K401">
        <v>0</v>
      </c>
      <c r="L401">
        <v>0</v>
      </c>
      <c r="M401">
        <v>0</v>
      </c>
      <c r="N401">
        <v>0</v>
      </c>
      <c r="O401">
        <v>0</v>
      </c>
      <c r="P401">
        <v>394154.28</v>
      </c>
      <c r="Q401">
        <v>189900</v>
      </c>
      <c r="R401">
        <v>420000</v>
      </c>
      <c r="S401">
        <v>448566</v>
      </c>
      <c r="T401">
        <v>0</v>
      </c>
      <c r="U401">
        <v>0</v>
      </c>
      <c r="V401">
        <v>0</v>
      </c>
      <c r="W401">
        <v>0</v>
      </c>
      <c r="X401">
        <v>0</v>
      </c>
      <c r="Y401">
        <v>0</v>
      </c>
      <c r="Z401">
        <v>0</v>
      </c>
      <c r="AA401" s="1">
        <v>44562</v>
      </c>
      <c r="AB401" s="1">
        <v>44773</v>
      </c>
      <c r="AC401" s="1">
        <v>44785</v>
      </c>
      <c r="AD401" s="17" t="s">
        <v>34</v>
      </c>
      <c r="AE401" s="17" t="s">
        <v>35</v>
      </c>
      <c r="AF401" s="17" t="s">
        <v>10349</v>
      </c>
    </row>
    <row r="402" spans="1:32" x14ac:dyDescent="0.25">
      <c r="A402" s="17" t="s">
        <v>8865</v>
      </c>
      <c r="B402">
        <v>2</v>
      </c>
      <c r="C402">
        <v>201</v>
      </c>
      <c r="D402">
        <v>0</v>
      </c>
      <c r="E402">
        <v>0</v>
      </c>
      <c r="F402">
        <v>0</v>
      </c>
      <c r="G402">
        <v>0</v>
      </c>
      <c r="H402">
        <v>0</v>
      </c>
      <c r="I402">
        <v>198566</v>
      </c>
      <c r="J402">
        <v>51278</v>
      </c>
      <c r="K402">
        <v>0</v>
      </c>
      <c r="L402">
        <v>0</v>
      </c>
      <c r="M402">
        <v>0</v>
      </c>
      <c r="N402">
        <v>0</v>
      </c>
      <c r="O402">
        <v>0</v>
      </c>
      <c r="P402">
        <v>0</v>
      </c>
      <c r="Q402">
        <v>0</v>
      </c>
      <c r="R402">
        <v>0</v>
      </c>
      <c r="S402">
        <v>198566</v>
      </c>
      <c r="T402">
        <v>0</v>
      </c>
      <c r="U402">
        <v>0</v>
      </c>
      <c r="V402">
        <v>0</v>
      </c>
      <c r="W402">
        <v>0</v>
      </c>
      <c r="X402">
        <v>0</v>
      </c>
      <c r="Y402">
        <v>0</v>
      </c>
      <c r="Z402">
        <v>0</v>
      </c>
      <c r="AA402" s="1">
        <v>44562</v>
      </c>
      <c r="AB402" s="1">
        <v>44773</v>
      </c>
      <c r="AC402" s="1">
        <v>44785</v>
      </c>
      <c r="AD402" s="17" t="s">
        <v>34</v>
      </c>
      <c r="AE402" s="17" t="s">
        <v>35</v>
      </c>
      <c r="AF402" s="17" t="s">
        <v>10349</v>
      </c>
    </row>
    <row r="403" spans="1:32" x14ac:dyDescent="0.25">
      <c r="A403" s="17" t="s">
        <v>8866</v>
      </c>
      <c r="B403">
        <v>2</v>
      </c>
      <c r="C403">
        <v>201</v>
      </c>
      <c r="D403">
        <v>0</v>
      </c>
      <c r="E403">
        <v>0</v>
      </c>
      <c r="F403">
        <v>0</v>
      </c>
      <c r="G403">
        <v>0</v>
      </c>
      <c r="H403">
        <v>0</v>
      </c>
      <c r="I403">
        <v>198566</v>
      </c>
      <c r="J403">
        <v>51278</v>
      </c>
      <c r="K403">
        <v>0</v>
      </c>
      <c r="L403">
        <v>0</v>
      </c>
      <c r="M403">
        <v>0</v>
      </c>
      <c r="N403">
        <v>0</v>
      </c>
      <c r="O403">
        <v>0</v>
      </c>
      <c r="P403">
        <v>0</v>
      </c>
      <c r="Q403">
        <v>0</v>
      </c>
      <c r="R403">
        <v>0</v>
      </c>
      <c r="S403">
        <v>198566</v>
      </c>
      <c r="T403">
        <v>0</v>
      </c>
      <c r="U403">
        <v>0</v>
      </c>
      <c r="V403">
        <v>0</v>
      </c>
      <c r="W403">
        <v>0</v>
      </c>
      <c r="X403">
        <v>0</v>
      </c>
      <c r="Y403">
        <v>0</v>
      </c>
      <c r="Z403">
        <v>0</v>
      </c>
      <c r="AA403" s="1">
        <v>44562</v>
      </c>
      <c r="AB403" s="1">
        <v>44773</v>
      </c>
      <c r="AC403" s="1">
        <v>44785</v>
      </c>
      <c r="AD403" s="17" t="s">
        <v>34</v>
      </c>
      <c r="AE403" s="17" t="s">
        <v>35</v>
      </c>
      <c r="AF403" s="17" t="s">
        <v>10349</v>
      </c>
    </row>
    <row r="404" spans="1:32" x14ac:dyDescent="0.25">
      <c r="A404" s="17" t="s">
        <v>8867</v>
      </c>
      <c r="B404">
        <v>2</v>
      </c>
      <c r="C404">
        <v>201</v>
      </c>
      <c r="D404">
        <v>0</v>
      </c>
      <c r="E404">
        <v>0</v>
      </c>
      <c r="F404">
        <v>0</v>
      </c>
      <c r="G404">
        <v>0</v>
      </c>
      <c r="H404">
        <v>0</v>
      </c>
      <c r="I404">
        <v>198566</v>
      </c>
      <c r="J404">
        <v>51278</v>
      </c>
      <c r="K404">
        <v>0</v>
      </c>
      <c r="L404">
        <v>0</v>
      </c>
      <c r="M404">
        <v>0</v>
      </c>
      <c r="N404">
        <v>0</v>
      </c>
      <c r="O404">
        <v>0</v>
      </c>
      <c r="P404">
        <v>0</v>
      </c>
      <c r="Q404">
        <v>0</v>
      </c>
      <c r="R404">
        <v>0</v>
      </c>
      <c r="S404">
        <v>198566</v>
      </c>
      <c r="T404">
        <v>0</v>
      </c>
      <c r="U404">
        <v>0</v>
      </c>
      <c r="V404">
        <v>0</v>
      </c>
      <c r="W404">
        <v>0</v>
      </c>
      <c r="X404">
        <v>0</v>
      </c>
      <c r="Y404">
        <v>0</v>
      </c>
      <c r="Z404">
        <v>0</v>
      </c>
      <c r="AA404" s="1">
        <v>44562</v>
      </c>
      <c r="AB404" s="1">
        <v>44773</v>
      </c>
      <c r="AC404" s="1">
        <v>44785</v>
      </c>
      <c r="AD404" s="17" t="s">
        <v>34</v>
      </c>
      <c r="AE404" s="17" t="s">
        <v>35</v>
      </c>
      <c r="AF404" s="17" t="s">
        <v>10349</v>
      </c>
    </row>
    <row r="405" spans="1:32" x14ac:dyDescent="0.25">
      <c r="A405" s="17" t="s">
        <v>8868</v>
      </c>
      <c r="B405">
        <v>2</v>
      </c>
      <c r="C405">
        <v>201</v>
      </c>
      <c r="D405">
        <v>0</v>
      </c>
      <c r="E405">
        <v>0</v>
      </c>
      <c r="F405">
        <v>0</v>
      </c>
      <c r="G405">
        <v>0</v>
      </c>
      <c r="H405">
        <v>0</v>
      </c>
      <c r="I405">
        <v>198566</v>
      </c>
      <c r="J405">
        <v>0</v>
      </c>
      <c r="K405">
        <v>0</v>
      </c>
      <c r="L405">
        <v>0</v>
      </c>
      <c r="M405">
        <v>0</v>
      </c>
      <c r="N405">
        <v>0</v>
      </c>
      <c r="O405">
        <v>0</v>
      </c>
      <c r="P405">
        <v>0</v>
      </c>
      <c r="Q405">
        <v>0</v>
      </c>
      <c r="R405">
        <v>0</v>
      </c>
      <c r="S405">
        <v>198566</v>
      </c>
      <c r="T405">
        <v>0</v>
      </c>
      <c r="U405">
        <v>0</v>
      </c>
      <c r="V405">
        <v>0</v>
      </c>
      <c r="W405">
        <v>4505</v>
      </c>
      <c r="X405">
        <v>0</v>
      </c>
      <c r="Y405">
        <v>0</v>
      </c>
      <c r="Z405">
        <v>0</v>
      </c>
      <c r="AA405" s="1">
        <v>44562</v>
      </c>
      <c r="AB405" s="1">
        <v>44773</v>
      </c>
      <c r="AC405" s="1">
        <v>44785</v>
      </c>
      <c r="AD405" s="17" t="s">
        <v>34</v>
      </c>
      <c r="AE405" s="17" t="s">
        <v>35</v>
      </c>
      <c r="AF405" s="17" t="s">
        <v>10349</v>
      </c>
    </row>
    <row r="406" spans="1:32" x14ac:dyDescent="0.25">
      <c r="A406" s="17" t="s">
        <v>10374</v>
      </c>
      <c r="B406">
        <v>2</v>
      </c>
      <c r="C406">
        <v>201</v>
      </c>
      <c r="D406">
        <v>0</v>
      </c>
      <c r="E406">
        <v>0</v>
      </c>
      <c r="F406">
        <v>0</v>
      </c>
      <c r="G406">
        <v>0</v>
      </c>
      <c r="H406">
        <v>0</v>
      </c>
      <c r="I406">
        <v>0</v>
      </c>
      <c r="J406">
        <v>51278</v>
      </c>
      <c r="K406">
        <v>0</v>
      </c>
      <c r="L406">
        <v>0</v>
      </c>
      <c r="M406">
        <v>0</v>
      </c>
      <c r="N406">
        <v>0</v>
      </c>
      <c r="O406">
        <v>0</v>
      </c>
      <c r="P406">
        <v>0</v>
      </c>
      <c r="Q406">
        <v>0</v>
      </c>
      <c r="R406">
        <v>0</v>
      </c>
      <c r="S406">
        <v>0</v>
      </c>
      <c r="T406">
        <v>0</v>
      </c>
      <c r="U406">
        <v>0</v>
      </c>
      <c r="V406">
        <v>0</v>
      </c>
      <c r="W406">
        <v>4505</v>
      </c>
      <c r="X406">
        <v>0</v>
      </c>
      <c r="Y406">
        <v>0</v>
      </c>
      <c r="Z406">
        <v>0</v>
      </c>
      <c r="AA406" s="1">
        <v>44562</v>
      </c>
      <c r="AB406" s="1">
        <v>44773</v>
      </c>
      <c r="AC406" s="1">
        <v>44785</v>
      </c>
      <c r="AD406" s="17" t="s">
        <v>34</v>
      </c>
      <c r="AE406" s="17" t="s">
        <v>35</v>
      </c>
      <c r="AF406" s="17" t="s">
        <v>10349</v>
      </c>
    </row>
    <row r="407" spans="1:32" x14ac:dyDescent="0.25">
      <c r="A407" s="17" t="s">
        <v>4183</v>
      </c>
      <c r="B407">
        <v>2</v>
      </c>
      <c r="C407">
        <v>201</v>
      </c>
      <c r="D407">
        <v>0</v>
      </c>
      <c r="E407">
        <v>0</v>
      </c>
      <c r="F407">
        <v>0</v>
      </c>
      <c r="G407">
        <v>0</v>
      </c>
      <c r="H407">
        <v>0</v>
      </c>
      <c r="I407">
        <v>0</v>
      </c>
      <c r="J407">
        <v>0</v>
      </c>
      <c r="K407">
        <v>0</v>
      </c>
      <c r="L407">
        <v>0</v>
      </c>
      <c r="M407">
        <v>0</v>
      </c>
      <c r="N407">
        <v>0</v>
      </c>
      <c r="O407">
        <v>0</v>
      </c>
      <c r="P407">
        <v>0</v>
      </c>
      <c r="Q407">
        <v>189900</v>
      </c>
      <c r="R407">
        <v>0</v>
      </c>
      <c r="S407">
        <v>0</v>
      </c>
      <c r="T407">
        <v>0</v>
      </c>
      <c r="U407">
        <v>0</v>
      </c>
      <c r="V407">
        <v>0</v>
      </c>
      <c r="W407">
        <v>0</v>
      </c>
      <c r="X407">
        <v>0</v>
      </c>
      <c r="Y407">
        <v>0</v>
      </c>
      <c r="Z407">
        <v>0</v>
      </c>
      <c r="AA407" s="1">
        <v>44562</v>
      </c>
      <c r="AB407" s="1">
        <v>44773</v>
      </c>
      <c r="AC407" s="1">
        <v>44785</v>
      </c>
      <c r="AD407" s="17" t="s">
        <v>34</v>
      </c>
      <c r="AE407" s="17" t="s">
        <v>35</v>
      </c>
      <c r="AF407" s="17" t="s">
        <v>10349</v>
      </c>
    </row>
    <row r="408" spans="1:32" x14ac:dyDescent="0.25">
      <c r="A408" s="17" t="s">
        <v>4184</v>
      </c>
      <c r="B408">
        <v>2</v>
      </c>
      <c r="C408">
        <v>201</v>
      </c>
      <c r="D408">
        <v>0</v>
      </c>
      <c r="E408">
        <v>0</v>
      </c>
      <c r="F408">
        <v>0</v>
      </c>
      <c r="G408">
        <v>0</v>
      </c>
      <c r="H408">
        <v>0</v>
      </c>
      <c r="I408">
        <v>0</v>
      </c>
      <c r="J408">
        <v>0</v>
      </c>
      <c r="K408">
        <v>0</v>
      </c>
      <c r="L408">
        <v>0</v>
      </c>
      <c r="M408">
        <v>0</v>
      </c>
      <c r="N408">
        <v>0</v>
      </c>
      <c r="O408">
        <v>0</v>
      </c>
      <c r="P408">
        <v>0</v>
      </c>
      <c r="Q408">
        <v>189900</v>
      </c>
      <c r="R408">
        <v>0</v>
      </c>
      <c r="S408">
        <v>0</v>
      </c>
      <c r="T408">
        <v>0</v>
      </c>
      <c r="U408">
        <v>0</v>
      </c>
      <c r="V408">
        <v>0</v>
      </c>
      <c r="W408">
        <v>0</v>
      </c>
      <c r="X408">
        <v>0</v>
      </c>
      <c r="Y408">
        <v>0</v>
      </c>
      <c r="Z408">
        <v>0</v>
      </c>
      <c r="AA408" s="1">
        <v>44562</v>
      </c>
      <c r="AB408" s="1">
        <v>44773</v>
      </c>
      <c r="AC408" s="1">
        <v>44785</v>
      </c>
      <c r="AD408" s="17" t="s">
        <v>34</v>
      </c>
      <c r="AE408" s="17" t="s">
        <v>35</v>
      </c>
      <c r="AF408" s="17" t="s">
        <v>10349</v>
      </c>
    </row>
    <row r="409" spans="1:32" x14ac:dyDescent="0.25">
      <c r="A409" s="17" t="s">
        <v>4185</v>
      </c>
      <c r="B409">
        <v>2</v>
      </c>
      <c r="C409">
        <v>201</v>
      </c>
      <c r="D409">
        <v>0</v>
      </c>
      <c r="E409">
        <v>0</v>
      </c>
      <c r="F409">
        <v>0</v>
      </c>
      <c r="G409">
        <v>0</v>
      </c>
      <c r="H409">
        <v>0</v>
      </c>
      <c r="I409">
        <v>0</v>
      </c>
      <c r="J409">
        <v>0</v>
      </c>
      <c r="K409">
        <v>0</v>
      </c>
      <c r="L409">
        <v>0</v>
      </c>
      <c r="M409">
        <v>0</v>
      </c>
      <c r="N409">
        <v>0</v>
      </c>
      <c r="O409">
        <v>0</v>
      </c>
      <c r="P409">
        <v>0</v>
      </c>
      <c r="Q409">
        <v>189900</v>
      </c>
      <c r="R409">
        <v>0</v>
      </c>
      <c r="S409">
        <v>0</v>
      </c>
      <c r="T409">
        <v>0</v>
      </c>
      <c r="U409">
        <v>0</v>
      </c>
      <c r="V409">
        <v>0</v>
      </c>
      <c r="W409">
        <v>0</v>
      </c>
      <c r="X409">
        <v>0</v>
      </c>
      <c r="Y409">
        <v>0</v>
      </c>
      <c r="Z409">
        <v>0</v>
      </c>
      <c r="AA409" s="1">
        <v>44562</v>
      </c>
      <c r="AB409" s="1">
        <v>44773</v>
      </c>
      <c r="AC409" s="1">
        <v>44785</v>
      </c>
      <c r="AD409" s="17" t="s">
        <v>34</v>
      </c>
      <c r="AE409" s="17" t="s">
        <v>35</v>
      </c>
      <c r="AF409" s="17" t="s">
        <v>10349</v>
      </c>
    </row>
    <row r="410" spans="1:32" x14ac:dyDescent="0.25">
      <c r="A410" s="17" t="s">
        <v>4186</v>
      </c>
      <c r="B410">
        <v>2</v>
      </c>
      <c r="C410">
        <v>201</v>
      </c>
      <c r="D410">
        <v>0</v>
      </c>
      <c r="E410">
        <v>0</v>
      </c>
      <c r="F410">
        <v>0</v>
      </c>
      <c r="G410">
        <v>0</v>
      </c>
      <c r="H410">
        <v>0</v>
      </c>
      <c r="I410">
        <v>0</v>
      </c>
      <c r="J410">
        <v>0</v>
      </c>
      <c r="K410">
        <v>0</v>
      </c>
      <c r="L410">
        <v>0</v>
      </c>
      <c r="M410">
        <v>0</v>
      </c>
      <c r="N410">
        <v>0</v>
      </c>
      <c r="O410">
        <v>0</v>
      </c>
      <c r="P410">
        <v>0</v>
      </c>
      <c r="Q410">
        <v>189900</v>
      </c>
      <c r="R410">
        <v>0</v>
      </c>
      <c r="S410">
        <v>0</v>
      </c>
      <c r="T410">
        <v>0</v>
      </c>
      <c r="U410">
        <v>0</v>
      </c>
      <c r="V410">
        <v>0</v>
      </c>
      <c r="W410">
        <v>1015</v>
      </c>
      <c r="X410">
        <v>0</v>
      </c>
      <c r="Y410">
        <v>0</v>
      </c>
      <c r="Z410">
        <v>0</v>
      </c>
      <c r="AA410" s="1">
        <v>44562</v>
      </c>
      <c r="AB410" s="1">
        <v>44773</v>
      </c>
      <c r="AC410" s="1">
        <v>44785</v>
      </c>
      <c r="AD410" s="17" t="s">
        <v>34</v>
      </c>
      <c r="AE410" s="17" t="s">
        <v>35</v>
      </c>
      <c r="AF410" s="17" t="s">
        <v>10349</v>
      </c>
    </row>
    <row r="411" spans="1:32" x14ac:dyDescent="0.25">
      <c r="A411" s="17" t="s">
        <v>381</v>
      </c>
      <c r="B411">
        <v>2</v>
      </c>
      <c r="C411">
        <v>201</v>
      </c>
      <c r="D411">
        <v>0</v>
      </c>
      <c r="E411">
        <v>0</v>
      </c>
      <c r="F411">
        <v>0</v>
      </c>
      <c r="G411">
        <v>0</v>
      </c>
      <c r="H411">
        <v>0</v>
      </c>
      <c r="I411">
        <v>0</v>
      </c>
      <c r="J411">
        <v>581587.5</v>
      </c>
      <c r="K411">
        <v>0</v>
      </c>
      <c r="L411">
        <v>0</v>
      </c>
      <c r="M411">
        <v>0</v>
      </c>
      <c r="N411">
        <v>0</v>
      </c>
      <c r="O411">
        <v>0</v>
      </c>
      <c r="P411">
        <v>394154.28</v>
      </c>
      <c r="Q411">
        <v>0</v>
      </c>
      <c r="R411">
        <v>420000</v>
      </c>
      <c r="S411">
        <v>250000</v>
      </c>
      <c r="T411">
        <v>0</v>
      </c>
      <c r="U411">
        <v>0</v>
      </c>
      <c r="V411">
        <v>0</v>
      </c>
      <c r="W411">
        <v>0</v>
      </c>
      <c r="X411">
        <v>0</v>
      </c>
      <c r="Y411">
        <v>0</v>
      </c>
      <c r="Z411">
        <v>0</v>
      </c>
      <c r="AA411" s="1">
        <v>44562</v>
      </c>
      <c r="AB411" s="1">
        <v>44773</v>
      </c>
      <c r="AC411" s="1">
        <v>44785</v>
      </c>
      <c r="AD411" s="17" t="s">
        <v>34</v>
      </c>
      <c r="AE411" s="17" t="s">
        <v>35</v>
      </c>
      <c r="AF411" s="17" t="s">
        <v>10349</v>
      </c>
    </row>
    <row r="412" spans="1:32" x14ac:dyDescent="0.25">
      <c r="A412" s="17" t="s">
        <v>382</v>
      </c>
      <c r="B412">
        <v>2</v>
      </c>
      <c r="C412">
        <v>201</v>
      </c>
      <c r="D412">
        <v>0</v>
      </c>
      <c r="E412">
        <v>0</v>
      </c>
      <c r="F412">
        <v>0</v>
      </c>
      <c r="G412">
        <v>0</v>
      </c>
      <c r="H412">
        <v>0</v>
      </c>
      <c r="I412">
        <v>0</v>
      </c>
      <c r="J412">
        <v>581587.5</v>
      </c>
      <c r="K412">
        <v>0</v>
      </c>
      <c r="L412">
        <v>0</v>
      </c>
      <c r="M412">
        <v>0</v>
      </c>
      <c r="N412">
        <v>0</v>
      </c>
      <c r="O412">
        <v>0</v>
      </c>
      <c r="P412">
        <v>394154.28</v>
      </c>
      <c r="Q412">
        <v>0</v>
      </c>
      <c r="R412">
        <v>420000</v>
      </c>
      <c r="S412">
        <v>250000</v>
      </c>
      <c r="T412">
        <v>0</v>
      </c>
      <c r="U412">
        <v>0</v>
      </c>
      <c r="V412">
        <v>0</v>
      </c>
      <c r="W412">
        <v>0</v>
      </c>
      <c r="X412">
        <v>0</v>
      </c>
      <c r="Y412">
        <v>0</v>
      </c>
      <c r="Z412">
        <v>0</v>
      </c>
      <c r="AA412" s="1">
        <v>44562</v>
      </c>
      <c r="AB412" s="1">
        <v>44773</v>
      </c>
      <c r="AC412" s="1">
        <v>44785</v>
      </c>
      <c r="AD412" s="17" t="s">
        <v>34</v>
      </c>
      <c r="AE412" s="17" t="s">
        <v>35</v>
      </c>
      <c r="AF412" s="17" t="s">
        <v>10349</v>
      </c>
    </row>
    <row r="413" spans="1:32" x14ac:dyDescent="0.25">
      <c r="A413" s="17" t="s">
        <v>383</v>
      </c>
      <c r="B413">
        <v>2</v>
      </c>
      <c r="C413">
        <v>201</v>
      </c>
      <c r="D413">
        <v>0</v>
      </c>
      <c r="E413">
        <v>0</v>
      </c>
      <c r="F413">
        <v>0</v>
      </c>
      <c r="G413">
        <v>0</v>
      </c>
      <c r="H413">
        <v>0</v>
      </c>
      <c r="I413">
        <v>0</v>
      </c>
      <c r="J413">
        <v>581587.5</v>
      </c>
      <c r="K413">
        <v>0</v>
      </c>
      <c r="L413">
        <v>0</v>
      </c>
      <c r="M413">
        <v>0</v>
      </c>
      <c r="N413">
        <v>0</v>
      </c>
      <c r="O413">
        <v>0</v>
      </c>
      <c r="P413">
        <v>394154.28</v>
      </c>
      <c r="Q413">
        <v>0</v>
      </c>
      <c r="R413">
        <v>420000</v>
      </c>
      <c r="S413">
        <v>250000</v>
      </c>
      <c r="T413">
        <v>0</v>
      </c>
      <c r="U413">
        <v>0</v>
      </c>
      <c r="V413">
        <v>0</v>
      </c>
      <c r="W413">
        <v>0</v>
      </c>
      <c r="X413">
        <v>0</v>
      </c>
      <c r="Y413">
        <v>0</v>
      </c>
      <c r="Z413">
        <v>0</v>
      </c>
      <c r="AA413" s="1">
        <v>44562</v>
      </c>
      <c r="AB413" s="1">
        <v>44773</v>
      </c>
      <c r="AC413" s="1">
        <v>44785</v>
      </c>
      <c r="AD413" s="17" t="s">
        <v>34</v>
      </c>
      <c r="AE413" s="17" t="s">
        <v>35</v>
      </c>
      <c r="AF413" s="17" t="s">
        <v>10349</v>
      </c>
    </row>
    <row r="414" spans="1:32" x14ac:dyDescent="0.25">
      <c r="A414" s="17" t="s">
        <v>384</v>
      </c>
      <c r="B414">
        <v>2</v>
      </c>
      <c r="C414">
        <v>201</v>
      </c>
      <c r="D414">
        <v>0</v>
      </c>
      <c r="E414">
        <v>0</v>
      </c>
      <c r="F414">
        <v>0</v>
      </c>
      <c r="G414">
        <v>0</v>
      </c>
      <c r="H414">
        <v>0</v>
      </c>
      <c r="I414">
        <v>0</v>
      </c>
      <c r="J414">
        <v>231587.5</v>
      </c>
      <c r="K414">
        <v>0</v>
      </c>
      <c r="L414">
        <v>0</v>
      </c>
      <c r="M414">
        <v>0</v>
      </c>
      <c r="N414">
        <v>0</v>
      </c>
      <c r="O414">
        <v>0</v>
      </c>
      <c r="P414">
        <v>231587.5</v>
      </c>
      <c r="Q414">
        <v>0</v>
      </c>
      <c r="R414">
        <v>0</v>
      </c>
      <c r="S414">
        <v>0</v>
      </c>
      <c r="T414">
        <v>0</v>
      </c>
      <c r="U414">
        <v>0</v>
      </c>
      <c r="V414">
        <v>0</v>
      </c>
      <c r="W414">
        <v>1208</v>
      </c>
      <c r="X414">
        <v>0</v>
      </c>
      <c r="Y414">
        <v>0</v>
      </c>
      <c r="Z414">
        <v>0</v>
      </c>
      <c r="AA414" s="1">
        <v>44562</v>
      </c>
      <c r="AB414" s="1">
        <v>44773</v>
      </c>
      <c r="AC414" s="1">
        <v>44785</v>
      </c>
      <c r="AD414" s="17" t="s">
        <v>34</v>
      </c>
      <c r="AE414" s="17" t="s">
        <v>35</v>
      </c>
      <c r="AF414" s="17" t="s">
        <v>10349</v>
      </c>
    </row>
    <row r="415" spans="1:32" x14ac:dyDescent="0.25">
      <c r="A415" s="17" t="s">
        <v>385</v>
      </c>
      <c r="B415">
        <v>2</v>
      </c>
      <c r="C415">
        <v>201</v>
      </c>
      <c r="D415">
        <v>0</v>
      </c>
      <c r="E415">
        <v>0</v>
      </c>
      <c r="F415">
        <v>0</v>
      </c>
      <c r="G415">
        <v>0</v>
      </c>
      <c r="H415">
        <v>0</v>
      </c>
      <c r="I415">
        <v>0</v>
      </c>
      <c r="J415">
        <v>0</v>
      </c>
      <c r="K415">
        <v>0</v>
      </c>
      <c r="L415">
        <v>0</v>
      </c>
      <c r="M415">
        <v>0</v>
      </c>
      <c r="N415">
        <v>0</v>
      </c>
      <c r="O415">
        <v>0</v>
      </c>
      <c r="P415">
        <v>162566.78</v>
      </c>
      <c r="Q415">
        <v>0</v>
      </c>
      <c r="R415">
        <v>0</v>
      </c>
      <c r="S415">
        <v>0</v>
      </c>
      <c r="T415">
        <v>0</v>
      </c>
      <c r="U415">
        <v>0</v>
      </c>
      <c r="V415">
        <v>0</v>
      </c>
      <c r="W415">
        <v>1211</v>
      </c>
      <c r="X415">
        <v>0</v>
      </c>
      <c r="Y415">
        <v>0</v>
      </c>
      <c r="Z415">
        <v>0</v>
      </c>
      <c r="AA415" s="1">
        <v>44562</v>
      </c>
      <c r="AB415" s="1">
        <v>44773</v>
      </c>
      <c r="AC415" s="1">
        <v>44785</v>
      </c>
      <c r="AD415" s="17" t="s">
        <v>34</v>
      </c>
      <c r="AE415" s="17" t="s">
        <v>35</v>
      </c>
      <c r="AF415" s="17" t="s">
        <v>10349</v>
      </c>
    </row>
    <row r="416" spans="1:32" x14ac:dyDescent="0.25">
      <c r="A416" s="17" t="s">
        <v>7347</v>
      </c>
      <c r="B416">
        <v>2</v>
      </c>
      <c r="C416">
        <v>201</v>
      </c>
      <c r="D416">
        <v>0</v>
      </c>
      <c r="E416">
        <v>0</v>
      </c>
      <c r="F416">
        <v>0</v>
      </c>
      <c r="G416">
        <v>0</v>
      </c>
      <c r="H416">
        <v>0</v>
      </c>
      <c r="I416">
        <v>0</v>
      </c>
      <c r="J416">
        <v>0</v>
      </c>
      <c r="K416">
        <v>0</v>
      </c>
      <c r="L416">
        <v>0</v>
      </c>
      <c r="M416">
        <v>0</v>
      </c>
      <c r="N416">
        <v>0</v>
      </c>
      <c r="O416">
        <v>0</v>
      </c>
      <c r="P416">
        <v>0</v>
      </c>
      <c r="Q416">
        <v>0</v>
      </c>
      <c r="R416">
        <v>100000</v>
      </c>
      <c r="S416">
        <v>0</v>
      </c>
      <c r="T416">
        <v>0</v>
      </c>
      <c r="U416">
        <v>0</v>
      </c>
      <c r="V416">
        <v>0</v>
      </c>
      <c r="W416">
        <v>1028</v>
      </c>
      <c r="X416">
        <v>0</v>
      </c>
      <c r="Y416">
        <v>0</v>
      </c>
      <c r="Z416">
        <v>0</v>
      </c>
      <c r="AA416" s="1">
        <v>44562</v>
      </c>
      <c r="AB416" s="1">
        <v>44773</v>
      </c>
      <c r="AC416" s="1">
        <v>44785</v>
      </c>
      <c r="AD416" s="17" t="s">
        <v>34</v>
      </c>
      <c r="AE416" s="17" t="s">
        <v>35</v>
      </c>
      <c r="AF416" s="17" t="s">
        <v>10349</v>
      </c>
    </row>
    <row r="417" spans="1:32" x14ac:dyDescent="0.25">
      <c r="A417" s="17" t="s">
        <v>7347</v>
      </c>
      <c r="B417">
        <v>2</v>
      </c>
      <c r="C417">
        <v>201</v>
      </c>
      <c r="D417">
        <v>0</v>
      </c>
      <c r="E417">
        <v>0</v>
      </c>
      <c r="F417">
        <v>0</v>
      </c>
      <c r="G417">
        <v>0</v>
      </c>
      <c r="H417">
        <v>0</v>
      </c>
      <c r="I417">
        <v>0</v>
      </c>
      <c r="J417">
        <v>100000</v>
      </c>
      <c r="K417">
        <v>0</v>
      </c>
      <c r="L417">
        <v>0</v>
      </c>
      <c r="M417">
        <v>0</v>
      </c>
      <c r="N417">
        <v>0</v>
      </c>
      <c r="O417">
        <v>0</v>
      </c>
      <c r="P417">
        <v>0</v>
      </c>
      <c r="Q417">
        <v>0</v>
      </c>
      <c r="R417">
        <v>0</v>
      </c>
      <c r="S417">
        <v>0</v>
      </c>
      <c r="T417">
        <v>0</v>
      </c>
      <c r="U417">
        <v>0</v>
      </c>
      <c r="V417">
        <v>0</v>
      </c>
      <c r="W417">
        <v>1028</v>
      </c>
      <c r="X417">
        <v>3110</v>
      </c>
      <c r="Y417">
        <v>0</v>
      </c>
      <c r="Z417">
        <v>0</v>
      </c>
      <c r="AA417" s="1">
        <v>44562</v>
      </c>
      <c r="AB417" s="1">
        <v>44773</v>
      </c>
      <c r="AC417" s="1">
        <v>44785</v>
      </c>
      <c r="AD417" s="17" t="s">
        <v>34</v>
      </c>
      <c r="AE417" s="17" t="s">
        <v>35</v>
      </c>
      <c r="AF417" s="17" t="s">
        <v>10349</v>
      </c>
    </row>
    <row r="418" spans="1:32" x14ac:dyDescent="0.25">
      <c r="A418" s="17" t="s">
        <v>7348</v>
      </c>
      <c r="B418">
        <v>2</v>
      </c>
      <c r="C418">
        <v>201</v>
      </c>
      <c r="D418">
        <v>0</v>
      </c>
      <c r="E418">
        <v>0</v>
      </c>
      <c r="F418">
        <v>0</v>
      </c>
      <c r="G418">
        <v>0</v>
      </c>
      <c r="H418">
        <v>0</v>
      </c>
      <c r="I418">
        <v>0</v>
      </c>
      <c r="J418">
        <v>0</v>
      </c>
      <c r="K418">
        <v>0</v>
      </c>
      <c r="L418">
        <v>0</v>
      </c>
      <c r="M418">
        <v>0</v>
      </c>
      <c r="N418">
        <v>0</v>
      </c>
      <c r="O418">
        <v>0</v>
      </c>
      <c r="P418">
        <v>0</v>
      </c>
      <c r="Q418">
        <v>0</v>
      </c>
      <c r="R418">
        <v>320000</v>
      </c>
      <c r="S418">
        <v>0</v>
      </c>
      <c r="T418">
        <v>0</v>
      </c>
      <c r="U418">
        <v>0</v>
      </c>
      <c r="V418">
        <v>0</v>
      </c>
      <c r="W418">
        <v>1029</v>
      </c>
      <c r="X418">
        <v>0</v>
      </c>
      <c r="Y418">
        <v>0</v>
      </c>
      <c r="Z418">
        <v>0</v>
      </c>
      <c r="AA418" s="1">
        <v>44562</v>
      </c>
      <c r="AB418" s="1">
        <v>44773</v>
      </c>
      <c r="AC418" s="1">
        <v>44785</v>
      </c>
      <c r="AD418" s="17" t="s">
        <v>34</v>
      </c>
      <c r="AE418" s="17" t="s">
        <v>35</v>
      </c>
      <c r="AF418" s="17" t="s">
        <v>10349</v>
      </c>
    </row>
    <row r="419" spans="1:32" x14ac:dyDescent="0.25">
      <c r="A419" s="17" t="s">
        <v>10375</v>
      </c>
      <c r="B419">
        <v>2</v>
      </c>
      <c r="C419">
        <v>201</v>
      </c>
      <c r="D419">
        <v>0</v>
      </c>
      <c r="E419">
        <v>0</v>
      </c>
      <c r="F419">
        <v>0</v>
      </c>
      <c r="G419">
        <v>0</v>
      </c>
      <c r="H419">
        <v>0</v>
      </c>
      <c r="I419">
        <v>0</v>
      </c>
      <c r="J419">
        <v>0</v>
      </c>
      <c r="K419">
        <v>0</v>
      </c>
      <c r="L419">
        <v>0</v>
      </c>
      <c r="M419">
        <v>0</v>
      </c>
      <c r="N419">
        <v>0</v>
      </c>
      <c r="O419">
        <v>0</v>
      </c>
      <c r="P419">
        <v>0</v>
      </c>
      <c r="Q419">
        <v>0</v>
      </c>
      <c r="R419">
        <v>0</v>
      </c>
      <c r="S419">
        <v>250000</v>
      </c>
      <c r="T419">
        <v>0</v>
      </c>
      <c r="U419">
        <v>0</v>
      </c>
      <c r="V419">
        <v>0</v>
      </c>
      <c r="W419">
        <v>1030</v>
      </c>
      <c r="X419">
        <v>0</v>
      </c>
      <c r="Y419">
        <v>0</v>
      </c>
      <c r="Z419">
        <v>0</v>
      </c>
      <c r="AA419" s="1">
        <v>44562</v>
      </c>
      <c r="AB419" s="1">
        <v>44773</v>
      </c>
      <c r="AC419" s="1">
        <v>44785</v>
      </c>
      <c r="AD419" s="17" t="s">
        <v>34</v>
      </c>
      <c r="AE419" s="17" t="s">
        <v>35</v>
      </c>
      <c r="AF419" s="17" t="s">
        <v>10349</v>
      </c>
    </row>
    <row r="420" spans="1:32" x14ac:dyDescent="0.25">
      <c r="A420" s="17" t="s">
        <v>10375</v>
      </c>
      <c r="B420">
        <v>2</v>
      </c>
      <c r="C420">
        <v>201</v>
      </c>
      <c r="D420">
        <v>0</v>
      </c>
      <c r="E420">
        <v>0</v>
      </c>
      <c r="F420">
        <v>0</v>
      </c>
      <c r="G420">
        <v>0</v>
      </c>
      <c r="H420">
        <v>0</v>
      </c>
      <c r="I420">
        <v>0</v>
      </c>
      <c r="J420">
        <v>250000</v>
      </c>
      <c r="K420">
        <v>0</v>
      </c>
      <c r="L420">
        <v>0</v>
      </c>
      <c r="M420">
        <v>0</v>
      </c>
      <c r="N420">
        <v>0</v>
      </c>
      <c r="O420">
        <v>0</v>
      </c>
      <c r="P420">
        <v>0</v>
      </c>
      <c r="Q420">
        <v>0</v>
      </c>
      <c r="R420">
        <v>0</v>
      </c>
      <c r="S420">
        <v>0</v>
      </c>
      <c r="T420">
        <v>0</v>
      </c>
      <c r="U420">
        <v>0</v>
      </c>
      <c r="V420">
        <v>0</v>
      </c>
      <c r="W420">
        <v>1030</v>
      </c>
      <c r="X420">
        <v>3110</v>
      </c>
      <c r="Y420">
        <v>0</v>
      </c>
      <c r="Z420">
        <v>0</v>
      </c>
      <c r="AA420" s="1">
        <v>44562</v>
      </c>
      <c r="AB420" s="1">
        <v>44773</v>
      </c>
      <c r="AC420" s="1">
        <v>44785</v>
      </c>
      <c r="AD420" s="17" t="s">
        <v>34</v>
      </c>
      <c r="AE420" s="17" t="s">
        <v>35</v>
      </c>
      <c r="AF420" s="17" t="s">
        <v>10349</v>
      </c>
    </row>
    <row r="421" spans="1:32" x14ac:dyDescent="0.25">
      <c r="A421" s="17" t="s">
        <v>386</v>
      </c>
      <c r="B421">
        <v>2</v>
      </c>
      <c r="C421">
        <v>201</v>
      </c>
      <c r="D421">
        <v>0</v>
      </c>
      <c r="E421">
        <v>0</v>
      </c>
      <c r="F421">
        <v>120000</v>
      </c>
      <c r="G421">
        <v>69655</v>
      </c>
      <c r="H421">
        <v>0</v>
      </c>
      <c r="I421">
        <v>100000</v>
      </c>
      <c r="J421">
        <v>50000</v>
      </c>
      <c r="K421">
        <v>0</v>
      </c>
      <c r="L421">
        <v>0</v>
      </c>
      <c r="M421">
        <v>0</v>
      </c>
      <c r="N421">
        <v>0</v>
      </c>
      <c r="O421">
        <v>0</v>
      </c>
      <c r="P421">
        <v>232202.88</v>
      </c>
      <c r="Q421">
        <v>0</v>
      </c>
      <c r="R421">
        <v>0</v>
      </c>
      <c r="S421">
        <v>0</v>
      </c>
      <c r="T421">
        <v>0</v>
      </c>
      <c r="U421">
        <v>0</v>
      </c>
      <c r="V421">
        <v>0</v>
      </c>
      <c r="W421">
        <v>0</v>
      </c>
      <c r="X421">
        <v>0</v>
      </c>
      <c r="Y421">
        <v>0</v>
      </c>
      <c r="Z421">
        <v>0</v>
      </c>
      <c r="AA421" s="1">
        <v>44562</v>
      </c>
      <c r="AB421" s="1">
        <v>44773</v>
      </c>
      <c r="AC421" s="1">
        <v>44785</v>
      </c>
      <c r="AD421" s="17" t="s">
        <v>34</v>
      </c>
      <c r="AE421" s="17" t="s">
        <v>35</v>
      </c>
      <c r="AF421" s="17" t="s">
        <v>10349</v>
      </c>
    </row>
    <row r="422" spans="1:32" x14ac:dyDescent="0.25">
      <c r="A422" s="17" t="s">
        <v>387</v>
      </c>
      <c r="B422">
        <v>2</v>
      </c>
      <c r="C422">
        <v>201</v>
      </c>
      <c r="D422">
        <v>0</v>
      </c>
      <c r="E422">
        <v>0</v>
      </c>
      <c r="F422">
        <v>120000</v>
      </c>
      <c r="G422">
        <v>69655</v>
      </c>
      <c r="H422">
        <v>0</v>
      </c>
      <c r="I422">
        <v>100000</v>
      </c>
      <c r="J422">
        <v>50000</v>
      </c>
      <c r="K422">
        <v>0</v>
      </c>
      <c r="L422">
        <v>0</v>
      </c>
      <c r="M422">
        <v>0</v>
      </c>
      <c r="N422">
        <v>0</v>
      </c>
      <c r="O422">
        <v>0</v>
      </c>
      <c r="P422">
        <v>232202.88</v>
      </c>
      <c r="Q422">
        <v>0</v>
      </c>
      <c r="R422">
        <v>0</v>
      </c>
      <c r="S422">
        <v>0</v>
      </c>
      <c r="T422">
        <v>0</v>
      </c>
      <c r="U422">
        <v>0</v>
      </c>
      <c r="V422">
        <v>0</v>
      </c>
      <c r="W422">
        <v>0</v>
      </c>
      <c r="X422">
        <v>0</v>
      </c>
      <c r="Y422">
        <v>0</v>
      </c>
      <c r="Z422">
        <v>0</v>
      </c>
      <c r="AA422" s="1">
        <v>44562</v>
      </c>
      <c r="AB422" s="1">
        <v>44773</v>
      </c>
      <c r="AC422" s="1">
        <v>44785</v>
      </c>
      <c r="AD422" s="17" t="s">
        <v>34</v>
      </c>
      <c r="AE422" s="17" t="s">
        <v>35</v>
      </c>
      <c r="AF422" s="17" t="s">
        <v>10349</v>
      </c>
    </row>
    <row r="423" spans="1:32" x14ac:dyDescent="0.25">
      <c r="A423" s="17" t="s">
        <v>10376</v>
      </c>
      <c r="B423">
        <v>2</v>
      </c>
      <c r="C423">
        <v>201</v>
      </c>
      <c r="D423">
        <v>0</v>
      </c>
      <c r="E423">
        <v>0</v>
      </c>
      <c r="F423">
        <v>0</v>
      </c>
      <c r="G423">
        <v>0</v>
      </c>
      <c r="H423">
        <v>0</v>
      </c>
      <c r="I423">
        <v>0</v>
      </c>
      <c r="J423">
        <v>50000</v>
      </c>
      <c r="K423">
        <v>0</v>
      </c>
      <c r="L423">
        <v>0</v>
      </c>
      <c r="M423">
        <v>0</v>
      </c>
      <c r="N423">
        <v>0</v>
      </c>
      <c r="O423">
        <v>0</v>
      </c>
      <c r="P423">
        <v>0</v>
      </c>
      <c r="Q423">
        <v>0</v>
      </c>
      <c r="R423">
        <v>0</v>
      </c>
      <c r="S423">
        <v>0</v>
      </c>
      <c r="T423">
        <v>0</v>
      </c>
      <c r="U423">
        <v>0</v>
      </c>
      <c r="V423">
        <v>0</v>
      </c>
      <c r="W423">
        <v>0</v>
      </c>
      <c r="X423">
        <v>0</v>
      </c>
      <c r="Y423">
        <v>0</v>
      </c>
      <c r="Z423">
        <v>0</v>
      </c>
      <c r="AA423" s="1">
        <v>44562</v>
      </c>
      <c r="AB423" s="1">
        <v>44773</v>
      </c>
      <c r="AC423" s="1">
        <v>44785</v>
      </c>
      <c r="AD423" s="17" t="s">
        <v>34</v>
      </c>
      <c r="AE423" s="17" t="s">
        <v>35</v>
      </c>
      <c r="AF423" s="17" t="s">
        <v>10349</v>
      </c>
    </row>
    <row r="424" spans="1:32" x14ac:dyDescent="0.25">
      <c r="A424" s="17" t="s">
        <v>10377</v>
      </c>
      <c r="B424">
        <v>2</v>
      </c>
      <c r="C424">
        <v>201</v>
      </c>
      <c r="D424">
        <v>0</v>
      </c>
      <c r="E424">
        <v>0</v>
      </c>
      <c r="F424">
        <v>0</v>
      </c>
      <c r="G424">
        <v>0</v>
      </c>
      <c r="H424">
        <v>0</v>
      </c>
      <c r="I424">
        <v>0</v>
      </c>
      <c r="J424">
        <v>50000</v>
      </c>
      <c r="K424">
        <v>0</v>
      </c>
      <c r="L424">
        <v>0</v>
      </c>
      <c r="M424">
        <v>0</v>
      </c>
      <c r="N424">
        <v>0</v>
      </c>
      <c r="O424">
        <v>0</v>
      </c>
      <c r="P424">
        <v>0</v>
      </c>
      <c r="Q424">
        <v>0</v>
      </c>
      <c r="R424">
        <v>0</v>
      </c>
      <c r="S424">
        <v>0</v>
      </c>
      <c r="T424">
        <v>0</v>
      </c>
      <c r="U424">
        <v>0</v>
      </c>
      <c r="V424">
        <v>0</v>
      </c>
      <c r="W424">
        <v>0</v>
      </c>
      <c r="X424">
        <v>0</v>
      </c>
      <c r="Y424">
        <v>0</v>
      </c>
      <c r="Z424">
        <v>0</v>
      </c>
      <c r="AA424" s="1">
        <v>44562</v>
      </c>
      <c r="AB424" s="1">
        <v>44773</v>
      </c>
      <c r="AC424" s="1">
        <v>44785</v>
      </c>
      <c r="AD424" s="17" t="s">
        <v>34</v>
      </c>
      <c r="AE424" s="17" t="s">
        <v>35</v>
      </c>
      <c r="AF424" s="17" t="s">
        <v>10349</v>
      </c>
    </row>
    <row r="425" spans="1:32" x14ac:dyDescent="0.25">
      <c r="A425" s="17" t="s">
        <v>10378</v>
      </c>
      <c r="B425">
        <v>2</v>
      </c>
      <c r="C425">
        <v>201</v>
      </c>
      <c r="D425">
        <v>0</v>
      </c>
      <c r="E425">
        <v>0</v>
      </c>
      <c r="F425">
        <v>0</v>
      </c>
      <c r="G425">
        <v>0</v>
      </c>
      <c r="H425">
        <v>0</v>
      </c>
      <c r="I425">
        <v>0</v>
      </c>
      <c r="J425">
        <v>50000</v>
      </c>
      <c r="K425">
        <v>0</v>
      </c>
      <c r="L425">
        <v>0</v>
      </c>
      <c r="M425">
        <v>0</v>
      </c>
      <c r="N425">
        <v>0</v>
      </c>
      <c r="O425">
        <v>0</v>
      </c>
      <c r="P425">
        <v>0</v>
      </c>
      <c r="Q425">
        <v>0</v>
      </c>
      <c r="R425">
        <v>0</v>
      </c>
      <c r="S425">
        <v>0</v>
      </c>
      <c r="T425">
        <v>0</v>
      </c>
      <c r="U425">
        <v>0</v>
      </c>
      <c r="V425">
        <v>0</v>
      </c>
      <c r="W425">
        <v>0</v>
      </c>
      <c r="X425">
        <v>0</v>
      </c>
      <c r="Y425">
        <v>0</v>
      </c>
      <c r="Z425">
        <v>0</v>
      </c>
      <c r="AA425" s="1">
        <v>44562</v>
      </c>
      <c r="AB425" s="1">
        <v>44773</v>
      </c>
      <c r="AC425" s="1">
        <v>44785</v>
      </c>
      <c r="AD425" s="17" t="s">
        <v>34</v>
      </c>
      <c r="AE425" s="17" t="s">
        <v>35</v>
      </c>
      <c r="AF425" s="17" t="s">
        <v>10349</v>
      </c>
    </row>
    <row r="426" spans="1:32" x14ac:dyDescent="0.25">
      <c r="A426" s="17" t="s">
        <v>10379</v>
      </c>
      <c r="B426">
        <v>2</v>
      </c>
      <c r="C426">
        <v>201</v>
      </c>
      <c r="D426">
        <v>0</v>
      </c>
      <c r="E426">
        <v>0</v>
      </c>
      <c r="F426">
        <v>0</v>
      </c>
      <c r="G426">
        <v>0</v>
      </c>
      <c r="H426">
        <v>0</v>
      </c>
      <c r="I426">
        <v>0</v>
      </c>
      <c r="J426">
        <v>50000</v>
      </c>
      <c r="K426">
        <v>0</v>
      </c>
      <c r="L426">
        <v>0</v>
      </c>
      <c r="M426">
        <v>0</v>
      </c>
      <c r="N426">
        <v>0</v>
      </c>
      <c r="O426">
        <v>0</v>
      </c>
      <c r="P426">
        <v>0</v>
      </c>
      <c r="Q426">
        <v>0</v>
      </c>
      <c r="R426">
        <v>0</v>
      </c>
      <c r="S426">
        <v>0</v>
      </c>
      <c r="T426">
        <v>0</v>
      </c>
      <c r="U426">
        <v>0</v>
      </c>
      <c r="V426">
        <v>0</v>
      </c>
      <c r="W426">
        <v>4293</v>
      </c>
      <c r="X426">
        <v>0</v>
      </c>
      <c r="Y426">
        <v>0</v>
      </c>
      <c r="Z426">
        <v>0</v>
      </c>
      <c r="AA426" s="1">
        <v>44562</v>
      </c>
      <c r="AB426" s="1">
        <v>44773</v>
      </c>
      <c r="AC426" s="1">
        <v>44785</v>
      </c>
      <c r="AD426" s="17" t="s">
        <v>34</v>
      </c>
      <c r="AE426" s="17" t="s">
        <v>35</v>
      </c>
      <c r="AF426" s="17" t="s">
        <v>10349</v>
      </c>
    </row>
    <row r="427" spans="1:32" x14ac:dyDescent="0.25">
      <c r="A427" s="17" t="s">
        <v>388</v>
      </c>
      <c r="B427">
        <v>2</v>
      </c>
      <c r="C427">
        <v>201</v>
      </c>
      <c r="D427">
        <v>0</v>
      </c>
      <c r="E427">
        <v>0</v>
      </c>
      <c r="F427">
        <v>120000</v>
      </c>
      <c r="G427">
        <v>69655</v>
      </c>
      <c r="H427">
        <v>0</v>
      </c>
      <c r="I427">
        <v>100000</v>
      </c>
      <c r="J427">
        <v>0</v>
      </c>
      <c r="K427">
        <v>0</v>
      </c>
      <c r="L427">
        <v>0</v>
      </c>
      <c r="M427">
        <v>0</v>
      </c>
      <c r="N427">
        <v>0</v>
      </c>
      <c r="O427">
        <v>0</v>
      </c>
      <c r="P427">
        <v>232202.88</v>
      </c>
      <c r="Q427">
        <v>0</v>
      </c>
      <c r="R427">
        <v>0</v>
      </c>
      <c r="S427">
        <v>0</v>
      </c>
      <c r="T427">
        <v>0</v>
      </c>
      <c r="U427">
        <v>0</v>
      </c>
      <c r="V427">
        <v>0</v>
      </c>
      <c r="W427">
        <v>0</v>
      </c>
      <c r="X427">
        <v>0</v>
      </c>
      <c r="Y427">
        <v>0</v>
      </c>
      <c r="Z427">
        <v>0</v>
      </c>
      <c r="AA427" s="1">
        <v>44562</v>
      </c>
      <c r="AB427" s="1">
        <v>44773</v>
      </c>
      <c r="AC427" s="1">
        <v>44785</v>
      </c>
      <c r="AD427" s="17" t="s">
        <v>34</v>
      </c>
      <c r="AE427" s="17" t="s">
        <v>35</v>
      </c>
      <c r="AF427" s="17" t="s">
        <v>10349</v>
      </c>
    </row>
    <row r="428" spans="1:32" x14ac:dyDescent="0.25">
      <c r="A428" s="17" t="s">
        <v>389</v>
      </c>
      <c r="B428">
        <v>2</v>
      </c>
      <c r="C428">
        <v>201</v>
      </c>
      <c r="D428">
        <v>0</v>
      </c>
      <c r="E428">
        <v>0</v>
      </c>
      <c r="F428">
        <v>120000</v>
      </c>
      <c r="G428">
        <v>69655</v>
      </c>
      <c r="H428">
        <v>0</v>
      </c>
      <c r="I428">
        <v>100000</v>
      </c>
      <c r="J428">
        <v>0</v>
      </c>
      <c r="K428">
        <v>0</v>
      </c>
      <c r="L428">
        <v>0</v>
      </c>
      <c r="M428">
        <v>0</v>
      </c>
      <c r="N428">
        <v>0</v>
      </c>
      <c r="O428">
        <v>0</v>
      </c>
      <c r="P428">
        <v>232202.88</v>
      </c>
      <c r="Q428">
        <v>0</v>
      </c>
      <c r="R428">
        <v>0</v>
      </c>
      <c r="S428">
        <v>0</v>
      </c>
      <c r="T428">
        <v>0</v>
      </c>
      <c r="U428">
        <v>0</v>
      </c>
      <c r="V428">
        <v>0</v>
      </c>
      <c r="W428">
        <v>0</v>
      </c>
      <c r="X428">
        <v>0</v>
      </c>
      <c r="Y428">
        <v>0</v>
      </c>
      <c r="Z428">
        <v>0</v>
      </c>
      <c r="AA428" s="1">
        <v>44562</v>
      </c>
      <c r="AB428" s="1">
        <v>44773</v>
      </c>
      <c r="AC428" s="1">
        <v>44785</v>
      </c>
      <c r="AD428" s="17" t="s">
        <v>34</v>
      </c>
      <c r="AE428" s="17" t="s">
        <v>35</v>
      </c>
      <c r="AF428" s="17" t="s">
        <v>10349</v>
      </c>
    </row>
    <row r="429" spans="1:32" x14ac:dyDescent="0.25">
      <c r="A429" s="17" t="s">
        <v>390</v>
      </c>
      <c r="B429">
        <v>2</v>
      </c>
      <c r="C429">
        <v>201</v>
      </c>
      <c r="D429">
        <v>0</v>
      </c>
      <c r="E429">
        <v>0</v>
      </c>
      <c r="F429">
        <v>120000</v>
      </c>
      <c r="G429">
        <v>69655</v>
      </c>
      <c r="H429">
        <v>0</v>
      </c>
      <c r="I429">
        <v>100000</v>
      </c>
      <c r="J429">
        <v>0</v>
      </c>
      <c r="K429">
        <v>0</v>
      </c>
      <c r="L429">
        <v>0</v>
      </c>
      <c r="M429">
        <v>0</v>
      </c>
      <c r="N429">
        <v>0</v>
      </c>
      <c r="O429">
        <v>0</v>
      </c>
      <c r="P429">
        <v>232202.88</v>
      </c>
      <c r="Q429">
        <v>0</v>
      </c>
      <c r="R429">
        <v>0</v>
      </c>
      <c r="S429">
        <v>0</v>
      </c>
      <c r="T429">
        <v>0</v>
      </c>
      <c r="U429">
        <v>0</v>
      </c>
      <c r="V429">
        <v>0</v>
      </c>
      <c r="W429">
        <v>0</v>
      </c>
      <c r="X429">
        <v>0</v>
      </c>
      <c r="Y429">
        <v>0</v>
      </c>
      <c r="Z429">
        <v>0</v>
      </c>
      <c r="AA429" s="1">
        <v>44562</v>
      </c>
      <c r="AB429" s="1">
        <v>44773</v>
      </c>
      <c r="AC429" s="1">
        <v>44785</v>
      </c>
      <c r="AD429" s="17" t="s">
        <v>34</v>
      </c>
      <c r="AE429" s="17" t="s">
        <v>35</v>
      </c>
      <c r="AF429" s="17" t="s">
        <v>10349</v>
      </c>
    </row>
    <row r="430" spans="1:32" x14ac:dyDescent="0.25">
      <c r="A430" s="17" t="s">
        <v>391</v>
      </c>
      <c r="B430">
        <v>2</v>
      </c>
      <c r="C430">
        <v>201</v>
      </c>
      <c r="D430">
        <v>0</v>
      </c>
      <c r="E430">
        <v>0</v>
      </c>
      <c r="F430">
        <v>0</v>
      </c>
      <c r="G430">
        <v>69655</v>
      </c>
      <c r="H430">
        <v>0</v>
      </c>
      <c r="I430">
        <v>0</v>
      </c>
      <c r="J430">
        <v>0</v>
      </c>
      <c r="K430">
        <v>0</v>
      </c>
      <c r="L430">
        <v>0</v>
      </c>
      <c r="M430">
        <v>0</v>
      </c>
      <c r="N430">
        <v>0</v>
      </c>
      <c r="O430">
        <v>0</v>
      </c>
      <c r="P430">
        <v>232202.88</v>
      </c>
      <c r="Q430">
        <v>0</v>
      </c>
      <c r="R430">
        <v>0</v>
      </c>
      <c r="S430">
        <v>0</v>
      </c>
      <c r="T430">
        <v>0</v>
      </c>
      <c r="U430">
        <v>0</v>
      </c>
      <c r="V430">
        <v>0</v>
      </c>
      <c r="W430">
        <v>1212</v>
      </c>
      <c r="X430">
        <v>0</v>
      </c>
      <c r="Y430">
        <v>0</v>
      </c>
      <c r="Z430">
        <v>0</v>
      </c>
      <c r="AA430" s="1">
        <v>44562</v>
      </c>
      <c r="AB430" s="1">
        <v>44773</v>
      </c>
      <c r="AC430" s="1">
        <v>44785</v>
      </c>
      <c r="AD430" s="17" t="s">
        <v>34</v>
      </c>
      <c r="AE430" s="17" t="s">
        <v>35</v>
      </c>
      <c r="AF430" s="17" t="s">
        <v>10349</v>
      </c>
    </row>
    <row r="431" spans="1:32" x14ac:dyDescent="0.25">
      <c r="A431" s="17" t="s">
        <v>4187</v>
      </c>
      <c r="B431">
        <v>2</v>
      </c>
      <c r="C431">
        <v>201</v>
      </c>
      <c r="D431">
        <v>0</v>
      </c>
      <c r="E431">
        <v>0</v>
      </c>
      <c r="F431">
        <v>120000</v>
      </c>
      <c r="G431">
        <v>0</v>
      </c>
      <c r="H431">
        <v>0</v>
      </c>
      <c r="I431">
        <v>100000</v>
      </c>
      <c r="J431">
        <v>0</v>
      </c>
      <c r="K431">
        <v>0</v>
      </c>
      <c r="L431">
        <v>0</v>
      </c>
      <c r="M431">
        <v>0</v>
      </c>
      <c r="N431">
        <v>0</v>
      </c>
      <c r="O431">
        <v>0</v>
      </c>
      <c r="P431">
        <v>0</v>
      </c>
      <c r="Q431">
        <v>0</v>
      </c>
      <c r="R431">
        <v>0</v>
      </c>
      <c r="S431">
        <v>0</v>
      </c>
      <c r="T431">
        <v>0</v>
      </c>
      <c r="U431">
        <v>0</v>
      </c>
      <c r="V431">
        <v>0</v>
      </c>
      <c r="W431">
        <v>1213</v>
      </c>
      <c r="X431">
        <v>0</v>
      </c>
      <c r="Y431">
        <v>0</v>
      </c>
      <c r="Z431">
        <v>0</v>
      </c>
      <c r="AA431" s="1">
        <v>44562</v>
      </c>
      <c r="AB431" s="1">
        <v>44773</v>
      </c>
      <c r="AC431" s="1">
        <v>44785</v>
      </c>
      <c r="AD431" s="17" t="s">
        <v>34</v>
      </c>
      <c r="AE431" s="17" t="s">
        <v>35</v>
      </c>
      <c r="AF431" s="17" t="s">
        <v>10349</v>
      </c>
    </row>
    <row r="432" spans="1:32" x14ac:dyDescent="0.25">
      <c r="A432" s="17" t="s">
        <v>392</v>
      </c>
      <c r="B432">
        <v>2</v>
      </c>
      <c r="C432">
        <v>201</v>
      </c>
      <c r="D432">
        <v>156409.68</v>
      </c>
      <c r="E432">
        <v>255436.06</v>
      </c>
      <c r="F432">
        <v>248467.34</v>
      </c>
      <c r="G432">
        <v>246534.08</v>
      </c>
      <c r="H432">
        <v>245192.06</v>
      </c>
      <c r="I432">
        <v>254078.67</v>
      </c>
      <c r="J432">
        <v>257904.16</v>
      </c>
      <c r="K432">
        <v>0</v>
      </c>
      <c r="L432">
        <v>0</v>
      </c>
      <c r="M432">
        <v>0</v>
      </c>
      <c r="N432">
        <v>0</v>
      </c>
      <c r="O432">
        <v>0</v>
      </c>
      <c r="P432">
        <v>418405.86</v>
      </c>
      <c r="Q432">
        <v>424916.71</v>
      </c>
      <c r="R432">
        <v>424626.84</v>
      </c>
      <c r="S432">
        <v>430552.8</v>
      </c>
      <c r="T432">
        <v>436033.67</v>
      </c>
      <c r="U432">
        <v>881424.12</v>
      </c>
      <c r="V432">
        <v>0</v>
      </c>
      <c r="W432">
        <v>0</v>
      </c>
      <c r="X432">
        <v>0</v>
      </c>
      <c r="Y432">
        <v>0</v>
      </c>
      <c r="Z432">
        <v>0</v>
      </c>
      <c r="AA432" s="1">
        <v>44562</v>
      </c>
      <c r="AB432" s="1">
        <v>44773</v>
      </c>
      <c r="AC432" s="1">
        <v>44785</v>
      </c>
      <c r="AD432" s="17" t="s">
        <v>34</v>
      </c>
      <c r="AE432" s="17" t="s">
        <v>35</v>
      </c>
      <c r="AF432" s="17" t="s">
        <v>10349</v>
      </c>
    </row>
    <row r="433" spans="1:32" x14ac:dyDescent="0.25">
      <c r="A433" s="17" t="s">
        <v>393</v>
      </c>
      <c r="B433">
        <v>2</v>
      </c>
      <c r="C433">
        <v>201</v>
      </c>
      <c r="D433">
        <v>156409.68</v>
      </c>
      <c r="E433">
        <v>255436.06</v>
      </c>
      <c r="F433">
        <v>248467.34</v>
      </c>
      <c r="G433">
        <v>246534.08</v>
      </c>
      <c r="H433">
        <v>245192.06</v>
      </c>
      <c r="I433">
        <v>254078.67</v>
      </c>
      <c r="J433">
        <v>257904.16</v>
      </c>
      <c r="K433">
        <v>0</v>
      </c>
      <c r="L433">
        <v>0</v>
      </c>
      <c r="M433">
        <v>0</v>
      </c>
      <c r="N433">
        <v>0</v>
      </c>
      <c r="O433">
        <v>0</v>
      </c>
      <c r="P433">
        <v>418405.86</v>
      </c>
      <c r="Q433">
        <v>424916.71</v>
      </c>
      <c r="R433">
        <v>424626.84</v>
      </c>
      <c r="S433">
        <v>430552.8</v>
      </c>
      <c r="T433">
        <v>436033.67</v>
      </c>
      <c r="U433">
        <v>881424.12</v>
      </c>
      <c r="V433">
        <v>0</v>
      </c>
      <c r="W433">
        <v>0</v>
      </c>
      <c r="X433">
        <v>0</v>
      </c>
      <c r="Y433">
        <v>0</v>
      </c>
      <c r="Z433">
        <v>0</v>
      </c>
      <c r="AA433" s="1">
        <v>44562</v>
      </c>
      <c r="AB433" s="1">
        <v>44773</v>
      </c>
      <c r="AC433" s="1">
        <v>44785</v>
      </c>
      <c r="AD433" s="17" t="s">
        <v>34</v>
      </c>
      <c r="AE433" s="17" t="s">
        <v>35</v>
      </c>
      <c r="AF433" s="17" t="s">
        <v>10349</v>
      </c>
    </row>
    <row r="434" spans="1:32" x14ac:dyDescent="0.25">
      <c r="A434" s="17" t="s">
        <v>394</v>
      </c>
      <c r="B434">
        <v>2</v>
      </c>
      <c r="C434">
        <v>201</v>
      </c>
      <c r="D434">
        <v>156409.68</v>
      </c>
      <c r="E434">
        <v>255436.06</v>
      </c>
      <c r="F434">
        <v>248467.34</v>
      </c>
      <c r="G434">
        <v>246534.08</v>
      </c>
      <c r="H434">
        <v>245192.06</v>
      </c>
      <c r="I434">
        <v>254078.67</v>
      </c>
      <c r="J434">
        <v>257904.16</v>
      </c>
      <c r="K434">
        <v>0</v>
      </c>
      <c r="L434">
        <v>0</v>
      </c>
      <c r="M434">
        <v>0</v>
      </c>
      <c r="N434">
        <v>0</v>
      </c>
      <c r="O434">
        <v>0</v>
      </c>
      <c r="P434">
        <v>418405.86</v>
      </c>
      <c r="Q434">
        <v>424916.71</v>
      </c>
      <c r="R434">
        <v>424626.84</v>
      </c>
      <c r="S434">
        <v>430552.8</v>
      </c>
      <c r="T434">
        <v>436033.67</v>
      </c>
      <c r="U434">
        <v>881424.12</v>
      </c>
      <c r="V434">
        <v>0</v>
      </c>
      <c r="W434">
        <v>0</v>
      </c>
      <c r="X434">
        <v>0</v>
      </c>
      <c r="Y434">
        <v>0</v>
      </c>
      <c r="Z434">
        <v>0</v>
      </c>
      <c r="AA434" s="1">
        <v>44562</v>
      </c>
      <c r="AB434" s="1">
        <v>44773</v>
      </c>
      <c r="AC434" s="1">
        <v>44785</v>
      </c>
      <c r="AD434" s="17" t="s">
        <v>34</v>
      </c>
      <c r="AE434" s="17" t="s">
        <v>35</v>
      </c>
      <c r="AF434" s="17" t="s">
        <v>10349</v>
      </c>
    </row>
    <row r="435" spans="1:32" x14ac:dyDescent="0.25">
      <c r="A435" s="17" t="s">
        <v>395</v>
      </c>
      <c r="B435">
        <v>2</v>
      </c>
      <c r="C435">
        <v>201</v>
      </c>
      <c r="D435">
        <v>156409.68</v>
      </c>
      <c r="E435">
        <v>255436.06</v>
      </c>
      <c r="F435">
        <v>248467.34</v>
      </c>
      <c r="G435">
        <v>246534.08</v>
      </c>
      <c r="H435">
        <v>245192.06</v>
      </c>
      <c r="I435">
        <v>254078.67</v>
      </c>
      <c r="J435">
        <v>257904.16</v>
      </c>
      <c r="K435">
        <v>0</v>
      </c>
      <c r="L435">
        <v>0</v>
      </c>
      <c r="M435">
        <v>0</v>
      </c>
      <c r="N435">
        <v>0</v>
      </c>
      <c r="O435">
        <v>0</v>
      </c>
      <c r="P435">
        <v>418405.86</v>
      </c>
      <c r="Q435">
        <v>424916.71</v>
      </c>
      <c r="R435">
        <v>424626.84</v>
      </c>
      <c r="S435">
        <v>430552.8</v>
      </c>
      <c r="T435">
        <v>436033.67</v>
      </c>
      <c r="U435">
        <v>881424.12</v>
      </c>
      <c r="V435">
        <v>0</v>
      </c>
      <c r="W435">
        <v>0</v>
      </c>
      <c r="X435">
        <v>0</v>
      </c>
      <c r="Y435">
        <v>0</v>
      </c>
      <c r="Z435">
        <v>0</v>
      </c>
      <c r="AA435" s="1">
        <v>44562</v>
      </c>
      <c r="AB435" s="1">
        <v>44773</v>
      </c>
      <c r="AC435" s="1">
        <v>44785</v>
      </c>
      <c r="AD435" s="17" t="s">
        <v>34</v>
      </c>
      <c r="AE435" s="17" t="s">
        <v>35</v>
      </c>
      <c r="AF435" s="17" t="s">
        <v>10349</v>
      </c>
    </row>
    <row r="436" spans="1:32" x14ac:dyDescent="0.25">
      <c r="A436" s="17" t="s">
        <v>396</v>
      </c>
      <c r="B436">
        <v>12</v>
      </c>
      <c r="C436">
        <v>1201</v>
      </c>
      <c r="D436">
        <v>0</v>
      </c>
      <c r="E436">
        <v>255436.06</v>
      </c>
      <c r="F436">
        <v>248467.34</v>
      </c>
      <c r="G436">
        <v>246534.08</v>
      </c>
      <c r="H436">
        <v>245192.06</v>
      </c>
      <c r="I436">
        <v>254078.67</v>
      </c>
      <c r="J436">
        <v>257904.16</v>
      </c>
      <c r="K436">
        <v>0</v>
      </c>
      <c r="L436">
        <v>0</v>
      </c>
      <c r="M436">
        <v>0</v>
      </c>
      <c r="N436">
        <v>0</v>
      </c>
      <c r="O436">
        <v>0</v>
      </c>
      <c r="P436">
        <v>250969.1</v>
      </c>
      <c r="Q436">
        <v>422353.46</v>
      </c>
      <c r="R436">
        <v>424626.84</v>
      </c>
      <c r="S436">
        <v>430552.8</v>
      </c>
      <c r="T436">
        <v>436033.67</v>
      </c>
      <c r="U436">
        <v>881424.13</v>
      </c>
      <c r="V436">
        <v>0</v>
      </c>
      <c r="W436">
        <v>0</v>
      </c>
      <c r="X436">
        <v>0</v>
      </c>
      <c r="Y436">
        <v>0</v>
      </c>
      <c r="Z436">
        <v>0</v>
      </c>
      <c r="AA436" s="1">
        <v>44562</v>
      </c>
      <c r="AB436" s="1">
        <v>44773</v>
      </c>
      <c r="AC436" s="1">
        <v>44785</v>
      </c>
      <c r="AD436" s="17" t="s">
        <v>34</v>
      </c>
      <c r="AE436" s="17" t="s">
        <v>35</v>
      </c>
      <c r="AF436" s="17" t="s">
        <v>10349</v>
      </c>
    </row>
    <row r="437" spans="1:32" x14ac:dyDescent="0.25">
      <c r="A437" s="17" t="s">
        <v>397</v>
      </c>
      <c r="B437">
        <v>12</v>
      </c>
      <c r="C437">
        <v>1201</v>
      </c>
      <c r="D437">
        <v>0</v>
      </c>
      <c r="E437">
        <v>253719.06</v>
      </c>
      <c r="F437">
        <v>246750.34</v>
      </c>
      <c r="G437">
        <v>244817.08</v>
      </c>
      <c r="H437">
        <v>243475.06</v>
      </c>
      <c r="I437">
        <v>252361.67</v>
      </c>
      <c r="J437">
        <v>256187.16</v>
      </c>
      <c r="K437">
        <v>0</v>
      </c>
      <c r="L437">
        <v>0</v>
      </c>
      <c r="M437">
        <v>0</v>
      </c>
      <c r="N437">
        <v>0</v>
      </c>
      <c r="O437">
        <v>0</v>
      </c>
      <c r="P437">
        <v>249982.92</v>
      </c>
      <c r="Q437">
        <v>420381.1</v>
      </c>
      <c r="R437">
        <v>422432.78</v>
      </c>
      <c r="S437">
        <v>428172.65</v>
      </c>
      <c r="T437">
        <v>432922.7</v>
      </c>
      <c r="U437">
        <v>874713.85</v>
      </c>
      <c r="V437">
        <v>0</v>
      </c>
      <c r="W437">
        <v>0</v>
      </c>
      <c r="X437">
        <v>0</v>
      </c>
      <c r="Y437">
        <v>0</v>
      </c>
      <c r="Z437">
        <v>0</v>
      </c>
      <c r="AA437" s="1">
        <v>44562</v>
      </c>
      <c r="AB437" s="1">
        <v>44773</v>
      </c>
      <c r="AC437" s="1">
        <v>44785</v>
      </c>
      <c r="AD437" s="17" t="s">
        <v>34</v>
      </c>
      <c r="AE437" s="17" t="s">
        <v>35</v>
      </c>
      <c r="AF437" s="17" t="s">
        <v>10349</v>
      </c>
    </row>
    <row r="438" spans="1:32" x14ac:dyDescent="0.25">
      <c r="A438" s="17" t="s">
        <v>398</v>
      </c>
      <c r="B438">
        <v>12</v>
      </c>
      <c r="C438">
        <v>1201</v>
      </c>
      <c r="D438">
        <v>0</v>
      </c>
      <c r="E438">
        <v>253719.06</v>
      </c>
      <c r="F438">
        <v>246750.34</v>
      </c>
      <c r="G438">
        <v>244817.08</v>
      </c>
      <c r="H438">
        <v>243475.06</v>
      </c>
      <c r="I438">
        <v>252361.67</v>
      </c>
      <c r="J438">
        <v>256187.16</v>
      </c>
      <c r="K438">
        <v>0</v>
      </c>
      <c r="L438">
        <v>0</v>
      </c>
      <c r="M438">
        <v>0</v>
      </c>
      <c r="N438">
        <v>0</v>
      </c>
      <c r="O438">
        <v>0</v>
      </c>
      <c r="P438">
        <v>249982.92</v>
      </c>
      <c r="Q438">
        <v>420381.1</v>
      </c>
      <c r="R438">
        <v>422432.78</v>
      </c>
      <c r="S438">
        <v>428172.65</v>
      </c>
      <c r="T438">
        <v>432922.7</v>
      </c>
      <c r="U438">
        <v>874713.85</v>
      </c>
      <c r="V438">
        <v>0</v>
      </c>
      <c r="W438">
        <v>0</v>
      </c>
      <c r="X438">
        <v>0</v>
      </c>
      <c r="Y438">
        <v>0</v>
      </c>
      <c r="Z438">
        <v>0</v>
      </c>
      <c r="AA438" s="1">
        <v>44562</v>
      </c>
      <c r="AB438" s="1">
        <v>44773</v>
      </c>
      <c r="AC438" s="1">
        <v>44785</v>
      </c>
      <c r="AD438" s="17" t="s">
        <v>34</v>
      </c>
      <c r="AE438" s="17" t="s">
        <v>35</v>
      </c>
      <c r="AF438" s="17" t="s">
        <v>10349</v>
      </c>
    </row>
    <row r="439" spans="1:32" x14ac:dyDescent="0.25">
      <c r="A439" s="17" t="s">
        <v>399</v>
      </c>
      <c r="B439">
        <v>12</v>
      </c>
      <c r="C439">
        <v>1201</v>
      </c>
      <c r="D439">
        <v>0</v>
      </c>
      <c r="E439">
        <v>109101.21</v>
      </c>
      <c r="F439">
        <v>106077.92</v>
      </c>
      <c r="G439">
        <v>105239.21</v>
      </c>
      <c r="H439">
        <v>104656.98</v>
      </c>
      <c r="I439">
        <v>108512.31</v>
      </c>
      <c r="J439">
        <v>110171.93</v>
      </c>
      <c r="K439">
        <v>0</v>
      </c>
      <c r="L439">
        <v>0</v>
      </c>
      <c r="M439">
        <v>0</v>
      </c>
      <c r="N439">
        <v>0</v>
      </c>
      <c r="O439">
        <v>0</v>
      </c>
      <c r="P439">
        <v>121923.66</v>
      </c>
      <c r="Q439">
        <v>204939</v>
      </c>
      <c r="R439">
        <v>205813.18</v>
      </c>
      <c r="S439">
        <v>211633.04</v>
      </c>
      <c r="T439">
        <v>216696.5</v>
      </c>
      <c r="U439">
        <v>437600.62</v>
      </c>
      <c r="V439">
        <v>0</v>
      </c>
      <c r="W439">
        <v>50</v>
      </c>
      <c r="X439">
        <v>0</v>
      </c>
      <c r="Y439">
        <v>0</v>
      </c>
      <c r="Z439">
        <v>0</v>
      </c>
      <c r="AA439" s="1">
        <v>44562</v>
      </c>
      <c r="AB439" s="1">
        <v>44773</v>
      </c>
      <c r="AC439" s="1">
        <v>44785</v>
      </c>
      <c r="AD439" s="17" t="s">
        <v>34</v>
      </c>
      <c r="AE439" s="17" t="s">
        <v>35</v>
      </c>
      <c r="AF439" s="17" t="s">
        <v>10349</v>
      </c>
    </row>
    <row r="440" spans="1:32" x14ac:dyDescent="0.25">
      <c r="A440" s="17" t="s">
        <v>400</v>
      </c>
      <c r="B440">
        <v>12</v>
      </c>
      <c r="C440">
        <v>1201</v>
      </c>
      <c r="D440">
        <v>0</v>
      </c>
      <c r="E440">
        <v>144617.85</v>
      </c>
      <c r="F440">
        <v>140672.42000000001</v>
      </c>
      <c r="G440">
        <v>139577.87</v>
      </c>
      <c r="H440">
        <v>138818.07999999999</v>
      </c>
      <c r="I440">
        <v>143849.35999999999</v>
      </c>
      <c r="J440">
        <v>146015.23000000001</v>
      </c>
      <c r="K440">
        <v>0</v>
      </c>
      <c r="L440">
        <v>0</v>
      </c>
      <c r="M440">
        <v>0</v>
      </c>
      <c r="N440">
        <v>0</v>
      </c>
      <c r="O440">
        <v>0</v>
      </c>
      <c r="P440">
        <v>128059.26</v>
      </c>
      <c r="Q440">
        <v>215442.1</v>
      </c>
      <c r="R440">
        <v>216619.6</v>
      </c>
      <c r="S440">
        <v>216539.61</v>
      </c>
      <c r="T440">
        <v>216226.2</v>
      </c>
      <c r="U440">
        <v>437113.23</v>
      </c>
      <c r="V440">
        <v>0</v>
      </c>
      <c r="W440">
        <v>50</v>
      </c>
      <c r="X440">
        <v>0</v>
      </c>
      <c r="Y440">
        <v>0</v>
      </c>
      <c r="Z440">
        <v>0</v>
      </c>
      <c r="AA440" s="1">
        <v>44562</v>
      </c>
      <c r="AB440" s="1">
        <v>44773</v>
      </c>
      <c r="AC440" s="1">
        <v>44785</v>
      </c>
      <c r="AD440" s="17" t="s">
        <v>34</v>
      </c>
      <c r="AE440" s="17" t="s">
        <v>35</v>
      </c>
      <c r="AF440" s="17" t="s">
        <v>10349</v>
      </c>
    </row>
    <row r="441" spans="1:32" x14ac:dyDescent="0.25">
      <c r="A441" s="17" t="s">
        <v>401</v>
      </c>
      <c r="B441">
        <v>2</v>
      </c>
      <c r="C441">
        <v>201</v>
      </c>
      <c r="D441">
        <v>0</v>
      </c>
      <c r="E441">
        <v>1262.52</v>
      </c>
      <c r="F441">
        <v>1262.52</v>
      </c>
      <c r="G441">
        <v>1262.52</v>
      </c>
      <c r="H441">
        <v>1262.52</v>
      </c>
      <c r="I441">
        <v>1262.52</v>
      </c>
      <c r="J441">
        <v>1262.52</v>
      </c>
      <c r="K441">
        <v>0</v>
      </c>
      <c r="L441">
        <v>0</v>
      </c>
      <c r="M441">
        <v>0</v>
      </c>
      <c r="N441">
        <v>0</v>
      </c>
      <c r="O441">
        <v>0</v>
      </c>
      <c r="P441">
        <v>600.29</v>
      </c>
      <c r="Q441">
        <v>1200.58</v>
      </c>
      <c r="R441">
        <v>1200.58</v>
      </c>
      <c r="S441">
        <v>1200.58</v>
      </c>
      <c r="T441">
        <v>1899.2</v>
      </c>
      <c r="U441">
        <v>4286.7700000000004</v>
      </c>
      <c r="V441">
        <v>0</v>
      </c>
      <c r="W441">
        <v>0</v>
      </c>
      <c r="X441">
        <v>0</v>
      </c>
      <c r="Y441">
        <v>0</v>
      </c>
      <c r="Z441">
        <v>0</v>
      </c>
      <c r="AA441" s="1">
        <v>44562</v>
      </c>
      <c r="AB441" s="1">
        <v>44773</v>
      </c>
      <c r="AC441" s="1">
        <v>44785</v>
      </c>
      <c r="AD441" s="17" t="s">
        <v>34</v>
      </c>
      <c r="AE441" s="17" t="s">
        <v>35</v>
      </c>
      <c r="AF441" s="17" t="s">
        <v>10349</v>
      </c>
    </row>
    <row r="442" spans="1:32" x14ac:dyDescent="0.25">
      <c r="A442" s="17" t="s">
        <v>402</v>
      </c>
      <c r="B442">
        <v>12</v>
      </c>
      <c r="C442">
        <v>1201</v>
      </c>
      <c r="D442">
        <v>0</v>
      </c>
      <c r="E442">
        <v>1262.52</v>
      </c>
      <c r="F442">
        <v>1262.52</v>
      </c>
      <c r="G442">
        <v>1262.52</v>
      </c>
      <c r="H442">
        <v>1262.52</v>
      </c>
      <c r="I442">
        <v>1262.52</v>
      </c>
      <c r="J442">
        <v>1262.52</v>
      </c>
      <c r="K442">
        <v>0</v>
      </c>
      <c r="L442">
        <v>0</v>
      </c>
      <c r="M442">
        <v>0</v>
      </c>
      <c r="N442">
        <v>0</v>
      </c>
      <c r="O442">
        <v>0</v>
      </c>
      <c r="P442">
        <v>600.29</v>
      </c>
      <c r="Q442">
        <v>1200.58</v>
      </c>
      <c r="R442">
        <v>1200.58</v>
      </c>
      <c r="S442">
        <v>1200.58</v>
      </c>
      <c r="T442">
        <v>1899.2</v>
      </c>
      <c r="U442">
        <v>4286.7700000000004</v>
      </c>
      <c r="V442">
        <v>0</v>
      </c>
      <c r="W442">
        <v>50</v>
      </c>
      <c r="X442">
        <v>0</v>
      </c>
      <c r="Y442">
        <v>0</v>
      </c>
      <c r="Z442">
        <v>0</v>
      </c>
      <c r="AA442" s="1">
        <v>44562</v>
      </c>
      <c r="AB442" s="1">
        <v>44773</v>
      </c>
      <c r="AC442" s="1">
        <v>44785</v>
      </c>
      <c r="AD442" s="17" t="s">
        <v>34</v>
      </c>
      <c r="AE442" s="17" t="s">
        <v>35</v>
      </c>
      <c r="AF442" s="17" t="s">
        <v>10349</v>
      </c>
    </row>
    <row r="443" spans="1:32" x14ac:dyDescent="0.25">
      <c r="A443" s="17" t="s">
        <v>403</v>
      </c>
      <c r="B443">
        <v>2</v>
      </c>
      <c r="C443">
        <v>201</v>
      </c>
      <c r="D443">
        <v>0</v>
      </c>
      <c r="E443">
        <v>454.48</v>
      </c>
      <c r="F443">
        <v>454.48</v>
      </c>
      <c r="G443">
        <v>454.48</v>
      </c>
      <c r="H443">
        <v>454.48</v>
      </c>
      <c r="I443">
        <v>454.48</v>
      </c>
      <c r="J443">
        <v>454.48</v>
      </c>
      <c r="K443">
        <v>0</v>
      </c>
      <c r="L443">
        <v>0</v>
      </c>
      <c r="M443">
        <v>0</v>
      </c>
      <c r="N443">
        <v>0</v>
      </c>
      <c r="O443">
        <v>0</v>
      </c>
      <c r="P443">
        <v>385.89</v>
      </c>
      <c r="Q443">
        <v>771.78</v>
      </c>
      <c r="R443">
        <v>993.48</v>
      </c>
      <c r="S443">
        <v>1179.57</v>
      </c>
      <c r="T443">
        <v>1211.77</v>
      </c>
      <c r="U443">
        <v>2423.5100000000002</v>
      </c>
      <c r="V443">
        <v>0</v>
      </c>
      <c r="W443">
        <v>0</v>
      </c>
      <c r="X443">
        <v>0</v>
      </c>
      <c r="Y443">
        <v>0</v>
      </c>
      <c r="Z443">
        <v>0</v>
      </c>
      <c r="AA443" s="1">
        <v>44562</v>
      </c>
      <c r="AB443" s="1">
        <v>44773</v>
      </c>
      <c r="AC443" s="1">
        <v>44785</v>
      </c>
      <c r="AD443" s="17" t="s">
        <v>34</v>
      </c>
      <c r="AE443" s="17" t="s">
        <v>35</v>
      </c>
      <c r="AF443" s="17" t="s">
        <v>10349</v>
      </c>
    </row>
    <row r="444" spans="1:32" x14ac:dyDescent="0.25">
      <c r="A444" s="17" t="s">
        <v>404</v>
      </c>
      <c r="B444">
        <v>12</v>
      </c>
      <c r="C444">
        <v>1201</v>
      </c>
      <c r="D444">
        <v>0</v>
      </c>
      <c r="E444">
        <v>454.48</v>
      </c>
      <c r="F444">
        <v>454.48</v>
      </c>
      <c r="G444">
        <v>454.48</v>
      </c>
      <c r="H444">
        <v>454.48</v>
      </c>
      <c r="I444">
        <v>454.48</v>
      </c>
      <c r="J444">
        <v>454.48</v>
      </c>
      <c r="K444">
        <v>0</v>
      </c>
      <c r="L444">
        <v>0</v>
      </c>
      <c r="M444">
        <v>0</v>
      </c>
      <c r="N444">
        <v>0</v>
      </c>
      <c r="O444">
        <v>0</v>
      </c>
      <c r="P444">
        <v>385.89</v>
      </c>
      <c r="Q444">
        <v>771.78</v>
      </c>
      <c r="R444">
        <v>993.48</v>
      </c>
      <c r="S444">
        <v>1179.57</v>
      </c>
      <c r="T444">
        <v>1211.77</v>
      </c>
      <c r="U444">
        <v>2423.5100000000002</v>
      </c>
      <c r="V444">
        <v>0</v>
      </c>
      <c r="W444">
        <v>50</v>
      </c>
      <c r="X444">
        <v>0</v>
      </c>
      <c r="Y444">
        <v>0</v>
      </c>
      <c r="Z444">
        <v>0</v>
      </c>
      <c r="AA444" s="1">
        <v>44562</v>
      </c>
      <c r="AB444" s="1">
        <v>44773</v>
      </c>
      <c r="AC444" s="1">
        <v>44785</v>
      </c>
      <c r="AD444" s="17" t="s">
        <v>34</v>
      </c>
      <c r="AE444" s="17" t="s">
        <v>35</v>
      </c>
      <c r="AF444" s="17" t="s">
        <v>10349</v>
      </c>
    </row>
    <row r="445" spans="1:32" x14ac:dyDescent="0.25">
      <c r="A445" s="17" t="s">
        <v>405</v>
      </c>
      <c r="B445">
        <v>12</v>
      </c>
      <c r="C445">
        <v>1201</v>
      </c>
      <c r="D445">
        <v>156409.68</v>
      </c>
      <c r="E445">
        <v>0</v>
      </c>
      <c r="F445">
        <v>0</v>
      </c>
      <c r="G445">
        <v>0</v>
      </c>
      <c r="H445">
        <v>0</v>
      </c>
      <c r="I445">
        <v>0</v>
      </c>
      <c r="J445">
        <v>0</v>
      </c>
      <c r="K445">
        <v>0</v>
      </c>
      <c r="L445">
        <v>0</v>
      </c>
      <c r="M445">
        <v>0</v>
      </c>
      <c r="N445">
        <v>0</v>
      </c>
      <c r="O445">
        <v>0</v>
      </c>
      <c r="P445">
        <v>167436.76</v>
      </c>
      <c r="Q445">
        <v>2563.25</v>
      </c>
      <c r="R445">
        <v>0</v>
      </c>
      <c r="S445">
        <v>0</v>
      </c>
      <c r="T445">
        <v>0</v>
      </c>
      <c r="U445">
        <v>-0.01</v>
      </c>
      <c r="V445">
        <v>0</v>
      </c>
      <c r="W445">
        <v>0</v>
      </c>
      <c r="X445">
        <v>0</v>
      </c>
      <c r="Y445">
        <v>0</v>
      </c>
      <c r="Z445">
        <v>0</v>
      </c>
      <c r="AA445" s="1">
        <v>44562</v>
      </c>
      <c r="AB445" s="1">
        <v>44773</v>
      </c>
      <c r="AC445" s="1">
        <v>44785</v>
      </c>
      <c r="AD445" s="17" t="s">
        <v>34</v>
      </c>
      <c r="AE445" s="17" t="s">
        <v>35</v>
      </c>
      <c r="AF445" s="17" t="s">
        <v>10349</v>
      </c>
    </row>
    <row r="446" spans="1:32" x14ac:dyDescent="0.25">
      <c r="A446" s="17" t="s">
        <v>406</v>
      </c>
      <c r="B446">
        <v>12</v>
      </c>
      <c r="C446">
        <v>1201</v>
      </c>
      <c r="D446">
        <v>156409.68</v>
      </c>
      <c r="E446">
        <v>0</v>
      </c>
      <c r="F446">
        <v>0</v>
      </c>
      <c r="G446">
        <v>0</v>
      </c>
      <c r="H446">
        <v>0</v>
      </c>
      <c r="I446">
        <v>0</v>
      </c>
      <c r="J446">
        <v>0</v>
      </c>
      <c r="K446">
        <v>0</v>
      </c>
      <c r="L446">
        <v>0</v>
      </c>
      <c r="M446">
        <v>0</v>
      </c>
      <c r="N446">
        <v>0</v>
      </c>
      <c r="O446">
        <v>0</v>
      </c>
      <c r="P446">
        <v>167436.76</v>
      </c>
      <c r="Q446">
        <v>2563.25</v>
      </c>
      <c r="R446">
        <v>0</v>
      </c>
      <c r="S446">
        <v>0</v>
      </c>
      <c r="T446">
        <v>0</v>
      </c>
      <c r="U446">
        <v>-0.01</v>
      </c>
      <c r="V446">
        <v>0</v>
      </c>
      <c r="W446">
        <v>0</v>
      </c>
      <c r="X446">
        <v>0</v>
      </c>
      <c r="Y446">
        <v>0</v>
      </c>
      <c r="Z446">
        <v>0</v>
      </c>
      <c r="AA446" s="1">
        <v>44562</v>
      </c>
      <c r="AB446" s="1">
        <v>44773</v>
      </c>
      <c r="AC446" s="1">
        <v>44785</v>
      </c>
      <c r="AD446" s="17" t="s">
        <v>34</v>
      </c>
      <c r="AE446" s="17" t="s">
        <v>35</v>
      </c>
      <c r="AF446" s="17" t="s">
        <v>10349</v>
      </c>
    </row>
    <row r="447" spans="1:32" x14ac:dyDescent="0.25">
      <c r="A447" s="17" t="s">
        <v>407</v>
      </c>
      <c r="B447">
        <v>12</v>
      </c>
      <c r="C447">
        <v>1201</v>
      </c>
      <c r="D447">
        <v>156409.68</v>
      </c>
      <c r="E447">
        <v>0</v>
      </c>
      <c r="F447">
        <v>0</v>
      </c>
      <c r="G447">
        <v>0</v>
      </c>
      <c r="H447">
        <v>0</v>
      </c>
      <c r="I447">
        <v>0</v>
      </c>
      <c r="J447">
        <v>0</v>
      </c>
      <c r="K447">
        <v>0</v>
      </c>
      <c r="L447">
        <v>0</v>
      </c>
      <c r="M447">
        <v>0</v>
      </c>
      <c r="N447">
        <v>0</v>
      </c>
      <c r="O447">
        <v>0</v>
      </c>
      <c r="P447">
        <v>167436.76</v>
      </c>
      <c r="Q447">
        <v>2563.25</v>
      </c>
      <c r="R447">
        <v>0</v>
      </c>
      <c r="S447">
        <v>0</v>
      </c>
      <c r="T447">
        <v>0</v>
      </c>
      <c r="U447">
        <v>-0.01</v>
      </c>
      <c r="V447">
        <v>0</v>
      </c>
      <c r="W447">
        <v>50</v>
      </c>
      <c r="X447">
        <v>0</v>
      </c>
      <c r="Y447">
        <v>0</v>
      </c>
      <c r="Z447">
        <v>0</v>
      </c>
      <c r="AA447" s="1">
        <v>44562</v>
      </c>
      <c r="AB447" s="1">
        <v>44773</v>
      </c>
      <c r="AC447" s="1">
        <v>44785</v>
      </c>
      <c r="AD447" s="17" t="s">
        <v>34</v>
      </c>
      <c r="AE447" s="17" t="s">
        <v>35</v>
      </c>
      <c r="AF447" s="17" t="s">
        <v>10349</v>
      </c>
    </row>
    <row r="448" spans="1:32" x14ac:dyDescent="0.25">
      <c r="A448" s="17" t="s">
        <v>10380</v>
      </c>
      <c r="B448">
        <v>2</v>
      </c>
      <c r="C448">
        <v>201</v>
      </c>
      <c r="D448">
        <v>0</v>
      </c>
      <c r="E448">
        <v>0</v>
      </c>
      <c r="F448">
        <v>0</v>
      </c>
      <c r="G448">
        <v>0</v>
      </c>
      <c r="H448">
        <v>0</v>
      </c>
      <c r="I448">
        <v>0</v>
      </c>
      <c r="J448">
        <v>37750</v>
      </c>
      <c r="K448">
        <v>0</v>
      </c>
      <c r="L448">
        <v>0</v>
      </c>
      <c r="M448">
        <v>0</v>
      </c>
      <c r="N448">
        <v>0</v>
      </c>
      <c r="O448">
        <v>0</v>
      </c>
      <c r="P448">
        <v>0</v>
      </c>
      <c r="Q448">
        <v>0</v>
      </c>
      <c r="R448">
        <v>0</v>
      </c>
      <c r="S448">
        <v>37750</v>
      </c>
      <c r="T448">
        <v>0</v>
      </c>
      <c r="U448">
        <v>0</v>
      </c>
      <c r="V448">
        <v>0</v>
      </c>
      <c r="W448">
        <v>0</v>
      </c>
      <c r="X448">
        <v>0</v>
      </c>
      <c r="Y448">
        <v>0</v>
      </c>
      <c r="Z448">
        <v>0</v>
      </c>
      <c r="AA448" s="1">
        <v>44562</v>
      </c>
      <c r="AB448" s="1">
        <v>44773</v>
      </c>
      <c r="AC448" s="1">
        <v>44785</v>
      </c>
      <c r="AD448" s="17" t="s">
        <v>34</v>
      </c>
      <c r="AE448" s="17" t="s">
        <v>35</v>
      </c>
      <c r="AF448" s="17" t="s">
        <v>10349</v>
      </c>
    </row>
    <row r="449" spans="1:32" x14ac:dyDescent="0.25">
      <c r="A449" s="17" t="s">
        <v>10381</v>
      </c>
      <c r="B449">
        <v>2</v>
      </c>
      <c r="C449">
        <v>201</v>
      </c>
      <c r="D449">
        <v>0</v>
      </c>
      <c r="E449">
        <v>0</v>
      </c>
      <c r="F449">
        <v>0</v>
      </c>
      <c r="G449">
        <v>0</v>
      </c>
      <c r="H449">
        <v>0</v>
      </c>
      <c r="I449">
        <v>0</v>
      </c>
      <c r="J449">
        <v>37750</v>
      </c>
      <c r="K449">
        <v>0</v>
      </c>
      <c r="L449">
        <v>0</v>
      </c>
      <c r="M449">
        <v>0</v>
      </c>
      <c r="N449">
        <v>0</v>
      </c>
      <c r="O449">
        <v>0</v>
      </c>
      <c r="P449">
        <v>0</v>
      </c>
      <c r="Q449">
        <v>0</v>
      </c>
      <c r="R449">
        <v>0</v>
      </c>
      <c r="S449">
        <v>37750</v>
      </c>
      <c r="T449">
        <v>0</v>
      </c>
      <c r="U449">
        <v>0</v>
      </c>
      <c r="V449">
        <v>0</v>
      </c>
      <c r="W449">
        <v>0</v>
      </c>
      <c r="X449">
        <v>0</v>
      </c>
      <c r="Y449">
        <v>0</v>
      </c>
      <c r="Z449">
        <v>0</v>
      </c>
      <c r="AA449" s="1">
        <v>44562</v>
      </c>
      <c r="AB449" s="1">
        <v>44773</v>
      </c>
      <c r="AC449" s="1">
        <v>44785</v>
      </c>
      <c r="AD449" s="17" t="s">
        <v>34</v>
      </c>
      <c r="AE449" s="17" t="s">
        <v>35</v>
      </c>
      <c r="AF449" s="17" t="s">
        <v>10349</v>
      </c>
    </row>
    <row r="450" spans="1:32" x14ac:dyDescent="0.25">
      <c r="A450" s="17" t="s">
        <v>10382</v>
      </c>
      <c r="B450">
        <v>2</v>
      </c>
      <c r="C450">
        <v>201</v>
      </c>
      <c r="D450">
        <v>0</v>
      </c>
      <c r="E450">
        <v>0</v>
      </c>
      <c r="F450">
        <v>0</v>
      </c>
      <c r="G450">
        <v>0</v>
      </c>
      <c r="H450">
        <v>0</v>
      </c>
      <c r="I450">
        <v>0</v>
      </c>
      <c r="J450">
        <v>37750</v>
      </c>
      <c r="K450">
        <v>0</v>
      </c>
      <c r="L450">
        <v>0</v>
      </c>
      <c r="M450">
        <v>0</v>
      </c>
      <c r="N450">
        <v>0</v>
      </c>
      <c r="O450">
        <v>0</v>
      </c>
      <c r="P450">
        <v>0</v>
      </c>
      <c r="Q450">
        <v>0</v>
      </c>
      <c r="R450">
        <v>0</v>
      </c>
      <c r="S450">
        <v>37750</v>
      </c>
      <c r="T450">
        <v>0</v>
      </c>
      <c r="U450">
        <v>0</v>
      </c>
      <c r="V450">
        <v>0</v>
      </c>
      <c r="W450">
        <v>0</v>
      </c>
      <c r="X450">
        <v>0</v>
      </c>
      <c r="Y450">
        <v>0</v>
      </c>
      <c r="Z450">
        <v>0</v>
      </c>
      <c r="AA450" s="1">
        <v>44562</v>
      </c>
      <c r="AB450" s="1">
        <v>44773</v>
      </c>
      <c r="AC450" s="1">
        <v>44785</v>
      </c>
      <c r="AD450" s="17" t="s">
        <v>34</v>
      </c>
      <c r="AE450" s="17" t="s">
        <v>35</v>
      </c>
      <c r="AF450" s="17" t="s">
        <v>10349</v>
      </c>
    </row>
    <row r="451" spans="1:32" x14ac:dyDescent="0.25">
      <c r="A451" s="17" t="s">
        <v>10383</v>
      </c>
      <c r="B451">
        <v>2</v>
      </c>
      <c r="C451">
        <v>201</v>
      </c>
      <c r="D451">
        <v>0</v>
      </c>
      <c r="E451">
        <v>0</v>
      </c>
      <c r="F451">
        <v>0</v>
      </c>
      <c r="G451">
        <v>0</v>
      </c>
      <c r="H451">
        <v>0</v>
      </c>
      <c r="I451">
        <v>0</v>
      </c>
      <c r="J451">
        <v>37750</v>
      </c>
      <c r="K451">
        <v>0</v>
      </c>
      <c r="L451">
        <v>0</v>
      </c>
      <c r="M451">
        <v>0</v>
      </c>
      <c r="N451">
        <v>0</v>
      </c>
      <c r="O451">
        <v>0</v>
      </c>
      <c r="P451">
        <v>0</v>
      </c>
      <c r="Q451">
        <v>0</v>
      </c>
      <c r="R451">
        <v>0</v>
      </c>
      <c r="S451">
        <v>37750</v>
      </c>
      <c r="T451">
        <v>0</v>
      </c>
      <c r="U451">
        <v>0</v>
      </c>
      <c r="V451">
        <v>0</v>
      </c>
      <c r="W451">
        <v>0</v>
      </c>
      <c r="X451">
        <v>0</v>
      </c>
      <c r="Y451">
        <v>0</v>
      </c>
      <c r="Z451">
        <v>0</v>
      </c>
      <c r="AA451" s="1">
        <v>44562</v>
      </c>
      <c r="AB451" s="1">
        <v>44773</v>
      </c>
      <c r="AC451" s="1">
        <v>44785</v>
      </c>
      <c r="AD451" s="17" t="s">
        <v>34</v>
      </c>
      <c r="AE451" s="17" t="s">
        <v>35</v>
      </c>
      <c r="AF451" s="17" t="s">
        <v>10349</v>
      </c>
    </row>
    <row r="452" spans="1:32" x14ac:dyDescent="0.25">
      <c r="A452" s="17" t="s">
        <v>10384</v>
      </c>
      <c r="B452">
        <v>2</v>
      </c>
      <c r="C452">
        <v>201</v>
      </c>
      <c r="D452">
        <v>0</v>
      </c>
      <c r="E452">
        <v>0</v>
      </c>
      <c r="F452">
        <v>0</v>
      </c>
      <c r="G452">
        <v>0</v>
      </c>
      <c r="H452">
        <v>0</v>
      </c>
      <c r="I452">
        <v>0</v>
      </c>
      <c r="J452">
        <v>37750</v>
      </c>
      <c r="K452">
        <v>0</v>
      </c>
      <c r="L452">
        <v>0</v>
      </c>
      <c r="M452">
        <v>0</v>
      </c>
      <c r="N452">
        <v>0</v>
      </c>
      <c r="O452">
        <v>0</v>
      </c>
      <c r="P452">
        <v>0</v>
      </c>
      <c r="Q452">
        <v>0</v>
      </c>
      <c r="R452">
        <v>0</v>
      </c>
      <c r="S452">
        <v>37750</v>
      </c>
      <c r="T452">
        <v>0</v>
      </c>
      <c r="U452">
        <v>0</v>
      </c>
      <c r="V452">
        <v>0</v>
      </c>
      <c r="W452">
        <v>0</v>
      </c>
      <c r="X452">
        <v>0</v>
      </c>
      <c r="Y452">
        <v>0</v>
      </c>
      <c r="Z452">
        <v>0</v>
      </c>
      <c r="AA452" s="1">
        <v>44562</v>
      </c>
      <c r="AB452" s="1">
        <v>44773</v>
      </c>
      <c r="AC452" s="1">
        <v>44785</v>
      </c>
      <c r="AD452" s="17" t="s">
        <v>34</v>
      </c>
      <c r="AE452" s="17" t="s">
        <v>35</v>
      </c>
      <c r="AF452" s="17" t="s">
        <v>10349</v>
      </c>
    </row>
    <row r="453" spans="1:32" x14ac:dyDescent="0.25">
      <c r="A453" s="17" t="s">
        <v>10385</v>
      </c>
      <c r="B453">
        <v>2</v>
      </c>
      <c r="C453">
        <v>201</v>
      </c>
      <c r="D453">
        <v>0</v>
      </c>
      <c r="E453">
        <v>0</v>
      </c>
      <c r="F453">
        <v>0</v>
      </c>
      <c r="G453">
        <v>0</v>
      </c>
      <c r="H453">
        <v>0</v>
      </c>
      <c r="I453">
        <v>0</v>
      </c>
      <c r="J453">
        <v>37750</v>
      </c>
      <c r="K453">
        <v>0</v>
      </c>
      <c r="L453">
        <v>0</v>
      </c>
      <c r="M453">
        <v>0</v>
      </c>
      <c r="N453">
        <v>0</v>
      </c>
      <c r="O453">
        <v>0</v>
      </c>
      <c r="P453">
        <v>0</v>
      </c>
      <c r="Q453">
        <v>0</v>
      </c>
      <c r="R453">
        <v>0</v>
      </c>
      <c r="S453">
        <v>37750</v>
      </c>
      <c r="T453">
        <v>0</v>
      </c>
      <c r="U453">
        <v>0</v>
      </c>
      <c r="V453">
        <v>0</v>
      </c>
      <c r="W453">
        <v>0</v>
      </c>
      <c r="X453">
        <v>0</v>
      </c>
      <c r="Y453">
        <v>0</v>
      </c>
      <c r="Z453">
        <v>0</v>
      </c>
      <c r="AA453" s="1">
        <v>44562</v>
      </c>
      <c r="AB453" s="1">
        <v>44773</v>
      </c>
      <c r="AC453" s="1">
        <v>44785</v>
      </c>
      <c r="AD453" s="17" t="s">
        <v>34</v>
      </c>
      <c r="AE453" s="17" t="s">
        <v>35</v>
      </c>
      <c r="AF453" s="17" t="s">
        <v>10349</v>
      </c>
    </row>
    <row r="454" spans="1:32" x14ac:dyDescent="0.25">
      <c r="A454" s="17" t="s">
        <v>10386</v>
      </c>
      <c r="B454">
        <v>2</v>
      </c>
      <c r="C454">
        <v>201</v>
      </c>
      <c r="D454">
        <v>0</v>
      </c>
      <c r="E454">
        <v>0</v>
      </c>
      <c r="F454">
        <v>0</v>
      </c>
      <c r="G454">
        <v>0</v>
      </c>
      <c r="H454">
        <v>0</v>
      </c>
      <c r="I454">
        <v>0</v>
      </c>
      <c r="J454">
        <v>37750</v>
      </c>
      <c r="K454">
        <v>0</v>
      </c>
      <c r="L454">
        <v>0</v>
      </c>
      <c r="M454">
        <v>0</v>
      </c>
      <c r="N454">
        <v>0</v>
      </c>
      <c r="O454">
        <v>0</v>
      </c>
      <c r="P454">
        <v>0</v>
      </c>
      <c r="Q454">
        <v>0</v>
      </c>
      <c r="R454">
        <v>0</v>
      </c>
      <c r="S454">
        <v>37750</v>
      </c>
      <c r="T454">
        <v>0</v>
      </c>
      <c r="U454">
        <v>0</v>
      </c>
      <c r="V454">
        <v>0</v>
      </c>
      <c r="W454">
        <v>0</v>
      </c>
      <c r="X454">
        <v>0</v>
      </c>
      <c r="Y454">
        <v>0</v>
      </c>
      <c r="Z454">
        <v>0</v>
      </c>
      <c r="AA454" s="1">
        <v>44562</v>
      </c>
      <c r="AB454" s="1">
        <v>44773</v>
      </c>
      <c r="AC454" s="1">
        <v>44785</v>
      </c>
      <c r="AD454" s="17" t="s">
        <v>34</v>
      </c>
      <c r="AE454" s="17" t="s">
        <v>35</v>
      </c>
      <c r="AF454" s="17" t="s">
        <v>10349</v>
      </c>
    </row>
    <row r="455" spans="1:32" x14ac:dyDescent="0.25">
      <c r="A455" s="17" t="s">
        <v>10387</v>
      </c>
      <c r="B455">
        <v>2</v>
      </c>
      <c r="C455">
        <v>201</v>
      </c>
      <c r="D455">
        <v>0</v>
      </c>
      <c r="E455">
        <v>0</v>
      </c>
      <c r="F455">
        <v>0</v>
      </c>
      <c r="G455">
        <v>0</v>
      </c>
      <c r="H455">
        <v>0</v>
      </c>
      <c r="I455">
        <v>0</v>
      </c>
      <c r="J455">
        <v>37750</v>
      </c>
      <c r="K455">
        <v>0</v>
      </c>
      <c r="L455">
        <v>0</v>
      </c>
      <c r="M455">
        <v>0</v>
      </c>
      <c r="N455">
        <v>0</v>
      </c>
      <c r="O455">
        <v>0</v>
      </c>
      <c r="P455">
        <v>0</v>
      </c>
      <c r="Q455">
        <v>0</v>
      </c>
      <c r="R455">
        <v>0</v>
      </c>
      <c r="S455">
        <v>37750</v>
      </c>
      <c r="T455">
        <v>0</v>
      </c>
      <c r="U455">
        <v>0</v>
      </c>
      <c r="V455">
        <v>0</v>
      </c>
      <c r="W455">
        <v>1011</v>
      </c>
      <c r="X455">
        <v>0</v>
      </c>
      <c r="Y455">
        <v>0</v>
      </c>
      <c r="Z455">
        <v>0</v>
      </c>
      <c r="AA455" s="1">
        <v>44562</v>
      </c>
      <c r="AB455" s="1">
        <v>44773</v>
      </c>
      <c r="AC455" s="1">
        <v>44785</v>
      </c>
      <c r="AD455" s="17" t="s">
        <v>34</v>
      </c>
      <c r="AE455" s="17" t="s">
        <v>35</v>
      </c>
      <c r="AF455" s="17" t="s">
        <v>10349</v>
      </c>
    </row>
    <row r="456" spans="1:32" x14ac:dyDescent="0.25">
      <c r="A456" s="17" t="s">
        <v>408</v>
      </c>
      <c r="B456">
        <v>2</v>
      </c>
      <c r="C456">
        <v>201</v>
      </c>
      <c r="D456">
        <v>-418455.2</v>
      </c>
      <c r="E456">
        <v>-503045.06</v>
      </c>
      <c r="F456">
        <v>-416603.76</v>
      </c>
      <c r="G456">
        <v>-476463.33</v>
      </c>
      <c r="H456">
        <v>-557725.78</v>
      </c>
      <c r="I456">
        <v>-478704.87</v>
      </c>
      <c r="J456">
        <v>-431184.96</v>
      </c>
      <c r="K456">
        <v>0</v>
      </c>
      <c r="L456">
        <v>0</v>
      </c>
      <c r="M456">
        <v>0</v>
      </c>
      <c r="N456">
        <v>0</v>
      </c>
      <c r="O456">
        <v>0</v>
      </c>
      <c r="P456">
        <v>-873839.08</v>
      </c>
      <c r="Q456">
        <v>-832393.2</v>
      </c>
      <c r="R456">
        <v>-874755.12</v>
      </c>
      <c r="S456">
        <v>-802325.39</v>
      </c>
      <c r="T456">
        <v>-830255.39</v>
      </c>
      <c r="U456">
        <v>-1023467.42</v>
      </c>
      <c r="V456">
        <v>0</v>
      </c>
      <c r="W456">
        <v>0</v>
      </c>
      <c r="X456">
        <v>0</v>
      </c>
      <c r="Y456">
        <v>0</v>
      </c>
      <c r="Z456">
        <v>0</v>
      </c>
      <c r="AA456" s="1">
        <v>44562</v>
      </c>
      <c r="AB456" s="1">
        <v>44773</v>
      </c>
      <c r="AC456" s="1">
        <v>44785</v>
      </c>
      <c r="AD456" s="17" t="s">
        <v>34</v>
      </c>
      <c r="AE456" s="17" t="s">
        <v>35</v>
      </c>
      <c r="AF456" s="17" t="s">
        <v>10349</v>
      </c>
    </row>
    <row r="457" spans="1:32" x14ac:dyDescent="0.25">
      <c r="A457" s="17" t="s">
        <v>33</v>
      </c>
      <c r="B457">
        <v>2</v>
      </c>
      <c r="C457">
        <v>201</v>
      </c>
      <c r="D457">
        <v>-418455.2</v>
      </c>
      <c r="E457">
        <v>-503045.06</v>
      </c>
      <c r="F457">
        <v>-416603.76</v>
      </c>
      <c r="G457">
        <v>-476463.33</v>
      </c>
      <c r="H457">
        <v>-557725.78</v>
      </c>
      <c r="I457">
        <v>-478704.87</v>
      </c>
      <c r="J457">
        <v>-431184.96</v>
      </c>
      <c r="K457">
        <v>0</v>
      </c>
      <c r="L457">
        <v>0</v>
      </c>
      <c r="M457">
        <v>0</v>
      </c>
      <c r="N457">
        <v>0</v>
      </c>
      <c r="O457">
        <v>0</v>
      </c>
      <c r="P457">
        <v>-873839.08</v>
      </c>
      <c r="Q457">
        <v>-832393.2</v>
      </c>
      <c r="R457">
        <v>-874755.12</v>
      </c>
      <c r="S457">
        <v>-802325.39</v>
      </c>
      <c r="T457">
        <v>-830255.39</v>
      </c>
      <c r="U457">
        <v>-1023467.42</v>
      </c>
      <c r="V457">
        <v>0</v>
      </c>
      <c r="W457">
        <v>0</v>
      </c>
      <c r="X457">
        <v>0</v>
      </c>
      <c r="Y457">
        <v>0</v>
      </c>
      <c r="Z457">
        <v>0</v>
      </c>
      <c r="AA457" s="1">
        <v>44562</v>
      </c>
      <c r="AB457" s="1">
        <v>44773</v>
      </c>
      <c r="AC457" s="1">
        <v>44785</v>
      </c>
      <c r="AD457" s="17" t="s">
        <v>34</v>
      </c>
      <c r="AE457" s="17" t="s">
        <v>35</v>
      </c>
      <c r="AF457" s="17" t="s">
        <v>10349</v>
      </c>
    </row>
    <row r="458" spans="1:32" x14ac:dyDescent="0.25">
      <c r="A458" s="17" t="s">
        <v>36</v>
      </c>
      <c r="B458">
        <v>2</v>
      </c>
      <c r="C458">
        <v>201</v>
      </c>
      <c r="D458">
        <v>0</v>
      </c>
      <c r="E458">
        <v>0</v>
      </c>
      <c r="F458">
        <v>-9167.33</v>
      </c>
      <c r="G458">
        <v>-22615.34</v>
      </c>
      <c r="H458">
        <v>-55943.56</v>
      </c>
      <c r="I458">
        <v>-56939.33</v>
      </c>
      <c r="J458">
        <v>0</v>
      </c>
      <c r="K458">
        <v>0</v>
      </c>
      <c r="L458">
        <v>0</v>
      </c>
      <c r="M458">
        <v>0</v>
      </c>
      <c r="N458">
        <v>0</v>
      </c>
      <c r="O458">
        <v>0</v>
      </c>
      <c r="P458">
        <v>-91.98</v>
      </c>
      <c r="Q458">
        <v>-15401.49</v>
      </c>
      <c r="R458">
        <v>-67926.539999999994</v>
      </c>
      <c r="S458">
        <v>0</v>
      </c>
      <c r="T458">
        <v>0</v>
      </c>
      <c r="U458">
        <v>-0.01</v>
      </c>
      <c r="V458">
        <v>0</v>
      </c>
      <c r="W458">
        <v>0</v>
      </c>
      <c r="X458">
        <v>0</v>
      </c>
      <c r="Y458">
        <v>0</v>
      </c>
      <c r="Z458">
        <v>0</v>
      </c>
      <c r="AA458" s="1">
        <v>44562</v>
      </c>
      <c r="AB458" s="1">
        <v>44773</v>
      </c>
      <c r="AC458" s="1">
        <v>44785</v>
      </c>
      <c r="AD458" s="17" t="s">
        <v>34</v>
      </c>
      <c r="AE458" s="17" t="s">
        <v>35</v>
      </c>
      <c r="AF458" s="17" t="s">
        <v>10349</v>
      </c>
    </row>
    <row r="459" spans="1:32" x14ac:dyDescent="0.25">
      <c r="A459" s="17" t="s">
        <v>37</v>
      </c>
      <c r="B459">
        <v>2</v>
      </c>
      <c r="C459">
        <v>201</v>
      </c>
      <c r="D459">
        <v>0</v>
      </c>
      <c r="E459">
        <v>0</v>
      </c>
      <c r="F459">
        <v>-6299.93</v>
      </c>
      <c r="G459">
        <v>-15544.98</v>
      </c>
      <c r="H459">
        <v>-30797.74</v>
      </c>
      <c r="I459">
        <v>-56939.33</v>
      </c>
      <c r="J459">
        <v>0</v>
      </c>
      <c r="K459">
        <v>0</v>
      </c>
      <c r="L459">
        <v>0</v>
      </c>
      <c r="M459">
        <v>0</v>
      </c>
      <c r="N459">
        <v>0</v>
      </c>
      <c r="O459">
        <v>0</v>
      </c>
      <c r="P459">
        <v>-91.98</v>
      </c>
      <c r="Q459">
        <v>-15401.49</v>
      </c>
      <c r="R459">
        <v>-67926.539999999994</v>
      </c>
      <c r="S459">
        <v>0</v>
      </c>
      <c r="T459">
        <v>0</v>
      </c>
      <c r="U459">
        <v>-0.01</v>
      </c>
      <c r="V459">
        <v>0</v>
      </c>
      <c r="W459">
        <v>0</v>
      </c>
      <c r="X459">
        <v>0</v>
      </c>
      <c r="Y459">
        <v>0</v>
      </c>
      <c r="Z459">
        <v>0</v>
      </c>
      <c r="AA459" s="1">
        <v>44562</v>
      </c>
      <c r="AB459" s="1">
        <v>44773</v>
      </c>
      <c r="AC459" s="1">
        <v>44785</v>
      </c>
      <c r="AD459" s="17" t="s">
        <v>34</v>
      </c>
      <c r="AE459" s="17" t="s">
        <v>35</v>
      </c>
      <c r="AF459" s="17" t="s">
        <v>10349</v>
      </c>
    </row>
    <row r="460" spans="1:32" x14ac:dyDescent="0.25">
      <c r="A460" s="17" t="s">
        <v>64</v>
      </c>
      <c r="B460">
        <v>2</v>
      </c>
      <c r="C460">
        <v>201</v>
      </c>
      <c r="D460">
        <v>0</v>
      </c>
      <c r="E460">
        <v>0</v>
      </c>
      <c r="F460">
        <v>-6299.93</v>
      </c>
      <c r="G460">
        <v>-15544.98</v>
      </c>
      <c r="H460">
        <v>-30797.74</v>
      </c>
      <c r="I460">
        <v>-56939.33</v>
      </c>
      <c r="J460">
        <v>0</v>
      </c>
      <c r="K460">
        <v>0</v>
      </c>
      <c r="L460">
        <v>0</v>
      </c>
      <c r="M460">
        <v>0</v>
      </c>
      <c r="N460">
        <v>0</v>
      </c>
      <c r="O460">
        <v>0</v>
      </c>
      <c r="P460">
        <v>-91.98</v>
      </c>
      <c r="Q460">
        <v>-15401.49</v>
      </c>
      <c r="R460">
        <v>-67926.539999999994</v>
      </c>
      <c r="S460">
        <v>0</v>
      </c>
      <c r="T460">
        <v>0</v>
      </c>
      <c r="U460">
        <v>-0.01</v>
      </c>
      <c r="V460">
        <v>0</v>
      </c>
      <c r="W460">
        <v>0</v>
      </c>
      <c r="X460">
        <v>0</v>
      </c>
      <c r="Y460">
        <v>0</v>
      </c>
      <c r="Z460">
        <v>0</v>
      </c>
      <c r="AA460" s="1">
        <v>44562</v>
      </c>
      <c r="AB460" s="1">
        <v>44773</v>
      </c>
      <c r="AC460" s="1">
        <v>44785</v>
      </c>
      <c r="AD460" s="17" t="s">
        <v>34</v>
      </c>
      <c r="AE460" s="17" t="s">
        <v>35</v>
      </c>
      <c r="AF460" s="17" t="s">
        <v>10349</v>
      </c>
    </row>
    <row r="461" spans="1:32" x14ac:dyDescent="0.25">
      <c r="A461" s="17" t="s">
        <v>65</v>
      </c>
      <c r="B461">
        <v>2</v>
      </c>
      <c r="C461">
        <v>201</v>
      </c>
      <c r="D461">
        <v>0</v>
      </c>
      <c r="E461">
        <v>0</v>
      </c>
      <c r="F461">
        <v>-6299.93</v>
      </c>
      <c r="G461">
        <v>-15544.98</v>
      </c>
      <c r="H461">
        <v>-30797.74</v>
      </c>
      <c r="I461">
        <v>-56939.33</v>
      </c>
      <c r="J461">
        <v>0</v>
      </c>
      <c r="K461">
        <v>0</v>
      </c>
      <c r="L461">
        <v>0</v>
      </c>
      <c r="M461">
        <v>0</v>
      </c>
      <c r="N461">
        <v>0</v>
      </c>
      <c r="O461">
        <v>0</v>
      </c>
      <c r="P461">
        <v>-91.98</v>
      </c>
      <c r="Q461">
        <v>-15401.49</v>
      </c>
      <c r="R461">
        <v>-67926.539999999994</v>
      </c>
      <c r="S461">
        <v>0</v>
      </c>
      <c r="T461">
        <v>0</v>
      </c>
      <c r="U461">
        <v>-0.01</v>
      </c>
      <c r="V461">
        <v>0</v>
      </c>
      <c r="W461">
        <v>0</v>
      </c>
      <c r="X461">
        <v>0</v>
      </c>
      <c r="Y461">
        <v>0</v>
      </c>
      <c r="Z461">
        <v>0</v>
      </c>
      <c r="AA461" s="1">
        <v>44562</v>
      </c>
      <c r="AB461" s="1">
        <v>44773</v>
      </c>
      <c r="AC461" s="1">
        <v>44785</v>
      </c>
      <c r="AD461" s="17" t="s">
        <v>34</v>
      </c>
      <c r="AE461" s="17" t="s">
        <v>35</v>
      </c>
      <c r="AF461" s="17" t="s">
        <v>10349</v>
      </c>
    </row>
    <row r="462" spans="1:32" x14ac:dyDescent="0.25">
      <c r="A462" s="17" t="s">
        <v>66</v>
      </c>
      <c r="B462">
        <v>2</v>
      </c>
      <c r="C462">
        <v>201</v>
      </c>
      <c r="D462">
        <v>0</v>
      </c>
      <c r="E462">
        <v>0</v>
      </c>
      <c r="F462">
        <v>-6299.93</v>
      </c>
      <c r="G462">
        <v>-15544.98</v>
      </c>
      <c r="H462">
        <v>-30797.74</v>
      </c>
      <c r="I462">
        <v>-56939.33</v>
      </c>
      <c r="J462">
        <v>0</v>
      </c>
      <c r="K462">
        <v>0</v>
      </c>
      <c r="L462">
        <v>0</v>
      </c>
      <c r="M462">
        <v>0</v>
      </c>
      <c r="N462">
        <v>0</v>
      </c>
      <c r="O462">
        <v>0</v>
      </c>
      <c r="P462">
        <v>-91.98</v>
      </c>
      <c r="Q462">
        <v>-15401.49</v>
      </c>
      <c r="R462">
        <v>-67926.539999999994</v>
      </c>
      <c r="S462">
        <v>0</v>
      </c>
      <c r="T462">
        <v>0</v>
      </c>
      <c r="U462">
        <v>-0.01</v>
      </c>
      <c r="V462">
        <v>0</v>
      </c>
      <c r="W462">
        <v>0</v>
      </c>
      <c r="X462">
        <v>0</v>
      </c>
      <c r="Y462">
        <v>0</v>
      </c>
      <c r="Z462">
        <v>0</v>
      </c>
      <c r="AA462" s="1">
        <v>44562</v>
      </c>
      <c r="AB462" s="1">
        <v>44773</v>
      </c>
      <c r="AC462" s="1">
        <v>44785</v>
      </c>
      <c r="AD462" s="17" t="s">
        <v>34</v>
      </c>
      <c r="AE462" s="17" t="s">
        <v>35</v>
      </c>
      <c r="AF462" s="17" t="s">
        <v>10349</v>
      </c>
    </row>
    <row r="463" spans="1:32" x14ac:dyDescent="0.25">
      <c r="A463" s="17" t="s">
        <v>67</v>
      </c>
      <c r="B463">
        <v>2</v>
      </c>
      <c r="C463">
        <v>201</v>
      </c>
      <c r="D463">
        <v>0</v>
      </c>
      <c r="E463">
        <v>0</v>
      </c>
      <c r="F463">
        <v>-6299.93</v>
      </c>
      <c r="G463">
        <v>-15544.98</v>
      </c>
      <c r="H463">
        <v>-30797.74</v>
      </c>
      <c r="I463">
        <v>-56939.33</v>
      </c>
      <c r="J463">
        <v>0</v>
      </c>
      <c r="K463">
        <v>0</v>
      </c>
      <c r="L463">
        <v>0</v>
      </c>
      <c r="M463">
        <v>0</v>
      </c>
      <c r="N463">
        <v>0</v>
      </c>
      <c r="O463">
        <v>0</v>
      </c>
      <c r="P463">
        <v>-91.98</v>
      </c>
      <c r="Q463">
        <v>-15401.49</v>
      </c>
      <c r="R463">
        <v>-67926.539999999994</v>
      </c>
      <c r="S463">
        <v>0</v>
      </c>
      <c r="T463">
        <v>0</v>
      </c>
      <c r="U463">
        <v>-0.01</v>
      </c>
      <c r="V463">
        <v>0</v>
      </c>
      <c r="W463">
        <v>0</v>
      </c>
      <c r="X463">
        <v>0</v>
      </c>
      <c r="Y463">
        <v>0</v>
      </c>
      <c r="Z463">
        <v>0</v>
      </c>
      <c r="AA463" s="1">
        <v>44562</v>
      </c>
      <c r="AB463" s="1">
        <v>44773</v>
      </c>
      <c r="AC463" s="1">
        <v>44785</v>
      </c>
      <c r="AD463" s="17" t="s">
        <v>34</v>
      </c>
      <c r="AE463" s="17" t="s">
        <v>35</v>
      </c>
      <c r="AF463" s="17" t="s">
        <v>10349</v>
      </c>
    </row>
    <row r="464" spans="1:32" x14ac:dyDescent="0.25">
      <c r="A464" s="17" t="s">
        <v>68</v>
      </c>
      <c r="B464">
        <v>2</v>
      </c>
      <c r="C464">
        <v>201</v>
      </c>
      <c r="D464">
        <v>0</v>
      </c>
      <c r="E464">
        <v>0</v>
      </c>
      <c r="F464">
        <v>-3779.93</v>
      </c>
      <c r="G464">
        <v>-9326.9599999999991</v>
      </c>
      <c r="H464">
        <v>-18478.650000000001</v>
      </c>
      <c r="I464">
        <v>-34163.589999999997</v>
      </c>
      <c r="J464">
        <v>0</v>
      </c>
      <c r="K464">
        <v>0</v>
      </c>
      <c r="L464">
        <v>0</v>
      </c>
      <c r="M464">
        <v>0</v>
      </c>
      <c r="N464">
        <v>0</v>
      </c>
      <c r="O464">
        <v>0</v>
      </c>
      <c r="P464">
        <v>-46.51</v>
      </c>
      <c r="Q464">
        <v>-8663.0499999999993</v>
      </c>
      <c r="R464">
        <v>-41342.44</v>
      </c>
      <c r="S464">
        <v>0</v>
      </c>
      <c r="T464">
        <v>0</v>
      </c>
      <c r="U464">
        <v>0</v>
      </c>
      <c r="V464">
        <v>103</v>
      </c>
      <c r="W464">
        <v>1</v>
      </c>
      <c r="X464">
        <v>0</v>
      </c>
      <c r="Y464">
        <v>0</v>
      </c>
      <c r="Z464">
        <v>0</v>
      </c>
      <c r="AA464" s="1">
        <v>44562</v>
      </c>
      <c r="AB464" s="1">
        <v>44773</v>
      </c>
      <c r="AC464" s="1">
        <v>44785</v>
      </c>
      <c r="AD464" s="17" t="s">
        <v>34</v>
      </c>
      <c r="AE464" s="17" t="s">
        <v>35</v>
      </c>
      <c r="AF464" s="17" t="s">
        <v>10349</v>
      </c>
    </row>
    <row r="465" spans="1:32" x14ac:dyDescent="0.25">
      <c r="A465" s="17" t="s">
        <v>69</v>
      </c>
      <c r="B465">
        <v>2</v>
      </c>
      <c r="C465">
        <v>201</v>
      </c>
      <c r="D465">
        <v>0</v>
      </c>
      <c r="E465">
        <v>0</v>
      </c>
      <c r="F465">
        <v>-1575.01</v>
      </c>
      <c r="G465">
        <v>-3886.28</v>
      </c>
      <c r="H465">
        <v>-7699.44</v>
      </c>
      <c r="I465">
        <v>-14234.85</v>
      </c>
      <c r="J465">
        <v>0</v>
      </c>
      <c r="K465">
        <v>0</v>
      </c>
      <c r="L465">
        <v>0</v>
      </c>
      <c r="M465">
        <v>0</v>
      </c>
      <c r="N465">
        <v>0</v>
      </c>
      <c r="O465">
        <v>0</v>
      </c>
      <c r="P465">
        <v>-28.42</v>
      </c>
      <c r="Q465">
        <v>-4211.57</v>
      </c>
      <c r="R465">
        <v>-16615.02</v>
      </c>
      <c r="S465">
        <v>0</v>
      </c>
      <c r="T465">
        <v>0</v>
      </c>
      <c r="U465">
        <v>-0.01</v>
      </c>
      <c r="V465">
        <v>103</v>
      </c>
      <c r="W465">
        <v>20</v>
      </c>
      <c r="X465">
        <v>0</v>
      </c>
      <c r="Y465">
        <v>0</v>
      </c>
      <c r="Z465">
        <v>0</v>
      </c>
      <c r="AA465" s="1">
        <v>44562</v>
      </c>
      <c r="AB465" s="1">
        <v>44773</v>
      </c>
      <c r="AC465" s="1">
        <v>44785</v>
      </c>
      <c r="AD465" s="17" t="s">
        <v>34</v>
      </c>
      <c r="AE465" s="17" t="s">
        <v>35</v>
      </c>
      <c r="AF465" s="17" t="s">
        <v>10349</v>
      </c>
    </row>
    <row r="466" spans="1:32" x14ac:dyDescent="0.25">
      <c r="A466" s="17" t="s">
        <v>70</v>
      </c>
      <c r="B466">
        <v>2</v>
      </c>
      <c r="C466">
        <v>201</v>
      </c>
      <c r="D466">
        <v>0</v>
      </c>
      <c r="E466">
        <v>0</v>
      </c>
      <c r="F466">
        <v>-944.99</v>
      </c>
      <c r="G466">
        <v>-2331.7399999999998</v>
      </c>
      <c r="H466">
        <v>-4619.6499999999996</v>
      </c>
      <c r="I466">
        <v>-8540.89</v>
      </c>
      <c r="J466">
        <v>0</v>
      </c>
      <c r="K466">
        <v>0</v>
      </c>
      <c r="L466">
        <v>0</v>
      </c>
      <c r="M466">
        <v>0</v>
      </c>
      <c r="N466">
        <v>0</v>
      </c>
      <c r="O466">
        <v>0</v>
      </c>
      <c r="P466">
        <v>-17.05</v>
      </c>
      <c r="Q466">
        <v>-2526.87</v>
      </c>
      <c r="R466">
        <v>-9969.08</v>
      </c>
      <c r="S466">
        <v>0</v>
      </c>
      <c r="T466">
        <v>0</v>
      </c>
      <c r="U466">
        <v>0</v>
      </c>
      <c r="V466">
        <v>103</v>
      </c>
      <c r="W466">
        <v>40</v>
      </c>
      <c r="X466">
        <v>0</v>
      </c>
      <c r="Y466">
        <v>0</v>
      </c>
      <c r="Z466">
        <v>0</v>
      </c>
      <c r="AA466" s="1">
        <v>44562</v>
      </c>
      <c r="AB466" s="1">
        <v>44773</v>
      </c>
      <c r="AC466" s="1">
        <v>44785</v>
      </c>
      <c r="AD466" s="17" t="s">
        <v>34</v>
      </c>
      <c r="AE466" s="17" t="s">
        <v>35</v>
      </c>
      <c r="AF466" s="17" t="s">
        <v>10349</v>
      </c>
    </row>
    <row r="467" spans="1:32" x14ac:dyDescent="0.25">
      <c r="A467" s="17" t="s">
        <v>106</v>
      </c>
      <c r="B467">
        <v>2</v>
      </c>
      <c r="C467">
        <v>201</v>
      </c>
      <c r="D467">
        <v>0</v>
      </c>
      <c r="E467">
        <v>0</v>
      </c>
      <c r="F467">
        <v>-2867.4</v>
      </c>
      <c r="G467">
        <v>-7070.36</v>
      </c>
      <c r="H467">
        <v>-25145.82</v>
      </c>
      <c r="I467">
        <v>0</v>
      </c>
      <c r="J467">
        <v>0</v>
      </c>
      <c r="K467">
        <v>0</v>
      </c>
      <c r="L467">
        <v>0</v>
      </c>
      <c r="M467">
        <v>0</v>
      </c>
      <c r="N467">
        <v>0</v>
      </c>
      <c r="O467">
        <v>0</v>
      </c>
      <c r="P467">
        <v>0</v>
      </c>
      <c r="Q467">
        <v>0</v>
      </c>
      <c r="R467">
        <v>0</v>
      </c>
      <c r="S467">
        <v>0</v>
      </c>
      <c r="T467">
        <v>0</v>
      </c>
      <c r="U467">
        <v>0</v>
      </c>
      <c r="V467">
        <v>0</v>
      </c>
      <c r="W467">
        <v>0</v>
      </c>
      <c r="X467">
        <v>0</v>
      </c>
      <c r="Y467">
        <v>0</v>
      </c>
      <c r="Z467">
        <v>0</v>
      </c>
      <c r="AA467" s="1">
        <v>44562</v>
      </c>
      <c r="AB467" s="1">
        <v>44773</v>
      </c>
      <c r="AC467" s="1">
        <v>44785</v>
      </c>
      <c r="AD467" s="17" t="s">
        <v>34</v>
      </c>
      <c r="AE467" s="17" t="s">
        <v>35</v>
      </c>
      <c r="AF467" s="17" t="s">
        <v>10349</v>
      </c>
    </row>
    <row r="468" spans="1:32" x14ac:dyDescent="0.25">
      <c r="A468" s="17" t="s">
        <v>107</v>
      </c>
      <c r="B468">
        <v>2</v>
      </c>
      <c r="C468">
        <v>201</v>
      </c>
      <c r="D468">
        <v>0</v>
      </c>
      <c r="E468">
        <v>0</v>
      </c>
      <c r="F468">
        <v>-2867.4</v>
      </c>
      <c r="G468">
        <v>-7070.36</v>
      </c>
      <c r="H468">
        <v>-25145.82</v>
      </c>
      <c r="I468">
        <v>0</v>
      </c>
      <c r="J468">
        <v>0</v>
      </c>
      <c r="K468">
        <v>0</v>
      </c>
      <c r="L468">
        <v>0</v>
      </c>
      <c r="M468">
        <v>0</v>
      </c>
      <c r="N468">
        <v>0</v>
      </c>
      <c r="O468">
        <v>0</v>
      </c>
      <c r="P468">
        <v>0</v>
      </c>
      <c r="Q468">
        <v>0</v>
      </c>
      <c r="R468">
        <v>0</v>
      </c>
      <c r="S468">
        <v>0</v>
      </c>
      <c r="T468">
        <v>0</v>
      </c>
      <c r="U468">
        <v>0</v>
      </c>
      <c r="V468">
        <v>0</v>
      </c>
      <c r="W468">
        <v>0</v>
      </c>
      <c r="X468">
        <v>0</v>
      </c>
      <c r="Y468">
        <v>0</v>
      </c>
      <c r="Z468">
        <v>0</v>
      </c>
      <c r="AA468" s="1">
        <v>44562</v>
      </c>
      <c r="AB468" s="1">
        <v>44773</v>
      </c>
      <c r="AC468" s="1">
        <v>44785</v>
      </c>
      <c r="AD468" s="17" t="s">
        <v>34</v>
      </c>
      <c r="AE468" s="17" t="s">
        <v>35</v>
      </c>
      <c r="AF468" s="17" t="s">
        <v>10349</v>
      </c>
    </row>
    <row r="469" spans="1:32" x14ac:dyDescent="0.25">
      <c r="A469" s="17" t="s">
        <v>4174</v>
      </c>
      <c r="B469">
        <v>2</v>
      </c>
      <c r="C469">
        <v>201</v>
      </c>
      <c r="D469">
        <v>0</v>
      </c>
      <c r="E469">
        <v>0</v>
      </c>
      <c r="F469">
        <v>-2867.4</v>
      </c>
      <c r="G469">
        <v>-7070.36</v>
      </c>
      <c r="H469">
        <v>-25145.82</v>
      </c>
      <c r="I469">
        <v>0</v>
      </c>
      <c r="J469">
        <v>0</v>
      </c>
      <c r="K469">
        <v>0</v>
      </c>
      <c r="L469">
        <v>0</v>
      </c>
      <c r="M469">
        <v>0</v>
      </c>
      <c r="N469">
        <v>0</v>
      </c>
      <c r="O469">
        <v>0</v>
      </c>
      <c r="P469">
        <v>0</v>
      </c>
      <c r="Q469">
        <v>0</v>
      </c>
      <c r="R469">
        <v>0</v>
      </c>
      <c r="S469">
        <v>0</v>
      </c>
      <c r="T469">
        <v>0</v>
      </c>
      <c r="U469">
        <v>0</v>
      </c>
      <c r="V469">
        <v>0</v>
      </c>
      <c r="W469">
        <v>0</v>
      </c>
      <c r="X469">
        <v>0</v>
      </c>
      <c r="Y469">
        <v>0</v>
      </c>
      <c r="Z469">
        <v>0</v>
      </c>
      <c r="AA469" s="1">
        <v>44562</v>
      </c>
      <c r="AB469" s="1">
        <v>44773</v>
      </c>
      <c r="AC469" s="1">
        <v>44785</v>
      </c>
      <c r="AD469" s="17" t="s">
        <v>34</v>
      </c>
      <c r="AE469" s="17" t="s">
        <v>35</v>
      </c>
      <c r="AF469" s="17" t="s">
        <v>10349</v>
      </c>
    </row>
    <row r="470" spans="1:32" x14ac:dyDescent="0.25">
      <c r="A470" s="17" t="s">
        <v>4177</v>
      </c>
      <c r="B470">
        <v>2</v>
      </c>
      <c r="C470">
        <v>201</v>
      </c>
      <c r="D470">
        <v>0</v>
      </c>
      <c r="E470">
        <v>0</v>
      </c>
      <c r="F470">
        <v>-2867.4</v>
      </c>
      <c r="G470">
        <v>-7070.36</v>
      </c>
      <c r="H470">
        <v>-25145.82</v>
      </c>
      <c r="I470">
        <v>0</v>
      </c>
      <c r="J470">
        <v>0</v>
      </c>
      <c r="K470">
        <v>0</v>
      </c>
      <c r="L470">
        <v>0</v>
      </c>
      <c r="M470">
        <v>0</v>
      </c>
      <c r="N470">
        <v>0</v>
      </c>
      <c r="O470">
        <v>0</v>
      </c>
      <c r="P470">
        <v>0</v>
      </c>
      <c r="Q470">
        <v>0</v>
      </c>
      <c r="R470">
        <v>0</v>
      </c>
      <c r="S470">
        <v>0</v>
      </c>
      <c r="T470">
        <v>0</v>
      </c>
      <c r="U470">
        <v>0</v>
      </c>
      <c r="V470">
        <v>103</v>
      </c>
      <c r="W470">
        <v>1</v>
      </c>
      <c r="X470">
        <v>0</v>
      </c>
      <c r="Y470">
        <v>0</v>
      </c>
      <c r="Z470">
        <v>0</v>
      </c>
      <c r="AA470" s="1">
        <v>44562</v>
      </c>
      <c r="AB470" s="1">
        <v>44773</v>
      </c>
      <c r="AC470" s="1">
        <v>44785</v>
      </c>
      <c r="AD470" s="17" t="s">
        <v>34</v>
      </c>
      <c r="AE470" s="17" t="s">
        <v>35</v>
      </c>
      <c r="AF470" s="17" t="s">
        <v>10349</v>
      </c>
    </row>
    <row r="471" spans="1:32" x14ac:dyDescent="0.25">
      <c r="A471" s="17" t="s">
        <v>148</v>
      </c>
      <c r="B471">
        <v>2</v>
      </c>
      <c r="C471">
        <v>201</v>
      </c>
      <c r="D471">
        <v>0</v>
      </c>
      <c r="E471">
        <v>0</v>
      </c>
      <c r="F471">
        <v>0</v>
      </c>
      <c r="G471">
        <v>-11127.54</v>
      </c>
      <c r="H471">
        <v>0</v>
      </c>
      <c r="I471">
        <v>-4629.17</v>
      </c>
      <c r="J471">
        <v>-43777.58</v>
      </c>
      <c r="K471">
        <v>0</v>
      </c>
      <c r="L471">
        <v>0</v>
      </c>
      <c r="M471">
        <v>0</v>
      </c>
      <c r="N471">
        <v>0</v>
      </c>
      <c r="O471">
        <v>0</v>
      </c>
      <c r="P471">
        <v>0</v>
      </c>
      <c r="Q471">
        <v>0</v>
      </c>
      <c r="R471">
        <v>0</v>
      </c>
      <c r="S471">
        <v>0</v>
      </c>
      <c r="T471">
        <v>0</v>
      </c>
      <c r="U471">
        <v>0</v>
      </c>
      <c r="V471">
        <v>0</v>
      </c>
      <c r="W471">
        <v>0</v>
      </c>
      <c r="X471">
        <v>0</v>
      </c>
      <c r="Y471">
        <v>0</v>
      </c>
      <c r="Z471">
        <v>0</v>
      </c>
      <c r="AA471" s="1">
        <v>44562</v>
      </c>
      <c r="AB471" s="1">
        <v>44773</v>
      </c>
      <c r="AC471" s="1">
        <v>44785</v>
      </c>
      <c r="AD471" s="17" t="s">
        <v>34</v>
      </c>
      <c r="AE471" s="17" t="s">
        <v>35</v>
      </c>
      <c r="AF471" s="17" t="s">
        <v>10349</v>
      </c>
    </row>
    <row r="472" spans="1:32" x14ac:dyDescent="0.25">
      <c r="A472" s="17" t="s">
        <v>156</v>
      </c>
      <c r="B472">
        <v>2</v>
      </c>
      <c r="C472">
        <v>201</v>
      </c>
      <c r="D472">
        <v>0</v>
      </c>
      <c r="E472">
        <v>0</v>
      </c>
      <c r="F472">
        <v>0</v>
      </c>
      <c r="G472">
        <v>-11127.54</v>
      </c>
      <c r="H472">
        <v>0</v>
      </c>
      <c r="I472">
        <v>-4629.17</v>
      </c>
      <c r="J472">
        <v>-43777.58</v>
      </c>
      <c r="K472">
        <v>0</v>
      </c>
      <c r="L472">
        <v>0</v>
      </c>
      <c r="M472">
        <v>0</v>
      </c>
      <c r="N472">
        <v>0</v>
      </c>
      <c r="O472">
        <v>0</v>
      </c>
      <c r="P472">
        <v>0</v>
      </c>
      <c r="Q472">
        <v>0</v>
      </c>
      <c r="R472">
        <v>0</v>
      </c>
      <c r="S472">
        <v>0</v>
      </c>
      <c r="T472">
        <v>0</v>
      </c>
      <c r="U472">
        <v>0</v>
      </c>
      <c r="V472">
        <v>0</v>
      </c>
      <c r="W472">
        <v>0</v>
      </c>
      <c r="X472">
        <v>0</v>
      </c>
      <c r="Y472">
        <v>0</v>
      </c>
      <c r="Z472">
        <v>0</v>
      </c>
      <c r="AA472" s="1">
        <v>44562</v>
      </c>
      <c r="AB472" s="1">
        <v>44773</v>
      </c>
      <c r="AC472" s="1">
        <v>44785</v>
      </c>
      <c r="AD472" s="17" t="s">
        <v>34</v>
      </c>
      <c r="AE472" s="17" t="s">
        <v>35</v>
      </c>
      <c r="AF472" s="17" t="s">
        <v>10349</v>
      </c>
    </row>
    <row r="473" spans="1:32" x14ac:dyDescent="0.25">
      <c r="A473" s="17" t="s">
        <v>157</v>
      </c>
      <c r="B473">
        <v>2</v>
      </c>
      <c r="C473">
        <v>201</v>
      </c>
      <c r="D473">
        <v>0</v>
      </c>
      <c r="E473">
        <v>0</v>
      </c>
      <c r="F473">
        <v>0</v>
      </c>
      <c r="G473">
        <v>-11127.54</v>
      </c>
      <c r="H473">
        <v>0</v>
      </c>
      <c r="I473">
        <v>-4629.17</v>
      </c>
      <c r="J473">
        <v>-43777.58</v>
      </c>
      <c r="K473">
        <v>0</v>
      </c>
      <c r="L473">
        <v>0</v>
      </c>
      <c r="M473">
        <v>0</v>
      </c>
      <c r="N473">
        <v>0</v>
      </c>
      <c r="O473">
        <v>0</v>
      </c>
      <c r="P473">
        <v>0</v>
      </c>
      <c r="Q473">
        <v>0</v>
      </c>
      <c r="R473">
        <v>0</v>
      </c>
      <c r="S473">
        <v>0</v>
      </c>
      <c r="T473">
        <v>0</v>
      </c>
      <c r="U473">
        <v>0</v>
      </c>
      <c r="V473">
        <v>0</v>
      </c>
      <c r="W473">
        <v>0</v>
      </c>
      <c r="X473">
        <v>0</v>
      </c>
      <c r="Y473">
        <v>0</v>
      </c>
      <c r="Z473">
        <v>0</v>
      </c>
      <c r="AA473" s="1">
        <v>44562</v>
      </c>
      <c r="AB473" s="1">
        <v>44773</v>
      </c>
      <c r="AC473" s="1">
        <v>44785</v>
      </c>
      <c r="AD473" s="17" t="s">
        <v>34</v>
      </c>
      <c r="AE473" s="17" t="s">
        <v>35</v>
      </c>
      <c r="AF473" s="17" t="s">
        <v>10349</v>
      </c>
    </row>
    <row r="474" spans="1:32" x14ac:dyDescent="0.25">
      <c r="A474" s="17" t="s">
        <v>158</v>
      </c>
      <c r="B474">
        <v>2</v>
      </c>
      <c r="C474">
        <v>201</v>
      </c>
      <c r="D474">
        <v>0</v>
      </c>
      <c r="E474">
        <v>0</v>
      </c>
      <c r="F474">
        <v>0</v>
      </c>
      <c r="G474">
        <v>-6468.28</v>
      </c>
      <c r="H474">
        <v>0</v>
      </c>
      <c r="I474">
        <v>0</v>
      </c>
      <c r="J474">
        <v>0</v>
      </c>
      <c r="K474">
        <v>0</v>
      </c>
      <c r="L474">
        <v>0</v>
      </c>
      <c r="M474">
        <v>0</v>
      </c>
      <c r="N474">
        <v>0</v>
      </c>
      <c r="O474">
        <v>0</v>
      </c>
      <c r="P474">
        <v>0</v>
      </c>
      <c r="Q474">
        <v>0</v>
      </c>
      <c r="R474">
        <v>0</v>
      </c>
      <c r="S474">
        <v>0</v>
      </c>
      <c r="T474">
        <v>0</v>
      </c>
      <c r="U474">
        <v>0</v>
      </c>
      <c r="V474">
        <v>0</v>
      </c>
      <c r="W474">
        <v>0</v>
      </c>
      <c r="X474">
        <v>0</v>
      </c>
      <c r="Y474">
        <v>0</v>
      </c>
      <c r="Z474">
        <v>0</v>
      </c>
      <c r="AA474" s="1">
        <v>44562</v>
      </c>
      <c r="AB474" s="1">
        <v>44773</v>
      </c>
      <c r="AC474" s="1">
        <v>44785</v>
      </c>
      <c r="AD474" s="17" t="s">
        <v>34</v>
      </c>
      <c r="AE474" s="17" t="s">
        <v>35</v>
      </c>
      <c r="AF474" s="17" t="s">
        <v>10349</v>
      </c>
    </row>
    <row r="475" spans="1:32" x14ac:dyDescent="0.25">
      <c r="A475" s="17" t="s">
        <v>159</v>
      </c>
      <c r="B475">
        <v>2</v>
      </c>
      <c r="C475">
        <v>201</v>
      </c>
      <c r="D475">
        <v>0</v>
      </c>
      <c r="E475">
        <v>0</v>
      </c>
      <c r="F475">
        <v>0</v>
      </c>
      <c r="G475">
        <v>-6468.28</v>
      </c>
      <c r="H475">
        <v>0</v>
      </c>
      <c r="I475">
        <v>0</v>
      </c>
      <c r="J475">
        <v>0</v>
      </c>
      <c r="K475">
        <v>0</v>
      </c>
      <c r="L475">
        <v>0</v>
      </c>
      <c r="M475">
        <v>0</v>
      </c>
      <c r="N475">
        <v>0</v>
      </c>
      <c r="O475">
        <v>0</v>
      </c>
      <c r="P475">
        <v>0</v>
      </c>
      <c r="Q475">
        <v>0</v>
      </c>
      <c r="R475">
        <v>0</v>
      </c>
      <c r="S475">
        <v>0</v>
      </c>
      <c r="T475">
        <v>0</v>
      </c>
      <c r="U475">
        <v>0</v>
      </c>
      <c r="V475">
        <v>0</v>
      </c>
      <c r="W475">
        <v>0</v>
      </c>
      <c r="X475">
        <v>0</v>
      </c>
      <c r="Y475">
        <v>0</v>
      </c>
      <c r="Z475">
        <v>0</v>
      </c>
      <c r="AA475" s="1">
        <v>44562</v>
      </c>
      <c r="AB475" s="1">
        <v>44773</v>
      </c>
      <c r="AC475" s="1">
        <v>44785</v>
      </c>
      <c r="AD475" s="17" t="s">
        <v>34</v>
      </c>
      <c r="AE475" s="17" t="s">
        <v>35</v>
      </c>
      <c r="AF475" s="17" t="s">
        <v>10349</v>
      </c>
    </row>
    <row r="476" spans="1:32" x14ac:dyDescent="0.25">
      <c r="A476" s="17" t="s">
        <v>160</v>
      </c>
      <c r="B476">
        <v>2</v>
      </c>
      <c r="C476">
        <v>201</v>
      </c>
      <c r="D476">
        <v>0</v>
      </c>
      <c r="E476">
        <v>0</v>
      </c>
      <c r="F476">
        <v>0</v>
      </c>
      <c r="G476">
        <v>-6468.28</v>
      </c>
      <c r="H476">
        <v>0</v>
      </c>
      <c r="I476">
        <v>0</v>
      </c>
      <c r="J476">
        <v>0</v>
      </c>
      <c r="K476">
        <v>0</v>
      </c>
      <c r="L476">
        <v>0</v>
      </c>
      <c r="M476">
        <v>0</v>
      </c>
      <c r="N476">
        <v>0</v>
      </c>
      <c r="O476">
        <v>0</v>
      </c>
      <c r="P476">
        <v>0</v>
      </c>
      <c r="Q476">
        <v>0</v>
      </c>
      <c r="R476">
        <v>0</v>
      </c>
      <c r="S476">
        <v>0</v>
      </c>
      <c r="T476">
        <v>0</v>
      </c>
      <c r="U476">
        <v>0</v>
      </c>
      <c r="V476">
        <v>0</v>
      </c>
      <c r="W476">
        <v>0</v>
      </c>
      <c r="X476">
        <v>0</v>
      </c>
      <c r="Y476">
        <v>0</v>
      </c>
      <c r="Z476">
        <v>0</v>
      </c>
      <c r="AA476" s="1">
        <v>44562</v>
      </c>
      <c r="AB476" s="1">
        <v>44773</v>
      </c>
      <c r="AC476" s="1">
        <v>44785</v>
      </c>
      <c r="AD476" s="17" t="s">
        <v>34</v>
      </c>
      <c r="AE476" s="17" t="s">
        <v>35</v>
      </c>
      <c r="AF476" s="17" t="s">
        <v>10349</v>
      </c>
    </row>
    <row r="477" spans="1:32" x14ac:dyDescent="0.25">
      <c r="A477" s="17" t="s">
        <v>199</v>
      </c>
      <c r="B477">
        <v>2</v>
      </c>
      <c r="C477">
        <v>201</v>
      </c>
      <c r="D477">
        <v>0</v>
      </c>
      <c r="E477">
        <v>0</v>
      </c>
      <c r="F477">
        <v>0</v>
      </c>
      <c r="G477">
        <v>-6468.28</v>
      </c>
      <c r="H477">
        <v>0</v>
      </c>
      <c r="I477">
        <v>0</v>
      </c>
      <c r="J477">
        <v>0</v>
      </c>
      <c r="K477">
        <v>0</v>
      </c>
      <c r="L477">
        <v>0</v>
      </c>
      <c r="M477">
        <v>0</v>
      </c>
      <c r="N477">
        <v>0</v>
      </c>
      <c r="O477">
        <v>0</v>
      </c>
      <c r="P477">
        <v>0</v>
      </c>
      <c r="Q477">
        <v>0</v>
      </c>
      <c r="R477">
        <v>0</v>
      </c>
      <c r="S477">
        <v>0</v>
      </c>
      <c r="T477">
        <v>0</v>
      </c>
      <c r="U477">
        <v>0</v>
      </c>
      <c r="V477">
        <v>0</v>
      </c>
      <c r="W477">
        <v>0</v>
      </c>
      <c r="X477">
        <v>0</v>
      </c>
      <c r="Y477">
        <v>0</v>
      </c>
      <c r="Z477">
        <v>0</v>
      </c>
      <c r="AA477" s="1">
        <v>44562</v>
      </c>
      <c r="AB477" s="1">
        <v>44773</v>
      </c>
      <c r="AC477" s="1">
        <v>44785</v>
      </c>
      <c r="AD477" s="17" t="s">
        <v>34</v>
      </c>
      <c r="AE477" s="17" t="s">
        <v>35</v>
      </c>
      <c r="AF477" s="17" t="s">
        <v>10349</v>
      </c>
    </row>
    <row r="478" spans="1:32" x14ac:dyDescent="0.25">
      <c r="A478" s="17" t="s">
        <v>204</v>
      </c>
      <c r="B478">
        <v>2</v>
      </c>
      <c r="C478">
        <v>201</v>
      </c>
      <c r="D478">
        <v>0</v>
      </c>
      <c r="E478">
        <v>0</v>
      </c>
      <c r="F478">
        <v>0</v>
      </c>
      <c r="G478">
        <v>-6468.28</v>
      </c>
      <c r="H478">
        <v>0</v>
      </c>
      <c r="I478">
        <v>0</v>
      </c>
      <c r="J478">
        <v>0</v>
      </c>
      <c r="K478">
        <v>0</v>
      </c>
      <c r="L478">
        <v>0</v>
      </c>
      <c r="M478">
        <v>0</v>
      </c>
      <c r="N478">
        <v>0</v>
      </c>
      <c r="O478">
        <v>0</v>
      </c>
      <c r="P478">
        <v>0</v>
      </c>
      <c r="Q478">
        <v>0</v>
      </c>
      <c r="R478">
        <v>0</v>
      </c>
      <c r="S478">
        <v>0</v>
      </c>
      <c r="T478">
        <v>0</v>
      </c>
      <c r="U478">
        <v>0</v>
      </c>
      <c r="V478">
        <v>109</v>
      </c>
      <c r="W478">
        <v>1210</v>
      </c>
      <c r="X478">
        <v>0</v>
      </c>
      <c r="Y478">
        <v>0</v>
      </c>
      <c r="Z478">
        <v>0</v>
      </c>
      <c r="AA478" s="1">
        <v>44562</v>
      </c>
      <c r="AB478" s="1">
        <v>44773</v>
      </c>
      <c r="AC478" s="1">
        <v>44785</v>
      </c>
      <c r="AD478" s="17" t="s">
        <v>34</v>
      </c>
      <c r="AE478" s="17" t="s">
        <v>35</v>
      </c>
      <c r="AF478" s="17" t="s">
        <v>10349</v>
      </c>
    </row>
    <row r="479" spans="1:32" x14ac:dyDescent="0.25">
      <c r="A479" s="17" t="s">
        <v>211</v>
      </c>
      <c r="B479">
        <v>2</v>
      </c>
      <c r="C479">
        <v>201</v>
      </c>
      <c r="D479">
        <v>0</v>
      </c>
      <c r="E479">
        <v>0</v>
      </c>
      <c r="F479">
        <v>0</v>
      </c>
      <c r="G479">
        <v>-4659.26</v>
      </c>
      <c r="H479">
        <v>0</v>
      </c>
      <c r="I479">
        <v>-4629.17</v>
      </c>
      <c r="J479">
        <v>-43777.58</v>
      </c>
      <c r="K479">
        <v>0</v>
      </c>
      <c r="L479">
        <v>0</v>
      </c>
      <c r="M479">
        <v>0</v>
      </c>
      <c r="N479">
        <v>0</v>
      </c>
      <c r="O479">
        <v>0</v>
      </c>
      <c r="P479">
        <v>0</v>
      </c>
      <c r="Q479">
        <v>0</v>
      </c>
      <c r="R479">
        <v>0</v>
      </c>
      <c r="S479">
        <v>0</v>
      </c>
      <c r="T479">
        <v>0</v>
      </c>
      <c r="U479">
        <v>0</v>
      </c>
      <c r="V479">
        <v>0</v>
      </c>
      <c r="W479">
        <v>0</v>
      </c>
      <c r="X479">
        <v>0</v>
      </c>
      <c r="Y479">
        <v>0</v>
      </c>
      <c r="Z479">
        <v>0</v>
      </c>
      <c r="AA479" s="1">
        <v>44562</v>
      </c>
      <c r="AB479" s="1">
        <v>44773</v>
      </c>
      <c r="AC479" s="1">
        <v>44785</v>
      </c>
      <c r="AD479" s="17" t="s">
        <v>34</v>
      </c>
      <c r="AE479" s="17" t="s">
        <v>35</v>
      </c>
      <c r="AF479" s="17" t="s">
        <v>10349</v>
      </c>
    </row>
    <row r="480" spans="1:32" x14ac:dyDescent="0.25">
      <c r="A480" s="17" t="s">
        <v>212</v>
      </c>
      <c r="B480">
        <v>12</v>
      </c>
      <c r="C480">
        <v>1201</v>
      </c>
      <c r="D480">
        <v>0</v>
      </c>
      <c r="E480">
        <v>0</v>
      </c>
      <c r="F480">
        <v>0</v>
      </c>
      <c r="G480">
        <v>-4659.26</v>
      </c>
      <c r="H480">
        <v>0</v>
      </c>
      <c r="I480">
        <v>-4629.17</v>
      </c>
      <c r="J480">
        <v>-43777.58</v>
      </c>
      <c r="K480">
        <v>0</v>
      </c>
      <c r="L480">
        <v>0</v>
      </c>
      <c r="M480">
        <v>0</v>
      </c>
      <c r="N480">
        <v>0</v>
      </c>
      <c r="O480">
        <v>0</v>
      </c>
      <c r="P480">
        <v>0</v>
      </c>
      <c r="Q480">
        <v>0</v>
      </c>
      <c r="R480">
        <v>0</v>
      </c>
      <c r="S480">
        <v>0</v>
      </c>
      <c r="T480">
        <v>0</v>
      </c>
      <c r="U480">
        <v>0</v>
      </c>
      <c r="V480">
        <v>0</v>
      </c>
      <c r="W480">
        <v>0</v>
      </c>
      <c r="X480">
        <v>0</v>
      </c>
      <c r="Y480">
        <v>0</v>
      </c>
      <c r="Z480">
        <v>0</v>
      </c>
      <c r="AA480" s="1">
        <v>44562</v>
      </c>
      <c r="AB480" s="1">
        <v>44773</v>
      </c>
      <c r="AC480" s="1">
        <v>44785</v>
      </c>
      <c r="AD480" s="17" t="s">
        <v>34</v>
      </c>
      <c r="AE480" s="17" t="s">
        <v>35</v>
      </c>
      <c r="AF480" s="17" t="s">
        <v>10349</v>
      </c>
    </row>
    <row r="481" spans="1:32" x14ac:dyDescent="0.25">
      <c r="A481" s="17" t="s">
        <v>214</v>
      </c>
      <c r="B481">
        <v>12</v>
      </c>
      <c r="C481">
        <v>1201</v>
      </c>
      <c r="D481">
        <v>0</v>
      </c>
      <c r="E481">
        <v>0</v>
      </c>
      <c r="F481">
        <v>0</v>
      </c>
      <c r="G481">
        <v>0</v>
      </c>
      <c r="H481">
        <v>0</v>
      </c>
      <c r="I481">
        <v>0</v>
      </c>
      <c r="J481">
        <v>-8666.64</v>
      </c>
      <c r="K481">
        <v>0</v>
      </c>
      <c r="L481">
        <v>0</v>
      </c>
      <c r="M481">
        <v>0</v>
      </c>
      <c r="N481">
        <v>0</v>
      </c>
      <c r="O481">
        <v>0</v>
      </c>
      <c r="P481">
        <v>0</v>
      </c>
      <c r="Q481">
        <v>0</v>
      </c>
      <c r="R481">
        <v>0</v>
      </c>
      <c r="S481">
        <v>0</v>
      </c>
      <c r="T481">
        <v>0</v>
      </c>
      <c r="U481">
        <v>0</v>
      </c>
      <c r="V481">
        <v>109</v>
      </c>
      <c r="W481">
        <v>50</v>
      </c>
      <c r="X481">
        <v>0</v>
      </c>
      <c r="Y481">
        <v>0</v>
      </c>
      <c r="Z481">
        <v>0</v>
      </c>
      <c r="AA481" s="1">
        <v>44562</v>
      </c>
      <c r="AB481" s="1">
        <v>44773</v>
      </c>
      <c r="AC481" s="1">
        <v>44785</v>
      </c>
      <c r="AD481" s="17" t="s">
        <v>34</v>
      </c>
      <c r="AE481" s="17" t="s">
        <v>35</v>
      </c>
      <c r="AF481" s="17" t="s">
        <v>10349</v>
      </c>
    </row>
    <row r="482" spans="1:32" x14ac:dyDescent="0.25">
      <c r="A482" s="17" t="s">
        <v>217</v>
      </c>
      <c r="B482">
        <v>12</v>
      </c>
      <c r="C482">
        <v>1201</v>
      </c>
      <c r="D482">
        <v>0</v>
      </c>
      <c r="E482">
        <v>0</v>
      </c>
      <c r="F482">
        <v>0</v>
      </c>
      <c r="G482">
        <v>-4659.26</v>
      </c>
      <c r="H482">
        <v>0</v>
      </c>
      <c r="I482">
        <v>0</v>
      </c>
      <c r="J482">
        <v>-8591.35</v>
      </c>
      <c r="K482">
        <v>0</v>
      </c>
      <c r="L482">
        <v>0</v>
      </c>
      <c r="M482">
        <v>0</v>
      </c>
      <c r="N482">
        <v>0</v>
      </c>
      <c r="O482">
        <v>0</v>
      </c>
      <c r="P482">
        <v>0</v>
      </c>
      <c r="Q482">
        <v>0</v>
      </c>
      <c r="R482">
        <v>0</v>
      </c>
      <c r="S482">
        <v>0</v>
      </c>
      <c r="T482">
        <v>0</v>
      </c>
      <c r="U482">
        <v>0</v>
      </c>
      <c r="V482">
        <v>109</v>
      </c>
      <c r="W482">
        <v>50</v>
      </c>
      <c r="X482">
        <v>0</v>
      </c>
      <c r="Y482">
        <v>0</v>
      </c>
      <c r="Z482">
        <v>0</v>
      </c>
      <c r="AA482" s="1">
        <v>44562</v>
      </c>
      <c r="AB482" s="1">
        <v>44773</v>
      </c>
      <c r="AC482" s="1">
        <v>44785</v>
      </c>
      <c r="AD482" s="17" t="s">
        <v>34</v>
      </c>
      <c r="AE482" s="17" t="s">
        <v>35</v>
      </c>
      <c r="AF482" s="17" t="s">
        <v>10349</v>
      </c>
    </row>
    <row r="483" spans="1:32" x14ac:dyDescent="0.25">
      <c r="A483" s="17" t="s">
        <v>218</v>
      </c>
      <c r="B483">
        <v>12</v>
      </c>
      <c r="C483">
        <v>1201</v>
      </c>
      <c r="D483">
        <v>0</v>
      </c>
      <c r="E483">
        <v>0</v>
      </c>
      <c r="F483">
        <v>0</v>
      </c>
      <c r="G483">
        <v>0</v>
      </c>
      <c r="H483">
        <v>0</v>
      </c>
      <c r="I483">
        <v>-4629.17</v>
      </c>
      <c r="J483">
        <v>-17406.740000000002</v>
      </c>
      <c r="K483">
        <v>0</v>
      </c>
      <c r="L483">
        <v>0</v>
      </c>
      <c r="M483">
        <v>0</v>
      </c>
      <c r="N483">
        <v>0</v>
      </c>
      <c r="O483">
        <v>0</v>
      </c>
      <c r="P483">
        <v>0</v>
      </c>
      <c r="Q483">
        <v>0</v>
      </c>
      <c r="R483">
        <v>0</v>
      </c>
      <c r="S483">
        <v>0</v>
      </c>
      <c r="T483">
        <v>0</v>
      </c>
      <c r="U483">
        <v>0</v>
      </c>
      <c r="V483">
        <v>109</v>
      </c>
      <c r="W483">
        <v>50</v>
      </c>
      <c r="X483">
        <v>0</v>
      </c>
      <c r="Y483">
        <v>0</v>
      </c>
      <c r="Z483">
        <v>0</v>
      </c>
      <c r="AA483" s="1">
        <v>44562</v>
      </c>
      <c r="AB483" s="1">
        <v>44773</v>
      </c>
      <c r="AC483" s="1">
        <v>44785</v>
      </c>
      <c r="AD483" s="17" t="s">
        <v>34</v>
      </c>
      <c r="AE483" s="17" t="s">
        <v>35</v>
      </c>
      <c r="AF483" s="17" t="s">
        <v>10349</v>
      </c>
    </row>
    <row r="484" spans="1:32" x14ac:dyDescent="0.25">
      <c r="A484" s="17" t="s">
        <v>220</v>
      </c>
      <c r="B484">
        <v>12</v>
      </c>
      <c r="C484">
        <v>1201</v>
      </c>
      <c r="D484">
        <v>0</v>
      </c>
      <c r="E484">
        <v>0</v>
      </c>
      <c r="F484">
        <v>0</v>
      </c>
      <c r="G484">
        <v>0</v>
      </c>
      <c r="H484">
        <v>0</v>
      </c>
      <c r="I484">
        <v>0</v>
      </c>
      <c r="J484">
        <v>-123.48</v>
      </c>
      <c r="K484">
        <v>0</v>
      </c>
      <c r="L484">
        <v>0</v>
      </c>
      <c r="M484">
        <v>0</v>
      </c>
      <c r="N484">
        <v>0</v>
      </c>
      <c r="O484">
        <v>0</v>
      </c>
      <c r="P484">
        <v>0</v>
      </c>
      <c r="Q484">
        <v>0</v>
      </c>
      <c r="R484">
        <v>0</v>
      </c>
      <c r="S484">
        <v>0</v>
      </c>
      <c r="T484">
        <v>0</v>
      </c>
      <c r="U484">
        <v>0</v>
      </c>
      <c r="V484">
        <v>109</v>
      </c>
      <c r="W484">
        <v>50</v>
      </c>
      <c r="X484">
        <v>0</v>
      </c>
      <c r="Y484">
        <v>0</v>
      </c>
      <c r="Z484">
        <v>0</v>
      </c>
      <c r="AA484" s="1">
        <v>44562</v>
      </c>
      <c r="AB484" s="1">
        <v>44773</v>
      </c>
      <c r="AC484" s="1">
        <v>44785</v>
      </c>
      <c r="AD484" s="17" t="s">
        <v>34</v>
      </c>
      <c r="AE484" s="17" t="s">
        <v>35</v>
      </c>
      <c r="AF484" s="17" t="s">
        <v>10349</v>
      </c>
    </row>
    <row r="485" spans="1:32" x14ac:dyDescent="0.25">
      <c r="A485" s="17" t="s">
        <v>221</v>
      </c>
      <c r="B485">
        <v>12</v>
      </c>
      <c r="C485">
        <v>1201</v>
      </c>
      <c r="D485">
        <v>0</v>
      </c>
      <c r="E485">
        <v>0</v>
      </c>
      <c r="F485">
        <v>0</v>
      </c>
      <c r="G485">
        <v>0</v>
      </c>
      <c r="H485">
        <v>0</v>
      </c>
      <c r="I485">
        <v>0</v>
      </c>
      <c r="J485">
        <v>-8989.3700000000008</v>
      </c>
      <c r="K485">
        <v>0</v>
      </c>
      <c r="L485">
        <v>0</v>
      </c>
      <c r="M485">
        <v>0</v>
      </c>
      <c r="N485">
        <v>0</v>
      </c>
      <c r="O485">
        <v>0</v>
      </c>
      <c r="P485">
        <v>0</v>
      </c>
      <c r="Q485">
        <v>0</v>
      </c>
      <c r="R485">
        <v>0</v>
      </c>
      <c r="S485">
        <v>0</v>
      </c>
      <c r="T485">
        <v>0</v>
      </c>
      <c r="U485">
        <v>0</v>
      </c>
      <c r="V485">
        <v>109</v>
      </c>
      <c r="W485">
        <v>50</v>
      </c>
      <c r="X485">
        <v>0</v>
      </c>
      <c r="Y485">
        <v>0</v>
      </c>
      <c r="Z485">
        <v>0</v>
      </c>
      <c r="AA485" s="1">
        <v>44562</v>
      </c>
      <c r="AB485" s="1">
        <v>44773</v>
      </c>
      <c r="AC485" s="1">
        <v>44785</v>
      </c>
      <c r="AD485" s="17" t="s">
        <v>34</v>
      </c>
      <c r="AE485" s="17" t="s">
        <v>35</v>
      </c>
      <c r="AF485" s="17" t="s">
        <v>10349</v>
      </c>
    </row>
    <row r="486" spans="1:32" x14ac:dyDescent="0.25">
      <c r="A486" s="17" t="s">
        <v>235</v>
      </c>
      <c r="B486">
        <v>2</v>
      </c>
      <c r="C486">
        <v>201</v>
      </c>
      <c r="D486">
        <v>-418455.2</v>
      </c>
      <c r="E486">
        <v>-503045.06</v>
      </c>
      <c r="F486">
        <v>-407436.43</v>
      </c>
      <c r="G486">
        <v>-442720.45</v>
      </c>
      <c r="H486">
        <v>-501782.22</v>
      </c>
      <c r="I486">
        <v>-417136.37</v>
      </c>
      <c r="J486">
        <v>-387407.38</v>
      </c>
      <c r="K486">
        <v>0</v>
      </c>
      <c r="L486">
        <v>0</v>
      </c>
      <c r="M486">
        <v>0</v>
      </c>
      <c r="N486">
        <v>0</v>
      </c>
      <c r="O486">
        <v>0</v>
      </c>
      <c r="P486">
        <v>-873747.1</v>
      </c>
      <c r="Q486">
        <v>-816991.71</v>
      </c>
      <c r="R486">
        <v>-806828.58</v>
      </c>
      <c r="S486">
        <v>-802325.39</v>
      </c>
      <c r="T486">
        <v>-830255.39</v>
      </c>
      <c r="U486">
        <v>-1023467.43</v>
      </c>
      <c r="V486">
        <v>0</v>
      </c>
      <c r="W486">
        <v>0</v>
      </c>
      <c r="X486">
        <v>0</v>
      </c>
      <c r="Y486">
        <v>0</v>
      </c>
      <c r="Z486">
        <v>0</v>
      </c>
      <c r="AA486" s="1">
        <v>44562</v>
      </c>
      <c r="AB486" s="1">
        <v>44773</v>
      </c>
      <c r="AC486" s="1">
        <v>44785</v>
      </c>
      <c r="AD486" s="17" t="s">
        <v>34</v>
      </c>
      <c r="AE486" s="17" t="s">
        <v>35</v>
      </c>
      <c r="AF486" s="17" t="s">
        <v>10349</v>
      </c>
    </row>
    <row r="487" spans="1:32" x14ac:dyDescent="0.25">
      <c r="A487" s="17" t="s">
        <v>236</v>
      </c>
      <c r="B487">
        <v>2</v>
      </c>
      <c r="C487">
        <v>201</v>
      </c>
      <c r="D487">
        <v>-208450.52</v>
      </c>
      <c r="E487">
        <v>-289893.05</v>
      </c>
      <c r="F487">
        <v>-175991.25</v>
      </c>
      <c r="G487">
        <v>-208003.28</v>
      </c>
      <c r="H487">
        <v>-231397.21</v>
      </c>
      <c r="I487">
        <v>-216902.28</v>
      </c>
      <c r="J487">
        <v>-186108.44</v>
      </c>
      <c r="K487">
        <v>0</v>
      </c>
      <c r="L487">
        <v>0</v>
      </c>
      <c r="M487">
        <v>0</v>
      </c>
      <c r="N487">
        <v>0</v>
      </c>
      <c r="O487">
        <v>0</v>
      </c>
      <c r="P487">
        <v>-446293.21</v>
      </c>
      <c r="Q487">
        <v>-338697.95</v>
      </c>
      <c r="R487">
        <v>-379507.96</v>
      </c>
      <c r="S487">
        <v>-319666.96000000002</v>
      </c>
      <c r="T487">
        <v>-361668.35</v>
      </c>
      <c r="U487">
        <v>-434165.57</v>
      </c>
      <c r="V487">
        <v>0</v>
      </c>
      <c r="W487">
        <v>0</v>
      </c>
      <c r="X487">
        <v>0</v>
      </c>
      <c r="Y487">
        <v>0</v>
      </c>
      <c r="Z487">
        <v>0</v>
      </c>
      <c r="AA487" s="1">
        <v>44562</v>
      </c>
      <c r="AB487" s="1">
        <v>44773</v>
      </c>
      <c r="AC487" s="1">
        <v>44785</v>
      </c>
      <c r="AD487" s="17" t="s">
        <v>34</v>
      </c>
      <c r="AE487" s="17" t="s">
        <v>35</v>
      </c>
      <c r="AF487" s="17" t="s">
        <v>10349</v>
      </c>
    </row>
    <row r="488" spans="1:32" x14ac:dyDescent="0.25">
      <c r="A488" s="17" t="s">
        <v>237</v>
      </c>
      <c r="B488">
        <v>2</v>
      </c>
      <c r="C488">
        <v>201</v>
      </c>
      <c r="D488">
        <v>-208450.52</v>
      </c>
      <c r="E488">
        <v>-289893.05</v>
      </c>
      <c r="F488">
        <v>-175991.25</v>
      </c>
      <c r="G488">
        <v>-208003.28</v>
      </c>
      <c r="H488">
        <v>-231397.21</v>
      </c>
      <c r="I488">
        <v>-216902.28</v>
      </c>
      <c r="J488">
        <v>-186108.44</v>
      </c>
      <c r="K488">
        <v>0</v>
      </c>
      <c r="L488">
        <v>0</v>
      </c>
      <c r="M488">
        <v>0</v>
      </c>
      <c r="N488">
        <v>0</v>
      </c>
      <c r="O488">
        <v>0</v>
      </c>
      <c r="P488">
        <v>-446293.21</v>
      </c>
      <c r="Q488">
        <v>-338697.95</v>
      </c>
      <c r="R488">
        <v>-379507.96</v>
      </c>
      <c r="S488">
        <v>-319666.96000000002</v>
      </c>
      <c r="T488">
        <v>-361668.35</v>
      </c>
      <c r="U488">
        <v>-434165.57</v>
      </c>
      <c r="V488">
        <v>0</v>
      </c>
      <c r="W488">
        <v>0</v>
      </c>
      <c r="X488">
        <v>0</v>
      </c>
      <c r="Y488">
        <v>0</v>
      </c>
      <c r="Z488">
        <v>0</v>
      </c>
      <c r="AA488" s="1">
        <v>44562</v>
      </c>
      <c r="AB488" s="1">
        <v>44773</v>
      </c>
      <c r="AC488" s="1">
        <v>44785</v>
      </c>
      <c r="AD488" s="17" t="s">
        <v>34</v>
      </c>
      <c r="AE488" s="17" t="s">
        <v>35</v>
      </c>
      <c r="AF488" s="17" t="s">
        <v>10349</v>
      </c>
    </row>
    <row r="489" spans="1:32" x14ac:dyDescent="0.25">
      <c r="A489" s="17" t="s">
        <v>238</v>
      </c>
      <c r="B489">
        <v>2</v>
      </c>
      <c r="C489">
        <v>201</v>
      </c>
      <c r="D489">
        <v>-208450.52</v>
      </c>
      <c r="E489">
        <v>-289893.05</v>
      </c>
      <c r="F489">
        <v>-175991.25</v>
      </c>
      <c r="G489">
        <v>-208003.28</v>
      </c>
      <c r="H489">
        <v>-231397.21</v>
      </c>
      <c r="I489">
        <v>-216902.28</v>
      </c>
      <c r="J489">
        <v>-186108.44</v>
      </c>
      <c r="K489">
        <v>0</v>
      </c>
      <c r="L489">
        <v>0</v>
      </c>
      <c r="M489">
        <v>0</v>
      </c>
      <c r="N489">
        <v>0</v>
      </c>
      <c r="O489">
        <v>0</v>
      </c>
      <c r="P489">
        <v>-446293.21</v>
      </c>
      <c r="Q489">
        <v>-338697.95</v>
      </c>
      <c r="R489">
        <v>-379507.96</v>
      </c>
      <c r="S489">
        <v>-319666.96000000002</v>
      </c>
      <c r="T489">
        <v>-361668.35</v>
      </c>
      <c r="U489">
        <v>-434165.57</v>
      </c>
      <c r="V489">
        <v>0</v>
      </c>
      <c r="W489">
        <v>0</v>
      </c>
      <c r="X489">
        <v>0</v>
      </c>
      <c r="Y489">
        <v>0</v>
      </c>
      <c r="Z489">
        <v>0</v>
      </c>
      <c r="AA489" s="1">
        <v>44562</v>
      </c>
      <c r="AB489" s="1">
        <v>44773</v>
      </c>
      <c r="AC489" s="1">
        <v>44785</v>
      </c>
      <c r="AD489" s="17" t="s">
        <v>34</v>
      </c>
      <c r="AE489" s="17" t="s">
        <v>35</v>
      </c>
      <c r="AF489" s="17" t="s">
        <v>10349</v>
      </c>
    </row>
    <row r="490" spans="1:32" x14ac:dyDescent="0.25">
      <c r="A490" s="17" t="s">
        <v>239</v>
      </c>
      <c r="B490">
        <v>2</v>
      </c>
      <c r="C490">
        <v>201</v>
      </c>
      <c r="D490">
        <v>-207356.61</v>
      </c>
      <c r="E490">
        <v>-289452.36</v>
      </c>
      <c r="F490">
        <v>-175477.75</v>
      </c>
      <c r="G490">
        <v>-208003.28</v>
      </c>
      <c r="H490">
        <v>-231382.89</v>
      </c>
      <c r="I490">
        <v>-216502.86</v>
      </c>
      <c r="J490">
        <v>-185679.03</v>
      </c>
      <c r="K490">
        <v>0</v>
      </c>
      <c r="L490">
        <v>0</v>
      </c>
      <c r="M490">
        <v>0</v>
      </c>
      <c r="N490">
        <v>0</v>
      </c>
      <c r="O490">
        <v>0</v>
      </c>
      <c r="P490">
        <v>-444476.25</v>
      </c>
      <c r="Q490">
        <v>-336821.02</v>
      </c>
      <c r="R490">
        <v>-378828.49</v>
      </c>
      <c r="S490">
        <v>-317854.71999999997</v>
      </c>
      <c r="T490">
        <v>-297519</v>
      </c>
      <c r="U490">
        <v>-424500.52</v>
      </c>
      <c r="V490">
        <v>0</v>
      </c>
      <c r="W490">
        <v>0</v>
      </c>
      <c r="X490">
        <v>0</v>
      </c>
      <c r="Y490">
        <v>0</v>
      </c>
      <c r="Z490">
        <v>0</v>
      </c>
      <c r="AA490" s="1">
        <v>44562</v>
      </c>
      <c r="AB490" s="1">
        <v>44773</v>
      </c>
      <c r="AC490" s="1">
        <v>44785</v>
      </c>
      <c r="AD490" s="17" t="s">
        <v>34</v>
      </c>
      <c r="AE490" s="17" t="s">
        <v>35</v>
      </c>
      <c r="AF490" s="17" t="s">
        <v>10349</v>
      </c>
    </row>
    <row r="491" spans="1:32" x14ac:dyDescent="0.25">
      <c r="A491" s="17" t="s">
        <v>240</v>
      </c>
      <c r="B491">
        <v>2</v>
      </c>
      <c r="C491">
        <v>201</v>
      </c>
      <c r="D491">
        <v>-207356.61</v>
      </c>
      <c r="E491">
        <v>-289452.36</v>
      </c>
      <c r="F491">
        <v>-175477.75</v>
      </c>
      <c r="G491">
        <v>-208003.28</v>
      </c>
      <c r="H491">
        <v>-231382.89</v>
      </c>
      <c r="I491">
        <v>-216502.86</v>
      </c>
      <c r="J491">
        <v>-185679.03</v>
      </c>
      <c r="K491">
        <v>0</v>
      </c>
      <c r="L491">
        <v>0</v>
      </c>
      <c r="M491">
        <v>0</v>
      </c>
      <c r="N491">
        <v>0</v>
      </c>
      <c r="O491">
        <v>0</v>
      </c>
      <c r="P491">
        <v>-444476.25</v>
      </c>
      <c r="Q491">
        <v>-336821.02</v>
      </c>
      <c r="R491">
        <v>-378828.49</v>
      </c>
      <c r="S491">
        <v>-317854.71999999997</v>
      </c>
      <c r="T491">
        <v>-297519</v>
      </c>
      <c r="U491">
        <v>-424500.52</v>
      </c>
      <c r="V491">
        <v>0</v>
      </c>
      <c r="W491">
        <v>0</v>
      </c>
      <c r="X491">
        <v>0</v>
      </c>
      <c r="Y491">
        <v>0</v>
      </c>
      <c r="Z491">
        <v>0</v>
      </c>
      <c r="AA491" s="1">
        <v>44562</v>
      </c>
      <c r="AB491" s="1">
        <v>44773</v>
      </c>
      <c r="AC491" s="1">
        <v>44785</v>
      </c>
      <c r="AD491" s="17" t="s">
        <v>34</v>
      </c>
      <c r="AE491" s="17" t="s">
        <v>35</v>
      </c>
      <c r="AF491" s="17" t="s">
        <v>10349</v>
      </c>
    </row>
    <row r="492" spans="1:32" x14ac:dyDescent="0.25">
      <c r="A492" s="17" t="s">
        <v>244</v>
      </c>
      <c r="B492">
        <v>2</v>
      </c>
      <c r="C492">
        <v>201</v>
      </c>
      <c r="D492">
        <v>-207356.61</v>
      </c>
      <c r="E492">
        <v>-289452.36</v>
      </c>
      <c r="F492">
        <v>-175477.75</v>
      </c>
      <c r="G492">
        <v>-208003.28</v>
      </c>
      <c r="H492">
        <v>-231382.89</v>
      </c>
      <c r="I492">
        <v>-216502.86</v>
      </c>
      <c r="J492">
        <v>-185679.03</v>
      </c>
      <c r="K492">
        <v>0</v>
      </c>
      <c r="L492">
        <v>0</v>
      </c>
      <c r="M492">
        <v>0</v>
      </c>
      <c r="N492">
        <v>0</v>
      </c>
      <c r="O492">
        <v>0</v>
      </c>
      <c r="P492">
        <v>-444476.25</v>
      </c>
      <c r="Q492">
        <v>-336821.02</v>
      </c>
      <c r="R492">
        <v>-378828.49</v>
      </c>
      <c r="S492">
        <v>-317854.71999999997</v>
      </c>
      <c r="T492">
        <v>-297519</v>
      </c>
      <c r="U492">
        <v>-424500.52</v>
      </c>
      <c r="V492">
        <v>105</v>
      </c>
      <c r="W492">
        <v>31</v>
      </c>
      <c r="X492">
        <v>0</v>
      </c>
      <c r="Y492">
        <v>0</v>
      </c>
      <c r="Z492">
        <v>0</v>
      </c>
      <c r="AA492" s="1">
        <v>44562</v>
      </c>
      <c r="AB492" s="1">
        <v>44773</v>
      </c>
      <c r="AC492" s="1">
        <v>44785</v>
      </c>
      <c r="AD492" s="17" t="s">
        <v>34</v>
      </c>
      <c r="AE492" s="17" t="s">
        <v>35</v>
      </c>
      <c r="AF492" s="17" t="s">
        <v>10349</v>
      </c>
    </row>
    <row r="493" spans="1:32" x14ac:dyDescent="0.25">
      <c r="A493" s="17" t="s">
        <v>255</v>
      </c>
      <c r="B493">
        <v>2</v>
      </c>
      <c r="C493">
        <v>201</v>
      </c>
      <c r="D493">
        <v>-1093.9100000000001</v>
      </c>
      <c r="E493">
        <v>-440.69</v>
      </c>
      <c r="F493">
        <v>-513.5</v>
      </c>
      <c r="G493">
        <v>0</v>
      </c>
      <c r="H493">
        <v>-14.32</v>
      </c>
      <c r="I493">
        <v>-399.42</v>
      </c>
      <c r="J493">
        <v>-429.41</v>
      </c>
      <c r="K493">
        <v>0</v>
      </c>
      <c r="L493">
        <v>0</v>
      </c>
      <c r="M493">
        <v>0</v>
      </c>
      <c r="N493">
        <v>0</v>
      </c>
      <c r="O493">
        <v>0</v>
      </c>
      <c r="P493">
        <v>-1816.96</v>
      </c>
      <c r="Q493">
        <v>-1876.93</v>
      </c>
      <c r="R493">
        <v>-679.47</v>
      </c>
      <c r="S493">
        <v>-1812.24</v>
      </c>
      <c r="T493">
        <v>-64149.35</v>
      </c>
      <c r="U493">
        <v>-9665.0499999999993</v>
      </c>
      <c r="V493">
        <v>0</v>
      </c>
      <c r="W493">
        <v>0</v>
      </c>
      <c r="X493">
        <v>0</v>
      </c>
      <c r="Y493">
        <v>0</v>
      </c>
      <c r="Z493">
        <v>0</v>
      </c>
      <c r="AA493" s="1">
        <v>44562</v>
      </c>
      <c r="AB493" s="1">
        <v>44773</v>
      </c>
      <c r="AC493" s="1">
        <v>44785</v>
      </c>
      <c r="AD493" s="17" t="s">
        <v>34</v>
      </c>
      <c r="AE493" s="17" t="s">
        <v>35</v>
      </c>
      <c r="AF493" s="17" t="s">
        <v>10349</v>
      </c>
    </row>
    <row r="494" spans="1:32" x14ac:dyDescent="0.25">
      <c r="A494" s="17" t="s">
        <v>256</v>
      </c>
      <c r="B494">
        <v>2</v>
      </c>
      <c r="C494">
        <v>201</v>
      </c>
      <c r="D494">
        <v>-1093.9100000000001</v>
      </c>
      <c r="E494">
        <v>-440.69</v>
      </c>
      <c r="F494">
        <v>-513.5</v>
      </c>
      <c r="G494">
        <v>0</v>
      </c>
      <c r="H494">
        <v>-14.32</v>
      </c>
      <c r="I494">
        <v>-399.42</v>
      </c>
      <c r="J494">
        <v>-429.41</v>
      </c>
      <c r="K494">
        <v>0</v>
      </c>
      <c r="L494">
        <v>0</v>
      </c>
      <c r="M494">
        <v>0</v>
      </c>
      <c r="N494">
        <v>0</v>
      </c>
      <c r="O494">
        <v>0</v>
      </c>
      <c r="P494">
        <v>-1816.96</v>
      </c>
      <c r="Q494">
        <v>-1876.93</v>
      </c>
      <c r="R494">
        <v>-679.47</v>
      </c>
      <c r="S494">
        <v>-1812.24</v>
      </c>
      <c r="T494">
        <v>-64149.35</v>
      </c>
      <c r="U494">
        <v>-9665.0499999999993</v>
      </c>
      <c r="V494">
        <v>0</v>
      </c>
      <c r="W494">
        <v>0</v>
      </c>
      <c r="X494">
        <v>0</v>
      </c>
      <c r="Y494">
        <v>0</v>
      </c>
      <c r="Z494">
        <v>0</v>
      </c>
      <c r="AA494" s="1">
        <v>44562</v>
      </c>
      <c r="AB494" s="1">
        <v>44773</v>
      </c>
      <c r="AC494" s="1">
        <v>44785</v>
      </c>
      <c r="AD494" s="17" t="s">
        <v>34</v>
      </c>
      <c r="AE494" s="17" t="s">
        <v>35</v>
      </c>
      <c r="AF494" s="17" t="s">
        <v>10349</v>
      </c>
    </row>
    <row r="495" spans="1:32" x14ac:dyDescent="0.25">
      <c r="A495" s="17" t="s">
        <v>260</v>
      </c>
      <c r="B495">
        <v>2</v>
      </c>
      <c r="C495">
        <v>201</v>
      </c>
      <c r="D495">
        <v>-1093.9100000000001</v>
      </c>
      <c r="E495">
        <v>-440.69</v>
      </c>
      <c r="F495">
        <v>-513.5</v>
      </c>
      <c r="G495">
        <v>0</v>
      </c>
      <c r="H495">
        <v>-14.32</v>
      </c>
      <c r="I495">
        <v>-399.42</v>
      </c>
      <c r="J495">
        <v>-429.41</v>
      </c>
      <c r="K495">
        <v>0</v>
      </c>
      <c r="L495">
        <v>0</v>
      </c>
      <c r="M495">
        <v>0</v>
      </c>
      <c r="N495">
        <v>0</v>
      </c>
      <c r="O495">
        <v>0</v>
      </c>
      <c r="P495">
        <v>-1816.96</v>
      </c>
      <c r="Q495">
        <v>-1876.93</v>
      </c>
      <c r="R495">
        <v>-679.47</v>
      </c>
      <c r="S495">
        <v>-1812.24</v>
      </c>
      <c r="T495">
        <v>-64149.35</v>
      </c>
      <c r="U495">
        <v>-9665.0499999999993</v>
      </c>
      <c r="V495">
        <v>105</v>
      </c>
      <c r="W495">
        <v>31</v>
      </c>
      <c r="X495">
        <v>0</v>
      </c>
      <c r="Y495">
        <v>0</v>
      </c>
      <c r="Z495">
        <v>0</v>
      </c>
      <c r="AA495" s="1">
        <v>44562</v>
      </c>
      <c r="AB495" s="1">
        <v>44773</v>
      </c>
      <c r="AC495" s="1">
        <v>44785</v>
      </c>
      <c r="AD495" s="17" t="s">
        <v>34</v>
      </c>
      <c r="AE495" s="17" t="s">
        <v>35</v>
      </c>
      <c r="AF495" s="17" t="s">
        <v>10349</v>
      </c>
    </row>
    <row r="496" spans="1:32" x14ac:dyDescent="0.25">
      <c r="A496" s="17" t="s">
        <v>301</v>
      </c>
      <c r="B496">
        <v>2</v>
      </c>
      <c r="C496">
        <v>201</v>
      </c>
      <c r="D496">
        <v>-210004.68</v>
      </c>
      <c r="E496">
        <v>-213152.01</v>
      </c>
      <c r="F496">
        <v>-231445.18</v>
      </c>
      <c r="G496">
        <v>-234717.17</v>
      </c>
      <c r="H496">
        <v>-270385.01</v>
      </c>
      <c r="I496">
        <v>-200234.09</v>
      </c>
      <c r="J496">
        <v>-201298.94</v>
      </c>
      <c r="K496">
        <v>0</v>
      </c>
      <c r="L496">
        <v>0</v>
      </c>
      <c r="M496">
        <v>0</v>
      </c>
      <c r="N496">
        <v>0</v>
      </c>
      <c r="O496">
        <v>0</v>
      </c>
      <c r="P496">
        <v>-427453.89</v>
      </c>
      <c r="Q496">
        <v>-478293.76000000001</v>
      </c>
      <c r="R496">
        <v>-427320.62</v>
      </c>
      <c r="S496">
        <v>-482658.43</v>
      </c>
      <c r="T496">
        <v>-468587.04</v>
      </c>
      <c r="U496">
        <v>-589301.86</v>
      </c>
      <c r="V496">
        <v>0</v>
      </c>
      <c r="W496">
        <v>0</v>
      </c>
      <c r="X496">
        <v>0</v>
      </c>
      <c r="Y496">
        <v>0</v>
      </c>
      <c r="Z496">
        <v>0</v>
      </c>
      <c r="AA496" s="1">
        <v>44562</v>
      </c>
      <c r="AB496" s="1">
        <v>44773</v>
      </c>
      <c r="AC496" s="1">
        <v>44785</v>
      </c>
      <c r="AD496" s="17" t="s">
        <v>34</v>
      </c>
      <c r="AE496" s="17" t="s">
        <v>35</v>
      </c>
      <c r="AF496" s="17" t="s">
        <v>10349</v>
      </c>
    </row>
    <row r="497" spans="1:32" x14ac:dyDescent="0.25">
      <c r="A497" s="17" t="s">
        <v>302</v>
      </c>
      <c r="B497">
        <v>2</v>
      </c>
      <c r="C497">
        <v>201</v>
      </c>
      <c r="D497">
        <v>-210004.68</v>
      </c>
      <c r="E497">
        <v>-213152.01</v>
      </c>
      <c r="F497">
        <v>-231445.18</v>
      </c>
      <c r="G497">
        <v>-234717.17</v>
      </c>
      <c r="H497">
        <v>-270385.01</v>
      </c>
      <c r="I497">
        <v>-200234.09</v>
      </c>
      <c r="J497">
        <v>-201298.94</v>
      </c>
      <c r="K497">
        <v>0</v>
      </c>
      <c r="L497">
        <v>0</v>
      </c>
      <c r="M497">
        <v>0</v>
      </c>
      <c r="N497">
        <v>0</v>
      </c>
      <c r="O497">
        <v>0</v>
      </c>
      <c r="P497">
        <v>-427453.89</v>
      </c>
      <c r="Q497">
        <v>-478293.76000000001</v>
      </c>
      <c r="R497">
        <v>-427320.62</v>
      </c>
      <c r="S497">
        <v>-482658.43</v>
      </c>
      <c r="T497">
        <v>-468587.04</v>
      </c>
      <c r="U497">
        <v>-589301.86</v>
      </c>
      <c r="V497">
        <v>0</v>
      </c>
      <c r="W497">
        <v>0</v>
      </c>
      <c r="X497">
        <v>0</v>
      </c>
      <c r="Y497">
        <v>0</v>
      </c>
      <c r="Z497">
        <v>0</v>
      </c>
      <c r="AA497" s="1">
        <v>44562</v>
      </c>
      <c r="AB497" s="1">
        <v>44773</v>
      </c>
      <c r="AC497" s="1">
        <v>44785</v>
      </c>
      <c r="AD497" s="17" t="s">
        <v>34</v>
      </c>
      <c r="AE497" s="17" t="s">
        <v>35</v>
      </c>
      <c r="AF497" s="17" t="s">
        <v>10349</v>
      </c>
    </row>
    <row r="498" spans="1:32" x14ac:dyDescent="0.25">
      <c r="A498" s="17" t="s">
        <v>303</v>
      </c>
      <c r="B498">
        <v>2</v>
      </c>
      <c r="C498">
        <v>201</v>
      </c>
      <c r="D498">
        <v>-210004.68</v>
      </c>
      <c r="E498">
        <v>-213152.01</v>
      </c>
      <c r="F498">
        <v>-231445.18</v>
      </c>
      <c r="G498">
        <v>-234717.17</v>
      </c>
      <c r="H498">
        <v>-270385.01</v>
      </c>
      <c r="I498">
        <v>-200234.09</v>
      </c>
      <c r="J498">
        <v>-201298.94</v>
      </c>
      <c r="K498">
        <v>0</v>
      </c>
      <c r="L498">
        <v>0</v>
      </c>
      <c r="M498">
        <v>0</v>
      </c>
      <c r="N498">
        <v>0</v>
      </c>
      <c r="O498">
        <v>0</v>
      </c>
      <c r="P498">
        <v>-427453.89</v>
      </c>
      <c r="Q498">
        <v>-478293.76000000001</v>
      </c>
      <c r="R498">
        <v>-427320.62</v>
      </c>
      <c r="S498">
        <v>-482658.43</v>
      </c>
      <c r="T498">
        <v>-468587.04</v>
      </c>
      <c r="U498">
        <v>-589301.86</v>
      </c>
      <c r="V498">
        <v>0</v>
      </c>
      <c r="W498">
        <v>0</v>
      </c>
      <c r="X498">
        <v>0</v>
      </c>
      <c r="Y498">
        <v>0</v>
      </c>
      <c r="Z498">
        <v>0</v>
      </c>
      <c r="AA498" s="1">
        <v>44562</v>
      </c>
      <c r="AB498" s="1">
        <v>44773</v>
      </c>
      <c r="AC498" s="1">
        <v>44785</v>
      </c>
      <c r="AD498" s="17" t="s">
        <v>34</v>
      </c>
      <c r="AE498" s="17" t="s">
        <v>35</v>
      </c>
      <c r="AF498" s="17" t="s">
        <v>10349</v>
      </c>
    </row>
    <row r="499" spans="1:32" x14ac:dyDescent="0.25">
      <c r="A499" s="17" t="s">
        <v>304</v>
      </c>
      <c r="B499">
        <v>2</v>
      </c>
      <c r="C499">
        <v>201</v>
      </c>
      <c r="D499">
        <v>-159837.41</v>
      </c>
      <c r="E499">
        <v>-200841.99</v>
      </c>
      <c r="F499">
        <v>-215531.46</v>
      </c>
      <c r="G499">
        <v>-193826.75</v>
      </c>
      <c r="H499">
        <v>-240405.94</v>
      </c>
      <c r="I499">
        <v>-191103.57</v>
      </c>
      <c r="J499">
        <v>-192800.91</v>
      </c>
      <c r="K499">
        <v>0</v>
      </c>
      <c r="L499">
        <v>0</v>
      </c>
      <c r="M499">
        <v>0</v>
      </c>
      <c r="N499">
        <v>0</v>
      </c>
      <c r="O499">
        <v>0</v>
      </c>
      <c r="P499">
        <v>-381139.34</v>
      </c>
      <c r="Q499">
        <v>-424278.46</v>
      </c>
      <c r="R499">
        <v>-405277.5</v>
      </c>
      <c r="S499">
        <v>-471794.87</v>
      </c>
      <c r="T499">
        <v>-460844.5</v>
      </c>
      <c r="U499">
        <v>-556665.32999999996</v>
      </c>
      <c r="V499">
        <v>0</v>
      </c>
      <c r="W499">
        <v>0</v>
      </c>
      <c r="X499">
        <v>0</v>
      </c>
      <c r="Y499">
        <v>0</v>
      </c>
      <c r="Z499">
        <v>0</v>
      </c>
      <c r="AA499" s="1">
        <v>44562</v>
      </c>
      <c r="AB499" s="1">
        <v>44773</v>
      </c>
      <c r="AC499" s="1">
        <v>44785</v>
      </c>
      <c r="AD499" s="17" t="s">
        <v>34</v>
      </c>
      <c r="AE499" s="17" t="s">
        <v>35</v>
      </c>
      <c r="AF499" s="17" t="s">
        <v>10349</v>
      </c>
    </row>
    <row r="500" spans="1:32" x14ac:dyDescent="0.25">
      <c r="A500" s="17" t="s">
        <v>305</v>
      </c>
      <c r="B500">
        <v>2</v>
      </c>
      <c r="C500">
        <v>201</v>
      </c>
      <c r="D500">
        <v>-159837.41</v>
      </c>
      <c r="E500">
        <v>-200841.99</v>
      </c>
      <c r="F500">
        <v>-215531.46</v>
      </c>
      <c r="G500">
        <v>-193826.75</v>
      </c>
      <c r="H500">
        <v>-240405.94</v>
      </c>
      <c r="I500">
        <v>-191103.57</v>
      </c>
      <c r="J500">
        <v>-192800.91</v>
      </c>
      <c r="K500">
        <v>0</v>
      </c>
      <c r="L500">
        <v>0</v>
      </c>
      <c r="M500">
        <v>0</v>
      </c>
      <c r="N500">
        <v>0</v>
      </c>
      <c r="O500">
        <v>0</v>
      </c>
      <c r="P500">
        <v>-381139.34</v>
      </c>
      <c r="Q500">
        <v>-424278.46</v>
      </c>
      <c r="R500">
        <v>-405277.5</v>
      </c>
      <c r="S500">
        <v>-471794.87</v>
      </c>
      <c r="T500">
        <v>-460844.5</v>
      </c>
      <c r="U500">
        <v>-556665.32999999996</v>
      </c>
      <c r="V500">
        <v>0</v>
      </c>
      <c r="W500">
        <v>0</v>
      </c>
      <c r="X500">
        <v>0</v>
      </c>
      <c r="Y500">
        <v>0</v>
      </c>
      <c r="Z500">
        <v>0</v>
      </c>
      <c r="AA500" s="1">
        <v>44562</v>
      </c>
      <c r="AB500" s="1">
        <v>44773</v>
      </c>
      <c r="AC500" s="1">
        <v>44785</v>
      </c>
      <c r="AD500" s="17" t="s">
        <v>34</v>
      </c>
      <c r="AE500" s="17" t="s">
        <v>35</v>
      </c>
      <c r="AF500" s="17" t="s">
        <v>10349</v>
      </c>
    </row>
    <row r="501" spans="1:32" x14ac:dyDescent="0.25">
      <c r="A501" s="17" t="s">
        <v>309</v>
      </c>
      <c r="B501">
        <v>2</v>
      </c>
      <c r="C501">
        <v>201</v>
      </c>
      <c r="D501">
        <v>-159837.41</v>
      </c>
      <c r="E501">
        <v>-200841.99</v>
      </c>
      <c r="F501">
        <v>-215531.46</v>
      </c>
      <c r="G501">
        <v>-193826.75</v>
      </c>
      <c r="H501">
        <v>-240405.94</v>
      </c>
      <c r="I501">
        <v>-191103.57</v>
      </c>
      <c r="J501">
        <v>-192800.91</v>
      </c>
      <c r="K501">
        <v>0</v>
      </c>
      <c r="L501">
        <v>0</v>
      </c>
      <c r="M501">
        <v>0</v>
      </c>
      <c r="N501">
        <v>0</v>
      </c>
      <c r="O501">
        <v>0</v>
      </c>
      <c r="P501">
        <v>-381139.34</v>
      </c>
      <c r="Q501">
        <v>-424278.46</v>
      </c>
      <c r="R501">
        <v>-405277.5</v>
      </c>
      <c r="S501">
        <v>-471794.87</v>
      </c>
      <c r="T501">
        <v>-460844.5</v>
      </c>
      <c r="U501">
        <v>-556665.32999999996</v>
      </c>
      <c r="V501">
        <v>105</v>
      </c>
      <c r="W501">
        <v>31</v>
      </c>
      <c r="X501">
        <v>0</v>
      </c>
      <c r="Y501">
        <v>0</v>
      </c>
      <c r="Z501">
        <v>0</v>
      </c>
      <c r="AA501" s="1">
        <v>44562</v>
      </c>
      <c r="AB501" s="1">
        <v>44773</v>
      </c>
      <c r="AC501" s="1">
        <v>44785</v>
      </c>
      <c r="AD501" s="17" t="s">
        <v>34</v>
      </c>
      <c r="AE501" s="17" t="s">
        <v>35</v>
      </c>
      <c r="AF501" s="17" t="s">
        <v>10349</v>
      </c>
    </row>
    <row r="502" spans="1:32" x14ac:dyDescent="0.25">
      <c r="A502" s="17" t="s">
        <v>310</v>
      </c>
      <c r="B502">
        <v>2</v>
      </c>
      <c r="C502">
        <v>201</v>
      </c>
      <c r="D502">
        <v>-48013.8</v>
      </c>
      <c r="E502">
        <v>-9663.7000000000007</v>
      </c>
      <c r="F502">
        <v>-13521.28</v>
      </c>
      <c r="G502">
        <v>-38715.129999999997</v>
      </c>
      <c r="H502">
        <v>-28313.06</v>
      </c>
      <c r="I502">
        <v>-7584.12</v>
      </c>
      <c r="J502">
        <v>-6618.74</v>
      </c>
      <c r="K502">
        <v>0</v>
      </c>
      <c r="L502">
        <v>0</v>
      </c>
      <c r="M502">
        <v>0</v>
      </c>
      <c r="N502">
        <v>0</v>
      </c>
      <c r="O502">
        <v>0</v>
      </c>
      <c r="P502">
        <v>-41360.25</v>
      </c>
      <c r="Q502">
        <v>-49414.21</v>
      </c>
      <c r="R502">
        <v>-17576.82</v>
      </c>
      <c r="S502">
        <v>-6258.69</v>
      </c>
      <c r="T502">
        <v>-2347.9499999999998</v>
      </c>
      <c r="U502">
        <v>-27034.48</v>
      </c>
      <c r="V502">
        <v>0</v>
      </c>
      <c r="W502">
        <v>0</v>
      </c>
      <c r="X502">
        <v>0</v>
      </c>
      <c r="Y502">
        <v>0</v>
      </c>
      <c r="Z502">
        <v>0</v>
      </c>
      <c r="AA502" s="1">
        <v>44562</v>
      </c>
      <c r="AB502" s="1">
        <v>44773</v>
      </c>
      <c r="AC502" s="1">
        <v>44785</v>
      </c>
      <c r="AD502" s="17" t="s">
        <v>34</v>
      </c>
      <c r="AE502" s="17" t="s">
        <v>35</v>
      </c>
      <c r="AF502" s="17" t="s">
        <v>10349</v>
      </c>
    </row>
    <row r="503" spans="1:32" x14ac:dyDescent="0.25">
      <c r="A503" s="17" t="s">
        <v>311</v>
      </c>
      <c r="B503">
        <v>2</v>
      </c>
      <c r="C503">
        <v>201</v>
      </c>
      <c r="D503">
        <v>-48013.8</v>
      </c>
      <c r="E503">
        <v>-9663.7000000000007</v>
      </c>
      <c r="F503">
        <v>-13521.28</v>
      </c>
      <c r="G503">
        <v>-38715.129999999997</v>
      </c>
      <c r="H503">
        <v>-28313.06</v>
      </c>
      <c r="I503">
        <v>-7584.12</v>
      </c>
      <c r="J503">
        <v>-6618.74</v>
      </c>
      <c r="K503">
        <v>0</v>
      </c>
      <c r="L503">
        <v>0</v>
      </c>
      <c r="M503">
        <v>0</v>
      </c>
      <c r="N503">
        <v>0</v>
      </c>
      <c r="O503">
        <v>0</v>
      </c>
      <c r="P503">
        <v>-41360.25</v>
      </c>
      <c r="Q503">
        <v>-49414.21</v>
      </c>
      <c r="R503">
        <v>-17576.82</v>
      </c>
      <c r="S503">
        <v>-6258.69</v>
      </c>
      <c r="T503">
        <v>-2347.9499999999998</v>
      </c>
      <c r="U503">
        <v>-27034.48</v>
      </c>
      <c r="V503">
        <v>0</v>
      </c>
      <c r="W503">
        <v>0</v>
      </c>
      <c r="X503">
        <v>0</v>
      </c>
      <c r="Y503">
        <v>0</v>
      </c>
      <c r="Z503">
        <v>0</v>
      </c>
      <c r="AA503" s="1">
        <v>44562</v>
      </c>
      <c r="AB503" s="1">
        <v>44773</v>
      </c>
      <c r="AC503" s="1">
        <v>44785</v>
      </c>
      <c r="AD503" s="17" t="s">
        <v>34</v>
      </c>
      <c r="AE503" s="17" t="s">
        <v>35</v>
      </c>
      <c r="AF503" s="17" t="s">
        <v>10349</v>
      </c>
    </row>
    <row r="504" spans="1:32" x14ac:dyDescent="0.25">
      <c r="A504" s="17" t="s">
        <v>315</v>
      </c>
      <c r="B504">
        <v>2</v>
      </c>
      <c r="C504">
        <v>201</v>
      </c>
      <c r="D504">
        <v>-48013.8</v>
      </c>
      <c r="E504">
        <v>-9663.7000000000007</v>
      </c>
      <c r="F504">
        <v>-13521.28</v>
      </c>
      <c r="G504">
        <v>-38715.129999999997</v>
      </c>
      <c r="H504">
        <v>-28313.06</v>
      </c>
      <c r="I504">
        <v>-7584.12</v>
      </c>
      <c r="J504">
        <v>-6618.74</v>
      </c>
      <c r="K504">
        <v>0</v>
      </c>
      <c r="L504">
        <v>0</v>
      </c>
      <c r="M504">
        <v>0</v>
      </c>
      <c r="N504">
        <v>0</v>
      </c>
      <c r="O504">
        <v>0</v>
      </c>
      <c r="P504">
        <v>-41360.25</v>
      </c>
      <c r="Q504">
        <v>-49414.21</v>
      </c>
      <c r="R504">
        <v>-17576.82</v>
      </c>
      <c r="S504">
        <v>-6258.69</v>
      </c>
      <c r="T504">
        <v>-2347.9499999999998</v>
      </c>
      <c r="U504">
        <v>-27034.48</v>
      </c>
      <c r="V504">
        <v>105</v>
      </c>
      <c r="W504">
        <v>31</v>
      </c>
      <c r="X504">
        <v>0</v>
      </c>
      <c r="Y504">
        <v>0</v>
      </c>
      <c r="Z504">
        <v>0</v>
      </c>
      <c r="AA504" s="1">
        <v>44562</v>
      </c>
      <c r="AB504" s="1">
        <v>44773</v>
      </c>
      <c r="AC504" s="1">
        <v>44785</v>
      </c>
      <c r="AD504" s="17" t="s">
        <v>34</v>
      </c>
      <c r="AE504" s="17" t="s">
        <v>35</v>
      </c>
      <c r="AF504" s="17" t="s">
        <v>10349</v>
      </c>
    </row>
    <row r="505" spans="1:32" x14ac:dyDescent="0.25">
      <c r="A505" s="17" t="s">
        <v>316</v>
      </c>
      <c r="B505">
        <v>2</v>
      </c>
      <c r="C505">
        <v>201</v>
      </c>
      <c r="D505">
        <v>-2153.4699999999998</v>
      </c>
      <c r="E505">
        <v>-2646.32</v>
      </c>
      <c r="F505">
        <v>-2392.44</v>
      </c>
      <c r="G505">
        <v>-2175.29</v>
      </c>
      <c r="H505">
        <v>-1666.01</v>
      </c>
      <c r="I505">
        <v>-1546.4</v>
      </c>
      <c r="J505">
        <v>-1879.29</v>
      </c>
      <c r="K505">
        <v>0</v>
      </c>
      <c r="L505">
        <v>0</v>
      </c>
      <c r="M505">
        <v>0</v>
      </c>
      <c r="N505">
        <v>0</v>
      </c>
      <c r="O505">
        <v>0</v>
      </c>
      <c r="P505">
        <v>-4954.3</v>
      </c>
      <c r="Q505">
        <v>-4601.09</v>
      </c>
      <c r="R505">
        <v>-4466.3</v>
      </c>
      <c r="S505">
        <v>-4604.87</v>
      </c>
      <c r="T505">
        <v>-5394.59</v>
      </c>
      <c r="U505">
        <v>-5602.05</v>
      </c>
      <c r="V505">
        <v>0</v>
      </c>
      <c r="W505">
        <v>0</v>
      </c>
      <c r="X505">
        <v>0</v>
      </c>
      <c r="Y505">
        <v>0</v>
      </c>
      <c r="Z505">
        <v>0</v>
      </c>
      <c r="AA505" s="1">
        <v>44562</v>
      </c>
      <c r="AB505" s="1">
        <v>44773</v>
      </c>
      <c r="AC505" s="1">
        <v>44785</v>
      </c>
      <c r="AD505" s="17" t="s">
        <v>34</v>
      </c>
      <c r="AE505" s="17" t="s">
        <v>35</v>
      </c>
      <c r="AF505" s="17" t="s">
        <v>10349</v>
      </c>
    </row>
    <row r="506" spans="1:32" x14ac:dyDescent="0.25">
      <c r="A506" s="17" t="s">
        <v>317</v>
      </c>
      <c r="B506">
        <v>2</v>
      </c>
      <c r="C506">
        <v>201</v>
      </c>
      <c r="D506">
        <v>-2153.4699999999998</v>
      </c>
      <c r="E506">
        <v>-2646.32</v>
      </c>
      <c r="F506">
        <v>-2392.44</v>
      </c>
      <c r="G506">
        <v>-2175.29</v>
      </c>
      <c r="H506">
        <v>-1666.01</v>
      </c>
      <c r="I506">
        <v>-1546.4</v>
      </c>
      <c r="J506">
        <v>-1879.29</v>
      </c>
      <c r="K506">
        <v>0</v>
      </c>
      <c r="L506">
        <v>0</v>
      </c>
      <c r="M506">
        <v>0</v>
      </c>
      <c r="N506">
        <v>0</v>
      </c>
      <c r="O506">
        <v>0</v>
      </c>
      <c r="P506">
        <v>-4954.3</v>
      </c>
      <c r="Q506">
        <v>-4601.09</v>
      </c>
      <c r="R506">
        <v>-4466.3</v>
      </c>
      <c r="S506">
        <v>-4604.87</v>
      </c>
      <c r="T506">
        <v>-5394.59</v>
      </c>
      <c r="U506">
        <v>-5602.05</v>
      </c>
      <c r="V506">
        <v>0</v>
      </c>
      <c r="W506">
        <v>0</v>
      </c>
      <c r="X506">
        <v>0</v>
      </c>
      <c r="Y506">
        <v>0</v>
      </c>
      <c r="Z506">
        <v>0</v>
      </c>
      <c r="AA506" s="1">
        <v>44562</v>
      </c>
      <c r="AB506" s="1">
        <v>44773</v>
      </c>
      <c r="AC506" s="1">
        <v>44785</v>
      </c>
      <c r="AD506" s="17" t="s">
        <v>34</v>
      </c>
      <c r="AE506" s="17" t="s">
        <v>35</v>
      </c>
      <c r="AF506" s="17" t="s">
        <v>10349</v>
      </c>
    </row>
    <row r="507" spans="1:32" x14ac:dyDescent="0.25">
      <c r="A507" s="17" t="s">
        <v>321</v>
      </c>
      <c r="B507">
        <v>2</v>
      </c>
      <c r="C507">
        <v>201</v>
      </c>
      <c r="D507">
        <v>-2153.4699999999998</v>
      </c>
      <c r="E507">
        <v>-2646.32</v>
      </c>
      <c r="F507">
        <v>-2392.44</v>
      </c>
      <c r="G507">
        <v>-2175.29</v>
      </c>
      <c r="H507">
        <v>-1666.01</v>
      </c>
      <c r="I507">
        <v>-1546.4</v>
      </c>
      <c r="J507">
        <v>-1879.29</v>
      </c>
      <c r="K507">
        <v>0</v>
      </c>
      <c r="L507">
        <v>0</v>
      </c>
      <c r="M507">
        <v>0</v>
      </c>
      <c r="N507">
        <v>0</v>
      </c>
      <c r="O507">
        <v>0</v>
      </c>
      <c r="P507">
        <v>-4954.3</v>
      </c>
      <c r="Q507">
        <v>-4601.09</v>
      </c>
      <c r="R507">
        <v>-4466.3</v>
      </c>
      <c r="S507">
        <v>-4604.87</v>
      </c>
      <c r="T507">
        <v>-5394.59</v>
      </c>
      <c r="U507">
        <v>-5602.05</v>
      </c>
      <c r="V507">
        <v>105</v>
      </c>
      <c r="W507">
        <v>31</v>
      </c>
      <c r="X507">
        <v>0</v>
      </c>
      <c r="Y507">
        <v>0</v>
      </c>
      <c r="Z507">
        <v>0</v>
      </c>
      <c r="AA507" s="1">
        <v>44562</v>
      </c>
      <c r="AB507" s="1">
        <v>44773</v>
      </c>
      <c r="AC507" s="1">
        <v>44785</v>
      </c>
      <c r="AD507" s="17" t="s">
        <v>34</v>
      </c>
      <c r="AE507" s="17" t="s">
        <v>35</v>
      </c>
      <c r="AF507" s="17" t="s">
        <v>10349</v>
      </c>
    </row>
  </sheetData>
  <pageMargins left="0.511811024" right="0.511811024" top="0.78740157499999996" bottom="0.78740157499999996" header="0.31496062000000002" footer="0.31496062000000002"/>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58953-9D33-4726-8EA1-6737EA9AC06B}">
  <sheetPr>
    <tabColor rgb="FF00B050"/>
    <pageSetUpPr fitToPage="1"/>
  </sheetPr>
  <dimension ref="A1:F36"/>
  <sheetViews>
    <sheetView workbookViewId="0"/>
  </sheetViews>
  <sheetFormatPr defaultRowHeight="15" x14ac:dyDescent="0.25"/>
  <cols>
    <col min="1" max="1" width="5" bestFit="1" customWidth="1"/>
    <col min="2" max="2" width="12.140625" bestFit="1" customWidth="1"/>
    <col min="3" max="3" width="15.140625" bestFit="1" customWidth="1"/>
    <col min="4" max="4" width="10.5703125" bestFit="1" customWidth="1"/>
    <col min="5" max="5" width="20.42578125" bestFit="1" customWidth="1"/>
    <col min="6" max="6" width="8.85546875" bestFit="1" customWidth="1"/>
  </cols>
  <sheetData>
    <row r="1" spans="1:6" ht="16.5" thickTop="1" thickBot="1" x14ac:dyDescent="0.3">
      <c r="A1" s="3" t="s">
        <v>10338</v>
      </c>
      <c r="B1" s="3" t="s">
        <v>10339</v>
      </c>
      <c r="C1" s="3" t="s">
        <v>10340</v>
      </c>
      <c r="D1" s="3" t="s">
        <v>10341</v>
      </c>
      <c r="E1" s="3" t="s">
        <v>10342</v>
      </c>
      <c r="F1" s="3" t="s">
        <v>10343</v>
      </c>
    </row>
    <row r="2" spans="1:6" ht="15.75" thickTop="1" x14ac:dyDescent="0.25">
      <c r="A2" s="6">
        <v>2005</v>
      </c>
      <c r="B2" s="7">
        <v>1624509.49</v>
      </c>
      <c r="C2" s="7"/>
      <c r="D2" s="7">
        <v>43772.22</v>
      </c>
      <c r="E2" s="7"/>
      <c r="F2" s="8"/>
    </row>
    <row r="3" spans="1:6" x14ac:dyDescent="0.25">
      <c r="A3" s="4">
        <v>2006</v>
      </c>
      <c r="B3" s="9">
        <v>1702225.84</v>
      </c>
      <c r="C3" s="9"/>
      <c r="D3" s="9">
        <v>59716.74</v>
      </c>
      <c r="E3" s="9"/>
      <c r="F3" s="10"/>
    </row>
    <row r="4" spans="1:6" x14ac:dyDescent="0.25">
      <c r="A4" s="4">
        <v>2007</v>
      </c>
      <c r="B4" s="9">
        <v>1720124.56</v>
      </c>
      <c r="C4" s="9"/>
      <c r="D4" s="9">
        <v>61521.78</v>
      </c>
      <c r="E4" s="9"/>
      <c r="F4" s="10"/>
    </row>
    <row r="5" spans="1:6" x14ac:dyDescent="0.25">
      <c r="A5" s="4">
        <v>2008</v>
      </c>
      <c r="B5" s="9">
        <v>1708090.12</v>
      </c>
      <c r="C5" s="9"/>
      <c r="D5" s="9">
        <v>65151.71</v>
      </c>
      <c r="E5" s="9"/>
      <c r="F5" s="10"/>
    </row>
    <row r="6" spans="1:6" x14ac:dyDescent="0.25">
      <c r="A6" s="4">
        <v>2009</v>
      </c>
      <c r="B6" s="9">
        <v>1734402.51</v>
      </c>
      <c r="C6" s="9"/>
      <c r="D6" s="9">
        <v>69397.55</v>
      </c>
      <c r="E6" s="9"/>
      <c r="F6" s="10"/>
    </row>
    <row r="7" spans="1:6" x14ac:dyDescent="0.25">
      <c r="A7" s="4">
        <v>2010</v>
      </c>
      <c r="B7" s="9">
        <v>1845279.83</v>
      </c>
      <c r="C7" s="9"/>
      <c r="D7" s="9">
        <v>73130.55</v>
      </c>
      <c r="E7" s="9"/>
      <c r="F7" s="10"/>
    </row>
    <row r="8" spans="1:6" x14ac:dyDescent="0.25">
      <c r="A8" s="4">
        <v>2011</v>
      </c>
      <c r="B8" s="9">
        <v>1881735.51</v>
      </c>
      <c r="C8" s="9"/>
      <c r="D8" s="9">
        <v>77510.58</v>
      </c>
      <c r="E8" s="9"/>
      <c r="F8" s="10"/>
    </row>
    <row r="9" spans="1:6" x14ac:dyDescent="0.25">
      <c r="A9" s="4">
        <v>2012</v>
      </c>
      <c r="B9" s="9">
        <v>1985559.27</v>
      </c>
      <c r="C9" s="9"/>
      <c r="D9" s="9">
        <v>85053.64</v>
      </c>
      <c r="E9" s="9"/>
      <c r="F9" s="10"/>
    </row>
    <row r="10" spans="1:6" x14ac:dyDescent="0.25">
      <c r="A10" s="4">
        <v>2013</v>
      </c>
      <c r="B10" s="9">
        <v>2014147.7</v>
      </c>
      <c r="C10" s="9"/>
      <c r="D10" s="9">
        <v>90402.42</v>
      </c>
      <c r="E10" s="9"/>
      <c r="F10" s="10"/>
    </row>
    <row r="11" spans="1:6" x14ac:dyDescent="0.25">
      <c r="A11" s="4">
        <v>2014</v>
      </c>
      <c r="B11" s="9">
        <v>2121311.4900000002</v>
      </c>
      <c r="C11" s="9"/>
      <c r="D11" s="9">
        <v>98297.45</v>
      </c>
      <c r="E11" s="9"/>
      <c r="F11" s="10"/>
    </row>
    <row r="12" spans="1:6" x14ac:dyDescent="0.25">
      <c r="A12" s="4">
        <v>2015</v>
      </c>
      <c r="B12" s="9">
        <f>104993.16+1917341.97</f>
        <v>2022335.13</v>
      </c>
      <c r="C12" s="9"/>
      <c r="D12" s="9">
        <v>104491.76</v>
      </c>
      <c r="E12" s="9"/>
      <c r="F12" s="10"/>
    </row>
    <row r="13" spans="1:6" x14ac:dyDescent="0.25">
      <c r="A13" s="4">
        <v>2016</v>
      </c>
      <c r="B13" s="9">
        <f>116124.24+2138602.29</f>
        <v>2254726.5300000003</v>
      </c>
      <c r="C13" s="9"/>
      <c r="D13" s="9">
        <v>115196.65</v>
      </c>
      <c r="E13" s="9"/>
      <c r="F13" s="10"/>
    </row>
    <row r="14" spans="1:6" x14ac:dyDescent="0.25">
      <c r="A14" s="4">
        <v>2017</v>
      </c>
      <c r="B14" s="9">
        <f>123473.76+2152509.44</f>
        <v>2275983.1999999997</v>
      </c>
      <c r="C14" s="9"/>
      <c r="D14" s="9">
        <v>123473.76</v>
      </c>
      <c r="E14" s="9"/>
      <c r="F14" s="10"/>
    </row>
    <row r="15" spans="1:6" x14ac:dyDescent="0.25">
      <c r="A15" s="4">
        <v>2018</v>
      </c>
      <c r="B15" s="9">
        <f>129647+2130487.91</f>
        <v>2260134.91</v>
      </c>
      <c r="C15" s="9"/>
      <c r="D15" s="9">
        <v>129647</v>
      </c>
      <c r="E15" s="9"/>
      <c r="F15" s="10"/>
    </row>
    <row r="16" spans="1:6" x14ac:dyDescent="0.25">
      <c r="A16" s="4">
        <v>2019</v>
      </c>
      <c r="B16" s="9">
        <f>134261.88+1996226.03</f>
        <v>2130487.91</v>
      </c>
      <c r="C16" s="9"/>
      <c r="D16" s="9">
        <v>134261.88</v>
      </c>
      <c r="E16" s="9"/>
      <c r="F16" s="10"/>
    </row>
    <row r="17" spans="1:6" x14ac:dyDescent="0.25">
      <c r="A17" s="4">
        <v>2020</v>
      </c>
      <c r="B17" s="9">
        <f>140976.72+2034701.24</f>
        <v>2175677.96</v>
      </c>
      <c r="C17" s="9"/>
      <c r="D17" s="9">
        <v>140973.72</v>
      </c>
      <c r="E17" s="9"/>
      <c r="F17" s="10"/>
    </row>
    <row r="18" spans="1:6" x14ac:dyDescent="0.25">
      <c r="A18" s="4">
        <v>2021</v>
      </c>
      <c r="B18" s="9">
        <v>2034704.24</v>
      </c>
      <c r="C18" s="9"/>
      <c r="D18" s="9">
        <f>140973.72+6371.64</f>
        <v>147345.36000000002</v>
      </c>
      <c r="E18" s="9"/>
      <c r="F18" s="10"/>
    </row>
    <row r="19" spans="1:6" x14ac:dyDescent="0.25">
      <c r="A19" s="4">
        <v>2022</v>
      </c>
      <c r="B19" s="9">
        <f>156409.72+2039650.68</f>
        <v>2196060.4</v>
      </c>
      <c r="C19" s="9"/>
      <c r="D19" s="9">
        <v>156409.72</v>
      </c>
      <c r="E19" s="9"/>
      <c r="F19" s="10"/>
    </row>
    <row r="20" spans="1:6" x14ac:dyDescent="0.25">
      <c r="A20" s="4">
        <v>2023</v>
      </c>
      <c r="B20" s="9"/>
      <c r="C20" s="9">
        <f>(B19-D19)*(1+F20)</f>
        <v>2174063.6598120001</v>
      </c>
      <c r="D20" s="9"/>
      <c r="E20" s="9">
        <f>D19*(1+F20)</f>
        <v>166717.12054800001</v>
      </c>
      <c r="F20" s="10">
        <v>6.59E-2</v>
      </c>
    </row>
    <row r="21" spans="1:6" x14ac:dyDescent="0.25">
      <c r="A21" s="4">
        <v>2024</v>
      </c>
      <c r="B21" s="9"/>
      <c r="C21" s="9">
        <f t="shared" ref="C21:C32" si="0">(C20-E20)*(1+F21)</f>
        <v>2082622.0344864002</v>
      </c>
      <c r="D21" s="9"/>
      <c r="E21" s="9">
        <f t="shared" ref="E21:E31" si="1">E20*(1+F21)</f>
        <v>172969.01256855001</v>
      </c>
      <c r="F21" s="10">
        <v>3.7499999999999999E-2</v>
      </c>
    </row>
    <row r="22" spans="1:6" x14ac:dyDescent="0.25">
      <c r="A22" s="4">
        <v>2025</v>
      </c>
      <c r="B22" s="9"/>
      <c r="C22" s="9">
        <f t="shared" si="0"/>
        <v>1969807.0921082627</v>
      </c>
      <c r="D22" s="9"/>
      <c r="E22" s="9">
        <f t="shared" si="1"/>
        <v>178417.53646445935</v>
      </c>
      <c r="F22" s="10">
        <v>3.15E-2</v>
      </c>
    </row>
    <row r="23" spans="1:6" x14ac:dyDescent="0.25">
      <c r="A23" s="4">
        <v>2026</v>
      </c>
      <c r="B23" s="9"/>
      <c r="C23" s="9">
        <f t="shared" si="0"/>
        <v>1845131.2423131175</v>
      </c>
      <c r="D23" s="9"/>
      <c r="E23" s="9">
        <f t="shared" si="1"/>
        <v>183770.06255839314</v>
      </c>
      <c r="F23" s="10">
        <v>0.03</v>
      </c>
    </row>
    <row r="24" spans="1:6" x14ac:dyDescent="0.25">
      <c r="A24" s="4">
        <v>2027</v>
      </c>
      <c r="B24" s="9"/>
      <c r="C24" s="9">
        <f t="shared" si="0"/>
        <v>1711202.0151473661</v>
      </c>
      <c r="D24" s="9"/>
      <c r="E24" s="9">
        <f t="shared" si="1"/>
        <v>189283.16443514495</v>
      </c>
      <c r="F24" s="10">
        <v>0.03</v>
      </c>
    </row>
    <row r="25" spans="1:6" x14ac:dyDescent="0.25">
      <c r="A25" s="4">
        <v>2028</v>
      </c>
      <c r="B25" s="9"/>
      <c r="C25" s="9">
        <f t="shared" si="0"/>
        <v>1567576.4162335878</v>
      </c>
      <c r="D25" s="9"/>
      <c r="E25" s="9">
        <f t="shared" si="1"/>
        <v>194961.6593681993</v>
      </c>
      <c r="F25" s="10">
        <v>0.03</v>
      </c>
    </row>
    <row r="26" spans="1:6" x14ac:dyDescent="0.25">
      <c r="A26" s="4">
        <v>2029</v>
      </c>
      <c r="B26" s="9"/>
      <c r="C26" s="9">
        <f t="shared" si="0"/>
        <v>1413793.1995713501</v>
      </c>
      <c r="D26" s="9"/>
      <c r="E26" s="9">
        <f t="shared" si="1"/>
        <v>200810.50914924528</v>
      </c>
      <c r="F26" s="10">
        <v>0.03</v>
      </c>
    </row>
    <row r="27" spans="1:6" x14ac:dyDescent="0.25">
      <c r="A27" s="4">
        <v>2030</v>
      </c>
      <c r="B27" s="9"/>
      <c r="C27" s="9">
        <f t="shared" si="0"/>
        <v>1249372.1711347681</v>
      </c>
      <c r="D27" s="9"/>
      <c r="E27" s="9">
        <f t="shared" si="1"/>
        <v>206834.82442372263</v>
      </c>
      <c r="F27" s="10">
        <v>0.03</v>
      </c>
    </row>
    <row r="28" spans="1:6" x14ac:dyDescent="0.25">
      <c r="A28" s="4">
        <v>2031</v>
      </c>
      <c r="B28" s="9"/>
      <c r="C28" s="9">
        <f t="shared" si="0"/>
        <v>1073813.4671123768</v>
      </c>
      <c r="D28" s="9"/>
      <c r="E28" s="9">
        <f t="shared" si="1"/>
        <v>213039.86915643432</v>
      </c>
      <c r="F28" s="10">
        <v>0.03</v>
      </c>
    </row>
    <row r="29" spans="1:6" x14ac:dyDescent="0.25">
      <c r="A29" s="4">
        <v>2032</v>
      </c>
      <c r="B29" s="9"/>
      <c r="C29" s="9">
        <f t="shared" si="0"/>
        <v>886596.80589462083</v>
      </c>
      <c r="D29" s="9"/>
      <c r="E29" s="9">
        <f t="shared" si="1"/>
        <v>219431.06523112734</v>
      </c>
      <c r="F29" s="10">
        <v>0.03</v>
      </c>
    </row>
    <row r="30" spans="1:6" x14ac:dyDescent="0.25">
      <c r="A30" s="4">
        <v>2033</v>
      </c>
      <c r="B30" s="9"/>
      <c r="C30" s="9">
        <f t="shared" si="0"/>
        <v>687180.71288339829</v>
      </c>
      <c r="D30" s="9"/>
      <c r="E30" s="9">
        <f t="shared" si="1"/>
        <v>226013.99718806118</v>
      </c>
      <c r="F30" s="10">
        <v>0.03</v>
      </c>
    </row>
    <row r="31" spans="1:6" x14ac:dyDescent="0.25">
      <c r="A31" s="4">
        <v>2034</v>
      </c>
      <c r="B31" s="9"/>
      <c r="C31" s="9">
        <f t="shared" si="0"/>
        <v>475001.71716619725</v>
      </c>
      <c r="D31" s="9"/>
      <c r="E31" s="9">
        <f t="shared" si="1"/>
        <v>232794.41710370302</v>
      </c>
      <c r="F31" s="10">
        <v>0.03</v>
      </c>
    </row>
    <row r="32" spans="1:6" ht="15.75" thickBot="1" x14ac:dyDescent="0.3">
      <c r="A32" s="5">
        <v>2035</v>
      </c>
      <c r="B32" s="11"/>
      <c r="C32" s="11">
        <f t="shared" si="0"/>
        <v>249473.51906436906</v>
      </c>
      <c r="D32" s="11"/>
      <c r="E32" s="11">
        <f>C32</f>
        <v>249473.51906436906</v>
      </c>
      <c r="F32" s="12">
        <v>0.03</v>
      </c>
    </row>
    <row r="33" ht="15.75" thickTop="1" x14ac:dyDescent="0.25"/>
    <row r="34" ht="29.25" customHeight="1" x14ac:dyDescent="0.25"/>
    <row r="36" ht="30.75" customHeight="1" x14ac:dyDescent="0.25"/>
  </sheetData>
  <printOptions horizontalCentered="1"/>
  <pageMargins left="1.1811023622047245" right="0.59055118110236227" top="0.98425196850393704" bottom="0.78740157480314965" header="0.19685039370078741" footer="0.19685039370078741"/>
  <pageSetup paperSize="9" scale="71" orientation="portrait" r:id="rId1"/>
  <headerFooter>
    <oddHeader>&amp;C&amp;"-,Itálico"Estado do Rio Grande do Sul&amp;"-,Regular"
&amp;"-,Negrito"MUNICÍPIO DE INDEPENDÊNCIA
Secretaria da Fazenda / Setor de Contabilidade</oddHeader>
    <oddFooter>&amp;LImpresso em &amp;D, às &amp;T&amp;RPágina &amp;P de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A89A9-B244-4C4D-AC2D-883473FCF06C}">
  <sheetPr>
    <tabColor rgb="FF00B050"/>
    <pageSetUpPr fitToPage="1"/>
  </sheetPr>
  <dimension ref="A1:H13"/>
  <sheetViews>
    <sheetView tabSelected="1" workbookViewId="0">
      <selection activeCell="C8" sqref="C8"/>
    </sheetView>
  </sheetViews>
  <sheetFormatPr defaultRowHeight="15" x14ac:dyDescent="0.25"/>
  <cols>
    <col min="1" max="1" width="16.42578125" customWidth="1"/>
    <col min="2" max="2" width="25" customWidth="1"/>
    <col min="3" max="3" width="25.28515625" customWidth="1"/>
    <col min="4" max="4" width="15.7109375" bestFit="1" customWidth="1"/>
    <col min="5" max="5" width="16.5703125" bestFit="1" customWidth="1"/>
    <col min="6" max="6" width="11.85546875" bestFit="1" customWidth="1"/>
    <col min="7" max="7" width="11.5703125" bestFit="1" customWidth="1"/>
  </cols>
  <sheetData>
    <row r="1" spans="1:8" x14ac:dyDescent="0.25">
      <c r="A1" t="s">
        <v>10321</v>
      </c>
      <c r="B1" t="s">
        <v>10345</v>
      </c>
      <c r="C1" t="s">
        <v>10346</v>
      </c>
      <c r="D1" t="s">
        <v>3917</v>
      </c>
      <c r="E1" t="s">
        <v>10347</v>
      </c>
      <c r="F1" t="s">
        <v>10348</v>
      </c>
      <c r="H1" t="s">
        <v>10344</v>
      </c>
    </row>
    <row r="2" spans="1:8" x14ac:dyDescent="0.25">
      <c r="A2" s="1">
        <v>44592</v>
      </c>
      <c r="B2" s="2">
        <f>SUMIFS(RECEITA_ALT[receita_realizada_jan],RECEITA_ALT[codigo_receita],"1.9.9.0.03.*",RECEITA_ALT[orgao],12)</f>
        <v>0</v>
      </c>
      <c r="C2" s="2">
        <f>SUMIFS(LIQUIDACAO[valor_liquidacao],LIQUIDACAO[orgao],12,LIQUIDACAO[projativ],22,LIQUIDACAO[ano_empenho],2022,LIQUIDACAO[mês],D2)</f>
        <v>476511.52</v>
      </c>
      <c r="D2" s="14">
        <v>1</v>
      </c>
      <c r="E2" s="2">
        <f>B2</f>
        <v>0</v>
      </c>
      <c r="F2" s="2">
        <f>C2</f>
        <v>476511.52</v>
      </c>
      <c r="G2" s="13"/>
      <c r="H2">
        <f>SUMIFS(BAL_VER[saldo_atual_debito],BAL_VER[conta_contabil],"2.2.7.2.1.04.04.*",BAL_VER[escrituracao],"S")-SUMIFS(BAL_VER[saldo_atual_credito],BAL_VER[conta_contabil],"2.2.7.2.1.04.04.*",BAL_VER[escrituracao],"S")</f>
        <v>4639714.4800000004</v>
      </c>
    </row>
    <row r="3" spans="1:8" x14ac:dyDescent="0.25">
      <c r="A3" s="1">
        <v>44620</v>
      </c>
      <c r="B3" s="2">
        <f>SUMIFS(RECEITA_ALT[receita_realizada_fev],RECEITA_ALT[codigo_receita],"1.9.9.0.03.*",RECEITA_ALT[orgao],12)</f>
        <v>0</v>
      </c>
      <c r="C3" s="2">
        <f>SUMIFS(LIQUIDACAO[valor_liquidacao],LIQUIDACAO[orgao],12,LIQUIDACAO[projativ],22,LIQUIDACAO[ano_empenho],2022,LIQUIDACAO[mês],D3)</f>
        <v>7481.16</v>
      </c>
      <c r="D3" s="14">
        <v>2</v>
      </c>
      <c r="E3" s="2" t="e">
        <f>IF(B3&lt;&gt;0,B3,NA())</f>
        <v>#N/A</v>
      </c>
      <c r="F3" s="2">
        <f>IF(C3&lt;&gt;0,C3+F2,NA())</f>
        <v>483992.68</v>
      </c>
      <c r="G3" s="13"/>
    </row>
    <row r="4" spans="1:8" x14ac:dyDescent="0.25">
      <c r="A4" s="1">
        <v>44651</v>
      </c>
      <c r="B4" s="2">
        <f>SUMIFS(RECEITA_ALT[receita_realizada_mar],RECEITA_ALT[codigo_receita],"1.9.9.0.03.*",RECEITA_ALT[orgao],12)</f>
        <v>0</v>
      </c>
      <c r="C4" s="2">
        <f>SUMIFS(LIQUIDACAO[valor_liquidacao],LIQUIDACAO[orgao],12,LIQUIDACAO[projativ],22,LIQUIDACAO[ano_empenho],2022,LIQUIDACAO[mês],D4)</f>
        <v>7481.16</v>
      </c>
      <c r="D4" s="14">
        <v>3</v>
      </c>
      <c r="E4" s="2" t="e">
        <f t="shared" ref="E4:E13" si="0">IF(B4&lt;&gt;0,B4,NA())</f>
        <v>#N/A</v>
      </c>
      <c r="F4" s="2">
        <f t="shared" ref="F4:F13" si="1">IF(C4&lt;&gt;0,C4+F3,NA())</f>
        <v>491473.83999999997</v>
      </c>
      <c r="G4" s="13"/>
    </row>
    <row r="5" spans="1:8" x14ac:dyDescent="0.25">
      <c r="A5" s="1">
        <v>44681</v>
      </c>
      <c r="B5" s="2">
        <f>SUMIFS(RECEITA_ALT[receita_realizada_abr],RECEITA_ALT[codigo_receita],"1.9.9.0.03.*",RECEITA_ALT[orgao],12)</f>
        <v>0</v>
      </c>
      <c r="C5" s="2">
        <f>SUMIFS(LIQUIDACAO[valor_liquidacao],LIQUIDACAO[orgao],12,LIQUIDACAO[projativ],22,LIQUIDACAO[ano_empenho],2022,LIQUIDACAO[mês],D5)</f>
        <v>7481.16</v>
      </c>
      <c r="D5" s="14">
        <v>4</v>
      </c>
      <c r="E5" s="2" t="e">
        <f t="shared" si="0"/>
        <v>#N/A</v>
      </c>
      <c r="F5" s="2">
        <f t="shared" si="1"/>
        <v>498954.99999999994</v>
      </c>
      <c r="G5" s="13"/>
    </row>
    <row r="6" spans="1:8" x14ac:dyDescent="0.25">
      <c r="A6" s="1">
        <v>44712</v>
      </c>
      <c r="B6" s="2">
        <f>SUMIFS(RECEITA_ALT[receita_realizada_mai],RECEITA_ALT[codigo_receita],"1.9.9.0.03.*",RECEITA_ALT[orgao],12)</f>
        <v>0</v>
      </c>
      <c r="C6" s="2">
        <f>SUMIFS(LIQUIDACAO[valor_liquidacao],LIQUIDACAO[orgao],12,LIQUIDACAO[projativ],22,LIQUIDACAO[ano_empenho],2022,LIQUIDACAO[mês],D6)</f>
        <v>7481.16</v>
      </c>
      <c r="D6" s="14">
        <v>5</v>
      </c>
      <c r="E6" s="2" t="e">
        <f t="shared" si="0"/>
        <v>#N/A</v>
      </c>
      <c r="F6" s="2">
        <f t="shared" si="1"/>
        <v>506436.15999999992</v>
      </c>
      <c r="G6" s="13"/>
    </row>
    <row r="7" spans="1:8" x14ac:dyDescent="0.25">
      <c r="A7" s="1">
        <v>44742</v>
      </c>
      <c r="B7" s="2">
        <f>SUMIFS(RECEITA_ALT[receita_realizada_jun],RECEITA_ALT[codigo_receita],"1.9.9.0.03.*",RECEITA_ALT[orgao],12)</f>
        <v>0</v>
      </c>
      <c r="C7" s="2">
        <f>SUMIFS(LIQUIDACAO[valor_liquidacao],LIQUIDACAO[orgao],12,LIQUIDACAO[projativ],22,LIQUIDACAO[ano_empenho],2022,LIQUIDACAO[mês],D7)</f>
        <v>7481.16</v>
      </c>
      <c r="D7" s="14">
        <v>6</v>
      </c>
      <c r="E7" s="2" t="e">
        <f t="shared" si="0"/>
        <v>#N/A</v>
      </c>
      <c r="F7" s="2">
        <f t="shared" si="1"/>
        <v>513917.31999999989</v>
      </c>
      <c r="G7" s="13"/>
    </row>
    <row r="8" spans="1:8" x14ac:dyDescent="0.25">
      <c r="A8" s="1">
        <v>44773</v>
      </c>
      <c r="B8" s="2">
        <f>SUMIFS(RECEITA_ALT[receita_realizada_jul],RECEITA_ALT[codigo_receita],"1.9.9.0.03.*",RECEITA_ALT[orgao],12)</f>
        <v>0</v>
      </c>
      <c r="C8" s="2">
        <f>SUMIFS(LIQUIDACAO[valor_liquidacao],LIQUIDACAO[orgao],12,LIQUIDACAO[projativ],22,LIQUIDACAO[ano_empenho],2022,LIQUIDACAO[mês],D8)</f>
        <v>0</v>
      </c>
      <c r="D8" s="14">
        <v>7</v>
      </c>
      <c r="E8" s="2" t="e">
        <f t="shared" si="0"/>
        <v>#N/A</v>
      </c>
      <c r="F8" s="2" t="e">
        <f t="shared" si="1"/>
        <v>#N/A</v>
      </c>
      <c r="G8" s="13"/>
    </row>
    <row r="9" spans="1:8" x14ac:dyDescent="0.25">
      <c r="A9" s="1">
        <v>44804</v>
      </c>
      <c r="B9" s="2">
        <f>SUMIFS(RECEITA_ALT[receita_realizada_ago],RECEITA_ALT[codigo_receita],"1.9.9.0.03.*",RECEITA_ALT[orgao],12)</f>
        <v>0</v>
      </c>
      <c r="C9" s="2">
        <f>SUMIFS(LIQUIDACAO[valor_liquidacao],LIQUIDACAO[orgao],12,LIQUIDACAO[projativ],22,LIQUIDACAO[ano_empenho],2022,LIQUIDACAO[mês],D9)</f>
        <v>0</v>
      </c>
      <c r="D9" s="14">
        <v>8</v>
      </c>
      <c r="E9" s="2" t="e">
        <f t="shared" si="0"/>
        <v>#N/A</v>
      </c>
      <c r="F9" s="2" t="e">
        <f t="shared" si="1"/>
        <v>#N/A</v>
      </c>
      <c r="G9" s="13"/>
    </row>
    <row r="10" spans="1:8" x14ac:dyDescent="0.25">
      <c r="A10" s="1">
        <v>44834</v>
      </c>
      <c r="B10" s="2">
        <f>SUMIFS(RECEITA_ALT[receita_realizada_set],RECEITA_ALT[codigo_receita],"1.9.9.0.03.*",RECEITA_ALT[orgao],12)</f>
        <v>0</v>
      </c>
      <c r="C10" s="2">
        <f>SUMIFS(LIQUIDACAO[valor_liquidacao],LIQUIDACAO[orgao],12,LIQUIDACAO[projativ],22,LIQUIDACAO[ano_empenho],2022,LIQUIDACAO[mês],D10)</f>
        <v>0</v>
      </c>
      <c r="D10" s="14">
        <v>9</v>
      </c>
      <c r="E10" s="2" t="e">
        <f t="shared" si="0"/>
        <v>#N/A</v>
      </c>
      <c r="F10" s="2" t="e">
        <f t="shared" si="1"/>
        <v>#N/A</v>
      </c>
      <c r="G10" s="13"/>
    </row>
    <row r="11" spans="1:8" x14ac:dyDescent="0.25">
      <c r="A11" s="1">
        <v>44865</v>
      </c>
      <c r="B11" s="2">
        <f>SUMIFS(RECEITA_ALT[receita_realizada_out],RECEITA_ALT[codigo_receita],"1.9.9.0.03.*",RECEITA_ALT[orgao],12)</f>
        <v>0</v>
      </c>
      <c r="C11" s="2">
        <f>SUMIFS(LIQUIDACAO[valor_liquidacao],LIQUIDACAO[orgao],12,LIQUIDACAO[projativ],22,LIQUIDACAO[ano_empenho],2022,LIQUIDACAO[mês],D11)</f>
        <v>0</v>
      </c>
      <c r="D11" s="14">
        <v>10</v>
      </c>
      <c r="E11" s="2" t="e">
        <f t="shared" si="0"/>
        <v>#N/A</v>
      </c>
      <c r="F11" s="2" t="e">
        <f t="shared" si="1"/>
        <v>#N/A</v>
      </c>
      <c r="G11" s="13"/>
    </row>
    <row r="12" spans="1:8" x14ac:dyDescent="0.25">
      <c r="A12" s="1">
        <v>44895</v>
      </c>
      <c r="B12" s="2">
        <f>SUMIFS(RECEITA_ALT[receita_realizada_nov],RECEITA_ALT[codigo_receita],"1.9.9.0.03.*",RECEITA_ALT[orgao],12)</f>
        <v>0</v>
      </c>
      <c r="C12" s="2">
        <f>SUMIFS(LIQUIDACAO[valor_liquidacao],LIQUIDACAO[orgao],12,LIQUIDACAO[projativ],22,LIQUIDACAO[ano_empenho],2022,LIQUIDACAO[mês],D12)</f>
        <v>0</v>
      </c>
      <c r="D12" s="14">
        <v>11</v>
      </c>
      <c r="E12" s="2" t="e">
        <f t="shared" si="0"/>
        <v>#N/A</v>
      </c>
      <c r="F12" s="2" t="e">
        <f t="shared" si="1"/>
        <v>#N/A</v>
      </c>
      <c r="G12" s="13"/>
    </row>
    <row r="13" spans="1:8" x14ac:dyDescent="0.25">
      <c r="A13" s="1">
        <v>44926</v>
      </c>
      <c r="B13" s="2">
        <f>SUMIFS(RECEITA_ALT[receita_realizada_dez],RECEITA_ALT[codigo_receita],"1.9.9.0.03.*",RECEITA_ALT[orgao],12)</f>
        <v>0</v>
      </c>
      <c r="C13" s="2">
        <f>SUMIFS(LIQUIDACAO[valor_liquidacao],LIQUIDACAO[orgao],12,LIQUIDACAO[projativ],22,LIQUIDACAO[ano_empenho],2022,LIQUIDACAO[mês],D13)</f>
        <v>0</v>
      </c>
      <c r="D13" s="14">
        <v>12</v>
      </c>
      <c r="E13" s="2" t="e">
        <f t="shared" si="0"/>
        <v>#N/A</v>
      </c>
      <c r="F13" s="2" t="e">
        <f t="shared" si="1"/>
        <v>#N/A</v>
      </c>
      <c r="G13" s="13"/>
    </row>
  </sheetData>
  <printOptions horizontalCentered="1"/>
  <pageMargins left="1.1811023622047245" right="0.59055118110236227" top="0.98425196850393704" bottom="0.78740157480314965" header="0.19685039370078741" footer="0.19685039370078741"/>
  <pageSetup paperSize="9" orientation="portrait" r:id="rId1"/>
  <headerFooter>
    <oddHeader>&amp;C&amp;"-,Itálico"Estado do Rio Grande do Sul&amp;"-,Regular"
&amp;"-,Negrito"MUNICÍPIO DE INDEPENDÊNCIA
Secretaria da Fazenda / Setor de Contabilidade</oddHeader>
    <oddFooter>&amp;LImpresso em &amp;D, às &amp;T&amp;RPágina &amp;P de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FF0C1-6F22-4956-93C1-6E2EFFBAD8AD}">
  <dimension ref="A1:AM5772"/>
  <sheetViews>
    <sheetView topLeftCell="AD1" workbookViewId="0">
      <selection activeCell="AM1" sqref="AM1"/>
    </sheetView>
  </sheetViews>
  <sheetFormatPr defaultRowHeight="15" x14ac:dyDescent="0.25"/>
  <cols>
    <col min="1" max="1" width="8.28515625" bestFit="1" customWidth="1"/>
    <col min="2" max="2" width="11.5703125" bestFit="1" customWidth="1"/>
    <col min="3" max="3" width="9.28515625" bestFit="1" customWidth="1"/>
    <col min="4" max="4" width="12.42578125" bestFit="1" customWidth="1"/>
    <col min="5" max="5" width="11.7109375" bestFit="1" customWidth="1"/>
    <col min="6" max="6" width="12.140625" bestFit="1" customWidth="1"/>
    <col min="7" max="7" width="10.140625" bestFit="1" customWidth="1"/>
    <col min="8" max="8" width="20.28515625" bestFit="1" customWidth="1"/>
    <col min="9" max="9" width="19.7109375" bestFit="1" customWidth="1"/>
    <col min="10" max="10" width="33" bestFit="1" customWidth="1"/>
    <col min="11" max="11" width="20.140625" bestFit="1" customWidth="1"/>
    <col min="12" max="12" width="16.85546875" bestFit="1" customWidth="1"/>
    <col min="13" max="13" width="17.42578125" bestFit="1" customWidth="1"/>
    <col min="14" max="14" width="12.85546875" bestFit="1" customWidth="1"/>
    <col min="15" max="15" width="9" bestFit="1" customWidth="1"/>
    <col min="16" max="16" width="12.140625" bestFit="1" customWidth="1"/>
    <col min="17" max="17" width="32" bestFit="1" customWidth="1"/>
    <col min="18" max="18" width="12.140625" bestFit="1" customWidth="1"/>
    <col min="19" max="19" width="17.140625" bestFit="1" customWidth="1"/>
    <col min="20" max="20" width="21.7109375" bestFit="1" customWidth="1"/>
    <col min="21" max="21" width="18.7109375" bestFit="1" customWidth="1"/>
    <col min="22" max="22" width="14.85546875" bestFit="1" customWidth="1"/>
    <col min="23" max="23" width="81.140625" bestFit="1" customWidth="1"/>
    <col min="24" max="24" width="20.140625" bestFit="1" customWidth="1"/>
    <col min="25" max="25" width="12.7109375" bestFit="1" customWidth="1"/>
    <col min="26" max="26" width="22" bestFit="1" customWidth="1"/>
    <col min="27" max="27" width="24.7109375" bestFit="1" customWidth="1"/>
    <col min="28" max="28" width="41.5703125" bestFit="1" customWidth="1"/>
    <col min="29" max="29" width="33.5703125" bestFit="1" customWidth="1"/>
    <col min="30" max="30" width="19.7109375" bestFit="1" customWidth="1"/>
    <col min="31" max="31" width="42.28515625" bestFit="1" customWidth="1"/>
    <col min="32" max="32" width="16.28515625" bestFit="1" customWidth="1"/>
    <col min="33" max="33" width="13.42578125" bestFit="1" customWidth="1"/>
    <col min="34" max="34" width="12.140625" bestFit="1" customWidth="1"/>
    <col min="35" max="35" width="15" bestFit="1" customWidth="1"/>
    <col min="36" max="36" width="15.140625" bestFit="1" customWidth="1"/>
    <col min="37" max="37" width="45.28515625" bestFit="1" customWidth="1"/>
    <col min="38" max="38" width="78.42578125" bestFit="1" customWidth="1"/>
    <col min="39" max="39" width="7" bestFit="1" customWidth="1"/>
  </cols>
  <sheetData>
    <row r="1" spans="1:39" x14ac:dyDescent="0.25">
      <c r="A1" t="s">
        <v>2</v>
      </c>
      <c r="B1" t="s">
        <v>3</v>
      </c>
      <c r="C1" t="s">
        <v>409</v>
      </c>
      <c r="D1" t="s">
        <v>410</v>
      </c>
      <c r="E1" t="s">
        <v>411</v>
      </c>
      <c r="F1" t="s">
        <v>412</v>
      </c>
      <c r="G1" t="s">
        <v>413</v>
      </c>
      <c r="H1" t="s">
        <v>414</v>
      </c>
      <c r="I1" t="s">
        <v>23</v>
      </c>
      <c r="J1" t="s">
        <v>415</v>
      </c>
      <c r="K1" t="s">
        <v>416</v>
      </c>
      <c r="L1" t="s">
        <v>417</v>
      </c>
      <c r="M1" t="s">
        <v>418</v>
      </c>
      <c r="N1" t="s">
        <v>419</v>
      </c>
      <c r="O1" t="s">
        <v>420</v>
      </c>
      <c r="P1" t="s">
        <v>421</v>
      </c>
      <c r="Q1" t="s">
        <v>422</v>
      </c>
      <c r="R1" t="s">
        <v>423</v>
      </c>
      <c r="S1" t="s">
        <v>424</v>
      </c>
      <c r="T1" t="s">
        <v>425</v>
      </c>
      <c r="U1" t="s">
        <v>426</v>
      </c>
      <c r="V1" t="s">
        <v>427</v>
      </c>
      <c r="W1" t="s">
        <v>428</v>
      </c>
      <c r="X1" t="s">
        <v>429</v>
      </c>
      <c r="Y1" t="s">
        <v>430</v>
      </c>
      <c r="Z1" t="s">
        <v>431</v>
      </c>
      <c r="AA1" t="s">
        <v>432</v>
      </c>
      <c r="AB1" t="s">
        <v>433</v>
      </c>
      <c r="AC1" t="s">
        <v>24</v>
      </c>
      <c r="AD1" t="s">
        <v>25</v>
      </c>
      <c r="AE1" t="s">
        <v>26</v>
      </c>
      <c r="AF1" t="s">
        <v>434</v>
      </c>
      <c r="AG1" t="s">
        <v>27</v>
      </c>
      <c r="AH1" t="s">
        <v>28</v>
      </c>
      <c r="AI1" t="s">
        <v>29</v>
      </c>
      <c r="AJ1" t="s">
        <v>30</v>
      </c>
      <c r="AK1" t="s">
        <v>31</v>
      </c>
      <c r="AL1" t="s">
        <v>32</v>
      </c>
      <c r="AM1" t="s">
        <v>3917</v>
      </c>
    </row>
    <row r="2" spans="1:39" x14ac:dyDescent="0.25">
      <c r="A2">
        <v>11</v>
      </c>
      <c r="B2">
        <v>1101</v>
      </c>
      <c r="C2">
        <v>28</v>
      </c>
      <c r="D2">
        <v>846</v>
      </c>
      <c r="E2">
        <v>0</v>
      </c>
      <c r="F2">
        <v>0</v>
      </c>
      <c r="G2">
        <v>7</v>
      </c>
      <c r="H2" s="17" t="s">
        <v>435</v>
      </c>
      <c r="I2">
        <v>1</v>
      </c>
      <c r="J2">
        <v>0</v>
      </c>
      <c r="K2" s="17" t="s">
        <v>436</v>
      </c>
      <c r="L2" s="1">
        <v>44564</v>
      </c>
      <c r="M2">
        <v>345000</v>
      </c>
      <c r="N2" s="17" t="s">
        <v>437</v>
      </c>
      <c r="O2">
        <v>231</v>
      </c>
      <c r="P2" s="17" t="s">
        <v>438</v>
      </c>
      <c r="Q2">
        <v>0</v>
      </c>
      <c r="R2" s="17" t="s">
        <v>439</v>
      </c>
      <c r="S2" s="17" t="s">
        <v>440</v>
      </c>
      <c r="T2" s="17" t="s">
        <v>438</v>
      </c>
      <c r="U2">
        <v>0</v>
      </c>
      <c r="V2">
        <v>0</v>
      </c>
      <c r="W2" s="17" t="s">
        <v>441</v>
      </c>
      <c r="X2" s="17" t="s">
        <v>442</v>
      </c>
      <c r="Y2">
        <v>0</v>
      </c>
      <c r="Z2" s="17" t="s">
        <v>443</v>
      </c>
      <c r="AA2" s="17" t="s">
        <v>443</v>
      </c>
      <c r="AB2" s="17" t="s">
        <v>444</v>
      </c>
      <c r="AC2">
        <v>0</v>
      </c>
      <c r="AD2">
        <v>0</v>
      </c>
      <c r="AE2">
        <v>0</v>
      </c>
      <c r="AF2">
        <v>2022</v>
      </c>
      <c r="AG2" s="1">
        <v>44562</v>
      </c>
      <c r="AH2" s="1">
        <v>44773</v>
      </c>
      <c r="AI2" s="1">
        <v>44785</v>
      </c>
      <c r="AJ2" s="17" t="s">
        <v>34</v>
      </c>
      <c r="AK2" s="17" t="s">
        <v>35</v>
      </c>
      <c r="AL2" s="17" t="s">
        <v>10388</v>
      </c>
      <c r="AM2" s="17">
        <f>MONTH(EMPENHO[[#This Row],[data_empenho]])</f>
        <v>1</v>
      </c>
    </row>
    <row r="3" spans="1:39" x14ac:dyDescent="0.25">
      <c r="A3">
        <v>8</v>
      </c>
      <c r="B3">
        <v>801</v>
      </c>
      <c r="C3">
        <v>10</v>
      </c>
      <c r="D3">
        <v>301</v>
      </c>
      <c r="E3">
        <v>6</v>
      </c>
      <c r="F3">
        <v>0</v>
      </c>
      <c r="G3">
        <v>2105</v>
      </c>
      <c r="H3" s="17" t="s">
        <v>445</v>
      </c>
      <c r="I3">
        <v>40</v>
      </c>
      <c r="J3">
        <v>0</v>
      </c>
      <c r="K3" s="17" t="s">
        <v>446</v>
      </c>
      <c r="L3" s="1">
        <v>44564</v>
      </c>
      <c r="M3">
        <v>2000</v>
      </c>
      <c r="N3" s="17" t="s">
        <v>437</v>
      </c>
      <c r="O3">
        <v>4295</v>
      </c>
      <c r="P3" s="17" t="s">
        <v>438</v>
      </c>
      <c r="Q3">
        <v>0</v>
      </c>
      <c r="R3" s="17" t="s">
        <v>439</v>
      </c>
      <c r="S3" s="17" t="s">
        <v>440</v>
      </c>
      <c r="T3" s="17" t="s">
        <v>438</v>
      </c>
      <c r="U3">
        <v>0</v>
      </c>
      <c r="V3">
        <v>0</v>
      </c>
      <c r="W3" s="17" t="s">
        <v>447</v>
      </c>
      <c r="X3" s="17" t="s">
        <v>442</v>
      </c>
      <c r="Y3">
        <v>1</v>
      </c>
      <c r="Z3" s="17" t="s">
        <v>443</v>
      </c>
      <c r="AA3" s="17" t="s">
        <v>443</v>
      </c>
      <c r="AB3" s="17" t="s">
        <v>444</v>
      </c>
      <c r="AC3">
        <v>0</v>
      </c>
      <c r="AD3">
        <v>0</v>
      </c>
      <c r="AE3">
        <v>0</v>
      </c>
      <c r="AF3">
        <v>2022</v>
      </c>
      <c r="AG3" s="1">
        <v>44562</v>
      </c>
      <c r="AH3" s="1">
        <v>44773</v>
      </c>
      <c r="AI3" s="1">
        <v>44785</v>
      </c>
      <c r="AJ3" s="17" t="s">
        <v>34</v>
      </c>
      <c r="AK3" s="17" t="s">
        <v>35</v>
      </c>
      <c r="AL3" s="17" t="s">
        <v>10388</v>
      </c>
      <c r="AM3" s="17">
        <f>MONTH(EMPENHO[[#This Row],[data_empenho]])</f>
        <v>1</v>
      </c>
    </row>
    <row r="4" spans="1:39" x14ac:dyDescent="0.25">
      <c r="A4">
        <v>8</v>
      </c>
      <c r="B4">
        <v>801</v>
      </c>
      <c r="C4">
        <v>10</v>
      </c>
      <c r="D4">
        <v>301</v>
      </c>
      <c r="E4">
        <v>6</v>
      </c>
      <c r="F4">
        <v>0</v>
      </c>
      <c r="G4">
        <v>2105</v>
      </c>
      <c r="H4" s="17" t="s">
        <v>445</v>
      </c>
      <c r="I4">
        <v>40</v>
      </c>
      <c r="J4">
        <v>0</v>
      </c>
      <c r="K4" s="17" t="s">
        <v>448</v>
      </c>
      <c r="L4" s="1">
        <v>44564</v>
      </c>
      <c r="M4">
        <v>2000</v>
      </c>
      <c r="N4" s="17" t="s">
        <v>437</v>
      </c>
      <c r="O4">
        <v>321</v>
      </c>
      <c r="P4" s="17" t="s">
        <v>438</v>
      </c>
      <c r="Q4">
        <v>0</v>
      </c>
      <c r="R4" s="17" t="s">
        <v>439</v>
      </c>
      <c r="S4" s="17" t="s">
        <v>440</v>
      </c>
      <c r="T4" s="17" t="s">
        <v>438</v>
      </c>
      <c r="U4">
        <v>0</v>
      </c>
      <c r="V4">
        <v>0</v>
      </c>
      <c r="W4" s="17" t="s">
        <v>449</v>
      </c>
      <c r="X4" s="17" t="s">
        <v>442</v>
      </c>
      <c r="Y4">
        <v>0</v>
      </c>
      <c r="Z4" s="17" t="s">
        <v>450</v>
      </c>
      <c r="AA4" s="17" t="s">
        <v>443</v>
      </c>
      <c r="AB4" s="17" t="s">
        <v>444</v>
      </c>
      <c r="AC4">
        <v>0</v>
      </c>
      <c r="AD4">
        <v>0</v>
      </c>
      <c r="AE4">
        <v>0</v>
      </c>
      <c r="AF4">
        <v>2022</v>
      </c>
      <c r="AG4" s="1">
        <v>44562</v>
      </c>
      <c r="AH4" s="1">
        <v>44773</v>
      </c>
      <c r="AI4" s="1">
        <v>44785</v>
      </c>
      <c r="AJ4" s="17" t="s">
        <v>34</v>
      </c>
      <c r="AK4" s="17" t="s">
        <v>35</v>
      </c>
      <c r="AL4" s="17" t="s">
        <v>10388</v>
      </c>
      <c r="AM4" s="17">
        <f>MONTH(EMPENHO[[#This Row],[data_empenho]])</f>
        <v>1</v>
      </c>
    </row>
    <row r="5" spans="1:39" x14ac:dyDescent="0.25">
      <c r="A5">
        <v>8</v>
      </c>
      <c r="B5">
        <v>801</v>
      </c>
      <c r="C5">
        <v>10</v>
      </c>
      <c r="D5">
        <v>301</v>
      </c>
      <c r="E5">
        <v>6</v>
      </c>
      <c r="F5">
        <v>0</v>
      </c>
      <c r="G5">
        <v>2105</v>
      </c>
      <c r="H5" s="17" t="s">
        <v>445</v>
      </c>
      <c r="I5">
        <v>40</v>
      </c>
      <c r="J5">
        <v>0</v>
      </c>
      <c r="K5" s="17" t="s">
        <v>448</v>
      </c>
      <c r="L5" s="1">
        <v>44580</v>
      </c>
      <c r="M5">
        <v>-2000</v>
      </c>
      <c r="N5" s="17" t="s">
        <v>451</v>
      </c>
      <c r="O5">
        <v>321</v>
      </c>
      <c r="P5" s="17" t="s">
        <v>438</v>
      </c>
      <c r="Q5">
        <v>0</v>
      </c>
      <c r="R5" s="17" t="s">
        <v>439</v>
      </c>
      <c r="S5" s="17" t="s">
        <v>440</v>
      </c>
      <c r="T5" s="17" t="s">
        <v>438</v>
      </c>
      <c r="U5">
        <v>0</v>
      </c>
      <c r="V5">
        <v>0</v>
      </c>
      <c r="W5" s="17" t="s">
        <v>452</v>
      </c>
      <c r="X5" s="17" t="s">
        <v>442</v>
      </c>
      <c r="Y5">
        <v>0</v>
      </c>
      <c r="Z5" s="17" t="s">
        <v>450</v>
      </c>
      <c r="AA5" s="17" t="s">
        <v>443</v>
      </c>
      <c r="AB5" s="17" t="s">
        <v>444</v>
      </c>
      <c r="AC5">
        <v>0</v>
      </c>
      <c r="AD5">
        <v>0</v>
      </c>
      <c r="AE5">
        <v>0</v>
      </c>
      <c r="AF5">
        <v>2022</v>
      </c>
      <c r="AG5" s="1">
        <v>44562</v>
      </c>
      <c r="AH5" s="1">
        <v>44773</v>
      </c>
      <c r="AI5" s="1">
        <v>44785</v>
      </c>
      <c r="AJ5" s="17" t="s">
        <v>34</v>
      </c>
      <c r="AK5" s="17" t="s">
        <v>35</v>
      </c>
      <c r="AL5" s="17" t="s">
        <v>10388</v>
      </c>
      <c r="AM5" s="17">
        <f>MONTH(EMPENHO[[#This Row],[data_empenho]])</f>
        <v>1</v>
      </c>
    </row>
    <row r="6" spans="1:39" x14ac:dyDescent="0.25">
      <c r="A6">
        <v>8</v>
      </c>
      <c r="B6">
        <v>801</v>
      </c>
      <c r="C6">
        <v>10</v>
      </c>
      <c r="D6">
        <v>301</v>
      </c>
      <c r="E6">
        <v>6</v>
      </c>
      <c r="F6">
        <v>0</v>
      </c>
      <c r="G6">
        <v>2105</v>
      </c>
      <c r="H6" s="17" t="s">
        <v>445</v>
      </c>
      <c r="I6">
        <v>40</v>
      </c>
      <c r="J6">
        <v>0</v>
      </c>
      <c r="K6" s="17" t="s">
        <v>453</v>
      </c>
      <c r="L6" s="1">
        <v>44564</v>
      </c>
      <c r="M6">
        <v>2000</v>
      </c>
      <c r="N6" s="17" t="s">
        <v>437</v>
      </c>
      <c r="O6">
        <v>321</v>
      </c>
      <c r="P6" s="17" t="s">
        <v>438</v>
      </c>
      <c r="Q6">
        <v>0</v>
      </c>
      <c r="R6" s="17" t="s">
        <v>439</v>
      </c>
      <c r="S6" s="17" t="s">
        <v>440</v>
      </c>
      <c r="T6" s="17" t="s">
        <v>438</v>
      </c>
      <c r="U6">
        <v>0</v>
      </c>
      <c r="V6">
        <v>0</v>
      </c>
      <c r="W6" s="17" t="s">
        <v>449</v>
      </c>
      <c r="X6" s="17" t="s">
        <v>442</v>
      </c>
      <c r="Y6">
        <v>0</v>
      </c>
      <c r="Z6" s="17" t="s">
        <v>450</v>
      </c>
      <c r="AA6" s="17" t="s">
        <v>443</v>
      </c>
      <c r="AB6" s="17" t="s">
        <v>444</v>
      </c>
      <c r="AC6">
        <v>0</v>
      </c>
      <c r="AD6">
        <v>0</v>
      </c>
      <c r="AE6">
        <v>0</v>
      </c>
      <c r="AF6">
        <v>2022</v>
      </c>
      <c r="AG6" s="1">
        <v>44562</v>
      </c>
      <c r="AH6" s="1">
        <v>44773</v>
      </c>
      <c r="AI6" s="1">
        <v>44785</v>
      </c>
      <c r="AJ6" s="17" t="s">
        <v>34</v>
      </c>
      <c r="AK6" s="17" t="s">
        <v>35</v>
      </c>
      <c r="AL6" s="17" t="s">
        <v>10388</v>
      </c>
      <c r="AM6" s="17">
        <f>MONTH(EMPENHO[[#This Row],[data_empenho]])</f>
        <v>1</v>
      </c>
    </row>
    <row r="7" spans="1:39" x14ac:dyDescent="0.25">
      <c r="A7">
        <v>8</v>
      </c>
      <c r="B7">
        <v>801</v>
      </c>
      <c r="C7">
        <v>10</v>
      </c>
      <c r="D7">
        <v>301</v>
      </c>
      <c r="E7">
        <v>6</v>
      </c>
      <c r="F7">
        <v>0</v>
      </c>
      <c r="G7">
        <v>2105</v>
      </c>
      <c r="H7" s="17" t="s">
        <v>445</v>
      </c>
      <c r="I7">
        <v>40</v>
      </c>
      <c r="J7">
        <v>0</v>
      </c>
      <c r="K7" s="17" t="s">
        <v>454</v>
      </c>
      <c r="L7" s="1">
        <v>44564</v>
      </c>
      <c r="M7">
        <v>2000</v>
      </c>
      <c r="N7" s="17" t="s">
        <v>437</v>
      </c>
      <c r="O7">
        <v>150</v>
      </c>
      <c r="P7" s="17" t="s">
        <v>438</v>
      </c>
      <c r="Q7">
        <v>0</v>
      </c>
      <c r="R7" s="17" t="s">
        <v>439</v>
      </c>
      <c r="S7" s="17" t="s">
        <v>440</v>
      </c>
      <c r="T7" s="17" t="s">
        <v>438</v>
      </c>
      <c r="U7">
        <v>0</v>
      </c>
      <c r="V7">
        <v>0</v>
      </c>
      <c r="W7" s="17" t="s">
        <v>449</v>
      </c>
      <c r="X7" s="17" t="s">
        <v>442</v>
      </c>
      <c r="Y7">
        <v>0</v>
      </c>
      <c r="Z7" s="17" t="s">
        <v>450</v>
      </c>
      <c r="AA7" s="17" t="s">
        <v>443</v>
      </c>
      <c r="AB7" s="17" t="s">
        <v>444</v>
      </c>
      <c r="AC7">
        <v>0</v>
      </c>
      <c r="AD7">
        <v>0</v>
      </c>
      <c r="AE7">
        <v>0</v>
      </c>
      <c r="AF7">
        <v>2022</v>
      </c>
      <c r="AG7" s="1">
        <v>44562</v>
      </c>
      <c r="AH7" s="1">
        <v>44773</v>
      </c>
      <c r="AI7" s="1">
        <v>44785</v>
      </c>
      <c r="AJ7" s="17" t="s">
        <v>34</v>
      </c>
      <c r="AK7" s="17" t="s">
        <v>35</v>
      </c>
      <c r="AL7" s="17" t="s">
        <v>10388</v>
      </c>
      <c r="AM7" s="17">
        <f>MONTH(EMPENHO[[#This Row],[data_empenho]])</f>
        <v>1</v>
      </c>
    </row>
    <row r="8" spans="1:39" x14ac:dyDescent="0.25">
      <c r="A8">
        <v>8</v>
      </c>
      <c r="B8">
        <v>801</v>
      </c>
      <c r="C8">
        <v>10</v>
      </c>
      <c r="D8">
        <v>301</v>
      </c>
      <c r="E8">
        <v>6</v>
      </c>
      <c r="F8">
        <v>0</v>
      </c>
      <c r="G8">
        <v>2105</v>
      </c>
      <c r="H8" s="17" t="s">
        <v>445</v>
      </c>
      <c r="I8">
        <v>40</v>
      </c>
      <c r="J8">
        <v>0</v>
      </c>
      <c r="K8" s="17" t="s">
        <v>455</v>
      </c>
      <c r="L8" s="1">
        <v>44564</v>
      </c>
      <c r="M8">
        <v>2000</v>
      </c>
      <c r="N8" s="17" t="s">
        <v>437</v>
      </c>
      <c r="O8">
        <v>1342</v>
      </c>
      <c r="P8" s="17" t="s">
        <v>438</v>
      </c>
      <c r="Q8">
        <v>0</v>
      </c>
      <c r="R8" s="17" t="s">
        <v>439</v>
      </c>
      <c r="S8" s="17" t="s">
        <v>440</v>
      </c>
      <c r="T8" s="17" t="s">
        <v>438</v>
      </c>
      <c r="U8">
        <v>0</v>
      </c>
      <c r="V8">
        <v>0</v>
      </c>
      <c r="W8" s="17" t="s">
        <v>449</v>
      </c>
      <c r="X8" s="17" t="s">
        <v>442</v>
      </c>
      <c r="Y8">
        <v>0</v>
      </c>
      <c r="Z8" s="17" t="s">
        <v>450</v>
      </c>
      <c r="AA8" s="17" t="s">
        <v>443</v>
      </c>
      <c r="AB8" s="17" t="s">
        <v>444</v>
      </c>
      <c r="AC8">
        <v>0</v>
      </c>
      <c r="AD8">
        <v>0</v>
      </c>
      <c r="AE8">
        <v>0</v>
      </c>
      <c r="AF8">
        <v>2022</v>
      </c>
      <c r="AG8" s="1">
        <v>44562</v>
      </c>
      <c r="AH8" s="1">
        <v>44773</v>
      </c>
      <c r="AI8" s="1">
        <v>44785</v>
      </c>
      <c r="AJ8" s="17" t="s">
        <v>34</v>
      </c>
      <c r="AK8" s="17" t="s">
        <v>35</v>
      </c>
      <c r="AL8" s="17" t="s">
        <v>10388</v>
      </c>
      <c r="AM8" s="17">
        <f>MONTH(EMPENHO[[#This Row],[data_empenho]])</f>
        <v>1</v>
      </c>
    </row>
    <row r="9" spans="1:39" x14ac:dyDescent="0.25">
      <c r="A9">
        <v>8</v>
      </c>
      <c r="B9">
        <v>801</v>
      </c>
      <c r="C9">
        <v>10</v>
      </c>
      <c r="D9">
        <v>301</v>
      </c>
      <c r="E9">
        <v>6</v>
      </c>
      <c r="F9">
        <v>0</v>
      </c>
      <c r="G9">
        <v>2105</v>
      </c>
      <c r="H9" s="17" t="s">
        <v>445</v>
      </c>
      <c r="I9">
        <v>40</v>
      </c>
      <c r="J9">
        <v>0</v>
      </c>
      <c r="K9" s="17" t="s">
        <v>456</v>
      </c>
      <c r="L9" s="1">
        <v>44564</v>
      </c>
      <c r="M9">
        <v>1000</v>
      </c>
      <c r="N9" s="17" t="s">
        <v>437</v>
      </c>
      <c r="O9">
        <v>4876</v>
      </c>
      <c r="P9" s="17" t="s">
        <v>438</v>
      </c>
      <c r="Q9">
        <v>0</v>
      </c>
      <c r="R9" s="17" t="s">
        <v>439</v>
      </c>
      <c r="S9" s="17" t="s">
        <v>440</v>
      </c>
      <c r="T9" s="17" t="s">
        <v>438</v>
      </c>
      <c r="U9">
        <v>0</v>
      </c>
      <c r="V9">
        <v>0</v>
      </c>
      <c r="W9" s="17" t="s">
        <v>449</v>
      </c>
      <c r="X9" s="17" t="s">
        <v>442</v>
      </c>
      <c r="Y9">
        <v>0</v>
      </c>
      <c r="Z9" s="17" t="s">
        <v>450</v>
      </c>
      <c r="AA9" s="17" t="s">
        <v>443</v>
      </c>
      <c r="AB9" s="17" t="s">
        <v>444</v>
      </c>
      <c r="AC9">
        <v>0</v>
      </c>
      <c r="AD9">
        <v>0</v>
      </c>
      <c r="AE9">
        <v>0</v>
      </c>
      <c r="AF9">
        <v>2022</v>
      </c>
      <c r="AG9" s="1">
        <v>44562</v>
      </c>
      <c r="AH9" s="1">
        <v>44773</v>
      </c>
      <c r="AI9" s="1">
        <v>44785</v>
      </c>
      <c r="AJ9" s="17" t="s">
        <v>34</v>
      </c>
      <c r="AK9" s="17" t="s">
        <v>35</v>
      </c>
      <c r="AL9" s="17" t="s">
        <v>10388</v>
      </c>
      <c r="AM9" s="17">
        <f>MONTH(EMPENHO[[#This Row],[data_empenho]])</f>
        <v>1</v>
      </c>
    </row>
    <row r="10" spans="1:39" x14ac:dyDescent="0.25">
      <c r="A10">
        <v>8</v>
      </c>
      <c r="B10">
        <v>801</v>
      </c>
      <c r="C10">
        <v>10</v>
      </c>
      <c r="D10">
        <v>301</v>
      </c>
      <c r="E10">
        <v>6</v>
      </c>
      <c r="F10">
        <v>0</v>
      </c>
      <c r="G10">
        <v>2105</v>
      </c>
      <c r="H10" s="17" t="s">
        <v>445</v>
      </c>
      <c r="I10">
        <v>40</v>
      </c>
      <c r="J10">
        <v>0</v>
      </c>
      <c r="K10" s="17" t="s">
        <v>457</v>
      </c>
      <c r="L10" s="1">
        <v>44564</v>
      </c>
      <c r="M10">
        <v>2000</v>
      </c>
      <c r="N10" s="17" t="s">
        <v>437</v>
      </c>
      <c r="O10">
        <v>4616</v>
      </c>
      <c r="P10" s="17" t="s">
        <v>438</v>
      </c>
      <c r="Q10">
        <v>0</v>
      </c>
      <c r="R10" s="17" t="s">
        <v>439</v>
      </c>
      <c r="S10" s="17" t="s">
        <v>440</v>
      </c>
      <c r="T10" s="17" t="s">
        <v>438</v>
      </c>
      <c r="U10">
        <v>0</v>
      </c>
      <c r="V10">
        <v>0</v>
      </c>
      <c r="W10" s="17" t="s">
        <v>449</v>
      </c>
      <c r="X10" s="17" t="s">
        <v>442</v>
      </c>
      <c r="Y10">
        <v>0</v>
      </c>
      <c r="Z10" s="17" t="s">
        <v>450</v>
      </c>
      <c r="AA10" s="17" t="s">
        <v>443</v>
      </c>
      <c r="AB10" s="17" t="s">
        <v>444</v>
      </c>
      <c r="AC10">
        <v>0</v>
      </c>
      <c r="AD10">
        <v>0</v>
      </c>
      <c r="AE10">
        <v>0</v>
      </c>
      <c r="AF10">
        <v>2022</v>
      </c>
      <c r="AG10" s="1">
        <v>44562</v>
      </c>
      <c r="AH10" s="1">
        <v>44773</v>
      </c>
      <c r="AI10" s="1">
        <v>44785</v>
      </c>
      <c r="AJ10" s="17" t="s">
        <v>34</v>
      </c>
      <c r="AK10" s="17" t="s">
        <v>35</v>
      </c>
      <c r="AL10" s="17" t="s">
        <v>10388</v>
      </c>
      <c r="AM10" s="17">
        <f>MONTH(EMPENHO[[#This Row],[data_empenho]])</f>
        <v>1</v>
      </c>
    </row>
    <row r="11" spans="1:39" x14ac:dyDescent="0.25">
      <c r="A11">
        <v>8</v>
      </c>
      <c r="B11">
        <v>801</v>
      </c>
      <c r="C11">
        <v>10</v>
      </c>
      <c r="D11">
        <v>301</v>
      </c>
      <c r="E11">
        <v>6</v>
      </c>
      <c r="F11">
        <v>0</v>
      </c>
      <c r="G11">
        <v>2105</v>
      </c>
      <c r="H11" s="17" t="s">
        <v>445</v>
      </c>
      <c r="I11">
        <v>40</v>
      </c>
      <c r="J11">
        <v>0</v>
      </c>
      <c r="K11" s="17" t="s">
        <v>458</v>
      </c>
      <c r="L11" s="1">
        <v>44564</v>
      </c>
      <c r="M11">
        <v>1000</v>
      </c>
      <c r="N11" s="17" t="s">
        <v>437</v>
      </c>
      <c r="O11">
        <v>52</v>
      </c>
      <c r="P11" s="17" t="s">
        <v>438</v>
      </c>
      <c r="Q11">
        <v>0</v>
      </c>
      <c r="R11" s="17" t="s">
        <v>439</v>
      </c>
      <c r="S11" s="17" t="s">
        <v>440</v>
      </c>
      <c r="T11" s="17" t="s">
        <v>438</v>
      </c>
      <c r="U11">
        <v>0</v>
      </c>
      <c r="V11">
        <v>0</v>
      </c>
      <c r="W11" s="17" t="s">
        <v>449</v>
      </c>
      <c r="X11" s="17" t="s">
        <v>442</v>
      </c>
      <c r="Y11">
        <v>0</v>
      </c>
      <c r="Z11" s="17" t="s">
        <v>450</v>
      </c>
      <c r="AA11" s="17" t="s">
        <v>443</v>
      </c>
      <c r="AB11" s="17" t="s">
        <v>444</v>
      </c>
      <c r="AC11">
        <v>0</v>
      </c>
      <c r="AD11">
        <v>0</v>
      </c>
      <c r="AE11">
        <v>0</v>
      </c>
      <c r="AF11">
        <v>2022</v>
      </c>
      <c r="AG11" s="1">
        <v>44562</v>
      </c>
      <c r="AH11" s="1">
        <v>44773</v>
      </c>
      <c r="AI11" s="1">
        <v>44785</v>
      </c>
      <c r="AJ11" s="17" t="s">
        <v>34</v>
      </c>
      <c r="AK11" s="17" t="s">
        <v>35</v>
      </c>
      <c r="AL11" s="17" t="s">
        <v>10388</v>
      </c>
      <c r="AM11" s="17">
        <f>MONTH(EMPENHO[[#This Row],[data_empenho]])</f>
        <v>1</v>
      </c>
    </row>
    <row r="12" spans="1:39" x14ac:dyDescent="0.25">
      <c r="A12">
        <v>8</v>
      </c>
      <c r="B12">
        <v>801</v>
      </c>
      <c r="C12">
        <v>10</v>
      </c>
      <c r="D12">
        <v>301</v>
      </c>
      <c r="E12">
        <v>6</v>
      </c>
      <c r="F12">
        <v>0</v>
      </c>
      <c r="G12">
        <v>2105</v>
      </c>
      <c r="H12" s="17" t="s">
        <v>445</v>
      </c>
      <c r="I12">
        <v>40</v>
      </c>
      <c r="J12">
        <v>0</v>
      </c>
      <c r="K12" s="17" t="s">
        <v>459</v>
      </c>
      <c r="L12" s="1">
        <v>44564</v>
      </c>
      <c r="M12">
        <v>500</v>
      </c>
      <c r="N12" s="17" t="s">
        <v>437</v>
      </c>
      <c r="O12">
        <v>5512</v>
      </c>
      <c r="P12" s="17" t="s">
        <v>438</v>
      </c>
      <c r="Q12">
        <v>0</v>
      </c>
      <c r="R12" s="17" t="s">
        <v>439</v>
      </c>
      <c r="S12" s="17" t="s">
        <v>440</v>
      </c>
      <c r="T12" s="17" t="s">
        <v>438</v>
      </c>
      <c r="U12">
        <v>0</v>
      </c>
      <c r="V12">
        <v>0</v>
      </c>
      <c r="W12" s="17" t="s">
        <v>449</v>
      </c>
      <c r="X12" s="17" t="s">
        <v>442</v>
      </c>
      <c r="Y12">
        <v>0</v>
      </c>
      <c r="Z12" s="17" t="s">
        <v>450</v>
      </c>
      <c r="AA12" s="17" t="s">
        <v>443</v>
      </c>
      <c r="AB12" s="17" t="s">
        <v>444</v>
      </c>
      <c r="AC12">
        <v>0</v>
      </c>
      <c r="AD12">
        <v>0</v>
      </c>
      <c r="AE12">
        <v>0</v>
      </c>
      <c r="AF12">
        <v>2022</v>
      </c>
      <c r="AG12" s="1">
        <v>44562</v>
      </c>
      <c r="AH12" s="1">
        <v>44773</v>
      </c>
      <c r="AI12" s="1">
        <v>44785</v>
      </c>
      <c r="AJ12" s="17" t="s">
        <v>34</v>
      </c>
      <c r="AK12" s="17" t="s">
        <v>35</v>
      </c>
      <c r="AL12" s="17" t="s">
        <v>10388</v>
      </c>
      <c r="AM12" s="17">
        <f>MONTH(EMPENHO[[#This Row],[data_empenho]])</f>
        <v>1</v>
      </c>
    </row>
    <row r="13" spans="1:39" x14ac:dyDescent="0.25">
      <c r="A13">
        <v>8</v>
      </c>
      <c r="B13">
        <v>801</v>
      </c>
      <c r="C13">
        <v>10</v>
      </c>
      <c r="D13">
        <v>301</v>
      </c>
      <c r="E13">
        <v>6</v>
      </c>
      <c r="F13">
        <v>0</v>
      </c>
      <c r="G13">
        <v>2105</v>
      </c>
      <c r="H13" s="17" t="s">
        <v>445</v>
      </c>
      <c r="I13">
        <v>40</v>
      </c>
      <c r="J13">
        <v>0</v>
      </c>
      <c r="K13" s="17" t="s">
        <v>460</v>
      </c>
      <c r="L13" s="1">
        <v>44564</v>
      </c>
      <c r="M13">
        <v>500</v>
      </c>
      <c r="N13" s="17" t="s">
        <v>437</v>
      </c>
      <c r="O13">
        <v>5713</v>
      </c>
      <c r="P13" s="17" t="s">
        <v>438</v>
      </c>
      <c r="Q13">
        <v>0</v>
      </c>
      <c r="R13" s="17" t="s">
        <v>439</v>
      </c>
      <c r="S13" s="17" t="s">
        <v>440</v>
      </c>
      <c r="T13" s="17" t="s">
        <v>438</v>
      </c>
      <c r="U13">
        <v>0</v>
      </c>
      <c r="V13">
        <v>0</v>
      </c>
      <c r="W13" s="17" t="s">
        <v>449</v>
      </c>
      <c r="X13" s="17" t="s">
        <v>442</v>
      </c>
      <c r="Y13">
        <v>0</v>
      </c>
      <c r="Z13" s="17" t="s">
        <v>450</v>
      </c>
      <c r="AA13" s="17" t="s">
        <v>443</v>
      </c>
      <c r="AB13" s="17" t="s">
        <v>444</v>
      </c>
      <c r="AC13">
        <v>0</v>
      </c>
      <c r="AD13">
        <v>0</v>
      </c>
      <c r="AE13">
        <v>0</v>
      </c>
      <c r="AF13">
        <v>2022</v>
      </c>
      <c r="AG13" s="1">
        <v>44562</v>
      </c>
      <c r="AH13" s="1">
        <v>44773</v>
      </c>
      <c r="AI13" s="1">
        <v>44785</v>
      </c>
      <c r="AJ13" s="17" t="s">
        <v>34</v>
      </c>
      <c r="AK13" s="17" t="s">
        <v>35</v>
      </c>
      <c r="AL13" s="17" t="s">
        <v>10388</v>
      </c>
      <c r="AM13" s="17">
        <f>MONTH(EMPENHO[[#This Row],[data_empenho]])</f>
        <v>1</v>
      </c>
    </row>
    <row r="14" spans="1:39" x14ac:dyDescent="0.25">
      <c r="A14">
        <v>8</v>
      </c>
      <c r="B14">
        <v>801</v>
      </c>
      <c r="C14">
        <v>10</v>
      </c>
      <c r="D14">
        <v>301</v>
      </c>
      <c r="E14">
        <v>6</v>
      </c>
      <c r="F14">
        <v>0</v>
      </c>
      <c r="G14">
        <v>2105</v>
      </c>
      <c r="H14" s="17" t="s">
        <v>445</v>
      </c>
      <c r="I14">
        <v>40</v>
      </c>
      <c r="J14">
        <v>0</v>
      </c>
      <c r="K14" s="17" t="s">
        <v>461</v>
      </c>
      <c r="L14" s="1">
        <v>44564</v>
      </c>
      <c r="M14">
        <v>500</v>
      </c>
      <c r="N14" s="17" t="s">
        <v>437</v>
      </c>
      <c r="O14">
        <v>7133</v>
      </c>
      <c r="P14" s="17" t="s">
        <v>438</v>
      </c>
      <c r="Q14">
        <v>0</v>
      </c>
      <c r="R14" s="17" t="s">
        <v>439</v>
      </c>
      <c r="S14" s="17" t="s">
        <v>440</v>
      </c>
      <c r="T14" s="17" t="s">
        <v>438</v>
      </c>
      <c r="U14">
        <v>0</v>
      </c>
      <c r="V14">
        <v>0</v>
      </c>
      <c r="W14" s="17" t="s">
        <v>449</v>
      </c>
      <c r="X14" s="17" t="s">
        <v>442</v>
      </c>
      <c r="Y14">
        <v>0</v>
      </c>
      <c r="Z14" s="17" t="s">
        <v>450</v>
      </c>
      <c r="AA14" s="17" t="s">
        <v>443</v>
      </c>
      <c r="AB14" s="17" t="s">
        <v>444</v>
      </c>
      <c r="AC14">
        <v>0</v>
      </c>
      <c r="AD14">
        <v>0</v>
      </c>
      <c r="AE14">
        <v>0</v>
      </c>
      <c r="AF14">
        <v>2022</v>
      </c>
      <c r="AG14" s="1">
        <v>44562</v>
      </c>
      <c r="AH14" s="1">
        <v>44773</v>
      </c>
      <c r="AI14" s="1">
        <v>44785</v>
      </c>
      <c r="AJ14" s="17" t="s">
        <v>34</v>
      </c>
      <c r="AK14" s="17" t="s">
        <v>35</v>
      </c>
      <c r="AL14" s="17" t="s">
        <v>10388</v>
      </c>
      <c r="AM14" s="17">
        <f>MONTH(EMPENHO[[#This Row],[data_empenho]])</f>
        <v>1</v>
      </c>
    </row>
    <row r="15" spans="1:39" x14ac:dyDescent="0.25">
      <c r="A15">
        <v>9</v>
      </c>
      <c r="B15">
        <v>904</v>
      </c>
      <c r="C15">
        <v>8</v>
      </c>
      <c r="D15">
        <v>243</v>
      </c>
      <c r="E15">
        <v>11</v>
      </c>
      <c r="F15">
        <v>0</v>
      </c>
      <c r="G15">
        <v>2107</v>
      </c>
      <c r="H15" s="17" t="s">
        <v>462</v>
      </c>
      <c r="I15">
        <v>1</v>
      </c>
      <c r="J15">
        <v>0</v>
      </c>
      <c r="K15" s="17" t="s">
        <v>463</v>
      </c>
      <c r="L15" s="1">
        <v>44564</v>
      </c>
      <c r="M15">
        <v>2300</v>
      </c>
      <c r="N15" s="17" t="s">
        <v>437</v>
      </c>
      <c r="O15">
        <v>4824</v>
      </c>
      <c r="P15" s="17" t="s">
        <v>438</v>
      </c>
      <c r="Q15">
        <v>0</v>
      </c>
      <c r="R15" s="17" t="s">
        <v>439</v>
      </c>
      <c r="S15" s="17" t="s">
        <v>440</v>
      </c>
      <c r="T15" s="17" t="s">
        <v>438</v>
      </c>
      <c r="U15">
        <v>0</v>
      </c>
      <c r="V15">
        <v>0</v>
      </c>
      <c r="W15" s="17" t="s">
        <v>464</v>
      </c>
      <c r="X15" s="17" t="s">
        <v>465</v>
      </c>
      <c r="Y15">
        <v>1</v>
      </c>
      <c r="Z15" s="17" t="s">
        <v>443</v>
      </c>
      <c r="AA15" s="17" t="s">
        <v>443</v>
      </c>
      <c r="AB15" s="17" t="s">
        <v>444</v>
      </c>
      <c r="AC15">
        <v>0</v>
      </c>
      <c r="AD15">
        <v>0</v>
      </c>
      <c r="AE15">
        <v>0</v>
      </c>
      <c r="AF15">
        <v>2022</v>
      </c>
      <c r="AG15" s="1">
        <v>44562</v>
      </c>
      <c r="AH15" s="1">
        <v>44773</v>
      </c>
      <c r="AI15" s="1">
        <v>44785</v>
      </c>
      <c r="AJ15" s="17" t="s">
        <v>34</v>
      </c>
      <c r="AK15" s="17" t="s">
        <v>35</v>
      </c>
      <c r="AL15" s="17" t="s">
        <v>10388</v>
      </c>
      <c r="AM15" s="17">
        <f>MONTH(EMPENHO[[#This Row],[data_empenho]])</f>
        <v>1</v>
      </c>
    </row>
    <row r="16" spans="1:39" x14ac:dyDescent="0.25">
      <c r="A16">
        <v>8</v>
      </c>
      <c r="B16">
        <v>801</v>
      </c>
      <c r="C16">
        <v>10</v>
      </c>
      <c r="D16">
        <v>302</v>
      </c>
      <c r="E16">
        <v>8</v>
      </c>
      <c r="F16">
        <v>0</v>
      </c>
      <c r="G16">
        <v>2096</v>
      </c>
      <c r="H16" s="17" t="s">
        <v>462</v>
      </c>
      <c r="I16">
        <v>40</v>
      </c>
      <c r="J16">
        <v>0</v>
      </c>
      <c r="K16" s="17" t="s">
        <v>466</v>
      </c>
      <c r="L16" s="1">
        <v>44564</v>
      </c>
      <c r="M16">
        <v>2700</v>
      </c>
      <c r="N16" s="17" t="s">
        <v>437</v>
      </c>
      <c r="O16">
        <v>4824</v>
      </c>
      <c r="P16" s="17" t="s">
        <v>438</v>
      </c>
      <c r="Q16">
        <v>0</v>
      </c>
      <c r="R16" s="17" t="s">
        <v>439</v>
      </c>
      <c r="S16" s="17" t="s">
        <v>440</v>
      </c>
      <c r="T16" s="17" t="s">
        <v>438</v>
      </c>
      <c r="U16">
        <v>0</v>
      </c>
      <c r="V16">
        <v>0</v>
      </c>
      <c r="W16" s="17" t="s">
        <v>467</v>
      </c>
      <c r="X16" s="17" t="s">
        <v>465</v>
      </c>
      <c r="Y16">
        <v>1</v>
      </c>
      <c r="Z16" s="17" t="s">
        <v>443</v>
      </c>
      <c r="AA16" s="17" t="s">
        <v>443</v>
      </c>
      <c r="AB16" s="17" t="s">
        <v>444</v>
      </c>
      <c r="AC16">
        <v>0</v>
      </c>
      <c r="AD16">
        <v>0</v>
      </c>
      <c r="AE16">
        <v>0</v>
      </c>
      <c r="AF16">
        <v>2022</v>
      </c>
      <c r="AG16" s="1">
        <v>44562</v>
      </c>
      <c r="AH16" s="1">
        <v>44773</v>
      </c>
      <c r="AI16" s="1">
        <v>44785</v>
      </c>
      <c r="AJ16" s="17" t="s">
        <v>34</v>
      </c>
      <c r="AK16" s="17" t="s">
        <v>35</v>
      </c>
      <c r="AL16" s="17" t="s">
        <v>10388</v>
      </c>
      <c r="AM16" s="17">
        <f>MONTH(EMPENHO[[#This Row],[data_empenho]])</f>
        <v>1</v>
      </c>
    </row>
    <row r="17" spans="1:39" x14ac:dyDescent="0.25">
      <c r="A17">
        <v>8</v>
      </c>
      <c r="B17">
        <v>801</v>
      </c>
      <c r="C17">
        <v>10</v>
      </c>
      <c r="D17">
        <v>122</v>
      </c>
      <c r="E17">
        <v>5</v>
      </c>
      <c r="F17">
        <v>0</v>
      </c>
      <c r="G17">
        <v>2084</v>
      </c>
      <c r="H17" s="17" t="s">
        <v>462</v>
      </c>
      <c r="I17">
        <v>40</v>
      </c>
      <c r="J17">
        <v>0</v>
      </c>
      <c r="K17" s="17" t="s">
        <v>468</v>
      </c>
      <c r="L17" s="1">
        <v>44564</v>
      </c>
      <c r="M17">
        <v>3000</v>
      </c>
      <c r="N17" s="17" t="s">
        <v>437</v>
      </c>
      <c r="O17">
        <v>4824</v>
      </c>
      <c r="P17" s="17" t="s">
        <v>438</v>
      </c>
      <c r="Q17">
        <v>0</v>
      </c>
      <c r="R17" s="17" t="s">
        <v>439</v>
      </c>
      <c r="S17" s="17" t="s">
        <v>440</v>
      </c>
      <c r="T17" s="17" t="s">
        <v>438</v>
      </c>
      <c r="U17">
        <v>0</v>
      </c>
      <c r="V17">
        <v>0</v>
      </c>
      <c r="W17" s="17" t="s">
        <v>469</v>
      </c>
      <c r="X17" s="17" t="s">
        <v>465</v>
      </c>
      <c r="Y17">
        <v>1</v>
      </c>
      <c r="Z17" s="17" t="s">
        <v>443</v>
      </c>
      <c r="AA17" s="17" t="s">
        <v>443</v>
      </c>
      <c r="AB17" s="17" t="s">
        <v>444</v>
      </c>
      <c r="AC17">
        <v>0</v>
      </c>
      <c r="AD17">
        <v>0</v>
      </c>
      <c r="AE17">
        <v>0</v>
      </c>
      <c r="AF17">
        <v>2022</v>
      </c>
      <c r="AG17" s="1">
        <v>44562</v>
      </c>
      <c r="AH17" s="1">
        <v>44773</v>
      </c>
      <c r="AI17" s="1">
        <v>44785</v>
      </c>
      <c r="AJ17" s="17" t="s">
        <v>34</v>
      </c>
      <c r="AK17" s="17" t="s">
        <v>35</v>
      </c>
      <c r="AL17" s="17" t="s">
        <v>10388</v>
      </c>
      <c r="AM17" s="17">
        <f>MONTH(EMPENHO[[#This Row],[data_empenho]])</f>
        <v>1</v>
      </c>
    </row>
    <row r="18" spans="1:39" x14ac:dyDescent="0.25">
      <c r="A18">
        <v>8</v>
      </c>
      <c r="B18">
        <v>801</v>
      </c>
      <c r="C18">
        <v>10</v>
      </c>
      <c r="D18">
        <v>122</v>
      </c>
      <c r="E18">
        <v>5</v>
      </c>
      <c r="F18">
        <v>0</v>
      </c>
      <c r="G18">
        <v>2084</v>
      </c>
      <c r="H18" s="17" t="s">
        <v>462</v>
      </c>
      <c r="I18">
        <v>40</v>
      </c>
      <c r="J18">
        <v>0</v>
      </c>
      <c r="K18" s="17" t="s">
        <v>468</v>
      </c>
      <c r="L18" s="1">
        <v>44762</v>
      </c>
      <c r="M18">
        <v>-500</v>
      </c>
      <c r="N18" s="17" t="s">
        <v>451</v>
      </c>
      <c r="O18">
        <v>4824</v>
      </c>
      <c r="P18" s="17" t="s">
        <v>438</v>
      </c>
      <c r="Q18">
        <v>0</v>
      </c>
      <c r="R18" s="17" t="s">
        <v>439</v>
      </c>
      <c r="S18" s="17" t="s">
        <v>440</v>
      </c>
      <c r="T18" s="17" t="s">
        <v>438</v>
      </c>
      <c r="U18">
        <v>0</v>
      </c>
      <c r="V18">
        <v>0</v>
      </c>
      <c r="W18" s="17" t="s">
        <v>790</v>
      </c>
      <c r="X18" s="17" t="s">
        <v>465</v>
      </c>
      <c r="Y18">
        <v>1</v>
      </c>
      <c r="Z18" s="17" t="s">
        <v>443</v>
      </c>
      <c r="AA18" s="17" t="s">
        <v>443</v>
      </c>
      <c r="AB18" s="17" t="s">
        <v>444</v>
      </c>
      <c r="AC18">
        <v>0</v>
      </c>
      <c r="AD18">
        <v>0</v>
      </c>
      <c r="AE18">
        <v>0</v>
      </c>
      <c r="AF18">
        <v>2022</v>
      </c>
      <c r="AG18" s="1">
        <v>44562</v>
      </c>
      <c r="AH18" s="1">
        <v>44773</v>
      </c>
      <c r="AI18" s="1">
        <v>44785</v>
      </c>
      <c r="AJ18" s="17" t="s">
        <v>34</v>
      </c>
      <c r="AK18" s="17" t="s">
        <v>35</v>
      </c>
      <c r="AL18" s="17" t="s">
        <v>10388</v>
      </c>
      <c r="AM18" s="17">
        <f>MONTH(EMPENHO[[#This Row],[data_empenho]])</f>
        <v>7</v>
      </c>
    </row>
    <row r="19" spans="1:39" x14ac:dyDescent="0.25">
      <c r="A19">
        <v>11</v>
      </c>
      <c r="B19">
        <v>1101</v>
      </c>
      <c r="C19">
        <v>28</v>
      </c>
      <c r="D19">
        <v>846</v>
      </c>
      <c r="E19">
        <v>0</v>
      </c>
      <c r="F19">
        <v>0</v>
      </c>
      <c r="G19">
        <v>8</v>
      </c>
      <c r="H19" s="17" t="s">
        <v>470</v>
      </c>
      <c r="I19">
        <v>1</v>
      </c>
      <c r="J19">
        <v>0</v>
      </c>
      <c r="K19" s="17" t="s">
        <v>471</v>
      </c>
      <c r="L19" s="1">
        <v>44564</v>
      </c>
      <c r="M19">
        <v>2353.34</v>
      </c>
      <c r="N19" s="17" t="s">
        <v>437</v>
      </c>
      <c r="O19">
        <v>6367</v>
      </c>
      <c r="P19" s="17" t="s">
        <v>438</v>
      </c>
      <c r="Q19">
        <v>0</v>
      </c>
      <c r="R19" s="17" t="s">
        <v>439</v>
      </c>
      <c r="S19" s="17" t="s">
        <v>440</v>
      </c>
      <c r="T19" s="17" t="s">
        <v>438</v>
      </c>
      <c r="U19">
        <v>0</v>
      </c>
      <c r="V19">
        <v>0</v>
      </c>
      <c r="W19" s="17" t="s">
        <v>472</v>
      </c>
      <c r="X19" s="17" t="s">
        <v>442</v>
      </c>
      <c r="Y19">
        <v>6</v>
      </c>
      <c r="Z19" s="17" t="s">
        <v>443</v>
      </c>
      <c r="AA19" s="17" t="s">
        <v>443</v>
      </c>
      <c r="AB19" s="17" t="s">
        <v>444</v>
      </c>
      <c r="AC19">
        <v>0</v>
      </c>
      <c r="AD19">
        <v>0</v>
      </c>
      <c r="AE19">
        <v>0</v>
      </c>
      <c r="AF19">
        <v>2022</v>
      </c>
      <c r="AG19" s="1">
        <v>44562</v>
      </c>
      <c r="AH19" s="1">
        <v>44773</v>
      </c>
      <c r="AI19" s="1">
        <v>44785</v>
      </c>
      <c r="AJ19" s="17" t="s">
        <v>34</v>
      </c>
      <c r="AK19" s="17" t="s">
        <v>35</v>
      </c>
      <c r="AL19" s="17" t="s">
        <v>10388</v>
      </c>
      <c r="AM19" s="17">
        <f>MONTH(EMPENHO[[#This Row],[data_empenho]])</f>
        <v>1</v>
      </c>
    </row>
    <row r="20" spans="1:39" x14ac:dyDescent="0.25">
      <c r="A20">
        <v>11</v>
      </c>
      <c r="B20">
        <v>1101</v>
      </c>
      <c r="C20">
        <v>28</v>
      </c>
      <c r="D20">
        <v>846</v>
      </c>
      <c r="E20">
        <v>0</v>
      </c>
      <c r="F20">
        <v>0</v>
      </c>
      <c r="G20">
        <v>8</v>
      </c>
      <c r="H20" s="17" t="s">
        <v>470</v>
      </c>
      <c r="I20">
        <v>1</v>
      </c>
      <c r="J20">
        <v>0</v>
      </c>
      <c r="K20" s="17" t="s">
        <v>473</v>
      </c>
      <c r="L20" s="1">
        <v>44564</v>
      </c>
      <c r="M20">
        <v>607.5</v>
      </c>
      <c r="N20" s="17" t="s">
        <v>437</v>
      </c>
      <c r="O20">
        <v>6367</v>
      </c>
      <c r="P20" s="17" t="s">
        <v>438</v>
      </c>
      <c r="Q20">
        <v>0</v>
      </c>
      <c r="R20" s="17" t="s">
        <v>439</v>
      </c>
      <c r="S20" s="17" t="s">
        <v>440</v>
      </c>
      <c r="T20" s="17" t="s">
        <v>438</v>
      </c>
      <c r="U20">
        <v>0</v>
      </c>
      <c r="V20">
        <v>0</v>
      </c>
      <c r="W20" s="17" t="s">
        <v>474</v>
      </c>
      <c r="X20" s="17" t="s">
        <v>442</v>
      </c>
      <c r="Y20">
        <v>6</v>
      </c>
      <c r="Z20" s="17" t="s">
        <v>443</v>
      </c>
      <c r="AA20" s="17" t="s">
        <v>443</v>
      </c>
      <c r="AB20" s="17" t="s">
        <v>444</v>
      </c>
      <c r="AC20">
        <v>0</v>
      </c>
      <c r="AD20">
        <v>0</v>
      </c>
      <c r="AE20">
        <v>0</v>
      </c>
      <c r="AF20">
        <v>2022</v>
      </c>
      <c r="AG20" s="1">
        <v>44562</v>
      </c>
      <c r="AH20" s="1">
        <v>44773</v>
      </c>
      <c r="AI20" s="1">
        <v>44785</v>
      </c>
      <c r="AJ20" s="17" t="s">
        <v>34</v>
      </c>
      <c r="AK20" s="17" t="s">
        <v>35</v>
      </c>
      <c r="AL20" s="17" t="s">
        <v>10388</v>
      </c>
      <c r="AM20" s="17">
        <f>MONTH(EMPENHO[[#This Row],[data_empenho]])</f>
        <v>1</v>
      </c>
    </row>
    <row r="21" spans="1:39" x14ac:dyDescent="0.25">
      <c r="A21">
        <v>11</v>
      </c>
      <c r="B21">
        <v>1101</v>
      </c>
      <c r="C21">
        <v>10</v>
      </c>
      <c r="D21">
        <v>122</v>
      </c>
      <c r="E21">
        <v>5</v>
      </c>
      <c r="F21">
        <v>0</v>
      </c>
      <c r="G21">
        <v>11</v>
      </c>
      <c r="H21" s="17" t="s">
        <v>475</v>
      </c>
      <c r="I21">
        <v>1</v>
      </c>
      <c r="J21">
        <v>0</v>
      </c>
      <c r="K21" s="17" t="s">
        <v>476</v>
      </c>
      <c r="L21" s="1">
        <v>44564</v>
      </c>
      <c r="M21">
        <v>17109.48</v>
      </c>
      <c r="N21" s="17" t="s">
        <v>437</v>
      </c>
      <c r="O21">
        <v>451</v>
      </c>
      <c r="P21" s="17" t="s">
        <v>438</v>
      </c>
      <c r="Q21">
        <v>0</v>
      </c>
      <c r="R21" s="17" t="s">
        <v>439</v>
      </c>
      <c r="S21" s="17" t="s">
        <v>440</v>
      </c>
      <c r="T21" s="17" t="s">
        <v>438</v>
      </c>
      <c r="U21">
        <v>0</v>
      </c>
      <c r="V21">
        <v>0</v>
      </c>
      <c r="W21" s="17" t="s">
        <v>477</v>
      </c>
      <c r="X21" s="17" t="s">
        <v>465</v>
      </c>
      <c r="Y21">
        <v>1</v>
      </c>
      <c r="Z21" s="17" t="s">
        <v>443</v>
      </c>
      <c r="AA21" s="17" t="s">
        <v>443</v>
      </c>
      <c r="AB21" s="17" t="s">
        <v>444</v>
      </c>
      <c r="AC21">
        <v>0</v>
      </c>
      <c r="AD21">
        <v>0</v>
      </c>
      <c r="AE21">
        <v>0</v>
      </c>
      <c r="AF21">
        <v>2022</v>
      </c>
      <c r="AG21" s="1">
        <v>44562</v>
      </c>
      <c r="AH21" s="1">
        <v>44773</v>
      </c>
      <c r="AI21" s="1">
        <v>44785</v>
      </c>
      <c r="AJ21" s="17" t="s">
        <v>34</v>
      </c>
      <c r="AK21" s="17" t="s">
        <v>35</v>
      </c>
      <c r="AL21" s="17" t="s">
        <v>10388</v>
      </c>
      <c r="AM21" s="17">
        <f>MONTH(EMPENHO[[#This Row],[data_empenho]])</f>
        <v>1</v>
      </c>
    </row>
    <row r="22" spans="1:39" x14ac:dyDescent="0.25">
      <c r="A22">
        <v>7</v>
      </c>
      <c r="B22">
        <v>702</v>
      </c>
      <c r="C22">
        <v>15</v>
      </c>
      <c r="D22">
        <v>451</v>
      </c>
      <c r="E22">
        <v>17</v>
      </c>
      <c r="F22">
        <v>0</v>
      </c>
      <c r="G22">
        <v>2002</v>
      </c>
      <c r="H22" s="17" t="s">
        <v>478</v>
      </c>
      <c r="I22">
        <v>1</v>
      </c>
      <c r="J22">
        <v>0</v>
      </c>
      <c r="K22" s="17" t="s">
        <v>479</v>
      </c>
      <c r="L22" s="1">
        <v>44565</v>
      </c>
      <c r="M22">
        <v>2630</v>
      </c>
      <c r="N22" s="17" t="s">
        <v>437</v>
      </c>
      <c r="O22">
        <v>7085</v>
      </c>
      <c r="P22" s="17" t="s">
        <v>438</v>
      </c>
      <c r="Q22">
        <v>0</v>
      </c>
      <c r="R22" s="17" t="s">
        <v>480</v>
      </c>
      <c r="S22" s="17" t="s">
        <v>440</v>
      </c>
      <c r="T22" s="17" t="s">
        <v>438</v>
      </c>
      <c r="U22">
        <v>1</v>
      </c>
      <c r="V22">
        <v>2021</v>
      </c>
      <c r="W22" s="17" t="s">
        <v>481</v>
      </c>
      <c r="X22" s="17" t="s">
        <v>482</v>
      </c>
      <c r="Y22">
        <v>7</v>
      </c>
      <c r="Z22" s="17" t="s">
        <v>443</v>
      </c>
      <c r="AA22" s="17" t="s">
        <v>443</v>
      </c>
      <c r="AB22" s="17" t="s">
        <v>444</v>
      </c>
      <c r="AC22">
        <v>0</v>
      </c>
      <c r="AD22">
        <v>0</v>
      </c>
      <c r="AE22">
        <v>0</v>
      </c>
      <c r="AF22">
        <v>2022</v>
      </c>
      <c r="AG22" s="1">
        <v>44562</v>
      </c>
      <c r="AH22" s="1">
        <v>44773</v>
      </c>
      <c r="AI22" s="1">
        <v>44785</v>
      </c>
      <c r="AJ22" s="17" t="s">
        <v>34</v>
      </c>
      <c r="AK22" s="17" t="s">
        <v>35</v>
      </c>
      <c r="AL22" s="17" t="s">
        <v>10388</v>
      </c>
      <c r="AM22" s="17">
        <f>MONTH(EMPENHO[[#This Row],[data_empenho]])</f>
        <v>1</v>
      </c>
    </row>
    <row r="23" spans="1:39" x14ac:dyDescent="0.25">
      <c r="A23">
        <v>12</v>
      </c>
      <c r="B23">
        <v>1201</v>
      </c>
      <c r="C23">
        <v>9</v>
      </c>
      <c r="D23">
        <v>122</v>
      </c>
      <c r="E23">
        <v>1</v>
      </c>
      <c r="F23">
        <v>0</v>
      </c>
      <c r="G23">
        <v>2066</v>
      </c>
      <c r="H23" s="17" t="s">
        <v>483</v>
      </c>
      <c r="I23">
        <v>50</v>
      </c>
      <c r="J23">
        <v>0</v>
      </c>
      <c r="K23" s="17" t="s">
        <v>484</v>
      </c>
      <c r="L23" s="1">
        <v>44565</v>
      </c>
      <c r="M23">
        <v>600</v>
      </c>
      <c r="N23" s="17" t="s">
        <v>437</v>
      </c>
      <c r="O23">
        <v>213</v>
      </c>
      <c r="P23" s="17" t="s">
        <v>438</v>
      </c>
      <c r="Q23">
        <v>0</v>
      </c>
      <c r="R23" s="17" t="s">
        <v>439</v>
      </c>
      <c r="S23" s="17" t="s">
        <v>440</v>
      </c>
      <c r="T23" s="17" t="s">
        <v>438</v>
      </c>
      <c r="U23">
        <v>0</v>
      </c>
      <c r="V23">
        <v>0</v>
      </c>
      <c r="W23" s="17" t="s">
        <v>485</v>
      </c>
      <c r="X23" s="17" t="s">
        <v>465</v>
      </c>
      <c r="Y23">
        <v>0</v>
      </c>
      <c r="Z23" s="17" t="s">
        <v>486</v>
      </c>
      <c r="AA23" s="17" t="s">
        <v>443</v>
      </c>
      <c r="AB23" s="17" t="s">
        <v>444</v>
      </c>
      <c r="AC23">
        <v>0</v>
      </c>
      <c r="AD23">
        <v>0</v>
      </c>
      <c r="AE23">
        <v>0</v>
      </c>
      <c r="AF23">
        <v>2022</v>
      </c>
      <c r="AG23" s="1">
        <v>44562</v>
      </c>
      <c r="AH23" s="1">
        <v>44773</v>
      </c>
      <c r="AI23" s="1">
        <v>44785</v>
      </c>
      <c r="AJ23" s="17" t="s">
        <v>34</v>
      </c>
      <c r="AK23" s="17" t="s">
        <v>35</v>
      </c>
      <c r="AL23" s="17" t="s">
        <v>10388</v>
      </c>
      <c r="AM23" s="17">
        <f>MONTH(EMPENHO[[#This Row],[data_empenho]])</f>
        <v>1</v>
      </c>
    </row>
    <row r="24" spans="1:39" x14ac:dyDescent="0.25">
      <c r="A24">
        <v>12</v>
      </c>
      <c r="B24">
        <v>1201</v>
      </c>
      <c r="C24">
        <v>9</v>
      </c>
      <c r="D24">
        <v>122</v>
      </c>
      <c r="E24">
        <v>1</v>
      </c>
      <c r="F24">
        <v>0</v>
      </c>
      <c r="G24">
        <v>2066</v>
      </c>
      <c r="H24" s="17" t="s">
        <v>483</v>
      </c>
      <c r="I24">
        <v>50</v>
      </c>
      <c r="J24">
        <v>0</v>
      </c>
      <c r="K24" s="17" t="s">
        <v>484</v>
      </c>
      <c r="L24" s="1">
        <v>44565</v>
      </c>
      <c r="M24">
        <v>-600</v>
      </c>
      <c r="N24" s="17" t="s">
        <v>451</v>
      </c>
      <c r="O24">
        <v>213</v>
      </c>
      <c r="P24" s="17" t="s">
        <v>438</v>
      </c>
      <c r="Q24">
        <v>0</v>
      </c>
      <c r="R24" s="17" t="s">
        <v>439</v>
      </c>
      <c r="S24" s="17" t="s">
        <v>440</v>
      </c>
      <c r="T24" s="17" t="s">
        <v>438</v>
      </c>
      <c r="U24">
        <v>0</v>
      </c>
      <c r="V24">
        <v>0</v>
      </c>
      <c r="W24" s="17" t="s">
        <v>487</v>
      </c>
      <c r="X24" s="17" t="s">
        <v>465</v>
      </c>
      <c r="Y24">
        <v>0</v>
      </c>
      <c r="Z24" s="17" t="s">
        <v>486</v>
      </c>
      <c r="AA24" s="17" t="s">
        <v>443</v>
      </c>
      <c r="AB24" s="17" t="s">
        <v>444</v>
      </c>
      <c r="AC24">
        <v>0</v>
      </c>
      <c r="AD24">
        <v>0</v>
      </c>
      <c r="AE24">
        <v>0</v>
      </c>
      <c r="AF24">
        <v>2022</v>
      </c>
      <c r="AG24" s="1">
        <v>44562</v>
      </c>
      <c r="AH24" s="1">
        <v>44773</v>
      </c>
      <c r="AI24" s="1">
        <v>44785</v>
      </c>
      <c r="AJ24" s="17" t="s">
        <v>34</v>
      </c>
      <c r="AK24" s="17" t="s">
        <v>35</v>
      </c>
      <c r="AL24" s="17" t="s">
        <v>10388</v>
      </c>
      <c r="AM24" s="17">
        <f>MONTH(EMPENHO[[#This Row],[data_empenho]])</f>
        <v>1</v>
      </c>
    </row>
    <row r="25" spans="1:39" x14ac:dyDescent="0.25">
      <c r="A25">
        <v>11</v>
      </c>
      <c r="B25">
        <v>1101</v>
      </c>
      <c r="C25">
        <v>28</v>
      </c>
      <c r="D25">
        <v>846</v>
      </c>
      <c r="E25">
        <v>0</v>
      </c>
      <c r="F25">
        <v>0</v>
      </c>
      <c r="G25">
        <v>7</v>
      </c>
      <c r="H25" s="17" t="s">
        <v>488</v>
      </c>
      <c r="I25">
        <v>1018</v>
      </c>
      <c r="J25">
        <v>0</v>
      </c>
      <c r="K25" s="17" t="s">
        <v>489</v>
      </c>
      <c r="L25" s="1">
        <v>44565</v>
      </c>
      <c r="M25">
        <v>200</v>
      </c>
      <c r="N25" s="17" t="s">
        <v>437</v>
      </c>
      <c r="O25">
        <v>231</v>
      </c>
      <c r="P25" s="17" t="s">
        <v>438</v>
      </c>
      <c r="Q25">
        <v>0</v>
      </c>
      <c r="R25" s="17" t="s">
        <v>439</v>
      </c>
      <c r="S25" s="17" t="s">
        <v>440</v>
      </c>
      <c r="T25" s="17" t="s">
        <v>438</v>
      </c>
      <c r="U25">
        <v>0</v>
      </c>
      <c r="V25">
        <v>0</v>
      </c>
      <c r="W25" s="17" t="s">
        <v>490</v>
      </c>
      <c r="X25" s="17" t="s">
        <v>465</v>
      </c>
      <c r="Y25">
        <v>1</v>
      </c>
      <c r="Z25" s="17" t="s">
        <v>443</v>
      </c>
      <c r="AA25" s="17" t="s">
        <v>443</v>
      </c>
      <c r="AB25" s="17" t="s">
        <v>444</v>
      </c>
      <c r="AC25">
        <v>0</v>
      </c>
      <c r="AD25">
        <v>0</v>
      </c>
      <c r="AE25">
        <v>0</v>
      </c>
      <c r="AF25">
        <v>2022</v>
      </c>
      <c r="AG25" s="1">
        <v>44562</v>
      </c>
      <c r="AH25" s="1">
        <v>44773</v>
      </c>
      <c r="AI25" s="1">
        <v>44785</v>
      </c>
      <c r="AJ25" s="17" t="s">
        <v>34</v>
      </c>
      <c r="AK25" s="17" t="s">
        <v>35</v>
      </c>
      <c r="AL25" s="17" t="s">
        <v>10388</v>
      </c>
      <c r="AM25" s="17">
        <f>MONTH(EMPENHO[[#This Row],[data_empenho]])</f>
        <v>1</v>
      </c>
    </row>
    <row r="26" spans="1:39" x14ac:dyDescent="0.25">
      <c r="A26">
        <v>11</v>
      </c>
      <c r="B26">
        <v>1101</v>
      </c>
      <c r="C26">
        <v>28</v>
      </c>
      <c r="D26">
        <v>846</v>
      </c>
      <c r="E26">
        <v>0</v>
      </c>
      <c r="F26">
        <v>0</v>
      </c>
      <c r="G26">
        <v>7</v>
      </c>
      <c r="H26" s="17" t="s">
        <v>488</v>
      </c>
      <c r="I26">
        <v>1018</v>
      </c>
      <c r="J26">
        <v>0</v>
      </c>
      <c r="K26" s="17" t="s">
        <v>489</v>
      </c>
      <c r="L26" s="1">
        <v>44706</v>
      </c>
      <c r="M26">
        <v>-149.62</v>
      </c>
      <c r="N26" s="17" t="s">
        <v>451</v>
      </c>
      <c r="O26">
        <v>231</v>
      </c>
      <c r="P26" s="17" t="s">
        <v>438</v>
      </c>
      <c r="Q26">
        <v>0</v>
      </c>
      <c r="R26" s="17" t="s">
        <v>439</v>
      </c>
      <c r="S26" s="17" t="s">
        <v>440</v>
      </c>
      <c r="T26" s="17" t="s">
        <v>438</v>
      </c>
      <c r="U26">
        <v>0</v>
      </c>
      <c r="V26">
        <v>0</v>
      </c>
      <c r="W26" s="17" t="s">
        <v>7389</v>
      </c>
      <c r="X26" s="17" t="s">
        <v>465</v>
      </c>
      <c r="Y26">
        <v>1</v>
      </c>
      <c r="Z26" s="17" t="s">
        <v>443</v>
      </c>
      <c r="AA26" s="17" t="s">
        <v>443</v>
      </c>
      <c r="AB26" s="17" t="s">
        <v>444</v>
      </c>
      <c r="AC26">
        <v>0</v>
      </c>
      <c r="AD26">
        <v>0</v>
      </c>
      <c r="AE26">
        <v>0</v>
      </c>
      <c r="AF26">
        <v>2022</v>
      </c>
      <c r="AG26" s="1">
        <v>44562</v>
      </c>
      <c r="AH26" s="1">
        <v>44773</v>
      </c>
      <c r="AI26" s="1">
        <v>44785</v>
      </c>
      <c r="AJ26" s="17" t="s">
        <v>34</v>
      </c>
      <c r="AK26" s="17" t="s">
        <v>35</v>
      </c>
      <c r="AL26" s="17" t="s">
        <v>10388</v>
      </c>
      <c r="AM26" s="17">
        <f>MONTH(EMPENHO[[#This Row],[data_empenho]])</f>
        <v>5</v>
      </c>
    </row>
    <row r="27" spans="1:39" x14ac:dyDescent="0.25">
      <c r="A27">
        <v>4</v>
      </c>
      <c r="B27">
        <v>401</v>
      </c>
      <c r="C27">
        <v>4</v>
      </c>
      <c r="D27">
        <v>123</v>
      </c>
      <c r="E27">
        <v>1</v>
      </c>
      <c r="F27">
        <v>0</v>
      </c>
      <c r="G27">
        <v>2075</v>
      </c>
      <c r="H27" s="17" t="s">
        <v>491</v>
      </c>
      <c r="I27">
        <v>1</v>
      </c>
      <c r="J27">
        <v>0</v>
      </c>
      <c r="K27" s="17" t="s">
        <v>492</v>
      </c>
      <c r="L27" s="1">
        <v>44565</v>
      </c>
      <c r="M27">
        <v>5000</v>
      </c>
      <c r="N27" s="17" t="s">
        <v>437</v>
      </c>
      <c r="O27">
        <v>3683</v>
      </c>
      <c r="P27" s="17" t="s">
        <v>438</v>
      </c>
      <c r="Q27">
        <v>0</v>
      </c>
      <c r="R27" s="17" t="s">
        <v>439</v>
      </c>
      <c r="S27" s="17" t="s">
        <v>440</v>
      </c>
      <c r="T27" s="17" t="s">
        <v>438</v>
      </c>
      <c r="U27">
        <v>0</v>
      </c>
      <c r="V27">
        <v>0</v>
      </c>
      <c r="W27" s="17" t="s">
        <v>493</v>
      </c>
      <c r="X27" s="17" t="s">
        <v>465</v>
      </c>
      <c r="Y27">
        <v>1</v>
      </c>
      <c r="Z27" s="17" t="s">
        <v>443</v>
      </c>
      <c r="AA27" s="17" t="s">
        <v>443</v>
      </c>
      <c r="AB27" s="17" t="s">
        <v>444</v>
      </c>
      <c r="AC27">
        <v>0</v>
      </c>
      <c r="AD27">
        <v>0</v>
      </c>
      <c r="AE27">
        <v>0</v>
      </c>
      <c r="AF27">
        <v>2022</v>
      </c>
      <c r="AG27" s="1">
        <v>44562</v>
      </c>
      <c r="AH27" s="1">
        <v>44773</v>
      </c>
      <c r="AI27" s="1">
        <v>44785</v>
      </c>
      <c r="AJ27" s="17" t="s">
        <v>34</v>
      </c>
      <c r="AK27" s="17" t="s">
        <v>35</v>
      </c>
      <c r="AL27" s="17" t="s">
        <v>10388</v>
      </c>
      <c r="AM27" s="17">
        <f>MONTH(EMPENHO[[#This Row],[data_empenho]])</f>
        <v>1</v>
      </c>
    </row>
    <row r="28" spans="1:39" x14ac:dyDescent="0.25">
      <c r="A28">
        <v>4</v>
      </c>
      <c r="B28">
        <v>401</v>
      </c>
      <c r="C28">
        <v>4</v>
      </c>
      <c r="D28">
        <v>123</v>
      </c>
      <c r="E28">
        <v>1</v>
      </c>
      <c r="F28">
        <v>0</v>
      </c>
      <c r="G28">
        <v>2075</v>
      </c>
      <c r="H28" s="17" t="s">
        <v>491</v>
      </c>
      <c r="I28">
        <v>1</v>
      </c>
      <c r="J28">
        <v>0</v>
      </c>
      <c r="K28" s="17" t="s">
        <v>494</v>
      </c>
      <c r="L28" s="1">
        <v>44565</v>
      </c>
      <c r="M28">
        <v>200</v>
      </c>
      <c r="N28" s="17" t="s">
        <v>437</v>
      </c>
      <c r="O28">
        <v>4303</v>
      </c>
      <c r="P28" s="17" t="s">
        <v>438</v>
      </c>
      <c r="Q28">
        <v>0</v>
      </c>
      <c r="R28" s="17" t="s">
        <v>439</v>
      </c>
      <c r="S28" s="17" t="s">
        <v>440</v>
      </c>
      <c r="T28" s="17" t="s">
        <v>438</v>
      </c>
      <c r="U28">
        <v>0</v>
      </c>
      <c r="V28">
        <v>0</v>
      </c>
      <c r="W28" s="17" t="s">
        <v>495</v>
      </c>
      <c r="X28" s="17" t="s">
        <v>465</v>
      </c>
      <c r="Y28">
        <v>1</v>
      </c>
      <c r="Z28" s="17" t="s">
        <v>443</v>
      </c>
      <c r="AA28" s="17" t="s">
        <v>443</v>
      </c>
      <c r="AB28" s="17" t="s">
        <v>444</v>
      </c>
      <c r="AC28">
        <v>0</v>
      </c>
      <c r="AD28">
        <v>0</v>
      </c>
      <c r="AE28">
        <v>0</v>
      </c>
      <c r="AF28">
        <v>2022</v>
      </c>
      <c r="AG28" s="1">
        <v>44562</v>
      </c>
      <c r="AH28" s="1">
        <v>44773</v>
      </c>
      <c r="AI28" s="1">
        <v>44785</v>
      </c>
      <c r="AJ28" s="17" t="s">
        <v>34</v>
      </c>
      <c r="AK28" s="17" t="s">
        <v>35</v>
      </c>
      <c r="AL28" s="17" t="s">
        <v>10388</v>
      </c>
      <c r="AM28" s="17">
        <f>MONTH(EMPENHO[[#This Row],[data_empenho]])</f>
        <v>1</v>
      </c>
    </row>
    <row r="29" spans="1:39" x14ac:dyDescent="0.25">
      <c r="A29">
        <v>11</v>
      </c>
      <c r="B29">
        <v>1101</v>
      </c>
      <c r="C29">
        <v>28</v>
      </c>
      <c r="D29">
        <v>846</v>
      </c>
      <c r="E29">
        <v>0</v>
      </c>
      <c r="F29">
        <v>0</v>
      </c>
      <c r="G29">
        <v>7</v>
      </c>
      <c r="H29" s="17" t="s">
        <v>488</v>
      </c>
      <c r="I29">
        <v>1</v>
      </c>
      <c r="J29">
        <v>0</v>
      </c>
      <c r="K29" s="17" t="s">
        <v>496</v>
      </c>
      <c r="L29" s="1">
        <v>44565</v>
      </c>
      <c r="M29">
        <v>120000</v>
      </c>
      <c r="N29" s="17" t="s">
        <v>437</v>
      </c>
      <c r="O29">
        <v>231</v>
      </c>
      <c r="P29" s="17" t="s">
        <v>438</v>
      </c>
      <c r="Q29">
        <v>0</v>
      </c>
      <c r="R29" s="17" t="s">
        <v>439</v>
      </c>
      <c r="S29" s="17" t="s">
        <v>440</v>
      </c>
      <c r="T29" s="17" t="s">
        <v>438</v>
      </c>
      <c r="U29">
        <v>0</v>
      </c>
      <c r="V29">
        <v>0</v>
      </c>
      <c r="W29" s="17" t="s">
        <v>497</v>
      </c>
      <c r="X29" s="17" t="s">
        <v>465</v>
      </c>
      <c r="Y29">
        <v>1</v>
      </c>
      <c r="Z29" s="17" t="s">
        <v>443</v>
      </c>
      <c r="AA29" s="17" t="s">
        <v>443</v>
      </c>
      <c r="AB29" s="17" t="s">
        <v>444</v>
      </c>
      <c r="AC29">
        <v>0</v>
      </c>
      <c r="AD29">
        <v>0</v>
      </c>
      <c r="AE29">
        <v>0</v>
      </c>
      <c r="AF29">
        <v>2022</v>
      </c>
      <c r="AG29" s="1">
        <v>44562</v>
      </c>
      <c r="AH29" s="1">
        <v>44773</v>
      </c>
      <c r="AI29" s="1">
        <v>44785</v>
      </c>
      <c r="AJ29" s="17" t="s">
        <v>34</v>
      </c>
      <c r="AK29" s="17" t="s">
        <v>35</v>
      </c>
      <c r="AL29" s="17" t="s">
        <v>10388</v>
      </c>
      <c r="AM29" s="17">
        <f>MONTH(EMPENHO[[#This Row],[data_empenho]])</f>
        <v>1</v>
      </c>
    </row>
    <row r="30" spans="1:39" x14ac:dyDescent="0.25">
      <c r="A30">
        <v>2</v>
      </c>
      <c r="B30">
        <v>203</v>
      </c>
      <c r="C30">
        <v>4</v>
      </c>
      <c r="D30">
        <v>122</v>
      </c>
      <c r="E30">
        <v>1</v>
      </c>
      <c r="F30">
        <v>0</v>
      </c>
      <c r="G30">
        <v>2081</v>
      </c>
      <c r="H30" s="17" t="s">
        <v>445</v>
      </c>
      <c r="I30">
        <v>1</v>
      </c>
      <c r="J30">
        <v>0</v>
      </c>
      <c r="K30" s="17" t="s">
        <v>498</v>
      </c>
      <c r="L30" s="1">
        <v>44565</v>
      </c>
      <c r="M30">
        <v>157.56</v>
      </c>
      <c r="N30" s="17" t="s">
        <v>437</v>
      </c>
      <c r="O30">
        <v>5597</v>
      </c>
      <c r="P30" s="17" t="s">
        <v>438</v>
      </c>
      <c r="Q30">
        <v>0</v>
      </c>
      <c r="R30" s="17" t="s">
        <v>439</v>
      </c>
      <c r="S30" s="17" t="s">
        <v>440</v>
      </c>
      <c r="T30" s="17" t="s">
        <v>438</v>
      </c>
      <c r="U30">
        <v>0</v>
      </c>
      <c r="V30">
        <v>0</v>
      </c>
      <c r="W30" s="17" t="s">
        <v>499</v>
      </c>
      <c r="X30" s="17" t="s">
        <v>442</v>
      </c>
      <c r="Y30">
        <v>0</v>
      </c>
      <c r="Z30" s="17" t="s">
        <v>450</v>
      </c>
      <c r="AA30" s="17" t="s">
        <v>443</v>
      </c>
      <c r="AB30" s="17" t="s">
        <v>444</v>
      </c>
      <c r="AC30">
        <v>0</v>
      </c>
      <c r="AD30">
        <v>0</v>
      </c>
      <c r="AE30">
        <v>0</v>
      </c>
      <c r="AF30">
        <v>2022</v>
      </c>
      <c r="AG30" s="1">
        <v>44562</v>
      </c>
      <c r="AH30" s="1">
        <v>44773</v>
      </c>
      <c r="AI30" s="1">
        <v>44785</v>
      </c>
      <c r="AJ30" s="17" t="s">
        <v>34</v>
      </c>
      <c r="AK30" s="17" t="s">
        <v>35</v>
      </c>
      <c r="AL30" s="17" t="s">
        <v>10388</v>
      </c>
      <c r="AM30" s="17">
        <f>MONTH(EMPENHO[[#This Row],[data_empenho]])</f>
        <v>1</v>
      </c>
    </row>
    <row r="31" spans="1:39" x14ac:dyDescent="0.25">
      <c r="A31">
        <v>3</v>
      </c>
      <c r="B31">
        <v>301</v>
      </c>
      <c r="C31">
        <v>4</v>
      </c>
      <c r="D31">
        <v>122</v>
      </c>
      <c r="E31">
        <v>1</v>
      </c>
      <c r="F31">
        <v>0</v>
      </c>
      <c r="G31">
        <v>2068</v>
      </c>
      <c r="H31" s="17" t="s">
        <v>445</v>
      </c>
      <c r="I31">
        <v>1</v>
      </c>
      <c r="J31">
        <v>0</v>
      </c>
      <c r="K31" s="17" t="s">
        <v>500</v>
      </c>
      <c r="L31" s="1">
        <v>44565</v>
      </c>
      <c r="M31">
        <v>139.33000000000001</v>
      </c>
      <c r="N31" s="17" t="s">
        <v>437</v>
      </c>
      <c r="O31">
        <v>7133</v>
      </c>
      <c r="P31" s="17" t="s">
        <v>438</v>
      </c>
      <c r="Q31">
        <v>0</v>
      </c>
      <c r="R31" s="17" t="s">
        <v>439</v>
      </c>
      <c r="S31" s="17" t="s">
        <v>440</v>
      </c>
      <c r="T31" s="17" t="s">
        <v>438</v>
      </c>
      <c r="U31">
        <v>0</v>
      </c>
      <c r="V31">
        <v>0</v>
      </c>
      <c r="W31" s="17" t="s">
        <v>501</v>
      </c>
      <c r="X31" s="17" t="s">
        <v>442</v>
      </c>
      <c r="Y31">
        <v>0</v>
      </c>
      <c r="Z31" s="17" t="s">
        <v>450</v>
      </c>
      <c r="AA31" s="17" t="s">
        <v>443</v>
      </c>
      <c r="AB31" s="17" t="s">
        <v>444</v>
      </c>
      <c r="AC31">
        <v>0</v>
      </c>
      <c r="AD31">
        <v>0</v>
      </c>
      <c r="AE31">
        <v>0</v>
      </c>
      <c r="AF31">
        <v>2022</v>
      </c>
      <c r="AG31" s="1">
        <v>44562</v>
      </c>
      <c r="AH31" s="1">
        <v>44773</v>
      </c>
      <c r="AI31" s="1">
        <v>44785</v>
      </c>
      <c r="AJ31" s="17" t="s">
        <v>34</v>
      </c>
      <c r="AK31" s="17" t="s">
        <v>35</v>
      </c>
      <c r="AL31" s="17" t="s">
        <v>10388</v>
      </c>
      <c r="AM31" s="17">
        <f>MONTH(EMPENHO[[#This Row],[data_empenho]])</f>
        <v>1</v>
      </c>
    </row>
    <row r="32" spans="1:39" x14ac:dyDescent="0.25">
      <c r="A32">
        <v>2</v>
      </c>
      <c r="B32">
        <v>201</v>
      </c>
      <c r="C32">
        <v>4</v>
      </c>
      <c r="D32">
        <v>122</v>
      </c>
      <c r="E32">
        <v>1</v>
      </c>
      <c r="F32">
        <v>0</v>
      </c>
      <c r="G32">
        <v>2078</v>
      </c>
      <c r="H32" s="17" t="s">
        <v>445</v>
      </c>
      <c r="I32">
        <v>1</v>
      </c>
      <c r="J32">
        <v>0</v>
      </c>
      <c r="K32" s="17" t="s">
        <v>502</v>
      </c>
      <c r="L32" s="1">
        <v>44565</v>
      </c>
      <c r="M32">
        <v>217.55</v>
      </c>
      <c r="N32" s="17" t="s">
        <v>437</v>
      </c>
      <c r="O32">
        <v>6315</v>
      </c>
      <c r="P32" s="17" t="s">
        <v>438</v>
      </c>
      <c r="Q32">
        <v>0</v>
      </c>
      <c r="R32" s="17" t="s">
        <v>439</v>
      </c>
      <c r="S32" s="17" t="s">
        <v>440</v>
      </c>
      <c r="T32" s="17" t="s">
        <v>438</v>
      </c>
      <c r="U32">
        <v>0</v>
      </c>
      <c r="V32">
        <v>0</v>
      </c>
      <c r="W32" s="17" t="s">
        <v>503</v>
      </c>
      <c r="X32" s="17" t="s">
        <v>442</v>
      </c>
      <c r="Y32">
        <v>0</v>
      </c>
      <c r="Z32" s="17" t="s">
        <v>450</v>
      </c>
      <c r="AA32" s="17" t="s">
        <v>443</v>
      </c>
      <c r="AB32" s="17" t="s">
        <v>444</v>
      </c>
      <c r="AC32">
        <v>0</v>
      </c>
      <c r="AD32">
        <v>0</v>
      </c>
      <c r="AE32">
        <v>0</v>
      </c>
      <c r="AF32">
        <v>2022</v>
      </c>
      <c r="AG32" s="1">
        <v>44562</v>
      </c>
      <c r="AH32" s="1">
        <v>44773</v>
      </c>
      <c r="AI32" s="1">
        <v>44785</v>
      </c>
      <c r="AJ32" s="17" t="s">
        <v>34</v>
      </c>
      <c r="AK32" s="17" t="s">
        <v>35</v>
      </c>
      <c r="AL32" s="17" t="s">
        <v>10388</v>
      </c>
      <c r="AM32" s="17">
        <f>MONTH(EMPENHO[[#This Row],[data_empenho]])</f>
        <v>1</v>
      </c>
    </row>
    <row r="33" spans="1:39" x14ac:dyDescent="0.25">
      <c r="A33">
        <v>9</v>
      </c>
      <c r="B33">
        <v>902</v>
      </c>
      <c r="C33">
        <v>8</v>
      </c>
      <c r="D33">
        <v>241</v>
      </c>
      <c r="E33">
        <v>11</v>
      </c>
      <c r="F33">
        <v>0</v>
      </c>
      <c r="G33">
        <v>2011</v>
      </c>
      <c r="H33" s="17" t="s">
        <v>504</v>
      </c>
      <c r="I33">
        <v>1</v>
      </c>
      <c r="J33">
        <v>0</v>
      </c>
      <c r="K33" s="17" t="s">
        <v>505</v>
      </c>
      <c r="L33" s="1">
        <v>44565</v>
      </c>
      <c r="M33">
        <v>19815.12</v>
      </c>
      <c r="N33" s="17" t="s">
        <v>437</v>
      </c>
      <c r="O33">
        <v>4813</v>
      </c>
      <c r="P33" s="17" t="s">
        <v>438</v>
      </c>
      <c r="Q33">
        <v>0</v>
      </c>
      <c r="R33" s="17" t="s">
        <v>439</v>
      </c>
      <c r="S33" s="17" t="s">
        <v>440</v>
      </c>
      <c r="T33" s="17" t="s">
        <v>438</v>
      </c>
      <c r="U33">
        <v>96</v>
      </c>
      <c r="V33">
        <v>2021</v>
      </c>
      <c r="W33" s="17" t="s">
        <v>506</v>
      </c>
      <c r="X33" s="17" t="s">
        <v>465</v>
      </c>
      <c r="Y33">
        <v>1</v>
      </c>
      <c r="Z33" s="17" t="s">
        <v>443</v>
      </c>
      <c r="AA33" s="17" t="s">
        <v>443</v>
      </c>
      <c r="AB33" s="17" t="s">
        <v>444</v>
      </c>
      <c r="AC33">
        <v>0</v>
      </c>
      <c r="AD33">
        <v>0</v>
      </c>
      <c r="AE33">
        <v>0</v>
      </c>
      <c r="AF33">
        <v>2022</v>
      </c>
      <c r="AG33" s="1">
        <v>44562</v>
      </c>
      <c r="AH33" s="1">
        <v>44773</v>
      </c>
      <c r="AI33" s="1">
        <v>44785</v>
      </c>
      <c r="AJ33" s="17" t="s">
        <v>34</v>
      </c>
      <c r="AK33" s="17" t="s">
        <v>35</v>
      </c>
      <c r="AL33" s="17" t="s">
        <v>10388</v>
      </c>
      <c r="AM33" s="17">
        <f>MONTH(EMPENHO[[#This Row],[data_empenho]])</f>
        <v>1</v>
      </c>
    </row>
    <row r="34" spans="1:39" x14ac:dyDescent="0.25">
      <c r="A34">
        <v>11</v>
      </c>
      <c r="B34">
        <v>1101</v>
      </c>
      <c r="C34">
        <v>28</v>
      </c>
      <c r="D34">
        <v>843</v>
      </c>
      <c r="E34">
        <v>0</v>
      </c>
      <c r="F34">
        <v>0</v>
      </c>
      <c r="G34">
        <v>6</v>
      </c>
      <c r="H34" s="17" t="s">
        <v>507</v>
      </c>
      <c r="I34">
        <v>1</v>
      </c>
      <c r="J34">
        <v>0</v>
      </c>
      <c r="K34" s="17" t="s">
        <v>508</v>
      </c>
      <c r="L34" s="1">
        <v>44565</v>
      </c>
      <c r="M34">
        <v>156409.68</v>
      </c>
      <c r="N34" s="17" t="s">
        <v>437</v>
      </c>
      <c r="O34">
        <v>3960</v>
      </c>
      <c r="P34" s="17" t="s">
        <v>438</v>
      </c>
      <c r="Q34">
        <v>0</v>
      </c>
      <c r="R34" s="17" t="s">
        <v>439</v>
      </c>
      <c r="S34" s="17" t="s">
        <v>440</v>
      </c>
      <c r="T34" s="17" t="s">
        <v>438</v>
      </c>
      <c r="U34">
        <v>0</v>
      </c>
      <c r="V34">
        <v>0</v>
      </c>
      <c r="W34" s="17" t="s">
        <v>509</v>
      </c>
      <c r="X34" s="17" t="s">
        <v>465</v>
      </c>
      <c r="Y34">
        <v>6</v>
      </c>
      <c r="Z34" s="17" t="s">
        <v>443</v>
      </c>
      <c r="AA34" s="17" t="s">
        <v>443</v>
      </c>
      <c r="AB34" s="17" t="s">
        <v>444</v>
      </c>
      <c r="AC34">
        <v>0</v>
      </c>
      <c r="AD34">
        <v>0</v>
      </c>
      <c r="AE34">
        <v>0</v>
      </c>
      <c r="AF34">
        <v>2022</v>
      </c>
      <c r="AG34" s="1">
        <v>44562</v>
      </c>
      <c r="AH34" s="1">
        <v>44773</v>
      </c>
      <c r="AI34" s="1">
        <v>44785</v>
      </c>
      <c r="AJ34" s="17" t="s">
        <v>34</v>
      </c>
      <c r="AK34" s="17" t="s">
        <v>35</v>
      </c>
      <c r="AL34" s="17" t="s">
        <v>10388</v>
      </c>
      <c r="AM34" s="17">
        <f>MONTH(EMPENHO[[#This Row],[data_empenho]])</f>
        <v>1</v>
      </c>
    </row>
    <row r="35" spans="1:39" x14ac:dyDescent="0.25">
      <c r="A35">
        <v>7</v>
      </c>
      <c r="B35">
        <v>702</v>
      </c>
      <c r="C35">
        <v>15</v>
      </c>
      <c r="D35">
        <v>452</v>
      </c>
      <c r="E35">
        <v>10</v>
      </c>
      <c r="F35">
        <v>0</v>
      </c>
      <c r="G35">
        <v>2006</v>
      </c>
      <c r="H35" s="17" t="s">
        <v>510</v>
      </c>
      <c r="I35">
        <v>1</v>
      </c>
      <c r="J35">
        <v>0</v>
      </c>
      <c r="K35" s="17" t="s">
        <v>511</v>
      </c>
      <c r="L35" s="1">
        <v>44565</v>
      </c>
      <c r="M35">
        <v>15000</v>
      </c>
      <c r="N35" s="17" t="s">
        <v>437</v>
      </c>
      <c r="O35">
        <v>224</v>
      </c>
      <c r="P35" s="17" t="s">
        <v>438</v>
      </c>
      <c r="Q35">
        <v>0</v>
      </c>
      <c r="R35" s="17" t="s">
        <v>439</v>
      </c>
      <c r="S35" s="17" t="s">
        <v>440</v>
      </c>
      <c r="T35" s="17" t="s">
        <v>438</v>
      </c>
      <c r="U35">
        <v>0</v>
      </c>
      <c r="V35">
        <v>0</v>
      </c>
      <c r="W35" s="17" t="s">
        <v>512</v>
      </c>
      <c r="X35" s="17" t="s">
        <v>465</v>
      </c>
      <c r="Y35">
        <v>1</v>
      </c>
      <c r="Z35" s="17" t="s">
        <v>443</v>
      </c>
      <c r="AA35" s="17" t="s">
        <v>443</v>
      </c>
      <c r="AB35" s="17" t="s">
        <v>444</v>
      </c>
      <c r="AC35">
        <v>0</v>
      </c>
      <c r="AD35">
        <v>0</v>
      </c>
      <c r="AE35">
        <v>0</v>
      </c>
      <c r="AF35">
        <v>2022</v>
      </c>
      <c r="AG35" s="1">
        <v>44562</v>
      </c>
      <c r="AH35" s="1">
        <v>44773</v>
      </c>
      <c r="AI35" s="1">
        <v>44785</v>
      </c>
      <c r="AJ35" s="17" t="s">
        <v>34</v>
      </c>
      <c r="AK35" s="17" t="s">
        <v>35</v>
      </c>
      <c r="AL35" s="17" t="s">
        <v>10388</v>
      </c>
      <c r="AM35" s="17">
        <f>MONTH(EMPENHO[[#This Row],[data_empenho]])</f>
        <v>1</v>
      </c>
    </row>
    <row r="36" spans="1:39" x14ac:dyDescent="0.25">
      <c r="A36">
        <v>7</v>
      </c>
      <c r="B36">
        <v>702</v>
      </c>
      <c r="C36">
        <v>15</v>
      </c>
      <c r="D36">
        <v>452</v>
      </c>
      <c r="E36">
        <v>10</v>
      </c>
      <c r="F36">
        <v>0</v>
      </c>
      <c r="G36">
        <v>2005</v>
      </c>
      <c r="H36" s="17" t="s">
        <v>510</v>
      </c>
      <c r="I36">
        <v>1</v>
      </c>
      <c r="J36">
        <v>0</v>
      </c>
      <c r="K36" s="17" t="s">
        <v>513</v>
      </c>
      <c r="L36" s="1">
        <v>44565</v>
      </c>
      <c r="M36">
        <v>500</v>
      </c>
      <c r="N36" s="17" t="s">
        <v>437</v>
      </c>
      <c r="O36">
        <v>224</v>
      </c>
      <c r="P36" s="17" t="s">
        <v>438</v>
      </c>
      <c r="Q36">
        <v>0</v>
      </c>
      <c r="R36" s="17" t="s">
        <v>439</v>
      </c>
      <c r="S36" s="17" t="s">
        <v>440</v>
      </c>
      <c r="T36" s="17" t="s">
        <v>438</v>
      </c>
      <c r="U36">
        <v>0</v>
      </c>
      <c r="V36">
        <v>0</v>
      </c>
      <c r="W36" s="17" t="s">
        <v>514</v>
      </c>
      <c r="X36" s="17" t="s">
        <v>465</v>
      </c>
      <c r="Y36">
        <v>1</v>
      </c>
      <c r="Z36" s="17" t="s">
        <v>443</v>
      </c>
      <c r="AA36" s="17" t="s">
        <v>443</v>
      </c>
      <c r="AB36" s="17" t="s">
        <v>444</v>
      </c>
      <c r="AC36">
        <v>0</v>
      </c>
      <c r="AD36">
        <v>0</v>
      </c>
      <c r="AE36">
        <v>0</v>
      </c>
      <c r="AF36">
        <v>2022</v>
      </c>
      <c r="AG36" s="1">
        <v>44562</v>
      </c>
      <c r="AH36" s="1">
        <v>44773</v>
      </c>
      <c r="AI36" s="1">
        <v>44785</v>
      </c>
      <c r="AJ36" s="17" t="s">
        <v>34</v>
      </c>
      <c r="AK36" s="17" t="s">
        <v>35</v>
      </c>
      <c r="AL36" s="17" t="s">
        <v>10388</v>
      </c>
      <c r="AM36" s="17">
        <f>MONTH(EMPENHO[[#This Row],[data_empenho]])</f>
        <v>1</v>
      </c>
    </row>
    <row r="37" spans="1:39" x14ac:dyDescent="0.25">
      <c r="A37">
        <v>8</v>
      </c>
      <c r="B37">
        <v>801</v>
      </c>
      <c r="C37">
        <v>10</v>
      </c>
      <c r="D37">
        <v>301</v>
      </c>
      <c r="E37">
        <v>6</v>
      </c>
      <c r="F37">
        <v>0</v>
      </c>
      <c r="G37">
        <v>2092</v>
      </c>
      <c r="H37" s="17" t="s">
        <v>510</v>
      </c>
      <c r="I37">
        <v>40</v>
      </c>
      <c r="J37">
        <v>0</v>
      </c>
      <c r="K37" s="17" t="s">
        <v>515</v>
      </c>
      <c r="L37" s="1">
        <v>44565</v>
      </c>
      <c r="M37">
        <v>1100</v>
      </c>
      <c r="N37" s="17" t="s">
        <v>437</v>
      </c>
      <c r="O37">
        <v>224</v>
      </c>
      <c r="P37" s="17" t="s">
        <v>438</v>
      </c>
      <c r="Q37">
        <v>0</v>
      </c>
      <c r="R37" s="17" t="s">
        <v>439</v>
      </c>
      <c r="S37" s="17" t="s">
        <v>440</v>
      </c>
      <c r="T37" s="17" t="s">
        <v>438</v>
      </c>
      <c r="U37">
        <v>0</v>
      </c>
      <c r="V37">
        <v>0</v>
      </c>
      <c r="W37" s="17" t="s">
        <v>516</v>
      </c>
      <c r="X37" s="17" t="s">
        <v>465</v>
      </c>
      <c r="Y37">
        <v>1</v>
      </c>
      <c r="Z37" s="17" t="s">
        <v>443</v>
      </c>
      <c r="AA37" s="17" t="s">
        <v>443</v>
      </c>
      <c r="AB37" s="17" t="s">
        <v>444</v>
      </c>
      <c r="AC37">
        <v>0</v>
      </c>
      <c r="AD37">
        <v>0</v>
      </c>
      <c r="AE37">
        <v>0</v>
      </c>
      <c r="AF37">
        <v>2022</v>
      </c>
      <c r="AG37" s="1">
        <v>44562</v>
      </c>
      <c r="AH37" s="1">
        <v>44773</v>
      </c>
      <c r="AI37" s="1">
        <v>44785</v>
      </c>
      <c r="AJ37" s="17" t="s">
        <v>34</v>
      </c>
      <c r="AK37" s="17" t="s">
        <v>35</v>
      </c>
      <c r="AL37" s="17" t="s">
        <v>10388</v>
      </c>
      <c r="AM37" s="17">
        <f>MONTH(EMPENHO[[#This Row],[data_empenho]])</f>
        <v>1</v>
      </c>
    </row>
    <row r="38" spans="1:39" x14ac:dyDescent="0.25">
      <c r="A38">
        <v>3</v>
      </c>
      <c r="B38">
        <v>301</v>
      </c>
      <c r="C38">
        <v>4</v>
      </c>
      <c r="D38">
        <v>122</v>
      </c>
      <c r="E38">
        <v>1</v>
      </c>
      <c r="F38">
        <v>0</v>
      </c>
      <c r="G38">
        <v>2067</v>
      </c>
      <c r="H38" s="17" t="s">
        <v>510</v>
      </c>
      <c r="I38">
        <v>1</v>
      </c>
      <c r="J38">
        <v>0</v>
      </c>
      <c r="K38" s="17" t="s">
        <v>517</v>
      </c>
      <c r="L38" s="1">
        <v>44565</v>
      </c>
      <c r="M38">
        <v>67000</v>
      </c>
      <c r="N38" s="17" t="s">
        <v>437</v>
      </c>
      <c r="O38">
        <v>1169</v>
      </c>
      <c r="P38" s="17" t="s">
        <v>438</v>
      </c>
      <c r="Q38">
        <v>0</v>
      </c>
      <c r="R38" s="17" t="s">
        <v>439</v>
      </c>
      <c r="S38" s="17" t="s">
        <v>440</v>
      </c>
      <c r="T38" s="17" t="s">
        <v>438</v>
      </c>
      <c r="U38">
        <v>0</v>
      </c>
      <c r="V38">
        <v>0</v>
      </c>
      <c r="W38" s="17" t="s">
        <v>518</v>
      </c>
      <c r="X38" s="17" t="s">
        <v>465</v>
      </c>
      <c r="Y38">
        <v>1</v>
      </c>
      <c r="Z38" s="17" t="s">
        <v>443</v>
      </c>
      <c r="AA38" s="17" t="s">
        <v>443</v>
      </c>
      <c r="AB38" s="17" t="s">
        <v>444</v>
      </c>
      <c r="AC38">
        <v>0</v>
      </c>
      <c r="AD38">
        <v>0</v>
      </c>
      <c r="AE38">
        <v>0</v>
      </c>
      <c r="AF38">
        <v>2022</v>
      </c>
      <c r="AG38" s="1">
        <v>44562</v>
      </c>
      <c r="AH38" s="1">
        <v>44773</v>
      </c>
      <c r="AI38" s="1">
        <v>44785</v>
      </c>
      <c r="AJ38" s="17" t="s">
        <v>34</v>
      </c>
      <c r="AK38" s="17" t="s">
        <v>35</v>
      </c>
      <c r="AL38" s="17" t="s">
        <v>10388</v>
      </c>
      <c r="AM38" s="17">
        <f>MONTH(EMPENHO[[#This Row],[data_empenho]])</f>
        <v>1</v>
      </c>
    </row>
    <row r="39" spans="1:39" x14ac:dyDescent="0.25">
      <c r="A39">
        <v>6</v>
      </c>
      <c r="B39">
        <v>603</v>
      </c>
      <c r="C39">
        <v>26</v>
      </c>
      <c r="D39">
        <v>782</v>
      </c>
      <c r="E39">
        <v>17</v>
      </c>
      <c r="F39">
        <v>0</v>
      </c>
      <c r="G39">
        <v>2073</v>
      </c>
      <c r="H39" s="17" t="s">
        <v>510</v>
      </c>
      <c r="I39">
        <v>1</v>
      </c>
      <c r="J39">
        <v>0</v>
      </c>
      <c r="K39" s="17" t="s">
        <v>519</v>
      </c>
      <c r="L39" s="1">
        <v>44565</v>
      </c>
      <c r="M39">
        <v>18000</v>
      </c>
      <c r="N39" s="17" t="s">
        <v>437</v>
      </c>
      <c r="O39">
        <v>1169</v>
      </c>
      <c r="P39" s="17" t="s">
        <v>438</v>
      </c>
      <c r="Q39">
        <v>0</v>
      </c>
      <c r="R39" s="17" t="s">
        <v>439</v>
      </c>
      <c r="S39" s="17" t="s">
        <v>440</v>
      </c>
      <c r="T39" s="17" t="s">
        <v>438</v>
      </c>
      <c r="U39">
        <v>0</v>
      </c>
      <c r="V39">
        <v>0</v>
      </c>
      <c r="W39" s="17" t="s">
        <v>520</v>
      </c>
      <c r="X39" s="17" t="s">
        <v>465</v>
      </c>
      <c r="Y39">
        <v>1</v>
      </c>
      <c r="Z39" s="17" t="s">
        <v>443</v>
      </c>
      <c r="AA39" s="17" t="s">
        <v>443</v>
      </c>
      <c r="AB39" s="17" t="s">
        <v>444</v>
      </c>
      <c r="AC39">
        <v>0</v>
      </c>
      <c r="AD39">
        <v>0</v>
      </c>
      <c r="AE39">
        <v>0</v>
      </c>
      <c r="AF39">
        <v>2022</v>
      </c>
      <c r="AG39" s="1">
        <v>44562</v>
      </c>
      <c r="AH39" s="1">
        <v>44773</v>
      </c>
      <c r="AI39" s="1">
        <v>44785</v>
      </c>
      <c r="AJ39" s="17" t="s">
        <v>34</v>
      </c>
      <c r="AK39" s="17" t="s">
        <v>35</v>
      </c>
      <c r="AL39" s="17" t="s">
        <v>10388</v>
      </c>
      <c r="AM39" s="17">
        <f>MONTH(EMPENHO[[#This Row],[data_empenho]])</f>
        <v>1</v>
      </c>
    </row>
    <row r="40" spans="1:39" x14ac:dyDescent="0.25">
      <c r="A40">
        <v>6</v>
      </c>
      <c r="B40">
        <v>603</v>
      </c>
      <c r="C40">
        <v>26</v>
      </c>
      <c r="D40">
        <v>782</v>
      </c>
      <c r="E40">
        <v>17</v>
      </c>
      <c r="F40">
        <v>0</v>
      </c>
      <c r="G40">
        <v>2073</v>
      </c>
      <c r="H40" s="17" t="s">
        <v>510</v>
      </c>
      <c r="I40">
        <v>1</v>
      </c>
      <c r="J40">
        <v>0</v>
      </c>
      <c r="K40" s="17" t="s">
        <v>521</v>
      </c>
      <c r="L40" s="1">
        <v>44565</v>
      </c>
      <c r="M40">
        <v>5500</v>
      </c>
      <c r="N40" s="17" t="s">
        <v>437</v>
      </c>
      <c r="O40">
        <v>1169</v>
      </c>
      <c r="P40" s="17" t="s">
        <v>438</v>
      </c>
      <c r="Q40">
        <v>0</v>
      </c>
      <c r="R40" s="17" t="s">
        <v>439</v>
      </c>
      <c r="S40" s="17" t="s">
        <v>440</v>
      </c>
      <c r="T40" s="17" t="s">
        <v>438</v>
      </c>
      <c r="U40">
        <v>0</v>
      </c>
      <c r="V40">
        <v>0</v>
      </c>
      <c r="W40" s="17" t="s">
        <v>522</v>
      </c>
      <c r="X40" s="17" t="s">
        <v>465</v>
      </c>
      <c r="Y40">
        <v>1</v>
      </c>
      <c r="Z40" s="17" t="s">
        <v>443</v>
      </c>
      <c r="AA40" s="17" t="s">
        <v>443</v>
      </c>
      <c r="AB40" s="17" t="s">
        <v>444</v>
      </c>
      <c r="AC40">
        <v>0</v>
      </c>
      <c r="AD40">
        <v>0</v>
      </c>
      <c r="AE40">
        <v>0</v>
      </c>
      <c r="AF40">
        <v>2022</v>
      </c>
      <c r="AG40" s="1">
        <v>44562</v>
      </c>
      <c r="AH40" s="1">
        <v>44773</v>
      </c>
      <c r="AI40" s="1">
        <v>44785</v>
      </c>
      <c r="AJ40" s="17" t="s">
        <v>34</v>
      </c>
      <c r="AK40" s="17" t="s">
        <v>35</v>
      </c>
      <c r="AL40" s="17" t="s">
        <v>10388</v>
      </c>
      <c r="AM40" s="17">
        <f>MONTH(EMPENHO[[#This Row],[data_empenho]])</f>
        <v>1</v>
      </c>
    </row>
    <row r="41" spans="1:39" x14ac:dyDescent="0.25">
      <c r="A41">
        <v>7</v>
      </c>
      <c r="B41">
        <v>702</v>
      </c>
      <c r="C41">
        <v>15</v>
      </c>
      <c r="D41">
        <v>451</v>
      </c>
      <c r="E41">
        <v>17</v>
      </c>
      <c r="F41">
        <v>0</v>
      </c>
      <c r="G41">
        <v>2111</v>
      </c>
      <c r="H41" s="17" t="s">
        <v>510</v>
      </c>
      <c r="I41">
        <v>1</v>
      </c>
      <c r="J41">
        <v>0</v>
      </c>
      <c r="K41" s="17" t="s">
        <v>523</v>
      </c>
      <c r="L41" s="1">
        <v>44565</v>
      </c>
      <c r="M41">
        <v>7200</v>
      </c>
      <c r="N41" s="17" t="s">
        <v>437</v>
      </c>
      <c r="O41">
        <v>1169</v>
      </c>
      <c r="P41" s="17" t="s">
        <v>438</v>
      </c>
      <c r="Q41">
        <v>0</v>
      </c>
      <c r="R41" s="17" t="s">
        <v>439</v>
      </c>
      <c r="S41" s="17" t="s">
        <v>440</v>
      </c>
      <c r="T41" s="17" t="s">
        <v>438</v>
      </c>
      <c r="U41">
        <v>0</v>
      </c>
      <c r="V41">
        <v>0</v>
      </c>
      <c r="W41" s="17" t="s">
        <v>524</v>
      </c>
      <c r="X41" s="17" t="s">
        <v>465</v>
      </c>
      <c r="Y41">
        <v>1</v>
      </c>
      <c r="Z41" s="17" t="s">
        <v>443</v>
      </c>
      <c r="AA41" s="17" t="s">
        <v>443</v>
      </c>
      <c r="AB41" s="17" t="s">
        <v>444</v>
      </c>
      <c r="AC41">
        <v>0</v>
      </c>
      <c r="AD41">
        <v>0</v>
      </c>
      <c r="AE41">
        <v>0</v>
      </c>
      <c r="AF41">
        <v>2022</v>
      </c>
      <c r="AG41" s="1">
        <v>44562</v>
      </c>
      <c r="AH41" s="1">
        <v>44773</v>
      </c>
      <c r="AI41" s="1">
        <v>44785</v>
      </c>
      <c r="AJ41" s="17" t="s">
        <v>34</v>
      </c>
      <c r="AK41" s="17" t="s">
        <v>35</v>
      </c>
      <c r="AL41" s="17" t="s">
        <v>10388</v>
      </c>
      <c r="AM41" s="17">
        <f>MONTH(EMPENHO[[#This Row],[data_empenho]])</f>
        <v>1</v>
      </c>
    </row>
    <row r="42" spans="1:39" x14ac:dyDescent="0.25">
      <c r="A42">
        <v>7</v>
      </c>
      <c r="B42">
        <v>702</v>
      </c>
      <c r="C42">
        <v>15</v>
      </c>
      <c r="D42">
        <v>451</v>
      </c>
      <c r="E42">
        <v>17</v>
      </c>
      <c r="F42">
        <v>0</v>
      </c>
      <c r="G42">
        <v>2111</v>
      </c>
      <c r="H42" s="17" t="s">
        <v>510</v>
      </c>
      <c r="I42">
        <v>1</v>
      </c>
      <c r="J42">
        <v>0</v>
      </c>
      <c r="K42" s="17" t="s">
        <v>525</v>
      </c>
      <c r="L42" s="1">
        <v>44565</v>
      </c>
      <c r="M42">
        <v>18000</v>
      </c>
      <c r="N42" s="17" t="s">
        <v>437</v>
      </c>
      <c r="O42">
        <v>1169</v>
      </c>
      <c r="P42" s="17" t="s">
        <v>438</v>
      </c>
      <c r="Q42">
        <v>0</v>
      </c>
      <c r="R42" s="17" t="s">
        <v>439</v>
      </c>
      <c r="S42" s="17" t="s">
        <v>440</v>
      </c>
      <c r="T42" s="17" t="s">
        <v>438</v>
      </c>
      <c r="U42">
        <v>0</v>
      </c>
      <c r="V42">
        <v>0</v>
      </c>
      <c r="W42" s="17" t="s">
        <v>526</v>
      </c>
      <c r="X42" s="17" t="s">
        <v>465</v>
      </c>
      <c r="Y42">
        <v>1</v>
      </c>
      <c r="Z42" s="17" t="s">
        <v>443</v>
      </c>
      <c r="AA42" s="17" t="s">
        <v>443</v>
      </c>
      <c r="AB42" s="17" t="s">
        <v>444</v>
      </c>
      <c r="AC42">
        <v>0</v>
      </c>
      <c r="AD42">
        <v>0</v>
      </c>
      <c r="AE42">
        <v>0</v>
      </c>
      <c r="AF42">
        <v>2022</v>
      </c>
      <c r="AG42" s="1">
        <v>44562</v>
      </c>
      <c r="AH42" s="1">
        <v>44773</v>
      </c>
      <c r="AI42" s="1">
        <v>44785</v>
      </c>
      <c r="AJ42" s="17" t="s">
        <v>34</v>
      </c>
      <c r="AK42" s="17" t="s">
        <v>35</v>
      </c>
      <c r="AL42" s="17" t="s">
        <v>10388</v>
      </c>
      <c r="AM42" s="17">
        <f>MONTH(EMPENHO[[#This Row],[data_empenho]])</f>
        <v>1</v>
      </c>
    </row>
    <row r="43" spans="1:39" x14ac:dyDescent="0.25">
      <c r="A43">
        <v>7</v>
      </c>
      <c r="B43">
        <v>702</v>
      </c>
      <c r="C43">
        <v>15</v>
      </c>
      <c r="D43">
        <v>451</v>
      </c>
      <c r="E43">
        <v>17</v>
      </c>
      <c r="F43">
        <v>0</v>
      </c>
      <c r="G43">
        <v>2111</v>
      </c>
      <c r="H43" s="17" t="s">
        <v>510</v>
      </c>
      <c r="I43">
        <v>1</v>
      </c>
      <c r="J43">
        <v>0</v>
      </c>
      <c r="K43" s="17" t="s">
        <v>527</v>
      </c>
      <c r="L43" s="1">
        <v>44565</v>
      </c>
      <c r="M43">
        <v>1600</v>
      </c>
      <c r="N43" s="17" t="s">
        <v>437</v>
      </c>
      <c r="O43">
        <v>1169</v>
      </c>
      <c r="P43" s="17" t="s">
        <v>438</v>
      </c>
      <c r="Q43">
        <v>0</v>
      </c>
      <c r="R43" s="17" t="s">
        <v>439</v>
      </c>
      <c r="S43" s="17" t="s">
        <v>440</v>
      </c>
      <c r="T43" s="17" t="s">
        <v>438</v>
      </c>
      <c r="U43">
        <v>0</v>
      </c>
      <c r="V43">
        <v>0</v>
      </c>
      <c r="W43" s="17" t="s">
        <v>528</v>
      </c>
      <c r="X43" s="17" t="s">
        <v>465</v>
      </c>
      <c r="Y43">
        <v>1</v>
      </c>
      <c r="Z43" s="17" t="s">
        <v>443</v>
      </c>
      <c r="AA43" s="17" t="s">
        <v>443</v>
      </c>
      <c r="AB43" s="17" t="s">
        <v>444</v>
      </c>
      <c r="AC43">
        <v>0</v>
      </c>
      <c r="AD43">
        <v>0</v>
      </c>
      <c r="AE43">
        <v>0</v>
      </c>
      <c r="AF43">
        <v>2022</v>
      </c>
      <c r="AG43" s="1">
        <v>44562</v>
      </c>
      <c r="AH43" s="1">
        <v>44773</v>
      </c>
      <c r="AI43" s="1">
        <v>44785</v>
      </c>
      <c r="AJ43" s="17" t="s">
        <v>34</v>
      </c>
      <c r="AK43" s="17" t="s">
        <v>35</v>
      </c>
      <c r="AL43" s="17" t="s">
        <v>10388</v>
      </c>
      <c r="AM43" s="17">
        <f>MONTH(EMPENHO[[#This Row],[data_empenho]])</f>
        <v>1</v>
      </c>
    </row>
    <row r="44" spans="1:39" x14ac:dyDescent="0.25">
      <c r="A44">
        <v>9</v>
      </c>
      <c r="B44">
        <v>902</v>
      </c>
      <c r="C44">
        <v>8</v>
      </c>
      <c r="D44">
        <v>241</v>
      </c>
      <c r="E44">
        <v>11</v>
      </c>
      <c r="F44">
        <v>0</v>
      </c>
      <c r="G44">
        <v>2011</v>
      </c>
      <c r="H44" s="17" t="s">
        <v>510</v>
      </c>
      <c r="I44">
        <v>1</v>
      </c>
      <c r="J44">
        <v>0</v>
      </c>
      <c r="K44" s="17" t="s">
        <v>529</v>
      </c>
      <c r="L44" s="1">
        <v>44565</v>
      </c>
      <c r="M44">
        <v>4000</v>
      </c>
      <c r="N44" s="17" t="s">
        <v>437</v>
      </c>
      <c r="O44">
        <v>1169</v>
      </c>
      <c r="P44" s="17" t="s">
        <v>438</v>
      </c>
      <c r="Q44">
        <v>0</v>
      </c>
      <c r="R44" s="17" t="s">
        <v>439</v>
      </c>
      <c r="S44" s="17" t="s">
        <v>440</v>
      </c>
      <c r="T44" s="17" t="s">
        <v>438</v>
      </c>
      <c r="U44">
        <v>0</v>
      </c>
      <c r="V44">
        <v>0</v>
      </c>
      <c r="W44" s="17" t="s">
        <v>530</v>
      </c>
      <c r="X44" s="17" t="s">
        <v>465</v>
      </c>
      <c r="Y44">
        <v>1</v>
      </c>
      <c r="Z44" s="17" t="s">
        <v>443</v>
      </c>
      <c r="AA44" s="17" t="s">
        <v>443</v>
      </c>
      <c r="AB44" s="17" t="s">
        <v>444</v>
      </c>
      <c r="AC44">
        <v>0</v>
      </c>
      <c r="AD44">
        <v>0</v>
      </c>
      <c r="AE44">
        <v>0</v>
      </c>
      <c r="AF44">
        <v>2022</v>
      </c>
      <c r="AG44" s="1">
        <v>44562</v>
      </c>
      <c r="AH44" s="1">
        <v>44773</v>
      </c>
      <c r="AI44" s="1">
        <v>44785</v>
      </c>
      <c r="AJ44" s="17" t="s">
        <v>34</v>
      </c>
      <c r="AK44" s="17" t="s">
        <v>35</v>
      </c>
      <c r="AL44" s="17" t="s">
        <v>10388</v>
      </c>
      <c r="AM44" s="17">
        <f>MONTH(EMPENHO[[#This Row],[data_empenho]])</f>
        <v>1</v>
      </c>
    </row>
    <row r="45" spans="1:39" x14ac:dyDescent="0.25">
      <c r="A45">
        <v>9</v>
      </c>
      <c r="B45">
        <v>901</v>
      </c>
      <c r="C45">
        <v>4</v>
      </c>
      <c r="D45">
        <v>122</v>
      </c>
      <c r="E45">
        <v>1</v>
      </c>
      <c r="F45">
        <v>0</v>
      </c>
      <c r="G45">
        <v>2010</v>
      </c>
      <c r="H45" s="17" t="s">
        <v>510</v>
      </c>
      <c r="I45">
        <v>1</v>
      </c>
      <c r="J45">
        <v>0</v>
      </c>
      <c r="K45" s="17" t="s">
        <v>531</v>
      </c>
      <c r="L45" s="1">
        <v>44565</v>
      </c>
      <c r="M45">
        <v>7000</v>
      </c>
      <c r="N45" s="17" t="s">
        <v>437</v>
      </c>
      <c r="O45">
        <v>1169</v>
      </c>
      <c r="P45" s="17" t="s">
        <v>438</v>
      </c>
      <c r="Q45">
        <v>0</v>
      </c>
      <c r="R45" s="17" t="s">
        <v>439</v>
      </c>
      <c r="S45" s="17" t="s">
        <v>440</v>
      </c>
      <c r="T45" s="17" t="s">
        <v>438</v>
      </c>
      <c r="U45">
        <v>0</v>
      </c>
      <c r="V45">
        <v>0</v>
      </c>
      <c r="W45" s="17" t="s">
        <v>532</v>
      </c>
      <c r="X45" s="17" t="s">
        <v>465</v>
      </c>
      <c r="Y45">
        <v>1</v>
      </c>
      <c r="Z45" s="17" t="s">
        <v>443</v>
      </c>
      <c r="AA45" s="17" t="s">
        <v>443</v>
      </c>
      <c r="AB45" s="17" t="s">
        <v>444</v>
      </c>
      <c r="AC45">
        <v>0</v>
      </c>
      <c r="AD45">
        <v>0</v>
      </c>
      <c r="AE45">
        <v>0</v>
      </c>
      <c r="AF45">
        <v>2022</v>
      </c>
      <c r="AG45" s="1">
        <v>44562</v>
      </c>
      <c r="AH45" s="1">
        <v>44773</v>
      </c>
      <c r="AI45" s="1">
        <v>44785</v>
      </c>
      <c r="AJ45" s="17" t="s">
        <v>34</v>
      </c>
      <c r="AK45" s="17" t="s">
        <v>35</v>
      </c>
      <c r="AL45" s="17" t="s">
        <v>10388</v>
      </c>
      <c r="AM45" s="17">
        <f>MONTH(EMPENHO[[#This Row],[data_empenho]])</f>
        <v>1</v>
      </c>
    </row>
    <row r="46" spans="1:39" x14ac:dyDescent="0.25">
      <c r="A46">
        <v>5</v>
      </c>
      <c r="B46">
        <v>503</v>
      </c>
      <c r="C46">
        <v>13</v>
      </c>
      <c r="D46">
        <v>392</v>
      </c>
      <c r="E46">
        <v>3</v>
      </c>
      <c r="F46">
        <v>0</v>
      </c>
      <c r="G46">
        <v>2037</v>
      </c>
      <c r="H46" s="17" t="s">
        <v>510</v>
      </c>
      <c r="I46">
        <v>1</v>
      </c>
      <c r="J46">
        <v>0</v>
      </c>
      <c r="K46" s="17" t="s">
        <v>533</v>
      </c>
      <c r="L46" s="1">
        <v>44565</v>
      </c>
      <c r="M46">
        <v>1000</v>
      </c>
      <c r="N46" s="17" t="s">
        <v>437</v>
      </c>
      <c r="O46">
        <v>1169</v>
      </c>
      <c r="P46" s="17" t="s">
        <v>438</v>
      </c>
      <c r="Q46">
        <v>0</v>
      </c>
      <c r="R46" s="17" t="s">
        <v>439</v>
      </c>
      <c r="S46" s="17" t="s">
        <v>440</v>
      </c>
      <c r="T46" s="17" t="s">
        <v>438</v>
      </c>
      <c r="U46">
        <v>0</v>
      </c>
      <c r="V46">
        <v>0</v>
      </c>
      <c r="W46" s="17" t="s">
        <v>534</v>
      </c>
      <c r="X46" s="17" t="s">
        <v>465</v>
      </c>
      <c r="Y46">
        <v>1</v>
      </c>
      <c r="Z46" s="17" t="s">
        <v>443</v>
      </c>
      <c r="AA46" s="17" t="s">
        <v>443</v>
      </c>
      <c r="AB46" s="17" t="s">
        <v>444</v>
      </c>
      <c r="AC46">
        <v>0</v>
      </c>
      <c r="AD46">
        <v>0</v>
      </c>
      <c r="AE46">
        <v>0</v>
      </c>
      <c r="AF46">
        <v>2022</v>
      </c>
      <c r="AG46" s="1">
        <v>44562</v>
      </c>
      <c r="AH46" s="1">
        <v>44773</v>
      </c>
      <c r="AI46" s="1">
        <v>44785</v>
      </c>
      <c r="AJ46" s="17" t="s">
        <v>34</v>
      </c>
      <c r="AK46" s="17" t="s">
        <v>35</v>
      </c>
      <c r="AL46" s="17" t="s">
        <v>10388</v>
      </c>
      <c r="AM46" s="17">
        <f>MONTH(EMPENHO[[#This Row],[data_empenho]])</f>
        <v>1</v>
      </c>
    </row>
    <row r="47" spans="1:39" x14ac:dyDescent="0.25">
      <c r="A47">
        <v>9</v>
      </c>
      <c r="B47">
        <v>904</v>
      </c>
      <c r="C47">
        <v>8</v>
      </c>
      <c r="D47">
        <v>243</v>
      </c>
      <c r="E47">
        <v>11</v>
      </c>
      <c r="F47">
        <v>0</v>
      </c>
      <c r="G47">
        <v>2107</v>
      </c>
      <c r="H47" s="17" t="s">
        <v>510</v>
      </c>
      <c r="I47">
        <v>1</v>
      </c>
      <c r="J47">
        <v>0</v>
      </c>
      <c r="K47" s="17" t="s">
        <v>535</v>
      </c>
      <c r="L47" s="1">
        <v>44565</v>
      </c>
      <c r="M47">
        <v>2200</v>
      </c>
      <c r="N47" s="17" t="s">
        <v>437</v>
      </c>
      <c r="O47">
        <v>1169</v>
      </c>
      <c r="P47" s="17" t="s">
        <v>438</v>
      </c>
      <c r="Q47">
        <v>0</v>
      </c>
      <c r="R47" s="17" t="s">
        <v>439</v>
      </c>
      <c r="S47" s="17" t="s">
        <v>440</v>
      </c>
      <c r="T47" s="17" t="s">
        <v>438</v>
      </c>
      <c r="U47">
        <v>0</v>
      </c>
      <c r="V47">
        <v>0</v>
      </c>
      <c r="W47" s="17" t="s">
        <v>536</v>
      </c>
      <c r="X47" s="17" t="s">
        <v>465</v>
      </c>
      <c r="Y47">
        <v>1</v>
      </c>
      <c r="Z47" s="17" t="s">
        <v>443</v>
      </c>
      <c r="AA47" s="17" t="s">
        <v>443</v>
      </c>
      <c r="AB47" s="17" t="s">
        <v>444</v>
      </c>
      <c r="AC47">
        <v>0</v>
      </c>
      <c r="AD47">
        <v>0</v>
      </c>
      <c r="AE47">
        <v>0</v>
      </c>
      <c r="AF47">
        <v>2022</v>
      </c>
      <c r="AG47" s="1">
        <v>44562</v>
      </c>
      <c r="AH47" s="1">
        <v>44773</v>
      </c>
      <c r="AI47" s="1">
        <v>44785</v>
      </c>
      <c r="AJ47" s="17" t="s">
        <v>34</v>
      </c>
      <c r="AK47" s="17" t="s">
        <v>35</v>
      </c>
      <c r="AL47" s="17" t="s">
        <v>10388</v>
      </c>
      <c r="AM47" s="17">
        <f>MONTH(EMPENHO[[#This Row],[data_empenho]])</f>
        <v>1</v>
      </c>
    </row>
    <row r="48" spans="1:39" x14ac:dyDescent="0.25">
      <c r="A48">
        <v>3</v>
      </c>
      <c r="B48">
        <v>301</v>
      </c>
      <c r="C48">
        <v>4</v>
      </c>
      <c r="D48">
        <v>122</v>
      </c>
      <c r="E48">
        <v>1</v>
      </c>
      <c r="F48">
        <v>0</v>
      </c>
      <c r="G48">
        <v>2067</v>
      </c>
      <c r="H48" s="17" t="s">
        <v>510</v>
      </c>
      <c r="I48">
        <v>1</v>
      </c>
      <c r="J48">
        <v>0</v>
      </c>
      <c r="K48" s="17" t="s">
        <v>537</v>
      </c>
      <c r="L48" s="1">
        <v>44565</v>
      </c>
      <c r="M48">
        <v>600</v>
      </c>
      <c r="N48" s="17" t="s">
        <v>437</v>
      </c>
      <c r="O48">
        <v>1169</v>
      </c>
      <c r="P48" s="17" t="s">
        <v>438</v>
      </c>
      <c r="Q48">
        <v>0</v>
      </c>
      <c r="R48" s="17" t="s">
        <v>439</v>
      </c>
      <c r="S48" s="17" t="s">
        <v>440</v>
      </c>
      <c r="T48" s="17" t="s">
        <v>438</v>
      </c>
      <c r="U48">
        <v>0</v>
      </c>
      <c r="V48">
        <v>0</v>
      </c>
      <c r="W48" s="17" t="s">
        <v>538</v>
      </c>
      <c r="X48" s="17" t="s">
        <v>465</v>
      </c>
      <c r="Y48">
        <v>1</v>
      </c>
      <c r="Z48" s="17" t="s">
        <v>443</v>
      </c>
      <c r="AA48" s="17" t="s">
        <v>443</v>
      </c>
      <c r="AB48" s="17" t="s">
        <v>444</v>
      </c>
      <c r="AC48">
        <v>0</v>
      </c>
      <c r="AD48">
        <v>0</v>
      </c>
      <c r="AE48">
        <v>0</v>
      </c>
      <c r="AF48">
        <v>2022</v>
      </c>
      <c r="AG48" s="1">
        <v>44562</v>
      </c>
      <c r="AH48" s="1">
        <v>44773</v>
      </c>
      <c r="AI48" s="1">
        <v>44785</v>
      </c>
      <c r="AJ48" s="17" t="s">
        <v>34</v>
      </c>
      <c r="AK48" s="17" t="s">
        <v>35</v>
      </c>
      <c r="AL48" s="17" t="s">
        <v>10388</v>
      </c>
      <c r="AM48" s="17">
        <f>MONTH(EMPENHO[[#This Row],[data_empenho]])</f>
        <v>1</v>
      </c>
    </row>
    <row r="49" spans="1:39" x14ac:dyDescent="0.25">
      <c r="A49">
        <v>5</v>
      </c>
      <c r="B49">
        <v>502</v>
      </c>
      <c r="C49">
        <v>12</v>
      </c>
      <c r="D49">
        <v>365</v>
      </c>
      <c r="E49">
        <v>2</v>
      </c>
      <c r="F49">
        <v>0</v>
      </c>
      <c r="G49">
        <v>2033</v>
      </c>
      <c r="H49" s="17" t="s">
        <v>510</v>
      </c>
      <c r="I49">
        <v>20</v>
      </c>
      <c r="J49">
        <v>0</v>
      </c>
      <c r="K49" s="17" t="s">
        <v>539</v>
      </c>
      <c r="L49" s="1">
        <v>44565</v>
      </c>
      <c r="M49">
        <v>30000</v>
      </c>
      <c r="N49" s="17" t="s">
        <v>437</v>
      </c>
      <c r="O49">
        <v>1169</v>
      </c>
      <c r="P49" s="17" t="s">
        <v>438</v>
      </c>
      <c r="Q49">
        <v>0</v>
      </c>
      <c r="R49" s="17" t="s">
        <v>439</v>
      </c>
      <c r="S49" s="17" t="s">
        <v>440</v>
      </c>
      <c r="T49" s="17" t="s">
        <v>438</v>
      </c>
      <c r="U49">
        <v>0</v>
      </c>
      <c r="V49">
        <v>0</v>
      </c>
      <c r="W49" s="17" t="s">
        <v>540</v>
      </c>
      <c r="X49" s="17" t="s">
        <v>465</v>
      </c>
      <c r="Y49">
        <v>1</v>
      </c>
      <c r="Z49" s="17" t="s">
        <v>443</v>
      </c>
      <c r="AA49" s="17" t="s">
        <v>443</v>
      </c>
      <c r="AB49" s="17" t="s">
        <v>444</v>
      </c>
      <c r="AC49">
        <v>0</v>
      </c>
      <c r="AD49">
        <v>0</v>
      </c>
      <c r="AE49">
        <v>0</v>
      </c>
      <c r="AF49">
        <v>2022</v>
      </c>
      <c r="AG49" s="1">
        <v>44562</v>
      </c>
      <c r="AH49" s="1">
        <v>44773</v>
      </c>
      <c r="AI49" s="1">
        <v>44785</v>
      </c>
      <c r="AJ49" s="17" t="s">
        <v>34</v>
      </c>
      <c r="AK49" s="17" t="s">
        <v>35</v>
      </c>
      <c r="AL49" s="17" t="s">
        <v>10388</v>
      </c>
      <c r="AM49" s="17">
        <f>MONTH(EMPENHO[[#This Row],[data_empenho]])</f>
        <v>1</v>
      </c>
    </row>
    <row r="50" spans="1:39" x14ac:dyDescent="0.25">
      <c r="A50">
        <v>5</v>
      </c>
      <c r="B50">
        <v>502</v>
      </c>
      <c r="C50">
        <v>12</v>
      </c>
      <c r="D50">
        <v>361</v>
      </c>
      <c r="E50">
        <v>2</v>
      </c>
      <c r="F50">
        <v>0</v>
      </c>
      <c r="G50">
        <v>2031</v>
      </c>
      <c r="H50" s="17" t="s">
        <v>510</v>
      </c>
      <c r="I50">
        <v>20</v>
      </c>
      <c r="J50">
        <v>0</v>
      </c>
      <c r="K50" s="17" t="s">
        <v>541</v>
      </c>
      <c r="L50" s="1">
        <v>44565</v>
      </c>
      <c r="M50">
        <v>1500</v>
      </c>
      <c r="N50" s="17" t="s">
        <v>437</v>
      </c>
      <c r="O50">
        <v>1169</v>
      </c>
      <c r="P50" s="17" t="s">
        <v>438</v>
      </c>
      <c r="Q50">
        <v>0</v>
      </c>
      <c r="R50" s="17" t="s">
        <v>439</v>
      </c>
      <c r="S50" s="17" t="s">
        <v>440</v>
      </c>
      <c r="T50" s="17" t="s">
        <v>438</v>
      </c>
      <c r="U50">
        <v>0</v>
      </c>
      <c r="V50">
        <v>0</v>
      </c>
      <c r="W50" s="17" t="s">
        <v>542</v>
      </c>
      <c r="X50" s="17" t="s">
        <v>465</v>
      </c>
      <c r="Y50">
        <v>1</v>
      </c>
      <c r="Z50" s="17" t="s">
        <v>443</v>
      </c>
      <c r="AA50" s="17" t="s">
        <v>443</v>
      </c>
      <c r="AB50" s="17" t="s">
        <v>444</v>
      </c>
      <c r="AC50">
        <v>0</v>
      </c>
      <c r="AD50">
        <v>0</v>
      </c>
      <c r="AE50">
        <v>0</v>
      </c>
      <c r="AF50">
        <v>2022</v>
      </c>
      <c r="AG50" s="1">
        <v>44562</v>
      </c>
      <c r="AH50" s="1">
        <v>44773</v>
      </c>
      <c r="AI50" s="1">
        <v>44785</v>
      </c>
      <c r="AJ50" s="17" t="s">
        <v>34</v>
      </c>
      <c r="AK50" s="17" t="s">
        <v>35</v>
      </c>
      <c r="AL50" s="17" t="s">
        <v>10388</v>
      </c>
      <c r="AM50" s="17">
        <f>MONTH(EMPENHO[[#This Row],[data_empenho]])</f>
        <v>1</v>
      </c>
    </row>
    <row r="51" spans="1:39" x14ac:dyDescent="0.25">
      <c r="A51">
        <v>5</v>
      </c>
      <c r="B51">
        <v>502</v>
      </c>
      <c r="C51">
        <v>12</v>
      </c>
      <c r="D51">
        <v>361</v>
      </c>
      <c r="E51">
        <v>2</v>
      </c>
      <c r="F51">
        <v>0</v>
      </c>
      <c r="G51">
        <v>2031</v>
      </c>
      <c r="H51" s="17" t="s">
        <v>510</v>
      </c>
      <c r="I51">
        <v>20</v>
      </c>
      <c r="J51">
        <v>0</v>
      </c>
      <c r="K51" s="17" t="s">
        <v>543</v>
      </c>
      <c r="L51" s="1">
        <v>44565</v>
      </c>
      <c r="M51">
        <v>42000</v>
      </c>
      <c r="N51" s="17" t="s">
        <v>437</v>
      </c>
      <c r="O51">
        <v>1169</v>
      </c>
      <c r="P51" s="17" t="s">
        <v>438</v>
      </c>
      <c r="Q51">
        <v>0</v>
      </c>
      <c r="R51" s="17" t="s">
        <v>439</v>
      </c>
      <c r="S51" s="17" t="s">
        <v>440</v>
      </c>
      <c r="T51" s="17" t="s">
        <v>438</v>
      </c>
      <c r="U51">
        <v>0</v>
      </c>
      <c r="V51">
        <v>0</v>
      </c>
      <c r="W51" s="17" t="s">
        <v>544</v>
      </c>
      <c r="X51" s="17" t="s">
        <v>465</v>
      </c>
      <c r="Y51">
        <v>1</v>
      </c>
      <c r="Z51" s="17" t="s">
        <v>443</v>
      </c>
      <c r="AA51" s="17" t="s">
        <v>443</v>
      </c>
      <c r="AB51" s="17" t="s">
        <v>444</v>
      </c>
      <c r="AC51">
        <v>0</v>
      </c>
      <c r="AD51">
        <v>0</v>
      </c>
      <c r="AE51">
        <v>0</v>
      </c>
      <c r="AF51">
        <v>2022</v>
      </c>
      <c r="AG51" s="1">
        <v>44562</v>
      </c>
      <c r="AH51" s="1">
        <v>44773</v>
      </c>
      <c r="AI51" s="1">
        <v>44785</v>
      </c>
      <c r="AJ51" s="17" t="s">
        <v>34</v>
      </c>
      <c r="AK51" s="17" t="s">
        <v>35</v>
      </c>
      <c r="AL51" s="17" t="s">
        <v>10388</v>
      </c>
      <c r="AM51" s="17">
        <f>MONTH(EMPENHO[[#This Row],[data_empenho]])</f>
        <v>1</v>
      </c>
    </row>
    <row r="52" spans="1:39" x14ac:dyDescent="0.25">
      <c r="A52">
        <v>8</v>
      </c>
      <c r="B52">
        <v>801</v>
      </c>
      <c r="C52">
        <v>10</v>
      </c>
      <c r="D52">
        <v>302</v>
      </c>
      <c r="E52">
        <v>8</v>
      </c>
      <c r="F52">
        <v>0</v>
      </c>
      <c r="G52">
        <v>2096</v>
      </c>
      <c r="H52" s="17" t="s">
        <v>510</v>
      </c>
      <c r="I52">
        <v>40</v>
      </c>
      <c r="J52">
        <v>0</v>
      </c>
      <c r="K52" s="17" t="s">
        <v>545</v>
      </c>
      <c r="L52" s="1">
        <v>44565</v>
      </c>
      <c r="M52">
        <v>58800</v>
      </c>
      <c r="N52" s="17" t="s">
        <v>437</v>
      </c>
      <c r="O52">
        <v>1169</v>
      </c>
      <c r="P52" s="17" t="s">
        <v>438</v>
      </c>
      <c r="Q52">
        <v>0</v>
      </c>
      <c r="R52" s="17" t="s">
        <v>439</v>
      </c>
      <c r="S52" s="17" t="s">
        <v>440</v>
      </c>
      <c r="T52" s="17" t="s">
        <v>438</v>
      </c>
      <c r="U52">
        <v>0</v>
      </c>
      <c r="V52">
        <v>0</v>
      </c>
      <c r="W52" s="17" t="s">
        <v>546</v>
      </c>
      <c r="X52" s="17" t="s">
        <v>465</v>
      </c>
      <c r="Y52">
        <v>1</v>
      </c>
      <c r="Z52" s="17" t="s">
        <v>443</v>
      </c>
      <c r="AA52" s="17" t="s">
        <v>443</v>
      </c>
      <c r="AB52" s="17" t="s">
        <v>444</v>
      </c>
      <c r="AC52">
        <v>0</v>
      </c>
      <c r="AD52">
        <v>0</v>
      </c>
      <c r="AE52">
        <v>0</v>
      </c>
      <c r="AF52">
        <v>2022</v>
      </c>
      <c r="AG52" s="1">
        <v>44562</v>
      </c>
      <c r="AH52" s="1">
        <v>44773</v>
      </c>
      <c r="AI52" s="1">
        <v>44785</v>
      </c>
      <c r="AJ52" s="17" t="s">
        <v>34</v>
      </c>
      <c r="AK52" s="17" t="s">
        <v>35</v>
      </c>
      <c r="AL52" s="17" t="s">
        <v>10388</v>
      </c>
      <c r="AM52" s="17">
        <f>MONTH(EMPENHO[[#This Row],[data_empenho]])</f>
        <v>1</v>
      </c>
    </row>
    <row r="53" spans="1:39" x14ac:dyDescent="0.25">
      <c r="A53">
        <v>8</v>
      </c>
      <c r="B53">
        <v>801</v>
      </c>
      <c r="C53">
        <v>10</v>
      </c>
      <c r="D53">
        <v>302</v>
      </c>
      <c r="E53">
        <v>8</v>
      </c>
      <c r="F53">
        <v>0</v>
      </c>
      <c r="G53">
        <v>2096</v>
      </c>
      <c r="H53" s="17" t="s">
        <v>510</v>
      </c>
      <c r="I53">
        <v>40</v>
      </c>
      <c r="J53">
        <v>0</v>
      </c>
      <c r="K53" s="17" t="s">
        <v>545</v>
      </c>
      <c r="L53" s="1">
        <v>44764</v>
      </c>
      <c r="M53">
        <v>-2000</v>
      </c>
      <c r="N53" s="17" t="s">
        <v>451</v>
      </c>
      <c r="O53">
        <v>1169</v>
      </c>
      <c r="P53" s="17" t="s">
        <v>438</v>
      </c>
      <c r="Q53">
        <v>0</v>
      </c>
      <c r="R53" s="17" t="s">
        <v>439</v>
      </c>
      <c r="S53" s="17" t="s">
        <v>440</v>
      </c>
      <c r="T53" s="17" t="s">
        <v>438</v>
      </c>
      <c r="U53">
        <v>0</v>
      </c>
      <c r="V53">
        <v>0</v>
      </c>
      <c r="W53" s="17" t="s">
        <v>790</v>
      </c>
      <c r="X53" s="17" t="s">
        <v>465</v>
      </c>
      <c r="Y53">
        <v>1</v>
      </c>
      <c r="Z53" s="17" t="s">
        <v>443</v>
      </c>
      <c r="AA53" s="17" t="s">
        <v>443</v>
      </c>
      <c r="AB53" s="17" t="s">
        <v>444</v>
      </c>
      <c r="AC53">
        <v>0</v>
      </c>
      <c r="AD53">
        <v>0</v>
      </c>
      <c r="AE53">
        <v>0</v>
      </c>
      <c r="AF53">
        <v>2022</v>
      </c>
      <c r="AG53" s="1">
        <v>44562</v>
      </c>
      <c r="AH53" s="1">
        <v>44773</v>
      </c>
      <c r="AI53" s="1">
        <v>44785</v>
      </c>
      <c r="AJ53" s="17" t="s">
        <v>34</v>
      </c>
      <c r="AK53" s="17" t="s">
        <v>35</v>
      </c>
      <c r="AL53" s="17" t="s">
        <v>10388</v>
      </c>
      <c r="AM53" s="17">
        <f>MONTH(EMPENHO[[#This Row],[data_empenho]])</f>
        <v>7</v>
      </c>
    </row>
    <row r="54" spans="1:39" x14ac:dyDescent="0.25">
      <c r="A54">
        <v>8</v>
      </c>
      <c r="B54">
        <v>801</v>
      </c>
      <c r="C54">
        <v>10</v>
      </c>
      <c r="D54">
        <v>301</v>
      </c>
      <c r="E54">
        <v>6</v>
      </c>
      <c r="F54">
        <v>0</v>
      </c>
      <c r="G54">
        <v>2092</v>
      </c>
      <c r="H54" s="17" t="s">
        <v>510</v>
      </c>
      <c r="I54">
        <v>40</v>
      </c>
      <c r="J54">
        <v>0</v>
      </c>
      <c r="K54" s="17" t="s">
        <v>547</v>
      </c>
      <c r="L54" s="1">
        <v>44565</v>
      </c>
      <c r="M54">
        <v>13200</v>
      </c>
      <c r="N54" s="17" t="s">
        <v>437</v>
      </c>
      <c r="O54">
        <v>1169</v>
      </c>
      <c r="P54" s="17" t="s">
        <v>438</v>
      </c>
      <c r="Q54">
        <v>0</v>
      </c>
      <c r="R54" s="17" t="s">
        <v>439</v>
      </c>
      <c r="S54" s="17" t="s">
        <v>440</v>
      </c>
      <c r="T54" s="17" t="s">
        <v>438</v>
      </c>
      <c r="U54">
        <v>0</v>
      </c>
      <c r="V54">
        <v>0</v>
      </c>
      <c r="W54" s="17" t="s">
        <v>548</v>
      </c>
      <c r="X54" s="17" t="s">
        <v>465</v>
      </c>
      <c r="Y54">
        <v>1</v>
      </c>
      <c r="Z54" s="17" t="s">
        <v>443</v>
      </c>
      <c r="AA54" s="17" t="s">
        <v>443</v>
      </c>
      <c r="AB54" s="17" t="s">
        <v>444</v>
      </c>
      <c r="AC54">
        <v>0</v>
      </c>
      <c r="AD54">
        <v>0</v>
      </c>
      <c r="AE54">
        <v>0</v>
      </c>
      <c r="AF54">
        <v>2022</v>
      </c>
      <c r="AG54" s="1">
        <v>44562</v>
      </c>
      <c r="AH54" s="1">
        <v>44773</v>
      </c>
      <c r="AI54" s="1">
        <v>44785</v>
      </c>
      <c r="AJ54" s="17" t="s">
        <v>34</v>
      </c>
      <c r="AK54" s="17" t="s">
        <v>35</v>
      </c>
      <c r="AL54" s="17" t="s">
        <v>10388</v>
      </c>
      <c r="AM54" s="17">
        <f>MONTH(EMPENHO[[#This Row],[data_empenho]])</f>
        <v>1</v>
      </c>
    </row>
    <row r="55" spans="1:39" x14ac:dyDescent="0.25">
      <c r="A55">
        <v>3</v>
      </c>
      <c r="B55">
        <v>301</v>
      </c>
      <c r="C55">
        <v>4</v>
      </c>
      <c r="D55">
        <v>122</v>
      </c>
      <c r="E55">
        <v>1</v>
      </c>
      <c r="F55">
        <v>0</v>
      </c>
      <c r="G55">
        <v>2067</v>
      </c>
      <c r="H55" s="17" t="s">
        <v>549</v>
      </c>
      <c r="I55">
        <v>1</v>
      </c>
      <c r="J55">
        <v>0</v>
      </c>
      <c r="K55" s="17" t="s">
        <v>550</v>
      </c>
      <c r="L55" s="1">
        <v>44565</v>
      </c>
      <c r="M55">
        <v>2300</v>
      </c>
      <c r="N55" s="17" t="s">
        <v>437</v>
      </c>
      <c r="O55">
        <v>223</v>
      </c>
      <c r="P55" s="17" t="s">
        <v>438</v>
      </c>
      <c r="Q55">
        <v>0</v>
      </c>
      <c r="R55" s="17" t="s">
        <v>439</v>
      </c>
      <c r="S55" s="17" t="s">
        <v>440</v>
      </c>
      <c r="T55" s="17" t="s">
        <v>438</v>
      </c>
      <c r="U55">
        <v>0</v>
      </c>
      <c r="V55">
        <v>0</v>
      </c>
      <c r="W55" s="17" t="s">
        <v>551</v>
      </c>
      <c r="X55" s="17" t="s">
        <v>465</v>
      </c>
      <c r="Y55">
        <v>1</v>
      </c>
      <c r="Z55" s="17" t="s">
        <v>443</v>
      </c>
      <c r="AA55" s="17" t="s">
        <v>443</v>
      </c>
      <c r="AB55" s="17" t="s">
        <v>444</v>
      </c>
      <c r="AC55">
        <v>0</v>
      </c>
      <c r="AD55">
        <v>0</v>
      </c>
      <c r="AE55">
        <v>0</v>
      </c>
      <c r="AF55">
        <v>2022</v>
      </c>
      <c r="AG55" s="1">
        <v>44562</v>
      </c>
      <c r="AH55" s="1">
        <v>44773</v>
      </c>
      <c r="AI55" s="1">
        <v>44785</v>
      </c>
      <c r="AJ55" s="17" t="s">
        <v>34</v>
      </c>
      <c r="AK55" s="17" t="s">
        <v>35</v>
      </c>
      <c r="AL55" s="17" t="s">
        <v>10388</v>
      </c>
      <c r="AM55" s="17">
        <f>MONTH(EMPENHO[[#This Row],[data_empenho]])</f>
        <v>1</v>
      </c>
    </row>
    <row r="56" spans="1:39" x14ac:dyDescent="0.25">
      <c r="A56">
        <v>6</v>
      </c>
      <c r="B56">
        <v>603</v>
      </c>
      <c r="C56">
        <v>26</v>
      </c>
      <c r="D56">
        <v>782</v>
      </c>
      <c r="E56">
        <v>17</v>
      </c>
      <c r="F56">
        <v>0</v>
      </c>
      <c r="G56">
        <v>2073</v>
      </c>
      <c r="H56" s="17" t="s">
        <v>549</v>
      </c>
      <c r="I56">
        <v>1</v>
      </c>
      <c r="J56">
        <v>0</v>
      </c>
      <c r="K56" s="17" t="s">
        <v>552</v>
      </c>
      <c r="L56" s="1">
        <v>44565</v>
      </c>
      <c r="M56">
        <v>2000</v>
      </c>
      <c r="N56" s="17" t="s">
        <v>437</v>
      </c>
      <c r="O56">
        <v>223</v>
      </c>
      <c r="P56" s="17" t="s">
        <v>438</v>
      </c>
      <c r="Q56">
        <v>0</v>
      </c>
      <c r="R56" s="17" t="s">
        <v>439</v>
      </c>
      <c r="S56" s="17" t="s">
        <v>440</v>
      </c>
      <c r="T56" s="17" t="s">
        <v>438</v>
      </c>
      <c r="U56">
        <v>0</v>
      </c>
      <c r="V56">
        <v>0</v>
      </c>
      <c r="W56" s="17" t="s">
        <v>553</v>
      </c>
      <c r="X56" s="17" t="s">
        <v>465</v>
      </c>
      <c r="Y56">
        <v>1</v>
      </c>
      <c r="Z56" s="17" t="s">
        <v>443</v>
      </c>
      <c r="AA56" s="17" t="s">
        <v>443</v>
      </c>
      <c r="AB56" s="17" t="s">
        <v>444</v>
      </c>
      <c r="AC56">
        <v>0</v>
      </c>
      <c r="AD56">
        <v>0</v>
      </c>
      <c r="AE56">
        <v>0</v>
      </c>
      <c r="AF56">
        <v>2022</v>
      </c>
      <c r="AG56" s="1">
        <v>44562</v>
      </c>
      <c r="AH56" s="1">
        <v>44773</v>
      </c>
      <c r="AI56" s="1">
        <v>44785</v>
      </c>
      <c r="AJ56" s="17" t="s">
        <v>34</v>
      </c>
      <c r="AK56" s="17" t="s">
        <v>35</v>
      </c>
      <c r="AL56" s="17" t="s">
        <v>10388</v>
      </c>
      <c r="AM56" s="17">
        <f>MONTH(EMPENHO[[#This Row],[data_empenho]])</f>
        <v>1</v>
      </c>
    </row>
    <row r="57" spans="1:39" x14ac:dyDescent="0.25">
      <c r="A57">
        <v>6</v>
      </c>
      <c r="B57">
        <v>601</v>
      </c>
      <c r="C57">
        <v>4</v>
      </c>
      <c r="D57">
        <v>122</v>
      </c>
      <c r="E57">
        <v>1</v>
      </c>
      <c r="F57">
        <v>0</v>
      </c>
      <c r="G57">
        <v>2072</v>
      </c>
      <c r="H57" s="17" t="s">
        <v>549</v>
      </c>
      <c r="I57">
        <v>1</v>
      </c>
      <c r="J57">
        <v>0</v>
      </c>
      <c r="K57" s="17" t="s">
        <v>554</v>
      </c>
      <c r="L57" s="1">
        <v>44565</v>
      </c>
      <c r="M57">
        <v>1000</v>
      </c>
      <c r="N57" s="17" t="s">
        <v>437</v>
      </c>
      <c r="O57">
        <v>223</v>
      </c>
      <c r="P57" s="17" t="s">
        <v>438</v>
      </c>
      <c r="Q57">
        <v>0</v>
      </c>
      <c r="R57" s="17" t="s">
        <v>439</v>
      </c>
      <c r="S57" s="17" t="s">
        <v>440</v>
      </c>
      <c r="T57" s="17" t="s">
        <v>438</v>
      </c>
      <c r="U57">
        <v>0</v>
      </c>
      <c r="V57">
        <v>0</v>
      </c>
      <c r="W57" s="17" t="s">
        <v>555</v>
      </c>
      <c r="X57" s="17" t="s">
        <v>465</v>
      </c>
      <c r="Y57">
        <v>1</v>
      </c>
      <c r="Z57" s="17" t="s">
        <v>443</v>
      </c>
      <c r="AA57" s="17" t="s">
        <v>443</v>
      </c>
      <c r="AB57" s="17" t="s">
        <v>444</v>
      </c>
      <c r="AC57">
        <v>0</v>
      </c>
      <c r="AD57">
        <v>0</v>
      </c>
      <c r="AE57">
        <v>0</v>
      </c>
      <c r="AF57">
        <v>2022</v>
      </c>
      <c r="AG57" s="1">
        <v>44562</v>
      </c>
      <c r="AH57" s="1">
        <v>44773</v>
      </c>
      <c r="AI57" s="1">
        <v>44785</v>
      </c>
      <c r="AJ57" s="17" t="s">
        <v>34</v>
      </c>
      <c r="AK57" s="17" t="s">
        <v>35</v>
      </c>
      <c r="AL57" s="17" t="s">
        <v>10388</v>
      </c>
      <c r="AM57" s="17">
        <f>MONTH(EMPENHO[[#This Row],[data_empenho]])</f>
        <v>1</v>
      </c>
    </row>
    <row r="58" spans="1:39" x14ac:dyDescent="0.25">
      <c r="A58">
        <v>7</v>
      </c>
      <c r="B58">
        <v>702</v>
      </c>
      <c r="C58">
        <v>15</v>
      </c>
      <c r="D58">
        <v>451</v>
      </c>
      <c r="E58">
        <v>17</v>
      </c>
      <c r="F58">
        <v>0</v>
      </c>
      <c r="G58">
        <v>2111</v>
      </c>
      <c r="H58" s="17" t="s">
        <v>549</v>
      </c>
      <c r="I58">
        <v>1</v>
      </c>
      <c r="J58">
        <v>0</v>
      </c>
      <c r="K58" s="17" t="s">
        <v>556</v>
      </c>
      <c r="L58" s="1">
        <v>44565</v>
      </c>
      <c r="M58">
        <v>3000</v>
      </c>
      <c r="N58" s="17" t="s">
        <v>437</v>
      </c>
      <c r="O58">
        <v>223</v>
      </c>
      <c r="P58" s="17" t="s">
        <v>438</v>
      </c>
      <c r="Q58">
        <v>0</v>
      </c>
      <c r="R58" s="17" t="s">
        <v>439</v>
      </c>
      <c r="S58" s="17" t="s">
        <v>440</v>
      </c>
      <c r="T58" s="17" t="s">
        <v>438</v>
      </c>
      <c r="U58">
        <v>0</v>
      </c>
      <c r="V58">
        <v>0</v>
      </c>
      <c r="W58" s="17" t="s">
        <v>557</v>
      </c>
      <c r="X58" s="17" t="s">
        <v>465</v>
      </c>
      <c r="Y58">
        <v>1</v>
      </c>
      <c r="Z58" s="17" t="s">
        <v>443</v>
      </c>
      <c r="AA58" s="17" t="s">
        <v>443</v>
      </c>
      <c r="AB58" s="17" t="s">
        <v>444</v>
      </c>
      <c r="AC58">
        <v>0</v>
      </c>
      <c r="AD58">
        <v>0</v>
      </c>
      <c r="AE58">
        <v>0</v>
      </c>
      <c r="AF58">
        <v>2022</v>
      </c>
      <c r="AG58" s="1">
        <v>44562</v>
      </c>
      <c r="AH58" s="1">
        <v>44773</v>
      </c>
      <c r="AI58" s="1">
        <v>44785</v>
      </c>
      <c r="AJ58" s="17" t="s">
        <v>34</v>
      </c>
      <c r="AK58" s="17" t="s">
        <v>35</v>
      </c>
      <c r="AL58" s="17" t="s">
        <v>10388</v>
      </c>
      <c r="AM58" s="17">
        <f>MONTH(EMPENHO[[#This Row],[data_empenho]])</f>
        <v>1</v>
      </c>
    </row>
    <row r="59" spans="1:39" x14ac:dyDescent="0.25">
      <c r="A59">
        <v>9</v>
      </c>
      <c r="B59">
        <v>901</v>
      </c>
      <c r="C59">
        <v>4</v>
      </c>
      <c r="D59">
        <v>122</v>
      </c>
      <c r="E59">
        <v>1</v>
      </c>
      <c r="F59">
        <v>0</v>
      </c>
      <c r="G59">
        <v>2010</v>
      </c>
      <c r="H59" s="17" t="s">
        <v>549</v>
      </c>
      <c r="I59">
        <v>1</v>
      </c>
      <c r="J59">
        <v>0</v>
      </c>
      <c r="K59" s="17" t="s">
        <v>558</v>
      </c>
      <c r="L59" s="1">
        <v>44565</v>
      </c>
      <c r="M59">
        <v>2900</v>
      </c>
      <c r="N59" s="17" t="s">
        <v>437</v>
      </c>
      <c r="O59">
        <v>223</v>
      </c>
      <c r="P59" s="17" t="s">
        <v>438</v>
      </c>
      <c r="Q59">
        <v>0</v>
      </c>
      <c r="R59" s="17" t="s">
        <v>439</v>
      </c>
      <c r="S59" s="17" t="s">
        <v>440</v>
      </c>
      <c r="T59" s="17" t="s">
        <v>438</v>
      </c>
      <c r="U59">
        <v>0</v>
      </c>
      <c r="V59">
        <v>0</v>
      </c>
      <c r="W59" s="17" t="s">
        <v>559</v>
      </c>
      <c r="X59" s="17" t="s">
        <v>465</v>
      </c>
      <c r="Y59">
        <v>1</v>
      </c>
      <c r="Z59" s="17" t="s">
        <v>443</v>
      </c>
      <c r="AA59" s="17" t="s">
        <v>443</v>
      </c>
      <c r="AB59" s="17" t="s">
        <v>444</v>
      </c>
      <c r="AC59">
        <v>0</v>
      </c>
      <c r="AD59">
        <v>0</v>
      </c>
      <c r="AE59">
        <v>0</v>
      </c>
      <c r="AF59">
        <v>2022</v>
      </c>
      <c r="AG59" s="1">
        <v>44562</v>
      </c>
      <c r="AH59" s="1">
        <v>44773</v>
      </c>
      <c r="AI59" s="1">
        <v>44785</v>
      </c>
      <c r="AJ59" s="17" t="s">
        <v>34</v>
      </c>
      <c r="AK59" s="17" t="s">
        <v>35</v>
      </c>
      <c r="AL59" s="17" t="s">
        <v>10388</v>
      </c>
      <c r="AM59" s="17">
        <f>MONTH(EMPENHO[[#This Row],[data_empenho]])</f>
        <v>1</v>
      </c>
    </row>
    <row r="60" spans="1:39" x14ac:dyDescent="0.25">
      <c r="A60">
        <v>10</v>
      </c>
      <c r="B60">
        <v>1001</v>
      </c>
      <c r="C60">
        <v>4</v>
      </c>
      <c r="D60">
        <v>122</v>
      </c>
      <c r="E60">
        <v>1</v>
      </c>
      <c r="F60">
        <v>0</v>
      </c>
      <c r="G60">
        <v>2050</v>
      </c>
      <c r="H60" s="17" t="s">
        <v>549</v>
      </c>
      <c r="I60">
        <v>1</v>
      </c>
      <c r="J60">
        <v>0</v>
      </c>
      <c r="K60" s="17" t="s">
        <v>560</v>
      </c>
      <c r="L60" s="1">
        <v>44565</v>
      </c>
      <c r="M60">
        <v>1000</v>
      </c>
      <c r="N60" s="17" t="s">
        <v>437</v>
      </c>
      <c r="O60">
        <v>223</v>
      </c>
      <c r="P60" s="17" t="s">
        <v>438</v>
      </c>
      <c r="Q60">
        <v>0</v>
      </c>
      <c r="R60" s="17" t="s">
        <v>439</v>
      </c>
      <c r="S60" s="17" t="s">
        <v>440</v>
      </c>
      <c r="T60" s="17" t="s">
        <v>438</v>
      </c>
      <c r="U60">
        <v>0</v>
      </c>
      <c r="V60">
        <v>0</v>
      </c>
      <c r="W60" s="17" t="s">
        <v>561</v>
      </c>
      <c r="X60" s="17" t="s">
        <v>465</v>
      </c>
      <c r="Y60">
        <v>1</v>
      </c>
      <c r="Z60" s="17" t="s">
        <v>443</v>
      </c>
      <c r="AA60" s="17" t="s">
        <v>443</v>
      </c>
      <c r="AB60" s="17" t="s">
        <v>444</v>
      </c>
      <c r="AC60">
        <v>0</v>
      </c>
      <c r="AD60">
        <v>0</v>
      </c>
      <c r="AE60">
        <v>0</v>
      </c>
      <c r="AF60">
        <v>2022</v>
      </c>
      <c r="AG60" s="1">
        <v>44562</v>
      </c>
      <c r="AH60" s="1">
        <v>44773</v>
      </c>
      <c r="AI60" s="1">
        <v>44785</v>
      </c>
      <c r="AJ60" s="17" t="s">
        <v>34</v>
      </c>
      <c r="AK60" s="17" t="s">
        <v>35</v>
      </c>
      <c r="AL60" s="17" t="s">
        <v>10388</v>
      </c>
      <c r="AM60" s="17">
        <f>MONTH(EMPENHO[[#This Row],[data_empenho]])</f>
        <v>1</v>
      </c>
    </row>
    <row r="61" spans="1:39" x14ac:dyDescent="0.25">
      <c r="A61">
        <v>9</v>
      </c>
      <c r="B61">
        <v>902</v>
      </c>
      <c r="C61">
        <v>8</v>
      </c>
      <c r="D61">
        <v>241</v>
      </c>
      <c r="E61">
        <v>11</v>
      </c>
      <c r="F61">
        <v>0</v>
      </c>
      <c r="G61">
        <v>2011</v>
      </c>
      <c r="H61" s="17" t="s">
        <v>549</v>
      </c>
      <c r="I61">
        <v>1</v>
      </c>
      <c r="J61">
        <v>0</v>
      </c>
      <c r="K61" s="17" t="s">
        <v>562</v>
      </c>
      <c r="L61" s="1">
        <v>44565</v>
      </c>
      <c r="M61">
        <v>400</v>
      </c>
      <c r="N61" s="17" t="s">
        <v>437</v>
      </c>
      <c r="O61">
        <v>223</v>
      </c>
      <c r="P61" s="17" t="s">
        <v>438</v>
      </c>
      <c r="Q61">
        <v>0</v>
      </c>
      <c r="R61" s="17" t="s">
        <v>439</v>
      </c>
      <c r="S61" s="17" t="s">
        <v>440</v>
      </c>
      <c r="T61" s="17" t="s">
        <v>438</v>
      </c>
      <c r="U61">
        <v>0</v>
      </c>
      <c r="V61">
        <v>0</v>
      </c>
      <c r="W61" s="17" t="s">
        <v>563</v>
      </c>
      <c r="X61" s="17" t="s">
        <v>465</v>
      </c>
      <c r="Y61">
        <v>1</v>
      </c>
      <c r="Z61" s="17" t="s">
        <v>443</v>
      </c>
      <c r="AA61" s="17" t="s">
        <v>443</v>
      </c>
      <c r="AB61" s="17" t="s">
        <v>444</v>
      </c>
      <c r="AC61">
        <v>0</v>
      </c>
      <c r="AD61">
        <v>0</v>
      </c>
      <c r="AE61">
        <v>0</v>
      </c>
      <c r="AF61">
        <v>2022</v>
      </c>
      <c r="AG61" s="1">
        <v>44562</v>
      </c>
      <c r="AH61" s="1">
        <v>44773</v>
      </c>
      <c r="AI61" s="1">
        <v>44785</v>
      </c>
      <c r="AJ61" s="17" t="s">
        <v>34</v>
      </c>
      <c r="AK61" s="17" t="s">
        <v>35</v>
      </c>
      <c r="AL61" s="17" t="s">
        <v>10388</v>
      </c>
      <c r="AM61" s="17">
        <f>MONTH(EMPENHO[[#This Row],[data_empenho]])</f>
        <v>1</v>
      </c>
    </row>
    <row r="62" spans="1:39" x14ac:dyDescent="0.25">
      <c r="A62">
        <v>9</v>
      </c>
      <c r="B62">
        <v>904</v>
      </c>
      <c r="C62">
        <v>8</v>
      </c>
      <c r="D62">
        <v>243</v>
      </c>
      <c r="E62">
        <v>11</v>
      </c>
      <c r="F62">
        <v>0</v>
      </c>
      <c r="G62">
        <v>2107</v>
      </c>
      <c r="H62" s="17" t="s">
        <v>549</v>
      </c>
      <c r="I62">
        <v>1</v>
      </c>
      <c r="J62">
        <v>0</v>
      </c>
      <c r="K62" s="17" t="s">
        <v>564</v>
      </c>
      <c r="L62" s="1">
        <v>44565</v>
      </c>
      <c r="M62">
        <v>4000</v>
      </c>
      <c r="N62" s="17" t="s">
        <v>437</v>
      </c>
      <c r="O62">
        <v>223</v>
      </c>
      <c r="P62" s="17" t="s">
        <v>438</v>
      </c>
      <c r="Q62">
        <v>0</v>
      </c>
      <c r="R62" s="17" t="s">
        <v>439</v>
      </c>
      <c r="S62" s="17" t="s">
        <v>440</v>
      </c>
      <c r="T62" s="17" t="s">
        <v>438</v>
      </c>
      <c r="U62">
        <v>0</v>
      </c>
      <c r="V62">
        <v>0</v>
      </c>
      <c r="W62" s="17" t="s">
        <v>565</v>
      </c>
      <c r="X62" s="17" t="s">
        <v>465</v>
      </c>
      <c r="Y62">
        <v>1</v>
      </c>
      <c r="Z62" s="17" t="s">
        <v>443</v>
      </c>
      <c r="AA62" s="17" t="s">
        <v>443</v>
      </c>
      <c r="AB62" s="17" t="s">
        <v>444</v>
      </c>
      <c r="AC62">
        <v>0</v>
      </c>
      <c r="AD62">
        <v>0</v>
      </c>
      <c r="AE62">
        <v>0</v>
      </c>
      <c r="AF62">
        <v>2022</v>
      </c>
      <c r="AG62" s="1">
        <v>44562</v>
      </c>
      <c r="AH62" s="1">
        <v>44773</v>
      </c>
      <c r="AI62" s="1">
        <v>44785</v>
      </c>
      <c r="AJ62" s="17" t="s">
        <v>34</v>
      </c>
      <c r="AK62" s="17" t="s">
        <v>35</v>
      </c>
      <c r="AL62" s="17" t="s">
        <v>10388</v>
      </c>
      <c r="AM62" s="17">
        <f>MONTH(EMPENHO[[#This Row],[data_empenho]])</f>
        <v>1</v>
      </c>
    </row>
    <row r="63" spans="1:39" x14ac:dyDescent="0.25">
      <c r="A63">
        <v>9</v>
      </c>
      <c r="B63">
        <v>904</v>
      </c>
      <c r="C63">
        <v>8</v>
      </c>
      <c r="D63">
        <v>243</v>
      </c>
      <c r="E63">
        <v>11</v>
      </c>
      <c r="F63">
        <v>0</v>
      </c>
      <c r="G63">
        <v>2107</v>
      </c>
      <c r="H63" s="17" t="s">
        <v>549</v>
      </c>
      <c r="I63">
        <v>1</v>
      </c>
      <c r="J63">
        <v>0</v>
      </c>
      <c r="K63" s="17" t="s">
        <v>564</v>
      </c>
      <c r="L63" s="1">
        <v>44762</v>
      </c>
      <c r="M63">
        <v>-2000</v>
      </c>
      <c r="N63" s="17" t="s">
        <v>451</v>
      </c>
      <c r="O63">
        <v>223</v>
      </c>
      <c r="P63" s="17" t="s">
        <v>438</v>
      </c>
      <c r="Q63">
        <v>0</v>
      </c>
      <c r="R63" s="17" t="s">
        <v>439</v>
      </c>
      <c r="S63" s="17" t="s">
        <v>440</v>
      </c>
      <c r="T63" s="17" t="s">
        <v>438</v>
      </c>
      <c r="U63">
        <v>0</v>
      </c>
      <c r="V63">
        <v>0</v>
      </c>
      <c r="W63" s="17" t="s">
        <v>790</v>
      </c>
      <c r="X63" s="17" t="s">
        <v>465</v>
      </c>
      <c r="Y63">
        <v>1</v>
      </c>
      <c r="Z63" s="17" t="s">
        <v>443</v>
      </c>
      <c r="AA63" s="17" t="s">
        <v>443</v>
      </c>
      <c r="AB63" s="17" t="s">
        <v>444</v>
      </c>
      <c r="AC63">
        <v>0</v>
      </c>
      <c r="AD63">
        <v>0</v>
      </c>
      <c r="AE63">
        <v>0</v>
      </c>
      <c r="AF63">
        <v>2022</v>
      </c>
      <c r="AG63" s="1">
        <v>44562</v>
      </c>
      <c r="AH63" s="1">
        <v>44773</v>
      </c>
      <c r="AI63" s="1">
        <v>44785</v>
      </c>
      <c r="AJ63" s="17" t="s">
        <v>34</v>
      </c>
      <c r="AK63" s="17" t="s">
        <v>35</v>
      </c>
      <c r="AL63" s="17" t="s">
        <v>10388</v>
      </c>
      <c r="AM63" s="17">
        <f>MONTH(EMPENHO[[#This Row],[data_empenho]])</f>
        <v>7</v>
      </c>
    </row>
    <row r="64" spans="1:39" x14ac:dyDescent="0.25">
      <c r="A64">
        <v>5</v>
      </c>
      <c r="B64">
        <v>502</v>
      </c>
      <c r="C64">
        <v>12</v>
      </c>
      <c r="D64">
        <v>361</v>
      </c>
      <c r="E64">
        <v>2</v>
      </c>
      <c r="F64">
        <v>0</v>
      </c>
      <c r="G64">
        <v>2031</v>
      </c>
      <c r="H64" s="17" t="s">
        <v>549</v>
      </c>
      <c r="I64">
        <v>20</v>
      </c>
      <c r="J64">
        <v>0</v>
      </c>
      <c r="K64" s="17" t="s">
        <v>566</v>
      </c>
      <c r="L64" s="1">
        <v>44565</v>
      </c>
      <c r="M64">
        <v>20400</v>
      </c>
      <c r="N64" s="17" t="s">
        <v>437</v>
      </c>
      <c r="O64">
        <v>223</v>
      </c>
      <c r="P64" s="17" t="s">
        <v>438</v>
      </c>
      <c r="Q64">
        <v>0</v>
      </c>
      <c r="R64" s="17" t="s">
        <v>439</v>
      </c>
      <c r="S64" s="17" t="s">
        <v>440</v>
      </c>
      <c r="T64" s="17" t="s">
        <v>438</v>
      </c>
      <c r="U64">
        <v>0</v>
      </c>
      <c r="V64">
        <v>0</v>
      </c>
      <c r="W64" s="17" t="s">
        <v>567</v>
      </c>
      <c r="X64" s="17" t="s">
        <v>465</v>
      </c>
      <c r="Y64">
        <v>1</v>
      </c>
      <c r="Z64" s="17" t="s">
        <v>443</v>
      </c>
      <c r="AA64" s="17" t="s">
        <v>443</v>
      </c>
      <c r="AB64" s="17" t="s">
        <v>444</v>
      </c>
      <c r="AC64">
        <v>0</v>
      </c>
      <c r="AD64">
        <v>0</v>
      </c>
      <c r="AE64">
        <v>0</v>
      </c>
      <c r="AF64">
        <v>2022</v>
      </c>
      <c r="AG64" s="1">
        <v>44562</v>
      </c>
      <c r="AH64" s="1">
        <v>44773</v>
      </c>
      <c r="AI64" s="1">
        <v>44785</v>
      </c>
      <c r="AJ64" s="17" t="s">
        <v>34</v>
      </c>
      <c r="AK64" s="17" t="s">
        <v>35</v>
      </c>
      <c r="AL64" s="17" t="s">
        <v>10388</v>
      </c>
      <c r="AM64" s="17">
        <f>MONTH(EMPENHO[[#This Row],[data_empenho]])</f>
        <v>1</v>
      </c>
    </row>
    <row r="65" spans="1:39" x14ac:dyDescent="0.25">
      <c r="A65">
        <v>5</v>
      </c>
      <c r="B65">
        <v>502</v>
      </c>
      <c r="C65">
        <v>12</v>
      </c>
      <c r="D65">
        <v>782</v>
      </c>
      <c r="E65">
        <v>2</v>
      </c>
      <c r="F65">
        <v>0</v>
      </c>
      <c r="G65">
        <v>2035</v>
      </c>
      <c r="H65" s="17" t="s">
        <v>549</v>
      </c>
      <c r="I65">
        <v>20</v>
      </c>
      <c r="J65">
        <v>0</v>
      </c>
      <c r="K65" s="17" t="s">
        <v>568</v>
      </c>
      <c r="L65" s="1">
        <v>44565</v>
      </c>
      <c r="M65">
        <v>1400</v>
      </c>
      <c r="N65" s="17" t="s">
        <v>437</v>
      </c>
      <c r="O65">
        <v>223</v>
      </c>
      <c r="P65" s="17" t="s">
        <v>438</v>
      </c>
      <c r="Q65">
        <v>0</v>
      </c>
      <c r="R65" s="17" t="s">
        <v>439</v>
      </c>
      <c r="S65" s="17" t="s">
        <v>440</v>
      </c>
      <c r="T65" s="17" t="s">
        <v>438</v>
      </c>
      <c r="U65">
        <v>0</v>
      </c>
      <c r="V65">
        <v>0</v>
      </c>
      <c r="W65" s="17" t="s">
        <v>569</v>
      </c>
      <c r="X65" s="17" t="s">
        <v>465</v>
      </c>
      <c r="Y65">
        <v>1</v>
      </c>
      <c r="Z65" s="17" t="s">
        <v>443</v>
      </c>
      <c r="AA65" s="17" t="s">
        <v>443</v>
      </c>
      <c r="AB65" s="17" t="s">
        <v>444</v>
      </c>
      <c r="AC65">
        <v>0</v>
      </c>
      <c r="AD65">
        <v>0</v>
      </c>
      <c r="AE65">
        <v>0</v>
      </c>
      <c r="AF65">
        <v>2022</v>
      </c>
      <c r="AG65" s="1">
        <v>44562</v>
      </c>
      <c r="AH65" s="1">
        <v>44773</v>
      </c>
      <c r="AI65" s="1">
        <v>44785</v>
      </c>
      <c r="AJ65" s="17" t="s">
        <v>34</v>
      </c>
      <c r="AK65" s="17" t="s">
        <v>35</v>
      </c>
      <c r="AL65" s="17" t="s">
        <v>10388</v>
      </c>
      <c r="AM65" s="17">
        <f>MONTH(EMPENHO[[#This Row],[data_empenho]])</f>
        <v>1</v>
      </c>
    </row>
    <row r="66" spans="1:39" x14ac:dyDescent="0.25">
      <c r="A66">
        <v>5</v>
      </c>
      <c r="B66">
        <v>502</v>
      </c>
      <c r="C66">
        <v>12</v>
      </c>
      <c r="D66">
        <v>365</v>
      </c>
      <c r="E66">
        <v>2</v>
      </c>
      <c r="F66">
        <v>0</v>
      </c>
      <c r="G66">
        <v>2033</v>
      </c>
      <c r="H66" s="17" t="s">
        <v>549</v>
      </c>
      <c r="I66">
        <v>20</v>
      </c>
      <c r="J66">
        <v>0</v>
      </c>
      <c r="K66" s="17" t="s">
        <v>570</v>
      </c>
      <c r="L66" s="1">
        <v>44565</v>
      </c>
      <c r="M66">
        <v>4400</v>
      </c>
      <c r="N66" s="17" t="s">
        <v>437</v>
      </c>
      <c r="O66">
        <v>223</v>
      </c>
      <c r="P66" s="17" t="s">
        <v>438</v>
      </c>
      <c r="Q66">
        <v>0</v>
      </c>
      <c r="R66" s="17" t="s">
        <v>439</v>
      </c>
      <c r="S66" s="17" t="s">
        <v>440</v>
      </c>
      <c r="T66" s="17" t="s">
        <v>438</v>
      </c>
      <c r="U66">
        <v>0</v>
      </c>
      <c r="V66">
        <v>0</v>
      </c>
      <c r="W66" s="17" t="s">
        <v>571</v>
      </c>
      <c r="X66" s="17" t="s">
        <v>465</v>
      </c>
      <c r="Y66">
        <v>1</v>
      </c>
      <c r="Z66" s="17" t="s">
        <v>443</v>
      </c>
      <c r="AA66" s="17" t="s">
        <v>443</v>
      </c>
      <c r="AB66" s="17" t="s">
        <v>444</v>
      </c>
      <c r="AC66">
        <v>0</v>
      </c>
      <c r="AD66">
        <v>0</v>
      </c>
      <c r="AE66">
        <v>0</v>
      </c>
      <c r="AF66">
        <v>2022</v>
      </c>
      <c r="AG66" s="1">
        <v>44562</v>
      </c>
      <c r="AH66" s="1">
        <v>44773</v>
      </c>
      <c r="AI66" s="1">
        <v>44785</v>
      </c>
      <c r="AJ66" s="17" t="s">
        <v>34</v>
      </c>
      <c r="AK66" s="17" t="s">
        <v>35</v>
      </c>
      <c r="AL66" s="17" t="s">
        <v>10388</v>
      </c>
      <c r="AM66" s="17">
        <f>MONTH(EMPENHO[[#This Row],[data_empenho]])</f>
        <v>1</v>
      </c>
    </row>
    <row r="67" spans="1:39" x14ac:dyDescent="0.25">
      <c r="A67">
        <v>8</v>
      </c>
      <c r="B67">
        <v>801</v>
      </c>
      <c r="C67">
        <v>10</v>
      </c>
      <c r="D67">
        <v>302</v>
      </c>
      <c r="E67">
        <v>8</v>
      </c>
      <c r="F67">
        <v>0</v>
      </c>
      <c r="G67">
        <v>2096</v>
      </c>
      <c r="H67" s="17" t="s">
        <v>549</v>
      </c>
      <c r="I67">
        <v>40</v>
      </c>
      <c r="J67">
        <v>0</v>
      </c>
      <c r="K67" s="17" t="s">
        <v>572</v>
      </c>
      <c r="L67" s="1">
        <v>44565</v>
      </c>
      <c r="M67">
        <v>5500</v>
      </c>
      <c r="N67" s="17" t="s">
        <v>437</v>
      </c>
      <c r="O67">
        <v>223</v>
      </c>
      <c r="P67" s="17" t="s">
        <v>438</v>
      </c>
      <c r="Q67">
        <v>0</v>
      </c>
      <c r="R67" s="17" t="s">
        <v>439</v>
      </c>
      <c r="S67" s="17" t="s">
        <v>440</v>
      </c>
      <c r="T67" s="17" t="s">
        <v>438</v>
      </c>
      <c r="U67">
        <v>0</v>
      </c>
      <c r="V67">
        <v>0</v>
      </c>
      <c r="W67" s="17" t="s">
        <v>573</v>
      </c>
      <c r="X67" s="17" t="s">
        <v>465</v>
      </c>
      <c r="Y67">
        <v>1</v>
      </c>
      <c r="Z67" s="17" t="s">
        <v>443</v>
      </c>
      <c r="AA67" s="17" t="s">
        <v>443</v>
      </c>
      <c r="AB67" s="17" t="s">
        <v>444</v>
      </c>
      <c r="AC67">
        <v>0</v>
      </c>
      <c r="AD67">
        <v>0</v>
      </c>
      <c r="AE67">
        <v>0</v>
      </c>
      <c r="AF67">
        <v>2022</v>
      </c>
      <c r="AG67" s="1">
        <v>44562</v>
      </c>
      <c r="AH67" s="1">
        <v>44773</v>
      </c>
      <c r="AI67" s="1">
        <v>44785</v>
      </c>
      <c r="AJ67" s="17" t="s">
        <v>34</v>
      </c>
      <c r="AK67" s="17" t="s">
        <v>35</v>
      </c>
      <c r="AL67" s="17" t="s">
        <v>10388</v>
      </c>
      <c r="AM67" s="17">
        <f>MONTH(EMPENHO[[#This Row],[data_empenho]])</f>
        <v>1</v>
      </c>
    </row>
    <row r="68" spans="1:39" x14ac:dyDescent="0.25">
      <c r="A68">
        <v>8</v>
      </c>
      <c r="B68">
        <v>801</v>
      </c>
      <c r="C68">
        <v>10</v>
      </c>
      <c r="D68">
        <v>301</v>
      </c>
      <c r="E68">
        <v>6</v>
      </c>
      <c r="F68">
        <v>0</v>
      </c>
      <c r="G68">
        <v>2092</v>
      </c>
      <c r="H68" s="17" t="s">
        <v>549</v>
      </c>
      <c r="I68">
        <v>40</v>
      </c>
      <c r="J68">
        <v>0</v>
      </c>
      <c r="K68" s="17" t="s">
        <v>574</v>
      </c>
      <c r="L68" s="1">
        <v>44565</v>
      </c>
      <c r="M68">
        <v>840</v>
      </c>
      <c r="N68" s="17" t="s">
        <v>437</v>
      </c>
      <c r="O68">
        <v>223</v>
      </c>
      <c r="P68" s="17" t="s">
        <v>438</v>
      </c>
      <c r="Q68">
        <v>0</v>
      </c>
      <c r="R68" s="17" t="s">
        <v>439</v>
      </c>
      <c r="S68" s="17" t="s">
        <v>440</v>
      </c>
      <c r="T68" s="17" t="s">
        <v>438</v>
      </c>
      <c r="U68">
        <v>0</v>
      </c>
      <c r="V68">
        <v>0</v>
      </c>
      <c r="W68" s="17" t="s">
        <v>575</v>
      </c>
      <c r="X68" s="17" t="s">
        <v>465</v>
      </c>
      <c r="Y68">
        <v>1</v>
      </c>
      <c r="Z68" s="17" t="s">
        <v>443</v>
      </c>
      <c r="AA68" s="17" t="s">
        <v>443</v>
      </c>
      <c r="AB68" s="17" t="s">
        <v>444</v>
      </c>
      <c r="AC68">
        <v>0</v>
      </c>
      <c r="AD68">
        <v>0</v>
      </c>
      <c r="AE68">
        <v>0</v>
      </c>
      <c r="AF68">
        <v>2022</v>
      </c>
      <c r="AG68" s="1">
        <v>44562</v>
      </c>
      <c r="AH68" s="1">
        <v>44773</v>
      </c>
      <c r="AI68" s="1">
        <v>44785</v>
      </c>
      <c r="AJ68" s="17" t="s">
        <v>34</v>
      </c>
      <c r="AK68" s="17" t="s">
        <v>35</v>
      </c>
      <c r="AL68" s="17" t="s">
        <v>10388</v>
      </c>
      <c r="AM68" s="17">
        <f>MONTH(EMPENHO[[#This Row],[data_empenho]])</f>
        <v>1</v>
      </c>
    </row>
    <row r="69" spans="1:39" x14ac:dyDescent="0.25">
      <c r="A69">
        <v>8</v>
      </c>
      <c r="B69">
        <v>801</v>
      </c>
      <c r="C69">
        <v>10</v>
      </c>
      <c r="D69">
        <v>301</v>
      </c>
      <c r="E69">
        <v>6</v>
      </c>
      <c r="F69">
        <v>0</v>
      </c>
      <c r="G69">
        <v>2092</v>
      </c>
      <c r="H69" s="17" t="s">
        <v>549</v>
      </c>
      <c r="I69">
        <v>40</v>
      </c>
      <c r="J69">
        <v>0</v>
      </c>
      <c r="K69" s="17" t="s">
        <v>576</v>
      </c>
      <c r="L69" s="1">
        <v>44565</v>
      </c>
      <c r="M69">
        <v>1440</v>
      </c>
      <c r="N69" s="17" t="s">
        <v>437</v>
      </c>
      <c r="O69">
        <v>223</v>
      </c>
      <c r="P69" s="17" t="s">
        <v>438</v>
      </c>
      <c r="Q69">
        <v>0</v>
      </c>
      <c r="R69" s="17" t="s">
        <v>439</v>
      </c>
      <c r="S69" s="17" t="s">
        <v>440</v>
      </c>
      <c r="T69" s="17" t="s">
        <v>438</v>
      </c>
      <c r="U69">
        <v>0</v>
      </c>
      <c r="V69">
        <v>0</v>
      </c>
      <c r="W69" s="17" t="s">
        <v>577</v>
      </c>
      <c r="X69" s="17" t="s">
        <v>465</v>
      </c>
      <c r="Y69">
        <v>1</v>
      </c>
      <c r="Z69" s="17" t="s">
        <v>443</v>
      </c>
      <c r="AA69" s="17" t="s">
        <v>443</v>
      </c>
      <c r="AB69" s="17" t="s">
        <v>444</v>
      </c>
      <c r="AC69">
        <v>0</v>
      </c>
      <c r="AD69">
        <v>0</v>
      </c>
      <c r="AE69">
        <v>0</v>
      </c>
      <c r="AF69">
        <v>2022</v>
      </c>
      <c r="AG69" s="1">
        <v>44562</v>
      </c>
      <c r="AH69" s="1">
        <v>44773</v>
      </c>
      <c r="AI69" s="1">
        <v>44785</v>
      </c>
      <c r="AJ69" s="17" t="s">
        <v>34</v>
      </c>
      <c r="AK69" s="17" t="s">
        <v>35</v>
      </c>
      <c r="AL69" s="17" t="s">
        <v>10388</v>
      </c>
      <c r="AM69" s="17">
        <f>MONTH(EMPENHO[[#This Row],[data_empenho]])</f>
        <v>1</v>
      </c>
    </row>
    <row r="70" spans="1:39" x14ac:dyDescent="0.25">
      <c r="A70">
        <v>3</v>
      </c>
      <c r="B70">
        <v>301</v>
      </c>
      <c r="C70">
        <v>4</v>
      </c>
      <c r="D70">
        <v>131</v>
      </c>
      <c r="E70">
        <v>1</v>
      </c>
      <c r="F70">
        <v>0</v>
      </c>
      <c r="G70">
        <v>2070</v>
      </c>
      <c r="H70" s="17" t="s">
        <v>462</v>
      </c>
      <c r="I70">
        <v>1</v>
      </c>
      <c r="J70">
        <v>0</v>
      </c>
      <c r="K70" s="17" t="s">
        <v>578</v>
      </c>
      <c r="L70" s="1">
        <v>44565</v>
      </c>
      <c r="M70">
        <v>25000</v>
      </c>
      <c r="N70" s="17" t="s">
        <v>437</v>
      </c>
      <c r="O70">
        <v>4824</v>
      </c>
      <c r="P70" s="17" t="s">
        <v>438</v>
      </c>
      <c r="Q70">
        <v>0</v>
      </c>
      <c r="R70" s="17" t="s">
        <v>439</v>
      </c>
      <c r="S70" s="17" t="s">
        <v>440</v>
      </c>
      <c r="T70" s="17" t="s">
        <v>438</v>
      </c>
      <c r="U70">
        <v>0</v>
      </c>
      <c r="V70">
        <v>0</v>
      </c>
      <c r="W70" s="17" t="s">
        <v>579</v>
      </c>
      <c r="X70" s="17" t="s">
        <v>465</v>
      </c>
      <c r="Y70">
        <v>1</v>
      </c>
      <c r="Z70" s="17" t="s">
        <v>443</v>
      </c>
      <c r="AA70" s="17" t="s">
        <v>443</v>
      </c>
      <c r="AB70" s="17" t="s">
        <v>444</v>
      </c>
      <c r="AC70">
        <v>0</v>
      </c>
      <c r="AD70">
        <v>0</v>
      </c>
      <c r="AE70">
        <v>0</v>
      </c>
      <c r="AF70">
        <v>2022</v>
      </c>
      <c r="AG70" s="1">
        <v>44562</v>
      </c>
      <c r="AH70" s="1">
        <v>44773</v>
      </c>
      <c r="AI70" s="1">
        <v>44785</v>
      </c>
      <c r="AJ70" s="17" t="s">
        <v>34</v>
      </c>
      <c r="AK70" s="17" t="s">
        <v>35</v>
      </c>
      <c r="AL70" s="17" t="s">
        <v>10388</v>
      </c>
      <c r="AM70" s="17">
        <f>MONTH(EMPENHO[[#This Row],[data_empenho]])</f>
        <v>1</v>
      </c>
    </row>
    <row r="71" spans="1:39" x14ac:dyDescent="0.25">
      <c r="A71">
        <v>9</v>
      </c>
      <c r="B71">
        <v>902</v>
      </c>
      <c r="C71">
        <v>8</v>
      </c>
      <c r="D71">
        <v>241</v>
      </c>
      <c r="E71">
        <v>11</v>
      </c>
      <c r="F71">
        <v>0</v>
      </c>
      <c r="G71">
        <v>2011</v>
      </c>
      <c r="H71" s="17" t="s">
        <v>504</v>
      </c>
      <c r="I71">
        <v>1</v>
      </c>
      <c r="J71">
        <v>0</v>
      </c>
      <c r="K71" s="17" t="s">
        <v>580</v>
      </c>
      <c r="L71" s="1">
        <v>44565</v>
      </c>
      <c r="M71">
        <v>15089.88</v>
      </c>
      <c r="N71" s="17" t="s">
        <v>437</v>
      </c>
      <c r="O71">
        <v>4813</v>
      </c>
      <c r="P71" s="17" t="s">
        <v>438</v>
      </c>
      <c r="Q71">
        <v>0</v>
      </c>
      <c r="R71" s="17" t="s">
        <v>439</v>
      </c>
      <c r="S71" s="17" t="s">
        <v>440</v>
      </c>
      <c r="T71" s="17" t="s">
        <v>438</v>
      </c>
      <c r="U71">
        <v>72</v>
      </c>
      <c r="V71">
        <v>2021</v>
      </c>
      <c r="W71" s="17" t="s">
        <v>581</v>
      </c>
      <c r="X71" s="17" t="s">
        <v>465</v>
      </c>
      <c r="Y71">
        <v>1</v>
      </c>
      <c r="Z71" s="17" t="s">
        <v>443</v>
      </c>
      <c r="AA71" s="17" t="s">
        <v>443</v>
      </c>
      <c r="AB71" s="17" t="s">
        <v>444</v>
      </c>
      <c r="AC71">
        <v>0</v>
      </c>
      <c r="AD71">
        <v>0</v>
      </c>
      <c r="AE71">
        <v>0</v>
      </c>
      <c r="AF71">
        <v>2022</v>
      </c>
      <c r="AG71" s="1">
        <v>44562</v>
      </c>
      <c r="AH71" s="1">
        <v>44773</v>
      </c>
      <c r="AI71" s="1">
        <v>44785</v>
      </c>
      <c r="AJ71" s="17" t="s">
        <v>34</v>
      </c>
      <c r="AK71" s="17" t="s">
        <v>35</v>
      </c>
      <c r="AL71" s="17" t="s">
        <v>10388</v>
      </c>
      <c r="AM71" s="17">
        <f>MONTH(EMPENHO[[#This Row],[data_empenho]])</f>
        <v>1</v>
      </c>
    </row>
    <row r="72" spans="1:39" x14ac:dyDescent="0.25">
      <c r="A72">
        <v>8</v>
      </c>
      <c r="B72">
        <v>801</v>
      </c>
      <c r="C72">
        <v>10</v>
      </c>
      <c r="D72">
        <v>303</v>
      </c>
      <c r="E72">
        <v>6</v>
      </c>
      <c r="F72">
        <v>0</v>
      </c>
      <c r="G72">
        <v>2097</v>
      </c>
      <c r="H72" s="17" t="s">
        <v>582</v>
      </c>
      <c r="I72">
        <v>40</v>
      </c>
      <c r="J72">
        <v>0</v>
      </c>
      <c r="K72" s="17" t="s">
        <v>583</v>
      </c>
      <c r="L72" s="1">
        <v>44565</v>
      </c>
      <c r="M72">
        <v>11093.75</v>
      </c>
      <c r="N72" s="17" t="s">
        <v>437</v>
      </c>
      <c r="O72">
        <v>6366</v>
      </c>
      <c r="P72" s="17" t="s">
        <v>438</v>
      </c>
      <c r="Q72">
        <v>0</v>
      </c>
      <c r="R72" s="17" t="s">
        <v>584</v>
      </c>
      <c r="S72" s="17" t="s">
        <v>440</v>
      </c>
      <c r="T72" s="17" t="s">
        <v>438</v>
      </c>
      <c r="U72">
        <v>9</v>
      </c>
      <c r="V72">
        <v>2017</v>
      </c>
      <c r="W72" s="17" t="s">
        <v>585</v>
      </c>
      <c r="X72" s="17" t="s">
        <v>586</v>
      </c>
      <c r="Y72">
        <v>6</v>
      </c>
      <c r="Z72" s="17" t="s">
        <v>443</v>
      </c>
      <c r="AA72" s="17" t="s">
        <v>443</v>
      </c>
      <c r="AB72" s="17" t="s">
        <v>444</v>
      </c>
      <c r="AC72">
        <v>0</v>
      </c>
      <c r="AD72">
        <v>0</v>
      </c>
      <c r="AE72">
        <v>0</v>
      </c>
      <c r="AF72">
        <v>2022</v>
      </c>
      <c r="AG72" s="1">
        <v>44562</v>
      </c>
      <c r="AH72" s="1">
        <v>44773</v>
      </c>
      <c r="AI72" s="1">
        <v>44785</v>
      </c>
      <c r="AJ72" s="17" t="s">
        <v>34</v>
      </c>
      <c r="AK72" s="17" t="s">
        <v>35</v>
      </c>
      <c r="AL72" s="17" t="s">
        <v>10388</v>
      </c>
      <c r="AM72" s="17">
        <f>MONTH(EMPENHO[[#This Row],[data_empenho]])</f>
        <v>1</v>
      </c>
    </row>
    <row r="73" spans="1:39" x14ac:dyDescent="0.25">
      <c r="A73">
        <v>8</v>
      </c>
      <c r="B73">
        <v>801</v>
      </c>
      <c r="C73">
        <v>10</v>
      </c>
      <c r="D73">
        <v>301</v>
      </c>
      <c r="E73">
        <v>6</v>
      </c>
      <c r="F73">
        <v>0</v>
      </c>
      <c r="G73">
        <v>2092</v>
      </c>
      <c r="H73" s="17" t="s">
        <v>587</v>
      </c>
      <c r="I73">
        <v>40</v>
      </c>
      <c r="J73">
        <v>0</v>
      </c>
      <c r="K73" s="17" t="s">
        <v>588</v>
      </c>
      <c r="L73" s="1">
        <v>44565</v>
      </c>
      <c r="M73">
        <v>1246.23</v>
      </c>
      <c r="N73" s="17" t="s">
        <v>437</v>
      </c>
      <c r="O73">
        <v>5419</v>
      </c>
      <c r="P73" s="17" t="s">
        <v>438</v>
      </c>
      <c r="Q73">
        <v>904</v>
      </c>
      <c r="R73" s="17" t="s">
        <v>439</v>
      </c>
      <c r="S73" s="17" t="s">
        <v>440</v>
      </c>
      <c r="T73" s="17" t="s">
        <v>438</v>
      </c>
      <c r="U73">
        <v>31</v>
      </c>
      <c r="V73">
        <v>2017</v>
      </c>
      <c r="W73" s="17" t="s">
        <v>589</v>
      </c>
      <c r="X73" s="17" t="s">
        <v>465</v>
      </c>
      <c r="Y73">
        <v>1</v>
      </c>
      <c r="Z73" s="17" t="s">
        <v>443</v>
      </c>
      <c r="AA73" s="17" t="s">
        <v>443</v>
      </c>
      <c r="AB73" s="17" t="s">
        <v>444</v>
      </c>
      <c r="AC73">
        <v>0</v>
      </c>
      <c r="AD73">
        <v>0</v>
      </c>
      <c r="AE73">
        <v>0</v>
      </c>
      <c r="AF73">
        <v>2022</v>
      </c>
      <c r="AG73" s="1">
        <v>44562</v>
      </c>
      <c r="AH73" s="1">
        <v>44773</v>
      </c>
      <c r="AI73" s="1">
        <v>44785</v>
      </c>
      <c r="AJ73" s="17" t="s">
        <v>34</v>
      </c>
      <c r="AK73" s="17" t="s">
        <v>35</v>
      </c>
      <c r="AL73" s="17" t="s">
        <v>10388</v>
      </c>
      <c r="AM73" s="17">
        <f>MONTH(EMPENHO[[#This Row],[data_empenho]])</f>
        <v>1</v>
      </c>
    </row>
    <row r="74" spans="1:39" x14ac:dyDescent="0.25">
      <c r="A74">
        <v>3</v>
      </c>
      <c r="B74">
        <v>301</v>
      </c>
      <c r="C74">
        <v>4</v>
      </c>
      <c r="D74">
        <v>122</v>
      </c>
      <c r="E74">
        <v>1</v>
      </c>
      <c r="F74">
        <v>0</v>
      </c>
      <c r="G74">
        <v>2068</v>
      </c>
      <c r="H74" s="17" t="s">
        <v>590</v>
      </c>
      <c r="I74">
        <v>1</v>
      </c>
      <c r="J74">
        <v>0</v>
      </c>
      <c r="K74" s="17" t="s">
        <v>591</v>
      </c>
      <c r="L74" s="1">
        <v>44565</v>
      </c>
      <c r="M74">
        <v>1300</v>
      </c>
      <c r="N74" s="17" t="s">
        <v>437</v>
      </c>
      <c r="O74">
        <v>1184</v>
      </c>
      <c r="P74" s="17" t="s">
        <v>438</v>
      </c>
      <c r="Q74">
        <v>0</v>
      </c>
      <c r="R74" s="17" t="s">
        <v>439</v>
      </c>
      <c r="S74" s="17" t="s">
        <v>440</v>
      </c>
      <c r="T74" s="17" t="s">
        <v>438</v>
      </c>
      <c r="U74">
        <v>42</v>
      </c>
      <c r="V74">
        <v>2017</v>
      </c>
      <c r="W74" s="17" t="s">
        <v>592</v>
      </c>
      <c r="X74" s="17" t="s">
        <v>465</v>
      </c>
      <c r="Y74">
        <v>1</v>
      </c>
      <c r="Z74" s="17" t="s">
        <v>443</v>
      </c>
      <c r="AA74" s="17" t="s">
        <v>443</v>
      </c>
      <c r="AB74" s="17" t="s">
        <v>444</v>
      </c>
      <c r="AC74">
        <v>0</v>
      </c>
      <c r="AD74">
        <v>0</v>
      </c>
      <c r="AE74">
        <v>0</v>
      </c>
      <c r="AF74">
        <v>2022</v>
      </c>
      <c r="AG74" s="1">
        <v>44562</v>
      </c>
      <c r="AH74" s="1">
        <v>44773</v>
      </c>
      <c r="AI74" s="1">
        <v>44785</v>
      </c>
      <c r="AJ74" s="17" t="s">
        <v>34</v>
      </c>
      <c r="AK74" s="17" t="s">
        <v>35</v>
      </c>
      <c r="AL74" s="17" t="s">
        <v>10388</v>
      </c>
      <c r="AM74" s="17">
        <f>MONTH(EMPENHO[[#This Row],[data_empenho]])</f>
        <v>1</v>
      </c>
    </row>
    <row r="75" spans="1:39" x14ac:dyDescent="0.25">
      <c r="A75">
        <v>3</v>
      </c>
      <c r="B75">
        <v>301</v>
      </c>
      <c r="C75">
        <v>4</v>
      </c>
      <c r="D75">
        <v>122</v>
      </c>
      <c r="E75">
        <v>1</v>
      </c>
      <c r="F75">
        <v>0</v>
      </c>
      <c r="G75">
        <v>2068</v>
      </c>
      <c r="H75" s="17" t="s">
        <v>590</v>
      </c>
      <c r="I75">
        <v>1</v>
      </c>
      <c r="J75">
        <v>0</v>
      </c>
      <c r="K75" s="17" t="s">
        <v>591</v>
      </c>
      <c r="L75" s="1">
        <v>44571</v>
      </c>
      <c r="M75">
        <v>-1300</v>
      </c>
      <c r="N75" s="17" t="s">
        <v>451</v>
      </c>
      <c r="O75">
        <v>1184</v>
      </c>
      <c r="P75" s="17" t="s">
        <v>438</v>
      </c>
      <c r="Q75">
        <v>0</v>
      </c>
      <c r="R75" s="17" t="s">
        <v>439</v>
      </c>
      <c r="S75" s="17" t="s">
        <v>440</v>
      </c>
      <c r="T75" s="17" t="s">
        <v>438</v>
      </c>
      <c r="U75">
        <v>42</v>
      </c>
      <c r="V75">
        <v>2017</v>
      </c>
      <c r="W75" s="17" t="s">
        <v>593</v>
      </c>
      <c r="X75" s="17" t="s">
        <v>465</v>
      </c>
      <c r="Y75">
        <v>1</v>
      </c>
      <c r="Z75" s="17" t="s">
        <v>443</v>
      </c>
      <c r="AA75" s="17" t="s">
        <v>443</v>
      </c>
      <c r="AB75" s="17" t="s">
        <v>444</v>
      </c>
      <c r="AC75">
        <v>0</v>
      </c>
      <c r="AD75">
        <v>0</v>
      </c>
      <c r="AE75">
        <v>0</v>
      </c>
      <c r="AF75">
        <v>2022</v>
      </c>
      <c r="AG75" s="1">
        <v>44562</v>
      </c>
      <c r="AH75" s="1">
        <v>44773</v>
      </c>
      <c r="AI75" s="1">
        <v>44785</v>
      </c>
      <c r="AJ75" s="17" t="s">
        <v>34</v>
      </c>
      <c r="AK75" s="17" t="s">
        <v>35</v>
      </c>
      <c r="AL75" s="17" t="s">
        <v>10388</v>
      </c>
      <c r="AM75" s="17">
        <f>MONTH(EMPENHO[[#This Row],[data_empenho]])</f>
        <v>1</v>
      </c>
    </row>
    <row r="76" spans="1:39" x14ac:dyDescent="0.25">
      <c r="A76">
        <v>8</v>
      </c>
      <c r="B76">
        <v>801</v>
      </c>
      <c r="C76">
        <v>10</v>
      </c>
      <c r="D76">
        <v>122</v>
      </c>
      <c r="E76">
        <v>5</v>
      </c>
      <c r="F76">
        <v>0</v>
      </c>
      <c r="G76">
        <v>2084</v>
      </c>
      <c r="H76" s="17" t="s">
        <v>594</v>
      </c>
      <c r="I76">
        <v>40</v>
      </c>
      <c r="J76">
        <v>0</v>
      </c>
      <c r="K76" s="17" t="s">
        <v>595</v>
      </c>
      <c r="L76" s="1">
        <v>44565</v>
      </c>
      <c r="M76">
        <v>7950</v>
      </c>
      <c r="N76" s="17" t="s">
        <v>437</v>
      </c>
      <c r="O76">
        <v>6602</v>
      </c>
      <c r="P76" s="17" t="s">
        <v>438</v>
      </c>
      <c r="Q76">
        <v>0</v>
      </c>
      <c r="R76" s="17" t="s">
        <v>480</v>
      </c>
      <c r="S76" s="17" t="s">
        <v>440</v>
      </c>
      <c r="T76" s="17" t="s">
        <v>438</v>
      </c>
      <c r="U76">
        <v>31</v>
      </c>
      <c r="V76">
        <v>2018</v>
      </c>
      <c r="W76" s="17" t="s">
        <v>596</v>
      </c>
      <c r="X76" s="17" t="s">
        <v>482</v>
      </c>
      <c r="Y76">
        <v>7</v>
      </c>
      <c r="Z76" s="17" t="s">
        <v>443</v>
      </c>
      <c r="AA76" s="17" t="s">
        <v>443</v>
      </c>
      <c r="AB76" s="17" t="s">
        <v>444</v>
      </c>
      <c r="AC76">
        <v>0</v>
      </c>
      <c r="AD76">
        <v>0</v>
      </c>
      <c r="AE76">
        <v>0</v>
      </c>
      <c r="AF76">
        <v>2022</v>
      </c>
      <c r="AG76" s="1">
        <v>44562</v>
      </c>
      <c r="AH76" s="1">
        <v>44773</v>
      </c>
      <c r="AI76" s="1">
        <v>44785</v>
      </c>
      <c r="AJ76" s="17" t="s">
        <v>34</v>
      </c>
      <c r="AK76" s="17" t="s">
        <v>35</v>
      </c>
      <c r="AL76" s="17" t="s">
        <v>10388</v>
      </c>
      <c r="AM76" s="17">
        <f>MONTH(EMPENHO[[#This Row],[data_empenho]])</f>
        <v>1</v>
      </c>
    </row>
    <row r="77" spans="1:39" x14ac:dyDescent="0.25">
      <c r="A77">
        <v>8</v>
      </c>
      <c r="B77">
        <v>801</v>
      </c>
      <c r="C77">
        <v>10</v>
      </c>
      <c r="D77">
        <v>303</v>
      </c>
      <c r="E77">
        <v>8</v>
      </c>
      <c r="F77">
        <v>0</v>
      </c>
      <c r="G77">
        <v>2099</v>
      </c>
      <c r="H77" s="17" t="s">
        <v>582</v>
      </c>
      <c r="I77">
        <v>40</v>
      </c>
      <c r="J77">
        <v>0</v>
      </c>
      <c r="K77" s="17" t="s">
        <v>597</v>
      </c>
      <c r="L77" s="1">
        <v>44565</v>
      </c>
      <c r="M77">
        <v>6403.33</v>
      </c>
      <c r="N77" s="17" t="s">
        <v>437</v>
      </c>
      <c r="O77">
        <v>6915</v>
      </c>
      <c r="P77" s="17" t="s">
        <v>438</v>
      </c>
      <c r="Q77">
        <v>0</v>
      </c>
      <c r="R77" s="17" t="s">
        <v>480</v>
      </c>
      <c r="S77" s="17" t="s">
        <v>440</v>
      </c>
      <c r="T77" s="17" t="s">
        <v>438</v>
      </c>
      <c r="U77">
        <v>60</v>
      </c>
      <c r="V77">
        <v>2018</v>
      </c>
      <c r="W77" s="17" t="s">
        <v>598</v>
      </c>
      <c r="X77" s="17" t="s">
        <v>482</v>
      </c>
      <c r="Y77">
        <v>7</v>
      </c>
      <c r="Z77" s="17" t="s">
        <v>443</v>
      </c>
      <c r="AA77" s="17" t="s">
        <v>443</v>
      </c>
      <c r="AB77" s="17" t="s">
        <v>444</v>
      </c>
      <c r="AC77">
        <v>0</v>
      </c>
      <c r="AD77">
        <v>0</v>
      </c>
      <c r="AE77">
        <v>0</v>
      </c>
      <c r="AF77">
        <v>2022</v>
      </c>
      <c r="AG77" s="1">
        <v>44562</v>
      </c>
      <c r="AH77" s="1">
        <v>44773</v>
      </c>
      <c r="AI77" s="1">
        <v>44785</v>
      </c>
      <c r="AJ77" s="17" t="s">
        <v>34</v>
      </c>
      <c r="AK77" s="17" t="s">
        <v>35</v>
      </c>
      <c r="AL77" s="17" t="s">
        <v>10388</v>
      </c>
      <c r="AM77" s="17">
        <f>MONTH(EMPENHO[[#This Row],[data_empenho]])</f>
        <v>1</v>
      </c>
    </row>
    <row r="78" spans="1:39" x14ac:dyDescent="0.25">
      <c r="A78">
        <v>3</v>
      </c>
      <c r="B78">
        <v>301</v>
      </c>
      <c r="C78">
        <v>4</v>
      </c>
      <c r="D78">
        <v>126</v>
      </c>
      <c r="E78">
        <v>1</v>
      </c>
      <c r="F78">
        <v>0</v>
      </c>
      <c r="G78">
        <v>2069</v>
      </c>
      <c r="H78" s="17" t="s">
        <v>599</v>
      </c>
      <c r="I78">
        <v>1</v>
      </c>
      <c r="J78">
        <v>0</v>
      </c>
      <c r="K78" s="17" t="s">
        <v>600</v>
      </c>
      <c r="L78" s="1">
        <v>44565</v>
      </c>
      <c r="M78">
        <v>385.8</v>
      </c>
      <c r="N78" s="17" t="s">
        <v>437</v>
      </c>
      <c r="O78">
        <v>5821</v>
      </c>
      <c r="P78" s="17" t="s">
        <v>438</v>
      </c>
      <c r="Q78">
        <v>0</v>
      </c>
      <c r="R78" s="17" t="s">
        <v>439</v>
      </c>
      <c r="S78" s="17" t="s">
        <v>440</v>
      </c>
      <c r="T78" s="17" t="s">
        <v>438</v>
      </c>
      <c r="U78">
        <v>1</v>
      </c>
      <c r="V78">
        <v>2018</v>
      </c>
      <c r="W78" s="17" t="s">
        <v>601</v>
      </c>
      <c r="X78" s="17" t="s">
        <v>465</v>
      </c>
      <c r="Y78">
        <v>1</v>
      </c>
      <c r="Z78" s="17" t="s">
        <v>443</v>
      </c>
      <c r="AA78" s="17" t="s">
        <v>443</v>
      </c>
      <c r="AB78" s="17" t="s">
        <v>444</v>
      </c>
      <c r="AC78">
        <v>0</v>
      </c>
      <c r="AD78">
        <v>0</v>
      </c>
      <c r="AE78">
        <v>0</v>
      </c>
      <c r="AF78">
        <v>2022</v>
      </c>
      <c r="AG78" s="1">
        <v>44562</v>
      </c>
      <c r="AH78" s="1">
        <v>44773</v>
      </c>
      <c r="AI78" s="1">
        <v>44785</v>
      </c>
      <c r="AJ78" s="17" t="s">
        <v>34</v>
      </c>
      <c r="AK78" s="17" t="s">
        <v>35</v>
      </c>
      <c r="AL78" s="17" t="s">
        <v>10388</v>
      </c>
      <c r="AM78" s="17">
        <f>MONTH(EMPENHO[[#This Row],[data_empenho]])</f>
        <v>1</v>
      </c>
    </row>
    <row r="79" spans="1:39" x14ac:dyDescent="0.25">
      <c r="A79">
        <v>8</v>
      </c>
      <c r="B79">
        <v>801</v>
      </c>
      <c r="C79">
        <v>10</v>
      </c>
      <c r="D79">
        <v>302</v>
      </c>
      <c r="E79">
        <v>8</v>
      </c>
      <c r="F79">
        <v>0</v>
      </c>
      <c r="G79">
        <v>2096</v>
      </c>
      <c r="H79" s="17" t="s">
        <v>602</v>
      </c>
      <c r="I79">
        <v>40</v>
      </c>
      <c r="J79">
        <v>0</v>
      </c>
      <c r="K79" s="17" t="s">
        <v>603</v>
      </c>
      <c r="L79" s="1">
        <v>44565</v>
      </c>
      <c r="M79">
        <v>63800</v>
      </c>
      <c r="N79" s="17" t="s">
        <v>437</v>
      </c>
      <c r="O79">
        <v>5433</v>
      </c>
      <c r="P79" s="17" t="s">
        <v>438</v>
      </c>
      <c r="Q79">
        <v>0</v>
      </c>
      <c r="R79" s="17" t="s">
        <v>480</v>
      </c>
      <c r="S79" s="17" t="s">
        <v>440</v>
      </c>
      <c r="T79" s="17" t="s">
        <v>438</v>
      </c>
      <c r="U79">
        <v>63</v>
      </c>
      <c r="V79">
        <v>2018</v>
      </c>
      <c r="W79" s="17" t="s">
        <v>604</v>
      </c>
      <c r="X79" s="17" t="s">
        <v>482</v>
      </c>
      <c r="Y79">
        <v>7</v>
      </c>
      <c r="Z79" s="17" t="s">
        <v>443</v>
      </c>
      <c r="AA79" s="17" t="s">
        <v>443</v>
      </c>
      <c r="AB79" s="17" t="s">
        <v>444</v>
      </c>
      <c r="AC79">
        <v>0</v>
      </c>
      <c r="AD79">
        <v>0</v>
      </c>
      <c r="AE79">
        <v>0</v>
      </c>
      <c r="AF79">
        <v>2022</v>
      </c>
      <c r="AG79" s="1">
        <v>44562</v>
      </c>
      <c r="AH79" s="1">
        <v>44773</v>
      </c>
      <c r="AI79" s="1">
        <v>44785</v>
      </c>
      <c r="AJ79" s="17" t="s">
        <v>34</v>
      </c>
      <c r="AK79" s="17" t="s">
        <v>35</v>
      </c>
      <c r="AL79" s="17" t="s">
        <v>10388</v>
      </c>
      <c r="AM79" s="17">
        <f>MONTH(EMPENHO[[#This Row],[data_empenho]])</f>
        <v>1</v>
      </c>
    </row>
    <row r="80" spans="1:39" x14ac:dyDescent="0.25">
      <c r="A80">
        <v>7</v>
      </c>
      <c r="B80">
        <v>702</v>
      </c>
      <c r="C80">
        <v>15</v>
      </c>
      <c r="D80">
        <v>452</v>
      </c>
      <c r="E80">
        <v>10</v>
      </c>
      <c r="F80">
        <v>0</v>
      </c>
      <c r="G80">
        <v>2003</v>
      </c>
      <c r="H80" s="17" t="s">
        <v>587</v>
      </c>
      <c r="I80">
        <v>1</v>
      </c>
      <c r="J80">
        <v>0</v>
      </c>
      <c r="K80" s="17" t="s">
        <v>605</v>
      </c>
      <c r="L80" s="1">
        <v>44565</v>
      </c>
      <c r="M80">
        <v>159430.96</v>
      </c>
      <c r="N80" s="17" t="s">
        <v>437</v>
      </c>
      <c r="O80">
        <v>6911</v>
      </c>
      <c r="P80" s="17" t="s">
        <v>438</v>
      </c>
      <c r="Q80">
        <v>904</v>
      </c>
      <c r="R80" s="17" t="s">
        <v>606</v>
      </c>
      <c r="S80" s="17" t="s">
        <v>440</v>
      </c>
      <c r="T80" s="17" t="s">
        <v>438</v>
      </c>
      <c r="U80">
        <v>6</v>
      </c>
      <c r="V80">
        <v>2018</v>
      </c>
      <c r="W80" s="17" t="s">
        <v>607</v>
      </c>
      <c r="X80" s="17" t="s">
        <v>608</v>
      </c>
      <c r="Y80">
        <v>1</v>
      </c>
      <c r="Z80" s="17" t="s">
        <v>443</v>
      </c>
      <c r="AA80" s="17" t="s">
        <v>443</v>
      </c>
      <c r="AB80" s="17" t="s">
        <v>444</v>
      </c>
      <c r="AC80">
        <v>0</v>
      </c>
      <c r="AD80">
        <v>0</v>
      </c>
      <c r="AE80">
        <v>0</v>
      </c>
      <c r="AF80">
        <v>2022</v>
      </c>
      <c r="AG80" s="1">
        <v>44562</v>
      </c>
      <c r="AH80" s="1">
        <v>44773</v>
      </c>
      <c r="AI80" s="1">
        <v>44785</v>
      </c>
      <c r="AJ80" s="17" t="s">
        <v>34</v>
      </c>
      <c r="AK80" s="17" t="s">
        <v>35</v>
      </c>
      <c r="AL80" s="17" t="s">
        <v>10388</v>
      </c>
      <c r="AM80" s="17">
        <f>MONTH(EMPENHO[[#This Row],[data_empenho]])</f>
        <v>1</v>
      </c>
    </row>
    <row r="81" spans="1:39" x14ac:dyDescent="0.25">
      <c r="A81">
        <v>7</v>
      </c>
      <c r="B81">
        <v>702</v>
      </c>
      <c r="C81">
        <v>15</v>
      </c>
      <c r="D81">
        <v>452</v>
      </c>
      <c r="E81">
        <v>10</v>
      </c>
      <c r="F81">
        <v>0</v>
      </c>
      <c r="G81">
        <v>2003</v>
      </c>
      <c r="H81" s="17" t="s">
        <v>587</v>
      </c>
      <c r="I81">
        <v>1</v>
      </c>
      <c r="J81">
        <v>0</v>
      </c>
      <c r="K81" s="17" t="s">
        <v>609</v>
      </c>
      <c r="L81" s="1">
        <v>44565</v>
      </c>
      <c r="M81">
        <v>89000</v>
      </c>
      <c r="N81" s="17" t="s">
        <v>437</v>
      </c>
      <c r="O81">
        <v>6699</v>
      </c>
      <c r="P81" s="17" t="s">
        <v>438</v>
      </c>
      <c r="Q81">
        <v>903</v>
      </c>
      <c r="R81" s="17" t="s">
        <v>584</v>
      </c>
      <c r="S81" s="17" t="s">
        <v>440</v>
      </c>
      <c r="T81" s="17" t="s">
        <v>438</v>
      </c>
      <c r="U81">
        <v>4</v>
      </c>
      <c r="V81">
        <v>2018</v>
      </c>
      <c r="W81" s="17" t="s">
        <v>610</v>
      </c>
      <c r="X81" s="17" t="s">
        <v>586</v>
      </c>
      <c r="Y81">
        <v>1</v>
      </c>
      <c r="Z81" s="17" t="s">
        <v>443</v>
      </c>
      <c r="AA81" s="17" t="s">
        <v>443</v>
      </c>
      <c r="AB81" s="17" t="s">
        <v>444</v>
      </c>
      <c r="AC81">
        <v>0</v>
      </c>
      <c r="AD81">
        <v>0</v>
      </c>
      <c r="AE81">
        <v>0</v>
      </c>
      <c r="AF81">
        <v>2022</v>
      </c>
      <c r="AG81" s="1">
        <v>44562</v>
      </c>
      <c r="AH81" s="1">
        <v>44773</v>
      </c>
      <c r="AI81" s="1">
        <v>44785</v>
      </c>
      <c r="AJ81" s="17" t="s">
        <v>34</v>
      </c>
      <c r="AK81" s="17" t="s">
        <v>35</v>
      </c>
      <c r="AL81" s="17" t="s">
        <v>10388</v>
      </c>
      <c r="AM81" s="17">
        <f>MONTH(EMPENHO[[#This Row],[data_empenho]])</f>
        <v>1</v>
      </c>
    </row>
    <row r="82" spans="1:39" x14ac:dyDescent="0.25">
      <c r="A82">
        <v>4</v>
      </c>
      <c r="B82">
        <v>401</v>
      </c>
      <c r="C82">
        <v>4</v>
      </c>
      <c r="D82">
        <v>129</v>
      </c>
      <c r="E82">
        <v>1</v>
      </c>
      <c r="F82">
        <v>0</v>
      </c>
      <c r="G82">
        <v>2077</v>
      </c>
      <c r="H82" s="17" t="s">
        <v>611</v>
      </c>
      <c r="I82">
        <v>1</v>
      </c>
      <c r="J82">
        <v>0</v>
      </c>
      <c r="K82" s="17" t="s">
        <v>612</v>
      </c>
      <c r="L82" s="1">
        <v>44565</v>
      </c>
      <c r="M82">
        <v>510.93</v>
      </c>
      <c r="N82" s="17" t="s">
        <v>437</v>
      </c>
      <c r="O82">
        <v>5964</v>
      </c>
      <c r="P82" s="17" t="s">
        <v>438</v>
      </c>
      <c r="Q82">
        <v>0</v>
      </c>
      <c r="R82" s="17" t="s">
        <v>439</v>
      </c>
      <c r="S82" s="17" t="s">
        <v>440</v>
      </c>
      <c r="T82" s="17" t="s">
        <v>438</v>
      </c>
      <c r="U82">
        <v>2</v>
      </c>
      <c r="V82">
        <v>2019</v>
      </c>
      <c r="W82" s="17" t="s">
        <v>613</v>
      </c>
      <c r="X82" s="17" t="s">
        <v>614</v>
      </c>
      <c r="Y82">
        <v>1</v>
      </c>
      <c r="Z82" s="17" t="s">
        <v>443</v>
      </c>
      <c r="AA82" s="17" t="s">
        <v>443</v>
      </c>
      <c r="AB82" s="17" t="s">
        <v>444</v>
      </c>
      <c r="AC82">
        <v>0</v>
      </c>
      <c r="AD82">
        <v>0</v>
      </c>
      <c r="AE82">
        <v>0</v>
      </c>
      <c r="AF82">
        <v>2022</v>
      </c>
      <c r="AG82" s="1">
        <v>44562</v>
      </c>
      <c r="AH82" s="1">
        <v>44773</v>
      </c>
      <c r="AI82" s="1">
        <v>44785</v>
      </c>
      <c r="AJ82" s="17" t="s">
        <v>34</v>
      </c>
      <c r="AK82" s="17" t="s">
        <v>35</v>
      </c>
      <c r="AL82" s="17" t="s">
        <v>10388</v>
      </c>
      <c r="AM82" s="17">
        <f>MONTH(EMPENHO[[#This Row],[data_empenho]])</f>
        <v>1</v>
      </c>
    </row>
    <row r="83" spans="1:39" x14ac:dyDescent="0.25">
      <c r="A83">
        <v>3</v>
      </c>
      <c r="B83">
        <v>301</v>
      </c>
      <c r="C83">
        <v>4</v>
      </c>
      <c r="D83">
        <v>126</v>
      </c>
      <c r="E83">
        <v>1</v>
      </c>
      <c r="F83">
        <v>0</v>
      </c>
      <c r="G83">
        <v>2069</v>
      </c>
      <c r="H83" s="17" t="s">
        <v>615</v>
      </c>
      <c r="I83">
        <v>1</v>
      </c>
      <c r="J83">
        <v>0</v>
      </c>
      <c r="K83" s="17" t="s">
        <v>616</v>
      </c>
      <c r="L83" s="1">
        <v>44565</v>
      </c>
      <c r="M83">
        <v>2951.75</v>
      </c>
      <c r="N83" s="17" t="s">
        <v>437</v>
      </c>
      <c r="O83">
        <v>7177</v>
      </c>
      <c r="P83" s="17" t="s">
        <v>438</v>
      </c>
      <c r="Q83">
        <v>0</v>
      </c>
      <c r="R83" s="17" t="s">
        <v>480</v>
      </c>
      <c r="S83" s="17" t="s">
        <v>440</v>
      </c>
      <c r="T83" s="17" t="s">
        <v>438</v>
      </c>
      <c r="U83">
        <v>22</v>
      </c>
      <c r="V83">
        <v>2019</v>
      </c>
      <c r="W83" s="17" t="s">
        <v>617</v>
      </c>
      <c r="X83" s="17" t="s">
        <v>482</v>
      </c>
      <c r="Y83">
        <v>7</v>
      </c>
      <c r="Z83" s="17" t="s">
        <v>443</v>
      </c>
      <c r="AA83" s="17" t="s">
        <v>443</v>
      </c>
      <c r="AB83" s="17" t="s">
        <v>444</v>
      </c>
      <c r="AC83">
        <v>0</v>
      </c>
      <c r="AD83">
        <v>0</v>
      </c>
      <c r="AE83">
        <v>0</v>
      </c>
      <c r="AF83">
        <v>2022</v>
      </c>
      <c r="AG83" s="1">
        <v>44562</v>
      </c>
      <c r="AH83" s="1">
        <v>44773</v>
      </c>
      <c r="AI83" s="1">
        <v>44785</v>
      </c>
      <c r="AJ83" s="17" t="s">
        <v>34</v>
      </c>
      <c r="AK83" s="17" t="s">
        <v>35</v>
      </c>
      <c r="AL83" s="17" t="s">
        <v>10388</v>
      </c>
      <c r="AM83" s="17">
        <f>MONTH(EMPENHO[[#This Row],[data_empenho]])</f>
        <v>1</v>
      </c>
    </row>
    <row r="84" spans="1:39" x14ac:dyDescent="0.25">
      <c r="A84">
        <v>8</v>
      </c>
      <c r="B84">
        <v>801</v>
      </c>
      <c r="C84">
        <v>10</v>
      </c>
      <c r="D84">
        <v>301</v>
      </c>
      <c r="E84">
        <v>6</v>
      </c>
      <c r="F84">
        <v>0</v>
      </c>
      <c r="G84">
        <v>2092</v>
      </c>
      <c r="H84" s="17" t="s">
        <v>618</v>
      </c>
      <c r="I84">
        <v>4500</v>
      </c>
      <c r="J84">
        <v>0</v>
      </c>
      <c r="K84" s="17" t="s">
        <v>619</v>
      </c>
      <c r="L84" s="1">
        <v>44565</v>
      </c>
      <c r="M84">
        <v>18500</v>
      </c>
      <c r="N84" s="17" t="s">
        <v>437</v>
      </c>
      <c r="O84">
        <v>7610</v>
      </c>
      <c r="P84" s="17" t="s">
        <v>438</v>
      </c>
      <c r="Q84">
        <v>0</v>
      </c>
      <c r="R84" s="17" t="s">
        <v>480</v>
      </c>
      <c r="S84" s="17" t="s">
        <v>440</v>
      </c>
      <c r="T84" s="17" t="s">
        <v>438</v>
      </c>
      <c r="U84">
        <v>29</v>
      </c>
      <c r="V84">
        <v>2020</v>
      </c>
      <c r="W84" s="17" t="s">
        <v>620</v>
      </c>
      <c r="X84" s="17" t="s">
        <v>482</v>
      </c>
      <c r="Y84">
        <v>7</v>
      </c>
      <c r="Z84" s="17" t="s">
        <v>443</v>
      </c>
      <c r="AA84" s="17" t="s">
        <v>443</v>
      </c>
      <c r="AB84" s="17" t="s">
        <v>444</v>
      </c>
      <c r="AC84">
        <v>0</v>
      </c>
      <c r="AD84">
        <v>0</v>
      </c>
      <c r="AE84">
        <v>0</v>
      </c>
      <c r="AF84">
        <v>2022</v>
      </c>
      <c r="AG84" s="1">
        <v>44562</v>
      </c>
      <c r="AH84" s="1">
        <v>44773</v>
      </c>
      <c r="AI84" s="1">
        <v>44785</v>
      </c>
      <c r="AJ84" s="17" t="s">
        <v>34</v>
      </c>
      <c r="AK84" s="17" t="s">
        <v>35</v>
      </c>
      <c r="AL84" s="17" t="s">
        <v>10388</v>
      </c>
      <c r="AM84" s="17">
        <f>MONTH(EMPENHO[[#This Row],[data_empenho]])</f>
        <v>1</v>
      </c>
    </row>
    <row r="85" spans="1:39" x14ac:dyDescent="0.25">
      <c r="A85">
        <v>8</v>
      </c>
      <c r="B85">
        <v>801</v>
      </c>
      <c r="C85">
        <v>10</v>
      </c>
      <c r="D85">
        <v>301</v>
      </c>
      <c r="E85">
        <v>6</v>
      </c>
      <c r="F85">
        <v>0</v>
      </c>
      <c r="G85">
        <v>2092</v>
      </c>
      <c r="H85" s="17" t="s">
        <v>618</v>
      </c>
      <c r="I85">
        <v>40</v>
      </c>
      <c r="J85">
        <v>0</v>
      </c>
      <c r="K85" s="17" t="s">
        <v>621</v>
      </c>
      <c r="L85" s="1">
        <v>44565</v>
      </c>
      <c r="M85">
        <v>22816.7</v>
      </c>
      <c r="N85" s="17" t="s">
        <v>437</v>
      </c>
      <c r="O85">
        <v>7610</v>
      </c>
      <c r="P85" s="17" t="s">
        <v>438</v>
      </c>
      <c r="Q85">
        <v>0</v>
      </c>
      <c r="R85" s="17" t="s">
        <v>480</v>
      </c>
      <c r="S85" s="17" t="s">
        <v>440</v>
      </c>
      <c r="T85" s="17" t="s">
        <v>438</v>
      </c>
      <c r="U85">
        <v>29</v>
      </c>
      <c r="V85">
        <v>2020</v>
      </c>
      <c r="W85" s="17" t="s">
        <v>620</v>
      </c>
      <c r="X85" s="17" t="s">
        <v>482</v>
      </c>
      <c r="Y85">
        <v>7</v>
      </c>
      <c r="Z85" s="17" t="s">
        <v>443</v>
      </c>
      <c r="AA85" s="17" t="s">
        <v>443</v>
      </c>
      <c r="AB85" s="17" t="s">
        <v>444</v>
      </c>
      <c r="AC85">
        <v>0</v>
      </c>
      <c r="AD85">
        <v>0</v>
      </c>
      <c r="AE85">
        <v>0</v>
      </c>
      <c r="AF85">
        <v>2022</v>
      </c>
      <c r="AG85" s="1">
        <v>44562</v>
      </c>
      <c r="AH85" s="1">
        <v>44773</v>
      </c>
      <c r="AI85" s="1">
        <v>44785</v>
      </c>
      <c r="AJ85" s="17" t="s">
        <v>34</v>
      </c>
      <c r="AK85" s="17" t="s">
        <v>35</v>
      </c>
      <c r="AL85" s="17" t="s">
        <v>10388</v>
      </c>
      <c r="AM85" s="17">
        <f>MONTH(EMPENHO[[#This Row],[data_empenho]])</f>
        <v>1</v>
      </c>
    </row>
    <row r="86" spans="1:39" x14ac:dyDescent="0.25">
      <c r="A86">
        <v>3</v>
      </c>
      <c r="B86">
        <v>301</v>
      </c>
      <c r="C86">
        <v>4</v>
      </c>
      <c r="D86">
        <v>126</v>
      </c>
      <c r="E86">
        <v>1</v>
      </c>
      <c r="F86">
        <v>0</v>
      </c>
      <c r="G86">
        <v>2069</v>
      </c>
      <c r="H86" s="17" t="s">
        <v>622</v>
      </c>
      <c r="I86">
        <v>1</v>
      </c>
      <c r="J86">
        <v>0</v>
      </c>
      <c r="K86" s="17" t="s">
        <v>623</v>
      </c>
      <c r="L86" s="1">
        <v>44565</v>
      </c>
      <c r="M86">
        <v>2092.5</v>
      </c>
      <c r="N86" s="17" t="s">
        <v>437</v>
      </c>
      <c r="O86">
        <v>7720</v>
      </c>
      <c r="P86" s="17" t="s">
        <v>438</v>
      </c>
      <c r="Q86">
        <v>0</v>
      </c>
      <c r="R86" s="17" t="s">
        <v>480</v>
      </c>
      <c r="S86" s="17" t="s">
        <v>440</v>
      </c>
      <c r="T86" s="17" t="s">
        <v>438</v>
      </c>
      <c r="U86">
        <v>5</v>
      </c>
      <c r="V86">
        <v>2021</v>
      </c>
      <c r="W86" s="17" t="s">
        <v>624</v>
      </c>
      <c r="X86" s="17" t="s">
        <v>482</v>
      </c>
      <c r="Y86">
        <v>7</v>
      </c>
      <c r="Z86" s="17" t="s">
        <v>443</v>
      </c>
      <c r="AA86" s="17" t="s">
        <v>443</v>
      </c>
      <c r="AB86" s="17" t="s">
        <v>444</v>
      </c>
      <c r="AC86">
        <v>0</v>
      </c>
      <c r="AD86">
        <v>0</v>
      </c>
      <c r="AE86">
        <v>0</v>
      </c>
      <c r="AF86">
        <v>2022</v>
      </c>
      <c r="AG86" s="1">
        <v>44562</v>
      </c>
      <c r="AH86" s="1">
        <v>44773</v>
      </c>
      <c r="AI86" s="1">
        <v>44785</v>
      </c>
      <c r="AJ86" s="17" t="s">
        <v>34</v>
      </c>
      <c r="AK86" s="17" t="s">
        <v>35</v>
      </c>
      <c r="AL86" s="17" t="s">
        <v>10388</v>
      </c>
      <c r="AM86" s="17">
        <f>MONTH(EMPENHO[[#This Row],[data_empenho]])</f>
        <v>1</v>
      </c>
    </row>
    <row r="87" spans="1:39" x14ac:dyDescent="0.25">
      <c r="A87">
        <v>8</v>
      </c>
      <c r="B87">
        <v>801</v>
      </c>
      <c r="C87">
        <v>10</v>
      </c>
      <c r="D87">
        <v>303</v>
      </c>
      <c r="E87">
        <v>6</v>
      </c>
      <c r="F87">
        <v>0</v>
      </c>
      <c r="G87">
        <v>2097</v>
      </c>
      <c r="H87" s="17" t="s">
        <v>504</v>
      </c>
      <c r="I87">
        <v>40</v>
      </c>
      <c r="J87">
        <v>0</v>
      </c>
      <c r="K87" s="17" t="s">
        <v>625</v>
      </c>
      <c r="L87" s="1">
        <v>44565</v>
      </c>
      <c r="M87">
        <v>1788.75</v>
      </c>
      <c r="N87" s="17" t="s">
        <v>437</v>
      </c>
      <c r="O87">
        <v>6366</v>
      </c>
      <c r="P87" s="17" t="s">
        <v>438</v>
      </c>
      <c r="Q87">
        <v>0</v>
      </c>
      <c r="R87" s="17" t="s">
        <v>439</v>
      </c>
      <c r="S87" s="17" t="s">
        <v>440</v>
      </c>
      <c r="T87" s="17" t="s">
        <v>438</v>
      </c>
      <c r="U87">
        <v>8</v>
      </c>
      <c r="V87">
        <v>2021</v>
      </c>
      <c r="W87" s="17" t="s">
        <v>626</v>
      </c>
      <c r="X87" s="17" t="s">
        <v>465</v>
      </c>
      <c r="Y87">
        <v>7</v>
      </c>
      <c r="Z87" s="17" t="s">
        <v>443</v>
      </c>
      <c r="AA87" s="17" t="s">
        <v>443</v>
      </c>
      <c r="AB87" s="17" t="s">
        <v>444</v>
      </c>
      <c r="AC87">
        <v>0</v>
      </c>
      <c r="AD87">
        <v>0</v>
      </c>
      <c r="AE87">
        <v>0</v>
      </c>
      <c r="AF87">
        <v>2022</v>
      </c>
      <c r="AG87" s="1">
        <v>44562</v>
      </c>
      <c r="AH87" s="1">
        <v>44773</v>
      </c>
      <c r="AI87" s="1">
        <v>44785</v>
      </c>
      <c r="AJ87" s="17" t="s">
        <v>34</v>
      </c>
      <c r="AK87" s="17" t="s">
        <v>35</v>
      </c>
      <c r="AL87" s="17" t="s">
        <v>10388</v>
      </c>
      <c r="AM87" s="17">
        <f>MONTH(EMPENHO[[#This Row],[data_empenho]])</f>
        <v>1</v>
      </c>
    </row>
    <row r="88" spans="1:39" x14ac:dyDescent="0.25">
      <c r="A88">
        <v>10</v>
      </c>
      <c r="B88">
        <v>1002</v>
      </c>
      <c r="C88">
        <v>20</v>
      </c>
      <c r="D88">
        <v>608</v>
      </c>
      <c r="E88">
        <v>4</v>
      </c>
      <c r="F88">
        <v>0</v>
      </c>
      <c r="G88">
        <v>2052</v>
      </c>
      <c r="H88" s="17" t="s">
        <v>594</v>
      </c>
      <c r="I88">
        <v>1</v>
      </c>
      <c r="J88">
        <v>0</v>
      </c>
      <c r="K88" s="17" t="s">
        <v>627</v>
      </c>
      <c r="L88" s="1">
        <v>44565</v>
      </c>
      <c r="M88">
        <v>3458</v>
      </c>
      <c r="N88" s="17" t="s">
        <v>437</v>
      </c>
      <c r="O88">
        <v>1801</v>
      </c>
      <c r="P88" s="17" t="s">
        <v>438</v>
      </c>
      <c r="Q88">
        <v>0</v>
      </c>
      <c r="R88" s="17" t="s">
        <v>439</v>
      </c>
      <c r="S88" s="17" t="s">
        <v>440</v>
      </c>
      <c r="T88" s="17" t="s">
        <v>438</v>
      </c>
      <c r="U88">
        <v>15</v>
      </c>
      <c r="V88">
        <v>2021</v>
      </c>
      <c r="W88" s="17" t="s">
        <v>628</v>
      </c>
      <c r="X88" s="17" t="s">
        <v>465</v>
      </c>
      <c r="Y88">
        <v>1</v>
      </c>
      <c r="Z88" s="17" t="s">
        <v>443</v>
      </c>
      <c r="AA88" s="17" t="s">
        <v>443</v>
      </c>
      <c r="AB88" s="17" t="s">
        <v>444</v>
      </c>
      <c r="AC88">
        <v>0</v>
      </c>
      <c r="AD88">
        <v>0</v>
      </c>
      <c r="AE88">
        <v>0</v>
      </c>
      <c r="AF88">
        <v>2022</v>
      </c>
      <c r="AG88" s="1">
        <v>44562</v>
      </c>
      <c r="AH88" s="1">
        <v>44773</v>
      </c>
      <c r="AI88" s="1">
        <v>44785</v>
      </c>
      <c r="AJ88" s="17" t="s">
        <v>34</v>
      </c>
      <c r="AK88" s="17" t="s">
        <v>35</v>
      </c>
      <c r="AL88" s="17" t="s">
        <v>10388</v>
      </c>
      <c r="AM88" s="17">
        <f>MONTH(EMPENHO[[#This Row],[data_empenho]])</f>
        <v>1</v>
      </c>
    </row>
    <row r="89" spans="1:39" x14ac:dyDescent="0.25">
      <c r="A89">
        <v>3</v>
      </c>
      <c r="B89">
        <v>301</v>
      </c>
      <c r="C89">
        <v>4</v>
      </c>
      <c r="D89">
        <v>122</v>
      </c>
      <c r="E89">
        <v>1</v>
      </c>
      <c r="F89">
        <v>0</v>
      </c>
      <c r="G89">
        <v>2068</v>
      </c>
      <c r="H89" s="17" t="s">
        <v>629</v>
      </c>
      <c r="I89">
        <v>1</v>
      </c>
      <c r="J89">
        <v>0</v>
      </c>
      <c r="K89" s="17" t="s">
        <v>630</v>
      </c>
      <c r="L89" s="1">
        <v>44565</v>
      </c>
      <c r="M89">
        <v>8100</v>
      </c>
      <c r="N89" s="17" t="s">
        <v>437</v>
      </c>
      <c r="O89">
        <v>5504</v>
      </c>
      <c r="P89" s="17" t="s">
        <v>438</v>
      </c>
      <c r="Q89">
        <v>0</v>
      </c>
      <c r="R89" s="17" t="s">
        <v>439</v>
      </c>
      <c r="S89" s="17" t="s">
        <v>440</v>
      </c>
      <c r="T89" s="17" t="s">
        <v>438</v>
      </c>
      <c r="U89">
        <v>91</v>
      </c>
      <c r="V89">
        <v>2021</v>
      </c>
      <c r="W89" s="17" t="s">
        <v>631</v>
      </c>
      <c r="X89" s="17" t="s">
        <v>465</v>
      </c>
      <c r="Y89">
        <v>1</v>
      </c>
      <c r="Z89" s="17" t="s">
        <v>443</v>
      </c>
      <c r="AA89" s="17" t="s">
        <v>443</v>
      </c>
      <c r="AB89" s="17" t="s">
        <v>444</v>
      </c>
      <c r="AC89">
        <v>0</v>
      </c>
      <c r="AD89">
        <v>0</v>
      </c>
      <c r="AE89">
        <v>0</v>
      </c>
      <c r="AF89">
        <v>2022</v>
      </c>
      <c r="AG89" s="1">
        <v>44562</v>
      </c>
      <c r="AH89" s="1">
        <v>44773</v>
      </c>
      <c r="AI89" s="1">
        <v>44785</v>
      </c>
      <c r="AJ89" s="17" t="s">
        <v>34</v>
      </c>
      <c r="AK89" s="17" t="s">
        <v>35</v>
      </c>
      <c r="AL89" s="17" t="s">
        <v>10388</v>
      </c>
      <c r="AM89" s="17">
        <f>MONTH(EMPENHO[[#This Row],[data_empenho]])</f>
        <v>1</v>
      </c>
    </row>
    <row r="90" spans="1:39" x14ac:dyDescent="0.25">
      <c r="A90">
        <v>8</v>
      </c>
      <c r="B90">
        <v>801</v>
      </c>
      <c r="C90">
        <v>10</v>
      </c>
      <c r="D90">
        <v>301</v>
      </c>
      <c r="E90">
        <v>6</v>
      </c>
      <c r="F90">
        <v>0</v>
      </c>
      <c r="G90">
        <v>2092</v>
      </c>
      <c r="H90" s="17" t="s">
        <v>618</v>
      </c>
      <c r="I90">
        <v>40</v>
      </c>
      <c r="J90">
        <v>0</v>
      </c>
      <c r="K90" s="17" t="s">
        <v>632</v>
      </c>
      <c r="L90" s="1">
        <v>44565</v>
      </c>
      <c r="M90">
        <v>93000</v>
      </c>
      <c r="N90" s="17" t="s">
        <v>437</v>
      </c>
      <c r="O90">
        <v>4068</v>
      </c>
      <c r="P90" s="17" t="s">
        <v>438</v>
      </c>
      <c r="Q90">
        <v>0</v>
      </c>
      <c r="R90" s="17" t="s">
        <v>480</v>
      </c>
      <c r="S90" s="17" t="s">
        <v>440</v>
      </c>
      <c r="T90" s="17" t="s">
        <v>438</v>
      </c>
      <c r="U90">
        <v>42</v>
      </c>
      <c r="V90">
        <v>2021</v>
      </c>
      <c r="W90" s="17" t="s">
        <v>633</v>
      </c>
      <c r="X90" s="17" t="s">
        <v>482</v>
      </c>
      <c r="Y90">
        <v>7</v>
      </c>
      <c r="Z90" s="17" t="s">
        <v>443</v>
      </c>
      <c r="AA90" s="17" t="s">
        <v>443</v>
      </c>
      <c r="AB90" s="17" t="s">
        <v>444</v>
      </c>
      <c r="AC90">
        <v>0</v>
      </c>
      <c r="AD90">
        <v>0</v>
      </c>
      <c r="AE90">
        <v>0</v>
      </c>
      <c r="AF90">
        <v>2022</v>
      </c>
      <c r="AG90" s="1">
        <v>44562</v>
      </c>
      <c r="AH90" s="1">
        <v>44773</v>
      </c>
      <c r="AI90" s="1">
        <v>44785</v>
      </c>
      <c r="AJ90" s="17" t="s">
        <v>34</v>
      </c>
      <c r="AK90" s="17" t="s">
        <v>35</v>
      </c>
      <c r="AL90" s="17" t="s">
        <v>10388</v>
      </c>
      <c r="AM90" s="17">
        <f>MONTH(EMPENHO[[#This Row],[data_empenho]])</f>
        <v>1</v>
      </c>
    </row>
    <row r="91" spans="1:39" x14ac:dyDescent="0.25">
      <c r="A91">
        <v>2</v>
      </c>
      <c r="B91">
        <v>203</v>
      </c>
      <c r="C91">
        <v>4</v>
      </c>
      <c r="D91">
        <v>122</v>
      </c>
      <c r="E91">
        <v>1</v>
      </c>
      <c r="F91">
        <v>0</v>
      </c>
      <c r="G91">
        <v>2081</v>
      </c>
      <c r="H91" s="17" t="s">
        <v>611</v>
      </c>
      <c r="I91">
        <v>1</v>
      </c>
      <c r="J91">
        <v>0</v>
      </c>
      <c r="K91" s="17" t="s">
        <v>634</v>
      </c>
      <c r="L91" s="1">
        <v>44565</v>
      </c>
      <c r="M91">
        <v>33283.800000000003</v>
      </c>
      <c r="N91" s="17" t="s">
        <v>437</v>
      </c>
      <c r="O91">
        <v>264</v>
      </c>
      <c r="P91" s="17" t="s">
        <v>438</v>
      </c>
      <c r="Q91">
        <v>0</v>
      </c>
      <c r="R91" s="17" t="s">
        <v>584</v>
      </c>
      <c r="S91" s="17" t="s">
        <v>440</v>
      </c>
      <c r="T91" s="17" t="s">
        <v>438</v>
      </c>
      <c r="U91">
        <v>27</v>
      </c>
      <c r="V91">
        <v>2021</v>
      </c>
      <c r="W91" s="17" t="s">
        <v>635</v>
      </c>
      <c r="X91" s="17" t="s">
        <v>586</v>
      </c>
      <c r="Y91">
        <v>1</v>
      </c>
      <c r="Z91" s="17" t="s">
        <v>443</v>
      </c>
      <c r="AA91" s="17" t="s">
        <v>443</v>
      </c>
      <c r="AB91" s="17" t="s">
        <v>444</v>
      </c>
      <c r="AC91">
        <v>0</v>
      </c>
      <c r="AD91">
        <v>0</v>
      </c>
      <c r="AE91">
        <v>0</v>
      </c>
      <c r="AF91">
        <v>2022</v>
      </c>
      <c r="AG91" s="1">
        <v>44562</v>
      </c>
      <c r="AH91" s="1">
        <v>44773</v>
      </c>
      <c r="AI91" s="1">
        <v>44785</v>
      </c>
      <c r="AJ91" s="17" t="s">
        <v>34</v>
      </c>
      <c r="AK91" s="17" t="s">
        <v>35</v>
      </c>
      <c r="AL91" s="17" t="s">
        <v>10388</v>
      </c>
      <c r="AM91" s="17">
        <f>MONTH(EMPENHO[[#This Row],[data_empenho]])</f>
        <v>1</v>
      </c>
    </row>
    <row r="92" spans="1:39" x14ac:dyDescent="0.25">
      <c r="A92">
        <v>7</v>
      </c>
      <c r="B92">
        <v>702</v>
      </c>
      <c r="C92">
        <v>15</v>
      </c>
      <c r="D92">
        <v>451</v>
      </c>
      <c r="E92">
        <v>17</v>
      </c>
      <c r="F92">
        <v>0</v>
      </c>
      <c r="G92">
        <v>2111</v>
      </c>
      <c r="H92" s="17" t="s">
        <v>549</v>
      </c>
      <c r="I92">
        <v>1</v>
      </c>
      <c r="J92">
        <v>0</v>
      </c>
      <c r="K92" s="17" t="s">
        <v>636</v>
      </c>
      <c r="L92" s="1">
        <v>44565</v>
      </c>
      <c r="M92">
        <v>1200</v>
      </c>
      <c r="N92" s="17" t="s">
        <v>437</v>
      </c>
      <c r="O92">
        <v>223</v>
      </c>
      <c r="P92" s="17" t="s">
        <v>438</v>
      </c>
      <c r="Q92">
        <v>0</v>
      </c>
      <c r="R92" s="17" t="s">
        <v>439</v>
      </c>
      <c r="S92" s="17" t="s">
        <v>440</v>
      </c>
      <c r="T92" s="17" t="s">
        <v>438</v>
      </c>
      <c r="U92">
        <v>0</v>
      </c>
      <c r="V92">
        <v>0</v>
      </c>
      <c r="W92" s="17" t="s">
        <v>637</v>
      </c>
      <c r="X92" s="17" t="s">
        <v>465</v>
      </c>
      <c r="Y92">
        <v>1</v>
      </c>
      <c r="Z92" s="17" t="s">
        <v>443</v>
      </c>
      <c r="AA92" s="17" t="s">
        <v>443</v>
      </c>
      <c r="AB92" s="17" t="s">
        <v>444</v>
      </c>
      <c r="AC92">
        <v>0</v>
      </c>
      <c r="AD92">
        <v>0</v>
      </c>
      <c r="AE92">
        <v>0</v>
      </c>
      <c r="AF92">
        <v>2022</v>
      </c>
      <c r="AG92" s="1">
        <v>44562</v>
      </c>
      <c r="AH92" s="1">
        <v>44773</v>
      </c>
      <c r="AI92" s="1">
        <v>44785</v>
      </c>
      <c r="AJ92" s="17" t="s">
        <v>34</v>
      </c>
      <c r="AK92" s="17" t="s">
        <v>35</v>
      </c>
      <c r="AL92" s="17" t="s">
        <v>10388</v>
      </c>
      <c r="AM92" s="17">
        <f>MONTH(EMPENHO[[#This Row],[data_empenho]])</f>
        <v>1</v>
      </c>
    </row>
    <row r="93" spans="1:39" x14ac:dyDescent="0.25">
      <c r="A93">
        <v>4</v>
      </c>
      <c r="B93">
        <v>401</v>
      </c>
      <c r="C93">
        <v>4</v>
      </c>
      <c r="D93">
        <v>123</v>
      </c>
      <c r="E93">
        <v>1</v>
      </c>
      <c r="F93">
        <v>0</v>
      </c>
      <c r="G93">
        <v>2075</v>
      </c>
      <c r="H93" s="17" t="s">
        <v>638</v>
      </c>
      <c r="I93">
        <v>1</v>
      </c>
      <c r="J93">
        <v>0</v>
      </c>
      <c r="K93" s="17" t="s">
        <v>639</v>
      </c>
      <c r="L93" s="1">
        <v>44565</v>
      </c>
      <c r="M93">
        <v>220</v>
      </c>
      <c r="N93" s="17" t="s">
        <v>437</v>
      </c>
      <c r="O93">
        <v>5325</v>
      </c>
      <c r="P93" s="17" t="s">
        <v>438</v>
      </c>
      <c r="Q93">
        <v>0</v>
      </c>
      <c r="R93" s="17" t="s">
        <v>439</v>
      </c>
      <c r="S93" s="17" t="s">
        <v>440</v>
      </c>
      <c r="T93" s="17" t="s">
        <v>438</v>
      </c>
      <c r="U93">
        <v>0</v>
      </c>
      <c r="V93">
        <v>0</v>
      </c>
      <c r="W93" s="17" t="s">
        <v>640</v>
      </c>
      <c r="X93" s="17" t="s">
        <v>465</v>
      </c>
      <c r="Y93">
        <v>1</v>
      </c>
      <c r="Z93" s="17" t="s">
        <v>443</v>
      </c>
      <c r="AA93" s="17" t="s">
        <v>443</v>
      </c>
      <c r="AB93" s="17" t="s">
        <v>444</v>
      </c>
      <c r="AC93">
        <v>0</v>
      </c>
      <c r="AD93">
        <v>0</v>
      </c>
      <c r="AE93">
        <v>0</v>
      </c>
      <c r="AF93">
        <v>2022</v>
      </c>
      <c r="AG93" s="1">
        <v>44562</v>
      </c>
      <c r="AH93" s="1">
        <v>44773</v>
      </c>
      <c r="AI93" s="1">
        <v>44785</v>
      </c>
      <c r="AJ93" s="17" t="s">
        <v>34</v>
      </c>
      <c r="AK93" s="17" t="s">
        <v>35</v>
      </c>
      <c r="AL93" s="17" t="s">
        <v>10388</v>
      </c>
      <c r="AM93" s="17">
        <f>MONTH(EMPENHO[[#This Row],[data_empenho]])</f>
        <v>1</v>
      </c>
    </row>
    <row r="94" spans="1:39" x14ac:dyDescent="0.25">
      <c r="A94">
        <v>8</v>
      </c>
      <c r="B94">
        <v>801</v>
      </c>
      <c r="C94">
        <v>10</v>
      </c>
      <c r="D94">
        <v>301</v>
      </c>
      <c r="E94">
        <v>6</v>
      </c>
      <c r="F94">
        <v>0</v>
      </c>
      <c r="G94">
        <v>2105</v>
      </c>
      <c r="H94" s="17" t="s">
        <v>641</v>
      </c>
      <c r="I94">
        <v>40</v>
      </c>
      <c r="J94">
        <v>0</v>
      </c>
      <c r="K94" s="17" t="s">
        <v>642</v>
      </c>
      <c r="L94" s="1">
        <v>44568</v>
      </c>
      <c r="M94">
        <v>500</v>
      </c>
      <c r="N94" s="17" t="s">
        <v>437</v>
      </c>
      <c r="O94">
        <v>150</v>
      </c>
      <c r="P94" s="17" t="s">
        <v>438</v>
      </c>
      <c r="Q94">
        <v>0</v>
      </c>
      <c r="R94" s="17" t="s">
        <v>439</v>
      </c>
      <c r="S94" s="17" t="s">
        <v>440</v>
      </c>
      <c r="T94" s="17" t="s">
        <v>438</v>
      </c>
      <c r="U94">
        <v>0</v>
      </c>
      <c r="V94">
        <v>0</v>
      </c>
      <c r="W94" s="17" t="s">
        <v>643</v>
      </c>
      <c r="X94" s="17" t="s">
        <v>465</v>
      </c>
      <c r="Y94">
        <v>6</v>
      </c>
      <c r="Z94" s="17" t="s">
        <v>443</v>
      </c>
      <c r="AA94" s="17" t="s">
        <v>443</v>
      </c>
      <c r="AB94" s="17" t="s">
        <v>444</v>
      </c>
      <c r="AC94">
        <v>0</v>
      </c>
      <c r="AD94">
        <v>0</v>
      </c>
      <c r="AE94">
        <v>0</v>
      </c>
      <c r="AF94">
        <v>2022</v>
      </c>
      <c r="AG94" s="1">
        <v>44562</v>
      </c>
      <c r="AH94" s="1">
        <v>44773</v>
      </c>
      <c r="AI94" s="1">
        <v>44785</v>
      </c>
      <c r="AJ94" s="17" t="s">
        <v>34</v>
      </c>
      <c r="AK94" s="17" t="s">
        <v>35</v>
      </c>
      <c r="AL94" s="17" t="s">
        <v>10388</v>
      </c>
      <c r="AM94" s="17">
        <f>MONTH(EMPENHO[[#This Row],[data_empenho]])</f>
        <v>1</v>
      </c>
    </row>
    <row r="95" spans="1:39" x14ac:dyDescent="0.25">
      <c r="A95">
        <v>8</v>
      </c>
      <c r="B95">
        <v>801</v>
      </c>
      <c r="C95">
        <v>10</v>
      </c>
      <c r="D95">
        <v>301</v>
      </c>
      <c r="E95">
        <v>6</v>
      </c>
      <c r="F95">
        <v>0</v>
      </c>
      <c r="G95">
        <v>2105</v>
      </c>
      <c r="H95" s="17" t="s">
        <v>641</v>
      </c>
      <c r="I95">
        <v>40</v>
      </c>
      <c r="J95">
        <v>0</v>
      </c>
      <c r="K95" s="17" t="s">
        <v>642</v>
      </c>
      <c r="L95" s="1">
        <v>44596</v>
      </c>
      <c r="M95">
        <v>-350</v>
      </c>
      <c r="N95" s="17" t="s">
        <v>451</v>
      </c>
      <c r="O95">
        <v>150</v>
      </c>
      <c r="P95" s="17" t="s">
        <v>438</v>
      </c>
      <c r="Q95">
        <v>0</v>
      </c>
      <c r="R95" s="17" t="s">
        <v>439</v>
      </c>
      <c r="S95" s="17" t="s">
        <v>440</v>
      </c>
      <c r="T95" s="17" t="s">
        <v>438</v>
      </c>
      <c r="U95">
        <v>0</v>
      </c>
      <c r="V95">
        <v>0</v>
      </c>
      <c r="W95" s="17" t="s">
        <v>644</v>
      </c>
      <c r="X95" s="17" t="s">
        <v>465</v>
      </c>
      <c r="Y95">
        <v>6</v>
      </c>
      <c r="Z95" s="17" t="s">
        <v>443</v>
      </c>
      <c r="AA95" s="17" t="s">
        <v>443</v>
      </c>
      <c r="AB95" s="17" t="s">
        <v>444</v>
      </c>
      <c r="AC95">
        <v>0</v>
      </c>
      <c r="AD95">
        <v>0</v>
      </c>
      <c r="AE95">
        <v>0</v>
      </c>
      <c r="AF95">
        <v>2022</v>
      </c>
      <c r="AG95" s="1">
        <v>44562</v>
      </c>
      <c r="AH95" s="1">
        <v>44773</v>
      </c>
      <c r="AI95" s="1">
        <v>44785</v>
      </c>
      <c r="AJ95" s="17" t="s">
        <v>34</v>
      </c>
      <c r="AK95" s="17" t="s">
        <v>35</v>
      </c>
      <c r="AL95" s="17" t="s">
        <v>10388</v>
      </c>
      <c r="AM95" s="17">
        <f>MONTH(EMPENHO[[#This Row],[data_empenho]])</f>
        <v>2</v>
      </c>
    </row>
    <row r="96" spans="1:39" x14ac:dyDescent="0.25">
      <c r="A96">
        <v>2</v>
      </c>
      <c r="B96">
        <v>201</v>
      </c>
      <c r="C96">
        <v>4</v>
      </c>
      <c r="D96">
        <v>122</v>
      </c>
      <c r="E96">
        <v>1</v>
      </c>
      <c r="F96">
        <v>0</v>
      </c>
      <c r="G96">
        <v>2078</v>
      </c>
      <c r="H96" s="17" t="s">
        <v>641</v>
      </c>
      <c r="I96">
        <v>1</v>
      </c>
      <c r="J96">
        <v>0</v>
      </c>
      <c r="K96" s="17" t="s">
        <v>645</v>
      </c>
      <c r="L96" s="1">
        <v>44568</v>
      </c>
      <c r="M96">
        <v>500</v>
      </c>
      <c r="N96" s="17" t="s">
        <v>437</v>
      </c>
      <c r="O96">
        <v>7133</v>
      </c>
      <c r="P96" s="17" t="s">
        <v>438</v>
      </c>
      <c r="Q96">
        <v>0</v>
      </c>
      <c r="R96" s="17" t="s">
        <v>439</v>
      </c>
      <c r="S96" s="17" t="s">
        <v>440</v>
      </c>
      <c r="T96" s="17" t="s">
        <v>438</v>
      </c>
      <c r="U96">
        <v>0</v>
      </c>
      <c r="V96">
        <v>0</v>
      </c>
      <c r="W96" s="17" t="s">
        <v>646</v>
      </c>
      <c r="X96" s="17" t="s">
        <v>465</v>
      </c>
      <c r="Y96">
        <v>6</v>
      </c>
      <c r="Z96" s="17" t="s">
        <v>443</v>
      </c>
      <c r="AA96" s="17" t="s">
        <v>443</v>
      </c>
      <c r="AB96" s="17" t="s">
        <v>444</v>
      </c>
      <c r="AC96">
        <v>0</v>
      </c>
      <c r="AD96">
        <v>0</v>
      </c>
      <c r="AE96">
        <v>0</v>
      </c>
      <c r="AF96">
        <v>2022</v>
      </c>
      <c r="AG96" s="1">
        <v>44562</v>
      </c>
      <c r="AH96" s="1">
        <v>44773</v>
      </c>
      <c r="AI96" s="1">
        <v>44785</v>
      </c>
      <c r="AJ96" s="17" t="s">
        <v>34</v>
      </c>
      <c r="AK96" s="17" t="s">
        <v>35</v>
      </c>
      <c r="AL96" s="17" t="s">
        <v>10388</v>
      </c>
      <c r="AM96" s="17">
        <f>MONTH(EMPENHO[[#This Row],[data_empenho]])</f>
        <v>1</v>
      </c>
    </row>
    <row r="97" spans="1:39" x14ac:dyDescent="0.25">
      <c r="A97">
        <v>9</v>
      </c>
      <c r="B97">
        <v>902</v>
      </c>
      <c r="C97">
        <v>8</v>
      </c>
      <c r="D97">
        <v>244</v>
      </c>
      <c r="E97">
        <v>11</v>
      </c>
      <c r="F97">
        <v>0</v>
      </c>
      <c r="G97">
        <v>2015</v>
      </c>
      <c r="H97" s="17" t="s">
        <v>647</v>
      </c>
      <c r="I97">
        <v>1</v>
      </c>
      <c r="J97">
        <v>0</v>
      </c>
      <c r="K97" s="17" t="s">
        <v>648</v>
      </c>
      <c r="L97" s="1">
        <v>44571</v>
      </c>
      <c r="M97">
        <v>250</v>
      </c>
      <c r="N97" s="17" t="s">
        <v>437</v>
      </c>
      <c r="O97">
        <v>4855</v>
      </c>
      <c r="P97" s="17" t="s">
        <v>438</v>
      </c>
      <c r="Q97">
        <v>0</v>
      </c>
      <c r="R97" s="17" t="s">
        <v>439</v>
      </c>
      <c r="S97" s="17" t="s">
        <v>440</v>
      </c>
      <c r="T97" s="17" t="s">
        <v>438</v>
      </c>
      <c r="U97">
        <v>0</v>
      </c>
      <c r="V97">
        <v>0</v>
      </c>
      <c r="W97" s="17" t="s">
        <v>649</v>
      </c>
      <c r="X97" s="17" t="s">
        <v>465</v>
      </c>
      <c r="Y97">
        <v>6</v>
      </c>
      <c r="Z97" s="17" t="s">
        <v>443</v>
      </c>
      <c r="AA97" s="17" t="s">
        <v>443</v>
      </c>
      <c r="AB97" s="17" t="s">
        <v>444</v>
      </c>
      <c r="AC97">
        <v>0</v>
      </c>
      <c r="AD97">
        <v>0</v>
      </c>
      <c r="AE97">
        <v>0</v>
      </c>
      <c r="AF97">
        <v>2022</v>
      </c>
      <c r="AG97" s="1">
        <v>44562</v>
      </c>
      <c r="AH97" s="1">
        <v>44773</v>
      </c>
      <c r="AI97" s="1">
        <v>44785</v>
      </c>
      <c r="AJ97" s="17" t="s">
        <v>34</v>
      </c>
      <c r="AK97" s="17" t="s">
        <v>35</v>
      </c>
      <c r="AL97" s="17" t="s">
        <v>10388</v>
      </c>
      <c r="AM97" s="17">
        <f>MONTH(EMPENHO[[#This Row],[data_empenho]])</f>
        <v>1</v>
      </c>
    </row>
    <row r="98" spans="1:39" x14ac:dyDescent="0.25">
      <c r="A98">
        <v>9</v>
      </c>
      <c r="B98">
        <v>902</v>
      </c>
      <c r="C98">
        <v>8</v>
      </c>
      <c r="D98">
        <v>244</v>
      </c>
      <c r="E98">
        <v>11</v>
      </c>
      <c r="F98">
        <v>0</v>
      </c>
      <c r="G98">
        <v>2015</v>
      </c>
      <c r="H98" s="17" t="s">
        <v>647</v>
      </c>
      <c r="I98">
        <v>1</v>
      </c>
      <c r="J98">
        <v>0</v>
      </c>
      <c r="K98" s="17" t="s">
        <v>648</v>
      </c>
      <c r="L98" s="1">
        <v>44606</v>
      </c>
      <c r="M98">
        <v>-79.5</v>
      </c>
      <c r="N98" s="17" t="s">
        <v>451</v>
      </c>
      <c r="O98">
        <v>4855</v>
      </c>
      <c r="P98" s="17" t="s">
        <v>438</v>
      </c>
      <c r="Q98">
        <v>0</v>
      </c>
      <c r="R98" s="17" t="s">
        <v>439</v>
      </c>
      <c r="S98" s="17" t="s">
        <v>440</v>
      </c>
      <c r="T98" s="17" t="s">
        <v>438</v>
      </c>
      <c r="U98">
        <v>0</v>
      </c>
      <c r="V98">
        <v>0</v>
      </c>
      <c r="W98" s="17" t="s">
        <v>650</v>
      </c>
      <c r="X98" s="17" t="s">
        <v>465</v>
      </c>
      <c r="Y98">
        <v>6</v>
      </c>
      <c r="Z98" s="17" t="s">
        <v>443</v>
      </c>
      <c r="AA98" s="17" t="s">
        <v>443</v>
      </c>
      <c r="AB98" s="17" t="s">
        <v>444</v>
      </c>
      <c r="AC98">
        <v>0</v>
      </c>
      <c r="AD98">
        <v>0</v>
      </c>
      <c r="AE98">
        <v>0</v>
      </c>
      <c r="AF98">
        <v>2022</v>
      </c>
      <c r="AG98" s="1">
        <v>44562</v>
      </c>
      <c r="AH98" s="1">
        <v>44773</v>
      </c>
      <c r="AI98" s="1">
        <v>44785</v>
      </c>
      <c r="AJ98" s="17" t="s">
        <v>34</v>
      </c>
      <c r="AK98" s="17" t="s">
        <v>35</v>
      </c>
      <c r="AL98" s="17" t="s">
        <v>10388</v>
      </c>
      <c r="AM98" s="17">
        <f>MONTH(EMPENHO[[#This Row],[data_empenho]])</f>
        <v>2</v>
      </c>
    </row>
    <row r="99" spans="1:39" x14ac:dyDescent="0.25">
      <c r="A99">
        <v>8</v>
      </c>
      <c r="B99">
        <v>801</v>
      </c>
      <c r="C99">
        <v>10</v>
      </c>
      <c r="D99">
        <v>301</v>
      </c>
      <c r="E99">
        <v>6</v>
      </c>
      <c r="F99">
        <v>0</v>
      </c>
      <c r="G99">
        <v>2105</v>
      </c>
      <c r="H99" s="17" t="s">
        <v>651</v>
      </c>
      <c r="I99">
        <v>40</v>
      </c>
      <c r="J99">
        <v>0</v>
      </c>
      <c r="K99" s="17" t="s">
        <v>652</v>
      </c>
      <c r="L99" s="1">
        <v>44571</v>
      </c>
      <c r="M99">
        <v>525</v>
      </c>
      <c r="N99" s="17" t="s">
        <v>437</v>
      </c>
      <c r="O99">
        <v>5286</v>
      </c>
      <c r="P99" s="17" t="s">
        <v>438</v>
      </c>
      <c r="Q99">
        <v>0</v>
      </c>
      <c r="R99" s="17" t="s">
        <v>480</v>
      </c>
      <c r="S99" s="17" t="s">
        <v>653</v>
      </c>
      <c r="T99" s="17" t="s">
        <v>438</v>
      </c>
      <c r="U99">
        <v>36</v>
      </c>
      <c r="V99">
        <v>2021</v>
      </c>
      <c r="W99" s="17" t="s">
        <v>654</v>
      </c>
      <c r="X99" s="17" t="s">
        <v>482</v>
      </c>
      <c r="Y99">
        <v>1</v>
      </c>
      <c r="Z99" s="17" t="s">
        <v>443</v>
      </c>
      <c r="AA99" s="17" t="s">
        <v>443</v>
      </c>
      <c r="AB99" s="17" t="s">
        <v>444</v>
      </c>
      <c r="AC99">
        <v>0</v>
      </c>
      <c r="AD99">
        <v>0</v>
      </c>
      <c r="AE99">
        <v>0</v>
      </c>
      <c r="AF99">
        <v>2022</v>
      </c>
      <c r="AG99" s="1">
        <v>44562</v>
      </c>
      <c r="AH99" s="1">
        <v>44773</v>
      </c>
      <c r="AI99" s="1">
        <v>44785</v>
      </c>
      <c r="AJ99" s="17" t="s">
        <v>34</v>
      </c>
      <c r="AK99" s="17" t="s">
        <v>35</v>
      </c>
      <c r="AL99" s="17" t="s">
        <v>10388</v>
      </c>
      <c r="AM99" s="17">
        <f>MONTH(EMPENHO[[#This Row],[data_empenho]])</f>
        <v>1</v>
      </c>
    </row>
    <row r="100" spans="1:39" x14ac:dyDescent="0.25">
      <c r="A100">
        <v>8</v>
      </c>
      <c r="B100">
        <v>801</v>
      </c>
      <c r="C100">
        <v>10</v>
      </c>
      <c r="D100">
        <v>301</v>
      </c>
      <c r="E100">
        <v>6</v>
      </c>
      <c r="F100">
        <v>0</v>
      </c>
      <c r="G100">
        <v>2092</v>
      </c>
      <c r="H100" s="17" t="s">
        <v>651</v>
      </c>
      <c r="I100">
        <v>40</v>
      </c>
      <c r="J100">
        <v>0</v>
      </c>
      <c r="K100" s="17" t="s">
        <v>655</v>
      </c>
      <c r="L100" s="1">
        <v>44571</v>
      </c>
      <c r="M100">
        <v>880</v>
      </c>
      <c r="N100" s="17" t="s">
        <v>437</v>
      </c>
      <c r="O100">
        <v>5286</v>
      </c>
      <c r="P100" s="17" t="s">
        <v>438</v>
      </c>
      <c r="Q100">
        <v>0</v>
      </c>
      <c r="R100" s="17" t="s">
        <v>480</v>
      </c>
      <c r="S100" s="17" t="s">
        <v>653</v>
      </c>
      <c r="T100" s="17" t="s">
        <v>438</v>
      </c>
      <c r="U100">
        <v>36</v>
      </c>
      <c r="V100">
        <v>2021</v>
      </c>
      <c r="W100" s="17" t="s">
        <v>656</v>
      </c>
      <c r="X100" s="17" t="s">
        <v>482</v>
      </c>
      <c r="Y100">
        <v>1</v>
      </c>
      <c r="Z100" s="17" t="s">
        <v>443</v>
      </c>
      <c r="AA100" s="17" t="s">
        <v>443</v>
      </c>
      <c r="AB100" s="17" t="s">
        <v>444</v>
      </c>
      <c r="AC100">
        <v>0</v>
      </c>
      <c r="AD100">
        <v>0</v>
      </c>
      <c r="AE100">
        <v>0</v>
      </c>
      <c r="AF100">
        <v>2022</v>
      </c>
      <c r="AG100" s="1">
        <v>44562</v>
      </c>
      <c r="AH100" s="1">
        <v>44773</v>
      </c>
      <c r="AI100" s="1">
        <v>44785</v>
      </c>
      <c r="AJ100" s="17" t="s">
        <v>34</v>
      </c>
      <c r="AK100" s="17" t="s">
        <v>35</v>
      </c>
      <c r="AL100" s="17" t="s">
        <v>10388</v>
      </c>
      <c r="AM100" s="17">
        <f>MONTH(EMPENHO[[#This Row],[data_empenho]])</f>
        <v>1</v>
      </c>
    </row>
    <row r="101" spans="1:39" x14ac:dyDescent="0.25">
      <c r="A101">
        <v>8</v>
      </c>
      <c r="B101">
        <v>801</v>
      </c>
      <c r="C101">
        <v>10</v>
      </c>
      <c r="D101">
        <v>303</v>
      </c>
      <c r="E101">
        <v>8</v>
      </c>
      <c r="F101">
        <v>0</v>
      </c>
      <c r="G101">
        <v>2100</v>
      </c>
      <c r="H101" s="17" t="s">
        <v>657</v>
      </c>
      <c r="I101">
        <v>40</v>
      </c>
      <c r="J101">
        <v>0</v>
      </c>
      <c r="K101" s="17" t="s">
        <v>658</v>
      </c>
      <c r="L101" s="1">
        <v>44571</v>
      </c>
      <c r="M101">
        <v>10680</v>
      </c>
      <c r="N101" s="17" t="s">
        <v>437</v>
      </c>
      <c r="O101">
        <v>5286</v>
      </c>
      <c r="P101" s="17" t="s">
        <v>438</v>
      </c>
      <c r="Q101">
        <v>0</v>
      </c>
      <c r="R101" s="17" t="s">
        <v>480</v>
      </c>
      <c r="S101" s="17" t="s">
        <v>653</v>
      </c>
      <c r="T101" s="17" t="s">
        <v>438</v>
      </c>
      <c r="U101">
        <v>36</v>
      </c>
      <c r="V101">
        <v>2021</v>
      </c>
      <c r="W101" s="17" t="s">
        <v>659</v>
      </c>
      <c r="X101" s="17" t="s">
        <v>482</v>
      </c>
      <c r="Y101">
        <v>1</v>
      </c>
      <c r="Z101" s="17" t="s">
        <v>443</v>
      </c>
      <c r="AA101" s="17" t="s">
        <v>443</v>
      </c>
      <c r="AB101" s="17" t="s">
        <v>444</v>
      </c>
      <c r="AC101">
        <v>0</v>
      </c>
      <c r="AD101">
        <v>0</v>
      </c>
      <c r="AE101">
        <v>0</v>
      </c>
      <c r="AF101">
        <v>2022</v>
      </c>
      <c r="AG101" s="1">
        <v>44562</v>
      </c>
      <c r="AH101" s="1">
        <v>44773</v>
      </c>
      <c r="AI101" s="1">
        <v>44785</v>
      </c>
      <c r="AJ101" s="17" t="s">
        <v>34</v>
      </c>
      <c r="AK101" s="17" t="s">
        <v>35</v>
      </c>
      <c r="AL101" s="17" t="s">
        <v>10388</v>
      </c>
      <c r="AM101" s="17">
        <f>MONTH(EMPENHO[[#This Row],[data_empenho]])</f>
        <v>1</v>
      </c>
    </row>
    <row r="102" spans="1:39" x14ac:dyDescent="0.25">
      <c r="A102">
        <v>5</v>
      </c>
      <c r="B102">
        <v>501</v>
      </c>
      <c r="C102">
        <v>4</v>
      </c>
      <c r="D102">
        <v>122</v>
      </c>
      <c r="E102">
        <v>1</v>
      </c>
      <c r="F102">
        <v>0</v>
      </c>
      <c r="G102">
        <v>2022</v>
      </c>
      <c r="H102" s="17" t="s">
        <v>611</v>
      </c>
      <c r="I102">
        <v>1</v>
      </c>
      <c r="J102">
        <v>0</v>
      </c>
      <c r="K102" s="17" t="s">
        <v>660</v>
      </c>
      <c r="L102" s="1">
        <v>44571</v>
      </c>
      <c r="M102">
        <v>16800</v>
      </c>
      <c r="N102" s="17" t="s">
        <v>437</v>
      </c>
      <c r="O102">
        <v>7703</v>
      </c>
      <c r="P102" s="17" t="s">
        <v>438</v>
      </c>
      <c r="Q102">
        <v>0</v>
      </c>
      <c r="R102" s="17" t="s">
        <v>439</v>
      </c>
      <c r="S102" s="17" t="s">
        <v>440</v>
      </c>
      <c r="T102" s="17" t="s">
        <v>438</v>
      </c>
      <c r="U102">
        <v>210</v>
      </c>
      <c r="V102">
        <v>2021</v>
      </c>
      <c r="W102" s="17" t="s">
        <v>661</v>
      </c>
      <c r="X102" s="17" t="s">
        <v>465</v>
      </c>
      <c r="Y102">
        <v>1</v>
      </c>
      <c r="Z102" s="17" t="s">
        <v>443</v>
      </c>
      <c r="AA102" s="17" t="s">
        <v>443</v>
      </c>
      <c r="AB102" s="17" t="s">
        <v>444</v>
      </c>
      <c r="AC102">
        <v>0</v>
      </c>
      <c r="AD102">
        <v>0</v>
      </c>
      <c r="AE102">
        <v>0</v>
      </c>
      <c r="AF102">
        <v>2022</v>
      </c>
      <c r="AG102" s="1">
        <v>44562</v>
      </c>
      <c r="AH102" s="1">
        <v>44773</v>
      </c>
      <c r="AI102" s="1">
        <v>44785</v>
      </c>
      <c r="AJ102" s="17" t="s">
        <v>34</v>
      </c>
      <c r="AK102" s="17" t="s">
        <v>35</v>
      </c>
      <c r="AL102" s="17" t="s">
        <v>10388</v>
      </c>
      <c r="AM102" s="17">
        <f>MONTH(EMPENHO[[#This Row],[data_empenho]])</f>
        <v>1</v>
      </c>
    </row>
    <row r="103" spans="1:39" x14ac:dyDescent="0.25">
      <c r="A103">
        <v>8</v>
      </c>
      <c r="B103">
        <v>801</v>
      </c>
      <c r="C103">
        <v>10</v>
      </c>
      <c r="D103">
        <v>303</v>
      </c>
      <c r="E103">
        <v>8</v>
      </c>
      <c r="F103">
        <v>0</v>
      </c>
      <c r="G103">
        <v>2100</v>
      </c>
      <c r="H103" s="17" t="s">
        <v>662</v>
      </c>
      <c r="I103">
        <v>40</v>
      </c>
      <c r="J103">
        <v>0</v>
      </c>
      <c r="K103" s="17" t="s">
        <v>663</v>
      </c>
      <c r="L103" s="1">
        <v>44571</v>
      </c>
      <c r="M103">
        <v>69</v>
      </c>
      <c r="N103" s="17" t="s">
        <v>437</v>
      </c>
      <c r="O103">
        <v>4763</v>
      </c>
      <c r="P103" s="17" t="s">
        <v>438</v>
      </c>
      <c r="Q103">
        <v>0</v>
      </c>
      <c r="R103" s="17" t="s">
        <v>439</v>
      </c>
      <c r="S103" s="17" t="s">
        <v>440</v>
      </c>
      <c r="T103" s="17" t="s">
        <v>438</v>
      </c>
      <c r="U103">
        <v>0</v>
      </c>
      <c r="V103">
        <v>0</v>
      </c>
      <c r="W103" s="17" t="s">
        <v>664</v>
      </c>
      <c r="X103" s="17" t="s">
        <v>465</v>
      </c>
      <c r="Y103">
        <v>1</v>
      </c>
      <c r="Z103" s="17" t="s">
        <v>443</v>
      </c>
      <c r="AA103" s="17" t="s">
        <v>443</v>
      </c>
      <c r="AB103" s="17" t="s">
        <v>444</v>
      </c>
      <c r="AC103">
        <v>0</v>
      </c>
      <c r="AD103">
        <v>0</v>
      </c>
      <c r="AE103">
        <v>0</v>
      </c>
      <c r="AF103">
        <v>2022</v>
      </c>
      <c r="AG103" s="1">
        <v>44562</v>
      </c>
      <c r="AH103" s="1">
        <v>44773</v>
      </c>
      <c r="AI103" s="1">
        <v>44785</v>
      </c>
      <c r="AJ103" s="17" t="s">
        <v>34</v>
      </c>
      <c r="AK103" s="17" t="s">
        <v>35</v>
      </c>
      <c r="AL103" s="17" t="s">
        <v>10388</v>
      </c>
      <c r="AM103" s="17">
        <f>MONTH(EMPENHO[[#This Row],[data_empenho]])</f>
        <v>1</v>
      </c>
    </row>
    <row r="104" spans="1:39" x14ac:dyDescent="0.25">
      <c r="A104">
        <v>8</v>
      </c>
      <c r="B104">
        <v>801</v>
      </c>
      <c r="C104">
        <v>10</v>
      </c>
      <c r="D104">
        <v>303</v>
      </c>
      <c r="E104">
        <v>8</v>
      </c>
      <c r="F104">
        <v>0</v>
      </c>
      <c r="G104">
        <v>2102</v>
      </c>
      <c r="H104" s="17" t="s">
        <v>602</v>
      </c>
      <c r="I104">
        <v>40</v>
      </c>
      <c r="J104">
        <v>0</v>
      </c>
      <c r="K104" s="17" t="s">
        <v>665</v>
      </c>
      <c r="L104" s="1">
        <v>44571</v>
      </c>
      <c r="M104">
        <v>2450</v>
      </c>
      <c r="N104" s="17" t="s">
        <v>437</v>
      </c>
      <c r="O104">
        <v>236</v>
      </c>
      <c r="P104" s="17" t="s">
        <v>438</v>
      </c>
      <c r="Q104">
        <v>0</v>
      </c>
      <c r="R104" s="17" t="s">
        <v>439</v>
      </c>
      <c r="S104" s="17" t="s">
        <v>440</v>
      </c>
      <c r="T104" s="17" t="s">
        <v>438</v>
      </c>
      <c r="U104">
        <v>0</v>
      </c>
      <c r="V104">
        <v>0</v>
      </c>
      <c r="W104" s="17" t="s">
        <v>666</v>
      </c>
      <c r="X104" s="17" t="s">
        <v>465</v>
      </c>
      <c r="Y104">
        <v>1</v>
      </c>
      <c r="Z104" s="17" t="s">
        <v>443</v>
      </c>
      <c r="AA104" s="17" t="s">
        <v>443</v>
      </c>
      <c r="AB104" s="17" t="s">
        <v>444</v>
      </c>
      <c r="AC104">
        <v>0</v>
      </c>
      <c r="AD104">
        <v>0</v>
      </c>
      <c r="AE104">
        <v>0</v>
      </c>
      <c r="AF104">
        <v>2022</v>
      </c>
      <c r="AG104" s="1">
        <v>44562</v>
      </c>
      <c r="AH104" s="1">
        <v>44773</v>
      </c>
      <c r="AI104" s="1">
        <v>44785</v>
      </c>
      <c r="AJ104" s="17" t="s">
        <v>34</v>
      </c>
      <c r="AK104" s="17" t="s">
        <v>35</v>
      </c>
      <c r="AL104" s="17" t="s">
        <v>10388</v>
      </c>
      <c r="AM104" s="17">
        <f>MONTH(EMPENHO[[#This Row],[data_empenho]])</f>
        <v>1</v>
      </c>
    </row>
    <row r="105" spans="1:39" x14ac:dyDescent="0.25">
      <c r="A105">
        <v>8</v>
      </c>
      <c r="B105">
        <v>801</v>
      </c>
      <c r="C105">
        <v>10</v>
      </c>
      <c r="D105">
        <v>303</v>
      </c>
      <c r="E105">
        <v>8</v>
      </c>
      <c r="F105">
        <v>0</v>
      </c>
      <c r="G105">
        <v>2101</v>
      </c>
      <c r="H105" s="17" t="s">
        <v>667</v>
      </c>
      <c r="I105">
        <v>40</v>
      </c>
      <c r="J105">
        <v>0</v>
      </c>
      <c r="K105" s="17" t="s">
        <v>668</v>
      </c>
      <c r="L105" s="1">
        <v>44571</v>
      </c>
      <c r="M105">
        <v>50000</v>
      </c>
      <c r="N105" s="17" t="s">
        <v>437</v>
      </c>
      <c r="O105">
        <v>912</v>
      </c>
      <c r="P105" s="17" t="s">
        <v>438</v>
      </c>
      <c r="Q105">
        <v>0</v>
      </c>
      <c r="R105" s="17" t="s">
        <v>439</v>
      </c>
      <c r="S105" s="17" t="s">
        <v>440</v>
      </c>
      <c r="T105" s="17" t="s">
        <v>438</v>
      </c>
      <c r="U105">
        <v>0</v>
      </c>
      <c r="V105">
        <v>0</v>
      </c>
      <c r="W105" s="17" t="s">
        <v>669</v>
      </c>
      <c r="X105" s="17" t="s">
        <v>465</v>
      </c>
      <c r="Y105">
        <v>1</v>
      </c>
      <c r="Z105" s="17" t="s">
        <v>443</v>
      </c>
      <c r="AA105" s="17" t="s">
        <v>443</v>
      </c>
      <c r="AB105" s="17" t="s">
        <v>444</v>
      </c>
      <c r="AC105">
        <v>0</v>
      </c>
      <c r="AD105">
        <v>0</v>
      </c>
      <c r="AE105">
        <v>0</v>
      </c>
      <c r="AF105">
        <v>2022</v>
      </c>
      <c r="AG105" s="1">
        <v>44562</v>
      </c>
      <c r="AH105" s="1">
        <v>44773</v>
      </c>
      <c r="AI105" s="1">
        <v>44785</v>
      </c>
      <c r="AJ105" s="17" t="s">
        <v>34</v>
      </c>
      <c r="AK105" s="17" t="s">
        <v>35</v>
      </c>
      <c r="AL105" s="17" t="s">
        <v>10388</v>
      </c>
      <c r="AM105" s="17">
        <f>MONTH(EMPENHO[[#This Row],[data_empenho]])</f>
        <v>1</v>
      </c>
    </row>
    <row r="106" spans="1:39" x14ac:dyDescent="0.25">
      <c r="A106">
        <v>8</v>
      </c>
      <c r="B106">
        <v>801</v>
      </c>
      <c r="C106">
        <v>10</v>
      </c>
      <c r="D106">
        <v>303</v>
      </c>
      <c r="E106">
        <v>8</v>
      </c>
      <c r="F106">
        <v>0</v>
      </c>
      <c r="G106">
        <v>2099</v>
      </c>
      <c r="H106" s="17" t="s">
        <v>667</v>
      </c>
      <c r="I106">
        <v>40</v>
      </c>
      <c r="J106">
        <v>0</v>
      </c>
      <c r="K106" s="17" t="s">
        <v>670</v>
      </c>
      <c r="L106" s="1">
        <v>44571</v>
      </c>
      <c r="M106">
        <v>50000</v>
      </c>
      <c r="N106" s="17" t="s">
        <v>437</v>
      </c>
      <c r="O106">
        <v>912</v>
      </c>
      <c r="P106" s="17" t="s">
        <v>438</v>
      </c>
      <c r="Q106">
        <v>0</v>
      </c>
      <c r="R106" s="17" t="s">
        <v>439</v>
      </c>
      <c r="S106" s="17" t="s">
        <v>440</v>
      </c>
      <c r="T106" s="17" t="s">
        <v>438</v>
      </c>
      <c r="U106">
        <v>0</v>
      </c>
      <c r="V106">
        <v>0</v>
      </c>
      <c r="W106" s="17" t="s">
        <v>671</v>
      </c>
      <c r="X106" s="17" t="s">
        <v>465</v>
      </c>
      <c r="Y106">
        <v>1</v>
      </c>
      <c r="Z106" s="17" t="s">
        <v>443</v>
      </c>
      <c r="AA106" s="17" t="s">
        <v>443</v>
      </c>
      <c r="AB106" s="17" t="s">
        <v>444</v>
      </c>
      <c r="AC106">
        <v>0</v>
      </c>
      <c r="AD106">
        <v>0</v>
      </c>
      <c r="AE106">
        <v>0</v>
      </c>
      <c r="AF106">
        <v>2022</v>
      </c>
      <c r="AG106" s="1">
        <v>44562</v>
      </c>
      <c r="AH106" s="1">
        <v>44773</v>
      </c>
      <c r="AI106" s="1">
        <v>44785</v>
      </c>
      <c r="AJ106" s="17" t="s">
        <v>34</v>
      </c>
      <c r="AK106" s="17" t="s">
        <v>35</v>
      </c>
      <c r="AL106" s="17" t="s">
        <v>10388</v>
      </c>
      <c r="AM106" s="17">
        <f>MONTH(EMPENHO[[#This Row],[data_empenho]])</f>
        <v>1</v>
      </c>
    </row>
    <row r="107" spans="1:39" x14ac:dyDescent="0.25">
      <c r="A107">
        <v>8</v>
      </c>
      <c r="B107">
        <v>801</v>
      </c>
      <c r="C107">
        <v>10</v>
      </c>
      <c r="D107">
        <v>303</v>
      </c>
      <c r="E107">
        <v>8</v>
      </c>
      <c r="F107">
        <v>0</v>
      </c>
      <c r="G107">
        <v>2099</v>
      </c>
      <c r="H107" s="17" t="s">
        <v>582</v>
      </c>
      <c r="I107">
        <v>40</v>
      </c>
      <c r="J107">
        <v>0</v>
      </c>
      <c r="K107" s="17" t="s">
        <v>672</v>
      </c>
      <c r="L107" s="1">
        <v>44571</v>
      </c>
      <c r="M107">
        <v>30000</v>
      </c>
      <c r="N107" s="17" t="s">
        <v>437</v>
      </c>
      <c r="O107">
        <v>1858</v>
      </c>
      <c r="P107" s="17" t="s">
        <v>438</v>
      </c>
      <c r="Q107">
        <v>0</v>
      </c>
      <c r="R107" s="17" t="s">
        <v>673</v>
      </c>
      <c r="S107" s="17" t="s">
        <v>440</v>
      </c>
      <c r="T107" s="17" t="s">
        <v>674</v>
      </c>
      <c r="U107">
        <v>3</v>
      </c>
      <c r="V107">
        <v>2018</v>
      </c>
      <c r="W107" s="17" t="s">
        <v>675</v>
      </c>
      <c r="X107" s="17" t="s">
        <v>676</v>
      </c>
      <c r="Y107">
        <v>1</v>
      </c>
      <c r="Z107" s="17" t="s">
        <v>443</v>
      </c>
      <c r="AA107" s="17" t="s">
        <v>443</v>
      </c>
      <c r="AB107" s="17" t="s">
        <v>444</v>
      </c>
      <c r="AC107">
        <v>0</v>
      </c>
      <c r="AD107">
        <v>0</v>
      </c>
      <c r="AE107">
        <v>0</v>
      </c>
      <c r="AF107">
        <v>2022</v>
      </c>
      <c r="AG107" s="1">
        <v>44562</v>
      </c>
      <c r="AH107" s="1">
        <v>44773</v>
      </c>
      <c r="AI107" s="1">
        <v>44785</v>
      </c>
      <c r="AJ107" s="17" t="s">
        <v>34</v>
      </c>
      <c r="AK107" s="17" t="s">
        <v>35</v>
      </c>
      <c r="AL107" s="17" t="s">
        <v>10388</v>
      </c>
      <c r="AM107" s="17">
        <f>MONTH(EMPENHO[[#This Row],[data_empenho]])</f>
        <v>1</v>
      </c>
    </row>
    <row r="108" spans="1:39" x14ac:dyDescent="0.25">
      <c r="A108">
        <v>8</v>
      </c>
      <c r="B108">
        <v>801</v>
      </c>
      <c r="C108">
        <v>10</v>
      </c>
      <c r="D108">
        <v>303</v>
      </c>
      <c r="E108">
        <v>8</v>
      </c>
      <c r="F108">
        <v>0</v>
      </c>
      <c r="G108">
        <v>1054</v>
      </c>
      <c r="H108" s="17" t="s">
        <v>582</v>
      </c>
      <c r="I108">
        <v>40</v>
      </c>
      <c r="J108">
        <v>0</v>
      </c>
      <c r="K108" s="17" t="s">
        <v>677</v>
      </c>
      <c r="L108" s="1">
        <v>44571</v>
      </c>
      <c r="M108">
        <v>10000</v>
      </c>
      <c r="N108" s="17" t="s">
        <v>437</v>
      </c>
      <c r="O108">
        <v>1858</v>
      </c>
      <c r="P108" s="17" t="s">
        <v>438</v>
      </c>
      <c r="Q108">
        <v>0</v>
      </c>
      <c r="R108" s="17" t="s">
        <v>673</v>
      </c>
      <c r="S108" s="17" t="s">
        <v>440</v>
      </c>
      <c r="T108" s="17" t="s">
        <v>674</v>
      </c>
      <c r="U108">
        <v>3</v>
      </c>
      <c r="V108">
        <v>2018</v>
      </c>
      <c r="W108" s="17" t="s">
        <v>678</v>
      </c>
      <c r="X108" s="17" t="s">
        <v>676</v>
      </c>
      <c r="Y108">
        <v>1</v>
      </c>
      <c r="Z108" s="17" t="s">
        <v>443</v>
      </c>
      <c r="AA108" s="17" t="s">
        <v>443</v>
      </c>
      <c r="AB108" s="17" t="s">
        <v>444</v>
      </c>
      <c r="AC108">
        <v>0</v>
      </c>
      <c r="AD108">
        <v>0</v>
      </c>
      <c r="AE108">
        <v>0</v>
      </c>
      <c r="AF108">
        <v>2022</v>
      </c>
      <c r="AG108" s="1">
        <v>44562</v>
      </c>
      <c r="AH108" s="1">
        <v>44773</v>
      </c>
      <c r="AI108" s="1">
        <v>44785</v>
      </c>
      <c r="AJ108" s="17" t="s">
        <v>34</v>
      </c>
      <c r="AK108" s="17" t="s">
        <v>35</v>
      </c>
      <c r="AL108" s="17" t="s">
        <v>10388</v>
      </c>
      <c r="AM108" s="17">
        <f>MONTH(EMPENHO[[#This Row],[data_empenho]])</f>
        <v>1</v>
      </c>
    </row>
    <row r="109" spans="1:39" x14ac:dyDescent="0.25">
      <c r="A109">
        <v>10</v>
      </c>
      <c r="B109">
        <v>1002</v>
      </c>
      <c r="C109">
        <v>20</v>
      </c>
      <c r="D109">
        <v>608</v>
      </c>
      <c r="E109">
        <v>4</v>
      </c>
      <c r="F109">
        <v>0</v>
      </c>
      <c r="G109">
        <v>1055</v>
      </c>
      <c r="H109" s="17" t="s">
        <v>679</v>
      </c>
      <c r="I109">
        <v>1</v>
      </c>
      <c r="J109">
        <v>0</v>
      </c>
      <c r="K109" s="17" t="s">
        <v>680</v>
      </c>
      <c r="L109" s="1">
        <v>44571</v>
      </c>
      <c r="M109">
        <v>9000</v>
      </c>
      <c r="N109" s="17" t="s">
        <v>437</v>
      </c>
      <c r="O109">
        <v>8106</v>
      </c>
      <c r="P109" s="17" t="s">
        <v>438</v>
      </c>
      <c r="Q109">
        <v>0</v>
      </c>
      <c r="R109" s="17" t="s">
        <v>480</v>
      </c>
      <c r="S109" s="17" t="s">
        <v>653</v>
      </c>
      <c r="T109" s="17" t="s">
        <v>438</v>
      </c>
      <c r="U109">
        <v>45</v>
      </c>
      <c r="V109">
        <v>2021</v>
      </c>
      <c r="W109" s="17" t="s">
        <v>681</v>
      </c>
      <c r="X109" s="17" t="s">
        <v>482</v>
      </c>
      <c r="Y109">
        <v>1</v>
      </c>
      <c r="Z109" s="17" t="s">
        <v>443</v>
      </c>
      <c r="AA109" s="17" t="s">
        <v>443</v>
      </c>
      <c r="AB109" s="17" t="s">
        <v>444</v>
      </c>
      <c r="AC109">
        <v>0</v>
      </c>
      <c r="AD109">
        <v>0</v>
      </c>
      <c r="AE109">
        <v>0</v>
      </c>
      <c r="AF109">
        <v>2022</v>
      </c>
      <c r="AG109" s="1">
        <v>44562</v>
      </c>
      <c r="AH109" s="1">
        <v>44773</v>
      </c>
      <c r="AI109" s="1">
        <v>44785</v>
      </c>
      <c r="AJ109" s="17" t="s">
        <v>34</v>
      </c>
      <c r="AK109" s="17" t="s">
        <v>35</v>
      </c>
      <c r="AL109" s="17" t="s">
        <v>10388</v>
      </c>
      <c r="AM109" s="17">
        <f>MONTH(EMPENHO[[#This Row],[data_empenho]])</f>
        <v>1</v>
      </c>
    </row>
    <row r="110" spans="1:39" x14ac:dyDescent="0.25">
      <c r="A110">
        <v>6</v>
      </c>
      <c r="B110">
        <v>602</v>
      </c>
      <c r="C110">
        <v>15</v>
      </c>
      <c r="D110">
        <v>451</v>
      </c>
      <c r="E110">
        <v>17</v>
      </c>
      <c r="F110">
        <v>0</v>
      </c>
      <c r="G110">
        <v>1037</v>
      </c>
      <c r="H110" s="17" t="s">
        <v>682</v>
      </c>
      <c r="I110">
        <v>1</v>
      </c>
      <c r="J110">
        <v>0</v>
      </c>
      <c r="K110" s="17" t="s">
        <v>683</v>
      </c>
      <c r="L110" s="1">
        <v>44571</v>
      </c>
      <c r="M110">
        <v>287999.98</v>
      </c>
      <c r="N110" s="17" t="s">
        <v>437</v>
      </c>
      <c r="O110">
        <v>8228</v>
      </c>
      <c r="P110" s="17" t="s">
        <v>438</v>
      </c>
      <c r="Q110">
        <v>0</v>
      </c>
      <c r="R110" s="17" t="s">
        <v>606</v>
      </c>
      <c r="S110" s="17" t="s">
        <v>440</v>
      </c>
      <c r="T110" s="17" t="s">
        <v>438</v>
      </c>
      <c r="U110">
        <v>10</v>
      </c>
      <c r="V110">
        <v>2021</v>
      </c>
      <c r="W110" s="17" t="s">
        <v>684</v>
      </c>
      <c r="X110" s="17" t="s">
        <v>608</v>
      </c>
      <c r="Y110">
        <v>1</v>
      </c>
      <c r="Z110" s="17" t="s">
        <v>443</v>
      </c>
      <c r="AA110" s="17" t="s">
        <v>443</v>
      </c>
      <c r="AB110" s="17" t="s">
        <v>444</v>
      </c>
      <c r="AC110">
        <v>0</v>
      </c>
      <c r="AD110">
        <v>0</v>
      </c>
      <c r="AE110">
        <v>0</v>
      </c>
      <c r="AF110">
        <v>2022</v>
      </c>
      <c r="AG110" s="1">
        <v>44562</v>
      </c>
      <c r="AH110" s="1">
        <v>44773</v>
      </c>
      <c r="AI110" s="1">
        <v>44785</v>
      </c>
      <c r="AJ110" s="17" t="s">
        <v>34</v>
      </c>
      <c r="AK110" s="17" t="s">
        <v>35</v>
      </c>
      <c r="AL110" s="17" t="s">
        <v>10388</v>
      </c>
      <c r="AM110" s="17">
        <f>MONTH(EMPENHO[[#This Row],[data_empenho]])</f>
        <v>1</v>
      </c>
    </row>
    <row r="111" spans="1:39" x14ac:dyDescent="0.25">
      <c r="A111">
        <v>6</v>
      </c>
      <c r="B111">
        <v>602</v>
      </c>
      <c r="C111">
        <v>15</v>
      </c>
      <c r="D111">
        <v>451</v>
      </c>
      <c r="E111">
        <v>17</v>
      </c>
      <c r="F111">
        <v>0</v>
      </c>
      <c r="G111">
        <v>1037</v>
      </c>
      <c r="H111" s="17" t="s">
        <v>682</v>
      </c>
      <c r="I111">
        <v>1</v>
      </c>
      <c r="J111">
        <v>0</v>
      </c>
      <c r="K111" s="17" t="s">
        <v>683</v>
      </c>
      <c r="L111" s="1">
        <v>44725</v>
      </c>
      <c r="M111">
        <v>-17765.3</v>
      </c>
      <c r="N111" s="17" t="s">
        <v>451</v>
      </c>
      <c r="O111">
        <v>8228</v>
      </c>
      <c r="P111" s="17" t="s">
        <v>438</v>
      </c>
      <c r="Q111">
        <v>0</v>
      </c>
      <c r="R111" s="17" t="s">
        <v>606</v>
      </c>
      <c r="S111" s="17" t="s">
        <v>440</v>
      </c>
      <c r="T111" s="17" t="s">
        <v>438</v>
      </c>
      <c r="U111">
        <v>10</v>
      </c>
      <c r="V111">
        <v>2021</v>
      </c>
      <c r="W111" s="17" t="s">
        <v>8869</v>
      </c>
      <c r="X111" s="17" t="s">
        <v>608</v>
      </c>
      <c r="Y111">
        <v>1</v>
      </c>
      <c r="Z111" s="17" t="s">
        <v>443</v>
      </c>
      <c r="AA111" s="17" t="s">
        <v>443</v>
      </c>
      <c r="AB111" s="17" t="s">
        <v>444</v>
      </c>
      <c r="AC111">
        <v>0</v>
      </c>
      <c r="AD111">
        <v>0</v>
      </c>
      <c r="AE111">
        <v>0</v>
      </c>
      <c r="AF111">
        <v>2022</v>
      </c>
      <c r="AG111" s="1">
        <v>44562</v>
      </c>
      <c r="AH111" s="1">
        <v>44773</v>
      </c>
      <c r="AI111" s="1">
        <v>44785</v>
      </c>
      <c r="AJ111" s="17" t="s">
        <v>34</v>
      </c>
      <c r="AK111" s="17" t="s">
        <v>35</v>
      </c>
      <c r="AL111" s="17" t="s">
        <v>10388</v>
      </c>
      <c r="AM111" s="17">
        <f>MONTH(EMPENHO[[#This Row],[data_empenho]])</f>
        <v>6</v>
      </c>
    </row>
    <row r="112" spans="1:39" x14ac:dyDescent="0.25">
      <c r="A112">
        <v>6</v>
      </c>
      <c r="B112">
        <v>602</v>
      </c>
      <c r="C112">
        <v>15</v>
      </c>
      <c r="D112">
        <v>451</v>
      </c>
      <c r="E112">
        <v>17</v>
      </c>
      <c r="F112">
        <v>0</v>
      </c>
      <c r="G112">
        <v>1037</v>
      </c>
      <c r="H112" s="17" t="s">
        <v>682</v>
      </c>
      <c r="I112">
        <v>1</v>
      </c>
      <c r="J112">
        <v>0</v>
      </c>
      <c r="K112" s="17" t="s">
        <v>683</v>
      </c>
      <c r="L112" s="1">
        <v>44725</v>
      </c>
      <c r="M112">
        <v>-20</v>
      </c>
      <c r="N112" s="17" t="s">
        <v>451</v>
      </c>
      <c r="O112">
        <v>8228</v>
      </c>
      <c r="P112" s="17" t="s">
        <v>438</v>
      </c>
      <c r="Q112">
        <v>0</v>
      </c>
      <c r="R112" s="17" t="s">
        <v>606</v>
      </c>
      <c r="S112" s="17" t="s">
        <v>440</v>
      </c>
      <c r="T112" s="17" t="s">
        <v>438</v>
      </c>
      <c r="U112">
        <v>10</v>
      </c>
      <c r="V112">
        <v>2021</v>
      </c>
      <c r="W112" s="17" t="s">
        <v>8869</v>
      </c>
      <c r="X112" s="17" t="s">
        <v>608</v>
      </c>
      <c r="Y112">
        <v>1</v>
      </c>
      <c r="Z112" s="17" t="s">
        <v>443</v>
      </c>
      <c r="AA112" s="17" t="s">
        <v>443</v>
      </c>
      <c r="AB112" s="17" t="s">
        <v>444</v>
      </c>
      <c r="AC112">
        <v>0</v>
      </c>
      <c r="AD112">
        <v>0</v>
      </c>
      <c r="AE112">
        <v>0</v>
      </c>
      <c r="AF112">
        <v>2022</v>
      </c>
      <c r="AG112" s="1">
        <v>44562</v>
      </c>
      <c r="AH112" s="1">
        <v>44773</v>
      </c>
      <c r="AI112" s="1">
        <v>44785</v>
      </c>
      <c r="AJ112" s="17" t="s">
        <v>34</v>
      </c>
      <c r="AK112" s="17" t="s">
        <v>35</v>
      </c>
      <c r="AL112" s="17" t="s">
        <v>10388</v>
      </c>
      <c r="AM112" s="17">
        <f>MONTH(EMPENHO[[#This Row],[data_empenho]])</f>
        <v>6</v>
      </c>
    </row>
    <row r="113" spans="1:39" x14ac:dyDescent="0.25">
      <c r="A113">
        <v>4</v>
      </c>
      <c r="B113">
        <v>401</v>
      </c>
      <c r="C113">
        <v>4</v>
      </c>
      <c r="D113">
        <v>129</v>
      </c>
      <c r="E113">
        <v>1</v>
      </c>
      <c r="F113">
        <v>0</v>
      </c>
      <c r="G113">
        <v>2077</v>
      </c>
      <c r="H113" s="17" t="s">
        <v>478</v>
      </c>
      <c r="I113">
        <v>1112</v>
      </c>
      <c r="J113">
        <v>0</v>
      </c>
      <c r="K113" s="17" t="s">
        <v>685</v>
      </c>
      <c r="L113" s="1">
        <v>44571</v>
      </c>
      <c r="M113">
        <v>722</v>
      </c>
      <c r="N113" s="17" t="s">
        <v>437</v>
      </c>
      <c r="O113">
        <v>7085</v>
      </c>
      <c r="P113" s="17" t="s">
        <v>438</v>
      </c>
      <c r="Q113">
        <v>0</v>
      </c>
      <c r="R113" s="17" t="s">
        <v>480</v>
      </c>
      <c r="S113" s="17" t="s">
        <v>653</v>
      </c>
      <c r="T113" s="17" t="s">
        <v>438</v>
      </c>
      <c r="U113">
        <v>1</v>
      </c>
      <c r="V113">
        <v>2021</v>
      </c>
      <c r="W113" s="17" t="s">
        <v>686</v>
      </c>
      <c r="X113" s="17" t="s">
        <v>482</v>
      </c>
      <c r="Y113">
        <v>1</v>
      </c>
      <c r="Z113" s="17" t="s">
        <v>443</v>
      </c>
      <c r="AA113" s="17" t="s">
        <v>443</v>
      </c>
      <c r="AB113" s="17" t="s">
        <v>444</v>
      </c>
      <c r="AC113">
        <v>0</v>
      </c>
      <c r="AD113">
        <v>0</v>
      </c>
      <c r="AE113">
        <v>0</v>
      </c>
      <c r="AF113">
        <v>2022</v>
      </c>
      <c r="AG113" s="1">
        <v>44562</v>
      </c>
      <c r="AH113" s="1">
        <v>44773</v>
      </c>
      <c r="AI113" s="1">
        <v>44785</v>
      </c>
      <c r="AJ113" s="17" t="s">
        <v>34</v>
      </c>
      <c r="AK113" s="17" t="s">
        <v>35</v>
      </c>
      <c r="AL113" s="17" t="s">
        <v>10388</v>
      </c>
      <c r="AM113" s="17">
        <f>MONTH(EMPENHO[[#This Row],[data_empenho]])</f>
        <v>1</v>
      </c>
    </row>
    <row r="114" spans="1:39" x14ac:dyDescent="0.25">
      <c r="A114">
        <v>4</v>
      </c>
      <c r="B114">
        <v>401</v>
      </c>
      <c r="C114">
        <v>4</v>
      </c>
      <c r="D114">
        <v>129</v>
      </c>
      <c r="E114">
        <v>1</v>
      </c>
      <c r="F114">
        <v>0</v>
      </c>
      <c r="G114">
        <v>2077</v>
      </c>
      <c r="H114" s="17" t="s">
        <v>478</v>
      </c>
      <c r="I114">
        <v>1112</v>
      </c>
      <c r="J114">
        <v>0</v>
      </c>
      <c r="K114" s="17" t="s">
        <v>685</v>
      </c>
      <c r="L114" s="1">
        <v>44636</v>
      </c>
      <c r="M114">
        <v>-139.80000000000001</v>
      </c>
      <c r="N114" s="17" t="s">
        <v>451</v>
      </c>
      <c r="O114">
        <v>7085</v>
      </c>
      <c r="P114" s="17" t="s">
        <v>438</v>
      </c>
      <c r="Q114">
        <v>0</v>
      </c>
      <c r="R114" s="17" t="s">
        <v>480</v>
      </c>
      <c r="S114" s="17" t="s">
        <v>653</v>
      </c>
      <c r="T114" s="17" t="s">
        <v>438</v>
      </c>
      <c r="U114">
        <v>1</v>
      </c>
      <c r="V114">
        <v>2021</v>
      </c>
      <c r="W114" s="17" t="s">
        <v>4188</v>
      </c>
      <c r="X114" s="17" t="s">
        <v>482</v>
      </c>
      <c r="Y114">
        <v>1</v>
      </c>
      <c r="Z114" s="17" t="s">
        <v>443</v>
      </c>
      <c r="AA114" s="17" t="s">
        <v>443</v>
      </c>
      <c r="AB114" s="17" t="s">
        <v>444</v>
      </c>
      <c r="AC114">
        <v>0</v>
      </c>
      <c r="AD114">
        <v>0</v>
      </c>
      <c r="AE114">
        <v>0</v>
      </c>
      <c r="AF114">
        <v>2022</v>
      </c>
      <c r="AG114" s="1">
        <v>44562</v>
      </c>
      <c r="AH114" s="1">
        <v>44773</v>
      </c>
      <c r="AI114" s="1">
        <v>44785</v>
      </c>
      <c r="AJ114" s="17" t="s">
        <v>34</v>
      </c>
      <c r="AK114" s="17" t="s">
        <v>35</v>
      </c>
      <c r="AL114" s="17" t="s">
        <v>10388</v>
      </c>
      <c r="AM114" s="17">
        <f>MONTH(EMPENHO[[#This Row],[data_empenho]])</f>
        <v>3</v>
      </c>
    </row>
    <row r="115" spans="1:39" x14ac:dyDescent="0.25">
      <c r="A115">
        <v>4</v>
      </c>
      <c r="B115">
        <v>401</v>
      </c>
      <c r="C115">
        <v>4</v>
      </c>
      <c r="D115">
        <v>129</v>
      </c>
      <c r="E115">
        <v>1</v>
      </c>
      <c r="F115">
        <v>0</v>
      </c>
      <c r="G115">
        <v>2077</v>
      </c>
      <c r="H115" s="17" t="s">
        <v>478</v>
      </c>
      <c r="I115">
        <v>1112</v>
      </c>
      <c r="J115">
        <v>0</v>
      </c>
      <c r="K115" s="17" t="s">
        <v>685</v>
      </c>
      <c r="L115" s="1">
        <v>44636</v>
      </c>
      <c r="M115">
        <v>-582.20000000000005</v>
      </c>
      <c r="N115" s="17" t="s">
        <v>451</v>
      </c>
      <c r="O115">
        <v>7085</v>
      </c>
      <c r="P115" s="17" t="s">
        <v>438</v>
      </c>
      <c r="Q115">
        <v>0</v>
      </c>
      <c r="R115" s="17" t="s">
        <v>480</v>
      </c>
      <c r="S115" s="17" t="s">
        <v>653</v>
      </c>
      <c r="T115" s="17" t="s">
        <v>438</v>
      </c>
      <c r="U115">
        <v>1</v>
      </c>
      <c r="V115">
        <v>2021</v>
      </c>
      <c r="W115" s="17" t="s">
        <v>4189</v>
      </c>
      <c r="X115" s="17" t="s">
        <v>482</v>
      </c>
      <c r="Y115">
        <v>1</v>
      </c>
      <c r="Z115" s="17" t="s">
        <v>443</v>
      </c>
      <c r="AA115" s="17" t="s">
        <v>443</v>
      </c>
      <c r="AB115" s="17" t="s">
        <v>444</v>
      </c>
      <c r="AC115">
        <v>0</v>
      </c>
      <c r="AD115">
        <v>0</v>
      </c>
      <c r="AE115">
        <v>0</v>
      </c>
      <c r="AF115">
        <v>2022</v>
      </c>
      <c r="AG115" s="1">
        <v>44562</v>
      </c>
      <c r="AH115" s="1">
        <v>44773</v>
      </c>
      <c r="AI115" s="1">
        <v>44785</v>
      </c>
      <c r="AJ115" s="17" t="s">
        <v>34</v>
      </c>
      <c r="AK115" s="17" t="s">
        <v>35</v>
      </c>
      <c r="AL115" s="17" t="s">
        <v>10388</v>
      </c>
      <c r="AM115" s="17">
        <f>MONTH(EMPENHO[[#This Row],[data_empenho]])</f>
        <v>3</v>
      </c>
    </row>
    <row r="116" spans="1:39" x14ac:dyDescent="0.25">
      <c r="A116">
        <v>8</v>
      </c>
      <c r="B116">
        <v>801</v>
      </c>
      <c r="C116">
        <v>10</v>
      </c>
      <c r="D116">
        <v>303</v>
      </c>
      <c r="E116">
        <v>8</v>
      </c>
      <c r="F116">
        <v>0</v>
      </c>
      <c r="G116">
        <v>1047</v>
      </c>
      <c r="H116" s="17" t="s">
        <v>602</v>
      </c>
      <c r="I116">
        <v>40</v>
      </c>
      <c r="J116">
        <v>0</v>
      </c>
      <c r="K116" s="17" t="s">
        <v>687</v>
      </c>
      <c r="L116" s="1">
        <v>44571</v>
      </c>
      <c r="M116">
        <v>3000</v>
      </c>
      <c r="N116" s="17" t="s">
        <v>437</v>
      </c>
      <c r="O116">
        <v>4252</v>
      </c>
      <c r="P116" s="17" t="s">
        <v>438</v>
      </c>
      <c r="Q116">
        <v>0</v>
      </c>
      <c r="R116" s="17" t="s">
        <v>439</v>
      </c>
      <c r="S116" s="17" t="s">
        <v>440</v>
      </c>
      <c r="T116" s="17" t="s">
        <v>438</v>
      </c>
      <c r="U116">
        <v>0</v>
      </c>
      <c r="V116">
        <v>0</v>
      </c>
      <c r="W116" s="17" t="s">
        <v>688</v>
      </c>
      <c r="X116" s="17" t="s">
        <v>465</v>
      </c>
      <c r="Y116">
        <v>1</v>
      </c>
      <c r="Z116" s="17" t="s">
        <v>443</v>
      </c>
      <c r="AA116" s="17" t="s">
        <v>443</v>
      </c>
      <c r="AB116" s="17" t="s">
        <v>444</v>
      </c>
      <c r="AC116">
        <v>0</v>
      </c>
      <c r="AD116">
        <v>0</v>
      </c>
      <c r="AE116">
        <v>0</v>
      </c>
      <c r="AF116">
        <v>2022</v>
      </c>
      <c r="AG116" s="1">
        <v>44562</v>
      </c>
      <c r="AH116" s="1">
        <v>44773</v>
      </c>
      <c r="AI116" s="1">
        <v>44785</v>
      </c>
      <c r="AJ116" s="17" t="s">
        <v>34</v>
      </c>
      <c r="AK116" s="17" t="s">
        <v>35</v>
      </c>
      <c r="AL116" s="17" t="s">
        <v>10388</v>
      </c>
      <c r="AM116" s="17">
        <f>MONTH(EMPENHO[[#This Row],[data_empenho]])</f>
        <v>1</v>
      </c>
    </row>
    <row r="117" spans="1:39" x14ac:dyDescent="0.25">
      <c r="A117">
        <v>9</v>
      </c>
      <c r="B117">
        <v>902</v>
      </c>
      <c r="C117">
        <v>8</v>
      </c>
      <c r="D117">
        <v>244</v>
      </c>
      <c r="E117">
        <v>11</v>
      </c>
      <c r="F117">
        <v>0</v>
      </c>
      <c r="G117">
        <v>2012</v>
      </c>
      <c r="H117" s="17" t="s">
        <v>689</v>
      </c>
      <c r="I117">
        <v>1</v>
      </c>
      <c r="J117">
        <v>0</v>
      </c>
      <c r="K117" s="17" t="s">
        <v>690</v>
      </c>
      <c r="L117" s="1">
        <v>44571</v>
      </c>
      <c r="M117">
        <v>180</v>
      </c>
      <c r="N117" s="17" t="s">
        <v>437</v>
      </c>
      <c r="O117">
        <v>5208</v>
      </c>
      <c r="P117" s="17" t="s">
        <v>438</v>
      </c>
      <c r="Q117">
        <v>0</v>
      </c>
      <c r="R117" s="17" t="s">
        <v>439</v>
      </c>
      <c r="S117" s="17" t="s">
        <v>440</v>
      </c>
      <c r="T117" s="17" t="s">
        <v>438</v>
      </c>
      <c r="U117">
        <v>0</v>
      </c>
      <c r="V117">
        <v>0</v>
      </c>
      <c r="W117" s="17" t="s">
        <v>691</v>
      </c>
      <c r="X117" s="17" t="s">
        <v>465</v>
      </c>
      <c r="Y117">
        <v>1</v>
      </c>
      <c r="Z117" s="17" t="s">
        <v>443</v>
      </c>
      <c r="AA117" s="17" t="s">
        <v>443</v>
      </c>
      <c r="AB117" s="17" t="s">
        <v>444</v>
      </c>
      <c r="AC117">
        <v>0</v>
      </c>
      <c r="AD117">
        <v>0</v>
      </c>
      <c r="AE117">
        <v>0</v>
      </c>
      <c r="AF117">
        <v>2022</v>
      </c>
      <c r="AG117" s="1">
        <v>44562</v>
      </c>
      <c r="AH117" s="1">
        <v>44773</v>
      </c>
      <c r="AI117" s="1">
        <v>44785</v>
      </c>
      <c r="AJ117" s="17" t="s">
        <v>34</v>
      </c>
      <c r="AK117" s="17" t="s">
        <v>35</v>
      </c>
      <c r="AL117" s="17" t="s">
        <v>10388</v>
      </c>
      <c r="AM117" s="17">
        <f>MONTH(EMPENHO[[#This Row],[data_empenho]])</f>
        <v>1</v>
      </c>
    </row>
    <row r="118" spans="1:39" x14ac:dyDescent="0.25">
      <c r="A118">
        <v>8</v>
      </c>
      <c r="B118">
        <v>801</v>
      </c>
      <c r="C118">
        <v>10</v>
      </c>
      <c r="D118">
        <v>303</v>
      </c>
      <c r="E118">
        <v>8</v>
      </c>
      <c r="F118">
        <v>0</v>
      </c>
      <c r="G118">
        <v>2100</v>
      </c>
      <c r="H118" s="17" t="s">
        <v>662</v>
      </c>
      <c r="I118">
        <v>40</v>
      </c>
      <c r="J118">
        <v>0</v>
      </c>
      <c r="K118" s="17" t="s">
        <v>692</v>
      </c>
      <c r="L118" s="1">
        <v>44571</v>
      </c>
      <c r="M118">
        <v>136.5</v>
      </c>
      <c r="N118" s="17" t="s">
        <v>437</v>
      </c>
      <c r="O118">
        <v>6938</v>
      </c>
      <c r="P118" s="17" t="s">
        <v>438</v>
      </c>
      <c r="Q118">
        <v>0</v>
      </c>
      <c r="R118" s="17" t="s">
        <v>439</v>
      </c>
      <c r="S118" s="17" t="s">
        <v>440</v>
      </c>
      <c r="T118" s="17" t="s">
        <v>438</v>
      </c>
      <c r="U118">
        <v>0</v>
      </c>
      <c r="V118">
        <v>0</v>
      </c>
      <c r="W118" s="17" t="s">
        <v>693</v>
      </c>
      <c r="X118" s="17" t="s">
        <v>465</v>
      </c>
      <c r="Y118">
        <v>1</v>
      </c>
      <c r="Z118" s="17" t="s">
        <v>443</v>
      </c>
      <c r="AA118" s="17" t="s">
        <v>443</v>
      </c>
      <c r="AB118" s="17" t="s">
        <v>444</v>
      </c>
      <c r="AC118">
        <v>0</v>
      </c>
      <c r="AD118">
        <v>0</v>
      </c>
      <c r="AE118">
        <v>0</v>
      </c>
      <c r="AF118">
        <v>2022</v>
      </c>
      <c r="AG118" s="1">
        <v>44562</v>
      </c>
      <c r="AH118" s="1">
        <v>44773</v>
      </c>
      <c r="AI118" s="1">
        <v>44785</v>
      </c>
      <c r="AJ118" s="17" t="s">
        <v>34</v>
      </c>
      <c r="AK118" s="17" t="s">
        <v>35</v>
      </c>
      <c r="AL118" s="17" t="s">
        <v>10388</v>
      </c>
      <c r="AM118" s="17">
        <f>MONTH(EMPENHO[[#This Row],[data_empenho]])</f>
        <v>1</v>
      </c>
    </row>
    <row r="119" spans="1:39" x14ac:dyDescent="0.25">
      <c r="A119">
        <v>8</v>
      </c>
      <c r="B119">
        <v>801</v>
      </c>
      <c r="C119">
        <v>10</v>
      </c>
      <c r="D119">
        <v>303</v>
      </c>
      <c r="E119">
        <v>8</v>
      </c>
      <c r="F119">
        <v>0</v>
      </c>
      <c r="G119">
        <v>2100</v>
      </c>
      <c r="H119" s="17" t="s">
        <v>662</v>
      </c>
      <c r="I119">
        <v>40</v>
      </c>
      <c r="J119">
        <v>0</v>
      </c>
      <c r="K119" s="17" t="s">
        <v>694</v>
      </c>
      <c r="L119" s="1">
        <v>44571</v>
      </c>
      <c r="M119">
        <v>49</v>
      </c>
      <c r="N119" s="17" t="s">
        <v>437</v>
      </c>
      <c r="O119">
        <v>4763</v>
      </c>
      <c r="P119" s="17" t="s">
        <v>438</v>
      </c>
      <c r="Q119">
        <v>0</v>
      </c>
      <c r="R119" s="17" t="s">
        <v>439</v>
      </c>
      <c r="S119" s="17" t="s">
        <v>440</v>
      </c>
      <c r="T119" s="17" t="s">
        <v>438</v>
      </c>
      <c r="U119">
        <v>0</v>
      </c>
      <c r="V119">
        <v>0</v>
      </c>
      <c r="W119" s="17" t="s">
        <v>695</v>
      </c>
      <c r="X119" s="17" t="s">
        <v>465</v>
      </c>
      <c r="Y119">
        <v>1</v>
      </c>
      <c r="Z119" s="17" t="s">
        <v>443</v>
      </c>
      <c r="AA119" s="17" t="s">
        <v>443</v>
      </c>
      <c r="AB119" s="17" t="s">
        <v>444</v>
      </c>
      <c r="AC119">
        <v>0</v>
      </c>
      <c r="AD119">
        <v>0</v>
      </c>
      <c r="AE119">
        <v>0</v>
      </c>
      <c r="AF119">
        <v>2022</v>
      </c>
      <c r="AG119" s="1">
        <v>44562</v>
      </c>
      <c r="AH119" s="1">
        <v>44773</v>
      </c>
      <c r="AI119" s="1">
        <v>44785</v>
      </c>
      <c r="AJ119" s="17" t="s">
        <v>34</v>
      </c>
      <c r="AK119" s="17" t="s">
        <v>35</v>
      </c>
      <c r="AL119" s="17" t="s">
        <v>10388</v>
      </c>
      <c r="AM119" s="17">
        <f>MONTH(EMPENHO[[#This Row],[data_empenho]])</f>
        <v>1</v>
      </c>
    </row>
    <row r="120" spans="1:39" x14ac:dyDescent="0.25">
      <c r="A120">
        <v>8</v>
      </c>
      <c r="B120">
        <v>801</v>
      </c>
      <c r="C120">
        <v>10</v>
      </c>
      <c r="D120">
        <v>303</v>
      </c>
      <c r="E120">
        <v>8</v>
      </c>
      <c r="F120">
        <v>0</v>
      </c>
      <c r="G120">
        <v>2100</v>
      </c>
      <c r="H120" s="17" t="s">
        <v>662</v>
      </c>
      <c r="I120">
        <v>40</v>
      </c>
      <c r="J120">
        <v>0</v>
      </c>
      <c r="K120" s="17" t="s">
        <v>696</v>
      </c>
      <c r="L120" s="1">
        <v>44571</v>
      </c>
      <c r="M120">
        <v>308</v>
      </c>
      <c r="N120" s="17" t="s">
        <v>437</v>
      </c>
      <c r="O120">
        <v>4763</v>
      </c>
      <c r="P120" s="17" t="s">
        <v>438</v>
      </c>
      <c r="Q120">
        <v>0</v>
      </c>
      <c r="R120" s="17" t="s">
        <v>439</v>
      </c>
      <c r="S120" s="17" t="s">
        <v>440</v>
      </c>
      <c r="T120" s="17" t="s">
        <v>438</v>
      </c>
      <c r="U120">
        <v>0</v>
      </c>
      <c r="V120">
        <v>0</v>
      </c>
      <c r="W120" s="17" t="s">
        <v>697</v>
      </c>
      <c r="X120" s="17" t="s">
        <v>465</v>
      </c>
      <c r="Y120">
        <v>1</v>
      </c>
      <c r="Z120" s="17" t="s">
        <v>443</v>
      </c>
      <c r="AA120" s="17" t="s">
        <v>443</v>
      </c>
      <c r="AB120" s="17" t="s">
        <v>444</v>
      </c>
      <c r="AC120">
        <v>0</v>
      </c>
      <c r="AD120">
        <v>0</v>
      </c>
      <c r="AE120">
        <v>0</v>
      </c>
      <c r="AF120">
        <v>2022</v>
      </c>
      <c r="AG120" s="1">
        <v>44562</v>
      </c>
      <c r="AH120" s="1">
        <v>44773</v>
      </c>
      <c r="AI120" s="1">
        <v>44785</v>
      </c>
      <c r="AJ120" s="17" t="s">
        <v>34</v>
      </c>
      <c r="AK120" s="17" t="s">
        <v>35</v>
      </c>
      <c r="AL120" s="17" t="s">
        <v>10388</v>
      </c>
      <c r="AM120" s="17">
        <f>MONTH(EMPENHO[[#This Row],[data_empenho]])</f>
        <v>1</v>
      </c>
    </row>
    <row r="121" spans="1:39" x14ac:dyDescent="0.25">
      <c r="A121">
        <v>7</v>
      </c>
      <c r="B121">
        <v>702</v>
      </c>
      <c r="C121">
        <v>15</v>
      </c>
      <c r="D121">
        <v>451</v>
      </c>
      <c r="E121">
        <v>17</v>
      </c>
      <c r="F121">
        <v>0</v>
      </c>
      <c r="G121">
        <v>2002</v>
      </c>
      <c r="H121" s="17" t="s">
        <v>698</v>
      </c>
      <c r="I121">
        <v>1</v>
      </c>
      <c r="J121">
        <v>0</v>
      </c>
      <c r="K121" s="17" t="s">
        <v>699</v>
      </c>
      <c r="L121" s="1">
        <v>44571</v>
      </c>
      <c r="M121">
        <v>41</v>
      </c>
      <c r="N121" s="17" t="s">
        <v>437</v>
      </c>
      <c r="O121">
        <v>1744</v>
      </c>
      <c r="P121" s="17" t="s">
        <v>438</v>
      </c>
      <c r="Q121">
        <v>0</v>
      </c>
      <c r="R121" s="17" t="s">
        <v>439</v>
      </c>
      <c r="S121" s="17" t="s">
        <v>440</v>
      </c>
      <c r="T121" s="17" t="s">
        <v>438</v>
      </c>
      <c r="U121">
        <v>0</v>
      </c>
      <c r="V121">
        <v>0</v>
      </c>
      <c r="W121" s="17" t="s">
        <v>700</v>
      </c>
      <c r="X121" s="17" t="s">
        <v>465</v>
      </c>
      <c r="Y121">
        <v>1</v>
      </c>
      <c r="Z121" s="17" t="s">
        <v>443</v>
      </c>
      <c r="AA121" s="17" t="s">
        <v>443</v>
      </c>
      <c r="AB121" s="17" t="s">
        <v>444</v>
      </c>
      <c r="AC121">
        <v>0</v>
      </c>
      <c r="AD121">
        <v>0</v>
      </c>
      <c r="AE121">
        <v>0</v>
      </c>
      <c r="AF121">
        <v>2022</v>
      </c>
      <c r="AG121" s="1">
        <v>44562</v>
      </c>
      <c r="AH121" s="1">
        <v>44773</v>
      </c>
      <c r="AI121" s="1">
        <v>44785</v>
      </c>
      <c r="AJ121" s="17" t="s">
        <v>34</v>
      </c>
      <c r="AK121" s="17" t="s">
        <v>35</v>
      </c>
      <c r="AL121" s="17" t="s">
        <v>10388</v>
      </c>
      <c r="AM121" s="17">
        <f>MONTH(EMPENHO[[#This Row],[data_empenho]])</f>
        <v>1</v>
      </c>
    </row>
    <row r="122" spans="1:39" x14ac:dyDescent="0.25">
      <c r="A122">
        <v>10</v>
      </c>
      <c r="B122">
        <v>1004</v>
      </c>
      <c r="C122">
        <v>17</v>
      </c>
      <c r="D122">
        <v>511</v>
      </c>
      <c r="E122">
        <v>12</v>
      </c>
      <c r="F122">
        <v>0</v>
      </c>
      <c r="G122">
        <v>2059</v>
      </c>
      <c r="H122" s="17" t="s">
        <v>698</v>
      </c>
      <c r="I122">
        <v>1</v>
      </c>
      <c r="J122">
        <v>0</v>
      </c>
      <c r="K122" s="17" t="s">
        <v>701</v>
      </c>
      <c r="L122" s="1">
        <v>44571</v>
      </c>
      <c r="M122">
        <v>810</v>
      </c>
      <c r="N122" s="17" t="s">
        <v>437</v>
      </c>
      <c r="O122">
        <v>39</v>
      </c>
      <c r="P122" s="17" t="s">
        <v>438</v>
      </c>
      <c r="Q122">
        <v>0</v>
      </c>
      <c r="R122" s="17" t="s">
        <v>439</v>
      </c>
      <c r="S122" s="17" t="s">
        <v>440</v>
      </c>
      <c r="T122" s="17" t="s">
        <v>438</v>
      </c>
      <c r="U122">
        <v>0</v>
      </c>
      <c r="V122">
        <v>0</v>
      </c>
      <c r="W122" s="17" t="s">
        <v>702</v>
      </c>
      <c r="X122" s="17" t="s">
        <v>465</v>
      </c>
      <c r="Y122">
        <v>1</v>
      </c>
      <c r="Z122" s="17" t="s">
        <v>443</v>
      </c>
      <c r="AA122" s="17" t="s">
        <v>443</v>
      </c>
      <c r="AB122" s="17" t="s">
        <v>444</v>
      </c>
      <c r="AC122">
        <v>0</v>
      </c>
      <c r="AD122">
        <v>0</v>
      </c>
      <c r="AE122">
        <v>0</v>
      </c>
      <c r="AF122">
        <v>2022</v>
      </c>
      <c r="AG122" s="1">
        <v>44562</v>
      </c>
      <c r="AH122" s="1">
        <v>44773</v>
      </c>
      <c r="AI122" s="1">
        <v>44785</v>
      </c>
      <c r="AJ122" s="17" t="s">
        <v>34</v>
      </c>
      <c r="AK122" s="17" t="s">
        <v>35</v>
      </c>
      <c r="AL122" s="17" t="s">
        <v>10388</v>
      </c>
      <c r="AM122" s="17">
        <f>MONTH(EMPENHO[[#This Row],[data_empenho]])</f>
        <v>1</v>
      </c>
    </row>
    <row r="123" spans="1:39" x14ac:dyDescent="0.25">
      <c r="A123">
        <v>7</v>
      </c>
      <c r="B123">
        <v>702</v>
      </c>
      <c r="C123">
        <v>15</v>
      </c>
      <c r="D123">
        <v>451</v>
      </c>
      <c r="E123">
        <v>17</v>
      </c>
      <c r="F123">
        <v>0</v>
      </c>
      <c r="G123">
        <v>2002</v>
      </c>
      <c r="H123" s="17" t="s">
        <v>703</v>
      </c>
      <c r="I123">
        <v>1</v>
      </c>
      <c r="J123">
        <v>0</v>
      </c>
      <c r="K123" s="17" t="s">
        <v>704</v>
      </c>
      <c r="L123" s="1">
        <v>44571</v>
      </c>
      <c r="M123">
        <v>4736.7700000000004</v>
      </c>
      <c r="N123" s="17" t="s">
        <v>437</v>
      </c>
      <c r="O123">
        <v>1169</v>
      </c>
      <c r="P123" s="17" t="s">
        <v>438</v>
      </c>
      <c r="Q123">
        <v>0</v>
      </c>
      <c r="R123" s="17" t="s">
        <v>439</v>
      </c>
      <c r="S123" s="17" t="s">
        <v>440</v>
      </c>
      <c r="T123" s="17" t="s">
        <v>438</v>
      </c>
      <c r="U123">
        <v>0</v>
      </c>
      <c r="V123">
        <v>0</v>
      </c>
      <c r="W123" s="17" t="s">
        <v>705</v>
      </c>
      <c r="X123" s="17" t="s">
        <v>465</v>
      </c>
      <c r="Y123">
        <v>1</v>
      </c>
      <c r="Z123" s="17" t="s">
        <v>443</v>
      </c>
      <c r="AA123" s="17" t="s">
        <v>443</v>
      </c>
      <c r="AB123" s="17" t="s">
        <v>444</v>
      </c>
      <c r="AC123">
        <v>0</v>
      </c>
      <c r="AD123">
        <v>0</v>
      </c>
      <c r="AE123">
        <v>0</v>
      </c>
      <c r="AF123">
        <v>2022</v>
      </c>
      <c r="AG123" s="1">
        <v>44562</v>
      </c>
      <c r="AH123" s="1">
        <v>44773</v>
      </c>
      <c r="AI123" s="1">
        <v>44785</v>
      </c>
      <c r="AJ123" s="17" t="s">
        <v>34</v>
      </c>
      <c r="AK123" s="17" t="s">
        <v>35</v>
      </c>
      <c r="AL123" s="17" t="s">
        <v>10388</v>
      </c>
      <c r="AM123" s="17">
        <f>MONTH(EMPENHO[[#This Row],[data_empenho]])</f>
        <v>1</v>
      </c>
    </row>
    <row r="124" spans="1:39" x14ac:dyDescent="0.25">
      <c r="A124">
        <v>3</v>
      </c>
      <c r="B124">
        <v>301</v>
      </c>
      <c r="C124">
        <v>4</v>
      </c>
      <c r="D124">
        <v>122</v>
      </c>
      <c r="E124">
        <v>1</v>
      </c>
      <c r="F124">
        <v>0</v>
      </c>
      <c r="G124">
        <v>2068</v>
      </c>
      <c r="H124" s="17" t="s">
        <v>706</v>
      </c>
      <c r="I124">
        <v>1</v>
      </c>
      <c r="J124">
        <v>0</v>
      </c>
      <c r="K124" s="17" t="s">
        <v>707</v>
      </c>
      <c r="L124" s="1">
        <v>44571</v>
      </c>
      <c r="M124">
        <v>1780</v>
      </c>
      <c r="N124" s="17" t="s">
        <v>437</v>
      </c>
      <c r="O124">
        <v>8235</v>
      </c>
      <c r="P124" s="17" t="s">
        <v>438</v>
      </c>
      <c r="Q124">
        <v>0</v>
      </c>
      <c r="R124" s="17" t="s">
        <v>584</v>
      </c>
      <c r="S124" s="17" t="s">
        <v>440</v>
      </c>
      <c r="T124" s="17" t="s">
        <v>438</v>
      </c>
      <c r="U124">
        <v>28</v>
      </c>
      <c r="V124">
        <v>2021</v>
      </c>
      <c r="W124" s="17" t="s">
        <v>708</v>
      </c>
      <c r="X124" s="17" t="s">
        <v>586</v>
      </c>
      <c r="Y124">
        <v>1</v>
      </c>
      <c r="Z124" s="17" t="s">
        <v>443</v>
      </c>
      <c r="AA124" s="17" t="s">
        <v>443</v>
      </c>
      <c r="AB124" s="17" t="s">
        <v>444</v>
      </c>
      <c r="AC124">
        <v>0</v>
      </c>
      <c r="AD124">
        <v>0</v>
      </c>
      <c r="AE124">
        <v>0</v>
      </c>
      <c r="AF124">
        <v>2022</v>
      </c>
      <c r="AG124" s="1">
        <v>44562</v>
      </c>
      <c r="AH124" s="1">
        <v>44773</v>
      </c>
      <c r="AI124" s="1">
        <v>44785</v>
      </c>
      <c r="AJ124" s="17" t="s">
        <v>34</v>
      </c>
      <c r="AK124" s="17" t="s">
        <v>35</v>
      </c>
      <c r="AL124" s="17" t="s">
        <v>10388</v>
      </c>
      <c r="AM124" s="17">
        <f>MONTH(EMPENHO[[#This Row],[data_empenho]])</f>
        <v>1</v>
      </c>
    </row>
    <row r="125" spans="1:39" x14ac:dyDescent="0.25">
      <c r="A125">
        <v>3</v>
      </c>
      <c r="B125">
        <v>301</v>
      </c>
      <c r="C125">
        <v>4</v>
      </c>
      <c r="D125">
        <v>131</v>
      </c>
      <c r="E125">
        <v>1</v>
      </c>
      <c r="F125">
        <v>0</v>
      </c>
      <c r="G125">
        <v>2071</v>
      </c>
      <c r="H125" s="17" t="s">
        <v>590</v>
      </c>
      <c r="I125">
        <v>1</v>
      </c>
      <c r="J125">
        <v>0</v>
      </c>
      <c r="K125" s="17" t="s">
        <v>709</v>
      </c>
      <c r="L125" s="1">
        <v>44571</v>
      </c>
      <c r="M125">
        <v>1300</v>
      </c>
      <c r="N125" s="17" t="s">
        <v>437</v>
      </c>
      <c r="O125">
        <v>1184</v>
      </c>
      <c r="P125" s="17" t="s">
        <v>438</v>
      </c>
      <c r="Q125">
        <v>0</v>
      </c>
      <c r="R125" s="17" t="s">
        <v>439</v>
      </c>
      <c r="S125" s="17" t="s">
        <v>440</v>
      </c>
      <c r="T125" s="17" t="s">
        <v>438</v>
      </c>
      <c r="U125">
        <v>42</v>
      </c>
      <c r="V125">
        <v>2017</v>
      </c>
      <c r="W125" s="17" t="s">
        <v>710</v>
      </c>
      <c r="X125" s="17" t="s">
        <v>465</v>
      </c>
      <c r="Y125">
        <v>1</v>
      </c>
      <c r="Z125" s="17" t="s">
        <v>443</v>
      </c>
      <c r="AA125" s="17" t="s">
        <v>443</v>
      </c>
      <c r="AB125" s="17" t="s">
        <v>444</v>
      </c>
      <c r="AC125">
        <v>0</v>
      </c>
      <c r="AD125">
        <v>0</v>
      </c>
      <c r="AE125">
        <v>0</v>
      </c>
      <c r="AF125">
        <v>2022</v>
      </c>
      <c r="AG125" s="1">
        <v>44562</v>
      </c>
      <c r="AH125" s="1">
        <v>44773</v>
      </c>
      <c r="AI125" s="1">
        <v>44785</v>
      </c>
      <c r="AJ125" s="17" t="s">
        <v>34</v>
      </c>
      <c r="AK125" s="17" t="s">
        <v>35</v>
      </c>
      <c r="AL125" s="17" t="s">
        <v>10388</v>
      </c>
      <c r="AM125" s="17">
        <f>MONTH(EMPENHO[[#This Row],[data_empenho]])</f>
        <v>1</v>
      </c>
    </row>
    <row r="126" spans="1:39" x14ac:dyDescent="0.25">
      <c r="A126">
        <v>6</v>
      </c>
      <c r="B126">
        <v>603</v>
      </c>
      <c r="C126">
        <v>26</v>
      </c>
      <c r="D126">
        <v>782</v>
      </c>
      <c r="E126">
        <v>17</v>
      </c>
      <c r="F126">
        <v>0</v>
      </c>
      <c r="G126">
        <v>2073</v>
      </c>
      <c r="H126" s="17" t="s">
        <v>679</v>
      </c>
      <c r="I126">
        <v>1</v>
      </c>
      <c r="J126">
        <v>0</v>
      </c>
      <c r="K126" s="17" t="s">
        <v>711</v>
      </c>
      <c r="L126" s="1">
        <v>44571</v>
      </c>
      <c r="M126">
        <v>88.78</v>
      </c>
      <c r="N126" s="17" t="s">
        <v>437</v>
      </c>
      <c r="O126">
        <v>38</v>
      </c>
      <c r="P126" s="17" t="s">
        <v>438</v>
      </c>
      <c r="Q126">
        <v>0</v>
      </c>
      <c r="R126" s="17" t="s">
        <v>439</v>
      </c>
      <c r="S126" s="17" t="s">
        <v>440</v>
      </c>
      <c r="T126" s="17" t="s">
        <v>438</v>
      </c>
      <c r="U126">
        <v>0</v>
      </c>
      <c r="V126">
        <v>0</v>
      </c>
      <c r="W126" s="17" t="s">
        <v>712</v>
      </c>
      <c r="X126" s="17" t="s">
        <v>465</v>
      </c>
      <c r="Y126">
        <v>1</v>
      </c>
      <c r="Z126" s="17" t="s">
        <v>443</v>
      </c>
      <c r="AA126" s="17" t="s">
        <v>443</v>
      </c>
      <c r="AB126" s="17" t="s">
        <v>444</v>
      </c>
      <c r="AC126">
        <v>0</v>
      </c>
      <c r="AD126">
        <v>0</v>
      </c>
      <c r="AE126">
        <v>0</v>
      </c>
      <c r="AF126">
        <v>2022</v>
      </c>
      <c r="AG126" s="1">
        <v>44562</v>
      </c>
      <c r="AH126" s="1">
        <v>44773</v>
      </c>
      <c r="AI126" s="1">
        <v>44785</v>
      </c>
      <c r="AJ126" s="17" t="s">
        <v>34</v>
      </c>
      <c r="AK126" s="17" t="s">
        <v>35</v>
      </c>
      <c r="AL126" s="17" t="s">
        <v>10388</v>
      </c>
      <c r="AM126" s="17">
        <f>MONTH(EMPENHO[[#This Row],[data_empenho]])</f>
        <v>1</v>
      </c>
    </row>
    <row r="127" spans="1:39" x14ac:dyDescent="0.25">
      <c r="A127">
        <v>6</v>
      </c>
      <c r="B127">
        <v>603</v>
      </c>
      <c r="C127">
        <v>26</v>
      </c>
      <c r="D127">
        <v>782</v>
      </c>
      <c r="E127">
        <v>17</v>
      </c>
      <c r="F127">
        <v>0</v>
      </c>
      <c r="G127">
        <v>2073</v>
      </c>
      <c r="H127" s="17" t="s">
        <v>679</v>
      </c>
      <c r="I127">
        <v>1</v>
      </c>
      <c r="J127">
        <v>0</v>
      </c>
      <c r="K127" s="17" t="s">
        <v>711</v>
      </c>
      <c r="L127" s="1">
        <v>44571</v>
      </c>
      <c r="M127">
        <v>-88.78</v>
      </c>
      <c r="N127" s="17" t="s">
        <v>451</v>
      </c>
      <c r="O127">
        <v>38</v>
      </c>
      <c r="P127" s="17" t="s">
        <v>438</v>
      </c>
      <c r="Q127">
        <v>0</v>
      </c>
      <c r="R127" s="17" t="s">
        <v>439</v>
      </c>
      <c r="S127" s="17" t="s">
        <v>440</v>
      </c>
      <c r="T127" s="17" t="s">
        <v>438</v>
      </c>
      <c r="U127">
        <v>0</v>
      </c>
      <c r="V127">
        <v>0</v>
      </c>
      <c r="W127" s="17" t="s">
        <v>713</v>
      </c>
      <c r="X127" s="17" t="s">
        <v>465</v>
      </c>
      <c r="Y127">
        <v>1</v>
      </c>
      <c r="Z127" s="17" t="s">
        <v>443</v>
      </c>
      <c r="AA127" s="17" t="s">
        <v>443</v>
      </c>
      <c r="AB127" s="17" t="s">
        <v>444</v>
      </c>
      <c r="AC127">
        <v>0</v>
      </c>
      <c r="AD127">
        <v>0</v>
      </c>
      <c r="AE127">
        <v>0</v>
      </c>
      <c r="AF127">
        <v>2022</v>
      </c>
      <c r="AG127" s="1">
        <v>44562</v>
      </c>
      <c r="AH127" s="1">
        <v>44773</v>
      </c>
      <c r="AI127" s="1">
        <v>44785</v>
      </c>
      <c r="AJ127" s="17" t="s">
        <v>34</v>
      </c>
      <c r="AK127" s="17" t="s">
        <v>35</v>
      </c>
      <c r="AL127" s="17" t="s">
        <v>10388</v>
      </c>
      <c r="AM127" s="17">
        <f>MONTH(EMPENHO[[#This Row],[data_empenho]])</f>
        <v>1</v>
      </c>
    </row>
    <row r="128" spans="1:39" x14ac:dyDescent="0.25">
      <c r="A128">
        <v>5</v>
      </c>
      <c r="B128">
        <v>501</v>
      </c>
      <c r="C128">
        <v>4</v>
      </c>
      <c r="D128">
        <v>122</v>
      </c>
      <c r="E128">
        <v>1</v>
      </c>
      <c r="F128">
        <v>0</v>
      </c>
      <c r="G128">
        <v>2022</v>
      </c>
      <c r="H128" s="17" t="s">
        <v>714</v>
      </c>
      <c r="I128">
        <v>1</v>
      </c>
      <c r="J128">
        <v>0</v>
      </c>
      <c r="K128" s="17" t="s">
        <v>715</v>
      </c>
      <c r="L128" s="1">
        <v>44571</v>
      </c>
      <c r="M128">
        <v>6840.72</v>
      </c>
      <c r="N128" s="17" t="s">
        <v>437</v>
      </c>
      <c r="O128">
        <v>167</v>
      </c>
      <c r="P128" s="17" t="s">
        <v>438</v>
      </c>
      <c r="Q128">
        <v>0</v>
      </c>
      <c r="R128" s="17" t="s">
        <v>480</v>
      </c>
      <c r="S128" s="17" t="s">
        <v>440</v>
      </c>
      <c r="T128" s="17" t="s">
        <v>438</v>
      </c>
      <c r="U128">
        <v>47</v>
      </c>
      <c r="V128">
        <v>2018</v>
      </c>
      <c r="W128" s="17" t="s">
        <v>716</v>
      </c>
      <c r="X128" s="17" t="s">
        <v>482</v>
      </c>
      <c r="Y128">
        <v>7</v>
      </c>
      <c r="Z128" s="17" t="s">
        <v>443</v>
      </c>
      <c r="AA128" s="17" t="s">
        <v>443</v>
      </c>
      <c r="AB128" s="17" t="s">
        <v>444</v>
      </c>
      <c r="AC128">
        <v>0</v>
      </c>
      <c r="AD128">
        <v>0</v>
      </c>
      <c r="AE128">
        <v>0</v>
      </c>
      <c r="AF128">
        <v>2022</v>
      </c>
      <c r="AG128" s="1">
        <v>44562</v>
      </c>
      <c r="AH128" s="1">
        <v>44773</v>
      </c>
      <c r="AI128" s="1">
        <v>44785</v>
      </c>
      <c r="AJ128" s="17" t="s">
        <v>34</v>
      </c>
      <c r="AK128" s="17" t="s">
        <v>35</v>
      </c>
      <c r="AL128" s="17" t="s">
        <v>10388</v>
      </c>
      <c r="AM128" s="17">
        <f>MONTH(EMPENHO[[#This Row],[data_empenho]])</f>
        <v>1</v>
      </c>
    </row>
    <row r="129" spans="1:39" x14ac:dyDescent="0.25">
      <c r="A129">
        <v>3</v>
      </c>
      <c r="B129">
        <v>301</v>
      </c>
      <c r="C129">
        <v>4</v>
      </c>
      <c r="D129">
        <v>122</v>
      </c>
      <c r="E129">
        <v>1</v>
      </c>
      <c r="F129">
        <v>0</v>
      </c>
      <c r="G129">
        <v>2068</v>
      </c>
      <c r="H129" s="17" t="s">
        <v>714</v>
      </c>
      <c r="I129">
        <v>1</v>
      </c>
      <c r="J129">
        <v>0</v>
      </c>
      <c r="K129" s="17" t="s">
        <v>717</v>
      </c>
      <c r="L129" s="1">
        <v>44571</v>
      </c>
      <c r="M129">
        <v>2720.8</v>
      </c>
      <c r="N129" s="17" t="s">
        <v>437</v>
      </c>
      <c r="O129">
        <v>167</v>
      </c>
      <c r="P129" s="17" t="s">
        <v>438</v>
      </c>
      <c r="Q129">
        <v>0</v>
      </c>
      <c r="R129" s="17" t="s">
        <v>480</v>
      </c>
      <c r="S129" s="17" t="s">
        <v>440</v>
      </c>
      <c r="T129" s="17" t="s">
        <v>438</v>
      </c>
      <c r="U129">
        <v>47</v>
      </c>
      <c r="V129">
        <v>2018</v>
      </c>
      <c r="W129" s="17" t="s">
        <v>718</v>
      </c>
      <c r="X129" s="17" t="s">
        <v>482</v>
      </c>
      <c r="Y129">
        <v>7</v>
      </c>
      <c r="Z129" s="17" t="s">
        <v>443</v>
      </c>
      <c r="AA129" s="17" t="s">
        <v>443</v>
      </c>
      <c r="AB129" s="17" t="s">
        <v>444</v>
      </c>
      <c r="AC129">
        <v>0</v>
      </c>
      <c r="AD129">
        <v>0</v>
      </c>
      <c r="AE129">
        <v>0</v>
      </c>
      <c r="AF129">
        <v>2022</v>
      </c>
      <c r="AG129" s="1">
        <v>44562</v>
      </c>
      <c r="AH129" s="1">
        <v>44773</v>
      </c>
      <c r="AI129" s="1">
        <v>44785</v>
      </c>
      <c r="AJ129" s="17" t="s">
        <v>34</v>
      </c>
      <c r="AK129" s="17" t="s">
        <v>35</v>
      </c>
      <c r="AL129" s="17" t="s">
        <v>10388</v>
      </c>
      <c r="AM129" s="17">
        <f>MONTH(EMPENHO[[#This Row],[data_empenho]])</f>
        <v>1</v>
      </c>
    </row>
    <row r="130" spans="1:39" x14ac:dyDescent="0.25">
      <c r="A130">
        <v>4</v>
      </c>
      <c r="B130">
        <v>401</v>
      </c>
      <c r="C130">
        <v>4</v>
      </c>
      <c r="D130">
        <v>123</v>
      </c>
      <c r="E130">
        <v>1</v>
      </c>
      <c r="F130">
        <v>0</v>
      </c>
      <c r="G130">
        <v>2075</v>
      </c>
      <c r="H130" s="17" t="s">
        <v>714</v>
      </c>
      <c r="I130">
        <v>1</v>
      </c>
      <c r="J130">
        <v>0</v>
      </c>
      <c r="K130" s="17" t="s">
        <v>719</v>
      </c>
      <c r="L130" s="1">
        <v>44571</v>
      </c>
      <c r="M130">
        <v>18734.48</v>
      </c>
      <c r="N130" s="17" t="s">
        <v>437</v>
      </c>
      <c r="O130">
        <v>167</v>
      </c>
      <c r="P130" s="17" t="s">
        <v>438</v>
      </c>
      <c r="Q130">
        <v>0</v>
      </c>
      <c r="R130" s="17" t="s">
        <v>480</v>
      </c>
      <c r="S130" s="17" t="s">
        <v>440</v>
      </c>
      <c r="T130" s="17" t="s">
        <v>438</v>
      </c>
      <c r="U130">
        <v>47</v>
      </c>
      <c r="V130">
        <v>2018</v>
      </c>
      <c r="W130" s="17" t="s">
        <v>720</v>
      </c>
      <c r="X130" s="17" t="s">
        <v>482</v>
      </c>
      <c r="Y130">
        <v>7</v>
      </c>
      <c r="Z130" s="17" t="s">
        <v>443</v>
      </c>
      <c r="AA130" s="17" t="s">
        <v>443</v>
      </c>
      <c r="AB130" s="17" t="s">
        <v>444</v>
      </c>
      <c r="AC130">
        <v>0</v>
      </c>
      <c r="AD130">
        <v>0</v>
      </c>
      <c r="AE130">
        <v>0</v>
      </c>
      <c r="AF130">
        <v>2022</v>
      </c>
      <c r="AG130" s="1">
        <v>44562</v>
      </c>
      <c r="AH130" s="1">
        <v>44773</v>
      </c>
      <c r="AI130" s="1">
        <v>44785</v>
      </c>
      <c r="AJ130" s="17" t="s">
        <v>34</v>
      </c>
      <c r="AK130" s="17" t="s">
        <v>35</v>
      </c>
      <c r="AL130" s="17" t="s">
        <v>10388</v>
      </c>
      <c r="AM130" s="17">
        <f>MONTH(EMPENHO[[#This Row],[data_empenho]])</f>
        <v>1</v>
      </c>
    </row>
    <row r="131" spans="1:39" x14ac:dyDescent="0.25">
      <c r="A131">
        <v>2</v>
      </c>
      <c r="B131">
        <v>203</v>
      </c>
      <c r="C131">
        <v>4</v>
      </c>
      <c r="D131">
        <v>124</v>
      </c>
      <c r="E131">
        <v>1</v>
      </c>
      <c r="F131">
        <v>0</v>
      </c>
      <c r="G131">
        <v>2082</v>
      </c>
      <c r="H131" s="17" t="s">
        <v>714</v>
      </c>
      <c r="I131">
        <v>1</v>
      </c>
      <c r="J131">
        <v>0</v>
      </c>
      <c r="K131" s="17" t="s">
        <v>721</v>
      </c>
      <c r="L131" s="1">
        <v>44571</v>
      </c>
      <c r="M131">
        <v>855.06</v>
      </c>
      <c r="N131" s="17" t="s">
        <v>437</v>
      </c>
      <c r="O131">
        <v>167</v>
      </c>
      <c r="P131" s="17" t="s">
        <v>438</v>
      </c>
      <c r="Q131">
        <v>0</v>
      </c>
      <c r="R131" s="17" t="s">
        <v>480</v>
      </c>
      <c r="S131" s="17" t="s">
        <v>440</v>
      </c>
      <c r="T131" s="17" t="s">
        <v>438</v>
      </c>
      <c r="U131">
        <v>47</v>
      </c>
      <c r="V131">
        <v>2018</v>
      </c>
      <c r="W131" s="17" t="s">
        <v>722</v>
      </c>
      <c r="X131" s="17" t="s">
        <v>482</v>
      </c>
      <c r="Y131">
        <v>7</v>
      </c>
      <c r="Z131" s="17" t="s">
        <v>443</v>
      </c>
      <c r="AA131" s="17" t="s">
        <v>443</v>
      </c>
      <c r="AB131" s="17" t="s">
        <v>444</v>
      </c>
      <c r="AC131">
        <v>0</v>
      </c>
      <c r="AD131">
        <v>0</v>
      </c>
      <c r="AE131">
        <v>0</v>
      </c>
      <c r="AF131">
        <v>2022</v>
      </c>
      <c r="AG131" s="1">
        <v>44562</v>
      </c>
      <c r="AH131" s="1">
        <v>44773</v>
      </c>
      <c r="AI131" s="1">
        <v>44785</v>
      </c>
      <c r="AJ131" s="17" t="s">
        <v>34</v>
      </c>
      <c r="AK131" s="17" t="s">
        <v>35</v>
      </c>
      <c r="AL131" s="17" t="s">
        <v>10388</v>
      </c>
      <c r="AM131" s="17">
        <f>MONTH(EMPENHO[[#This Row],[data_empenho]])</f>
        <v>1</v>
      </c>
    </row>
    <row r="132" spans="1:39" x14ac:dyDescent="0.25">
      <c r="A132">
        <v>3</v>
      </c>
      <c r="B132">
        <v>301</v>
      </c>
      <c r="C132">
        <v>4</v>
      </c>
      <c r="D132">
        <v>122</v>
      </c>
      <c r="E132">
        <v>1</v>
      </c>
      <c r="F132">
        <v>0</v>
      </c>
      <c r="G132">
        <v>2068</v>
      </c>
      <c r="H132" s="17" t="s">
        <v>714</v>
      </c>
      <c r="I132">
        <v>1</v>
      </c>
      <c r="J132">
        <v>0</v>
      </c>
      <c r="K132" s="17" t="s">
        <v>723</v>
      </c>
      <c r="L132" s="1">
        <v>44571</v>
      </c>
      <c r="M132">
        <v>15067.42</v>
      </c>
      <c r="N132" s="17" t="s">
        <v>437</v>
      </c>
      <c r="O132">
        <v>167</v>
      </c>
      <c r="P132" s="17" t="s">
        <v>438</v>
      </c>
      <c r="Q132">
        <v>0</v>
      </c>
      <c r="R132" s="17" t="s">
        <v>480</v>
      </c>
      <c r="S132" s="17" t="s">
        <v>440</v>
      </c>
      <c r="T132" s="17" t="s">
        <v>438</v>
      </c>
      <c r="U132">
        <v>47</v>
      </c>
      <c r="V132">
        <v>2018</v>
      </c>
      <c r="W132" s="17" t="s">
        <v>724</v>
      </c>
      <c r="X132" s="17" t="s">
        <v>482</v>
      </c>
      <c r="Y132">
        <v>7</v>
      </c>
      <c r="Z132" s="17" t="s">
        <v>443</v>
      </c>
      <c r="AA132" s="17" t="s">
        <v>443</v>
      </c>
      <c r="AB132" s="17" t="s">
        <v>444</v>
      </c>
      <c r="AC132">
        <v>0</v>
      </c>
      <c r="AD132">
        <v>0</v>
      </c>
      <c r="AE132">
        <v>0</v>
      </c>
      <c r="AF132">
        <v>2022</v>
      </c>
      <c r="AG132" s="1">
        <v>44562</v>
      </c>
      <c r="AH132" s="1">
        <v>44773</v>
      </c>
      <c r="AI132" s="1">
        <v>44785</v>
      </c>
      <c r="AJ132" s="17" t="s">
        <v>34</v>
      </c>
      <c r="AK132" s="17" t="s">
        <v>35</v>
      </c>
      <c r="AL132" s="17" t="s">
        <v>10388</v>
      </c>
      <c r="AM132" s="17">
        <f>MONTH(EMPENHO[[#This Row],[data_empenho]])</f>
        <v>1</v>
      </c>
    </row>
    <row r="133" spans="1:39" x14ac:dyDescent="0.25">
      <c r="A133">
        <v>6</v>
      </c>
      <c r="B133">
        <v>601</v>
      </c>
      <c r="C133">
        <v>4</v>
      </c>
      <c r="D133">
        <v>122</v>
      </c>
      <c r="E133">
        <v>1</v>
      </c>
      <c r="F133">
        <v>0</v>
      </c>
      <c r="G133">
        <v>2072</v>
      </c>
      <c r="H133" s="17" t="s">
        <v>714</v>
      </c>
      <c r="I133">
        <v>1</v>
      </c>
      <c r="J133">
        <v>0</v>
      </c>
      <c r="K133" s="17" t="s">
        <v>725</v>
      </c>
      <c r="L133" s="1">
        <v>44571</v>
      </c>
      <c r="M133">
        <v>5052.76</v>
      </c>
      <c r="N133" s="17" t="s">
        <v>437</v>
      </c>
      <c r="O133">
        <v>167</v>
      </c>
      <c r="P133" s="17" t="s">
        <v>438</v>
      </c>
      <c r="Q133">
        <v>0</v>
      </c>
      <c r="R133" s="17" t="s">
        <v>480</v>
      </c>
      <c r="S133" s="17" t="s">
        <v>440</v>
      </c>
      <c r="T133" s="17" t="s">
        <v>438</v>
      </c>
      <c r="U133">
        <v>47</v>
      </c>
      <c r="V133">
        <v>2018</v>
      </c>
      <c r="W133" s="17" t="s">
        <v>726</v>
      </c>
      <c r="X133" s="17" t="s">
        <v>482</v>
      </c>
      <c r="Y133">
        <v>7</v>
      </c>
      <c r="Z133" s="17" t="s">
        <v>443</v>
      </c>
      <c r="AA133" s="17" t="s">
        <v>443</v>
      </c>
      <c r="AB133" s="17" t="s">
        <v>444</v>
      </c>
      <c r="AC133">
        <v>0</v>
      </c>
      <c r="AD133">
        <v>0</v>
      </c>
      <c r="AE133">
        <v>0</v>
      </c>
      <c r="AF133">
        <v>2022</v>
      </c>
      <c r="AG133" s="1">
        <v>44562</v>
      </c>
      <c r="AH133" s="1">
        <v>44773</v>
      </c>
      <c r="AI133" s="1">
        <v>44785</v>
      </c>
      <c r="AJ133" s="17" t="s">
        <v>34</v>
      </c>
      <c r="AK133" s="17" t="s">
        <v>35</v>
      </c>
      <c r="AL133" s="17" t="s">
        <v>10388</v>
      </c>
      <c r="AM133" s="17">
        <f>MONTH(EMPENHO[[#This Row],[data_empenho]])</f>
        <v>1</v>
      </c>
    </row>
    <row r="134" spans="1:39" x14ac:dyDescent="0.25">
      <c r="A134">
        <v>4</v>
      </c>
      <c r="B134">
        <v>401</v>
      </c>
      <c r="C134">
        <v>4</v>
      </c>
      <c r="D134">
        <v>129</v>
      </c>
      <c r="E134">
        <v>1</v>
      </c>
      <c r="F134">
        <v>0</v>
      </c>
      <c r="G134">
        <v>2077</v>
      </c>
      <c r="H134" s="17" t="s">
        <v>714</v>
      </c>
      <c r="I134">
        <v>1</v>
      </c>
      <c r="J134">
        <v>0</v>
      </c>
      <c r="K134" s="17" t="s">
        <v>727</v>
      </c>
      <c r="L134" s="1">
        <v>44571</v>
      </c>
      <c r="M134">
        <v>17957.96</v>
      </c>
      <c r="N134" s="17" t="s">
        <v>437</v>
      </c>
      <c r="O134">
        <v>167</v>
      </c>
      <c r="P134" s="17" t="s">
        <v>438</v>
      </c>
      <c r="Q134">
        <v>0</v>
      </c>
      <c r="R134" s="17" t="s">
        <v>480</v>
      </c>
      <c r="S134" s="17" t="s">
        <v>440</v>
      </c>
      <c r="T134" s="17" t="s">
        <v>438</v>
      </c>
      <c r="U134">
        <v>47</v>
      </c>
      <c r="V134">
        <v>2018</v>
      </c>
      <c r="W134" s="17" t="s">
        <v>728</v>
      </c>
      <c r="X134" s="17" t="s">
        <v>482</v>
      </c>
      <c r="Y134">
        <v>7</v>
      </c>
      <c r="Z134" s="17" t="s">
        <v>443</v>
      </c>
      <c r="AA134" s="17" t="s">
        <v>443</v>
      </c>
      <c r="AB134" s="17" t="s">
        <v>444</v>
      </c>
      <c r="AC134">
        <v>0</v>
      </c>
      <c r="AD134">
        <v>0</v>
      </c>
      <c r="AE134">
        <v>0</v>
      </c>
      <c r="AF134">
        <v>2022</v>
      </c>
      <c r="AG134" s="1">
        <v>44562</v>
      </c>
      <c r="AH134" s="1">
        <v>44773</v>
      </c>
      <c r="AI134" s="1">
        <v>44785</v>
      </c>
      <c r="AJ134" s="17" t="s">
        <v>34</v>
      </c>
      <c r="AK134" s="17" t="s">
        <v>35</v>
      </c>
      <c r="AL134" s="17" t="s">
        <v>10388</v>
      </c>
      <c r="AM134" s="17">
        <f>MONTH(EMPENHO[[#This Row],[data_empenho]])</f>
        <v>1</v>
      </c>
    </row>
    <row r="135" spans="1:39" x14ac:dyDescent="0.25">
      <c r="A135">
        <v>3</v>
      </c>
      <c r="B135">
        <v>301</v>
      </c>
      <c r="C135">
        <v>4</v>
      </c>
      <c r="D135">
        <v>126</v>
      </c>
      <c r="E135">
        <v>1</v>
      </c>
      <c r="F135">
        <v>0</v>
      </c>
      <c r="G135">
        <v>2069</v>
      </c>
      <c r="H135" s="17" t="s">
        <v>714</v>
      </c>
      <c r="I135">
        <v>1</v>
      </c>
      <c r="J135">
        <v>0</v>
      </c>
      <c r="K135" s="17" t="s">
        <v>729</v>
      </c>
      <c r="L135" s="1">
        <v>44571</v>
      </c>
      <c r="M135">
        <v>1943.46</v>
      </c>
      <c r="N135" s="17" t="s">
        <v>437</v>
      </c>
      <c r="O135">
        <v>167</v>
      </c>
      <c r="P135" s="17" t="s">
        <v>438</v>
      </c>
      <c r="Q135">
        <v>0</v>
      </c>
      <c r="R135" s="17" t="s">
        <v>480</v>
      </c>
      <c r="S135" s="17" t="s">
        <v>440</v>
      </c>
      <c r="T135" s="17" t="s">
        <v>438</v>
      </c>
      <c r="U135">
        <v>47</v>
      </c>
      <c r="V135">
        <v>2018</v>
      </c>
      <c r="W135" s="17" t="s">
        <v>730</v>
      </c>
      <c r="X135" s="17" t="s">
        <v>482</v>
      </c>
      <c r="Y135">
        <v>7</v>
      </c>
      <c r="Z135" s="17" t="s">
        <v>443</v>
      </c>
      <c r="AA135" s="17" t="s">
        <v>443</v>
      </c>
      <c r="AB135" s="17" t="s">
        <v>444</v>
      </c>
      <c r="AC135">
        <v>0</v>
      </c>
      <c r="AD135">
        <v>0</v>
      </c>
      <c r="AE135">
        <v>0</v>
      </c>
      <c r="AF135">
        <v>2022</v>
      </c>
      <c r="AG135" s="1">
        <v>44562</v>
      </c>
      <c r="AH135" s="1">
        <v>44773</v>
      </c>
      <c r="AI135" s="1">
        <v>44785</v>
      </c>
      <c r="AJ135" s="17" t="s">
        <v>34</v>
      </c>
      <c r="AK135" s="17" t="s">
        <v>35</v>
      </c>
      <c r="AL135" s="17" t="s">
        <v>10388</v>
      </c>
      <c r="AM135" s="17">
        <f>MONTH(EMPENHO[[#This Row],[data_empenho]])</f>
        <v>1</v>
      </c>
    </row>
    <row r="136" spans="1:39" x14ac:dyDescent="0.25">
      <c r="A136">
        <v>8</v>
      </c>
      <c r="B136">
        <v>801</v>
      </c>
      <c r="C136">
        <v>10</v>
      </c>
      <c r="D136">
        <v>301</v>
      </c>
      <c r="E136">
        <v>6</v>
      </c>
      <c r="F136">
        <v>0</v>
      </c>
      <c r="G136">
        <v>2092</v>
      </c>
      <c r="H136" s="17" t="s">
        <v>714</v>
      </c>
      <c r="I136">
        <v>40</v>
      </c>
      <c r="J136">
        <v>0</v>
      </c>
      <c r="K136" s="17" t="s">
        <v>731</v>
      </c>
      <c r="L136" s="1">
        <v>44571</v>
      </c>
      <c r="M136">
        <v>7929.12</v>
      </c>
      <c r="N136" s="17" t="s">
        <v>437</v>
      </c>
      <c r="O136">
        <v>167</v>
      </c>
      <c r="P136" s="17" t="s">
        <v>438</v>
      </c>
      <c r="Q136">
        <v>0</v>
      </c>
      <c r="R136" s="17" t="s">
        <v>480</v>
      </c>
      <c r="S136" s="17" t="s">
        <v>440</v>
      </c>
      <c r="T136" s="17" t="s">
        <v>438</v>
      </c>
      <c r="U136">
        <v>47</v>
      </c>
      <c r="V136">
        <v>2018</v>
      </c>
      <c r="W136" s="17" t="s">
        <v>732</v>
      </c>
      <c r="X136" s="17" t="s">
        <v>482</v>
      </c>
      <c r="Y136">
        <v>7</v>
      </c>
      <c r="Z136" s="17" t="s">
        <v>443</v>
      </c>
      <c r="AA136" s="17" t="s">
        <v>443</v>
      </c>
      <c r="AB136" s="17" t="s">
        <v>444</v>
      </c>
      <c r="AC136">
        <v>0</v>
      </c>
      <c r="AD136">
        <v>0</v>
      </c>
      <c r="AE136">
        <v>0</v>
      </c>
      <c r="AF136">
        <v>2022</v>
      </c>
      <c r="AG136" s="1">
        <v>44562</v>
      </c>
      <c r="AH136" s="1">
        <v>44773</v>
      </c>
      <c r="AI136" s="1">
        <v>44785</v>
      </c>
      <c r="AJ136" s="17" t="s">
        <v>34</v>
      </c>
      <c r="AK136" s="17" t="s">
        <v>35</v>
      </c>
      <c r="AL136" s="17" t="s">
        <v>10388</v>
      </c>
      <c r="AM136" s="17">
        <f>MONTH(EMPENHO[[#This Row],[data_empenho]])</f>
        <v>1</v>
      </c>
    </row>
    <row r="137" spans="1:39" x14ac:dyDescent="0.25">
      <c r="A137">
        <v>8</v>
      </c>
      <c r="B137">
        <v>801</v>
      </c>
      <c r="C137">
        <v>10</v>
      </c>
      <c r="D137">
        <v>122</v>
      </c>
      <c r="E137">
        <v>5</v>
      </c>
      <c r="F137">
        <v>0</v>
      </c>
      <c r="G137">
        <v>2084</v>
      </c>
      <c r="H137" s="17" t="s">
        <v>714</v>
      </c>
      <c r="I137">
        <v>40</v>
      </c>
      <c r="J137">
        <v>0</v>
      </c>
      <c r="K137" s="17" t="s">
        <v>733</v>
      </c>
      <c r="L137" s="1">
        <v>44571</v>
      </c>
      <c r="M137">
        <v>3498.14</v>
      </c>
      <c r="N137" s="17" t="s">
        <v>437</v>
      </c>
      <c r="O137">
        <v>167</v>
      </c>
      <c r="P137" s="17" t="s">
        <v>438</v>
      </c>
      <c r="Q137">
        <v>0</v>
      </c>
      <c r="R137" s="17" t="s">
        <v>480</v>
      </c>
      <c r="S137" s="17" t="s">
        <v>440</v>
      </c>
      <c r="T137" s="17" t="s">
        <v>438</v>
      </c>
      <c r="U137">
        <v>47</v>
      </c>
      <c r="V137">
        <v>2018</v>
      </c>
      <c r="W137" s="17" t="s">
        <v>734</v>
      </c>
      <c r="X137" s="17" t="s">
        <v>482</v>
      </c>
      <c r="Y137">
        <v>7</v>
      </c>
      <c r="Z137" s="17" t="s">
        <v>443</v>
      </c>
      <c r="AA137" s="17" t="s">
        <v>443</v>
      </c>
      <c r="AB137" s="17" t="s">
        <v>444</v>
      </c>
      <c r="AC137">
        <v>0</v>
      </c>
      <c r="AD137">
        <v>0</v>
      </c>
      <c r="AE137">
        <v>0</v>
      </c>
      <c r="AF137">
        <v>2022</v>
      </c>
      <c r="AG137" s="1">
        <v>44562</v>
      </c>
      <c r="AH137" s="1">
        <v>44773</v>
      </c>
      <c r="AI137" s="1">
        <v>44785</v>
      </c>
      <c r="AJ137" s="17" t="s">
        <v>34</v>
      </c>
      <c r="AK137" s="17" t="s">
        <v>35</v>
      </c>
      <c r="AL137" s="17" t="s">
        <v>10388</v>
      </c>
      <c r="AM137" s="17">
        <f>MONTH(EMPENHO[[#This Row],[data_empenho]])</f>
        <v>1</v>
      </c>
    </row>
    <row r="138" spans="1:39" x14ac:dyDescent="0.25">
      <c r="A138">
        <v>8</v>
      </c>
      <c r="B138">
        <v>801</v>
      </c>
      <c r="C138">
        <v>10</v>
      </c>
      <c r="D138">
        <v>301</v>
      </c>
      <c r="E138">
        <v>6</v>
      </c>
      <c r="F138">
        <v>0</v>
      </c>
      <c r="G138">
        <v>2092</v>
      </c>
      <c r="H138" s="17" t="s">
        <v>714</v>
      </c>
      <c r="I138">
        <v>40</v>
      </c>
      <c r="J138">
        <v>0</v>
      </c>
      <c r="K138" s="17" t="s">
        <v>735</v>
      </c>
      <c r="L138" s="1">
        <v>44571</v>
      </c>
      <c r="M138">
        <v>292.67</v>
      </c>
      <c r="N138" s="17" t="s">
        <v>437</v>
      </c>
      <c r="O138">
        <v>167</v>
      </c>
      <c r="P138" s="17" t="s">
        <v>438</v>
      </c>
      <c r="Q138">
        <v>0</v>
      </c>
      <c r="R138" s="17" t="s">
        <v>439</v>
      </c>
      <c r="S138" s="17" t="s">
        <v>440</v>
      </c>
      <c r="T138" s="17" t="s">
        <v>438</v>
      </c>
      <c r="U138">
        <v>8</v>
      </c>
      <c r="V138">
        <v>2020</v>
      </c>
      <c r="W138" s="17" t="s">
        <v>736</v>
      </c>
      <c r="X138" s="17" t="s">
        <v>465</v>
      </c>
      <c r="Y138">
        <v>7</v>
      </c>
      <c r="Z138" s="17" t="s">
        <v>443</v>
      </c>
      <c r="AA138" s="17" t="s">
        <v>443</v>
      </c>
      <c r="AB138" s="17" t="s">
        <v>444</v>
      </c>
      <c r="AC138">
        <v>0</v>
      </c>
      <c r="AD138">
        <v>0</v>
      </c>
      <c r="AE138">
        <v>0</v>
      </c>
      <c r="AF138">
        <v>2022</v>
      </c>
      <c r="AG138" s="1">
        <v>44562</v>
      </c>
      <c r="AH138" s="1">
        <v>44773</v>
      </c>
      <c r="AI138" s="1">
        <v>44785</v>
      </c>
      <c r="AJ138" s="17" t="s">
        <v>34</v>
      </c>
      <c r="AK138" s="17" t="s">
        <v>35</v>
      </c>
      <c r="AL138" s="17" t="s">
        <v>10388</v>
      </c>
      <c r="AM138" s="17">
        <f>MONTH(EMPENHO[[#This Row],[data_empenho]])</f>
        <v>1</v>
      </c>
    </row>
    <row r="139" spans="1:39" x14ac:dyDescent="0.25">
      <c r="A139">
        <v>3</v>
      </c>
      <c r="B139">
        <v>301</v>
      </c>
      <c r="C139">
        <v>4</v>
      </c>
      <c r="D139">
        <v>122</v>
      </c>
      <c r="E139">
        <v>1</v>
      </c>
      <c r="F139">
        <v>0</v>
      </c>
      <c r="G139">
        <v>2068</v>
      </c>
      <c r="H139" s="17" t="s">
        <v>714</v>
      </c>
      <c r="I139">
        <v>1</v>
      </c>
      <c r="J139">
        <v>0</v>
      </c>
      <c r="K139" s="17" t="s">
        <v>737</v>
      </c>
      <c r="L139" s="1">
        <v>44571</v>
      </c>
      <c r="M139">
        <v>1865.71</v>
      </c>
      <c r="N139" s="17" t="s">
        <v>437</v>
      </c>
      <c r="O139">
        <v>167</v>
      </c>
      <c r="P139" s="17" t="s">
        <v>438</v>
      </c>
      <c r="Q139">
        <v>0</v>
      </c>
      <c r="R139" s="17" t="s">
        <v>439</v>
      </c>
      <c r="S139" s="17" t="s">
        <v>440</v>
      </c>
      <c r="T139" s="17" t="s">
        <v>438</v>
      </c>
      <c r="U139">
        <v>93</v>
      </c>
      <c r="V139">
        <v>2021</v>
      </c>
      <c r="W139" s="17" t="s">
        <v>738</v>
      </c>
      <c r="X139" s="17" t="s">
        <v>465</v>
      </c>
      <c r="Y139">
        <v>7</v>
      </c>
      <c r="Z139" s="17" t="s">
        <v>443</v>
      </c>
      <c r="AA139" s="17" t="s">
        <v>443</v>
      </c>
      <c r="AB139" s="17" t="s">
        <v>444</v>
      </c>
      <c r="AC139">
        <v>0</v>
      </c>
      <c r="AD139">
        <v>0</v>
      </c>
      <c r="AE139">
        <v>0</v>
      </c>
      <c r="AF139">
        <v>2022</v>
      </c>
      <c r="AG139" s="1">
        <v>44562</v>
      </c>
      <c r="AH139" s="1">
        <v>44773</v>
      </c>
      <c r="AI139" s="1">
        <v>44785</v>
      </c>
      <c r="AJ139" s="17" t="s">
        <v>34</v>
      </c>
      <c r="AK139" s="17" t="s">
        <v>35</v>
      </c>
      <c r="AL139" s="17" t="s">
        <v>10388</v>
      </c>
      <c r="AM139" s="17">
        <f>MONTH(EMPENHO[[#This Row],[data_empenho]])</f>
        <v>1</v>
      </c>
    </row>
    <row r="140" spans="1:39" x14ac:dyDescent="0.25">
      <c r="A140">
        <v>11</v>
      </c>
      <c r="B140">
        <v>1101</v>
      </c>
      <c r="C140">
        <v>28</v>
      </c>
      <c r="D140">
        <v>846</v>
      </c>
      <c r="E140">
        <v>0</v>
      </c>
      <c r="F140">
        <v>0</v>
      </c>
      <c r="G140">
        <v>7</v>
      </c>
      <c r="H140" s="17" t="s">
        <v>739</v>
      </c>
      <c r="I140">
        <v>1</v>
      </c>
      <c r="J140">
        <v>0</v>
      </c>
      <c r="K140" s="17" t="s">
        <v>740</v>
      </c>
      <c r="L140" s="1">
        <v>44571</v>
      </c>
      <c r="M140">
        <v>88.78</v>
      </c>
      <c r="N140" s="17" t="s">
        <v>437</v>
      </c>
      <c r="O140">
        <v>38</v>
      </c>
      <c r="P140" s="17" t="s">
        <v>438</v>
      </c>
      <c r="Q140">
        <v>0</v>
      </c>
      <c r="R140" s="17" t="s">
        <v>439</v>
      </c>
      <c r="S140" s="17" t="s">
        <v>440</v>
      </c>
      <c r="T140" s="17" t="s">
        <v>438</v>
      </c>
      <c r="U140">
        <v>0</v>
      </c>
      <c r="V140">
        <v>0</v>
      </c>
      <c r="W140" s="17" t="s">
        <v>741</v>
      </c>
      <c r="X140" s="17" t="s">
        <v>442</v>
      </c>
      <c r="Y140">
        <v>0</v>
      </c>
      <c r="Z140" s="17" t="s">
        <v>443</v>
      </c>
      <c r="AA140" s="17" t="s">
        <v>443</v>
      </c>
      <c r="AB140" s="17" t="s">
        <v>444</v>
      </c>
      <c r="AC140">
        <v>0</v>
      </c>
      <c r="AD140">
        <v>0</v>
      </c>
      <c r="AE140">
        <v>0</v>
      </c>
      <c r="AF140">
        <v>2022</v>
      </c>
      <c r="AG140" s="1">
        <v>44562</v>
      </c>
      <c r="AH140" s="1">
        <v>44773</v>
      </c>
      <c r="AI140" s="1">
        <v>44785</v>
      </c>
      <c r="AJ140" s="17" t="s">
        <v>34</v>
      </c>
      <c r="AK140" s="17" t="s">
        <v>35</v>
      </c>
      <c r="AL140" s="17" t="s">
        <v>10388</v>
      </c>
      <c r="AM140" s="17">
        <f>MONTH(EMPENHO[[#This Row],[data_empenho]])</f>
        <v>1</v>
      </c>
    </row>
    <row r="141" spans="1:39" x14ac:dyDescent="0.25">
      <c r="A141">
        <v>8</v>
      </c>
      <c r="B141">
        <v>801</v>
      </c>
      <c r="C141">
        <v>10</v>
      </c>
      <c r="D141">
        <v>301</v>
      </c>
      <c r="E141">
        <v>6</v>
      </c>
      <c r="F141">
        <v>0</v>
      </c>
      <c r="G141">
        <v>2105</v>
      </c>
      <c r="H141" s="17" t="s">
        <v>478</v>
      </c>
      <c r="I141">
        <v>40</v>
      </c>
      <c r="J141">
        <v>0</v>
      </c>
      <c r="K141" s="17" t="s">
        <v>742</v>
      </c>
      <c r="L141" s="1">
        <v>44572</v>
      </c>
      <c r="M141">
        <v>10120</v>
      </c>
      <c r="N141" s="17" t="s">
        <v>437</v>
      </c>
      <c r="O141">
        <v>7085</v>
      </c>
      <c r="P141" s="17" t="s">
        <v>438</v>
      </c>
      <c r="Q141">
        <v>0</v>
      </c>
      <c r="R141" s="17" t="s">
        <v>480</v>
      </c>
      <c r="S141" s="17" t="s">
        <v>653</v>
      </c>
      <c r="T141" s="17" t="s">
        <v>438</v>
      </c>
      <c r="U141">
        <v>1</v>
      </c>
      <c r="V141">
        <v>2021</v>
      </c>
      <c r="W141" s="17" t="s">
        <v>743</v>
      </c>
      <c r="X141" s="17" t="s">
        <v>482</v>
      </c>
      <c r="Y141">
        <v>7</v>
      </c>
      <c r="Z141" s="17" t="s">
        <v>443</v>
      </c>
      <c r="AA141" s="17" t="s">
        <v>443</v>
      </c>
      <c r="AB141" s="17" t="s">
        <v>444</v>
      </c>
      <c r="AC141">
        <v>0</v>
      </c>
      <c r="AD141">
        <v>0</v>
      </c>
      <c r="AE141">
        <v>0</v>
      </c>
      <c r="AF141">
        <v>2022</v>
      </c>
      <c r="AG141" s="1">
        <v>44562</v>
      </c>
      <c r="AH141" s="1">
        <v>44773</v>
      </c>
      <c r="AI141" s="1">
        <v>44785</v>
      </c>
      <c r="AJ141" s="17" t="s">
        <v>34</v>
      </c>
      <c r="AK141" s="17" t="s">
        <v>35</v>
      </c>
      <c r="AL141" s="17" t="s">
        <v>10388</v>
      </c>
      <c r="AM141" s="17">
        <f>MONTH(EMPENHO[[#This Row],[data_empenho]])</f>
        <v>1</v>
      </c>
    </row>
    <row r="142" spans="1:39" x14ac:dyDescent="0.25">
      <c r="A142">
        <v>8</v>
      </c>
      <c r="B142">
        <v>801</v>
      </c>
      <c r="C142">
        <v>10</v>
      </c>
      <c r="D142">
        <v>301</v>
      </c>
      <c r="E142">
        <v>6</v>
      </c>
      <c r="F142">
        <v>0</v>
      </c>
      <c r="G142">
        <v>2105</v>
      </c>
      <c r="H142" s="17" t="s">
        <v>478</v>
      </c>
      <c r="I142">
        <v>40</v>
      </c>
      <c r="J142">
        <v>0</v>
      </c>
      <c r="K142" s="17" t="s">
        <v>744</v>
      </c>
      <c r="L142" s="1">
        <v>44572</v>
      </c>
      <c r="M142">
        <v>21660</v>
      </c>
      <c r="N142" s="17" t="s">
        <v>437</v>
      </c>
      <c r="O142">
        <v>7085</v>
      </c>
      <c r="P142" s="17" t="s">
        <v>438</v>
      </c>
      <c r="Q142">
        <v>0</v>
      </c>
      <c r="R142" s="17" t="s">
        <v>480</v>
      </c>
      <c r="S142" s="17" t="s">
        <v>653</v>
      </c>
      <c r="T142" s="17" t="s">
        <v>438</v>
      </c>
      <c r="U142">
        <v>1</v>
      </c>
      <c r="V142">
        <v>2021</v>
      </c>
      <c r="W142" s="17" t="s">
        <v>745</v>
      </c>
      <c r="X142" s="17" t="s">
        <v>482</v>
      </c>
      <c r="Y142">
        <v>7</v>
      </c>
      <c r="Z142" s="17" t="s">
        <v>443</v>
      </c>
      <c r="AA142" s="17" t="s">
        <v>443</v>
      </c>
      <c r="AB142" s="17" t="s">
        <v>444</v>
      </c>
      <c r="AC142">
        <v>0</v>
      </c>
      <c r="AD142">
        <v>0</v>
      </c>
      <c r="AE142">
        <v>0</v>
      </c>
      <c r="AF142">
        <v>2022</v>
      </c>
      <c r="AG142" s="1">
        <v>44562</v>
      </c>
      <c r="AH142" s="1">
        <v>44773</v>
      </c>
      <c r="AI142" s="1">
        <v>44785</v>
      </c>
      <c r="AJ142" s="17" t="s">
        <v>34</v>
      </c>
      <c r="AK142" s="17" t="s">
        <v>35</v>
      </c>
      <c r="AL142" s="17" t="s">
        <v>10388</v>
      </c>
      <c r="AM142" s="17">
        <f>MONTH(EMPENHO[[#This Row],[data_empenho]])</f>
        <v>1</v>
      </c>
    </row>
    <row r="143" spans="1:39" x14ac:dyDescent="0.25">
      <c r="A143">
        <v>8</v>
      </c>
      <c r="B143">
        <v>801</v>
      </c>
      <c r="C143">
        <v>10</v>
      </c>
      <c r="D143">
        <v>301</v>
      </c>
      <c r="E143">
        <v>6</v>
      </c>
      <c r="F143">
        <v>0</v>
      </c>
      <c r="G143">
        <v>2105</v>
      </c>
      <c r="H143" s="17" t="s">
        <v>478</v>
      </c>
      <c r="I143">
        <v>40</v>
      </c>
      <c r="J143">
        <v>0</v>
      </c>
      <c r="K143" s="17" t="s">
        <v>744</v>
      </c>
      <c r="L143" s="1">
        <v>44655</v>
      </c>
      <c r="M143">
        <v>-1621.81</v>
      </c>
      <c r="N143" s="17" t="s">
        <v>451</v>
      </c>
      <c r="O143">
        <v>7085</v>
      </c>
      <c r="P143" s="17" t="s">
        <v>438</v>
      </c>
      <c r="Q143">
        <v>0</v>
      </c>
      <c r="R143" s="17" t="s">
        <v>480</v>
      </c>
      <c r="S143" s="17" t="s">
        <v>653</v>
      </c>
      <c r="T143" s="17" t="s">
        <v>438</v>
      </c>
      <c r="U143">
        <v>1</v>
      </c>
      <c r="V143">
        <v>2021</v>
      </c>
      <c r="W143" s="17" t="s">
        <v>5946</v>
      </c>
      <c r="X143" s="17" t="s">
        <v>482</v>
      </c>
      <c r="Y143">
        <v>7</v>
      </c>
      <c r="Z143" s="17" t="s">
        <v>443</v>
      </c>
      <c r="AA143" s="17" t="s">
        <v>443</v>
      </c>
      <c r="AB143" s="17" t="s">
        <v>444</v>
      </c>
      <c r="AC143">
        <v>0</v>
      </c>
      <c r="AD143">
        <v>0</v>
      </c>
      <c r="AE143">
        <v>0</v>
      </c>
      <c r="AF143">
        <v>2022</v>
      </c>
      <c r="AG143" s="1">
        <v>44562</v>
      </c>
      <c r="AH143" s="1">
        <v>44773</v>
      </c>
      <c r="AI143" s="1">
        <v>44785</v>
      </c>
      <c r="AJ143" s="17" t="s">
        <v>34</v>
      </c>
      <c r="AK143" s="17" t="s">
        <v>35</v>
      </c>
      <c r="AL143" s="17" t="s">
        <v>10388</v>
      </c>
      <c r="AM143" s="17">
        <f>MONTH(EMPENHO[[#This Row],[data_empenho]])</f>
        <v>4</v>
      </c>
    </row>
    <row r="144" spans="1:39" x14ac:dyDescent="0.25">
      <c r="A144">
        <v>8</v>
      </c>
      <c r="B144">
        <v>801</v>
      </c>
      <c r="C144">
        <v>10</v>
      </c>
      <c r="D144">
        <v>301</v>
      </c>
      <c r="E144">
        <v>6</v>
      </c>
      <c r="F144">
        <v>0</v>
      </c>
      <c r="G144">
        <v>2092</v>
      </c>
      <c r="H144" s="17" t="s">
        <v>478</v>
      </c>
      <c r="I144">
        <v>40</v>
      </c>
      <c r="J144">
        <v>0</v>
      </c>
      <c r="K144" s="17" t="s">
        <v>746</v>
      </c>
      <c r="L144" s="1">
        <v>44572</v>
      </c>
      <c r="M144">
        <v>3610</v>
      </c>
      <c r="N144" s="17" t="s">
        <v>437</v>
      </c>
      <c r="O144">
        <v>7085</v>
      </c>
      <c r="P144" s="17" t="s">
        <v>438</v>
      </c>
      <c r="Q144">
        <v>0</v>
      </c>
      <c r="R144" s="17" t="s">
        <v>480</v>
      </c>
      <c r="S144" s="17" t="s">
        <v>653</v>
      </c>
      <c r="T144" s="17" t="s">
        <v>438</v>
      </c>
      <c r="U144">
        <v>1</v>
      </c>
      <c r="V144">
        <v>2021</v>
      </c>
      <c r="W144" s="17" t="s">
        <v>747</v>
      </c>
      <c r="X144" s="17" t="s">
        <v>482</v>
      </c>
      <c r="Y144">
        <v>7</v>
      </c>
      <c r="Z144" s="17" t="s">
        <v>443</v>
      </c>
      <c r="AA144" s="17" t="s">
        <v>443</v>
      </c>
      <c r="AB144" s="17" t="s">
        <v>444</v>
      </c>
      <c r="AC144">
        <v>0</v>
      </c>
      <c r="AD144">
        <v>0</v>
      </c>
      <c r="AE144">
        <v>0</v>
      </c>
      <c r="AF144">
        <v>2022</v>
      </c>
      <c r="AG144" s="1">
        <v>44562</v>
      </c>
      <c r="AH144" s="1">
        <v>44773</v>
      </c>
      <c r="AI144" s="1">
        <v>44785</v>
      </c>
      <c r="AJ144" s="17" t="s">
        <v>34</v>
      </c>
      <c r="AK144" s="17" t="s">
        <v>35</v>
      </c>
      <c r="AL144" s="17" t="s">
        <v>10388</v>
      </c>
      <c r="AM144" s="17">
        <f>MONTH(EMPENHO[[#This Row],[data_empenho]])</f>
        <v>1</v>
      </c>
    </row>
    <row r="145" spans="1:39" x14ac:dyDescent="0.25">
      <c r="A145">
        <v>8</v>
      </c>
      <c r="B145">
        <v>801</v>
      </c>
      <c r="C145">
        <v>10</v>
      </c>
      <c r="D145">
        <v>301</v>
      </c>
      <c r="E145">
        <v>6</v>
      </c>
      <c r="F145">
        <v>0</v>
      </c>
      <c r="G145">
        <v>2092</v>
      </c>
      <c r="H145" s="17" t="s">
        <v>478</v>
      </c>
      <c r="I145">
        <v>40</v>
      </c>
      <c r="J145">
        <v>0</v>
      </c>
      <c r="K145" s="17" t="s">
        <v>746</v>
      </c>
      <c r="L145" s="1">
        <v>44655</v>
      </c>
      <c r="M145">
        <v>-423.76</v>
      </c>
      <c r="N145" s="17" t="s">
        <v>451</v>
      </c>
      <c r="O145">
        <v>7085</v>
      </c>
      <c r="P145" s="17" t="s">
        <v>438</v>
      </c>
      <c r="Q145">
        <v>0</v>
      </c>
      <c r="R145" s="17" t="s">
        <v>480</v>
      </c>
      <c r="S145" s="17" t="s">
        <v>653</v>
      </c>
      <c r="T145" s="17" t="s">
        <v>438</v>
      </c>
      <c r="U145">
        <v>1</v>
      </c>
      <c r="V145">
        <v>2021</v>
      </c>
      <c r="W145" s="17" t="s">
        <v>5946</v>
      </c>
      <c r="X145" s="17" t="s">
        <v>482</v>
      </c>
      <c r="Y145">
        <v>7</v>
      </c>
      <c r="Z145" s="17" t="s">
        <v>443</v>
      </c>
      <c r="AA145" s="17" t="s">
        <v>443</v>
      </c>
      <c r="AB145" s="17" t="s">
        <v>444</v>
      </c>
      <c r="AC145">
        <v>0</v>
      </c>
      <c r="AD145">
        <v>0</v>
      </c>
      <c r="AE145">
        <v>0</v>
      </c>
      <c r="AF145">
        <v>2022</v>
      </c>
      <c r="AG145" s="1">
        <v>44562</v>
      </c>
      <c r="AH145" s="1">
        <v>44773</v>
      </c>
      <c r="AI145" s="1">
        <v>44785</v>
      </c>
      <c r="AJ145" s="17" t="s">
        <v>34</v>
      </c>
      <c r="AK145" s="17" t="s">
        <v>35</v>
      </c>
      <c r="AL145" s="17" t="s">
        <v>10388</v>
      </c>
      <c r="AM145" s="17">
        <f>MONTH(EMPENHO[[#This Row],[data_empenho]])</f>
        <v>4</v>
      </c>
    </row>
    <row r="146" spans="1:39" x14ac:dyDescent="0.25">
      <c r="A146">
        <v>6</v>
      </c>
      <c r="B146">
        <v>603</v>
      </c>
      <c r="C146">
        <v>26</v>
      </c>
      <c r="D146">
        <v>782</v>
      </c>
      <c r="E146">
        <v>17</v>
      </c>
      <c r="F146">
        <v>0</v>
      </c>
      <c r="G146">
        <v>2073</v>
      </c>
      <c r="H146" s="17" t="s">
        <v>478</v>
      </c>
      <c r="I146">
        <v>1</v>
      </c>
      <c r="J146">
        <v>0</v>
      </c>
      <c r="K146" s="17" t="s">
        <v>748</v>
      </c>
      <c r="L146" s="1">
        <v>44572</v>
      </c>
      <c r="M146">
        <v>2166</v>
      </c>
      <c r="N146" s="17" t="s">
        <v>437</v>
      </c>
      <c r="O146">
        <v>7085</v>
      </c>
      <c r="P146" s="17" t="s">
        <v>438</v>
      </c>
      <c r="Q146">
        <v>0</v>
      </c>
      <c r="R146" s="17" t="s">
        <v>480</v>
      </c>
      <c r="S146" s="17" t="s">
        <v>653</v>
      </c>
      <c r="T146" s="17" t="s">
        <v>438</v>
      </c>
      <c r="U146">
        <v>1</v>
      </c>
      <c r="V146">
        <v>2021</v>
      </c>
      <c r="W146" s="17" t="s">
        <v>749</v>
      </c>
      <c r="X146" s="17" t="s">
        <v>482</v>
      </c>
      <c r="Y146">
        <v>7</v>
      </c>
      <c r="Z146" s="17" t="s">
        <v>443</v>
      </c>
      <c r="AA146" s="17" t="s">
        <v>443</v>
      </c>
      <c r="AB146" s="17" t="s">
        <v>444</v>
      </c>
      <c r="AC146">
        <v>0</v>
      </c>
      <c r="AD146">
        <v>0</v>
      </c>
      <c r="AE146">
        <v>0</v>
      </c>
      <c r="AF146">
        <v>2022</v>
      </c>
      <c r="AG146" s="1">
        <v>44562</v>
      </c>
      <c r="AH146" s="1">
        <v>44773</v>
      </c>
      <c r="AI146" s="1">
        <v>44785</v>
      </c>
      <c r="AJ146" s="17" t="s">
        <v>34</v>
      </c>
      <c r="AK146" s="17" t="s">
        <v>35</v>
      </c>
      <c r="AL146" s="17" t="s">
        <v>10388</v>
      </c>
      <c r="AM146" s="17">
        <f>MONTH(EMPENHO[[#This Row],[data_empenho]])</f>
        <v>1</v>
      </c>
    </row>
    <row r="147" spans="1:39" x14ac:dyDescent="0.25">
      <c r="A147">
        <v>6</v>
      </c>
      <c r="B147">
        <v>603</v>
      </c>
      <c r="C147">
        <v>26</v>
      </c>
      <c r="D147">
        <v>782</v>
      </c>
      <c r="E147">
        <v>17</v>
      </c>
      <c r="F147">
        <v>0</v>
      </c>
      <c r="G147">
        <v>2073</v>
      </c>
      <c r="H147" s="17" t="s">
        <v>478</v>
      </c>
      <c r="I147">
        <v>1</v>
      </c>
      <c r="J147">
        <v>0</v>
      </c>
      <c r="K147" s="17" t="s">
        <v>748</v>
      </c>
      <c r="L147" s="1">
        <v>44655</v>
      </c>
      <c r="M147">
        <v>-299.49</v>
      </c>
      <c r="N147" s="17" t="s">
        <v>451</v>
      </c>
      <c r="O147">
        <v>7085</v>
      </c>
      <c r="P147" s="17" t="s">
        <v>438</v>
      </c>
      <c r="Q147">
        <v>0</v>
      </c>
      <c r="R147" s="17" t="s">
        <v>480</v>
      </c>
      <c r="S147" s="17" t="s">
        <v>653</v>
      </c>
      <c r="T147" s="17" t="s">
        <v>438</v>
      </c>
      <c r="U147">
        <v>1</v>
      </c>
      <c r="V147">
        <v>2021</v>
      </c>
      <c r="W147" s="17" t="s">
        <v>5946</v>
      </c>
      <c r="X147" s="17" t="s">
        <v>482</v>
      </c>
      <c r="Y147">
        <v>7</v>
      </c>
      <c r="Z147" s="17" t="s">
        <v>443</v>
      </c>
      <c r="AA147" s="17" t="s">
        <v>443</v>
      </c>
      <c r="AB147" s="17" t="s">
        <v>444</v>
      </c>
      <c r="AC147">
        <v>0</v>
      </c>
      <c r="AD147">
        <v>0</v>
      </c>
      <c r="AE147">
        <v>0</v>
      </c>
      <c r="AF147">
        <v>2022</v>
      </c>
      <c r="AG147" s="1">
        <v>44562</v>
      </c>
      <c r="AH147" s="1">
        <v>44773</v>
      </c>
      <c r="AI147" s="1">
        <v>44785</v>
      </c>
      <c r="AJ147" s="17" t="s">
        <v>34</v>
      </c>
      <c r="AK147" s="17" t="s">
        <v>35</v>
      </c>
      <c r="AL147" s="17" t="s">
        <v>10388</v>
      </c>
      <c r="AM147" s="17">
        <f>MONTH(EMPENHO[[#This Row],[data_empenho]])</f>
        <v>4</v>
      </c>
    </row>
    <row r="148" spans="1:39" x14ac:dyDescent="0.25">
      <c r="A148">
        <v>8</v>
      </c>
      <c r="B148">
        <v>801</v>
      </c>
      <c r="C148">
        <v>10</v>
      </c>
      <c r="D148">
        <v>301</v>
      </c>
      <c r="E148">
        <v>9</v>
      </c>
      <c r="F148">
        <v>0</v>
      </c>
      <c r="G148">
        <v>2109</v>
      </c>
      <c r="H148" s="17" t="s">
        <v>750</v>
      </c>
      <c r="I148">
        <v>40</v>
      </c>
      <c r="J148">
        <v>0</v>
      </c>
      <c r="K148" s="17" t="s">
        <v>751</v>
      </c>
      <c r="L148" s="1">
        <v>44572</v>
      </c>
      <c r="M148">
        <v>300</v>
      </c>
      <c r="N148" s="17" t="s">
        <v>437</v>
      </c>
      <c r="O148">
        <v>7152</v>
      </c>
      <c r="P148" s="17" t="s">
        <v>438</v>
      </c>
      <c r="Q148">
        <v>0</v>
      </c>
      <c r="R148" s="17" t="s">
        <v>439</v>
      </c>
      <c r="S148" s="17" t="s">
        <v>440</v>
      </c>
      <c r="T148" s="17" t="s">
        <v>438</v>
      </c>
      <c r="U148">
        <v>0</v>
      </c>
      <c r="V148">
        <v>0</v>
      </c>
      <c r="W148" s="17" t="s">
        <v>752</v>
      </c>
      <c r="X148" s="17" t="s">
        <v>465</v>
      </c>
      <c r="Y148">
        <v>1</v>
      </c>
      <c r="Z148" s="17" t="s">
        <v>443</v>
      </c>
      <c r="AA148" s="17" t="s">
        <v>443</v>
      </c>
      <c r="AB148" s="17" t="s">
        <v>444</v>
      </c>
      <c r="AC148">
        <v>0</v>
      </c>
      <c r="AD148">
        <v>0</v>
      </c>
      <c r="AE148">
        <v>0</v>
      </c>
      <c r="AF148">
        <v>2022</v>
      </c>
      <c r="AG148" s="1">
        <v>44562</v>
      </c>
      <c r="AH148" s="1">
        <v>44773</v>
      </c>
      <c r="AI148" s="1">
        <v>44785</v>
      </c>
      <c r="AJ148" s="17" t="s">
        <v>34</v>
      </c>
      <c r="AK148" s="17" t="s">
        <v>35</v>
      </c>
      <c r="AL148" s="17" t="s">
        <v>10388</v>
      </c>
      <c r="AM148" s="17">
        <f>MONTH(EMPENHO[[#This Row],[data_empenho]])</f>
        <v>1</v>
      </c>
    </row>
    <row r="149" spans="1:39" x14ac:dyDescent="0.25">
      <c r="A149">
        <v>8</v>
      </c>
      <c r="B149">
        <v>801</v>
      </c>
      <c r="C149">
        <v>10</v>
      </c>
      <c r="D149">
        <v>303</v>
      </c>
      <c r="E149">
        <v>8</v>
      </c>
      <c r="F149">
        <v>0</v>
      </c>
      <c r="G149">
        <v>2101</v>
      </c>
      <c r="H149" s="17" t="s">
        <v>582</v>
      </c>
      <c r="I149">
        <v>40</v>
      </c>
      <c r="J149">
        <v>0</v>
      </c>
      <c r="K149" s="17" t="s">
        <v>753</v>
      </c>
      <c r="L149" s="1">
        <v>44572</v>
      </c>
      <c r="M149">
        <v>3750</v>
      </c>
      <c r="N149" s="17" t="s">
        <v>437</v>
      </c>
      <c r="O149">
        <v>8108</v>
      </c>
      <c r="P149" s="17" t="s">
        <v>438</v>
      </c>
      <c r="Q149">
        <v>0</v>
      </c>
      <c r="R149" s="17" t="s">
        <v>439</v>
      </c>
      <c r="S149" s="17" t="s">
        <v>440</v>
      </c>
      <c r="T149" s="17" t="s">
        <v>438</v>
      </c>
      <c r="U149">
        <v>0</v>
      </c>
      <c r="V149">
        <v>0</v>
      </c>
      <c r="W149" s="17" t="s">
        <v>754</v>
      </c>
      <c r="X149" s="17" t="s">
        <v>465</v>
      </c>
      <c r="Y149">
        <v>1</v>
      </c>
      <c r="Z149" s="17" t="s">
        <v>443</v>
      </c>
      <c r="AA149" s="17" t="s">
        <v>443</v>
      </c>
      <c r="AB149" s="17" t="s">
        <v>444</v>
      </c>
      <c r="AC149">
        <v>0</v>
      </c>
      <c r="AD149">
        <v>0</v>
      </c>
      <c r="AE149">
        <v>0</v>
      </c>
      <c r="AF149">
        <v>2022</v>
      </c>
      <c r="AG149" s="1">
        <v>44562</v>
      </c>
      <c r="AH149" s="1">
        <v>44773</v>
      </c>
      <c r="AI149" s="1">
        <v>44785</v>
      </c>
      <c r="AJ149" s="17" t="s">
        <v>34</v>
      </c>
      <c r="AK149" s="17" t="s">
        <v>35</v>
      </c>
      <c r="AL149" s="17" t="s">
        <v>10388</v>
      </c>
      <c r="AM149" s="17">
        <f>MONTH(EMPENHO[[#This Row],[data_empenho]])</f>
        <v>1</v>
      </c>
    </row>
    <row r="150" spans="1:39" x14ac:dyDescent="0.25">
      <c r="A150">
        <v>10</v>
      </c>
      <c r="B150">
        <v>1002</v>
      </c>
      <c r="C150">
        <v>20</v>
      </c>
      <c r="D150">
        <v>608</v>
      </c>
      <c r="E150">
        <v>4</v>
      </c>
      <c r="F150">
        <v>0</v>
      </c>
      <c r="G150">
        <v>2056</v>
      </c>
      <c r="H150" s="17" t="s">
        <v>755</v>
      </c>
      <c r="I150">
        <v>1</v>
      </c>
      <c r="J150">
        <v>0</v>
      </c>
      <c r="K150" s="17" t="s">
        <v>756</v>
      </c>
      <c r="L150" s="1">
        <v>44572</v>
      </c>
      <c r="M150">
        <v>3200</v>
      </c>
      <c r="N150" s="17" t="s">
        <v>437</v>
      </c>
      <c r="O150">
        <v>4959</v>
      </c>
      <c r="P150" s="17" t="s">
        <v>438</v>
      </c>
      <c r="Q150">
        <v>0</v>
      </c>
      <c r="R150" s="17" t="s">
        <v>480</v>
      </c>
      <c r="S150" s="17" t="s">
        <v>653</v>
      </c>
      <c r="T150" s="17" t="s">
        <v>438</v>
      </c>
      <c r="U150">
        <v>12</v>
      </c>
      <c r="V150">
        <v>2021</v>
      </c>
      <c r="W150" s="17" t="s">
        <v>757</v>
      </c>
      <c r="X150" s="17" t="s">
        <v>482</v>
      </c>
      <c r="Y150">
        <v>7</v>
      </c>
      <c r="Z150" s="17" t="s">
        <v>443</v>
      </c>
      <c r="AA150" s="17" t="s">
        <v>443</v>
      </c>
      <c r="AB150" s="17" t="s">
        <v>444</v>
      </c>
      <c r="AC150">
        <v>0</v>
      </c>
      <c r="AD150">
        <v>0</v>
      </c>
      <c r="AE150">
        <v>0</v>
      </c>
      <c r="AF150">
        <v>2022</v>
      </c>
      <c r="AG150" s="1">
        <v>44562</v>
      </c>
      <c r="AH150" s="1">
        <v>44773</v>
      </c>
      <c r="AI150" s="1">
        <v>44785</v>
      </c>
      <c r="AJ150" s="17" t="s">
        <v>34</v>
      </c>
      <c r="AK150" s="17" t="s">
        <v>35</v>
      </c>
      <c r="AL150" s="17" t="s">
        <v>10388</v>
      </c>
      <c r="AM150" s="17">
        <f>MONTH(EMPENHO[[#This Row],[data_empenho]])</f>
        <v>1</v>
      </c>
    </row>
    <row r="151" spans="1:39" x14ac:dyDescent="0.25">
      <c r="A151">
        <v>10</v>
      </c>
      <c r="B151">
        <v>1002</v>
      </c>
      <c r="C151">
        <v>20</v>
      </c>
      <c r="D151">
        <v>608</v>
      </c>
      <c r="E151">
        <v>4</v>
      </c>
      <c r="F151">
        <v>0</v>
      </c>
      <c r="G151">
        <v>2056</v>
      </c>
      <c r="H151" s="17" t="s">
        <v>755</v>
      </c>
      <c r="I151">
        <v>1</v>
      </c>
      <c r="J151">
        <v>0</v>
      </c>
      <c r="K151" s="17" t="s">
        <v>758</v>
      </c>
      <c r="L151" s="1">
        <v>44572</v>
      </c>
      <c r="M151">
        <v>1950</v>
      </c>
      <c r="N151" s="17" t="s">
        <v>437</v>
      </c>
      <c r="O151">
        <v>5258</v>
      </c>
      <c r="P151" s="17" t="s">
        <v>438</v>
      </c>
      <c r="Q151">
        <v>0</v>
      </c>
      <c r="R151" s="17" t="s">
        <v>480</v>
      </c>
      <c r="S151" s="17" t="s">
        <v>653</v>
      </c>
      <c r="T151" s="17" t="s">
        <v>438</v>
      </c>
      <c r="U151">
        <v>12</v>
      </c>
      <c r="V151">
        <v>2021</v>
      </c>
      <c r="W151" s="17" t="s">
        <v>759</v>
      </c>
      <c r="X151" s="17" t="s">
        <v>482</v>
      </c>
      <c r="Y151">
        <v>7</v>
      </c>
      <c r="Z151" s="17" t="s">
        <v>443</v>
      </c>
      <c r="AA151" s="17" t="s">
        <v>443</v>
      </c>
      <c r="AB151" s="17" t="s">
        <v>444</v>
      </c>
      <c r="AC151">
        <v>0</v>
      </c>
      <c r="AD151">
        <v>0</v>
      </c>
      <c r="AE151">
        <v>0</v>
      </c>
      <c r="AF151">
        <v>2022</v>
      </c>
      <c r="AG151" s="1">
        <v>44562</v>
      </c>
      <c r="AH151" s="1">
        <v>44773</v>
      </c>
      <c r="AI151" s="1">
        <v>44785</v>
      </c>
      <c r="AJ151" s="17" t="s">
        <v>34</v>
      </c>
      <c r="AK151" s="17" t="s">
        <v>35</v>
      </c>
      <c r="AL151" s="17" t="s">
        <v>10388</v>
      </c>
      <c r="AM151" s="17">
        <f>MONTH(EMPENHO[[#This Row],[data_empenho]])</f>
        <v>1</v>
      </c>
    </row>
    <row r="152" spans="1:39" x14ac:dyDescent="0.25">
      <c r="A152">
        <v>10</v>
      </c>
      <c r="B152">
        <v>1002</v>
      </c>
      <c r="C152">
        <v>20</v>
      </c>
      <c r="D152">
        <v>608</v>
      </c>
      <c r="E152">
        <v>4</v>
      </c>
      <c r="F152">
        <v>0</v>
      </c>
      <c r="G152">
        <v>2056</v>
      </c>
      <c r="H152" s="17" t="s">
        <v>755</v>
      </c>
      <c r="I152">
        <v>1</v>
      </c>
      <c r="J152">
        <v>0</v>
      </c>
      <c r="K152" s="17" t="s">
        <v>758</v>
      </c>
      <c r="L152" s="1">
        <v>44673</v>
      </c>
      <c r="M152">
        <v>-462</v>
      </c>
      <c r="N152" s="17" t="s">
        <v>451</v>
      </c>
      <c r="O152">
        <v>5258</v>
      </c>
      <c r="P152" s="17" t="s">
        <v>438</v>
      </c>
      <c r="Q152">
        <v>0</v>
      </c>
      <c r="R152" s="17" t="s">
        <v>480</v>
      </c>
      <c r="S152" s="17" t="s">
        <v>653</v>
      </c>
      <c r="T152" s="17" t="s">
        <v>438</v>
      </c>
      <c r="U152">
        <v>12</v>
      </c>
      <c r="V152">
        <v>2021</v>
      </c>
      <c r="W152" s="17" t="s">
        <v>5947</v>
      </c>
      <c r="X152" s="17" t="s">
        <v>482</v>
      </c>
      <c r="Y152">
        <v>7</v>
      </c>
      <c r="Z152" s="17" t="s">
        <v>443</v>
      </c>
      <c r="AA152" s="17" t="s">
        <v>443</v>
      </c>
      <c r="AB152" s="17" t="s">
        <v>444</v>
      </c>
      <c r="AC152">
        <v>0</v>
      </c>
      <c r="AD152">
        <v>0</v>
      </c>
      <c r="AE152">
        <v>0</v>
      </c>
      <c r="AF152">
        <v>2022</v>
      </c>
      <c r="AG152" s="1">
        <v>44562</v>
      </c>
      <c r="AH152" s="1">
        <v>44773</v>
      </c>
      <c r="AI152" s="1">
        <v>44785</v>
      </c>
      <c r="AJ152" s="17" t="s">
        <v>34</v>
      </c>
      <c r="AK152" s="17" t="s">
        <v>35</v>
      </c>
      <c r="AL152" s="17" t="s">
        <v>10388</v>
      </c>
      <c r="AM152" s="17">
        <f>MONTH(EMPENHO[[#This Row],[data_empenho]])</f>
        <v>4</v>
      </c>
    </row>
    <row r="153" spans="1:39" x14ac:dyDescent="0.25">
      <c r="A153">
        <v>10</v>
      </c>
      <c r="B153">
        <v>1002</v>
      </c>
      <c r="C153">
        <v>20</v>
      </c>
      <c r="D153">
        <v>608</v>
      </c>
      <c r="E153">
        <v>4</v>
      </c>
      <c r="F153">
        <v>0</v>
      </c>
      <c r="G153">
        <v>2056</v>
      </c>
      <c r="H153" s="17" t="s">
        <v>755</v>
      </c>
      <c r="I153">
        <v>1</v>
      </c>
      <c r="J153">
        <v>0</v>
      </c>
      <c r="K153" s="17" t="s">
        <v>760</v>
      </c>
      <c r="L153" s="1">
        <v>44572</v>
      </c>
      <c r="M153">
        <v>8400</v>
      </c>
      <c r="N153" s="17" t="s">
        <v>437</v>
      </c>
      <c r="O153">
        <v>5258</v>
      </c>
      <c r="P153" s="17" t="s">
        <v>438</v>
      </c>
      <c r="Q153">
        <v>0</v>
      </c>
      <c r="R153" s="17" t="s">
        <v>480</v>
      </c>
      <c r="S153" s="17" t="s">
        <v>653</v>
      </c>
      <c r="T153" s="17" t="s">
        <v>438</v>
      </c>
      <c r="U153">
        <v>31</v>
      </c>
      <c r="V153">
        <v>2021</v>
      </c>
      <c r="W153" s="17" t="s">
        <v>761</v>
      </c>
      <c r="X153" s="17" t="s">
        <v>482</v>
      </c>
      <c r="Y153">
        <v>7</v>
      </c>
      <c r="Z153" s="17" t="s">
        <v>443</v>
      </c>
      <c r="AA153" s="17" t="s">
        <v>443</v>
      </c>
      <c r="AB153" s="17" t="s">
        <v>444</v>
      </c>
      <c r="AC153">
        <v>0</v>
      </c>
      <c r="AD153">
        <v>0</v>
      </c>
      <c r="AE153">
        <v>0</v>
      </c>
      <c r="AF153">
        <v>2022</v>
      </c>
      <c r="AG153" s="1">
        <v>44562</v>
      </c>
      <c r="AH153" s="1">
        <v>44773</v>
      </c>
      <c r="AI153" s="1">
        <v>44785</v>
      </c>
      <c r="AJ153" s="17" t="s">
        <v>34</v>
      </c>
      <c r="AK153" s="17" t="s">
        <v>35</v>
      </c>
      <c r="AL153" s="17" t="s">
        <v>10388</v>
      </c>
      <c r="AM153" s="17">
        <f>MONTH(EMPENHO[[#This Row],[data_empenho]])</f>
        <v>1</v>
      </c>
    </row>
    <row r="154" spans="1:39" x14ac:dyDescent="0.25">
      <c r="A154">
        <v>2</v>
      </c>
      <c r="B154">
        <v>201</v>
      </c>
      <c r="C154">
        <v>4</v>
      </c>
      <c r="D154">
        <v>122</v>
      </c>
      <c r="E154">
        <v>1</v>
      </c>
      <c r="F154">
        <v>0</v>
      </c>
      <c r="G154">
        <v>2078</v>
      </c>
      <c r="H154" s="17" t="s">
        <v>445</v>
      </c>
      <c r="I154">
        <v>1</v>
      </c>
      <c r="J154">
        <v>0</v>
      </c>
      <c r="K154" s="17" t="s">
        <v>762</v>
      </c>
      <c r="L154" s="1">
        <v>44573</v>
      </c>
      <c r="M154">
        <v>139.33000000000001</v>
      </c>
      <c r="N154" s="17" t="s">
        <v>437</v>
      </c>
      <c r="O154">
        <v>7133</v>
      </c>
      <c r="P154" s="17" t="s">
        <v>438</v>
      </c>
      <c r="Q154">
        <v>0</v>
      </c>
      <c r="R154" s="17" t="s">
        <v>439</v>
      </c>
      <c r="S154" s="17" t="s">
        <v>440</v>
      </c>
      <c r="T154" s="17" t="s">
        <v>438</v>
      </c>
      <c r="U154">
        <v>0</v>
      </c>
      <c r="V154">
        <v>0</v>
      </c>
      <c r="W154" s="17" t="s">
        <v>763</v>
      </c>
      <c r="X154" s="17" t="s">
        <v>442</v>
      </c>
      <c r="Y154">
        <v>0</v>
      </c>
      <c r="Z154" s="17" t="s">
        <v>450</v>
      </c>
      <c r="AA154" s="17" t="s">
        <v>443</v>
      </c>
      <c r="AB154" s="17" t="s">
        <v>444</v>
      </c>
      <c r="AC154">
        <v>0</v>
      </c>
      <c r="AD154">
        <v>0</v>
      </c>
      <c r="AE154">
        <v>0</v>
      </c>
      <c r="AF154">
        <v>2022</v>
      </c>
      <c r="AG154" s="1">
        <v>44562</v>
      </c>
      <c r="AH154" s="1">
        <v>44773</v>
      </c>
      <c r="AI154" s="1">
        <v>44785</v>
      </c>
      <c r="AJ154" s="17" t="s">
        <v>34</v>
      </c>
      <c r="AK154" s="17" t="s">
        <v>35</v>
      </c>
      <c r="AL154" s="17" t="s">
        <v>10388</v>
      </c>
      <c r="AM154" s="17">
        <f>MONTH(EMPENHO[[#This Row],[data_empenho]])</f>
        <v>1</v>
      </c>
    </row>
    <row r="155" spans="1:39" x14ac:dyDescent="0.25">
      <c r="A155">
        <v>2</v>
      </c>
      <c r="B155">
        <v>201</v>
      </c>
      <c r="C155">
        <v>4</v>
      </c>
      <c r="D155">
        <v>122</v>
      </c>
      <c r="E155">
        <v>1</v>
      </c>
      <c r="F155">
        <v>0</v>
      </c>
      <c r="G155">
        <v>2078</v>
      </c>
      <c r="H155" s="17" t="s">
        <v>445</v>
      </c>
      <c r="I155">
        <v>1</v>
      </c>
      <c r="J155">
        <v>0</v>
      </c>
      <c r="K155" s="17" t="s">
        <v>764</v>
      </c>
      <c r="L155" s="1">
        <v>44573</v>
      </c>
      <c r="M155">
        <v>217.55</v>
      </c>
      <c r="N155" s="17" t="s">
        <v>437</v>
      </c>
      <c r="O155">
        <v>313</v>
      </c>
      <c r="P155" s="17" t="s">
        <v>438</v>
      </c>
      <c r="Q155">
        <v>0</v>
      </c>
      <c r="R155" s="17" t="s">
        <v>439</v>
      </c>
      <c r="S155" s="17" t="s">
        <v>440</v>
      </c>
      <c r="T155" s="17" t="s">
        <v>438</v>
      </c>
      <c r="U155">
        <v>0</v>
      </c>
      <c r="V155">
        <v>0</v>
      </c>
      <c r="W155" s="17" t="s">
        <v>765</v>
      </c>
      <c r="X155" s="17" t="s">
        <v>442</v>
      </c>
      <c r="Y155">
        <v>0</v>
      </c>
      <c r="Z155" s="17" t="s">
        <v>450</v>
      </c>
      <c r="AA155" s="17" t="s">
        <v>443</v>
      </c>
      <c r="AB155" s="17" t="s">
        <v>444</v>
      </c>
      <c r="AC155">
        <v>0</v>
      </c>
      <c r="AD155">
        <v>0</v>
      </c>
      <c r="AE155">
        <v>0</v>
      </c>
      <c r="AF155">
        <v>2022</v>
      </c>
      <c r="AG155" s="1">
        <v>44562</v>
      </c>
      <c r="AH155" s="1">
        <v>44773</v>
      </c>
      <c r="AI155" s="1">
        <v>44785</v>
      </c>
      <c r="AJ155" s="17" t="s">
        <v>34</v>
      </c>
      <c r="AK155" s="17" t="s">
        <v>35</v>
      </c>
      <c r="AL155" s="17" t="s">
        <v>10388</v>
      </c>
      <c r="AM155" s="17">
        <f>MONTH(EMPENHO[[#This Row],[data_empenho]])</f>
        <v>1</v>
      </c>
    </row>
    <row r="156" spans="1:39" x14ac:dyDescent="0.25">
      <c r="A156">
        <v>10</v>
      </c>
      <c r="B156">
        <v>1001</v>
      </c>
      <c r="C156">
        <v>4</v>
      </c>
      <c r="D156">
        <v>122</v>
      </c>
      <c r="E156">
        <v>1</v>
      </c>
      <c r="F156">
        <v>0</v>
      </c>
      <c r="G156">
        <v>2050</v>
      </c>
      <c r="H156" s="17" t="s">
        <v>445</v>
      </c>
      <c r="I156">
        <v>1</v>
      </c>
      <c r="J156">
        <v>0</v>
      </c>
      <c r="K156" s="17" t="s">
        <v>766</v>
      </c>
      <c r="L156" s="1">
        <v>44573</v>
      </c>
      <c r="M156">
        <v>48.78</v>
      </c>
      <c r="N156" s="17" t="s">
        <v>437</v>
      </c>
      <c r="O156">
        <v>8095</v>
      </c>
      <c r="P156" s="17" t="s">
        <v>438</v>
      </c>
      <c r="Q156">
        <v>0</v>
      </c>
      <c r="R156" s="17" t="s">
        <v>439</v>
      </c>
      <c r="S156" s="17" t="s">
        <v>440</v>
      </c>
      <c r="T156" s="17" t="s">
        <v>438</v>
      </c>
      <c r="U156">
        <v>0</v>
      </c>
      <c r="V156">
        <v>0</v>
      </c>
      <c r="W156" s="17" t="s">
        <v>767</v>
      </c>
      <c r="X156" s="17" t="s">
        <v>442</v>
      </c>
      <c r="Y156">
        <v>0</v>
      </c>
      <c r="Z156" s="17" t="s">
        <v>450</v>
      </c>
      <c r="AA156" s="17" t="s">
        <v>443</v>
      </c>
      <c r="AB156" s="17" t="s">
        <v>444</v>
      </c>
      <c r="AC156">
        <v>0</v>
      </c>
      <c r="AD156">
        <v>0</v>
      </c>
      <c r="AE156">
        <v>0</v>
      </c>
      <c r="AF156">
        <v>2022</v>
      </c>
      <c r="AG156" s="1">
        <v>44562</v>
      </c>
      <c r="AH156" s="1">
        <v>44773</v>
      </c>
      <c r="AI156" s="1">
        <v>44785</v>
      </c>
      <c r="AJ156" s="17" t="s">
        <v>34</v>
      </c>
      <c r="AK156" s="17" t="s">
        <v>35</v>
      </c>
      <c r="AL156" s="17" t="s">
        <v>10388</v>
      </c>
      <c r="AM156" s="17">
        <f>MONTH(EMPENHO[[#This Row],[data_empenho]])</f>
        <v>1</v>
      </c>
    </row>
    <row r="157" spans="1:39" x14ac:dyDescent="0.25">
      <c r="A157">
        <v>10</v>
      </c>
      <c r="B157">
        <v>1001</v>
      </c>
      <c r="C157">
        <v>4</v>
      </c>
      <c r="D157">
        <v>122</v>
      </c>
      <c r="E157">
        <v>1</v>
      </c>
      <c r="F157">
        <v>0</v>
      </c>
      <c r="G157">
        <v>2050</v>
      </c>
      <c r="H157" s="17" t="s">
        <v>445</v>
      </c>
      <c r="I157">
        <v>1</v>
      </c>
      <c r="J157">
        <v>0</v>
      </c>
      <c r="K157" s="17" t="s">
        <v>768</v>
      </c>
      <c r="L157" s="1">
        <v>44573</v>
      </c>
      <c r="M157">
        <v>41.82</v>
      </c>
      <c r="N157" s="17" t="s">
        <v>437</v>
      </c>
      <c r="O157">
        <v>5467</v>
      </c>
      <c r="P157" s="17" t="s">
        <v>438</v>
      </c>
      <c r="Q157">
        <v>0</v>
      </c>
      <c r="R157" s="17" t="s">
        <v>439</v>
      </c>
      <c r="S157" s="17" t="s">
        <v>440</v>
      </c>
      <c r="T157" s="17" t="s">
        <v>438</v>
      </c>
      <c r="U157">
        <v>0</v>
      </c>
      <c r="V157">
        <v>0</v>
      </c>
      <c r="W157" s="17" t="s">
        <v>769</v>
      </c>
      <c r="X157" s="17" t="s">
        <v>442</v>
      </c>
      <c r="Y157">
        <v>0</v>
      </c>
      <c r="Z157" s="17" t="s">
        <v>450</v>
      </c>
      <c r="AA157" s="17" t="s">
        <v>443</v>
      </c>
      <c r="AB157" s="17" t="s">
        <v>444</v>
      </c>
      <c r="AC157">
        <v>0</v>
      </c>
      <c r="AD157">
        <v>0</v>
      </c>
      <c r="AE157">
        <v>0</v>
      </c>
      <c r="AF157">
        <v>2022</v>
      </c>
      <c r="AG157" s="1">
        <v>44562</v>
      </c>
      <c r="AH157" s="1">
        <v>44773</v>
      </c>
      <c r="AI157" s="1">
        <v>44785</v>
      </c>
      <c r="AJ157" s="17" t="s">
        <v>34</v>
      </c>
      <c r="AK157" s="17" t="s">
        <v>35</v>
      </c>
      <c r="AL157" s="17" t="s">
        <v>10388</v>
      </c>
      <c r="AM157" s="17">
        <f>MONTH(EMPENHO[[#This Row],[data_empenho]])</f>
        <v>1</v>
      </c>
    </row>
    <row r="158" spans="1:39" x14ac:dyDescent="0.25">
      <c r="A158">
        <v>10</v>
      </c>
      <c r="B158">
        <v>1001</v>
      </c>
      <c r="C158">
        <v>4</v>
      </c>
      <c r="D158">
        <v>122</v>
      </c>
      <c r="E158">
        <v>1</v>
      </c>
      <c r="F158">
        <v>0</v>
      </c>
      <c r="G158">
        <v>2050</v>
      </c>
      <c r="H158" s="17" t="s">
        <v>445</v>
      </c>
      <c r="I158">
        <v>1</v>
      </c>
      <c r="J158">
        <v>0</v>
      </c>
      <c r="K158" s="17" t="s">
        <v>770</v>
      </c>
      <c r="L158" s="1">
        <v>44573</v>
      </c>
      <c r="M158">
        <v>41.82</v>
      </c>
      <c r="N158" s="17" t="s">
        <v>437</v>
      </c>
      <c r="O158">
        <v>8266</v>
      </c>
      <c r="P158" s="17" t="s">
        <v>438</v>
      </c>
      <c r="Q158">
        <v>0</v>
      </c>
      <c r="R158" s="17" t="s">
        <v>439</v>
      </c>
      <c r="S158" s="17" t="s">
        <v>440</v>
      </c>
      <c r="T158" s="17" t="s">
        <v>438</v>
      </c>
      <c r="U158">
        <v>0</v>
      </c>
      <c r="V158">
        <v>0</v>
      </c>
      <c r="W158" s="17" t="s">
        <v>771</v>
      </c>
      <c r="X158" s="17" t="s">
        <v>442</v>
      </c>
      <c r="Y158">
        <v>0</v>
      </c>
      <c r="Z158" s="17" t="s">
        <v>450</v>
      </c>
      <c r="AA158" s="17" t="s">
        <v>443</v>
      </c>
      <c r="AB158" s="17" t="s">
        <v>444</v>
      </c>
      <c r="AC158">
        <v>0</v>
      </c>
      <c r="AD158">
        <v>0</v>
      </c>
      <c r="AE158">
        <v>0</v>
      </c>
      <c r="AF158">
        <v>2022</v>
      </c>
      <c r="AG158" s="1">
        <v>44562</v>
      </c>
      <c r="AH158" s="1">
        <v>44773</v>
      </c>
      <c r="AI158" s="1">
        <v>44785</v>
      </c>
      <c r="AJ158" s="17" t="s">
        <v>34</v>
      </c>
      <c r="AK158" s="17" t="s">
        <v>35</v>
      </c>
      <c r="AL158" s="17" t="s">
        <v>10388</v>
      </c>
      <c r="AM158" s="17">
        <f>MONTH(EMPENHO[[#This Row],[data_empenho]])</f>
        <v>1</v>
      </c>
    </row>
    <row r="159" spans="1:39" x14ac:dyDescent="0.25">
      <c r="A159">
        <v>7</v>
      </c>
      <c r="B159">
        <v>702</v>
      </c>
      <c r="C159">
        <v>15</v>
      </c>
      <c r="D159">
        <v>451</v>
      </c>
      <c r="E159">
        <v>17</v>
      </c>
      <c r="F159">
        <v>0</v>
      </c>
      <c r="G159">
        <v>2002</v>
      </c>
      <c r="H159" s="17" t="s">
        <v>698</v>
      </c>
      <c r="I159">
        <v>1</v>
      </c>
      <c r="J159">
        <v>0</v>
      </c>
      <c r="K159" s="17" t="s">
        <v>772</v>
      </c>
      <c r="L159" s="1">
        <v>44573</v>
      </c>
      <c r="M159">
        <v>172.5</v>
      </c>
      <c r="N159" s="17" t="s">
        <v>437</v>
      </c>
      <c r="O159">
        <v>4298</v>
      </c>
      <c r="P159" s="17" t="s">
        <v>438</v>
      </c>
      <c r="Q159">
        <v>0</v>
      </c>
      <c r="R159" s="17" t="s">
        <v>439</v>
      </c>
      <c r="S159" s="17" t="s">
        <v>440</v>
      </c>
      <c r="T159" s="17" t="s">
        <v>438</v>
      </c>
      <c r="U159">
        <v>0</v>
      </c>
      <c r="V159">
        <v>0</v>
      </c>
      <c r="W159" s="17" t="s">
        <v>773</v>
      </c>
      <c r="X159" s="17" t="s">
        <v>465</v>
      </c>
      <c r="Y159">
        <v>1</v>
      </c>
      <c r="Z159" s="17" t="s">
        <v>443</v>
      </c>
      <c r="AA159" s="17" t="s">
        <v>443</v>
      </c>
      <c r="AB159" s="17" t="s">
        <v>444</v>
      </c>
      <c r="AC159">
        <v>0</v>
      </c>
      <c r="AD159">
        <v>0</v>
      </c>
      <c r="AE159">
        <v>0</v>
      </c>
      <c r="AF159">
        <v>2022</v>
      </c>
      <c r="AG159" s="1">
        <v>44562</v>
      </c>
      <c r="AH159" s="1">
        <v>44773</v>
      </c>
      <c r="AI159" s="1">
        <v>44785</v>
      </c>
      <c r="AJ159" s="17" t="s">
        <v>34</v>
      </c>
      <c r="AK159" s="17" t="s">
        <v>35</v>
      </c>
      <c r="AL159" s="17" t="s">
        <v>10388</v>
      </c>
      <c r="AM159" s="17">
        <f>MONTH(EMPENHO[[#This Row],[data_empenho]])</f>
        <v>1</v>
      </c>
    </row>
    <row r="160" spans="1:39" x14ac:dyDescent="0.25">
      <c r="A160">
        <v>6</v>
      </c>
      <c r="B160">
        <v>601</v>
      </c>
      <c r="C160">
        <v>4</v>
      </c>
      <c r="D160">
        <v>122</v>
      </c>
      <c r="E160">
        <v>1</v>
      </c>
      <c r="F160">
        <v>0</v>
      </c>
      <c r="G160">
        <v>2072</v>
      </c>
      <c r="H160" s="17" t="s">
        <v>689</v>
      </c>
      <c r="I160">
        <v>1</v>
      </c>
      <c r="J160">
        <v>0</v>
      </c>
      <c r="K160" s="17" t="s">
        <v>774</v>
      </c>
      <c r="L160" s="1">
        <v>44573</v>
      </c>
      <c r="M160">
        <v>66</v>
      </c>
      <c r="N160" s="17" t="s">
        <v>437</v>
      </c>
      <c r="O160">
        <v>1744</v>
      </c>
      <c r="P160" s="17" t="s">
        <v>438</v>
      </c>
      <c r="Q160">
        <v>0</v>
      </c>
      <c r="R160" s="17" t="s">
        <v>439</v>
      </c>
      <c r="S160" s="17" t="s">
        <v>440</v>
      </c>
      <c r="T160" s="17" t="s">
        <v>438</v>
      </c>
      <c r="U160">
        <v>0</v>
      </c>
      <c r="V160">
        <v>0</v>
      </c>
      <c r="W160" s="17" t="s">
        <v>775</v>
      </c>
      <c r="X160" s="17" t="s">
        <v>465</v>
      </c>
      <c r="Y160">
        <v>1</v>
      </c>
      <c r="Z160" s="17" t="s">
        <v>443</v>
      </c>
      <c r="AA160" s="17" t="s">
        <v>443</v>
      </c>
      <c r="AB160" s="17" t="s">
        <v>444</v>
      </c>
      <c r="AC160">
        <v>0</v>
      </c>
      <c r="AD160">
        <v>0</v>
      </c>
      <c r="AE160">
        <v>0</v>
      </c>
      <c r="AF160">
        <v>2022</v>
      </c>
      <c r="AG160" s="1">
        <v>44562</v>
      </c>
      <c r="AH160" s="1">
        <v>44773</v>
      </c>
      <c r="AI160" s="1">
        <v>44785</v>
      </c>
      <c r="AJ160" s="17" t="s">
        <v>34</v>
      </c>
      <c r="AK160" s="17" t="s">
        <v>35</v>
      </c>
      <c r="AL160" s="17" t="s">
        <v>10388</v>
      </c>
      <c r="AM160" s="17">
        <f>MONTH(EMPENHO[[#This Row],[data_empenho]])</f>
        <v>1</v>
      </c>
    </row>
    <row r="161" spans="1:39" x14ac:dyDescent="0.25">
      <c r="A161">
        <v>7</v>
      </c>
      <c r="B161">
        <v>702</v>
      </c>
      <c r="C161">
        <v>15</v>
      </c>
      <c r="D161">
        <v>451</v>
      </c>
      <c r="E161">
        <v>17</v>
      </c>
      <c r="F161">
        <v>0</v>
      </c>
      <c r="G161">
        <v>2002</v>
      </c>
      <c r="H161" s="17" t="s">
        <v>776</v>
      </c>
      <c r="I161">
        <v>1</v>
      </c>
      <c r="J161">
        <v>0</v>
      </c>
      <c r="K161" s="17" t="s">
        <v>777</v>
      </c>
      <c r="L161" s="1">
        <v>44573</v>
      </c>
      <c r="M161">
        <v>208</v>
      </c>
      <c r="N161" s="17" t="s">
        <v>437</v>
      </c>
      <c r="O161">
        <v>1744</v>
      </c>
      <c r="P161" s="17" t="s">
        <v>438</v>
      </c>
      <c r="Q161">
        <v>0</v>
      </c>
      <c r="R161" s="17" t="s">
        <v>439</v>
      </c>
      <c r="S161" s="17" t="s">
        <v>440</v>
      </c>
      <c r="T161" s="17" t="s">
        <v>438</v>
      </c>
      <c r="U161">
        <v>0</v>
      </c>
      <c r="V161">
        <v>0</v>
      </c>
      <c r="W161" s="17" t="s">
        <v>778</v>
      </c>
      <c r="X161" s="17" t="s">
        <v>465</v>
      </c>
      <c r="Y161">
        <v>1</v>
      </c>
      <c r="Z161" s="17" t="s">
        <v>443</v>
      </c>
      <c r="AA161" s="17" t="s">
        <v>443</v>
      </c>
      <c r="AB161" s="17" t="s">
        <v>444</v>
      </c>
      <c r="AC161">
        <v>0</v>
      </c>
      <c r="AD161">
        <v>0</v>
      </c>
      <c r="AE161">
        <v>0</v>
      </c>
      <c r="AF161">
        <v>2022</v>
      </c>
      <c r="AG161" s="1">
        <v>44562</v>
      </c>
      <c r="AH161" s="1">
        <v>44773</v>
      </c>
      <c r="AI161" s="1">
        <v>44785</v>
      </c>
      <c r="AJ161" s="17" t="s">
        <v>34</v>
      </c>
      <c r="AK161" s="17" t="s">
        <v>35</v>
      </c>
      <c r="AL161" s="17" t="s">
        <v>10388</v>
      </c>
      <c r="AM161" s="17">
        <f>MONTH(EMPENHO[[#This Row],[data_empenho]])</f>
        <v>1</v>
      </c>
    </row>
    <row r="162" spans="1:39" x14ac:dyDescent="0.25">
      <c r="A162">
        <v>12</v>
      </c>
      <c r="B162">
        <v>1201</v>
      </c>
      <c r="C162">
        <v>9</v>
      </c>
      <c r="D162">
        <v>122</v>
      </c>
      <c r="E162">
        <v>1</v>
      </c>
      <c r="F162">
        <v>0</v>
      </c>
      <c r="G162">
        <v>2066</v>
      </c>
      <c r="H162" s="17" t="s">
        <v>779</v>
      </c>
      <c r="I162">
        <v>50</v>
      </c>
      <c r="J162">
        <v>0</v>
      </c>
      <c r="K162" s="17" t="s">
        <v>780</v>
      </c>
      <c r="L162" s="1">
        <v>44573</v>
      </c>
      <c r="M162">
        <v>342</v>
      </c>
      <c r="N162" s="17" t="s">
        <v>437</v>
      </c>
      <c r="O162">
        <v>5288</v>
      </c>
      <c r="P162" s="17" t="s">
        <v>438</v>
      </c>
      <c r="Q162">
        <v>0</v>
      </c>
      <c r="R162" s="17" t="s">
        <v>439</v>
      </c>
      <c r="S162" s="17" t="s">
        <v>440</v>
      </c>
      <c r="T162" s="17" t="s">
        <v>438</v>
      </c>
      <c r="U162">
        <v>0</v>
      </c>
      <c r="V162">
        <v>0</v>
      </c>
      <c r="W162" s="17" t="s">
        <v>781</v>
      </c>
      <c r="X162" s="17" t="s">
        <v>465</v>
      </c>
      <c r="Y162">
        <v>1</v>
      </c>
      <c r="Z162" s="17" t="s">
        <v>443</v>
      </c>
      <c r="AA162" s="17" t="s">
        <v>443</v>
      </c>
      <c r="AB162" s="17" t="s">
        <v>444</v>
      </c>
      <c r="AC162">
        <v>0</v>
      </c>
      <c r="AD162">
        <v>0</v>
      </c>
      <c r="AE162">
        <v>0</v>
      </c>
      <c r="AF162">
        <v>2022</v>
      </c>
      <c r="AG162" s="1">
        <v>44562</v>
      </c>
      <c r="AH162" s="1">
        <v>44773</v>
      </c>
      <c r="AI162" s="1">
        <v>44785</v>
      </c>
      <c r="AJ162" s="17" t="s">
        <v>34</v>
      </c>
      <c r="AK162" s="17" t="s">
        <v>35</v>
      </c>
      <c r="AL162" s="17" t="s">
        <v>10388</v>
      </c>
      <c r="AM162" s="17">
        <f>MONTH(EMPENHO[[#This Row],[data_empenho]])</f>
        <v>1</v>
      </c>
    </row>
    <row r="163" spans="1:39" x14ac:dyDescent="0.25">
      <c r="A163">
        <v>2</v>
      </c>
      <c r="B163">
        <v>203</v>
      </c>
      <c r="C163">
        <v>4</v>
      </c>
      <c r="D163">
        <v>124</v>
      </c>
      <c r="E163">
        <v>1</v>
      </c>
      <c r="F163">
        <v>0</v>
      </c>
      <c r="G163">
        <v>2082</v>
      </c>
      <c r="H163" s="17" t="s">
        <v>779</v>
      </c>
      <c r="I163">
        <v>1</v>
      </c>
      <c r="J163">
        <v>0</v>
      </c>
      <c r="K163" s="17" t="s">
        <v>782</v>
      </c>
      <c r="L163" s="1">
        <v>44573</v>
      </c>
      <c r="M163">
        <v>1580</v>
      </c>
      <c r="N163" s="17" t="s">
        <v>437</v>
      </c>
      <c r="O163">
        <v>7247</v>
      </c>
      <c r="P163" s="17" t="s">
        <v>438</v>
      </c>
      <c r="Q163">
        <v>0</v>
      </c>
      <c r="R163" s="17" t="s">
        <v>439</v>
      </c>
      <c r="S163" s="17" t="s">
        <v>440</v>
      </c>
      <c r="T163" s="17" t="s">
        <v>438</v>
      </c>
      <c r="U163">
        <v>0</v>
      </c>
      <c r="V163">
        <v>0</v>
      </c>
      <c r="W163" s="17" t="s">
        <v>783</v>
      </c>
      <c r="X163" s="17" t="s">
        <v>465</v>
      </c>
      <c r="Y163">
        <v>1</v>
      </c>
      <c r="Z163" s="17" t="s">
        <v>443</v>
      </c>
      <c r="AA163" s="17" t="s">
        <v>443</v>
      </c>
      <c r="AB163" s="17" t="s">
        <v>444</v>
      </c>
      <c r="AC163">
        <v>0</v>
      </c>
      <c r="AD163">
        <v>0</v>
      </c>
      <c r="AE163">
        <v>0</v>
      </c>
      <c r="AF163">
        <v>2022</v>
      </c>
      <c r="AG163" s="1">
        <v>44562</v>
      </c>
      <c r="AH163" s="1">
        <v>44773</v>
      </c>
      <c r="AI163" s="1">
        <v>44785</v>
      </c>
      <c r="AJ163" s="17" t="s">
        <v>34</v>
      </c>
      <c r="AK163" s="17" t="s">
        <v>35</v>
      </c>
      <c r="AL163" s="17" t="s">
        <v>10388</v>
      </c>
      <c r="AM163" s="17">
        <f>MONTH(EMPENHO[[#This Row],[data_empenho]])</f>
        <v>1</v>
      </c>
    </row>
    <row r="164" spans="1:39" x14ac:dyDescent="0.25">
      <c r="A164">
        <v>2</v>
      </c>
      <c r="B164">
        <v>203</v>
      </c>
      <c r="C164">
        <v>4</v>
      </c>
      <c r="D164">
        <v>124</v>
      </c>
      <c r="E164">
        <v>1</v>
      </c>
      <c r="F164">
        <v>0</v>
      </c>
      <c r="G164">
        <v>2082</v>
      </c>
      <c r="H164" s="17" t="s">
        <v>445</v>
      </c>
      <c r="I164">
        <v>1</v>
      </c>
      <c r="J164">
        <v>0</v>
      </c>
      <c r="K164" s="17" t="s">
        <v>784</v>
      </c>
      <c r="L164" s="1">
        <v>44573</v>
      </c>
      <c r="M164">
        <v>696.65</v>
      </c>
      <c r="N164" s="17" t="s">
        <v>437</v>
      </c>
      <c r="O164">
        <v>347</v>
      </c>
      <c r="P164" s="17" t="s">
        <v>438</v>
      </c>
      <c r="Q164">
        <v>0</v>
      </c>
      <c r="R164" s="17" t="s">
        <v>439</v>
      </c>
      <c r="S164" s="17" t="s">
        <v>440</v>
      </c>
      <c r="T164" s="17" t="s">
        <v>438</v>
      </c>
      <c r="U164">
        <v>0</v>
      </c>
      <c r="V164">
        <v>0</v>
      </c>
      <c r="W164" s="17" t="s">
        <v>785</v>
      </c>
      <c r="X164" s="17" t="s">
        <v>442</v>
      </c>
      <c r="Y164">
        <v>0</v>
      </c>
      <c r="Z164" s="17" t="s">
        <v>450</v>
      </c>
      <c r="AA164" s="17" t="s">
        <v>443</v>
      </c>
      <c r="AB164" s="17" t="s">
        <v>444</v>
      </c>
      <c r="AC164">
        <v>0</v>
      </c>
      <c r="AD164">
        <v>0</v>
      </c>
      <c r="AE164">
        <v>0</v>
      </c>
      <c r="AF164">
        <v>2022</v>
      </c>
      <c r="AG164" s="1">
        <v>44562</v>
      </c>
      <c r="AH164" s="1">
        <v>44773</v>
      </c>
      <c r="AI164" s="1">
        <v>44785</v>
      </c>
      <c r="AJ164" s="17" t="s">
        <v>34</v>
      </c>
      <c r="AK164" s="17" t="s">
        <v>35</v>
      </c>
      <c r="AL164" s="17" t="s">
        <v>10388</v>
      </c>
      <c r="AM164" s="17">
        <f>MONTH(EMPENHO[[#This Row],[data_empenho]])</f>
        <v>1</v>
      </c>
    </row>
    <row r="165" spans="1:39" x14ac:dyDescent="0.25">
      <c r="A165">
        <v>2</v>
      </c>
      <c r="B165">
        <v>203</v>
      </c>
      <c r="C165">
        <v>4</v>
      </c>
      <c r="D165">
        <v>124</v>
      </c>
      <c r="E165">
        <v>1</v>
      </c>
      <c r="F165">
        <v>0</v>
      </c>
      <c r="G165">
        <v>2082</v>
      </c>
      <c r="H165" s="17" t="s">
        <v>445</v>
      </c>
      <c r="I165">
        <v>1</v>
      </c>
      <c r="J165">
        <v>0</v>
      </c>
      <c r="K165" s="17" t="s">
        <v>786</v>
      </c>
      <c r="L165" s="1">
        <v>44573</v>
      </c>
      <c r="M165">
        <v>696.65</v>
      </c>
      <c r="N165" s="17" t="s">
        <v>437</v>
      </c>
      <c r="O165">
        <v>6821</v>
      </c>
      <c r="P165" s="17" t="s">
        <v>438</v>
      </c>
      <c r="Q165">
        <v>0</v>
      </c>
      <c r="R165" s="17" t="s">
        <v>439</v>
      </c>
      <c r="S165" s="17" t="s">
        <v>440</v>
      </c>
      <c r="T165" s="17" t="s">
        <v>438</v>
      </c>
      <c r="U165">
        <v>0</v>
      </c>
      <c r="V165">
        <v>0</v>
      </c>
      <c r="W165" s="17" t="s">
        <v>787</v>
      </c>
      <c r="X165" s="17" t="s">
        <v>442</v>
      </c>
      <c r="Y165">
        <v>0</v>
      </c>
      <c r="Z165" s="17" t="s">
        <v>450</v>
      </c>
      <c r="AA165" s="17" t="s">
        <v>443</v>
      </c>
      <c r="AB165" s="17" t="s">
        <v>444</v>
      </c>
      <c r="AC165">
        <v>0</v>
      </c>
      <c r="AD165">
        <v>0</v>
      </c>
      <c r="AE165">
        <v>0</v>
      </c>
      <c r="AF165">
        <v>2022</v>
      </c>
      <c r="AG165" s="1">
        <v>44562</v>
      </c>
      <c r="AH165" s="1">
        <v>44773</v>
      </c>
      <c r="AI165" s="1">
        <v>44785</v>
      </c>
      <c r="AJ165" s="17" t="s">
        <v>34</v>
      </c>
      <c r="AK165" s="17" t="s">
        <v>35</v>
      </c>
      <c r="AL165" s="17" t="s">
        <v>10388</v>
      </c>
      <c r="AM165" s="17">
        <f>MONTH(EMPENHO[[#This Row],[data_empenho]])</f>
        <v>1</v>
      </c>
    </row>
    <row r="166" spans="1:39" x14ac:dyDescent="0.25">
      <c r="A166">
        <v>3</v>
      </c>
      <c r="B166">
        <v>301</v>
      </c>
      <c r="C166">
        <v>4</v>
      </c>
      <c r="D166">
        <v>122</v>
      </c>
      <c r="E166">
        <v>1</v>
      </c>
      <c r="F166">
        <v>0</v>
      </c>
      <c r="G166">
        <v>2068</v>
      </c>
      <c r="H166" s="17" t="s">
        <v>779</v>
      </c>
      <c r="I166">
        <v>1</v>
      </c>
      <c r="J166">
        <v>0</v>
      </c>
      <c r="K166" s="17" t="s">
        <v>788</v>
      </c>
      <c r="L166" s="1">
        <v>44573</v>
      </c>
      <c r="M166">
        <v>452</v>
      </c>
      <c r="N166" s="17" t="s">
        <v>437</v>
      </c>
      <c r="O166">
        <v>5044</v>
      </c>
      <c r="P166" s="17" t="s">
        <v>438</v>
      </c>
      <c r="Q166">
        <v>0</v>
      </c>
      <c r="R166" s="17" t="s">
        <v>439</v>
      </c>
      <c r="S166" s="17" t="s">
        <v>440</v>
      </c>
      <c r="T166" s="17" t="s">
        <v>438</v>
      </c>
      <c r="U166">
        <v>0</v>
      </c>
      <c r="V166">
        <v>0</v>
      </c>
      <c r="W166" s="17" t="s">
        <v>789</v>
      </c>
      <c r="X166" s="17" t="s">
        <v>465</v>
      </c>
      <c r="Y166">
        <v>1</v>
      </c>
      <c r="Z166" s="17" t="s">
        <v>443</v>
      </c>
      <c r="AA166" s="17" t="s">
        <v>443</v>
      </c>
      <c r="AB166" s="17" t="s">
        <v>444</v>
      </c>
      <c r="AC166">
        <v>0</v>
      </c>
      <c r="AD166">
        <v>0</v>
      </c>
      <c r="AE166">
        <v>0</v>
      </c>
      <c r="AF166">
        <v>2022</v>
      </c>
      <c r="AG166" s="1">
        <v>44562</v>
      </c>
      <c r="AH166" s="1">
        <v>44773</v>
      </c>
      <c r="AI166" s="1">
        <v>44785</v>
      </c>
      <c r="AJ166" s="17" t="s">
        <v>34</v>
      </c>
      <c r="AK166" s="17" t="s">
        <v>35</v>
      </c>
      <c r="AL166" s="17" t="s">
        <v>10388</v>
      </c>
      <c r="AM166" s="17">
        <f>MONTH(EMPENHO[[#This Row],[data_empenho]])</f>
        <v>1</v>
      </c>
    </row>
    <row r="167" spans="1:39" x14ac:dyDescent="0.25">
      <c r="A167">
        <v>3</v>
      </c>
      <c r="B167">
        <v>301</v>
      </c>
      <c r="C167">
        <v>4</v>
      </c>
      <c r="D167">
        <v>122</v>
      </c>
      <c r="E167">
        <v>1</v>
      </c>
      <c r="F167">
        <v>0</v>
      </c>
      <c r="G167">
        <v>2068</v>
      </c>
      <c r="H167" s="17" t="s">
        <v>779</v>
      </c>
      <c r="I167">
        <v>1</v>
      </c>
      <c r="J167">
        <v>0</v>
      </c>
      <c r="K167" s="17" t="s">
        <v>788</v>
      </c>
      <c r="L167" s="1">
        <v>44588</v>
      </c>
      <c r="M167">
        <v>-28</v>
      </c>
      <c r="N167" s="17" t="s">
        <v>451</v>
      </c>
      <c r="O167">
        <v>5044</v>
      </c>
      <c r="P167" s="17" t="s">
        <v>438</v>
      </c>
      <c r="Q167">
        <v>0</v>
      </c>
      <c r="R167" s="17" t="s">
        <v>439</v>
      </c>
      <c r="S167" s="17" t="s">
        <v>440</v>
      </c>
      <c r="T167" s="17" t="s">
        <v>438</v>
      </c>
      <c r="U167">
        <v>0</v>
      </c>
      <c r="V167">
        <v>0</v>
      </c>
      <c r="W167" s="17" t="s">
        <v>790</v>
      </c>
      <c r="X167" s="17" t="s">
        <v>465</v>
      </c>
      <c r="Y167">
        <v>1</v>
      </c>
      <c r="Z167" s="17" t="s">
        <v>443</v>
      </c>
      <c r="AA167" s="17" t="s">
        <v>443</v>
      </c>
      <c r="AB167" s="17" t="s">
        <v>444</v>
      </c>
      <c r="AC167">
        <v>0</v>
      </c>
      <c r="AD167">
        <v>0</v>
      </c>
      <c r="AE167">
        <v>0</v>
      </c>
      <c r="AF167">
        <v>2022</v>
      </c>
      <c r="AG167" s="1">
        <v>44562</v>
      </c>
      <c r="AH167" s="1">
        <v>44773</v>
      </c>
      <c r="AI167" s="1">
        <v>44785</v>
      </c>
      <c r="AJ167" s="17" t="s">
        <v>34</v>
      </c>
      <c r="AK167" s="17" t="s">
        <v>35</v>
      </c>
      <c r="AL167" s="17" t="s">
        <v>10388</v>
      </c>
      <c r="AM167" s="17">
        <f>MONTH(EMPENHO[[#This Row],[data_empenho]])</f>
        <v>1</v>
      </c>
    </row>
    <row r="168" spans="1:39" x14ac:dyDescent="0.25">
      <c r="A168">
        <v>8</v>
      </c>
      <c r="B168">
        <v>801</v>
      </c>
      <c r="C168">
        <v>10</v>
      </c>
      <c r="D168">
        <v>303</v>
      </c>
      <c r="E168">
        <v>8</v>
      </c>
      <c r="F168">
        <v>0</v>
      </c>
      <c r="G168">
        <v>2101</v>
      </c>
      <c r="H168" s="17" t="s">
        <v>582</v>
      </c>
      <c r="I168">
        <v>40</v>
      </c>
      <c r="J168">
        <v>0</v>
      </c>
      <c r="K168" s="17" t="s">
        <v>791</v>
      </c>
      <c r="L168" s="1">
        <v>44573</v>
      </c>
      <c r="M168">
        <v>7040</v>
      </c>
      <c r="N168" s="17" t="s">
        <v>437</v>
      </c>
      <c r="O168">
        <v>6671</v>
      </c>
      <c r="P168" s="17" t="s">
        <v>438</v>
      </c>
      <c r="Q168">
        <v>0</v>
      </c>
      <c r="R168" s="17" t="s">
        <v>439</v>
      </c>
      <c r="S168" s="17" t="s">
        <v>440</v>
      </c>
      <c r="T168" s="17" t="s">
        <v>438</v>
      </c>
      <c r="U168">
        <v>0</v>
      </c>
      <c r="V168">
        <v>0</v>
      </c>
      <c r="W168" s="17" t="s">
        <v>792</v>
      </c>
      <c r="X168" s="17" t="s">
        <v>465</v>
      </c>
      <c r="Y168">
        <v>1</v>
      </c>
      <c r="Z168" s="17" t="s">
        <v>443</v>
      </c>
      <c r="AA168" s="17" t="s">
        <v>443</v>
      </c>
      <c r="AB168" s="17" t="s">
        <v>444</v>
      </c>
      <c r="AC168">
        <v>0</v>
      </c>
      <c r="AD168">
        <v>0</v>
      </c>
      <c r="AE168">
        <v>0</v>
      </c>
      <c r="AF168">
        <v>2022</v>
      </c>
      <c r="AG168" s="1">
        <v>44562</v>
      </c>
      <c r="AH168" s="1">
        <v>44773</v>
      </c>
      <c r="AI168" s="1">
        <v>44785</v>
      </c>
      <c r="AJ168" s="17" t="s">
        <v>34</v>
      </c>
      <c r="AK168" s="17" t="s">
        <v>35</v>
      </c>
      <c r="AL168" s="17" t="s">
        <v>10388</v>
      </c>
      <c r="AM168" s="17">
        <f>MONTH(EMPENHO[[#This Row],[data_empenho]])</f>
        <v>1</v>
      </c>
    </row>
    <row r="169" spans="1:39" x14ac:dyDescent="0.25">
      <c r="A169">
        <v>6</v>
      </c>
      <c r="B169">
        <v>603</v>
      </c>
      <c r="C169">
        <v>26</v>
      </c>
      <c r="D169">
        <v>782</v>
      </c>
      <c r="E169">
        <v>17</v>
      </c>
      <c r="F169">
        <v>0</v>
      </c>
      <c r="G169">
        <v>2073</v>
      </c>
      <c r="H169" s="17" t="s">
        <v>594</v>
      </c>
      <c r="I169">
        <v>1</v>
      </c>
      <c r="J169">
        <v>0</v>
      </c>
      <c r="K169" s="17" t="s">
        <v>793</v>
      </c>
      <c r="L169" s="1">
        <v>44573</v>
      </c>
      <c r="M169">
        <v>207.34</v>
      </c>
      <c r="N169" s="17" t="s">
        <v>437</v>
      </c>
      <c r="O169">
        <v>5102</v>
      </c>
      <c r="P169" s="17" t="s">
        <v>438</v>
      </c>
      <c r="Q169">
        <v>0</v>
      </c>
      <c r="R169" s="17" t="s">
        <v>439</v>
      </c>
      <c r="S169" s="17" t="s">
        <v>440</v>
      </c>
      <c r="T169" s="17" t="s">
        <v>438</v>
      </c>
      <c r="U169">
        <v>0</v>
      </c>
      <c r="V169">
        <v>0</v>
      </c>
      <c r="W169" s="17" t="s">
        <v>794</v>
      </c>
      <c r="X169" s="17" t="s">
        <v>465</v>
      </c>
      <c r="Y169">
        <v>1</v>
      </c>
      <c r="Z169" s="17" t="s">
        <v>443</v>
      </c>
      <c r="AA169" s="17" t="s">
        <v>443</v>
      </c>
      <c r="AB169" s="17" t="s">
        <v>444</v>
      </c>
      <c r="AC169">
        <v>0</v>
      </c>
      <c r="AD169">
        <v>0</v>
      </c>
      <c r="AE169">
        <v>0</v>
      </c>
      <c r="AF169">
        <v>2022</v>
      </c>
      <c r="AG169" s="1">
        <v>44562</v>
      </c>
      <c r="AH169" s="1">
        <v>44773</v>
      </c>
      <c r="AI169" s="1">
        <v>44785</v>
      </c>
      <c r="AJ169" s="17" t="s">
        <v>34</v>
      </c>
      <c r="AK169" s="17" t="s">
        <v>35</v>
      </c>
      <c r="AL169" s="17" t="s">
        <v>10388</v>
      </c>
      <c r="AM169" s="17">
        <f>MONTH(EMPENHO[[#This Row],[data_empenho]])</f>
        <v>1</v>
      </c>
    </row>
    <row r="170" spans="1:39" x14ac:dyDescent="0.25">
      <c r="A170">
        <v>6</v>
      </c>
      <c r="B170">
        <v>603</v>
      </c>
      <c r="C170">
        <v>26</v>
      </c>
      <c r="D170">
        <v>782</v>
      </c>
      <c r="E170">
        <v>17</v>
      </c>
      <c r="F170">
        <v>0</v>
      </c>
      <c r="G170">
        <v>2073</v>
      </c>
      <c r="H170" s="17" t="s">
        <v>698</v>
      </c>
      <c r="I170">
        <v>1</v>
      </c>
      <c r="J170">
        <v>0</v>
      </c>
      <c r="K170" s="17" t="s">
        <v>795</v>
      </c>
      <c r="L170" s="1">
        <v>44573</v>
      </c>
      <c r="M170">
        <v>261.20999999999998</v>
      </c>
      <c r="N170" s="17" t="s">
        <v>437</v>
      </c>
      <c r="O170">
        <v>6427</v>
      </c>
      <c r="P170" s="17" t="s">
        <v>438</v>
      </c>
      <c r="Q170">
        <v>0</v>
      </c>
      <c r="R170" s="17" t="s">
        <v>439</v>
      </c>
      <c r="S170" s="17" t="s">
        <v>440</v>
      </c>
      <c r="T170" s="17" t="s">
        <v>438</v>
      </c>
      <c r="U170">
        <v>0</v>
      </c>
      <c r="V170">
        <v>0</v>
      </c>
      <c r="W170" s="17" t="s">
        <v>796</v>
      </c>
      <c r="X170" s="17" t="s">
        <v>465</v>
      </c>
      <c r="Y170">
        <v>1</v>
      </c>
      <c r="Z170" s="17" t="s">
        <v>443</v>
      </c>
      <c r="AA170" s="17" t="s">
        <v>443</v>
      </c>
      <c r="AB170" s="17" t="s">
        <v>444</v>
      </c>
      <c r="AC170">
        <v>0</v>
      </c>
      <c r="AD170">
        <v>0</v>
      </c>
      <c r="AE170">
        <v>0</v>
      </c>
      <c r="AF170">
        <v>2022</v>
      </c>
      <c r="AG170" s="1">
        <v>44562</v>
      </c>
      <c r="AH170" s="1">
        <v>44773</v>
      </c>
      <c r="AI170" s="1">
        <v>44785</v>
      </c>
      <c r="AJ170" s="17" t="s">
        <v>34</v>
      </c>
      <c r="AK170" s="17" t="s">
        <v>35</v>
      </c>
      <c r="AL170" s="17" t="s">
        <v>10388</v>
      </c>
      <c r="AM170" s="17">
        <f>MONTH(EMPENHO[[#This Row],[data_empenho]])</f>
        <v>1</v>
      </c>
    </row>
    <row r="171" spans="1:39" x14ac:dyDescent="0.25">
      <c r="A171">
        <v>6</v>
      </c>
      <c r="B171">
        <v>603</v>
      </c>
      <c r="C171">
        <v>26</v>
      </c>
      <c r="D171">
        <v>782</v>
      </c>
      <c r="E171">
        <v>17</v>
      </c>
      <c r="F171">
        <v>0</v>
      </c>
      <c r="G171">
        <v>2073</v>
      </c>
      <c r="H171" s="17" t="s">
        <v>698</v>
      </c>
      <c r="I171">
        <v>1</v>
      </c>
      <c r="J171">
        <v>0</v>
      </c>
      <c r="K171" s="17" t="s">
        <v>797</v>
      </c>
      <c r="L171" s="1">
        <v>44573</v>
      </c>
      <c r="M171">
        <v>89</v>
      </c>
      <c r="N171" s="17" t="s">
        <v>437</v>
      </c>
      <c r="O171">
        <v>4298</v>
      </c>
      <c r="P171" s="17" t="s">
        <v>438</v>
      </c>
      <c r="Q171">
        <v>0</v>
      </c>
      <c r="R171" s="17" t="s">
        <v>439</v>
      </c>
      <c r="S171" s="17" t="s">
        <v>440</v>
      </c>
      <c r="T171" s="17" t="s">
        <v>438</v>
      </c>
      <c r="U171">
        <v>0</v>
      </c>
      <c r="V171">
        <v>0</v>
      </c>
      <c r="W171" s="17" t="s">
        <v>798</v>
      </c>
      <c r="X171" s="17" t="s">
        <v>465</v>
      </c>
      <c r="Y171">
        <v>1</v>
      </c>
      <c r="Z171" s="17" t="s">
        <v>443</v>
      </c>
      <c r="AA171" s="17" t="s">
        <v>443</v>
      </c>
      <c r="AB171" s="17" t="s">
        <v>444</v>
      </c>
      <c r="AC171">
        <v>0</v>
      </c>
      <c r="AD171">
        <v>0</v>
      </c>
      <c r="AE171">
        <v>0</v>
      </c>
      <c r="AF171">
        <v>2022</v>
      </c>
      <c r="AG171" s="1">
        <v>44562</v>
      </c>
      <c r="AH171" s="1">
        <v>44773</v>
      </c>
      <c r="AI171" s="1">
        <v>44785</v>
      </c>
      <c r="AJ171" s="17" t="s">
        <v>34</v>
      </c>
      <c r="AK171" s="17" t="s">
        <v>35</v>
      </c>
      <c r="AL171" s="17" t="s">
        <v>10388</v>
      </c>
      <c r="AM171" s="17">
        <f>MONTH(EMPENHO[[#This Row],[data_empenho]])</f>
        <v>1</v>
      </c>
    </row>
    <row r="172" spans="1:39" x14ac:dyDescent="0.25">
      <c r="A172">
        <v>8</v>
      </c>
      <c r="B172">
        <v>801</v>
      </c>
      <c r="C172">
        <v>10</v>
      </c>
      <c r="D172">
        <v>301</v>
      </c>
      <c r="E172">
        <v>6</v>
      </c>
      <c r="F172">
        <v>0</v>
      </c>
      <c r="G172">
        <v>2092</v>
      </c>
      <c r="H172" s="17" t="s">
        <v>587</v>
      </c>
      <c r="I172">
        <v>40</v>
      </c>
      <c r="J172">
        <v>0</v>
      </c>
      <c r="K172" s="17" t="s">
        <v>799</v>
      </c>
      <c r="L172" s="1">
        <v>44573</v>
      </c>
      <c r="M172">
        <v>381.93</v>
      </c>
      <c r="N172" s="17" t="s">
        <v>437</v>
      </c>
      <c r="O172">
        <v>5419</v>
      </c>
      <c r="P172" s="17" t="s">
        <v>438</v>
      </c>
      <c r="Q172">
        <v>904</v>
      </c>
      <c r="R172" s="17" t="s">
        <v>439</v>
      </c>
      <c r="S172" s="17" t="s">
        <v>440</v>
      </c>
      <c r="T172" s="17" t="s">
        <v>438</v>
      </c>
      <c r="U172">
        <v>31</v>
      </c>
      <c r="V172">
        <v>2017</v>
      </c>
      <c r="W172" s="17" t="s">
        <v>800</v>
      </c>
      <c r="X172" s="17" t="s">
        <v>465</v>
      </c>
      <c r="Y172">
        <v>1</v>
      </c>
      <c r="Z172" s="17" t="s">
        <v>443</v>
      </c>
      <c r="AA172" s="17" t="s">
        <v>443</v>
      </c>
      <c r="AB172" s="17" t="s">
        <v>444</v>
      </c>
      <c r="AC172">
        <v>0</v>
      </c>
      <c r="AD172">
        <v>0</v>
      </c>
      <c r="AE172">
        <v>0</v>
      </c>
      <c r="AF172">
        <v>2022</v>
      </c>
      <c r="AG172" s="1">
        <v>44562</v>
      </c>
      <c r="AH172" s="1">
        <v>44773</v>
      </c>
      <c r="AI172" s="1">
        <v>44785</v>
      </c>
      <c r="AJ172" s="17" t="s">
        <v>34</v>
      </c>
      <c r="AK172" s="17" t="s">
        <v>35</v>
      </c>
      <c r="AL172" s="17" t="s">
        <v>10388</v>
      </c>
      <c r="AM172" s="17">
        <f>MONTH(EMPENHO[[#This Row],[data_empenho]])</f>
        <v>1</v>
      </c>
    </row>
    <row r="173" spans="1:39" x14ac:dyDescent="0.25">
      <c r="A173">
        <v>3</v>
      </c>
      <c r="B173">
        <v>301</v>
      </c>
      <c r="C173">
        <v>4</v>
      </c>
      <c r="D173">
        <v>131</v>
      </c>
      <c r="E173">
        <v>1</v>
      </c>
      <c r="F173">
        <v>0</v>
      </c>
      <c r="G173">
        <v>2070</v>
      </c>
      <c r="H173" s="17" t="s">
        <v>462</v>
      </c>
      <c r="I173">
        <v>1</v>
      </c>
      <c r="J173">
        <v>0</v>
      </c>
      <c r="K173" s="17" t="s">
        <v>801</v>
      </c>
      <c r="L173" s="1">
        <v>44573</v>
      </c>
      <c r="M173">
        <v>9600</v>
      </c>
      <c r="N173" s="17" t="s">
        <v>437</v>
      </c>
      <c r="O173">
        <v>4824</v>
      </c>
      <c r="P173" s="17" t="s">
        <v>438</v>
      </c>
      <c r="Q173">
        <v>0</v>
      </c>
      <c r="R173" s="17" t="s">
        <v>439</v>
      </c>
      <c r="S173" s="17" t="s">
        <v>440</v>
      </c>
      <c r="T173" s="17" t="s">
        <v>438</v>
      </c>
      <c r="U173">
        <v>0</v>
      </c>
      <c r="V173">
        <v>0</v>
      </c>
      <c r="W173" s="17" t="s">
        <v>802</v>
      </c>
      <c r="X173" s="17" t="s">
        <v>465</v>
      </c>
      <c r="Y173">
        <v>1</v>
      </c>
      <c r="Z173" s="17" t="s">
        <v>443</v>
      </c>
      <c r="AA173" s="17" t="s">
        <v>443</v>
      </c>
      <c r="AB173" s="17" t="s">
        <v>444</v>
      </c>
      <c r="AC173">
        <v>0</v>
      </c>
      <c r="AD173">
        <v>0</v>
      </c>
      <c r="AE173">
        <v>0</v>
      </c>
      <c r="AF173">
        <v>2022</v>
      </c>
      <c r="AG173" s="1">
        <v>44562</v>
      </c>
      <c r="AH173" s="1">
        <v>44773</v>
      </c>
      <c r="AI173" s="1">
        <v>44785</v>
      </c>
      <c r="AJ173" s="17" t="s">
        <v>34</v>
      </c>
      <c r="AK173" s="17" t="s">
        <v>35</v>
      </c>
      <c r="AL173" s="17" t="s">
        <v>10388</v>
      </c>
      <c r="AM173" s="17">
        <f>MONTH(EMPENHO[[#This Row],[data_empenho]])</f>
        <v>1</v>
      </c>
    </row>
    <row r="174" spans="1:39" x14ac:dyDescent="0.25">
      <c r="A174">
        <v>5</v>
      </c>
      <c r="B174">
        <v>502</v>
      </c>
      <c r="C174">
        <v>12</v>
      </c>
      <c r="D174">
        <v>365</v>
      </c>
      <c r="E174">
        <v>2</v>
      </c>
      <c r="F174">
        <v>0</v>
      </c>
      <c r="G174">
        <v>2033</v>
      </c>
      <c r="H174" s="17" t="s">
        <v>803</v>
      </c>
      <c r="I174">
        <v>20</v>
      </c>
      <c r="J174">
        <v>0</v>
      </c>
      <c r="K174" s="17" t="s">
        <v>804</v>
      </c>
      <c r="L174" s="1">
        <v>44573</v>
      </c>
      <c r="M174">
        <v>150</v>
      </c>
      <c r="N174" s="17" t="s">
        <v>437</v>
      </c>
      <c r="O174">
        <v>2026</v>
      </c>
      <c r="P174" s="17" t="s">
        <v>438</v>
      </c>
      <c r="Q174">
        <v>0</v>
      </c>
      <c r="R174" s="17" t="s">
        <v>480</v>
      </c>
      <c r="S174" s="17" t="s">
        <v>440</v>
      </c>
      <c r="T174" s="17" t="s">
        <v>438</v>
      </c>
      <c r="U174">
        <v>67</v>
      </c>
      <c r="V174">
        <v>2019</v>
      </c>
      <c r="W174" s="17" t="s">
        <v>805</v>
      </c>
      <c r="X174" s="17" t="s">
        <v>482</v>
      </c>
      <c r="Y174">
        <v>7</v>
      </c>
      <c r="Z174" s="17" t="s">
        <v>443</v>
      </c>
      <c r="AA174" s="17" t="s">
        <v>443</v>
      </c>
      <c r="AB174" s="17" t="s">
        <v>444</v>
      </c>
      <c r="AC174">
        <v>0</v>
      </c>
      <c r="AD174">
        <v>0</v>
      </c>
      <c r="AE174">
        <v>0</v>
      </c>
      <c r="AF174">
        <v>2022</v>
      </c>
      <c r="AG174" s="1">
        <v>44562</v>
      </c>
      <c r="AH174" s="1">
        <v>44773</v>
      </c>
      <c r="AI174" s="1">
        <v>44785</v>
      </c>
      <c r="AJ174" s="17" t="s">
        <v>34</v>
      </c>
      <c r="AK174" s="17" t="s">
        <v>35</v>
      </c>
      <c r="AL174" s="17" t="s">
        <v>10388</v>
      </c>
      <c r="AM174" s="17">
        <f>MONTH(EMPENHO[[#This Row],[data_empenho]])</f>
        <v>1</v>
      </c>
    </row>
    <row r="175" spans="1:39" x14ac:dyDescent="0.25">
      <c r="A175">
        <v>3</v>
      </c>
      <c r="B175">
        <v>301</v>
      </c>
      <c r="C175">
        <v>4</v>
      </c>
      <c r="D175">
        <v>122</v>
      </c>
      <c r="E175">
        <v>1</v>
      </c>
      <c r="F175">
        <v>0</v>
      </c>
      <c r="G175">
        <v>2068</v>
      </c>
      <c r="H175" s="17" t="s">
        <v>803</v>
      </c>
      <c r="I175">
        <v>1</v>
      </c>
      <c r="J175">
        <v>0</v>
      </c>
      <c r="K175" s="17" t="s">
        <v>806</v>
      </c>
      <c r="L175" s="1">
        <v>44573</v>
      </c>
      <c r="M175">
        <v>200</v>
      </c>
      <c r="N175" s="17" t="s">
        <v>437</v>
      </c>
      <c r="O175">
        <v>2026</v>
      </c>
      <c r="P175" s="17" t="s">
        <v>438</v>
      </c>
      <c r="Q175">
        <v>0</v>
      </c>
      <c r="R175" s="17" t="s">
        <v>480</v>
      </c>
      <c r="S175" s="17" t="s">
        <v>440</v>
      </c>
      <c r="T175" s="17" t="s">
        <v>438</v>
      </c>
      <c r="U175">
        <v>67</v>
      </c>
      <c r="V175">
        <v>2019</v>
      </c>
      <c r="W175" s="17" t="s">
        <v>807</v>
      </c>
      <c r="X175" s="17" t="s">
        <v>482</v>
      </c>
      <c r="Y175">
        <v>7</v>
      </c>
      <c r="Z175" s="17" t="s">
        <v>443</v>
      </c>
      <c r="AA175" s="17" t="s">
        <v>443</v>
      </c>
      <c r="AB175" s="17" t="s">
        <v>444</v>
      </c>
      <c r="AC175">
        <v>0</v>
      </c>
      <c r="AD175">
        <v>0</v>
      </c>
      <c r="AE175">
        <v>0</v>
      </c>
      <c r="AF175">
        <v>2022</v>
      </c>
      <c r="AG175" s="1">
        <v>44562</v>
      </c>
      <c r="AH175" s="1">
        <v>44773</v>
      </c>
      <c r="AI175" s="1">
        <v>44785</v>
      </c>
      <c r="AJ175" s="17" t="s">
        <v>34</v>
      </c>
      <c r="AK175" s="17" t="s">
        <v>35</v>
      </c>
      <c r="AL175" s="17" t="s">
        <v>10388</v>
      </c>
      <c r="AM175" s="17">
        <f>MONTH(EMPENHO[[#This Row],[data_empenho]])</f>
        <v>1</v>
      </c>
    </row>
    <row r="176" spans="1:39" x14ac:dyDescent="0.25">
      <c r="A176">
        <v>6</v>
      </c>
      <c r="B176">
        <v>601</v>
      </c>
      <c r="C176">
        <v>4</v>
      </c>
      <c r="D176">
        <v>122</v>
      </c>
      <c r="E176">
        <v>1</v>
      </c>
      <c r="F176">
        <v>0</v>
      </c>
      <c r="G176">
        <v>2072</v>
      </c>
      <c r="H176" s="17" t="s">
        <v>803</v>
      </c>
      <c r="I176">
        <v>1</v>
      </c>
      <c r="J176">
        <v>0</v>
      </c>
      <c r="K176" s="17" t="s">
        <v>808</v>
      </c>
      <c r="L176" s="1">
        <v>44573</v>
      </c>
      <c r="M176">
        <v>100</v>
      </c>
      <c r="N176" s="17" t="s">
        <v>437</v>
      </c>
      <c r="O176">
        <v>2026</v>
      </c>
      <c r="P176" s="17" t="s">
        <v>438</v>
      </c>
      <c r="Q176">
        <v>0</v>
      </c>
      <c r="R176" s="17" t="s">
        <v>480</v>
      </c>
      <c r="S176" s="17" t="s">
        <v>440</v>
      </c>
      <c r="T176" s="17" t="s">
        <v>438</v>
      </c>
      <c r="U176">
        <v>67</v>
      </c>
      <c r="V176">
        <v>2019</v>
      </c>
      <c r="W176" s="17" t="s">
        <v>809</v>
      </c>
      <c r="X176" s="17" t="s">
        <v>482</v>
      </c>
      <c r="Y176">
        <v>7</v>
      </c>
      <c r="Z176" s="17" t="s">
        <v>443</v>
      </c>
      <c r="AA176" s="17" t="s">
        <v>443</v>
      </c>
      <c r="AB176" s="17" t="s">
        <v>444</v>
      </c>
      <c r="AC176">
        <v>0</v>
      </c>
      <c r="AD176">
        <v>0</v>
      </c>
      <c r="AE176">
        <v>0</v>
      </c>
      <c r="AF176">
        <v>2022</v>
      </c>
      <c r="AG176" s="1">
        <v>44562</v>
      </c>
      <c r="AH176" s="1">
        <v>44773</v>
      </c>
      <c r="AI176" s="1">
        <v>44785</v>
      </c>
      <c r="AJ176" s="17" t="s">
        <v>34</v>
      </c>
      <c r="AK176" s="17" t="s">
        <v>35</v>
      </c>
      <c r="AL176" s="17" t="s">
        <v>10388</v>
      </c>
      <c r="AM176" s="17">
        <f>MONTH(EMPENHO[[#This Row],[data_empenho]])</f>
        <v>1</v>
      </c>
    </row>
    <row r="177" spans="1:39" x14ac:dyDescent="0.25">
      <c r="A177">
        <v>8</v>
      </c>
      <c r="B177">
        <v>801</v>
      </c>
      <c r="C177">
        <v>10</v>
      </c>
      <c r="D177">
        <v>122</v>
      </c>
      <c r="E177">
        <v>5</v>
      </c>
      <c r="F177">
        <v>0</v>
      </c>
      <c r="G177">
        <v>2084</v>
      </c>
      <c r="H177" s="17" t="s">
        <v>803</v>
      </c>
      <c r="I177">
        <v>40</v>
      </c>
      <c r="J177">
        <v>0</v>
      </c>
      <c r="K177" s="17" t="s">
        <v>810</v>
      </c>
      <c r="L177" s="1">
        <v>44573</v>
      </c>
      <c r="M177">
        <v>150</v>
      </c>
      <c r="N177" s="17" t="s">
        <v>437</v>
      </c>
      <c r="O177">
        <v>2026</v>
      </c>
      <c r="P177" s="17" t="s">
        <v>438</v>
      </c>
      <c r="Q177">
        <v>0</v>
      </c>
      <c r="R177" s="17" t="s">
        <v>480</v>
      </c>
      <c r="S177" s="17" t="s">
        <v>440</v>
      </c>
      <c r="T177" s="17" t="s">
        <v>438</v>
      </c>
      <c r="U177">
        <v>67</v>
      </c>
      <c r="V177">
        <v>2019</v>
      </c>
      <c r="W177" s="17" t="s">
        <v>811</v>
      </c>
      <c r="X177" s="17" t="s">
        <v>482</v>
      </c>
      <c r="Y177">
        <v>7</v>
      </c>
      <c r="Z177" s="17" t="s">
        <v>443</v>
      </c>
      <c r="AA177" s="17" t="s">
        <v>443</v>
      </c>
      <c r="AB177" s="17" t="s">
        <v>444</v>
      </c>
      <c r="AC177">
        <v>0</v>
      </c>
      <c r="AD177">
        <v>0</v>
      </c>
      <c r="AE177">
        <v>0</v>
      </c>
      <c r="AF177">
        <v>2022</v>
      </c>
      <c r="AG177" s="1">
        <v>44562</v>
      </c>
      <c r="AH177" s="1">
        <v>44773</v>
      </c>
      <c r="AI177" s="1">
        <v>44785</v>
      </c>
      <c r="AJ177" s="17" t="s">
        <v>34</v>
      </c>
      <c r="AK177" s="17" t="s">
        <v>35</v>
      </c>
      <c r="AL177" s="17" t="s">
        <v>10388</v>
      </c>
      <c r="AM177" s="17">
        <f>MONTH(EMPENHO[[#This Row],[data_empenho]])</f>
        <v>1</v>
      </c>
    </row>
    <row r="178" spans="1:39" x14ac:dyDescent="0.25">
      <c r="A178">
        <v>5</v>
      </c>
      <c r="B178">
        <v>501</v>
      </c>
      <c r="C178">
        <v>4</v>
      </c>
      <c r="D178">
        <v>122</v>
      </c>
      <c r="E178">
        <v>1</v>
      </c>
      <c r="F178">
        <v>0</v>
      </c>
      <c r="G178">
        <v>2022</v>
      </c>
      <c r="H178" s="17" t="s">
        <v>803</v>
      </c>
      <c r="I178">
        <v>1</v>
      </c>
      <c r="J178">
        <v>0</v>
      </c>
      <c r="K178" s="17" t="s">
        <v>812</v>
      </c>
      <c r="L178" s="1">
        <v>44573</v>
      </c>
      <c r="M178">
        <v>250</v>
      </c>
      <c r="N178" s="17" t="s">
        <v>437</v>
      </c>
      <c r="O178">
        <v>2026</v>
      </c>
      <c r="P178" s="17" t="s">
        <v>438</v>
      </c>
      <c r="Q178">
        <v>0</v>
      </c>
      <c r="R178" s="17" t="s">
        <v>480</v>
      </c>
      <c r="S178" s="17" t="s">
        <v>440</v>
      </c>
      <c r="T178" s="17" t="s">
        <v>438</v>
      </c>
      <c r="U178">
        <v>67</v>
      </c>
      <c r="V178">
        <v>2019</v>
      </c>
      <c r="W178" s="17" t="s">
        <v>813</v>
      </c>
      <c r="X178" s="17" t="s">
        <v>482</v>
      </c>
      <c r="Y178">
        <v>7</v>
      </c>
      <c r="Z178" s="17" t="s">
        <v>443</v>
      </c>
      <c r="AA178" s="17" t="s">
        <v>443</v>
      </c>
      <c r="AB178" s="17" t="s">
        <v>444</v>
      </c>
      <c r="AC178">
        <v>0</v>
      </c>
      <c r="AD178">
        <v>0</v>
      </c>
      <c r="AE178">
        <v>0</v>
      </c>
      <c r="AF178">
        <v>2022</v>
      </c>
      <c r="AG178" s="1">
        <v>44562</v>
      </c>
      <c r="AH178" s="1">
        <v>44773</v>
      </c>
      <c r="AI178" s="1">
        <v>44785</v>
      </c>
      <c r="AJ178" s="17" t="s">
        <v>34</v>
      </c>
      <c r="AK178" s="17" t="s">
        <v>35</v>
      </c>
      <c r="AL178" s="17" t="s">
        <v>10388</v>
      </c>
      <c r="AM178" s="17">
        <f>MONTH(EMPENHO[[#This Row],[data_empenho]])</f>
        <v>1</v>
      </c>
    </row>
    <row r="179" spans="1:39" x14ac:dyDescent="0.25">
      <c r="A179">
        <v>4</v>
      </c>
      <c r="B179">
        <v>401</v>
      </c>
      <c r="C179">
        <v>4</v>
      </c>
      <c r="D179">
        <v>123</v>
      </c>
      <c r="E179">
        <v>1</v>
      </c>
      <c r="F179">
        <v>0</v>
      </c>
      <c r="G179">
        <v>2075</v>
      </c>
      <c r="H179" s="17" t="s">
        <v>803</v>
      </c>
      <c r="I179">
        <v>1</v>
      </c>
      <c r="J179">
        <v>0</v>
      </c>
      <c r="K179" s="17" t="s">
        <v>814</v>
      </c>
      <c r="L179" s="1">
        <v>44573</v>
      </c>
      <c r="M179">
        <v>300</v>
      </c>
      <c r="N179" s="17" t="s">
        <v>437</v>
      </c>
      <c r="O179">
        <v>2026</v>
      </c>
      <c r="P179" s="17" t="s">
        <v>438</v>
      </c>
      <c r="Q179">
        <v>0</v>
      </c>
      <c r="R179" s="17" t="s">
        <v>480</v>
      </c>
      <c r="S179" s="17" t="s">
        <v>440</v>
      </c>
      <c r="T179" s="17" t="s">
        <v>438</v>
      </c>
      <c r="U179">
        <v>67</v>
      </c>
      <c r="V179">
        <v>2019</v>
      </c>
      <c r="W179" s="17" t="s">
        <v>815</v>
      </c>
      <c r="X179" s="17" t="s">
        <v>482</v>
      </c>
      <c r="Y179">
        <v>7</v>
      </c>
      <c r="Z179" s="17" t="s">
        <v>443</v>
      </c>
      <c r="AA179" s="17" t="s">
        <v>443</v>
      </c>
      <c r="AB179" s="17" t="s">
        <v>444</v>
      </c>
      <c r="AC179">
        <v>0</v>
      </c>
      <c r="AD179">
        <v>0</v>
      </c>
      <c r="AE179">
        <v>0</v>
      </c>
      <c r="AF179">
        <v>2022</v>
      </c>
      <c r="AG179" s="1">
        <v>44562</v>
      </c>
      <c r="AH179" s="1">
        <v>44773</v>
      </c>
      <c r="AI179" s="1">
        <v>44785</v>
      </c>
      <c r="AJ179" s="17" t="s">
        <v>34</v>
      </c>
      <c r="AK179" s="17" t="s">
        <v>35</v>
      </c>
      <c r="AL179" s="17" t="s">
        <v>10388</v>
      </c>
      <c r="AM179" s="17">
        <f>MONTH(EMPENHO[[#This Row],[data_empenho]])</f>
        <v>1</v>
      </c>
    </row>
    <row r="180" spans="1:39" x14ac:dyDescent="0.25">
      <c r="A180">
        <v>5</v>
      </c>
      <c r="B180">
        <v>502</v>
      </c>
      <c r="C180">
        <v>12</v>
      </c>
      <c r="D180">
        <v>361</v>
      </c>
      <c r="E180">
        <v>2</v>
      </c>
      <c r="F180">
        <v>0</v>
      </c>
      <c r="G180">
        <v>2031</v>
      </c>
      <c r="H180" s="17" t="s">
        <v>803</v>
      </c>
      <c r="I180">
        <v>20</v>
      </c>
      <c r="J180">
        <v>0</v>
      </c>
      <c r="K180" s="17" t="s">
        <v>816</v>
      </c>
      <c r="L180" s="1">
        <v>44573</v>
      </c>
      <c r="M180">
        <v>600</v>
      </c>
      <c r="N180" s="17" t="s">
        <v>437</v>
      </c>
      <c r="O180">
        <v>2026</v>
      </c>
      <c r="P180" s="17" t="s">
        <v>438</v>
      </c>
      <c r="Q180">
        <v>0</v>
      </c>
      <c r="R180" s="17" t="s">
        <v>480</v>
      </c>
      <c r="S180" s="17" t="s">
        <v>440</v>
      </c>
      <c r="T180" s="17" t="s">
        <v>438</v>
      </c>
      <c r="U180">
        <v>67</v>
      </c>
      <c r="V180">
        <v>2019</v>
      </c>
      <c r="W180" s="17" t="s">
        <v>817</v>
      </c>
      <c r="X180" s="17" t="s">
        <v>482</v>
      </c>
      <c r="Y180">
        <v>7</v>
      </c>
      <c r="Z180" s="17" t="s">
        <v>443</v>
      </c>
      <c r="AA180" s="17" t="s">
        <v>443</v>
      </c>
      <c r="AB180" s="17" t="s">
        <v>444</v>
      </c>
      <c r="AC180">
        <v>0</v>
      </c>
      <c r="AD180">
        <v>0</v>
      </c>
      <c r="AE180">
        <v>0</v>
      </c>
      <c r="AF180">
        <v>2022</v>
      </c>
      <c r="AG180" s="1">
        <v>44562</v>
      </c>
      <c r="AH180" s="1">
        <v>44773</v>
      </c>
      <c r="AI180" s="1">
        <v>44785</v>
      </c>
      <c r="AJ180" s="17" t="s">
        <v>34</v>
      </c>
      <c r="AK180" s="17" t="s">
        <v>35</v>
      </c>
      <c r="AL180" s="17" t="s">
        <v>10388</v>
      </c>
      <c r="AM180" s="17">
        <f>MONTH(EMPENHO[[#This Row],[data_empenho]])</f>
        <v>1</v>
      </c>
    </row>
    <row r="181" spans="1:39" x14ac:dyDescent="0.25">
      <c r="A181">
        <v>5</v>
      </c>
      <c r="B181">
        <v>502</v>
      </c>
      <c r="C181">
        <v>12</v>
      </c>
      <c r="D181">
        <v>361</v>
      </c>
      <c r="E181">
        <v>2</v>
      </c>
      <c r="F181">
        <v>0</v>
      </c>
      <c r="G181">
        <v>2031</v>
      </c>
      <c r="H181" s="17" t="s">
        <v>803</v>
      </c>
      <c r="I181">
        <v>20</v>
      </c>
      <c r="J181">
        <v>0</v>
      </c>
      <c r="K181" s="17" t="s">
        <v>818</v>
      </c>
      <c r="L181" s="1">
        <v>44573</v>
      </c>
      <c r="M181">
        <v>2000</v>
      </c>
      <c r="N181" s="17" t="s">
        <v>437</v>
      </c>
      <c r="O181">
        <v>2026</v>
      </c>
      <c r="P181" s="17" t="s">
        <v>438</v>
      </c>
      <c r="Q181">
        <v>0</v>
      </c>
      <c r="R181" s="17" t="s">
        <v>439</v>
      </c>
      <c r="S181" s="17" t="s">
        <v>440</v>
      </c>
      <c r="T181" s="17" t="s">
        <v>438</v>
      </c>
      <c r="U181">
        <v>0</v>
      </c>
      <c r="V181">
        <v>0</v>
      </c>
      <c r="W181" s="17" t="s">
        <v>819</v>
      </c>
      <c r="X181" s="17" t="s">
        <v>465</v>
      </c>
      <c r="Y181">
        <v>1</v>
      </c>
      <c r="Z181" s="17" t="s">
        <v>443</v>
      </c>
      <c r="AA181" s="17" t="s">
        <v>443</v>
      </c>
      <c r="AB181" s="17" t="s">
        <v>444</v>
      </c>
      <c r="AC181">
        <v>0</v>
      </c>
      <c r="AD181">
        <v>0</v>
      </c>
      <c r="AE181">
        <v>0</v>
      </c>
      <c r="AF181">
        <v>2022</v>
      </c>
      <c r="AG181" s="1">
        <v>44562</v>
      </c>
      <c r="AH181" s="1">
        <v>44773</v>
      </c>
      <c r="AI181" s="1">
        <v>44785</v>
      </c>
      <c r="AJ181" s="17" t="s">
        <v>34</v>
      </c>
      <c r="AK181" s="17" t="s">
        <v>35</v>
      </c>
      <c r="AL181" s="17" t="s">
        <v>10388</v>
      </c>
      <c r="AM181" s="17">
        <f>MONTH(EMPENHO[[#This Row],[data_empenho]])</f>
        <v>1</v>
      </c>
    </row>
    <row r="182" spans="1:39" x14ac:dyDescent="0.25">
      <c r="A182">
        <v>4</v>
      </c>
      <c r="B182">
        <v>401</v>
      </c>
      <c r="C182">
        <v>4</v>
      </c>
      <c r="D182">
        <v>123</v>
      </c>
      <c r="E182">
        <v>1</v>
      </c>
      <c r="F182">
        <v>0</v>
      </c>
      <c r="G182">
        <v>2075</v>
      </c>
      <c r="H182" s="17" t="s">
        <v>803</v>
      </c>
      <c r="I182">
        <v>1</v>
      </c>
      <c r="J182">
        <v>0</v>
      </c>
      <c r="K182" s="17" t="s">
        <v>820</v>
      </c>
      <c r="L182" s="1">
        <v>44573</v>
      </c>
      <c r="M182">
        <v>2000</v>
      </c>
      <c r="N182" s="17" t="s">
        <v>437</v>
      </c>
      <c r="O182">
        <v>2026</v>
      </c>
      <c r="P182" s="17" t="s">
        <v>438</v>
      </c>
      <c r="Q182">
        <v>0</v>
      </c>
      <c r="R182" s="17" t="s">
        <v>439</v>
      </c>
      <c r="S182" s="17" t="s">
        <v>440</v>
      </c>
      <c r="T182" s="17" t="s">
        <v>438</v>
      </c>
      <c r="U182">
        <v>0</v>
      </c>
      <c r="V182">
        <v>0</v>
      </c>
      <c r="W182" s="17" t="s">
        <v>821</v>
      </c>
      <c r="X182" s="17" t="s">
        <v>465</v>
      </c>
      <c r="Y182">
        <v>1</v>
      </c>
      <c r="Z182" s="17" t="s">
        <v>443</v>
      </c>
      <c r="AA182" s="17" t="s">
        <v>443</v>
      </c>
      <c r="AB182" s="17" t="s">
        <v>444</v>
      </c>
      <c r="AC182">
        <v>0</v>
      </c>
      <c r="AD182">
        <v>0</v>
      </c>
      <c r="AE182">
        <v>0</v>
      </c>
      <c r="AF182">
        <v>2022</v>
      </c>
      <c r="AG182" s="1">
        <v>44562</v>
      </c>
      <c r="AH182" s="1">
        <v>44773</v>
      </c>
      <c r="AI182" s="1">
        <v>44785</v>
      </c>
      <c r="AJ182" s="17" t="s">
        <v>34</v>
      </c>
      <c r="AK182" s="17" t="s">
        <v>35</v>
      </c>
      <c r="AL182" s="17" t="s">
        <v>10388</v>
      </c>
      <c r="AM182" s="17">
        <f>MONTH(EMPENHO[[#This Row],[data_empenho]])</f>
        <v>1</v>
      </c>
    </row>
    <row r="183" spans="1:39" x14ac:dyDescent="0.25">
      <c r="A183">
        <v>8</v>
      </c>
      <c r="B183">
        <v>801</v>
      </c>
      <c r="C183">
        <v>10</v>
      </c>
      <c r="D183">
        <v>122</v>
      </c>
      <c r="E183">
        <v>5</v>
      </c>
      <c r="F183">
        <v>0</v>
      </c>
      <c r="G183">
        <v>2084</v>
      </c>
      <c r="H183" s="17" t="s">
        <v>803</v>
      </c>
      <c r="I183">
        <v>40</v>
      </c>
      <c r="J183">
        <v>0</v>
      </c>
      <c r="K183" s="17" t="s">
        <v>822</v>
      </c>
      <c r="L183" s="1">
        <v>44573</v>
      </c>
      <c r="M183">
        <v>500</v>
      </c>
      <c r="N183" s="17" t="s">
        <v>437</v>
      </c>
      <c r="O183">
        <v>2026</v>
      </c>
      <c r="P183" s="17" t="s">
        <v>438</v>
      </c>
      <c r="Q183">
        <v>0</v>
      </c>
      <c r="R183" s="17" t="s">
        <v>439</v>
      </c>
      <c r="S183" s="17" t="s">
        <v>440</v>
      </c>
      <c r="T183" s="17" t="s">
        <v>438</v>
      </c>
      <c r="U183">
        <v>0</v>
      </c>
      <c r="V183">
        <v>0</v>
      </c>
      <c r="W183" s="17" t="s">
        <v>823</v>
      </c>
      <c r="X183" s="17" t="s">
        <v>465</v>
      </c>
      <c r="Y183">
        <v>1</v>
      </c>
      <c r="Z183" s="17" t="s">
        <v>443</v>
      </c>
      <c r="AA183" s="17" t="s">
        <v>443</v>
      </c>
      <c r="AB183" s="17" t="s">
        <v>444</v>
      </c>
      <c r="AC183">
        <v>0</v>
      </c>
      <c r="AD183">
        <v>0</v>
      </c>
      <c r="AE183">
        <v>0</v>
      </c>
      <c r="AF183">
        <v>2022</v>
      </c>
      <c r="AG183" s="1">
        <v>44562</v>
      </c>
      <c r="AH183" s="1">
        <v>44773</v>
      </c>
      <c r="AI183" s="1">
        <v>44785</v>
      </c>
      <c r="AJ183" s="17" t="s">
        <v>34</v>
      </c>
      <c r="AK183" s="17" t="s">
        <v>35</v>
      </c>
      <c r="AL183" s="17" t="s">
        <v>10388</v>
      </c>
      <c r="AM183" s="17">
        <f>MONTH(EMPENHO[[#This Row],[data_empenho]])</f>
        <v>1</v>
      </c>
    </row>
    <row r="184" spans="1:39" x14ac:dyDescent="0.25">
      <c r="A184">
        <v>3</v>
      </c>
      <c r="B184">
        <v>301</v>
      </c>
      <c r="C184">
        <v>4</v>
      </c>
      <c r="D184">
        <v>122</v>
      </c>
      <c r="E184">
        <v>1</v>
      </c>
      <c r="F184">
        <v>0</v>
      </c>
      <c r="G184">
        <v>2068</v>
      </c>
      <c r="H184" s="17" t="s">
        <v>803</v>
      </c>
      <c r="I184">
        <v>1</v>
      </c>
      <c r="J184">
        <v>0</v>
      </c>
      <c r="K184" s="17" t="s">
        <v>824</v>
      </c>
      <c r="L184" s="1">
        <v>44573</v>
      </c>
      <c r="M184">
        <v>1000</v>
      </c>
      <c r="N184" s="17" t="s">
        <v>437</v>
      </c>
      <c r="O184">
        <v>2026</v>
      </c>
      <c r="P184" s="17" t="s">
        <v>438</v>
      </c>
      <c r="Q184">
        <v>0</v>
      </c>
      <c r="R184" s="17" t="s">
        <v>439</v>
      </c>
      <c r="S184" s="17" t="s">
        <v>440</v>
      </c>
      <c r="T184" s="17" t="s">
        <v>438</v>
      </c>
      <c r="U184">
        <v>0</v>
      </c>
      <c r="V184">
        <v>0</v>
      </c>
      <c r="W184" s="17" t="s">
        <v>825</v>
      </c>
      <c r="X184" s="17" t="s">
        <v>465</v>
      </c>
      <c r="Y184">
        <v>1</v>
      </c>
      <c r="Z184" s="17" t="s">
        <v>443</v>
      </c>
      <c r="AA184" s="17" t="s">
        <v>443</v>
      </c>
      <c r="AB184" s="17" t="s">
        <v>444</v>
      </c>
      <c r="AC184">
        <v>0</v>
      </c>
      <c r="AD184">
        <v>0</v>
      </c>
      <c r="AE184">
        <v>0</v>
      </c>
      <c r="AF184">
        <v>2022</v>
      </c>
      <c r="AG184" s="1">
        <v>44562</v>
      </c>
      <c r="AH184" s="1">
        <v>44773</v>
      </c>
      <c r="AI184" s="1">
        <v>44785</v>
      </c>
      <c r="AJ184" s="17" t="s">
        <v>34</v>
      </c>
      <c r="AK184" s="17" t="s">
        <v>35</v>
      </c>
      <c r="AL184" s="17" t="s">
        <v>10388</v>
      </c>
      <c r="AM184" s="17">
        <f>MONTH(EMPENHO[[#This Row],[data_empenho]])</f>
        <v>1</v>
      </c>
    </row>
    <row r="185" spans="1:39" x14ac:dyDescent="0.25">
      <c r="A185">
        <v>9</v>
      </c>
      <c r="B185">
        <v>902</v>
      </c>
      <c r="C185">
        <v>8</v>
      </c>
      <c r="D185">
        <v>243</v>
      </c>
      <c r="E185">
        <v>11</v>
      </c>
      <c r="F185">
        <v>0</v>
      </c>
      <c r="G185">
        <v>2014</v>
      </c>
      <c r="H185" s="17" t="s">
        <v>504</v>
      </c>
      <c r="I185">
        <v>1</v>
      </c>
      <c r="J185">
        <v>0</v>
      </c>
      <c r="K185" s="17" t="s">
        <v>826</v>
      </c>
      <c r="L185" s="1">
        <v>44573</v>
      </c>
      <c r="M185">
        <v>3869</v>
      </c>
      <c r="N185" s="17" t="s">
        <v>437</v>
      </c>
      <c r="O185">
        <v>552</v>
      </c>
      <c r="P185" s="17" t="s">
        <v>438</v>
      </c>
      <c r="Q185">
        <v>0</v>
      </c>
      <c r="R185" s="17" t="s">
        <v>439</v>
      </c>
      <c r="S185" s="17" t="s">
        <v>440</v>
      </c>
      <c r="T185" s="17" t="s">
        <v>438</v>
      </c>
      <c r="U185">
        <v>14</v>
      </c>
      <c r="V185">
        <v>2021</v>
      </c>
      <c r="W185" s="17" t="s">
        <v>827</v>
      </c>
      <c r="X185" s="17" t="s">
        <v>465</v>
      </c>
      <c r="Y185">
        <v>1</v>
      </c>
      <c r="Z185" s="17" t="s">
        <v>443</v>
      </c>
      <c r="AA185" s="17" t="s">
        <v>443</v>
      </c>
      <c r="AB185" s="17" t="s">
        <v>444</v>
      </c>
      <c r="AC185">
        <v>0</v>
      </c>
      <c r="AD185">
        <v>0</v>
      </c>
      <c r="AE185">
        <v>0</v>
      </c>
      <c r="AF185">
        <v>2022</v>
      </c>
      <c r="AG185" s="1">
        <v>44562</v>
      </c>
      <c r="AH185" s="1">
        <v>44773</v>
      </c>
      <c r="AI185" s="1">
        <v>44785</v>
      </c>
      <c r="AJ185" s="17" t="s">
        <v>34</v>
      </c>
      <c r="AK185" s="17" t="s">
        <v>35</v>
      </c>
      <c r="AL185" s="17" t="s">
        <v>10388</v>
      </c>
      <c r="AM185" s="17">
        <f>MONTH(EMPENHO[[#This Row],[data_empenho]])</f>
        <v>1</v>
      </c>
    </row>
    <row r="186" spans="1:39" x14ac:dyDescent="0.25">
      <c r="A186">
        <v>9</v>
      </c>
      <c r="B186">
        <v>904</v>
      </c>
      <c r="C186">
        <v>8</v>
      </c>
      <c r="D186">
        <v>243</v>
      </c>
      <c r="E186">
        <v>11</v>
      </c>
      <c r="F186">
        <v>0</v>
      </c>
      <c r="G186">
        <v>2107</v>
      </c>
      <c r="H186" s="17" t="s">
        <v>828</v>
      </c>
      <c r="I186">
        <v>1</v>
      </c>
      <c r="J186">
        <v>0</v>
      </c>
      <c r="K186" s="17" t="s">
        <v>829</v>
      </c>
      <c r="L186" s="1">
        <v>44573</v>
      </c>
      <c r="M186">
        <v>2016</v>
      </c>
      <c r="N186" s="17" t="s">
        <v>437</v>
      </c>
      <c r="O186">
        <v>3786</v>
      </c>
      <c r="P186" s="17" t="s">
        <v>438</v>
      </c>
      <c r="Q186">
        <v>0</v>
      </c>
      <c r="R186" s="17" t="s">
        <v>480</v>
      </c>
      <c r="S186" s="17" t="s">
        <v>653</v>
      </c>
      <c r="T186" s="17" t="s">
        <v>438</v>
      </c>
      <c r="U186">
        <v>48</v>
      </c>
      <c r="V186">
        <v>2021</v>
      </c>
      <c r="W186" s="17" t="s">
        <v>830</v>
      </c>
      <c r="X186" s="17" t="s">
        <v>482</v>
      </c>
      <c r="Y186">
        <v>7</v>
      </c>
      <c r="Z186" s="17" t="s">
        <v>443</v>
      </c>
      <c r="AA186" s="17" t="s">
        <v>443</v>
      </c>
      <c r="AB186" s="17" t="s">
        <v>444</v>
      </c>
      <c r="AC186">
        <v>0</v>
      </c>
      <c r="AD186">
        <v>0</v>
      </c>
      <c r="AE186">
        <v>0</v>
      </c>
      <c r="AF186">
        <v>2022</v>
      </c>
      <c r="AG186" s="1">
        <v>44562</v>
      </c>
      <c r="AH186" s="1">
        <v>44773</v>
      </c>
      <c r="AI186" s="1">
        <v>44785</v>
      </c>
      <c r="AJ186" s="17" t="s">
        <v>34</v>
      </c>
      <c r="AK186" s="17" t="s">
        <v>35</v>
      </c>
      <c r="AL186" s="17" t="s">
        <v>10388</v>
      </c>
      <c r="AM186" s="17">
        <f>MONTH(EMPENHO[[#This Row],[data_empenho]])</f>
        <v>1</v>
      </c>
    </row>
    <row r="187" spans="1:39" x14ac:dyDescent="0.25">
      <c r="A187">
        <v>7</v>
      </c>
      <c r="B187">
        <v>702</v>
      </c>
      <c r="C187">
        <v>15</v>
      </c>
      <c r="D187">
        <v>451</v>
      </c>
      <c r="E187">
        <v>17</v>
      </c>
      <c r="F187">
        <v>0</v>
      </c>
      <c r="G187">
        <v>2002</v>
      </c>
      <c r="H187" s="17" t="s">
        <v>478</v>
      </c>
      <c r="I187">
        <v>1</v>
      </c>
      <c r="J187">
        <v>0</v>
      </c>
      <c r="K187" s="17" t="s">
        <v>831</v>
      </c>
      <c r="L187" s="1">
        <v>44573</v>
      </c>
      <c r="M187">
        <v>3610</v>
      </c>
      <c r="N187" s="17" t="s">
        <v>437</v>
      </c>
      <c r="O187">
        <v>7085</v>
      </c>
      <c r="P187" s="17" t="s">
        <v>438</v>
      </c>
      <c r="Q187">
        <v>0</v>
      </c>
      <c r="R187" s="17" t="s">
        <v>480</v>
      </c>
      <c r="S187" s="17" t="s">
        <v>653</v>
      </c>
      <c r="T187" s="17" t="s">
        <v>438</v>
      </c>
      <c r="U187">
        <v>1</v>
      </c>
      <c r="V187">
        <v>2021</v>
      </c>
      <c r="W187" s="17" t="s">
        <v>832</v>
      </c>
      <c r="X187" s="17" t="s">
        <v>482</v>
      </c>
      <c r="Y187">
        <v>7</v>
      </c>
      <c r="Z187" s="17" t="s">
        <v>443</v>
      </c>
      <c r="AA187" s="17" t="s">
        <v>443</v>
      </c>
      <c r="AB187" s="17" t="s">
        <v>444</v>
      </c>
      <c r="AC187">
        <v>0</v>
      </c>
      <c r="AD187">
        <v>0</v>
      </c>
      <c r="AE187">
        <v>0</v>
      </c>
      <c r="AF187">
        <v>2022</v>
      </c>
      <c r="AG187" s="1">
        <v>44562</v>
      </c>
      <c r="AH187" s="1">
        <v>44773</v>
      </c>
      <c r="AI187" s="1">
        <v>44785</v>
      </c>
      <c r="AJ187" s="17" t="s">
        <v>34</v>
      </c>
      <c r="AK187" s="17" t="s">
        <v>35</v>
      </c>
      <c r="AL187" s="17" t="s">
        <v>10388</v>
      </c>
      <c r="AM187" s="17">
        <f>MONTH(EMPENHO[[#This Row],[data_empenho]])</f>
        <v>1</v>
      </c>
    </row>
    <row r="188" spans="1:39" x14ac:dyDescent="0.25">
      <c r="A188">
        <v>7</v>
      </c>
      <c r="B188">
        <v>702</v>
      </c>
      <c r="C188">
        <v>15</v>
      </c>
      <c r="D188">
        <v>451</v>
      </c>
      <c r="E188">
        <v>17</v>
      </c>
      <c r="F188">
        <v>0</v>
      </c>
      <c r="G188">
        <v>2002</v>
      </c>
      <c r="H188" s="17" t="s">
        <v>478</v>
      </c>
      <c r="I188">
        <v>1</v>
      </c>
      <c r="J188">
        <v>0</v>
      </c>
      <c r="K188" s="17" t="s">
        <v>831</v>
      </c>
      <c r="L188" s="1">
        <v>44655</v>
      </c>
      <c r="M188">
        <v>-2593.12</v>
      </c>
      <c r="N188" s="17" t="s">
        <v>451</v>
      </c>
      <c r="O188">
        <v>7085</v>
      </c>
      <c r="P188" s="17" t="s">
        <v>438</v>
      </c>
      <c r="Q188">
        <v>0</v>
      </c>
      <c r="R188" s="17" t="s">
        <v>480</v>
      </c>
      <c r="S188" s="17" t="s">
        <v>653</v>
      </c>
      <c r="T188" s="17" t="s">
        <v>438</v>
      </c>
      <c r="U188">
        <v>1</v>
      </c>
      <c r="V188">
        <v>2021</v>
      </c>
      <c r="W188" s="17" t="s">
        <v>5946</v>
      </c>
      <c r="X188" s="17" t="s">
        <v>482</v>
      </c>
      <c r="Y188">
        <v>7</v>
      </c>
      <c r="Z188" s="17" t="s">
        <v>443</v>
      </c>
      <c r="AA188" s="17" t="s">
        <v>443</v>
      </c>
      <c r="AB188" s="17" t="s">
        <v>444</v>
      </c>
      <c r="AC188">
        <v>0</v>
      </c>
      <c r="AD188">
        <v>0</v>
      </c>
      <c r="AE188">
        <v>0</v>
      </c>
      <c r="AF188">
        <v>2022</v>
      </c>
      <c r="AG188" s="1">
        <v>44562</v>
      </c>
      <c r="AH188" s="1">
        <v>44773</v>
      </c>
      <c r="AI188" s="1">
        <v>44785</v>
      </c>
      <c r="AJ188" s="17" t="s">
        <v>34</v>
      </c>
      <c r="AK188" s="17" t="s">
        <v>35</v>
      </c>
      <c r="AL188" s="17" t="s">
        <v>10388</v>
      </c>
      <c r="AM188" s="17">
        <f>MONTH(EMPENHO[[#This Row],[data_empenho]])</f>
        <v>4</v>
      </c>
    </row>
    <row r="189" spans="1:39" x14ac:dyDescent="0.25">
      <c r="A189">
        <v>7</v>
      </c>
      <c r="B189">
        <v>702</v>
      </c>
      <c r="C189">
        <v>15</v>
      </c>
      <c r="D189">
        <v>451</v>
      </c>
      <c r="E189">
        <v>17</v>
      </c>
      <c r="F189">
        <v>0</v>
      </c>
      <c r="G189">
        <v>2002</v>
      </c>
      <c r="H189" s="17" t="s">
        <v>478</v>
      </c>
      <c r="I189">
        <v>1</v>
      </c>
      <c r="J189">
        <v>0</v>
      </c>
      <c r="K189" s="17" t="s">
        <v>831</v>
      </c>
      <c r="L189" s="1">
        <v>44732</v>
      </c>
      <c r="M189">
        <v>499.2</v>
      </c>
      <c r="N189" s="17" t="s">
        <v>437</v>
      </c>
      <c r="O189">
        <v>7085</v>
      </c>
      <c r="P189" s="17" t="s">
        <v>438</v>
      </c>
      <c r="Q189">
        <v>0</v>
      </c>
      <c r="R189" s="17" t="s">
        <v>480</v>
      </c>
      <c r="S189" s="17" t="s">
        <v>653</v>
      </c>
      <c r="T189" s="17" t="s">
        <v>438</v>
      </c>
      <c r="U189">
        <v>1</v>
      </c>
      <c r="V189">
        <v>2021</v>
      </c>
      <c r="W189" s="17" t="s">
        <v>8870</v>
      </c>
      <c r="X189" s="17" t="s">
        <v>482</v>
      </c>
      <c r="Y189">
        <v>7</v>
      </c>
      <c r="Z189" s="17" t="s">
        <v>443</v>
      </c>
      <c r="AA189" s="17" t="s">
        <v>443</v>
      </c>
      <c r="AB189" s="17" t="s">
        <v>444</v>
      </c>
      <c r="AC189">
        <v>0</v>
      </c>
      <c r="AD189">
        <v>0</v>
      </c>
      <c r="AE189">
        <v>0</v>
      </c>
      <c r="AF189">
        <v>2022</v>
      </c>
      <c r="AG189" s="1">
        <v>44562</v>
      </c>
      <c r="AH189" s="1">
        <v>44773</v>
      </c>
      <c r="AI189" s="1">
        <v>44785</v>
      </c>
      <c r="AJ189" s="17" t="s">
        <v>34</v>
      </c>
      <c r="AK189" s="17" t="s">
        <v>35</v>
      </c>
      <c r="AL189" s="17" t="s">
        <v>10388</v>
      </c>
      <c r="AM189" s="17">
        <f>MONTH(EMPENHO[[#This Row],[data_empenho]])</f>
        <v>6</v>
      </c>
    </row>
    <row r="190" spans="1:39" x14ac:dyDescent="0.25">
      <c r="A190">
        <v>7</v>
      </c>
      <c r="B190">
        <v>702</v>
      </c>
      <c r="C190">
        <v>15</v>
      </c>
      <c r="D190">
        <v>451</v>
      </c>
      <c r="E190">
        <v>17</v>
      </c>
      <c r="F190">
        <v>0</v>
      </c>
      <c r="G190">
        <v>2002</v>
      </c>
      <c r="H190" s="17" t="s">
        <v>478</v>
      </c>
      <c r="I190">
        <v>1</v>
      </c>
      <c r="J190">
        <v>0</v>
      </c>
      <c r="K190" s="17" t="s">
        <v>831</v>
      </c>
      <c r="L190" s="1">
        <v>44732</v>
      </c>
      <c r="M190">
        <v>-499.2</v>
      </c>
      <c r="N190" s="17" t="s">
        <v>451</v>
      </c>
      <c r="O190">
        <v>7085</v>
      </c>
      <c r="P190" s="17" t="s">
        <v>438</v>
      </c>
      <c r="Q190">
        <v>0</v>
      </c>
      <c r="R190" s="17" t="s">
        <v>480</v>
      </c>
      <c r="S190" s="17" t="s">
        <v>653</v>
      </c>
      <c r="T190" s="17" t="s">
        <v>438</v>
      </c>
      <c r="U190">
        <v>1</v>
      </c>
      <c r="V190">
        <v>2021</v>
      </c>
      <c r="W190" s="17" t="s">
        <v>8871</v>
      </c>
      <c r="X190" s="17" t="s">
        <v>482</v>
      </c>
      <c r="Y190">
        <v>7</v>
      </c>
      <c r="Z190" s="17" t="s">
        <v>443</v>
      </c>
      <c r="AA190" s="17" t="s">
        <v>443</v>
      </c>
      <c r="AB190" s="17" t="s">
        <v>444</v>
      </c>
      <c r="AC190">
        <v>0</v>
      </c>
      <c r="AD190">
        <v>0</v>
      </c>
      <c r="AE190">
        <v>0</v>
      </c>
      <c r="AF190">
        <v>2022</v>
      </c>
      <c r="AG190" s="1">
        <v>44562</v>
      </c>
      <c r="AH190" s="1">
        <v>44773</v>
      </c>
      <c r="AI190" s="1">
        <v>44785</v>
      </c>
      <c r="AJ190" s="17" t="s">
        <v>34</v>
      </c>
      <c r="AK190" s="17" t="s">
        <v>35</v>
      </c>
      <c r="AL190" s="17" t="s">
        <v>10388</v>
      </c>
      <c r="AM190" s="17">
        <f>MONTH(EMPENHO[[#This Row],[data_empenho]])</f>
        <v>6</v>
      </c>
    </row>
    <row r="191" spans="1:39" x14ac:dyDescent="0.25">
      <c r="A191">
        <v>6</v>
      </c>
      <c r="B191">
        <v>603</v>
      </c>
      <c r="C191">
        <v>26</v>
      </c>
      <c r="D191">
        <v>782</v>
      </c>
      <c r="E191">
        <v>17</v>
      </c>
      <c r="F191">
        <v>0</v>
      </c>
      <c r="G191">
        <v>2073</v>
      </c>
      <c r="H191" s="17" t="s">
        <v>478</v>
      </c>
      <c r="I191">
        <v>1</v>
      </c>
      <c r="J191">
        <v>0</v>
      </c>
      <c r="K191" s="17" t="s">
        <v>833</v>
      </c>
      <c r="L191" s="1">
        <v>44573</v>
      </c>
      <c r="M191">
        <v>15180</v>
      </c>
      <c r="N191" s="17" t="s">
        <v>437</v>
      </c>
      <c r="O191">
        <v>7085</v>
      </c>
      <c r="P191" s="17" t="s">
        <v>438</v>
      </c>
      <c r="Q191">
        <v>0</v>
      </c>
      <c r="R191" s="17" t="s">
        <v>480</v>
      </c>
      <c r="S191" s="17" t="s">
        <v>653</v>
      </c>
      <c r="T191" s="17" t="s">
        <v>438</v>
      </c>
      <c r="U191">
        <v>1</v>
      </c>
      <c r="V191">
        <v>2021</v>
      </c>
      <c r="W191" s="17" t="s">
        <v>834</v>
      </c>
      <c r="X191" s="17" t="s">
        <v>482</v>
      </c>
      <c r="Y191">
        <v>7</v>
      </c>
      <c r="Z191" s="17" t="s">
        <v>443</v>
      </c>
      <c r="AA191" s="17" t="s">
        <v>443</v>
      </c>
      <c r="AB191" s="17" t="s">
        <v>444</v>
      </c>
      <c r="AC191">
        <v>0</v>
      </c>
      <c r="AD191">
        <v>0</v>
      </c>
      <c r="AE191">
        <v>0</v>
      </c>
      <c r="AF191">
        <v>2022</v>
      </c>
      <c r="AG191" s="1">
        <v>44562</v>
      </c>
      <c r="AH191" s="1">
        <v>44773</v>
      </c>
      <c r="AI191" s="1">
        <v>44785</v>
      </c>
      <c r="AJ191" s="17" t="s">
        <v>34</v>
      </c>
      <c r="AK191" s="17" t="s">
        <v>35</v>
      </c>
      <c r="AL191" s="17" t="s">
        <v>10388</v>
      </c>
      <c r="AM191" s="17">
        <f>MONTH(EMPENHO[[#This Row],[data_empenho]])</f>
        <v>1</v>
      </c>
    </row>
    <row r="192" spans="1:39" x14ac:dyDescent="0.25">
      <c r="A192">
        <v>6</v>
      </c>
      <c r="B192">
        <v>603</v>
      </c>
      <c r="C192">
        <v>26</v>
      </c>
      <c r="D192">
        <v>782</v>
      </c>
      <c r="E192">
        <v>17</v>
      </c>
      <c r="F192">
        <v>0</v>
      </c>
      <c r="G192">
        <v>2073</v>
      </c>
      <c r="H192" s="17" t="s">
        <v>478</v>
      </c>
      <c r="I192">
        <v>1</v>
      </c>
      <c r="J192">
        <v>0</v>
      </c>
      <c r="K192" s="17" t="s">
        <v>835</v>
      </c>
      <c r="L192" s="1">
        <v>44573</v>
      </c>
      <c r="M192">
        <v>2166</v>
      </c>
      <c r="N192" s="17" t="s">
        <v>437</v>
      </c>
      <c r="O192">
        <v>7085</v>
      </c>
      <c r="P192" s="17" t="s">
        <v>438</v>
      </c>
      <c r="Q192">
        <v>0</v>
      </c>
      <c r="R192" s="17" t="s">
        <v>480</v>
      </c>
      <c r="S192" s="17" t="s">
        <v>653</v>
      </c>
      <c r="T192" s="17" t="s">
        <v>438</v>
      </c>
      <c r="U192">
        <v>1</v>
      </c>
      <c r="V192">
        <v>2021</v>
      </c>
      <c r="W192" s="17" t="s">
        <v>836</v>
      </c>
      <c r="X192" s="17" t="s">
        <v>482</v>
      </c>
      <c r="Y192">
        <v>7</v>
      </c>
      <c r="Z192" s="17" t="s">
        <v>443</v>
      </c>
      <c r="AA192" s="17" t="s">
        <v>443</v>
      </c>
      <c r="AB192" s="17" t="s">
        <v>444</v>
      </c>
      <c r="AC192">
        <v>0</v>
      </c>
      <c r="AD192">
        <v>0</v>
      </c>
      <c r="AE192">
        <v>0</v>
      </c>
      <c r="AF192">
        <v>2022</v>
      </c>
      <c r="AG192" s="1">
        <v>44562</v>
      </c>
      <c r="AH192" s="1">
        <v>44773</v>
      </c>
      <c r="AI192" s="1">
        <v>44785</v>
      </c>
      <c r="AJ192" s="17" t="s">
        <v>34</v>
      </c>
      <c r="AK192" s="17" t="s">
        <v>35</v>
      </c>
      <c r="AL192" s="17" t="s">
        <v>10388</v>
      </c>
      <c r="AM192" s="17">
        <f>MONTH(EMPENHO[[#This Row],[data_empenho]])</f>
        <v>1</v>
      </c>
    </row>
    <row r="193" spans="1:39" x14ac:dyDescent="0.25">
      <c r="A193">
        <v>6</v>
      </c>
      <c r="B193">
        <v>603</v>
      </c>
      <c r="C193">
        <v>26</v>
      </c>
      <c r="D193">
        <v>782</v>
      </c>
      <c r="E193">
        <v>17</v>
      </c>
      <c r="F193">
        <v>0</v>
      </c>
      <c r="G193">
        <v>2073</v>
      </c>
      <c r="H193" s="17" t="s">
        <v>478</v>
      </c>
      <c r="I193">
        <v>1</v>
      </c>
      <c r="J193">
        <v>0</v>
      </c>
      <c r="K193" s="17" t="s">
        <v>835</v>
      </c>
      <c r="L193" s="1">
        <v>44655</v>
      </c>
      <c r="M193">
        <v>-2166</v>
      </c>
      <c r="N193" s="17" t="s">
        <v>451</v>
      </c>
      <c r="O193">
        <v>7085</v>
      </c>
      <c r="P193" s="17" t="s">
        <v>438</v>
      </c>
      <c r="Q193">
        <v>0</v>
      </c>
      <c r="R193" s="17" t="s">
        <v>480</v>
      </c>
      <c r="S193" s="17" t="s">
        <v>653</v>
      </c>
      <c r="T193" s="17" t="s">
        <v>438</v>
      </c>
      <c r="U193">
        <v>1</v>
      </c>
      <c r="V193">
        <v>2021</v>
      </c>
      <c r="W193" s="17" t="s">
        <v>5946</v>
      </c>
      <c r="X193" s="17" t="s">
        <v>482</v>
      </c>
      <c r="Y193">
        <v>7</v>
      </c>
      <c r="Z193" s="17" t="s">
        <v>443</v>
      </c>
      <c r="AA193" s="17" t="s">
        <v>443</v>
      </c>
      <c r="AB193" s="17" t="s">
        <v>444</v>
      </c>
      <c r="AC193">
        <v>0</v>
      </c>
      <c r="AD193">
        <v>0</v>
      </c>
      <c r="AE193">
        <v>0</v>
      </c>
      <c r="AF193">
        <v>2022</v>
      </c>
      <c r="AG193" s="1">
        <v>44562</v>
      </c>
      <c r="AH193" s="1">
        <v>44773</v>
      </c>
      <c r="AI193" s="1">
        <v>44785</v>
      </c>
      <c r="AJ193" s="17" t="s">
        <v>34</v>
      </c>
      <c r="AK193" s="17" t="s">
        <v>35</v>
      </c>
      <c r="AL193" s="17" t="s">
        <v>10388</v>
      </c>
      <c r="AM193" s="17">
        <f>MONTH(EMPENHO[[#This Row],[data_empenho]])</f>
        <v>4</v>
      </c>
    </row>
    <row r="194" spans="1:39" x14ac:dyDescent="0.25">
      <c r="A194">
        <v>6</v>
      </c>
      <c r="B194">
        <v>603</v>
      </c>
      <c r="C194">
        <v>26</v>
      </c>
      <c r="D194">
        <v>782</v>
      </c>
      <c r="E194">
        <v>17</v>
      </c>
      <c r="F194">
        <v>0</v>
      </c>
      <c r="G194">
        <v>2073</v>
      </c>
      <c r="H194" s="17" t="s">
        <v>478</v>
      </c>
      <c r="I194">
        <v>1</v>
      </c>
      <c r="J194">
        <v>0</v>
      </c>
      <c r="K194" s="17" t="s">
        <v>837</v>
      </c>
      <c r="L194" s="1">
        <v>44573</v>
      </c>
      <c r="M194">
        <v>21040</v>
      </c>
      <c r="N194" s="17" t="s">
        <v>437</v>
      </c>
      <c r="O194">
        <v>7085</v>
      </c>
      <c r="P194" s="17" t="s">
        <v>438</v>
      </c>
      <c r="Q194">
        <v>0</v>
      </c>
      <c r="R194" s="17" t="s">
        <v>480</v>
      </c>
      <c r="S194" s="17" t="s">
        <v>653</v>
      </c>
      <c r="T194" s="17" t="s">
        <v>438</v>
      </c>
      <c r="U194">
        <v>1</v>
      </c>
      <c r="V194">
        <v>2021</v>
      </c>
      <c r="W194" s="17" t="s">
        <v>838</v>
      </c>
      <c r="X194" s="17" t="s">
        <v>482</v>
      </c>
      <c r="Y194">
        <v>7</v>
      </c>
      <c r="Z194" s="17" t="s">
        <v>443</v>
      </c>
      <c r="AA194" s="17" t="s">
        <v>443</v>
      </c>
      <c r="AB194" s="17" t="s">
        <v>444</v>
      </c>
      <c r="AC194">
        <v>0</v>
      </c>
      <c r="AD194">
        <v>0</v>
      </c>
      <c r="AE194">
        <v>0</v>
      </c>
      <c r="AF194">
        <v>2022</v>
      </c>
      <c r="AG194" s="1">
        <v>44562</v>
      </c>
      <c r="AH194" s="1">
        <v>44773</v>
      </c>
      <c r="AI194" s="1">
        <v>44785</v>
      </c>
      <c r="AJ194" s="17" t="s">
        <v>34</v>
      </c>
      <c r="AK194" s="17" t="s">
        <v>35</v>
      </c>
      <c r="AL194" s="17" t="s">
        <v>10388</v>
      </c>
      <c r="AM194" s="17">
        <f>MONTH(EMPENHO[[#This Row],[data_empenho]])</f>
        <v>1</v>
      </c>
    </row>
    <row r="195" spans="1:39" x14ac:dyDescent="0.25">
      <c r="A195">
        <v>7</v>
      </c>
      <c r="B195">
        <v>702</v>
      </c>
      <c r="C195">
        <v>15</v>
      </c>
      <c r="D195">
        <v>451</v>
      </c>
      <c r="E195">
        <v>17</v>
      </c>
      <c r="F195">
        <v>0</v>
      </c>
      <c r="G195">
        <v>2002</v>
      </c>
      <c r="H195" s="17" t="s">
        <v>698</v>
      </c>
      <c r="I195">
        <v>1</v>
      </c>
      <c r="J195">
        <v>0</v>
      </c>
      <c r="K195" s="17" t="s">
        <v>839</v>
      </c>
      <c r="L195" s="1">
        <v>44573</v>
      </c>
      <c r="M195">
        <v>214.4</v>
      </c>
      <c r="N195" s="17" t="s">
        <v>437</v>
      </c>
      <c r="O195">
        <v>7798</v>
      </c>
      <c r="P195" s="17" t="s">
        <v>438</v>
      </c>
      <c r="Q195">
        <v>0</v>
      </c>
      <c r="R195" s="17" t="s">
        <v>480</v>
      </c>
      <c r="S195" s="17" t="s">
        <v>653</v>
      </c>
      <c r="T195" s="17" t="s">
        <v>438</v>
      </c>
      <c r="U195">
        <v>17</v>
      </c>
      <c r="V195">
        <v>2021</v>
      </c>
      <c r="W195" s="17" t="s">
        <v>840</v>
      </c>
      <c r="X195" s="17" t="s">
        <v>482</v>
      </c>
      <c r="Y195">
        <v>7</v>
      </c>
      <c r="Z195" s="17" t="s">
        <v>443</v>
      </c>
      <c r="AA195" s="17" t="s">
        <v>443</v>
      </c>
      <c r="AB195" s="17" t="s">
        <v>444</v>
      </c>
      <c r="AC195">
        <v>0</v>
      </c>
      <c r="AD195">
        <v>0</v>
      </c>
      <c r="AE195">
        <v>0</v>
      </c>
      <c r="AF195">
        <v>2022</v>
      </c>
      <c r="AG195" s="1">
        <v>44562</v>
      </c>
      <c r="AH195" s="1">
        <v>44773</v>
      </c>
      <c r="AI195" s="1">
        <v>44785</v>
      </c>
      <c r="AJ195" s="17" t="s">
        <v>34</v>
      </c>
      <c r="AK195" s="17" t="s">
        <v>35</v>
      </c>
      <c r="AL195" s="17" t="s">
        <v>10388</v>
      </c>
      <c r="AM195" s="17">
        <f>MONTH(EMPENHO[[#This Row],[data_empenho]])</f>
        <v>1</v>
      </c>
    </row>
    <row r="196" spans="1:39" x14ac:dyDescent="0.25">
      <c r="A196">
        <v>9</v>
      </c>
      <c r="B196">
        <v>904</v>
      </c>
      <c r="C196">
        <v>8</v>
      </c>
      <c r="D196">
        <v>243</v>
      </c>
      <c r="E196">
        <v>11</v>
      </c>
      <c r="F196">
        <v>0</v>
      </c>
      <c r="G196">
        <v>2107</v>
      </c>
      <c r="H196" s="17" t="s">
        <v>478</v>
      </c>
      <c r="I196">
        <v>1</v>
      </c>
      <c r="J196">
        <v>0</v>
      </c>
      <c r="K196" s="17" t="s">
        <v>841</v>
      </c>
      <c r="L196" s="1">
        <v>44573</v>
      </c>
      <c r="M196">
        <v>433.2</v>
      </c>
      <c r="N196" s="17" t="s">
        <v>437</v>
      </c>
      <c r="O196">
        <v>7085</v>
      </c>
      <c r="P196" s="17" t="s">
        <v>438</v>
      </c>
      <c r="Q196">
        <v>0</v>
      </c>
      <c r="R196" s="17" t="s">
        <v>480</v>
      </c>
      <c r="S196" s="17" t="s">
        <v>653</v>
      </c>
      <c r="T196" s="17" t="s">
        <v>438</v>
      </c>
      <c r="U196">
        <v>1</v>
      </c>
      <c r="V196">
        <v>2021</v>
      </c>
      <c r="W196" s="17" t="s">
        <v>842</v>
      </c>
      <c r="X196" s="17" t="s">
        <v>482</v>
      </c>
      <c r="Y196">
        <v>7</v>
      </c>
      <c r="Z196" s="17" t="s">
        <v>443</v>
      </c>
      <c r="AA196" s="17" t="s">
        <v>443</v>
      </c>
      <c r="AB196" s="17" t="s">
        <v>444</v>
      </c>
      <c r="AC196">
        <v>0</v>
      </c>
      <c r="AD196">
        <v>0</v>
      </c>
      <c r="AE196">
        <v>0</v>
      </c>
      <c r="AF196">
        <v>2022</v>
      </c>
      <c r="AG196" s="1">
        <v>44562</v>
      </c>
      <c r="AH196" s="1">
        <v>44773</v>
      </c>
      <c r="AI196" s="1">
        <v>44785</v>
      </c>
      <c r="AJ196" s="17" t="s">
        <v>34</v>
      </c>
      <c r="AK196" s="17" t="s">
        <v>35</v>
      </c>
      <c r="AL196" s="17" t="s">
        <v>10388</v>
      </c>
      <c r="AM196" s="17">
        <f>MONTH(EMPENHO[[#This Row],[data_empenho]])</f>
        <v>1</v>
      </c>
    </row>
    <row r="197" spans="1:39" x14ac:dyDescent="0.25">
      <c r="A197">
        <v>9</v>
      </c>
      <c r="B197">
        <v>904</v>
      </c>
      <c r="C197">
        <v>8</v>
      </c>
      <c r="D197">
        <v>243</v>
      </c>
      <c r="E197">
        <v>11</v>
      </c>
      <c r="F197">
        <v>0</v>
      </c>
      <c r="G197">
        <v>2107</v>
      </c>
      <c r="H197" s="17" t="s">
        <v>478</v>
      </c>
      <c r="I197">
        <v>1</v>
      </c>
      <c r="J197">
        <v>0</v>
      </c>
      <c r="K197" s="17" t="s">
        <v>841</v>
      </c>
      <c r="L197" s="1">
        <v>44596</v>
      </c>
      <c r="M197">
        <v>-31.8</v>
      </c>
      <c r="N197" s="17" t="s">
        <v>451</v>
      </c>
      <c r="O197">
        <v>7085</v>
      </c>
      <c r="P197" s="17" t="s">
        <v>438</v>
      </c>
      <c r="Q197">
        <v>0</v>
      </c>
      <c r="R197" s="17" t="s">
        <v>480</v>
      </c>
      <c r="S197" s="17" t="s">
        <v>653</v>
      </c>
      <c r="T197" s="17" t="s">
        <v>438</v>
      </c>
      <c r="U197">
        <v>1</v>
      </c>
      <c r="V197">
        <v>2021</v>
      </c>
      <c r="W197" s="17" t="s">
        <v>843</v>
      </c>
      <c r="X197" s="17" t="s">
        <v>482</v>
      </c>
      <c r="Y197">
        <v>7</v>
      </c>
      <c r="Z197" s="17" t="s">
        <v>443</v>
      </c>
      <c r="AA197" s="17" t="s">
        <v>443</v>
      </c>
      <c r="AB197" s="17" t="s">
        <v>444</v>
      </c>
      <c r="AC197">
        <v>0</v>
      </c>
      <c r="AD197">
        <v>0</v>
      </c>
      <c r="AE197">
        <v>0</v>
      </c>
      <c r="AF197">
        <v>2022</v>
      </c>
      <c r="AG197" s="1">
        <v>44562</v>
      </c>
      <c r="AH197" s="1">
        <v>44773</v>
      </c>
      <c r="AI197" s="1">
        <v>44785</v>
      </c>
      <c r="AJ197" s="17" t="s">
        <v>34</v>
      </c>
      <c r="AK197" s="17" t="s">
        <v>35</v>
      </c>
      <c r="AL197" s="17" t="s">
        <v>10388</v>
      </c>
      <c r="AM197" s="17">
        <f>MONTH(EMPENHO[[#This Row],[data_empenho]])</f>
        <v>2</v>
      </c>
    </row>
    <row r="198" spans="1:39" x14ac:dyDescent="0.25">
      <c r="A198">
        <v>9</v>
      </c>
      <c r="B198">
        <v>902</v>
      </c>
      <c r="C198">
        <v>8</v>
      </c>
      <c r="D198">
        <v>244</v>
      </c>
      <c r="E198">
        <v>11</v>
      </c>
      <c r="F198">
        <v>0</v>
      </c>
      <c r="G198">
        <v>2017</v>
      </c>
      <c r="H198" s="17" t="s">
        <v>478</v>
      </c>
      <c r="I198">
        <v>1</v>
      </c>
      <c r="J198">
        <v>0</v>
      </c>
      <c r="K198" s="17" t="s">
        <v>844</v>
      </c>
      <c r="L198" s="1">
        <v>44573</v>
      </c>
      <c r="M198">
        <v>361</v>
      </c>
      <c r="N198" s="17" t="s">
        <v>437</v>
      </c>
      <c r="O198">
        <v>7085</v>
      </c>
      <c r="P198" s="17" t="s">
        <v>438</v>
      </c>
      <c r="Q198">
        <v>0</v>
      </c>
      <c r="R198" s="17" t="s">
        <v>480</v>
      </c>
      <c r="S198" s="17" t="s">
        <v>653</v>
      </c>
      <c r="T198" s="17" t="s">
        <v>438</v>
      </c>
      <c r="U198">
        <v>1</v>
      </c>
      <c r="V198">
        <v>2021</v>
      </c>
      <c r="W198" s="17" t="s">
        <v>845</v>
      </c>
      <c r="X198" s="17" t="s">
        <v>482</v>
      </c>
      <c r="Y198">
        <v>7</v>
      </c>
      <c r="Z198" s="17" t="s">
        <v>443</v>
      </c>
      <c r="AA198" s="17" t="s">
        <v>443</v>
      </c>
      <c r="AB198" s="17" t="s">
        <v>444</v>
      </c>
      <c r="AC198">
        <v>0</v>
      </c>
      <c r="AD198">
        <v>0</v>
      </c>
      <c r="AE198">
        <v>0</v>
      </c>
      <c r="AF198">
        <v>2022</v>
      </c>
      <c r="AG198" s="1">
        <v>44562</v>
      </c>
      <c r="AH198" s="1">
        <v>44773</v>
      </c>
      <c r="AI198" s="1">
        <v>44785</v>
      </c>
      <c r="AJ198" s="17" t="s">
        <v>34</v>
      </c>
      <c r="AK198" s="17" t="s">
        <v>35</v>
      </c>
      <c r="AL198" s="17" t="s">
        <v>10388</v>
      </c>
      <c r="AM198" s="17">
        <f>MONTH(EMPENHO[[#This Row],[data_empenho]])</f>
        <v>1</v>
      </c>
    </row>
    <row r="199" spans="1:39" x14ac:dyDescent="0.25">
      <c r="A199">
        <v>9</v>
      </c>
      <c r="B199">
        <v>902</v>
      </c>
      <c r="C199">
        <v>8</v>
      </c>
      <c r="D199">
        <v>244</v>
      </c>
      <c r="E199">
        <v>11</v>
      </c>
      <c r="F199">
        <v>0</v>
      </c>
      <c r="G199">
        <v>2017</v>
      </c>
      <c r="H199" s="17" t="s">
        <v>478</v>
      </c>
      <c r="I199">
        <v>1</v>
      </c>
      <c r="J199">
        <v>0</v>
      </c>
      <c r="K199" s="17" t="s">
        <v>844</v>
      </c>
      <c r="L199" s="1">
        <v>44596</v>
      </c>
      <c r="M199">
        <v>-10.6</v>
      </c>
      <c r="N199" s="17" t="s">
        <v>451</v>
      </c>
      <c r="O199">
        <v>7085</v>
      </c>
      <c r="P199" s="17" t="s">
        <v>438</v>
      </c>
      <c r="Q199">
        <v>0</v>
      </c>
      <c r="R199" s="17" t="s">
        <v>480</v>
      </c>
      <c r="S199" s="17" t="s">
        <v>653</v>
      </c>
      <c r="T199" s="17" t="s">
        <v>438</v>
      </c>
      <c r="U199">
        <v>1</v>
      </c>
      <c r="V199">
        <v>2021</v>
      </c>
      <c r="W199" s="17" t="s">
        <v>846</v>
      </c>
      <c r="X199" s="17" t="s">
        <v>482</v>
      </c>
      <c r="Y199">
        <v>7</v>
      </c>
      <c r="Z199" s="17" t="s">
        <v>443</v>
      </c>
      <c r="AA199" s="17" t="s">
        <v>443</v>
      </c>
      <c r="AB199" s="17" t="s">
        <v>444</v>
      </c>
      <c r="AC199">
        <v>0</v>
      </c>
      <c r="AD199">
        <v>0</v>
      </c>
      <c r="AE199">
        <v>0</v>
      </c>
      <c r="AF199">
        <v>2022</v>
      </c>
      <c r="AG199" s="1">
        <v>44562</v>
      </c>
      <c r="AH199" s="1">
        <v>44773</v>
      </c>
      <c r="AI199" s="1">
        <v>44785</v>
      </c>
      <c r="AJ199" s="17" t="s">
        <v>34</v>
      </c>
      <c r="AK199" s="17" t="s">
        <v>35</v>
      </c>
      <c r="AL199" s="17" t="s">
        <v>10388</v>
      </c>
      <c r="AM199" s="17">
        <f>MONTH(EMPENHO[[#This Row],[data_empenho]])</f>
        <v>2</v>
      </c>
    </row>
    <row r="200" spans="1:39" x14ac:dyDescent="0.25">
      <c r="A200">
        <v>6</v>
      </c>
      <c r="B200">
        <v>603</v>
      </c>
      <c r="C200">
        <v>26</v>
      </c>
      <c r="D200">
        <v>782</v>
      </c>
      <c r="E200">
        <v>17</v>
      </c>
      <c r="F200">
        <v>0</v>
      </c>
      <c r="G200">
        <v>2073</v>
      </c>
      <c r="H200" s="17" t="s">
        <v>755</v>
      </c>
      <c r="I200">
        <v>1</v>
      </c>
      <c r="J200">
        <v>0</v>
      </c>
      <c r="K200" s="17" t="s">
        <v>847</v>
      </c>
      <c r="L200" s="1">
        <v>44573</v>
      </c>
      <c r="M200">
        <v>16500</v>
      </c>
      <c r="N200" s="17" t="s">
        <v>437</v>
      </c>
      <c r="O200">
        <v>5258</v>
      </c>
      <c r="P200" s="17" t="s">
        <v>438</v>
      </c>
      <c r="Q200">
        <v>0</v>
      </c>
      <c r="R200" s="17" t="s">
        <v>480</v>
      </c>
      <c r="S200" s="17" t="s">
        <v>653</v>
      </c>
      <c r="T200" s="17" t="s">
        <v>438</v>
      </c>
      <c r="U200">
        <v>31</v>
      </c>
      <c r="V200">
        <v>2021</v>
      </c>
      <c r="W200" s="17" t="s">
        <v>848</v>
      </c>
      <c r="X200" s="17" t="s">
        <v>482</v>
      </c>
      <c r="Y200">
        <v>7</v>
      </c>
      <c r="Z200" s="17" t="s">
        <v>443</v>
      </c>
      <c r="AA200" s="17" t="s">
        <v>443</v>
      </c>
      <c r="AB200" s="17" t="s">
        <v>444</v>
      </c>
      <c r="AC200">
        <v>0</v>
      </c>
      <c r="AD200">
        <v>0</v>
      </c>
      <c r="AE200">
        <v>0</v>
      </c>
      <c r="AF200">
        <v>2022</v>
      </c>
      <c r="AG200" s="1">
        <v>44562</v>
      </c>
      <c r="AH200" s="1">
        <v>44773</v>
      </c>
      <c r="AI200" s="1">
        <v>44785</v>
      </c>
      <c r="AJ200" s="17" t="s">
        <v>34</v>
      </c>
      <c r="AK200" s="17" t="s">
        <v>35</v>
      </c>
      <c r="AL200" s="17" t="s">
        <v>10388</v>
      </c>
      <c r="AM200" s="17">
        <f>MONTH(EMPENHO[[#This Row],[data_empenho]])</f>
        <v>1</v>
      </c>
    </row>
    <row r="201" spans="1:39" x14ac:dyDescent="0.25">
      <c r="A201">
        <v>6</v>
      </c>
      <c r="B201">
        <v>603</v>
      </c>
      <c r="C201">
        <v>26</v>
      </c>
      <c r="D201">
        <v>782</v>
      </c>
      <c r="E201">
        <v>17</v>
      </c>
      <c r="F201">
        <v>0</v>
      </c>
      <c r="G201">
        <v>2073</v>
      </c>
      <c r="H201" s="17" t="s">
        <v>755</v>
      </c>
      <c r="I201">
        <v>1</v>
      </c>
      <c r="J201">
        <v>0</v>
      </c>
      <c r="K201" s="17" t="s">
        <v>847</v>
      </c>
      <c r="L201" s="1">
        <v>44669</v>
      </c>
      <c r="M201">
        <v>-15</v>
      </c>
      <c r="N201" s="17" t="s">
        <v>451</v>
      </c>
      <c r="O201">
        <v>5258</v>
      </c>
      <c r="P201" s="17" t="s">
        <v>438</v>
      </c>
      <c r="Q201">
        <v>0</v>
      </c>
      <c r="R201" s="17" t="s">
        <v>480</v>
      </c>
      <c r="S201" s="17" t="s">
        <v>653</v>
      </c>
      <c r="T201" s="17" t="s">
        <v>438</v>
      </c>
      <c r="U201">
        <v>31</v>
      </c>
      <c r="V201">
        <v>2021</v>
      </c>
      <c r="W201" s="17" t="s">
        <v>790</v>
      </c>
      <c r="X201" s="17" t="s">
        <v>482</v>
      </c>
      <c r="Y201">
        <v>7</v>
      </c>
      <c r="Z201" s="17" t="s">
        <v>443</v>
      </c>
      <c r="AA201" s="17" t="s">
        <v>443</v>
      </c>
      <c r="AB201" s="17" t="s">
        <v>444</v>
      </c>
      <c r="AC201">
        <v>0</v>
      </c>
      <c r="AD201">
        <v>0</v>
      </c>
      <c r="AE201">
        <v>0</v>
      </c>
      <c r="AF201">
        <v>2022</v>
      </c>
      <c r="AG201" s="1">
        <v>44562</v>
      </c>
      <c r="AH201" s="1">
        <v>44773</v>
      </c>
      <c r="AI201" s="1">
        <v>44785</v>
      </c>
      <c r="AJ201" s="17" t="s">
        <v>34</v>
      </c>
      <c r="AK201" s="17" t="s">
        <v>35</v>
      </c>
      <c r="AL201" s="17" t="s">
        <v>10388</v>
      </c>
      <c r="AM201" s="17">
        <f>MONTH(EMPENHO[[#This Row],[data_empenho]])</f>
        <v>4</v>
      </c>
    </row>
    <row r="202" spans="1:39" x14ac:dyDescent="0.25">
      <c r="A202">
        <v>7</v>
      </c>
      <c r="B202">
        <v>702</v>
      </c>
      <c r="C202">
        <v>15</v>
      </c>
      <c r="D202">
        <v>451</v>
      </c>
      <c r="E202">
        <v>17</v>
      </c>
      <c r="F202">
        <v>0</v>
      </c>
      <c r="G202">
        <v>2002</v>
      </c>
      <c r="H202" s="17" t="s">
        <v>478</v>
      </c>
      <c r="I202">
        <v>1</v>
      </c>
      <c r="J202">
        <v>0</v>
      </c>
      <c r="K202" s="17" t="s">
        <v>849</v>
      </c>
      <c r="L202" s="1">
        <v>44574</v>
      </c>
      <c r="M202">
        <v>5260</v>
      </c>
      <c r="N202" s="17" t="s">
        <v>437</v>
      </c>
      <c r="O202">
        <v>7085</v>
      </c>
      <c r="P202" s="17" t="s">
        <v>438</v>
      </c>
      <c r="Q202">
        <v>0</v>
      </c>
      <c r="R202" s="17" t="s">
        <v>480</v>
      </c>
      <c r="S202" s="17" t="s">
        <v>653</v>
      </c>
      <c r="T202" s="17" t="s">
        <v>438</v>
      </c>
      <c r="U202">
        <v>1</v>
      </c>
      <c r="V202">
        <v>2021</v>
      </c>
      <c r="W202" s="17" t="s">
        <v>850</v>
      </c>
      <c r="X202" s="17" t="s">
        <v>482</v>
      </c>
      <c r="Y202">
        <v>7</v>
      </c>
      <c r="Z202" s="17" t="s">
        <v>443</v>
      </c>
      <c r="AA202" s="17" t="s">
        <v>443</v>
      </c>
      <c r="AB202" s="17" t="s">
        <v>444</v>
      </c>
      <c r="AC202">
        <v>0</v>
      </c>
      <c r="AD202">
        <v>0</v>
      </c>
      <c r="AE202">
        <v>0</v>
      </c>
      <c r="AF202">
        <v>2022</v>
      </c>
      <c r="AG202" s="1">
        <v>44562</v>
      </c>
      <c r="AH202" s="1">
        <v>44773</v>
      </c>
      <c r="AI202" s="1">
        <v>44785</v>
      </c>
      <c r="AJ202" s="17" t="s">
        <v>34</v>
      </c>
      <c r="AK202" s="17" t="s">
        <v>35</v>
      </c>
      <c r="AL202" s="17" t="s">
        <v>10388</v>
      </c>
      <c r="AM202" s="17">
        <f>MONTH(EMPENHO[[#This Row],[data_empenho]])</f>
        <v>1</v>
      </c>
    </row>
    <row r="203" spans="1:39" x14ac:dyDescent="0.25">
      <c r="A203">
        <v>7</v>
      </c>
      <c r="B203">
        <v>702</v>
      </c>
      <c r="C203">
        <v>15</v>
      </c>
      <c r="D203">
        <v>451</v>
      </c>
      <c r="E203">
        <v>17</v>
      </c>
      <c r="F203">
        <v>0</v>
      </c>
      <c r="G203">
        <v>2002</v>
      </c>
      <c r="H203" s="17" t="s">
        <v>478</v>
      </c>
      <c r="I203">
        <v>1</v>
      </c>
      <c r="J203">
        <v>0</v>
      </c>
      <c r="K203" s="17" t="s">
        <v>849</v>
      </c>
      <c r="L203" s="1">
        <v>44655</v>
      </c>
      <c r="M203">
        <v>-131.94</v>
      </c>
      <c r="N203" s="17" t="s">
        <v>451</v>
      </c>
      <c r="O203">
        <v>7085</v>
      </c>
      <c r="P203" s="17" t="s">
        <v>438</v>
      </c>
      <c r="Q203">
        <v>0</v>
      </c>
      <c r="R203" s="17" t="s">
        <v>480</v>
      </c>
      <c r="S203" s="17" t="s">
        <v>653</v>
      </c>
      <c r="T203" s="17" t="s">
        <v>438</v>
      </c>
      <c r="U203">
        <v>1</v>
      </c>
      <c r="V203">
        <v>2021</v>
      </c>
      <c r="W203" s="17" t="s">
        <v>5946</v>
      </c>
      <c r="X203" s="17" t="s">
        <v>482</v>
      </c>
      <c r="Y203">
        <v>7</v>
      </c>
      <c r="Z203" s="17" t="s">
        <v>443</v>
      </c>
      <c r="AA203" s="17" t="s">
        <v>443</v>
      </c>
      <c r="AB203" s="17" t="s">
        <v>444</v>
      </c>
      <c r="AC203">
        <v>0</v>
      </c>
      <c r="AD203">
        <v>0</v>
      </c>
      <c r="AE203">
        <v>0</v>
      </c>
      <c r="AF203">
        <v>2022</v>
      </c>
      <c r="AG203" s="1">
        <v>44562</v>
      </c>
      <c r="AH203" s="1">
        <v>44773</v>
      </c>
      <c r="AI203" s="1">
        <v>44785</v>
      </c>
      <c r="AJ203" s="17" t="s">
        <v>34</v>
      </c>
      <c r="AK203" s="17" t="s">
        <v>35</v>
      </c>
      <c r="AL203" s="17" t="s">
        <v>10388</v>
      </c>
      <c r="AM203" s="17">
        <f>MONTH(EMPENHO[[#This Row],[data_empenho]])</f>
        <v>4</v>
      </c>
    </row>
    <row r="204" spans="1:39" x14ac:dyDescent="0.25">
      <c r="A204">
        <v>3</v>
      </c>
      <c r="B204">
        <v>301</v>
      </c>
      <c r="C204">
        <v>4</v>
      </c>
      <c r="D204">
        <v>122</v>
      </c>
      <c r="E204">
        <v>1</v>
      </c>
      <c r="F204">
        <v>0</v>
      </c>
      <c r="G204">
        <v>2068</v>
      </c>
      <c r="H204" s="17" t="s">
        <v>851</v>
      </c>
      <c r="I204">
        <v>1</v>
      </c>
      <c r="J204">
        <v>0</v>
      </c>
      <c r="K204" s="17" t="s">
        <v>852</v>
      </c>
      <c r="L204" s="1">
        <v>44574</v>
      </c>
      <c r="M204">
        <v>1000</v>
      </c>
      <c r="N204" s="17" t="s">
        <v>437</v>
      </c>
      <c r="O204">
        <v>5257</v>
      </c>
      <c r="P204" s="17" t="s">
        <v>438</v>
      </c>
      <c r="Q204">
        <v>0</v>
      </c>
      <c r="R204" s="17" t="s">
        <v>439</v>
      </c>
      <c r="S204" s="17" t="s">
        <v>440</v>
      </c>
      <c r="T204" s="17" t="s">
        <v>438</v>
      </c>
      <c r="U204">
        <v>0</v>
      </c>
      <c r="V204">
        <v>0</v>
      </c>
      <c r="W204" s="17" t="s">
        <v>853</v>
      </c>
      <c r="X204" s="17" t="s">
        <v>465</v>
      </c>
      <c r="Y204">
        <v>1</v>
      </c>
      <c r="Z204" s="17" t="s">
        <v>443</v>
      </c>
      <c r="AA204" s="17" t="s">
        <v>443</v>
      </c>
      <c r="AB204" s="17" t="s">
        <v>444</v>
      </c>
      <c r="AC204">
        <v>0</v>
      </c>
      <c r="AD204">
        <v>0</v>
      </c>
      <c r="AE204">
        <v>0</v>
      </c>
      <c r="AF204">
        <v>2022</v>
      </c>
      <c r="AG204" s="1">
        <v>44562</v>
      </c>
      <c r="AH204" s="1">
        <v>44773</v>
      </c>
      <c r="AI204" s="1">
        <v>44785</v>
      </c>
      <c r="AJ204" s="17" t="s">
        <v>34</v>
      </c>
      <c r="AK204" s="17" t="s">
        <v>35</v>
      </c>
      <c r="AL204" s="17" t="s">
        <v>10388</v>
      </c>
      <c r="AM204" s="17">
        <f>MONTH(EMPENHO[[#This Row],[data_empenho]])</f>
        <v>1</v>
      </c>
    </row>
    <row r="205" spans="1:39" x14ac:dyDescent="0.25">
      <c r="A205">
        <v>3</v>
      </c>
      <c r="B205">
        <v>301</v>
      </c>
      <c r="C205">
        <v>4</v>
      </c>
      <c r="D205">
        <v>122</v>
      </c>
      <c r="E205">
        <v>1</v>
      </c>
      <c r="F205">
        <v>0</v>
      </c>
      <c r="G205">
        <v>2068</v>
      </c>
      <c r="H205" s="17" t="s">
        <v>851</v>
      </c>
      <c r="I205">
        <v>1</v>
      </c>
      <c r="J205">
        <v>0</v>
      </c>
      <c r="K205" s="17" t="s">
        <v>854</v>
      </c>
      <c r="L205" s="1">
        <v>44574</v>
      </c>
      <c r="M205">
        <v>1000</v>
      </c>
      <c r="N205" s="17" t="s">
        <v>437</v>
      </c>
      <c r="O205">
        <v>6799</v>
      </c>
      <c r="P205" s="17" t="s">
        <v>438</v>
      </c>
      <c r="Q205">
        <v>0</v>
      </c>
      <c r="R205" s="17" t="s">
        <v>439</v>
      </c>
      <c r="S205" s="17" t="s">
        <v>440</v>
      </c>
      <c r="T205" s="17" t="s">
        <v>438</v>
      </c>
      <c r="U205">
        <v>0</v>
      </c>
      <c r="V205">
        <v>0</v>
      </c>
      <c r="W205" s="17" t="s">
        <v>855</v>
      </c>
      <c r="X205" s="17" t="s">
        <v>465</v>
      </c>
      <c r="Y205">
        <v>1</v>
      </c>
      <c r="Z205" s="17" t="s">
        <v>443</v>
      </c>
      <c r="AA205" s="17" t="s">
        <v>443</v>
      </c>
      <c r="AB205" s="17" t="s">
        <v>444</v>
      </c>
      <c r="AC205">
        <v>0</v>
      </c>
      <c r="AD205">
        <v>0</v>
      </c>
      <c r="AE205">
        <v>0</v>
      </c>
      <c r="AF205">
        <v>2022</v>
      </c>
      <c r="AG205" s="1">
        <v>44562</v>
      </c>
      <c r="AH205" s="1">
        <v>44773</v>
      </c>
      <c r="AI205" s="1">
        <v>44785</v>
      </c>
      <c r="AJ205" s="17" t="s">
        <v>34</v>
      </c>
      <c r="AK205" s="17" t="s">
        <v>35</v>
      </c>
      <c r="AL205" s="17" t="s">
        <v>10388</v>
      </c>
      <c r="AM205" s="17">
        <f>MONTH(EMPENHO[[#This Row],[data_empenho]])</f>
        <v>1</v>
      </c>
    </row>
    <row r="206" spans="1:39" x14ac:dyDescent="0.25">
      <c r="A206">
        <v>8</v>
      </c>
      <c r="B206">
        <v>801</v>
      </c>
      <c r="C206">
        <v>10</v>
      </c>
      <c r="D206">
        <v>301</v>
      </c>
      <c r="E206">
        <v>6</v>
      </c>
      <c r="F206">
        <v>0</v>
      </c>
      <c r="G206">
        <v>2092</v>
      </c>
      <c r="H206" s="17" t="s">
        <v>828</v>
      </c>
      <c r="I206">
        <v>40</v>
      </c>
      <c r="J206">
        <v>0</v>
      </c>
      <c r="K206" s="17" t="s">
        <v>856</v>
      </c>
      <c r="L206" s="1">
        <v>44574</v>
      </c>
      <c r="M206">
        <v>1948</v>
      </c>
      <c r="N206" s="17" t="s">
        <v>437</v>
      </c>
      <c r="O206">
        <v>7210</v>
      </c>
      <c r="P206" s="17" t="s">
        <v>438</v>
      </c>
      <c r="Q206">
        <v>0</v>
      </c>
      <c r="R206" s="17" t="s">
        <v>480</v>
      </c>
      <c r="S206" s="17" t="s">
        <v>653</v>
      </c>
      <c r="T206" s="17" t="s">
        <v>438</v>
      </c>
      <c r="U206">
        <v>48</v>
      </c>
      <c r="V206">
        <v>2021</v>
      </c>
      <c r="W206" s="17" t="s">
        <v>857</v>
      </c>
      <c r="X206" s="17" t="s">
        <v>482</v>
      </c>
      <c r="Y206">
        <v>7</v>
      </c>
      <c r="Z206" s="17" t="s">
        <v>443</v>
      </c>
      <c r="AA206" s="17" t="s">
        <v>443</v>
      </c>
      <c r="AB206" s="17" t="s">
        <v>444</v>
      </c>
      <c r="AC206">
        <v>0</v>
      </c>
      <c r="AD206">
        <v>0</v>
      </c>
      <c r="AE206">
        <v>0</v>
      </c>
      <c r="AF206">
        <v>2022</v>
      </c>
      <c r="AG206" s="1">
        <v>44562</v>
      </c>
      <c r="AH206" s="1">
        <v>44773</v>
      </c>
      <c r="AI206" s="1">
        <v>44785</v>
      </c>
      <c r="AJ206" s="17" t="s">
        <v>34</v>
      </c>
      <c r="AK206" s="17" t="s">
        <v>35</v>
      </c>
      <c r="AL206" s="17" t="s">
        <v>10388</v>
      </c>
      <c r="AM206" s="17">
        <f>MONTH(EMPENHO[[#This Row],[data_empenho]])</f>
        <v>1</v>
      </c>
    </row>
    <row r="207" spans="1:39" x14ac:dyDescent="0.25">
      <c r="A207">
        <v>8</v>
      </c>
      <c r="B207">
        <v>801</v>
      </c>
      <c r="C207">
        <v>10</v>
      </c>
      <c r="D207">
        <v>301</v>
      </c>
      <c r="E207">
        <v>6</v>
      </c>
      <c r="F207">
        <v>0</v>
      </c>
      <c r="G207">
        <v>2105</v>
      </c>
      <c r="H207" s="17" t="s">
        <v>828</v>
      </c>
      <c r="I207">
        <v>40</v>
      </c>
      <c r="J207">
        <v>0</v>
      </c>
      <c r="K207" s="17" t="s">
        <v>858</v>
      </c>
      <c r="L207" s="1">
        <v>44574</v>
      </c>
      <c r="M207">
        <v>1948</v>
      </c>
      <c r="N207" s="17" t="s">
        <v>437</v>
      </c>
      <c r="O207">
        <v>7210</v>
      </c>
      <c r="P207" s="17" t="s">
        <v>438</v>
      </c>
      <c r="Q207">
        <v>0</v>
      </c>
      <c r="R207" s="17" t="s">
        <v>480</v>
      </c>
      <c r="S207" s="17" t="s">
        <v>653</v>
      </c>
      <c r="T207" s="17" t="s">
        <v>438</v>
      </c>
      <c r="U207">
        <v>48</v>
      </c>
      <c r="V207">
        <v>2021</v>
      </c>
      <c r="W207" s="17" t="s">
        <v>859</v>
      </c>
      <c r="X207" s="17" t="s">
        <v>482</v>
      </c>
      <c r="Y207">
        <v>1</v>
      </c>
      <c r="Z207" s="17" t="s">
        <v>443</v>
      </c>
      <c r="AA207" s="17" t="s">
        <v>443</v>
      </c>
      <c r="AB207" s="17" t="s">
        <v>444</v>
      </c>
      <c r="AC207">
        <v>0</v>
      </c>
      <c r="AD207">
        <v>0</v>
      </c>
      <c r="AE207">
        <v>0</v>
      </c>
      <c r="AF207">
        <v>2022</v>
      </c>
      <c r="AG207" s="1">
        <v>44562</v>
      </c>
      <c r="AH207" s="1">
        <v>44773</v>
      </c>
      <c r="AI207" s="1">
        <v>44785</v>
      </c>
      <c r="AJ207" s="17" t="s">
        <v>34</v>
      </c>
      <c r="AK207" s="17" t="s">
        <v>35</v>
      </c>
      <c r="AL207" s="17" t="s">
        <v>10388</v>
      </c>
      <c r="AM207" s="17">
        <f>MONTH(EMPENHO[[#This Row],[data_empenho]])</f>
        <v>1</v>
      </c>
    </row>
    <row r="208" spans="1:39" x14ac:dyDescent="0.25">
      <c r="A208">
        <v>9</v>
      </c>
      <c r="B208">
        <v>904</v>
      </c>
      <c r="C208">
        <v>8</v>
      </c>
      <c r="D208">
        <v>243</v>
      </c>
      <c r="E208">
        <v>11</v>
      </c>
      <c r="F208">
        <v>0</v>
      </c>
      <c r="G208">
        <v>2107</v>
      </c>
      <c r="H208" s="17" t="s">
        <v>860</v>
      </c>
      <c r="I208">
        <v>1</v>
      </c>
      <c r="J208">
        <v>0</v>
      </c>
      <c r="K208" s="17" t="s">
        <v>861</v>
      </c>
      <c r="L208" s="1">
        <v>44574</v>
      </c>
      <c r="M208">
        <v>88</v>
      </c>
      <c r="N208" s="17" t="s">
        <v>437</v>
      </c>
      <c r="O208">
        <v>5965</v>
      </c>
      <c r="P208" s="17" t="s">
        <v>438</v>
      </c>
      <c r="Q208">
        <v>0</v>
      </c>
      <c r="R208" s="17" t="s">
        <v>480</v>
      </c>
      <c r="S208" s="17" t="s">
        <v>653</v>
      </c>
      <c r="T208" s="17" t="s">
        <v>438</v>
      </c>
      <c r="U208">
        <v>53</v>
      </c>
      <c r="V208">
        <v>2021</v>
      </c>
      <c r="W208" s="17" t="s">
        <v>862</v>
      </c>
      <c r="X208" s="17" t="s">
        <v>482</v>
      </c>
      <c r="Y208">
        <v>1</v>
      </c>
      <c r="Z208" s="17" t="s">
        <v>443</v>
      </c>
      <c r="AA208" s="17" t="s">
        <v>443</v>
      </c>
      <c r="AB208" s="17" t="s">
        <v>444</v>
      </c>
      <c r="AC208">
        <v>0</v>
      </c>
      <c r="AD208">
        <v>0</v>
      </c>
      <c r="AE208">
        <v>0</v>
      </c>
      <c r="AF208">
        <v>2022</v>
      </c>
      <c r="AG208" s="1">
        <v>44562</v>
      </c>
      <c r="AH208" s="1">
        <v>44773</v>
      </c>
      <c r="AI208" s="1">
        <v>44785</v>
      </c>
      <c r="AJ208" s="17" t="s">
        <v>34</v>
      </c>
      <c r="AK208" s="17" t="s">
        <v>35</v>
      </c>
      <c r="AL208" s="17" t="s">
        <v>10388</v>
      </c>
      <c r="AM208" s="17">
        <f>MONTH(EMPENHO[[#This Row],[data_empenho]])</f>
        <v>1</v>
      </c>
    </row>
    <row r="209" spans="1:39" x14ac:dyDescent="0.25">
      <c r="A209">
        <v>11</v>
      </c>
      <c r="B209">
        <v>1101</v>
      </c>
      <c r="C209">
        <v>10</v>
      </c>
      <c r="D209">
        <v>122</v>
      </c>
      <c r="E209">
        <v>5</v>
      </c>
      <c r="F209">
        <v>0</v>
      </c>
      <c r="G209">
        <v>12</v>
      </c>
      <c r="H209" s="17" t="s">
        <v>863</v>
      </c>
      <c r="I209">
        <v>1</v>
      </c>
      <c r="J209">
        <v>0</v>
      </c>
      <c r="K209" s="17" t="s">
        <v>864</v>
      </c>
      <c r="L209" s="1">
        <v>44575</v>
      </c>
      <c r="M209">
        <v>3011.2</v>
      </c>
      <c r="N209" s="17" t="s">
        <v>437</v>
      </c>
      <c r="O209">
        <v>3954</v>
      </c>
      <c r="P209" s="17" t="s">
        <v>438</v>
      </c>
      <c r="Q209">
        <v>0</v>
      </c>
      <c r="R209" s="17" t="s">
        <v>439</v>
      </c>
      <c r="S209" s="17" t="s">
        <v>440</v>
      </c>
      <c r="T209" s="17" t="s">
        <v>438</v>
      </c>
      <c r="U209">
        <v>0</v>
      </c>
      <c r="V209">
        <v>0</v>
      </c>
      <c r="W209" s="17" t="s">
        <v>865</v>
      </c>
      <c r="X209" s="17" t="s">
        <v>465</v>
      </c>
      <c r="Y209">
        <v>1</v>
      </c>
      <c r="Z209" s="17" t="s">
        <v>443</v>
      </c>
      <c r="AA209" s="17" t="s">
        <v>443</v>
      </c>
      <c r="AB209" s="17" t="s">
        <v>444</v>
      </c>
      <c r="AC209">
        <v>0</v>
      </c>
      <c r="AD209">
        <v>0</v>
      </c>
      <c r="AE209">
        <v>0</v>
      </c>
      <c r="AF209">
        <v>2022</v>
      </c>
      <c r="AG209" s="1">
        <v>44562</v>
      </c>
      <c r="AH209" s="1">
        <v>44773</v>
      </c>
      <c r="AI209" s="1">
        <v>44785</v>
      </c>
      <c r="AJ209" s="17" t="s">
        <v>34</v>
      </c>
      <c r="AK209" s="17" t="s">
        <v>35</v>
      </c>
      <c r="AL209" s="17" t="s">
        <v>10388</v>
      </c>
      <c r="AM209" s="17">
        <f>MONTH(EMPENHO[[#This Row],[data_empenho]])</f>
        <v>1</v>
      </c>
    </row>
    <row r="210" spans="1:39" x14ac:dyDescent="0.25">
      <c r="A210">
        <v>8</v>
      </c>
      <c r="B210">
        <v>801</v>
      </c>
      <c r="C210">
        <v>10</v>
      </c>
      <c r="D210">
        <v>303</v>
      </c>
      <c r="E210">
        <v>8</v>
      </c>
      <c r="F210">
        <v>0</v>
      </c>
      <c r="G210">
        <v>2101</v>
      </c>
      <c r="H210" s="17" t="s">
        <v>582</v>
      </c>
      <c r="I210">
        <v>40</v>
      </c>
      <c r="J210">
        <v>0</v>
      </c>
      <c r="K210" s="17" t="s">
        <v>866</v>
      </c>
      <c r="L210" s="1">
        <v>44575</v>
      </c>
      <c r="M210">
        <v>8640</v>
      </c>
      <c r="N210" s="17" t="s">
        <v>437</v>
      </c>
      <c r="O210">
        <v>7129</v>
      </c>
      <c r="P210" s="17" t="s">
        <v>438</v>
      </c>
      <c r="Q210">
        <v>0</v>
      </c>
      <c r="R210" s="17" t="s">
        <v>673</v>
      </c>
      <c r="S210" s="17" t="s">
        <v>440</v>
      </c>
      <c r="T210" s="17" t="s">
        <v>674</v>
      </c>
      <c r="U210">
        <v>1</v>
      </c>
      <c r="V210">
        <v>2021</v>
      </c>
      <c r="W210" s="17" t="s">
        <v>867</v>
      </c>
      <c r="X210" s="17" t="s">
        <v>676</v>
      </c>
      <c r="Y210">
        <v>7</v>
      </c>
      <c r="Z210" s="17" t="s">
        <v>443</v>
      </c>
      <c r="AA210" s="17" t="s">
        <v>443</v>
      </c>
      <c r="AB210" s="17" t="s">
        <v>444</v>
      </c>
      <c r="AC210">
        <v>0</v>
      </c>
      <c r="AD210">
        <v>0</v>
      </c>
      <c r="AE210">
        <v>0</v>
      </c>
      <c r="AF210">
        <v>2022</v>
      </c>
      <c r="AG210" s="1">
        <v>44562</v>
      </c>
      <c r="AH210" s="1">
        <v>44773</v>
      </c>
      <c r="AI210" s="1">
        <v>44785</v>
      </c>
      <c r="AJ210" s="17" t="s">
        <v>34</v>
      </c>
      <c r="AK210" s="17" t="s">
        <v>35</v>
      </c>
      <c r="AL210" s="17" t="s">
        <v>10388</v>
      </c>
      <c r="AM210" s="17">
        <f>MONTH(EMPENHO[[#This Row],[data_empenho]])</f>
        <v>1</v>
      </c>
    </row>
    <row r="211" spans="1:39" x14ac:dyDescent="0.25">
      <c r="A211">
        <v>8</v>
      </c>
      <c r="B211">
        <v>801</v>
      </c>
      <c r="C211">
        <v>10</v>
      </c>
      <c r="D211">
        <v>303</v>
      </c>
      <c r="E211">
        <v>8</v>
      </c>
      <c r="F211">
        <v>0</v>
      </c>
      <c r="G211">
        <v>2101</v>
      </c>
      <c r="H211" s="17" t="s">
        <v>582</v>
      </c>
      <c r="I211">
        <v>40</v>
      </c>
      <c r="J211">
        <v>0</v>
      </c>
      <c r="K211" s="17" t="s">
        <v>868</v>
      </c>
      <c r="L211" s="1">
        <v>44575</v>
      </c>
      <c r="M211">
        <v>2500</v>
      </c>
      <c r="N211" s="17" t="s">
        <v>437</v>
      </c>
      <c r="O211">
        <v>7689</v>
      </c>
      <c r="P211" s="17" t="s">
        <v>438</v>
      </c>
      <c r="Q211">
        <v>0</v>
      </c>
      <c r="R211" s="17" t="s">
        <v>439</v>
      </c>
      <c r="S211" s="17" t="s">
        <v>440</v>
      </c>
      <c r="T211" s="17" t="s">
        <v>438</v>
      </c>
      <c r="U211">
        <v>0</v>
      </c>
      <c r="V211">
        <v>0</v>
      </c>
      <c r="W211" s="17" t="s">
        <v>869</v>
      </c>
      <c r="X211" s="17" t="s">
        <v>465</v>
      </c>
      <c r="Y211">
        <v>1</v>
      </c>
      <c r="Z211" s="17" t="s">
        <v>443</v>
      </c>
      <c r="AA211" s="17" t="s">
        <v>443</v>
      </c>
      <c r="AB211" s="17" t="s">
        <v>444</v>
      </c>
      <c r="AC211">
        <v>0</v>
      </c>
      <c r="AD211">
        <v>0</v>
      </c>
      <c r="AE211">
        <v>0</v>
      </c>
      <c r="AF211">
        <v>2022</v>
      </c>
      <c r="AG211" s="1">
        <v>44562</v>
      </c>
      <c r="AH211" s="1">
        <v>44773</v>
      </c>
      <c r="AI211" s="1">
        <v>44785</v>
      </c>
      <c r="AJ211" s="17" t="s">
        <v>34</v>
      </c>
      <c r="AK211" s="17" t="s">
        <v>35</v>
      </c>
      <c r="AL211" s="17" t="s">
        <v>10388</v>
      </c>
      <c r="AM211" s="17">
        <f>MONTH(EMPENHO[[#This Row],[data_empenho]])</f>
        <v>1</v>
      </c>
    </row>
    <row r="212" spans="1:39" x14ac:dyDescent="0.25">
      <c r="A212">
        <v>8</v>
      </c>
      <c r="B212">
        <v>801</v>
      </c>
      <c r="C212">
        <v>10</v>
      </c>
      <c r="D212">
        <v>303</v>
      </c>
      <c r="E212">
        <v>8</v>
      </c>
      <c r="F212">
        <v>0</v>
      </c>
      <c r="G212">
        <v>2101</v>
      </c>
      <c r="H212" s="17" t="s">
        <v>870</v>
      </c>
      <c r="I212">
        <v>40</v>
      </c>
      <c r="J212">
        <v>0</v>
      </c>
      <c r="K212" s="17" t="s">
        <v>871</v>
      </c>
      <c r="L212" s="1">
        <v>44575</v>
      </c>
      <c r="M212">
        <v>3000</v>
      </c>
      <c r="N212" s="17" t="s">
        <v>437</v>
      </c>
      <c r="O212">
        <v>7690</v>
      </c>
      <c r="P212" s="17" t="s">
        <v>438</v>
      </c>
      <c r="Q212">
        <v>0</v>
      </c>
      <c r="R212" s="17" t="s">
        <v>439</v>
      </c>
      <c r="S212" s="17" t="s">
        <v>440</v>
      </c>
      <c r="T212" s="17" t="s">
        <v>438</v>
      </c>
      <c r="U212">
        <v>0</v>
      </c>
      <c r="V212">
        <v>0</v>
      </c>
      <c r="W212" s="17" t="s">
        <v>872</v>
      </c>
      <c r="X212" s="17" t="s">
        <v>465</v>
      </c>
      <c r="Y212">
        <v>1</v>
      </c>
      <c r="Z212" s="17" t="s">
        <v>443</v>
      </c>
      <c r="AA212" s="17" t="s">
        <v>443</v>
      </c>
      <c r="AB212" s="17" t="s">
        <v>444</v>
      </c>
      <c r="AC212">
        <v>0</v>
      </c>
      <c r="AD212">
        <v>0</v>
      </c>
      <c r="AE212">
        <v>0</v>
      </c>
      <c r="AF212">
        <v>2022</v>
      </c>
      <c r="AG212" s="1">
        <v>44562</v>
      </c>
      <c r="AH212" s="1">
        <v>44773</v>
      </c>
      <c r="AI212" s="1">
        <v>44785</v>
      </c>
      <c r="AJ212" s="17" t="s">
        <v>34</v>
      </c>
      <c r="AK212" s="17" t="s">
        <v>35</v>
      </c>
      <c r="AL212" s="17" t="s">
        <v>10388</v>
      </c>
      <c r="AM212" s="17">
        <f>MONTH(EMPENHO[[#This Row],[data_empenho]])</f>
        <v>1</v>
      </c>
    </row>
    <row r="213" spans="1:39" x14ac:dyDescent="0.25">
      <c r="A213">
        <v>6</v>
      </c>
      <c r="B213">
        <v>603</v>
      </c>
      <c r="C213">
        <v>26</v>
      </c>
      <c r="D213">
        <v>782</v>
      </c>
      <c r="E213">
        <v>17</v>
      </c>
      <c r="F213">
        <v>0</v>
      </c>
      <c r="G213">
        <v>2073</v>
      </c>
      <c r="H213" s="17" t="s">
        <v>698</v>
      </c>
      <c r="I213">
        <v>1</v>
      </c>
      <c r="J213">
        <v>0</v>
      </c>
      <c r="K213" s="17" t="s">
        <v>873</v>
      </c>
      <c r="L213" s="1">
        <v>44575</v>
      </c>
      <c r="M213">
        <v>571.76</v>
      </c>
      <c r="N213" s="17" t="s">
        <v>437</v>
      </c>
      <c r="O213">
        <v>5756</v>
      </c>
      <c r="P213" s="17" t="s">
        <v>438</v>
      </c>
      <c r="Q213">
        <v>0</v>
      </c>
      <c r="R213" s="17" t="s">
        <v>439</v>
      </c>
      <c r="S213" s="17" t="s">
        <v>440</v>
      </c>
      <c r="T213" s="17" t="s">
        <v>438</v>
      </c>
      <c r="U213">
        <v>0</v>
      </c>
      <c r="V213">
        <v>0</v>
      </c>
      <c r="W213" s="17" t="s">
        <v>874</v>
      </c>
      <c r="X213" s="17" t="s">
        <v>465</v>
      </c>
      <c r="Y213">
        <v>1</v>
      </c>
      <c r="Z213" s="17" t="s">
        <v>443</v>
      </c>
      <c r="AA213" s="17" t="s">
        <v>443</v>
      </c>
      <c r="AB213" s="17" t="s">
        <v>444</v>
      </c>
      <c r="AC213">
        <v>0</v>
      </c>
      <c r="AD213">
        <v>0</v>
      </c>
      <c r="AE213">
        <v>0</v>
      </c>
      <c r="AF213">
        <v>2022</v>
      </c>
      <c r="AG213" s="1">
        <v>44562</v>
      </c>
      <c r="AH213" s="1">
        <v>44773</v>
      </c>
      <c r="AI213" s="1">
        <v>44785</v>
      </c>
      <c r="AJ213" s="17" t="s">
        <v>34</v>
      </c>
      <c r="AK213" s="17" t="s">
        <v>35</v>
      </c>
      <c r="AL213" s="17" t="s">
        <v>10388</v>
      </c>
      <c r="AM213" s="17">
        <f>MONTH(EMPENHO[[#This Row],[data_empenho]])</f>
        <v>1</v>
      </c>
    </row>
    <row r="214" spans="1:39" x14ac:dyDescent="0.25">
      <c r="A214">
        <v>10</v>
      </c>
      <c r="B214">
        <v>1002</v>
      </c>
      <c r="C214">
        <v>20</v>
      </c>
      <c r="D214">
        <v>608</v>
      </c>
      <c r="E214">
        <v>4</v>
      </c>
      <c r="F214">
        <v>0</v>
      </c>
      <c r="G214">
        <v>2056</v>
      </c>
      <c r="H214" s="17" t="s">
        <v>698</v>
      </c>
      <c r="I214">
        <v>1</v>
      </c>
      <c r="J214">
        <v>0</v>
      </c>
      <c r="K214" s="17" t="s">
        <v>875</v>
      </c>
      <c r="L214" s="1">
        <v>44575</v>
      </c>
      <c r="M214">
        <v>40</v>
      </c>
      <c r="N214" s="17" t="s">
        <v>437</v>
      </c>
      <c r="O214">
        <v>39</v>
      </c>
      <c r="P214" s="17" t="s">
        <v>438</v>
      </c>
      <c r="Q214">
        <v>0</v>
      </c>
      <c r="R214" s="17" t="s">
        <v>439</v>
      </c>
      <c r="S214" s="17" t="s">
        <v>440</v>
      </c>
      <c r="T214" s="17" t="s">
        <v>438</v>
      </c>
      <c r="U214">
        <v>0</v>
      </c>
      <c r="V214">
        <v>0</v>
      </c>
      <c r="W214" s="17" t="s">
        <v>876</v>
      </c>
      <c r="X214" s="17" t="s">
        <v>465</v>
      </c>
      <c r="Y214">
        <v>1</v>
      </c>
      <c r="Z214" s="17" t="s">
        <v>443</v>
      </c>
      <c r="AA214" s="17" t="s">
        <v>443</v>
      </c>
      <c r="AB214" s="17" t="s">
        <v>444</v>
      </c>
      <c r="AC214">
        <v>0</v>
      </c>
      <c r="AD214">
        <v>0</v>
      </c>
      <c r="AE214">
        <v>0</v>
      </c>
      <c r="AF214">
        <v>2022</v>
      </c>
      <c r="AG214" s="1">
        <v>44562</v>
      </c>
      <c r="AH214" s="1">
        <v>44773</v>
      </c>
      <c r="AI214" s="1">
        <v>44785</v>
      </c>
      <c r="AJ214" s="17" t="s">
        <v>34</v>
      </c>
      <c r="AK214" s="17" t="s">
        <v>35</v>
      </c>
      <c r="AL214" s="17" t="s">
        <v>10388</v>
      </c>
      <c r="AM214" s="17">
        <f>MONTH(EMPENHO[[#This Row],[data_empenho]])</f>
        <v>1</v>
      </c>
    </row>
    <row r="215" spans="1:39" x14ac:dyDescent="0.25">
      <c r="A215">
        <v>10</v>
      </c>
      <c r="B215">
        <v>1002</v>
      </c>
      <c r="C215">
        <v>20</v>
      </c>
      <c r="D215">
        <v>608</v>
      </c>
      <c r="E215">
        <v>4</v>
      </c>
      <c r="F215">
        <v>0</v>
      </c>
      <c r="G215">
        <v>2056</v>
      </c>
      <c r="H215" s="17" t="s">
        <v>698</v>
      </c>
      <c r="I215">
        <v>1</v>
      </c>
      <c r="J215">
        <v>0</v>
      </c>
      <c r="K215" s="17" t="s">
        <v>877</v>
      </c>
      <c r="L215" s="1">
        <v>44575</v>
      </c>
      <c r="M215">
        <v>369</v>
      </c>
      <c r="N215" s="17" t="s">
        <v>437</v>
      </c>
      <c r="O215">
        <v>5923</v>
      </c>
      <c r="P215" s="17" t="s">
        <v>438</v>
      </c>
      <c r="Q215">
        <v>0</v>
      </c>
      <c r="R215" s="17" t="s">
        <v>439</v>
      </c>
      <c r="S215" s="17" t="s">
        <v>440</v>
      </c>
      <c r="T215" s="17" t="s">
        <v>438</v>
      </c>
      <c r="U215">
        <v>0</v>
      </c>
      <c r="V215">
        <v>0</v>
      </c>
      <c r="W215" s="17" t="s">
        <v>878</v>
      </c>
      <c r="X215" s="17" t="s">
        <v>465</v>
      </c>
      <c r="Y215">
        <v>1</v>
      </c>
      <c r="Z215" s="17" t="s">
        <v>443</v>
      </c>
      <c r="AA215" s="17" t="s">
        <v>443</v>
      </c>
      <c r="AB215" s="17" t="s">
        <v>444</v>
      </c>
      <c r="AC215">
        <v>0</v>
      </c>
      <c r="AD215">
        <v>0</v>
      </c>
      <c r="AE215">
        <v>0</v>
      </c>
      <c r="AF215">
        <v>2022</v>
      </c>
      <c r="AG215" s="1">
        <v>44562</v>
      </c>
      <c r="AH215" s="1">
        <v>44773</v>
      </c>
      <c r="AI215" s="1">
        <v>44785</v>
      </c>
      <c r="AJ215" s="17" t="s">
        <v>34</v>
      </c>
      <c r="AK215" s="17" t="s">
        <v>35</v>
      </c>
      <c r="AL215" s="17" t="s">
        <v>10388</v>
      </c>
      <c r="AM215" s="17">
        <f>MONTH(EMPENHO[[#This Row],[data_empenho]])</f>
        <v>1</v>
      </c>
    </row>
    <row r="216" spans="1:39" x14ac:dyDescent="0.25">
      <c r="A216">
        <v>10</v>
      </c>
      <c r="B216">
        <v>1002</v>
      </c>
      <c r="C216">
        <v>20</v>
      </c>
      <c r="D216">
        <v>608</v>
      </c>
      <c r="E216">
        <v>4</v>
      </c>
      <c r="F216">
        <v>0</v>
      </c>
      <c r="G216">
        <v>2056</v>
      </c>
      <c r="H216" s="17" t="s">
        <v>698</v>
      </c>
      <c r="I216">
        <v>1</v>
      </c>
      <c r="J216">
        <v>0</v>
      </c>
      <c r="K216" s="17" t="s">
        <v>879</v>
      </c>
      <c r="L216" s="1">
        <v>44575</v>
      </c>
      <c r="M216">
        <v>35</v>
      </c>
      <c r="N216" s="17" t="s">
        <v>437</v>
      </c>
      <c r="O216">
        <v>4298</v>
      </c>
      <c r="P216" s="17" t="s">
        <v>438</v>
      </c>
      <c r="Q216">
        <v>0</v>
      </c>
      <c r="R216" s="17" t="s">
        <v>439</v>
      </c>
      <c r="S216" s="17" t="s">
        <v>440</v>
      </c>
      <c r="T216" s="17" t="s">
        <v>438</v>
      </c>
      <c r="U216">
        <v>0</v>
      </c>
      <c r="V216">
        <v>0</v>
      </c>
      <c r="W216" s="17" t="s">
        <v>880</v>
      </c>
      <c r="X216" s="17" t="s">
        <v>465</v>
      </c>
      <c r="Y216">
        <v>1</v>
      </c>
      <c r="Z216" s="17" t="s">
        <v>443</v>
      </c>
      <c r="AA216" s="17" t="s">
        <v>443</v>
      </c>
      <c r="AB216" s="17" t="s">
        <v>444</v>
      </c>
      <c r="AC216">
        <v>0</v>
      </c>
      <c r="AD216">
        <v>0</v>
      </c>
      <c r="AE216">
        <v>0</v>
      </c>
      <c r="AF216">
        <v>2022</v>
      </c>
      <c r="AG216" s="1">
        <v>44562</v>
      </c>
      <c r="AH216" s="1">
        <v>44773</v>
      </c>
      <c r="AI216" s="1">
        <v>44785</v>
      </c>
      <c r="AJ216" s="17" t="s">
        <v>34</v>
      </c>
      <c r="AK216" s="17" t="s">
        <v>35</v>
      </c>
      <c r="AL216" s="17" t="s">
        <v>10388</v>
      </c>
      <c r="AM216" s="17">
        <f>MONTH(EMPENHO[[#This Row],[data_empenho]])</f>
        <v>1</v>
      </c>
    </row>
    <row r="217" spans="1:39" x14ac:dyDescent="0.25">
      <c r="A217">
        <v>10</v>
      </c>
      <c r="B217">
        <v>1002</v>
      </c>
      <c r="C217">
        <v>20</v>
      </c>
      <c r="D217">
        <v>608</v>
      </c>
      <c r="E217">
        <v>4</v>
      </c>
      <c r="F217">
        <v>0</v>
      </c>
      <c r="G217">
        <v>2056</v>
      </c>
      <c r="H217" s="17" t="s">
        <v>698</v>
      </c>
      <c r="I217">
        <v>1</v>
      </c>
      <c r="J217">
        <v>0</v>
      </c>
      <c r="K217" s="17" t="s">
        <v>881</v>
      </c>
      <c r="L217" s="1">
        <v>44575</v>
      </c>
      <c r="M217">
        <v>187</v>
      </c>
      <c r="N217" s="17" t="s">
        <v>437</v>
      </c>
      <c r="O217">
        <v>5923</v>
      </c>
      <c r="P217" s="17" t="s">
        <v>438</v>
      </c>
      <c r="Q217">
        <v>0</v>
      </c>
      <c r="R217" s="17" t="s">
        <v>439</v>
      </c>
      <c r="S217" s="17" t="s">
        <v>440</v>
      </c>
      <c r="T217" s="17" t="s">
        <v>438</v>
      </c>
      <c r="U217">
        <v>0</v>
      </c>
      <c r="V217">
        <v>0</v>
      </c>
      <c r="W217" s="17" t="s">
        <v>882</v>
      </c>
      <c r="X217" s="17" t="s">
        <v>465</v>
      </c>
      <c r="Y217">
        <v>1</v>
      </c>
      <c r="Z217" s="17" t="s">
        <v>443</v>
      </c>
      <c r="AA217" s="17" t="s">
        <v>443</v>
      </c>
      <c r="AB217" s="17" t="s">
        <v>444</v>
      </c>
      <c r="AC217">
        <v>0</v>
      </c>
      <c r="AD217">
        <v>0</v>
      </c>
      <c r="AE217">
        <v>0</v>
      </c>
      <c r="AF217">
        <v>2022</v>
      </c>
      <c r="AG217" s="1">
        <v>44562</v>
      </c>
      <c r="AH217" s="1">
        <v>44773</v>
      </c>
      <c r="AI217" s="1">
        <v>44785</v>
      </c>
      <c r="AJ217" s="17" t="s">
        <v>34</v>
      </c>
      <c r="AK217" s="17" t="s">
        <v>35</v>
      </c>
      <c r="AL217" s="17" t="s">
        <v>10388</v>
      </c>
      <c r="AM217" s="17">
        <f>MONTH(EMPENHO[[#This Row],[data_empenho]])</f>
        <v>1</v>
      </c>
    </row>
    <row r="218" spans="1:39" x14ac:dyDescent="0.25">
      <c r="A218">
        <v>5</v>
      </c>
      <c r="B218">
        <v>502</v>
      </c>
      <c r="C218">
        <v>12</v>
      </c>
      <c r="D218">
        <v>782</v>
      </c>
      <c r="E218">
        <v>2</v>
      </c>
      <c r="F218">
        <v>0</v>
      </c>
      <c r="G218">
        <v>2035</v>
      </c>
      <c r="H218" s="17" t="s">
        <v>779</v>
      </c>
      <c r="I218">
        <v>20</v>
      </c>
      <c r="J218">
        <v>0</v>
      </c>
      <c r="K218" s="17" t="s">
        <v>883</v>
      </c>
      <c r="L218" s="1">
        <v>44575</v>
      </c>
      <c r="M218">
        <v>539.1</v>
      </c>
      <c r="N218" s="17" t="s">
        <v>437</v>
      </c>
      <c r="O218">
        <v>5044</v>
      </c>
      <c r="P218" s="17" t="s">
        <v>438</v>
      </c>
      <c r="Q218">
        <v>0</v>
      </c>
      <c r="R218" s="17" t="s">
        <v>439</v>
      </c>
      <c r="S218" s="17" t="s">
        <v>440</v>
      </c>
      <c r="T218" s="17" t="s">
        <v>438</v>
      </c>
      <c r="U218">
        <v>0</v>
      </c>
      <c r="V218">
        <v>0</v>
      </c>
      <c r="W218" s="17" t="s">
        <v>884</v>
      </c>
      <c r="X218" s="17" t="s">
        <v>465</v>
      </c>
      <c r="Y218">
        <v>1</v>
      </c>
      <c r="Z218" s="17" t="s">
        <v>443</v>
      </c>
      <c r="AA218" s="17" t="s">
        <v>443</v>
      </c>
      <c r="AB218" s="17" t="s">
        <v>444</v>
      </c>
      <c r="AC218">
        <v>0</v>
      </c>
      <c r="AD218">
        <v>0</v>
      </c>
      <c r="AE218">
        <v>0</v>
      </c>
      <c r="AF218">
        <v>2022</v>
      </c>
      <c r="AG218" s="1">
        <v>44562</v>
      </c>
      <c r="AH218" s="1">
        <v>44773</v>
      </c>
      <c r="AI218" s="1">
        <v>44785</v>
      </c>
      <c r="AJ218" s="17" t="s">
        <v>34</v>
      </c>
      <c r="AK218" s="17" t="s">
        <v>35</v>
      </c>
      <c r="AL218" s="17" t="s">
        <v>10388</v>
      </c>
      <c r="AM218" s="17">
        <f>MONTH(EMPENHO[[#This Row],[data_empenho]])</f>
        <v>1</v>
      </c>
    </row>
    <row r="219" spans="1:39" x14ac:dyDescent="0.25">
      <c r="A219">
        <v>8</v>
      </c>
      <c r="B219">
        <v>801</v>
      </c>
      <c r="C219">
        <v>10</v>
      </c>
      <c r="D219">
        <v>301</v>
      </c>
      <c r="E219">
        <v>6</v>
      </c>
      <c r="F219">
        <v>0</v>
      </c>
      <c r="G219">
        <v>2105</v>
      </c>
      <c r="H219" s="17" t="s">
        <v>582</v>
      </c>
      <c r="I219">
        <v>40</v>
      </c>
      <c r="J219">
        <v>0</v>
      </c>
      <c r="K219" s="17" t="s">
        <v>885</v>
      </c>
      <c r="L219" s="1">
        <v>44575</v>
      </c>
      <c r="M219">
        <v>9410</v>
      </c>
      <c r="N219" s="17" t="s">
        <v>437</v>
      </c>
      <c r="O219">
        <v>4752</v>
      </c>
      <c r="P219" s="17" t="s">
        <v>438</v>
      </c>
      <c r="Q219">
        <v>0</v>
      </c>
      <c r="R219" s="17" t="s">
        <v>439</v>
      </c>
      <c r="S219" s="17" t="s">
        <v>440</v>
      </c>
      <c r="T219" s="17" t="s">
        <v>438</v>
      </c>
      <c r="U219">
        <v>2</v>
      </c>
      <c r="V219">
        <v>2022</v>
      </c>
      <c r="W219" s="17" t="s">
        <v>886</v>
      </c>
      <c r="X219" s="17" t="s">
        <v>465</v>
      </c>
      <c r="Y219">
        <v>1</v>
      </c>
      <c r="Z219" s="17" t="s">
        <v>443</v>
      </c>
      <c r="AA219" s="17" t="s">
        <v>443</v>
      </c>
      <c r="AB219" s="17" t="s">
        <v>444</v>
      </c>
      <c r="AC219">
        <v>0</v>
      </c>
      <c r="AD219">
        <v>0</v>
      </c>
      <c r="AE219">
        <v>0</v>
      </c>
      <c r="AF219">
        <v>2022</v>
      </c>
      <c r="AG219" s="1">
        <v>44562</v>
      </c>
      <c r="AH219" s="1">
        <v>44773</v>
      </c>
      <c r="AI219" s="1">
        <v>44785</v>
      </c>
      <c r="AJ219" s="17" t="s">
        <v>34</v>
      </c>
      <c r="AK219" s="17" t="s">
        <v>35</v>
      </c>
      <c r="AL219" s="17" t="s">
        <v>10388</v>
      </c>
      <c r="AM219" s="17">
        <f>MONTH(EMPENHO[[#This Row],[data_empenho]])</f>
        <v>1</v>
      </c>
    </row>
    <row r="220" spans="1:39" x14ac:dyDescent="0.25">
      <c r="A220">
        <v>7</v>
      </c>
      <c r="B220">
        <v>702</v>
      </c>
      <c r="C220">
        <v>15</v>
      </c>
      <c r="D220">
        <v>451</v>
      </c>
      <c r="E220">
        <v>17</v>
      </c>
      <c r="F220">
        <v>0</v>
      </c>
      <c r="G220">
        <v>2002</v>
      </c>
      <c r="H220" s="17" t="s">
        <v>776</v>
      </c>
      <c r="I220">
        <v>1</v>
      </c>
      <c r="J220">
        <v>0</v>
      </c>
      <c r="K220" s="17" t="s">
        <v>887</v>
      </c>
      <c r="L220" s="1">
        <v>44575</v>
      </c>
      <c r="M220">
        <v>2855</v>
      </c>
      <c r="N220" s="17" t="s">
        <v>437</v>
      </c>
      <c r="O220">
        <v>4271</v>
      </c>
      <c r="P220" s="17" t="s">
        <v>438</v>
      </c>
      <c r="Q220">
        <v>0</v>
      </c>
      <c r="R220" s="17" t="s">
        <v>439</v>
      </c>
      <c r="S220" s="17" t="s">
        <v>440</v>
      </c>
      <c r="T220" s="17" t="s">
        <v>438</v>
      </c>
      <c r="U220">
        <v>0</v>
      </c>
      <c r="V220">
        <v>0</v>
      </c>
      <c r="W220" s="17" t="s">
        <v>888</v>
      </c>
      <c r="X220" s="17" t="s">
        <v>465</v>
      </c>
      <c r="Y220">
        <v>1</v>
      </c>
      <c r="Z220" s="17" t="s">
        <v>443</v>
      </c>
      <c r="AA220" s="17" t="s">
        <v>443</v>
      </c>
      <c r="AB220" s="17" t="s">
        <v>444</v>
      </c>
      <c r="AC220">
        <v>0</v>
      </c>
      <c r="AD220">
        <v>0</v>
      </c>
      <c r="AE220">
        <v>0</v>
      </c>
      <c r="AF220">
        <v>2022</v>
      </c>
      <c r="AG220" s="1">
        <v>44562</v>
      </c>
      <c r="AH220" s="1">
        <v>44773</v>
      </c>
      <c r="AI220" s="1">
        <v>44785</v>
      </c>
      <c r="AJ220" s="17" t="s">
        <v>34</v>
      </c>
      <c r="AK220" s="17" t="s">
        <v>35</v>
      </c>
      <c r="AL220" s="17" t="s">
        <v>10388</v>
      </c>
      <c r="AM220" s="17">
        <f>MONTH(EMPENHO[[#This Row],[data_empenho]])</f>
        <v>1</v>
      </c>
    </row>
    <row r="221" spans="1:39" x14ac:dyDescent="0.25">
      <c r="A221">
        <v>4</v>
      </c>
      <c r="B221">
        <v>401</v>
      </c>
      <c r="C221">
        <v>4</v>
      </c>
      <c r="D221">
        <v>123</v>
      </c>
      <c r="E221">
        <v>1</v>
      </c>
      <c r="F221">
        <v>0</v>
      </c>
      <c r="G221">
        <v>2075</v>
      </c>
      <c r="H221" s="17" t="s">
        <v>779</v>
      </c>
      <c r="I221">
        <v>1</v>
      </c>
      <c r="J221">
        <v>0</v>
      </c>
      <c r="K221" s="17" t="s">
        <v>889</v>
      </c>
      <c r="L221" s="1">
        <v>44575</v>
      </c>
      <c r="M221">
        <v>599</v>
      </c>
      <c r="N221" s="17" t="s">
        <v>437</v>
      </c>
      <c r="O221">
        <v>5044</v>
      </c>
      <c r="P221" s="17" t="s">
        <v>438</v>
      </c>
      <c r="Q221">
        <v>0</v>
      </c>
      <c r="R221" s="17" t="s">
        <v>439</v>
      </c>
      <c r="S221" s="17" t="s">
        <v>440</v>
      </c>
      <c r="T221" s="17" t="s">
        <v>438</v>
      </c>
      <c r="U221">
        <v>0</v>
      </c>
      <c r="V221">
        <v>0</v>
      </c>
      <c r="W221" s="17" t="s">
        <v>890</v>
      </c>
      <c r="X221" s="17" t="s">
        <v>465</v>
      </c>
      <c r="Y221">
        <v>1</v>
      </c>
      <c r="Z221" s="17" t="s">
        <v>443</v>
      </c>
      <c r="AA221" s="17" t="s">
        <v>443</v>
      </c>
      <c r="AB221" s="17" t="s">
        <v>444</v>
      </c>
      <c r="AC221">
        <v>0</v>
      </c>
      <c r="AD221">
        <v>0</v>
      </c>
      <c r="AE221">
        <v>0</v>
      </c>
      <c r="AF221">
        <v>2022</v>
      </c>
      <c r="AG221" s="1">
        <v>44562</v>
      </c>
      <c r="AH221" s="1">
        <v>44773</v>
      </c>
      <c r="AI221" s="1">
        <v>44785</v>
      </c>
      <c r="AJ221" s="17" t="s">
        <v>34</v>
      </c>
      <c r="AK221" s="17" t="s">
        <v>35</v>
      </c>
      <c r="AL221" s="17" t="s">
        <v>10388</v>
      </c>
      <c r="AM221" s="17">
        <f>MONTH(EMPENHO[[#This Row],[data_empenho]])</f>
        <v>1</v>
      </c>
    </row>
    <row r="222" spans="1:39" x14ac:dyDescent="0.25">
      <c r="A222">
        <v>3</v>
      </c>
      <c r="B222">
        <v>301</v>
      </c>
      <c r="C222">
        <v>4</v>
      </c>
      <c r="D222">
        <v>126</v>
      </c>
      <c r="E222">
        <v>1</v>
      </c>
      <c r="F222">
        <v>0</v>
      </c>
      <c r="G222">
        <v>2069</v>
      </c>
      <c r="H222" s="17" t="s">
        <v>599</v>
      </c>
      <c r="I222">
        <v>1</v>
      </c>
      <c r="J222">
        <v>0</v>
      </c>
      <c r="K222" s="17" t="s">
        <v>891</v>
      </c>
      <c r="L222" s="1">
        <v>44575</v>
      </c>
      <c r="M222">
        <v>12460</v>
      </c>
      <c r="N222" s="17" t="s">
        <v>437</v>
      </c>
      <c r="O222">
        <v>5821</v>
      </c>
      <c r="P222" s="17" t="s">
        <v>438</v>
      </c>
      <c r="Q222">
        <v>0</v>
      </c>
      <c r="R222" s="17" t="s">
        <v>439</v>
      </c>
      <c r="S222" s="17" t="s">
        <v>440</v>
      </c>
      <c r="T222" s="17" t="s">
        <v>438</v>
      </c>
      <c r="U222">
        <v>1</v>
      </c>
      <c r="V222">
        <v>2018</v>
      </c>
      <c r="W222" s="17" t="s">
        <v>892</v>
      </c>
      <c r="X222" s="17" t="s">
        <v>465</v>
      </c>
      <c r="Y222">
        <v>1</v>
      </c>
      <c r="Z222" s="17" t="s">
        <v>443</v>
      </c>
      <c r="AA222" s="17" t="s">
        <v>443</v>
      </c>
      <c r="AB222" s="17" t="s">
        <v>444</v>
      </c>
      <c r="AC222">
        <v>0</v>
      </c>
      <c r="AD222">
        <v>0</v>
      </c>
      <c r="AE222">
        <v>0</v>
      </c>
      <c r="AF222">
        <v>2022</v>
      </c>
      <c r="AG222" s="1">
        <v>44562</v>
      </c>
      <c r="AH222" s="1">
        <v>44773</v>
      </c>
      <c r="AI222" s="1">
        <v>44785</v>
      </c>
      <c r="AJ222" s="17" t="s">
        <v>34</v>
      </c>
      <c r="AK222" s="17" t="s">
        <v>35</v>
      </c>
      <c r="AL222" s="17" t="s">
        <v>10388</v>
      </c>
      <c r="AM222" s="17">
        <f>MONTH(EMPENHO[[#This Row],[data_empenho]])</f>
        <v>1</v>
      </c>
    </row>
    <row r="223" spans="1:39" x14ac:dyDescent="0.25">
      <c r="A223">
        <v>10</v>
      </c>
      <c r="B223">
        <v>1002</v>
      </c>
      <c r="C223">
        <v>20</v>
      </c>
      <c r="D223">
        <v>608</v>
      </c>
      <c r="E223">
        <v>4</v>
      </c>
      <c r="F223">
        <v>0</v>
      </c>
      <c r="G223">
        <v>2056</v>
      </c>
      <c r="H223" s="17" t="s">
        <v>478</v>
      </c>
      <c r="I223">
        <v>1</v>
      </c>
      <c r="J223">
        <v>0</v>
      </c>
      <c r="K223" s="17" t="s">
        <v>893</v>
      </c>
      <c r="L223" s="1">
        <v>44578</v>
      </c>
      <c r="M223">
        <v>6690</v>
      </c>
      <c r="N223" s="17" t="s">
        <v>437</v>
      </c>
      <c r="O223">
        <v>7085</v>
      </c>
      <c r="P223" s="17" t="s">
        <v>438</v>
      </c>
      <c r="Q223">
        <v>0</v>
      </c>
      <c r="R223" s="17" t="s">
        <v>480</v>
      </c>
      <c r="S223" s="17" t="s">
        <v>653</v>
      </c>
      <c r="T223" s="17" t="s">
        <v>438</v>
      </c>
      <c r="U223">
        <v>1</v>
      </c>
      <c r="V223">
        <v>2021</v>
      </c>
      <c r="W223" s="17" t="s">
        <v>894</v>
      </c>
      <c r="X223" s="17" t="s">
        <v>482</v>
      </c>
      <c r="Y223">
        <v>7</v>
      </c>
      <c r="Z223" s="17" t="s">
        <v>443</v>
      </c>
      <c r="AA223" s="17" t="s">
        <v>443</v>
      </c>
      <c r="AB223" s="17" t="s">
        <v>444</v>
      </c>
      <c r="AC223">
        <v>0</v>
      </c>
      <c r="AD223">
        <v>0</v>
      </c>
      <c r="AE223">
        <v>0</v>
      </c>
      <c r="AF223">
        <v>2022</v>
      </c>
      <c r="AG223" s="1">
        <v>44562</v>
      </c>
      <c r="AH223" s="1">
        <v>44773</v>
      </c>
      <c r="AI223" s="1">
        <v>44785</v>
      </c>
      <c r="AJ223" s="17" t="s">
        <v>34</v>
      </c>
      <c r="AK223" s="17" t="s">
        <v>35</v>
      </c>
      <c r="AL223" s="17" t="s">
        <v>10388</v>
      </c>
      <c r="AM223" s="17">
        <f>MONTH(EMPENHO[[#This Row],[data_empenho]])</f>
        <v>1</v>
      </c>
    </row>
    <row r="224" spans="1:39" x14ac:dyDescent="0.25">
      <c r="A224">
        <v>10</v>
      </c>
      <c r="B224">
        <v>1002</v>
      </c>
      <c r="C224">
        <v>20</v>
      </c>
      <c r="D224">
        <v>608</v>
      </c>
      <c r="E224">
        <v>4</v>
      </c>
      <c r="F224">
        <v>0</v>
      </c>
      <c r="G224">
        <v>2056</v>
      </c>
      <c r="H224" s="17" t="s">
        <v>478</v>
      </c>
      <c r="I224">
        <v>1</v>
      </c>
      <c r="J224">
        <v>0</v>
      </c>
      <c r="K224" s="17" t="s">
        <v>893</v>
      </c>
      <c r="L224" s="1">
        <v>44651</v>
      </c>
      <c r="M224">
        <v>-4232.71</v>
      </c>
      <c r="N224" s="17" t="s">
        <v>451</v>
      </c>
      <c r="O224">
        <v>7085</v>
      </c>
      <c r="P224" s="17" t="s">
        <v>438</v>
      </c>
      <c r="Q224">
        <v>0</v>
      </c>
      <c r="R224" s="17" t="s">
        <v>480</v>
      </c>
      <c r="S224" s="17" t="s">
        <v>653</v>
      </c>
      <c r="T224" s="17" t="s">
        <v>438</v>
      </c>
      <c r="U224">
        <v>1</v>
      </c>
      <c r="V224">
        <v>2021</v>
      </c>
      <c r="W224" s="17" t="s">
        <v>790</v>
      </c>
      <c r="X224" s="17" t="s">
        <v>482</v>
      </c>
      <c r="Y224">
        <v>7</v>
      </c>
      <c r="Z224" s="17" t="s">
        <v>443</v>
      </c>
      <c r="AA224" s="17" t="s">
        <v>443</v>
      </c>
      <c r="AB224" s="17" t="s">
        <v>444</v>
      </c>
      <c r="AC224">
        <v>0</v>
      </c>
      <c r="AD224">
        <v>0</v>
      </c>
      <c r="AE224">
        <v>0</v>
      </c>
      <c r="AF224">
        <v>2022</v>
      </c>
      <c r="AG224" s="1">
        <v>44562</v>
      </c>
      <c r="AH224" s="1">
        <v>44773</v>
      </c>
      <c r="AI224" s="1">
        <v>44785</v>
      </c>
      <c r="AJ224" s="17" t="s">
        <v>34</v>
      </c>
      <c r="AK224" s="17" t="s">
        <v>35</v>
      </c>
      <c r="AL224" s="17" t="s">
        <v>10388</v>
      </c>
      <c r="AM224" s="17">
        <f>MONTH(EMPENHO[[#This Row],[data_empenho]])</f>
        <v>3</v>
      </c>
    </row>
    <row r="225" spans="1:39" x14ac:dyDescent="0.25">
      <c r="A225">
        <v>10</v>
      </c>
      <c r="B225">
        <v>1002</v>
      </c>
      <c r="C225">
        <v>20</v>
      </c>
      <c r="D225">
        <v>608</v>
      </c>
      <c r="E225">
        <v>4</v>
      </c>
      <c r="F225">
        <v>0</v>
      </c>
      <c r="G225">
        <v>2056</v>
      </c>
      <c r="H225" s="17" t="s">
        <v>478</v>
      </c>
      <c r="I225">
        <v>1</v>
      </c>
      <c r="J225">
        <v>0</v>
      </c>
      <c r="K225" s="17" t="s">
        <v>895</v>
      </c>
      <c r="L225" s="1">
        <v>44578</v>
      </c>
      <c r="M225">
        <v>15780</v>
      </c>
      <c r="N225" s="17" t="s">
        <v>437</v>
      </c>
      <c r="O225">
        <v>7085</v>
      </c>
      <c r="P225" s="17" t="s">
        <v>438</v>
      </c>
      <c r="Q225">
        <v>0</v>
      </c>
      <c r="R225" s="17" t="s">
        <v>480</v>
      </c>
      <c r="S225" s="17" t="s">
        <v>653</v>
      </c>
      <c r="T225" s="17" t="s">
        <v>438</v>
      </c>
      <c r="U225">
        <v>1</v>
      </c>
      <c r="V225">
        <v>2021</v>
      </c>
      <c r="W225" s="17" t="s">
        <v>896</v>
      </c>
      <c r="X225" s="17" t="s">
        <v>482</v>
      </c>
      <c r="Y225">
        <v>7</v>
      </c>
      <c r="Z225" s="17" t="s">
        <v>443</v>
      </c>
      <c r="AA225" s="17" t="s">
        <v>443</v>
      </c>
      <c r="AB225" s="17" t="s">
        <v>444</v>
      </c>
      <c r="AC225">
        <v>0</v>
      </c>
      <c r="AD225">
        <v>0</v>
      </c>
      <c r="AE225">
        <v>0</v>
      </c>
      <c r="AF225">
        <v>2022</v>
      </c>
      <c r="AG225" s="1">
        <v>44562</v>
      </c>
      <c r="AH225" s="1">
        <v>44773</v>
      </c>
      <c r="AI225" s="1">
        <v>44785</v>
      </c>
      <c r="AJ225" s="17" t="s">
        <v>34</v>
      </c>
      <c r="AK225" s="17" t="s">
        <v>35</v>
      </c>
      <c r="AL225" s="17" t="s">
        <v>10388</v>
      </c>
      <c r="AM225" s="17">
        <f>MONTH(EMPENHO[[#This Row],[data_empenho]])</f>
        <v>1</v>
      </c>
    </row>
    <row r="226" spans="1:39" x14ac:dyDescent="0.25">
      <c r="A226">
        <v>10</v>
      </c>
      <c r="B226">
        <v>1002</v>
      </c>
      <c r="C226">
        <v>20</v>
      </c>
      <c r="D226">
        <v>608</v>
      </c>
      <c r="E226">
        <v>4</v>
      </c>
      <c r="F226">
        <v>0</v>
      </c>
      <c r="G226">
        <v>2056</v>
      </c>
      <c r="H226" s="17" t="s">
        <v>478</v>
      </c>
      <c r="I226">
        <v>1</v>
      </c>
      <c r="J226">
        <v>0</v>
      </c>
      <c r="K226" s="17" t="s">
        <v>895</v>
      </c>
      <c r="L226" s="1">
        <v>44655</v>
      </c>
      <c r="M226">
        <v>-10750.04</v>
      </c>
      <c r="N226" s="17" t="s">
        <v>451</v>
      </c>
      <c r="O226">
        <v>7085</v>
      </c>
      <c r="P226" s="17" t="s">
        <v>438</v>
      </c>
      <c r="Q226">
        <v>0</v>
      </c>
      <c r="R226" s="17" t="s">
        <v>480</v>
      </c>
      <c r="S226" s="17" t="s">
        <v>653</v>
      </c>
      <c r="T226" s="17" t="s">
        <v>438</v>
      </c>
      <c r="U226">
        <v>1</v>
      </c>
      <c r="V226">
        <v>2021</v>
      </c>
      <c r="W226" s="17" t="s">
        <v>5946</v>
      </c>
      <c r="X226" s="17" t="s">
        <v>482</v>
      </c>
      <c r="Y226">
        <v>7</v>
      </c>
      <c r="Z226" s="17" t="s">
        <v>443</v>
      </c>
      <c r="AA226" s="17" t="s">
        <v>443</v>
      </c>
      <c r="AB226" s="17" t="s">
        <v>444</v>
      </c>
      <c r="AC226">
        <v>0</v>
      </c>
      <c r="AD226">
        <v>0</v>
      </c>
      <c r="AE226">
        <v>0</v>
      </c>
      <c r="AF226">
        <v>2022</v>
      </c>
      <c r="AG226" s="1">
        <v>44562</v>
      </c>
      <c r="AH226" s="1">
        <v>44773</v>
      </c>
      <c r="AI226" s="1">
        <v>44785</v>
      </c>
      <c r="AJ226" s="17" t="s">
        <v>34</v>
      </c>
      <c r="AK226" s="17" t="s">
        <v>35</v>
      </c>
      <c r="AL226" s="17" t="s">
        <v>10388</v>
      </c>
      <c r="AM226" s="17">
        <f>MONTH(EMPENHO[[#This Row],[data_empenho]])</f>
        <v>4</v>
      </c>
    </row>
    <row r="227" spans="1:39" x14ac:dyDescent="0.25">
      <c r="A227">
        <v>9</v>
      </c>
      <c r="B227">
        <v>902</v>
      </c>
      <c r="C227">
        <v>8</v>
      </c>
      <c r="D227">
        <v>244</v>
      </c>
      <c r="E227">
        <v>11</v>
      </c>
      <c r="F227">
        <v>0</v>
      </c>
      <c r="G227">
        <v>2015</v>
      </c>
      <c r="H227" s="17" t="s">
        <v>897</v>
      </c>
      <c r="I227">
        <v>1</v>
      </c>
      <c r="J227">
        <v>0</v>
      </c>
      <c r="K227" s="17" t="s">
        <v>898</v>
      </c>
      <c r="L227" s="1">
        <v>44578</v>
      </c>
      <c r="M227">
        <v>1631.5</v>
      </c>
      <c r="N227" s="17" t="s">
        <v>437</v>
      </c>
      <c r="O227">
        <v>678</v>
      </c>
      <c r="P227" s="17" t="s">
        <v>438</v>
      </c>
      <c r="Q227">
        <v>0</v>
      </c>
      <c r="R227" s="17" t="s">
        <v>480</v>
      </c>
      <c r="S227" s="17" t="s">
        <v>653</v>
      </c>
      <c r="T227" s="17" t="s">
        <v>438</v>
      </c>
      <c r="U227">
        <v>19</v>
      </c>
      <c r="V227">
        <v>2021</v>
      </c>
      <c r="W227" s="17" t="s">
        <v>899</v>
      </c>
      <c r="X227" s="17" t="s">
        <v>482</v>
      </c>
      <c r="Y227">
        <v>7</v>
      </c>
      <c r="Z227" s="17" t="s">
        <v>443</v>
      </c>
      <c r="AA227" s="17" t="s">
        <v>443</v>
      </c>
      <c r="AB227" s="17" t="s">
        <v>444</v>
      </c>
      <c r="AC227">
        <v>0</v>
      </c>
      <c r="AD227">
        <v>0</v>
      </c>
      <c r="AE227">
        <v>0</v>
      </c>
      <c r="AF227">
        <v>2022</v>
      </c>
      <c r="AG227" s="1">
        <v>44562</v>
      </c>
      <c r="AH227" s="1">
        <v>44773</v>
      </c>
      <c r="AI227" s="1">
        <v>44785</v>
      </c>
      <c r="AJ227" s="17" t="s">
        <v>34</v>
      </c>
      <c r="AK227" s="17" t="s">
        <v>35</v>
      </c>
      <c r="AL227" s="17" t="s">
        <v>10388</v>
      </c>
      <c r="AM227" s="17">
        <f>MONTH(EMPENHO[[#This Row],[data_empenho]])</f>
        <v>1</v>
      </c>
    </row>
    <row r="228" spans="1:39" x14ac:dyDescent="0.25">
      <c r="A228">
        <v>8</v>
      </c>
      <c r="B228">
        <v>801</v>
      </c>
      <c r="C228">
        <v>10</v>
      </c>
      <c r="D228">
        <v>301</v>
      </c>
      <c r="E228">
        <v>6</v>
      </c>
      <c r="F228">
        <v>0</v>
      </c>
      <c r="G228">
        <v>2105</v>
      </c>
      <c r="H228" s="17" t="s">
        <v>828</v>
      </c>
      <c r="I228">
        <v>40</v>
      </c>
      <c r="J228">
        <v>0</v>
      </c>
      <c r="K228" s="17" t="s">
        <v>900</v>
      </c>
      <c r="L228" s="1">
        <v>44578</v>
      </c>
      <c r="M228">
        <v>316</v>
      </c>
      <c r="N228" s="17" t="s">
        <v>437</v>
      </c>
      <c r="O228">
        <v>5965</v>
      </c>
      <c r="P228" s="17" t="s">
        <v>438</v>
      </c>
      <c r="Q228">
        <v>0</v>
      </c>
      <c r="R228" s="17" t="s">
        <v>480</v>
      </c>
      <c r="S228" s="17" t="s">
        <v>653</v>
      </c>
      <c r="T228" s="17" t="s">
        <v>438</v>
      </c>
      <c r="U228">
        <v>39</v>
      </c>
      <c r="V228">
        <v>2021</v>
      </c>
      <c r="W228" s="17" t="s">
        <v>901</v>
      </c>
      <c r="X228" s="17" t="s">
        <v>482</v>
      </c>
      <c r="Y228">
        <v>7</v>
      </c>
      <c r="Z228" s="17" t="s">
        <v>443</v>
      </c>
      <c r="AA228" s="17" t="s">
        <v>443</v>
      </c>
      <c r="AB228" s="17" t="s">
        <v>444</v>
      </c>
      <c r="AC228">
        <v>0</v>
      </c>
      <c r="AD228">
        <v>0</v>
      </c>
      <c r="AE228">
        <v>0</v>
      </c>
      <c r="AF228">
        <v>2022</v>
      </c>
      <c r="AG228" s="1">
        <v>44562</v>
      </c>
      <c r="AH228" s="1">
        <v>44773</v>
      </c>
      <c r="AI228" s="1">
        <v>44785</v>
      </c>
      <c r="AJ228" s="17" t="s">
        <v>34</v>
      </c>
      <c r="AK228" s="17" t="s">
        <v>35</v>
      </c>
      <c r="AL228" s="17" t="s">
        <v>10388</v>
      </c>
      <c r="AM228" s="17">
        <f>MONTH(EMPENHO[[#This Row],[data_empenho]])</f>
        <v>1</v>
      </c>
    </row>
    <row r="229" spans="1:39" x14ac:dyDescent="0.25">
      <c r="A229">
        <v>6</v>
      </c>
      <c r="B229">
        <v>603</v>
      </c>
      <c r="C229">
        <v>26</v>
      </c>
      <c r="D229">
        <v>782</v>
      </c>
      <c r="E229">
        <v>17</v>
      </c>
      <c r="F229">
        <v>0</v>
      </c>
      <c r="G229">
        <v>2073</v>
      </c>
      <c r="H229" s="17" t="s">
        <v>828</v>
      </c>
      <c r="I229">
        <v>1</v>
      </c>
      <c r="J229">
        <v>0</v>
      </c>
      <c r="K229" s="17" t="s">
        <v>902</v>
      </c>
      <c r="L229" s="1">
        <v>44578</v>
      </c>
      <c r="M229">
        <v>450</v>
      </c>
      <c r="N229" s="17" t="s">
        <v>437</v>
      </c>
      <c r="O229">
        <v>7781</v>
      </c>
      <c r="P229" s="17" t="s">
        <v>438</v>
      </c>
      <c r="Q229">
        <v>0</v>
      </c>
      <c r="R229" s="17" t="s">
        <v>439</v>
      </c>
      <c r="S229" s="17" t="s">
        <v>440</v>
      </c>
      <c r="T229" s="17" t="s">
        <v>438</v>
      </c>
      <c r="U229">
        <v>0</v>
      </c>
      <c r="V229">
        <v>0</v>
      </c>
      <c r="W229" s="17" t="s">
        <v>903</v>
      </c>
      <c r="X229" s="17" t="s">
        <v>465</v>
      </c>
      <c r="Y229">
        <v>1</v>
      </c>
      <c r="Z229" s="17" t="s">
        <v>443</v>
      </c>
      <c r="AA229" s="17" t="s">
        <v>443</v>
      </c>
      <c r="AB229" s="17" t="s">
        <v>444</v>
      </c>
      <c r="AC229">
        <v>0</v>
      </c>
      <c r="AD229">
        <v>0</v>
      </c>
      <c r="AE229">
        <v>0</v>
      </c>
      <c r="AF229">
        <v>2022</v>
      </c>
      <c r="AG229" s="1">
        <v>44562</v>
      </c>
      <c r="AH229" s="1">
        <v>44773</v>
      </c>
      <c r="AI229" s="1">
        <v>44785</v>
      </c>
      <c r="AJ229" s="17" t="s">
        <v>34</v>
      </c>
      <c r="AK229" s="17" t="s">
        <v>35</v>
      </c>
      <c r="AL229" s="17" t="s">
        <v>10388</v>
      </c>
      <c r="AM229" s="17">
        <f>MONTH(EMPENHO[[#This Row],[data_empenho]])</f>
        <v>1</v>
      </c>
    </row>
    <row r="230" spans="1:39" x14ac:dyDescent="0.25">
      <c r="A230">
        <v>6</v>
      </c>
      <c r="B230">
        <v>603</v>
      </c>
      <c r="C230">
        <v>26</v>
      </c>
      <c r="D230">
        <v>782</v>
      </c>
      <c r="E230">
        <v>17</v>
      </c>
      <c r="F230">
        <v>0</v>
      </c>
      <c r="G230">
        <v>2073</v>
      </c>
      <c r="H230" s="17" t="s">
        <v>860</v>
      </c>
      <c r="I230">
        <v>1</v>
      </c>
      <c r="J230">
        <v>0</v>
      </c>
      <c r="K230" s="17" t="s">
        <v>904</v>
      </c>
      <c r="L230" s="1">
        <v>44578</v>
      </c>
      <c r="M230">
        <v>230</v>
      </c>
      <c r="N230" s="17" t="s">
        <v>437</v>
      </c>
      <c r="O230">
        <v>7781</v>
      </c>
      <c r="P230" s="17" t="s">
        <v>438</v>
      </c>
      <c r="Q230">
        <v>0</v>
      </c>
      <c r="R230" s="17" t="s">
        <v>439</v>
      </c>
      <c r="S230" s="17" t="s">
        <v>440</v>
      </c>
      <c r="T230" s="17" t="s">
        <v>438</v>
      </c>
      <c r="U230">
        <v>0</v>
      </c>
      <c r="V230">
        <v>0</v>
      </c>
      <c r="W230" s="17" t="s">
        <v>905</v>
      </c>
      <c r="X230" s="17" t="s">
        <v>465</v>
      </c>
      <c r="Y230">
        <v>1</v>
      </c>
      <c r="Z230" s="17" t="s">
        <v>443</v>
      </c>
      <c r="AA230" s="17" t="s">
        <v>443</v>
      </c>
      <c r="AB230" s="17" t="s">
        <v>444</v>
      </c>
      <c r="AC230">
        <v>0</v>
      </c>
      <c r="AD230">
        <v>0</v>
      </c>
      <c r="AE230">
        <v>0</v>
      </c>
      <c r="AF230">
        <v>2022</v>
      </c>
      <c r="AG230" s="1">
        <v>44562</v>
      </c>
      <c r="AH230" s="1">
        <v>44773</v>
      </c>
      <c r="AI230" s="1">
        <v>44785</v>
      </c>
      <c r="AJ230" s="17" t="s">
        <v>34</v>
      </c>
      <c r="AK230" s="17" t="s">
        <v>35</v>
      </c>
      <c r="AL230" s="17" t="s">
        <v>10388</v>
      </c>
      <c r="AM230" s="17">
        <f>MONTH(EMPENHO[[#This Row],[data_empenho]])</f>
        <v>1</v>
      </c>
    </row>
    <row r="231" spans="1:39" x14ac:dyDescent="0.25">
      <c r="A231">
        <v>6</v>
      </c>
      <c r="B231">
        <v>603</v>
      </c>
      <c r="C231">
        <v>26</v>
      </c>
      <c r="D231">
        <v>782</v>
      </c>
      <c r="E231">
        <v>17</v>
      </c>
      <c r="F231">
        <v>0</v>
      </c>
      <c r="G231">
        <v>2073</v>
      </c>
      <c r="H231" s="17" t="s">
        <v>755</v>
      </c>
      <c r="I231">
        <v>1</v>
      </c>
      <c r="J231">
        <v>0</v>
      </c>
      <c r="K231" s="17" t="s">
        <v>906</v>
      </c>
      <c r="L231" s="1">
        <v>44578</v>
      </c>
      <c r="M231">
        <v>1000</v>
      </c>
      <c r="N231" s="17" t="s">
        <v>437</v>
      </c>
      <c r="O231">
        <v>5258</v>
      </c>
      <c r="P231" s="17" t="s">
        <v>438</v>
      </c>
      <c r="Q231">
        <v>0</v>
      </c>
      <c r="R231" s="17" t="s">
        <v>439</v>
      </c>
      <c r="S231" s="17" t="s">
        <v>440</v>
      </c>
      <c r="T231" s="17" t="s">
        <v>438</v>
      </c>
      <c r="U231">
        <v>0</v>
      </c>
      <c r="V231">
        <v>0</v>
      </c>
      <c r="W231" s="17" t="s">
        <v>907</v>
      </c>
      <c r="X231" s="17" t="s">
        <v>465</v>
      </c>
      <c r="Y231">
        <v>1</v>
      </c>
      <c r="Z231" s="17" t="s">
        <v>443</v>
      </c>
      <c r="AA231" s="17" t="s">
        <v>443</v>
      </c>
      <c r="AB231" s="17" t="s">
        <v>444</v>
      </c>
      <c r="AC231">
        <v>0</v>
      </c>
      <c r="AD231">
        <v>0</v>
      </c>
      <c r="AE231">
        <v>0</v>
      </c>
      <c r="AF231">
        <v>2022</v>
      </c>
      <c r="AG231" s="1">
        <v>44562</v>
      </c>
      <c r="AH231" s="1">
        <v>44773</v>
      </c>
      <c r="AI231" s="1">
        <v>44785</v>
      </c>
      <c r="AJ231" s="17" t="s">
        <v>34</v>
      </c>
      <c r="AK231" s="17" t="s">
        <v>35</v>
      </c>
      <c r="AL231" s="17" t="s">
        <v>10388</v>
      </c>
      <c r="AM231" s="17">
        <f>MONTH(EMPENHO[[#This Row],[data_empenho]])</f>
        <v>1</v>
      </c>
    </row>
    <row r="232" spans="1:39" x14ac:dyDescent="0.25">
      <c r="A232">
        <v>9</v>
      </c>
      <c r="B232">
        <v>902</v>
      </c>
      <c r="C232">
        <v>8</v>
      </c>
      <c r="D232">
        <v>241</v>
      </c>
      <c r="E232">
        <v>11</v>
      </c>
      <c r="F232">
        <v>0</v>
      </c>
      <c r="G232">
        <v>2011</v>
      </c>
      <c r="H232" s="17" t="s">
        <v>504</v>
      </c>
      <c r="I232">
        <v>1</v>
      </c>
      <c r="J232">
        <v>0</v>
      </c>
      <c r="K232" s="17" t="s">
        <v>908</v>
      </c>
      <c r="L232" s="1">
        <v>44578</v>
      </c>
      <c r="M232">
        <v>16710.330000000002</v>
      </c>
      <c r="N232" s="17" t="s">
        <v>437</v>
      </c>
      <c r="O232">
        <v>4813</v>
      </c>
      <c r="P232" s="17" t="s">
        <v>438</v>
      </c>
      <c r="Q232">
        <v>0</v>
      </c>
      <c r="R232" s="17" t="s">
        <v>439</v>
      </c>
      <c r="S232" s="17" t="s">
        <v>440</v>
      </c>
      <c r="T232" s="17" t="s">
        <v>438</v>
      </c>
      <c r="U232">
        <v>22</v>
      </c>
      <c r="V232">
        <v>2019</v>
      </c>
      <c r="W232" s="17" t="s">
        <v>909</v>
      </c>
      <c r="X232" s="17" t="s">
        <v>465</v>
      </c>
      <c r="Y232">
        <v>1</v>
      </c>
      <c r="Z232" s="17" t="s">
        <v>443</v>
      </c>
      <c r="AA232" s="17" t="s">
        <v>443</v>
      </c>
      <c r="AB232" s="17" t="s">
        <v>444</v>
      </c>
      <c r="AC232">
        <v>0</v>
      </c>
      <c r="AD232">
        <v>0</v>
      </c>
      <c r="AE232">
        <v>0</v>
      </c>
      <c r="AF232">
        <v>2022</v>
      </c>
      <c r="AG232" s="1">
        <v>44562</v>
      </c>
      <c r="AH232" s="1">
        <v>44773</v>
      </c>
      <c r="AI232" s="1">
        <v>44785</v>
      </c>
      <c r="AJ232" s="17" t="s">
        <v>34</v>
      </c>
      <c r="AK232" s="17" t="s">
        <v>35</v>
      </c>
      <c r="AL232" s="17" t="s">
        <v>10388</v>
      </c>
      <c r="AM232" s="17">
        <f>MONTH(EMPENHO[[#This Row],[data_empenho]])</f>
        <v>1</v>
      </c>
    </row>
    <row r="233" spans="1:39" x14ac:dyDescent="0.25">
      <c r="A233">
        <v>9</v>
      </c>
      <c r="B233">
        <v>902</v>
      </c>
      <c r="C233">
        <v>8</v>
      </c>
      <c r="D233">
        <v>241</v>
      </c>
      <c r="E233">
        <v>11</v>
      </c>
      <c r="F233">
        <v>0</v>
      </c>
      <c r="G233">
        <v>2011</v>
      </c>
      <c r="H233" s="17" t="s">
        <v>504</v>
      </c>
      <c r="I233">
        <v>1</v>
      </c>
      <c r="J233">
        <v>0</v>
      </c>
      <c r="K233" s="17" t="s">
        <v>910</v>
      </c>
      <c r="L233" s="1">
        <v>44578</v>
      </c>
      <c r="M233">
        <v>16710.330000000002</v>
      </c>
      <c r="N233" s="17" t="s">
        <v>437</v>
      </c>
      <c r="O233">
        <v>4813</v>
      </c>
      <c r="P233" s="17" t="s">
        <v>438</v>
      </c>
      <c r="Q233">
        <v>0</v>
      </c>
      <c r="R233" s="17" t="s">
        <v>584</v>
      </c>
      <c r="S233" s="17" t="s">
        <v>440</v>
      </c>
      <c r="T233" s="17" t="s">
        <v>438</v>
      </c>
      <c r="U233">
        <v>3</v>
      </c>
      <c r="V233">
        <v>2019</v>
      </c>
      <c r="W233" s="17" t="s">
        <v>911</v>
      </c>
      <c r="X233" s="17" t="s">
        <v>586</v>
      </c>
      <c r="Y233">
        <v>1</v>
      </c>
      <c r="Z233" s="17" t="s">
        <v>443</v>
      </c>
      <c r="AA233" s="17" t="s">
        <v>443</v>
      </c>
      <c r="AB233" s="17" t="s">
        <v>444</v>
      </c>
      <c r="AC233">
        <v>0</v>
      </c>
      <c r="AD233">
        <v>0</v>
      </c>
      <c r="AE233">
        <v>0</v>
      </c>
      <c r="AF233">
        <v>2022</v>
      </c>
      <c r="AG233" s="1">
        <v>44562</v>
      </c>
      <c r="AH233" s="1">
        <v>44773</v>
      </c>
      <c r="AI233" s="1">
        <v>44785</v>
      </c>
      <c r="AJ233" s="17" t="s">
        <v>34</v>
      </c>
      <c r="AK233" s="17" t="s">
        <v>35</v>
      </c>
      <c r="AL233" s="17" t="s">
        <v>10388</v>
      </c>
      <c r="AM233" s="17">
        <f>MONTH(EMPENHO[[#This Row],[data_empenho]])</f>
        <v>1</v>
      </c>
    </row>
    <row r="234" spans="1:39" x14ac:dyDescent="0.25">
      <c r="A234">
        <v>9</v>
      </c>
      <c r="B234">
        <v>902</v>
      </c>
      <c r="C234">
        <v>8</v>
      </c>
      <c r="D234">
        <v>241</v>
      </c>
      <c r="E234">
        <v>11</v>
      </c>
      <c r="F234">
        <v>0</v>
      </c>
      <c r="G234">
        <v>2011</v>
      </c>
      <c r="H234" s="17" t="s">
        <v>504</v>
      </c>
      <c r="I234">
        <v>1</v>
      </c>
      <c r="J234">
        <v>0</v>
      </c>
      <c r="K234" s="17" t="s">
        <v>912</v>
      </c>
      <c r="L234" s="1">
        <v>44578</v>
      </c>
      <c r="M234">
        <v>16710.330000000002</v>
      </c>
      <c r="N234" s="17" t="s">
        <v>437</v>
      </c>
      <c r="O234">
        <v>4813</v>
      </c>
      <c r="P234" s="17" t="s">
        <v>438</v>
      </c>
      <c r="Q234">
        <v>0</v>
      </c>
      <c r="R234" s="17" t="s">
        <v>439</v>
      </c>
      <c r="S234" s="17" t="s">
        <v>440</v>
      </c>
      <c r="T234" s="17" t="s">
        <v>438</v>
      </c>
      <c r="U234">
        <v>2</v>
      </c>
      <c r="V234">
        <v>2020</v>
      </c>
      <c r="W234" s="17" t="s">
        <v>913</v>
      </c>
      <c r="X234" s="17" t="s">
        <v>465</v>
      </c>
      <c r="Y234">
        <v>1</v>
      </c>
      <c r="Z234" s="17" t="s">
        <v>443</v>
      </c>
      <c r="AA234" s="17" t="s">
        <v>443</v>
      </c>
      <c r="AB234" s="17" t="s">
        <v>444</v>
      </c>
      <c r="AC234">
        <v>0</v>
      </c>
      <c r="AD234">
        <v>0</v>
      </c>
      <c r="AE234">
        <v>0</v>
      </c>
      <c r="AF234">
        <v>2022</v>
      </c>
      <c r="AG234" s="1">
        <v>44562</v>
      </c>
      <c r="AH234" s="1">
        <v>44773</v>
      </c>
      <c r="AI234" s="1">
        <v>44785</v>
      </c>
      <c r="AJ234" s="17" t="s">
        <v>34</v>
      </c>
      <c r="AK234" s="17" t="s">
        <v>35</v>
      </c>
      <c r="AL234" s="17" t="s">
        <v>10388</v>
      </c>
      <c r="AM234" s="17">
        <f>MONTH(EMPENHO[[#This Row],[data_empenho]])</f>
        <v>1</v>
      </c>
    </row>
    <row r="235" spans="1:39" x14ac:dyDescent="0.25">
      <c r="A235">
        <v>12</v>
      </c>
      <c r="B235">
        <v>1201</v>
      </c>
      <c r="C235">
        <v>28</v>
      </c>
      <c r="D235">
        <v>845</v>
      </c>
      <c r="E235">
        <v>0</v>
      </c>
      <c r="F235">
        <v>0</v>
      </c>
      <c r="G235">
        <v>22</v>
      </c>
      <c r="H235" s="17" t="s">
        <v>914</v>
      </c>
      <c r="I235">
        <v>50</v>
      </c>
      <c r="J235">
        <v>0</v>
      </c>
      <c r="K235" s="17" t="s">
        <v>915</v>
      </c>
      <c r="L235" s="1">
        <v>44578</v>
      </c>
      <c r="M235">
        <v>476511.52</v>
      </c>
      <c r="N235" s="17" t="s">
        <v>437</v>
      </c>
      <c r="O235">
        <v>155</v>
      </c>
      <c r="P235" s="17" t="s">
        <v>438</v>
      </c>
      <c r="Q235">
        <v>0</v>
      </c>
      <c r="R235" s="17" t="s">
        <v>439</v>
      </c>
      <c r="S235" s="17" t="s">
        <v>440</v>
      </c>
      <c r="T235" s="17" t="s">
        <v>438</v>
      </c>
      <c r="U235">
        <v>0</v>
      </c>
      <c r="V235">
        <v>0</v>
      </c>
      <c r="W235" s="17" t="s">
        <v>916</v>
      </c>
      <c r="X235" s="17" t="s">
        <v>442</v>
      </c>
      <c r="Y235">
        <v>0</v>
      </c>
      <c r="Z235" s="17" t="s">
        <v>443</v>
      </c>
      <c r="AA235" s="17" t="s">
        <v>443</v>
      </c>
      <c r="AB235" s="17" t="s">
        <v>444</v>
      </c>
      <c r="AC235">
        <v>0</v>
      </c>
      <c r="AD235">
        <v>0</v>
      </c>
      <c r="AE235">
        <v>0</v>
      </c>
      <c r="AF235">
        <v>2022</v>
      </c>
      <c r="AG235" s="1">
        <v>44562</v>
      </c>
      <c r="AH235" s="1">
        <v>44773</v>
      </c>
      <c r="AI235" s="1">
        <v>44785</v>
      </c>
      <c r="AJ235" s="17" t="s">
        <v>34</v>
      </c>
      <c r="AK235" s="17" t="s">
        <v>35</v>
      </c>
      <c r="AL235" s="17" t="s">
        <v>10388</v>
      </c>
      <c r="AM235" s="17">
        <f>MONTH(EMPENHO[[#This Row],[data_empenho]])</f>
        <v>1</v>
      </c>
    </row>
    <row r="236" spans="1:39" x14ac:dyDescent="0.25">
      <c r="A236">
        <v>8</v>
      </c>
      <c r="B236">
        <v>801</v>
      </c>
      <c r="C236">
        <v>10</v>
      </c>
      <c r="D236">
        <v>301</v>
      </c>
      <c r="E236">
        <v>6</v>
      </c>
      <c r="F236">
        <v>0</v>
      </c>
      <c r="G236">
        <v>2105</v>
      </c>
      <c r="H236" s="17" t="s">
        <v>641</v>
      </c>
      <c r="I236">
        <v>40</v>
      </c>
      <c r="J236">
        <v>0</v>
      </c>
      <c r="K236" s="17" t="s">
        <v>917</v>
      </c>
      <c r="L236" s="1">
        <v>44579</v>
      </c>
      <c r="M236">
        <v>2000</v>
      </c>
      <c r="N236" s="17" t="s">
        <v>437</v>
      </c>
      <c r="O236">
        <v>321</v>
      </c>
      <c r="P236" s="17" t="s">
        <v>438</v>
      </c>
      <c r="Q236">
        <v>0</v>
      </c>
      <c r="R236" s="17" t="s">
        <v>439</v>
      </c>
      <c r="S236" s="17" t="s">
        <v>440</v>
      </c>
      <c r="T236" s="17" t="s">
        <v>438</v>
      </c>
      <c r="U236">
        <v>0</v>
      </c>
      <c r="V236">
        <v>0</v>
      </c>
      <c r="W236" s="17" t="s">
        <v>918</v>
      </c>
      <c r="X236" s="17" t="s">
        <v>442</v>
      </c>
      <c r="Y236">
        <v>6</v>
      </c>
      <c r="Z236" s="17" t="s">
        <v>443</v>
      </c>
      <c r="AA236" s="17" t="s">
        <v>443</v>
      </c>
      <c r="AB236" s="17" t="s">
        <v>444</v>
      </c>
      <c r="AC236">
        <v>0</v>
      </c>
      <c r="AD236">
        <v>0</v>
      </c>
      <c r="AE236">
        <v>0</v>
      </c>
      <c r="AF236">
        <v>2022</v>
      </c>
      <c r="AG236" s="1">
        <v>44562</v>
      </c>
      <c r="AH236" s="1">
        <v>44773</v>
      </c>
      <c r="AI236" s="1">
        <v>44785</v>
      </c>
      <c r="AJ236" s="17" t="s">
        <v>34</v>
      </c>
      <c r="AK236" s="17" t="s">
        <v>35</v>
      </c>
      <c r="AL236" s="17" t="s">
        <v>10388</v>
      </c>
      <c r="AM236" s="17">
        <f>MONTH(EMPENHO[[#This Row],[data_empenho]])</f>
        <v>1</v>
      </c>
    </row>
    <row r="237" spans="1:39" x14ac:dyDescent="0.25">
      <c r="A237">
        <v>2</v>
      </c>
      <c r="B237">
        <v>201</v>
      </c>
      <c r="C237">
        <v>4</v>
      </c>
      <c r="D237">
        <v>122</v>
      </c>
      <c r="E237">
        <v>1</v>
      </c>
      <c r="F237">
        <v>0</v>
      </c>
      <c r="G237">
        <v>2078</v>
      </c>
      <c r="H237" s="17" t="s">
        <v>478</v>
      </c>
      <c r="I237">
        <v>1</v>
      </c>
      <c r="J237">
        <v>0</v>
      </c>
      <c r="K237" s="17" t="s">
        <v>919</v>
      </c>
      <c r="L237" s="1">
        <v>44579</v>
      </c>
      <c r="M237">
        <v>1003.5</v>
      </c>
      <c r="N237" s="17" t="s">
        <v>437</v>
      </c>
      <c r="O237">
        <v>7085</v>
      </c>
      <c r="P237" s="17" t="s">
        <v>438</v>
      </c>
      <c r="Q237">
        <v>0</v>
      </c>
      <c r="R237" s="17" t="s">
        <v>480</v>
      </c>
      <c r="S237" s="17" t="s">
        <v>653</v>
      </c>
      <c r="T237" s="17" t="s">
        <v>438</v>
      </c>
      <c r="U237">
        <v>1</v>
      </c>
      <c r="V237">
        <v>2021</v>
      </c>
      <c r="W237" s="17" t="s">
        <v>920</v>
      </c>
      <c r="X237" s="17" t="s">
        <v>482</v>
      </c>
      <c r="Y237">
        <v>7</v>
      </c>
      <c r="Z237" s="17" t="s">
        <v>443</v>
      </c>
      <c r="AA237" s="17" t="s">
        <v>443</v>
      </c>
      <c r="AB237" s="17" t="s">
        <v>444</v>
      </c>
      <c r="AC237">
        <v>0</v>
      </c>
      <c r="AD237">
        <v>0</v>
      </c>
      <c r="AE237">
        <v>0</v>
      </c>
      <c r="AF237">
        <v>2022</v>
      </c>
      <c r="AG237" s="1">
        <v>44562</v>
      </c>
      <c r="AH237" s="1">
        <v>44773</v>
      </c>
      <c r="AI237" s="1">
        <v>44785</v>
      </c>
      <c r="AJ237" s="17" t="s">
        <v>34</v>
      </c>
      <c r="AK237" s="17" t="s">
        <v>35</v>
      </c>
      <c r="AL237" s="17" t="s">
        <v>10388</v>
      </c>
      <c r="AM237" s="17">
        <f>MONTH(EMPENHO[[#This Row],[data_empenho]])</f>
        <v>1</v>
      </c>
    </row>
    <row r="238" spans="1:39" x14ac:dyDescent="0.25">
      <c r="A238">
        <v>2</v>
      </c>
      <c r="B238">
        <v>201</v>
      </c>
      <c r="C238">
        <v>4</v>
      </c>
      <c r="D238">
        <v>122</v>
      </c>
      <c r="E238">
        <v>1</v>
      </c>
      <c r="F238">
        <v>0</v>
      </c>
      <c r="G238">
        <v>2078</v>
      </c>
      <c r="H238" s="17" t="s">
        <v>478</v>
      </c>
      <c r="I238">
        <v>1</v>
      </c>
      <c r="J238">
        <v>0</v>
      </c>
      <c r="K238" s="17" t="s">
        <v>919</v>
      </c>
      <c r="L238" s="1">
        <v>44636</v>
      </c>
      <c r="M238">
        <v>-669</v>
      </c>
      <c r="N238" s="17" t="s">
        <v>451</v>
      </c>
      <c r="O238">
        <v>7085</v>
      </c>
      <c r="P238" s="17" t="s">
        <v>438</v>
      </c>
      <c r="Q238">
        <v>0</v>
      </c>
      <c r="R238" s="17" t="s">
        <v>480</v>
      </c>
      <c r="S238" s="17" t="s">
        <v>653</v>
      </c>
      <c r="T238" s="17" t="s">
        <v>438</v>
      </c>
      <c r="U238">
        <v>1</v>
      </c>
      <c r="V238">
        <v>2021</v>
      </c>
      <c r="W238" s="17" t="s">
        <v>4189</v>
      </c>
      <c r="X238" s="17" t="s">
        <v>482</v>
      </c>
      <c r="Y238">
        <v>7</v>
      </c>
      <c r="Z238" s="17" t="s">
        <v>443</v>
      </c>
      <c r="AA238" s="17" t="s">
        <v>443</v>
      </c>
      <c r="AB238" s="17" t="s">
        <v>444</v>
      </c>
      <c r="AC238">
        <v>0</v>
      </c>
      <c r="AD238">
        <v>0</v>
      </c>
      <c r="AE238">
        <v>0</v>
      </c>
      <c r="AF238">
        <v>2022</v>
      </c>
      <c r="AG238" s="1">
        <v>44562</v>
      </c>
      <c r="AH238" s="1">
        <v>44773</v>
      </c>
      <c r="AI238" s="1">
        <v>44785</v>
      </c>
      <c r="AJ238" s="17" t="s">
        <v>34</v>
      </c>
      <c r="AK238" s="17" t="s">
        <v>35</v>
      </c>
      <c r="AL238" s="17" t="s">
        <v>10388</v>
      </c>
      <c r="AM238" s="17">
        <f>MONTH(EMPENHO[[#This Row],[data_empenho]])</f>
        <v>3</v>
      </c>
    </row>
    <row r="239" spans="1:39" x14ac:dyDescent="0.25">
      <c r="A239">
        <v>7</v>
      </c>
      <c r="B239">
        <v>702</v>
      </c>
      <c r="C239">
        <v>15</v>
      </c>
      <c r="D239">
        <v>452</v>
      </c>
      <c r="E239">
        <v>10</v>
      </c>
      <c r="F239">
        <v>0</v>
      </c>
      <c r="G239">
        <v>2005</v>
      </c>
      <c r="H239" s="17" t="s">
        <v>921</v>
      </c>
      <c r="I239">
        <v>1</v>
      </c>
      <c r="J239">
        <v>0</v>
      </c>
      <c r="K239" s="17" t="s">
        <v>922</v>
      </c>
      <c r="L239" s="1">
        <v>44579</v>
      </c>
      <c r="M239">
        <v>6000</v>
      </c>
      <c r="N239" s="17" t="s">
        <v>437</v>
      </c>
      <c r="O239">
        <v>1493</v>
      </c>
      <c r="P239" s="17" t="s">
        <v>438</v>
      </c>
      <c r="Q239">
        <v>0</v>
      </c>
      <c r="R239" s="17" t="s">
        <v>439</v>
      </c>
      <c r="S239" s="17" t="s">
        <v>440</v>
      </c>
      <c r="T239" s="17" t="s">
        <v>438</v>
      </c>
      <c r="U239">
        <v>1</v>
      </c>
      <c r="V239">
        <v>2022</v>
      </c>
      <c r="W239" s="17" t="s">
        <v>923</v>
      </c>
      <c r="X239" s="17" t="s">
        <v>465</v>
      </c>
      <c r="Y239">
        <v>1</v>
      </c>
      <c r="Z239" s="17" t="s">
        <v>443</v>
      </c>
      <c r="AA239" s="17" t="s">
        <v>443</v>
      </c>
      <c r="AB239" s="17" t="s">
        <v>444</v>
      </c>
      <c r="AC239">
        <v>0</v>
      </c>
      <c r="AD239">
        <v>0</v>
      </c>
      <c r="AE239">
        <v>0</v>
      </c>
      <c r="AF239">
        <v>2022</v>
      </c>
      <c r="AG239" s="1">
        <v>44562</v>
      </c>
      <c r="AH239" s="1">
        <v>44773</v>
      </c>
      <c r="AI239" s="1">
        <v>44785</v>
      </c>
      <c r="AJ239" s="17" t="s">
        <v>34</v>
      </c>
      <c r="AK239" s="17" t="s">
        <v>35</v>
      </c>
      <c r="AL239" s="17" t="s">
        <v>10388</v>
      </c>
      <c r="AM239" s="17">
        <f>MONTH(EMPENHO[[#This Row],[data_empenho]])</f>
        <v>1</v>
      </c>
    </row>
    <row r="240" spans="1:39" x14ac:dyDescent="0.25">
      <c r="A240">
        <v>10</v>
      </c>
      <c r="B240">
        <v>1002</v>
      </c>
      <c r="C240">
        <v>20</v>
      </c>
      <c r="D240">
        <v>608</v>
      </c>
      <c r="E240">
        <v>4</v>
      </c>
      <c r="F240">
        <v>0</v>
      </c>
      <c r="G240">
        <v>2052</v>
      </c>
      <c r="H240" s="17" t="s">
        <v>594</v>
      </c>
      <c r="I240">
        <v>1</v>
      </c>
      <c r="J240">
        <v>0</v>
      </c>
      <c r="K240" s="17" t="s">
        <v>924</v>
      </c>
      <c r="L240" s="1">
        <v>44579</v>
      </c>
      <c r="M240">
        <v>17000</v>
      </c>
      <c r="N240" s="17" t="s">
        <v>437</v>
      </c>
      <c r="O240">
        <v>1801</v>
      </c>
      <c r="P240" s="17" t="s">
        <v>438</v>
      </c>
      <c r="Q240">
        <v>0</v>
      </c>
      <c r="R240" s="17" t="s">
        <v>439</v>
      </c>
      <c r="S240" s="17" t="s">
        <v>440</v>
      </c>
      <c r="T240" s="17" t="s">
        <v>438</v>
      </c>
      <c r="U240">
        <v>15</v>
      </c>
      <c r="V240">
        <v>2021</v>
      </c>
      <c r="W240" s="17" t="s">
        <v>925</v>
      </c>
      <c r="X240" s="17" t="s">
        <v>465</v>
      </c>
      <c r="Y240">
        <v>1</v>
      </c>
      <c r="Z240" s="17" t="s">
        <v>443</v>
      </c>
      <c r="AA240" s="17" t="s">
        <v>443</v>
      </c>
      <c r="AB240" s="17" t="s">
        <v>444</v>
      </c>
      <c r="AC240">
        <v>0</v>
      </c>
      <c r="AD240">
        <v>0</v>
      </c>
      <c r="AE240">
        <v>0</v>
      </c>
      <c r="AF240">
        <v>2022</v>
      </c>
      <c r="AG240" s="1">
        <v>44562</v>
      </c>
      <c r="AH240" s="1">
        <v>44773</v>
      </c>
      <c r="AI240" s="1">
        <v>44785</v>
      </c>
      <c r="AJ240" s="17" t="s">
        <v>34</v>
      </c>
      <c r="AK240" s="17" t="s">
        <v>35</v>
      </c>
      <c r="AL240" s="17" t="s">
        <v>10388</v>
      </c>
      <c r="AM240" s="17">
        <f>MONTH(EMPENHO[[#This Row],[data_empenho]])</f>
        <v>1</v>
      </c>
    </row>
    <row r="241" spans="1:39" x14ac:dyDescent="0.25">
      <c r="A241">
        <v>4</v>
      </c>
      <c r="B241">
        <v>401</v>
      </c>
      <c r="C241">
        <v>4</v>
      </c>
      <c r="D241">
        <v>129</v>
      </c>
      <c r="E241">
        <v>1</v>
      </c>
      <c r="F241">
        <v>0</v>
      </c>
      <c r="G241">
        <v>2077</v>
      </c>
      <c r="H241" s="17" t="s">
        <v>611</v>
      </c>
      <c r="I241">
        <v>1</v>
      </c>
      <c r="J241">
        <v>0</v>
      </c>
      <c r="K241" s="17" t="s">
        <v>926</v>
      </c>
      <c r="L241" s="1">
        <v>44579</v>
      </c>
      <c r="M241">
        <v>9148.74</v>
      </c>
      <c r="N241" s="17" t="s">
        <v>437</v>
      </c>
      <c r="O241">
        <v>5964</v>
      </c>
      <c r="P241" s="17" t="s">
        <v>438</v>
      </c>
      <c r="Q241">
        <v>0</v>
      </c>
      <c r="R241" s="17" t="s">
        <v>439</v>
      </c>
      <c r="S241" s="17" t="s">
        <v>440</v>
      </c>
      <c r="T241" s="17" t="s">
        <v>438</v>
      </c>
      <c r="U241">
        <v>2</v>
      </c>
      <c r="V241">
        <v>2019</v>
      </c>
      <c r="W241" s="17" t="s">
        <v>927</v>
      </c>
      <c r="X241" s="17" t="s">
        <v>465</v>
      </c>
      <c r="Y241">
        <v>1</v>
      </c>
      <c r="Z241" s="17" t="s">
        <v>443</v>
      </c>
      <c r="AA241" s="17" t="s">
        <v>443</v>
      </c>
      <c r="AB241" s="17" t="s">
        <v>444</v>
      </c>
      <c r="AC241">
        <v>0</v>
      </c>
      <c r="AD241">
        <v>0</v>
      </c>
      <c r="AE241">
        <v>0</v>
      </c>
      <c r="AF241">
        <v>2022</v>
      </c>
      <c r="AG241" s="1">
        <v>44562</v>
      </c>
      <c r="AH241" s="1">
        <v>44773</v>
      </c>
      <c r="AI241" s="1">
        <v>44785</v>
      </c>
      <c r="AJ241" s="17" t="s">
        <v>34</v>
      </c>
      <c r="AK241" s="17" t="s">
        <v>35</v>
      </c>
      <c r="AL241" s="17" t="s">
        <v>10388</v>
      </c>
      <c r="AM241" s="17">
        <f>MONTH(EMPENHO[[#This Row],[data_empenho]])</f>
        <v>1</v>
      </c>
    </row>
    <row r="242" spans="1:39" x14ac:dyDescent="0.25">
      <c r="A242">
        <v>2</v>
      </c>
      <c r="B242">
        <v>201</v>
      </c>
      <c r="C242">
        <v>4</v>
      </c>
      <c r="D242">
        <v>122</v>
      </c>
      <c r="E242">
        <v>1</v>
      </c>
      <c r="F242">
        <v>0</v>
      </c>
      <c r="G242">
        <v>2080</v>
      </c>
      <c r="H242" s="17" t="s">
        <v>928</v>
      </c>
      <c r="I242">
        <v>1</v>
      </c>
      <c r="J242">
        <v>0</v>
      </c>
      <c r="K242" s="17" t="s">
        <v>929</v>
      </c>
      <c r="L242" s="1">
        <v>44579</v>
      </c>
      <c r="M242">
        <v>15898.63</v>
      </c>
      <c r="N242" s="17" t="s">
        <v>437</v>
      </c>
      <c r="O242">
        <v>177</v>
      </c>
      <c r="P242" s="17" t="s">
        <v>438</v>
      </c>
      <c r="Q242">
        <v>0</v>
      </c>
      <c r="R242" s="17" t="s">
        <v>439</v>
      </c>
      <c r="S242" s="17" t="s">
        <v>440</v>
      </c>
      <c r="T242" s="17" t="s">
        <v>438</v>
      </c>
      <c r="U242">
        <v>0</v>
      </c>
      <c r="V242">
        <v>0</v>
      </c>
      <c r="W242" s="17" t="s">
        <v>930</v>
      </c>
      <c r="X242" s="17" t="s">
        <v>465</v>
      </c>
      <c r="Y242">
        <v>1</v>
      </c>
      <c r="Z242" s="17" t="s">
        <v>443</v>
      </c>
      <c r="AA242" s="17" t="s">
        <v>443</v>
      </c>
      <c r="AB242" s="17" t="s">
        <v>444</v>
      </c>
      <c r="AC242">
        <v>0</v>
      </c>
      <c r="AD242">
        <v>0</v>
      </c>
      <c r="AE242">
        <v>0</v>
      </c>
      <c r="AF242">
        <v>2022</v>
      </c>
      <c r="AG242" s="1">
        <v>44562</v>
      </c>
      <c r="AH242" s="1">
        <v>44773</v>
      </c>
      <c r="AI242" s="1">
        <v>44785</v>
      </c>
      <c r="AJ242" s="17" t="s">
        <v>34</v>
      </c>
      <c r="AK242" s="17" t="s">
        <v>35</v>
      </c>
      <c r="AL242" s="17" t="s">
        <v>10388</v>
      </c>
      <c r="AM242" s="17">
        <f>MONTH(EMPENHO[[#This Row],[data_empenho]])</f>
        <v>1</v>
      </c>
    </row>
    <row r="243" spans="1:39" x14ac:dyDescent="0.25">
      <c r="A243">
        <v>2</v>
      </c>
      <c r="B243">
        <v>201</v>
      </c>
      <c r="C243">
        <v>4</v>
      </c>
      <c r="D243">
        <v>122</v>
      </c>
      <c r="E243">
        <v>1</v>
      </c>
      <c r="F243">
        <v>0</v>
      </c>
      <c r="G243">
        <v>2080</v>
      </c>
      <c r="H243" s="17" t="s">
        <v>928</v>
      </c>
      <c r="I243">
        <v>1</v>
      </c>
      <c r="J243">
        <v>0</v>
      </c>
      <c r="K243" s="17" t="s">
        <v>931</v>
      </c>
      <c r="L243" s="1">
        <v>44579</v>
      </c>
      <c r="M243">
        <v>8292</v>
      </c>
      <c r="N243" s="17" t="s">
        <v>437</v>
      </c>
      <c r="O243">
        <v>1291</v>
      </c>
      <c r="P243" s="17" t="s">
        <v>438</v>
      </c>
      <c r="Q243">
        <v>0</v>
      </c>
      <c r="R243" s="17" t="s">
        <v>439</v>
      </c>
      <c r="S243" s="17" t="s">
        <v>440</v>
      </c>
      <c r="T243" s="17" t="s">
        <v>438</v>
      </c>
      <c r="U243">
        <v>0</v>
      </c>
      <c r="V243">
        <v>0</v>
      </c>
      <c r="W243" s="17" t="s">
        <v>932</v>
      </c>
      <c r="X243" s="17" t="s">
        <v>465</v>
      </c>
      <c r="Y243">
        <v>1</v>
      </c>
      <c r="Z243" s="17" t="s">
        <v>443</v>
      </c>
      <c r="AA243" s="17" t="s">
        <v>443</v>
      </c>
      <c r="AB243" s="17" t="s">
        <v>444</v>
      </c>
      <c r="AC243">
        <v>0</v>
      </c>
      <c r="AD243">
        <v>0</v>
      </c>
      <c r="AE243">
        <v>0</v>
      </c>
      <c r="AF243">
        <v>2022</v>
      </c>
      <c r="AG243" s="1">
        <v>44562</v>
      </c>
      <c r="AH243" s="1">
        <v>44773</v>
      </c>
      <c r="AI243" s="1">
        <v>44785</v>
      </c>
      <c r="AJ243" s="17" t="s">
        <v>34</v>
      </c>
      <c r="AK243" s="17" t="s">
        <v>35</v>
      </c>
      <c r="AL243" s="17" t="s">
        <v>10388</v>
      </c>
      <c r="AM243" s="17">
        <f>MONTH(EMPENHO[[#This Row],[data_empenho]])</f>
        <v>1</v>
      </c>
    </row>
    <row r="244" spans="1:39" x14ac:dyDescent="0.25">
      <c r="A244">
        <v>8</v>
      </c>
      <c r="B244">
        <v>801</v>
      </c>
      <c r="C244">
        <v>10</v>
      </c>
      <c r="D244">
        <v>302</v>
      </c>
      <c r="E244">
        <v>8</v>
      </c>
      <c r="F244">
        <v>0</v>
      </c>
      <c r="G244">
        <v>2095</v>
      </c>
      <c r="H244" s="17" t="s">
        <v>933</v>
      </c>
      <c r="I244">
        <v>40</v>
      </c>
      <c r="J244">
        <v>0</v>
      </c>
      <c r="K244" s="17" t="s">
        <v>934</v>
      </c>
      <c r="L244" s="1">
        <v>44580</v>
      </c>
      <c r="M244">
        <v>294000</v>
      </c>
      <c r="N244" s="17" t="s">
        <v>437</v>
      </c>
      <c r="O244">
        <v>47</v>
      </c>
      <c r="P244" s="17" t="s">
        <v>438</v>
      </c>
      <c r="Q244">
        <v>0</v>
      </c>
      <c r="R244" s="17" t="s">
        <v>439</v>
      </c>
      <c r="S244" s="17" t="s">
        <v>440</v>
      </c>
      <c r="T244" s="17" t="s">
        <v>438</v>
      </c>
      <c r="U244">
        <v>0</v>
      </c>
      <c r="V244">
        <v>0</v>
      </c>
      <c r="W244" s="17" t="s">
        <v>935</v>
      </c>
      <c r="X244" s="17" t="s">
        <v>442</v>
      </c>
      <c r="Y244">
        <v>6</v>
      </c>
      <c r="Z244" s="17" t="s">
        <v>443</v>
      </c>
      <c r="AA244" s="17" t="s">
        <v>443</v>
      </c>
      <c r="AB244" s="17" t="s">
        <v>444</v>
      </c>
      <c r="AC244">
        <v>0</v>
      </c>
      <c r="AD244">
        <v>0</v>
      </c>
      <c r="AE244">
        <v>0</v>
      </c>
      <c r="AF244">
        <v>2022</v>
      </c>
      <c r="AG244" s="1">
        <v>44562</v>
      </c>
      <c r="AH244" s="1">
        <v>44773</v>
      </c>
      <c r="AI244" s="1">
        <v>44785</v>
      </c>
      <c r="AJ244" s="17" t="s">
        <v>34</v>
      </c>
      <c r="AK244" s="17" t="s">
        <v>35</v>
      </c>
      <c r="AL244" s="17" t="s">
        <v>10388</v>
      </c>
      <c r="AM244" s="17">
        <f>MONTH(EMPENHO[[#This Row],[data_empenho]])</f>
        <v>1</v>
      </c>
    </row>
    <row r="245" spans="1:39" x14ac:dyDescent="0.25">
      <c r="A245">
        <v>3</v>
      </c>
      <c r="B245">
        <v>301</v>
      </c>
      <c r="C245">
        <v>4</v>
      </c>
      <c r="D245">
        <v>122</v>
      </c>
      <c r="E245">
        <v>1</v>
      </c>
      <c r="F245">
        <v>0</v>
      </c>
      <c r="G245">
        <v>2067</v>
      </c>
      <c r="H245" s="17" t="s">
        <v>936</v>
      </c>
      <c r="I245">
        <v>1</v>
      </c>
      <c r="J245">
        <v>0</v>
      </c>
      <c r="K245" s="17" t="s">
        <v>937</v>
      </c>
      <c r="L245" s="1">
        <v>44580</v>
      </c>
      <c r="M245">
        <v>4310</v>
      </c>
      <c r="N245" s="17" t="s">
        <v>437</v>
      </c>
      <c r="O245">
        <v>331</v>
      </c>
      <c r="P245" s="17" t="s">
        <v>438</v>
      </c>
      <c r="Q245">
        <v>0</v>
      </c>
      <c r="R245" s="17" t="s">
        <v>439</v>
      </c>
      <c r="S245" s="17" t="s">
        <v>440</v>
      </c>
      <c r="T245" s="17" t="s">
        <v>438</v>
      </c>
      <c r="U245">
        <v>5</v>
      </c>
      <c r="V245">
        <v>2022</v>
      </c>
      <c r="W245" s="17" t="s">
        <v>938</v>
      </c>
      <c r="X245" s="17" t="s">
        <v>465</v>
      </c>
      <c r="Y245">
        <v>1</v>
      </c>
      <c r="Z245" s="17" t="s">
        <v>443</v>
      </c>
      <c r="AA245" s="17" t="s">
        <v>443</v>
      </c>
      <c r="AB245" s="17" t="s">
        <v>444</v>
      </c>
      <c r="AC245">
        <v>0</v>
      </c>
      <c r="AD245">
        <v>0</v>
      </c>
      <c r="AE245">
        <v>0</v>
      </c>
      <c r="AF245">
        <v>2022</v>
      </c>
      <c r="AG245" s="1">
        <v>44562</v>
      </c>
      <c r="AH245" s="1">
        <v>44773</v>
      </c>
      <c r="AI245" s="1">
        <v>44785</v>
      </c>
      <c r="AJ245" s="17" t="s">
        <v>34</v>
      </c>
      <c r="AK245" s="17" t="s">
        <v>35</v>
      </c>
      <c r="AL245" s="17" t="s">
        <v>10388</v>
      </c>
      <c r="AM245" s="17">
        <f>MONTH(EMPENHO[[#This Row],[data_empenho]])</f>
        <v>1</v>
      </c>
    </row>
    <row r="246" spans="1:39" x14ac:dyDescent="0.25">
      <c r="A246">
        <v>7</v>
      </c>
      <c r="B246">
        <v>702</v>
      </c>
      <c r="C246">
        <v>15</v>
      </c>
      <c r="D246">
        <v>451</v>
      </c>
      <c r="E246">
        <v>17</v>
      </c>
      <c r="F246">
        <v>0</v>
      </c>
      <c r="G246">
        <v>2002</v>
      </c>
      <c r="H246" s="17" t="s">
        <v>828</v>
      </c>
      <c r="I246">
        <v>1</v>
      </c>
      <c r="J246">
        <v>0</v>
      </c>
      <c r="K246" s="17" t="s">
        <v>939</v>
      </c>
      <c r="L246" s="1">
        <v>44580</v>
      </c>
      <c r="M246">
        <v>1751.1</v>
      </c>
      <c r="N246" s="17" t="s">
        <v>437</v>
      </c>
      <c r="O246">
        <v>4138</v>
      </c>
      <c r="P246" s="17" t="s">
        <v>438</v>
      </c>
      <c r="Q246">
        <v>0</v>
      </c>
      <c r="R246" s="17" t="s">
        <v>439</v>
      </c>
      <c r="S246" s="17" t="s">
        <v>440</v>
      </c>
      <c r="T246" s="17" t="s">
        <v>438</v>
      </c>
      <c r="U246">
        <v>4</v>
      </c>
      <c r="V246">
        <v>2022</v>
      </c>
      <c r="W246" s="17" t="s">
        <v>940</v>
      </c>
      <c r="X246" s="17" t="s">
        <v>465</v>
      </c>
      <c r="Y246">
        <v>1</v>
      </c>
      <c r="Z246" s="17" t="s">
        <v>443</v>
      </c>
      <c r="AA246" s="17" t="s">
        <v>443</v>
      </c>
      <c r="AB246" s="17" t="s">
        <v>444</v>
      </c>
      <c r="AC246">
        <v>0</v>
      </c>
      <c r="AD246">
        <v>0</v>
      </c>
      <c r="AE246">
        <v>0</v>
      </c>
      <c r="AF246">
        <v>2022</v>
      </c>
      <c r="AG246" s="1">
        <v>44562</v>
      </c>
      <c r="AH246" s="1">
        <v>44773</v>
      </c>
      <c r="AI246" s="1">
        <v>44785</v>
      </c>
      <c r="AJ246" s="17" t="s">
        <v>34</v>
      </c>
      <c r="AK246" s="17" t="s">
        <v>35</v>
      </c>
      <c r="AL246" s="17" t="s">
        <v>10388</v>
      </c>
      <c r="AM246" s="17">
        <f>MONTH(EMPENHO[[#This Row],[data_empenho]])</f>
        <v>1</v>
      </c>
    </row>
    <row r="247" spans="1:39" x14ac:dyDescent="0.25">
      <c r="A247">
        <v>10</v>
      </c>
      <c r="B247">
        <v>1002</v>
      </c>
      <c r="C247">
        <v>20</v>
      </c>
      <c r="D247">
        <v>608</v>
      </c>
      <c r="E247">
        <v>4</v>
      </c>
      <c r="F247">
        <v>0</v>
      </c>
      <c r="G247">
        <v>2052</v>
      </c>
      <c r="H247" s="17" t="s">
        <v>698</v>
      </c>
      <c r="I247">
        <v>1</v>
      </c>
      <c r="J247">
        <v>0</v>
      </c>
      <c r="K247" s="17" t="s">
        <v>941</v>
      </c>
      <c r="L247" s="1">
        <v>44580</v>
      </c>
      <c r="M247">
        <v>1250</v>
      </c>
      <c r="N247" s="17" t="s">
        <v>437</v>
      </c>
      <c r="O247">
        <v>4298</v>
      </c>
      <c r="P247" s="17" t="s">
        <v>438</v>
      </c>
      <c r="Q247">
        <v>0</v>
      </c>
      <c r="R247" s="17" t="s">
        <v>439</v>
      </c>
      <c r="S247" s="17" t="s">
        <v>440</v>
      </c>
      <c r="T247" s="17" t="s">
        <v>438</v>
      </c>
      <c r="U247">
        <v>0</v>
      </c>
      <c r="V247">
        <v>0</v>
      </c>
      <c r="W247" s="17" t="s">
        <v>942</v>
      </c>
      <c r="X247" s="17" t="s">
        <v>465</v>
      </c>
      <c r="Y247">
        <v>1</v>
      </c>
      <c r="Z247" s="17" t="s">
        <v>443</v>
      </c>
      <c r="AA247" s="17" t="s">
        <v>443</v>
      </c>
      <c r="AB247" s="17" t="s">
        <v>444</v>
      </c>
      <c r="AC247">
        <v>0</v>
      </c>
      <c r="AD247">
        <v>0</v>
      </c>
      <c r="AE247">
        <v>0</v>
      </c>
      <c r="AF247">
        <v>2022</v>
      </c>
      <c r="AG247" s="1">
        <v>44562</v>
      </c>
      <c r="AH247" s="1">
        <v>44773</v>
      </c>
      <c r="AI247" s="1">
        <v>44785</v>
      </c>
      <c r="AJ247" s="17" t="s">
        <v>34</v>
      </c>
      <c r="AK247" s="17" t="s">
        <v>35</v>
      </c>
      <c r="AL247" s="17" t="s">
        <v>10388</v>
      </c>
      <c r="AM247" s="17">
        <f>MONTH(EMPENHO[[#This Row],[data_empenho]])</f>
        <v>1</v>
      </c>
    </row>
    <row r="248" spans="1:39" x14ac:dyDescent="0.25">
      <c r="A248">
        <v>10</v>
      </c>
      <c r="B248">
        <v>1002</v>
      </c>
      <c r="C248">
        <v>20</v>
      </c>
      <c r="D248">
        <v>608</v>
      </c>
      <c r="E248">
        <v>4</v>
      </c>
      <c r="F248">
        <v>0</v>
      </c>
      <c r="G248">
        <v>2056</v>
      </c>
      <c r="H248" s="17" t="s">
        <v>698</v>
      </c>
      <c r="I248">
        <v>1</v>
      </c>
      <c r="J248">
        <v>0</v>
      </c>
      <c r="K248" s="17" t="s">
        <v>943</v>
      </c>
      <c r="L248" s="1">
        <v>44580</v>
      </c>
      <c r="M248">
        <v>1178</v>
      </c>
      <c r="N248" s="17" t="s">
        <v>437</v>
      </c>
      <c r="O248">
        <v>5923</v>
      </c>
      <c r="P248" s="17" t="s">
        <v>438</v>
      </c>
      <c r="Q248">
        <v>0</v>
      </c>
      <c r="R248" s="17" t="s">
        <v>439</v>
      </c>
      <c r="S248" s="17" t="s">
        <v>440</v>
      </c>
      <c r="T248" s="17" t="s">
        <v>438</v>
      </c>
      <c r="U248">
        <v>0</v>
      </c>
      <c r="V248">
        <v>0</v>
      </c>
      <c r="W248" s="17" t="s">
        <v>944</v>
      </c>
      <c r="X248" s="17" t="s">
        <v>465</v>
      </c>
      <c r="Y248">
        <v>1</v>
      </c>
      <c r="Z248" s="17" t="s">
        <v>443</v>
      </c>
      <c r="AA248" s="17" t="s">
        <v>443</v>
      </c>
      <c r="AB248" s="17" t="s">
        <v>444</v>
      </c>
      <c r="AC248">
        <v>0</v>
      </c>
      <c r="AD248">
        <v>0</v>
      </c>
      <c r="AE248">
        <v>0</v>
      </c>
      <c r="AF248">
        <v>2022</v>
      </c>
      <c r="AG248" s="1">
        <v>44562</v>
      </c>
      <c r="AH248" s="1">
        <v>44773</v>
      </c>
      <c r="AI248" s="1">
        <v>44785</v>
      </c>
      <c r="AJ248" s="17" t="s">
        <v>34</v>
      </c>
      <c r="AK248" s="17" t="s">
        <v>35</v>
      </c>
      <c r="AL248" s="17" t="s">
        <v>10388</v>
      </c>
      <c r="AM248" s="17">
        <f>MONTH(EMPENHO[[#This Row],[data_empenho]])</f>
        <v>1</v>
      </c>
    </row>
    <row r="249" spans="1:39" x14ac:dyDescent="0.25">
      <c r="A249">
        <v>4</v>
      </c>
      <c r="B249">
        <v>401</v>
      </c>
      <c r="C249">
        <v>4</v>
      </c>
      <c r="D249">
        <v>123</v>
      </c>
      <c r="E249">
        <v>1</v>
      </c>
      <c r="F249">
        <v>0</v>
      </c>
      <c r="G249">
        <v>2075</v>
      </c>
      <c r="H249" s="17" t="s">
        <v>638</v>
      </c>
      <c r="I249">
        <v>1</v>
      </c>
      <c r="J249">
        <v>0</v>
      </c>
      <c r="K249" s="17" t="s">
        <v>945</v>
      </c>
      <c r="L249" s="1">
        <v>44580</v>
      </c>
      <c r="M249">
        <v>123</v>
      </c>
      <c r="N249" s="17" t="s">
        <v>437</v>
      </c>
      <c r="O249">
        <v>7764</v>
      </c>
      <c r="P249" s="17" t="s">
        <v>438</v>
      </c>
      <c r="Q249">
        <v>0</v>
      </c>
      <c r="R249" s="17" t="s">
        <v>480</v>
      </c>
      <c r="S249" s="17" t="s">
        <v>653</v>
      </c>
      <c r="T249" s="17" t="s">
        <v>438</v>
      </c>
      <c r="U249">
        <v>9</v>
      </c>
      <c r="V249">
        <v>2021</v>
      </c>
      <c r="W249" s="17" t="s">
        <v>946</v>
      </c>
      <c r="X249" s="17" t="s">
        <v>482</v>
      </c>
      <c r="Y249">
        <v>1</v>
      </c>
      <c r="Z249" s="17" t="s">
        <v>443</v>
      </c>
      <c r="AA249" s="17" t="s">
        <v>443</v>
      </c>
      <c r="AB249" s="17" t="s">
        <v>444</v>
      </c>
      <c r="AC249">
        <v>0</v>
      </c>
      <c r="AD249">
        <v>0</v>
      </c>
      <c r="AE249">
        <v>0</v>
      </c>
      <c r="AF249">
        <v>2022</v>
      </c>
      <c r="AG249" s="1">
        <v>44562</v>
      </c>
      <c r="AH249" s="1">
        <v>44773</v>
      </c>
      <c r="AI249" s="1">
        <v>44785</v>
      </c>
      <c r="AJ249" s="17" t="s">
        <v>34</v>
      </c>
      <c r="AK249" s="17" t="s">
        <v>35</v>
      </c>
      <c r="AL249" s="17" t="s">
        <v>10388</v>
      </c>
      <c r="AM249" s="17">
        <f>MONTH(EMPENHO[[#This Row],[data_empenho]])</f>
        <v>1</v>
      </c>
    </row>
    <row r="250" spans="1:39" x14ac:dyDescent="0.25">
      <c r="A250">
        <v>8</v>
      </c>
      <c r="B250">
        <v>801</v>
      </c>
      <c r="C250">
        <v>10</v>
      </c>
      <c r="D250">
        <v>303</v>
      </c>
      <c r="E250">
        <v>8</v>
      </c>
      <c r="F250">
        <v>0</v>
      </c>
      <c r="G250">
        <v>2100</v>
      </c>
      <c r="H250" s="17" t="s">
        <v>662</v>
      </c>
      <c r="I250">
        <v>40</v>
      </c>
      <c r="J250">
        <v>0</v>
      </c>
      <c r="K250" s="17" t="s">
        <v>947</v>
      </c>
      <c r="L250" s="1">
        <v>44580</v>
      </c>
      <c r="M250">
        <v>160.6</v>
      </c>
      <c r="N250" s="17" t="s">
        <v>437</v>
      </c>
      <c r="O250">
        <v>4763</v>
      </c>
      <c r="P250" s="17" t="s">
        <v>438</v>
      </c>
      <c r="Q250">
        <v>0</v>
      </c>
      <c r="R250" s="17" t="s">
        <v>439</v>
      </c>
      <c r="S250" s="17" t="s">
        <v>440</v>
      </c>
      <c r="T250" s="17" t="s">
        <v>438</v>
      </c>
      <c r="U250">
        <v>0</v>
      </c>
      <c r="V250">
        <v>0</v>
      </c>
      <c r="W250" s="17" t="s">
        <v>948</v>
      </c>
      <c r="X250" s="17" t="s">
        <v>465</v>
      </c>
      <c r="Y250">
        <v>1</v>
      </c>
      <c r="Z250" s="17" t="s">
        <v>443</v>
      </c>
      <c r="AA250" s="17" t="s">
        <v>443</v>
      </c>
      <c r="AB250" s="17" t="s">
        <v>444</v>
      </c>
      <c r="AC250">
        <v>0</v>
      </c>
      <c r="AD250">
        <v>0</v>
      </c>
      <c r="AE250">
        <v>0</v>
      </c>
      <c r="AF250">
        <v>2022</v>
      </c>
      <c r="AG250" s="1">
        <v>44562</v>
      </c>
      <c r="AH250" s="1">
        <v>44773</v>
      </c>
      <c r="AI250" s="1">
        <v>44785</v>
      </c>
      <c r="AJ250" s="17" t="s">
        <v>34</v>
      </c>
      <c r="AK250" s="17" t="s">
        <v>35</v>
      </c>
      <c r="AL250" s="17" t="s">
        <v>10388</v>
      </c>
      <c r="AM250" s="17">
        <f>MONTH(EMPENHO[[#This Row],[data_empenho]])</f>
        <v>1</v>
      </c>
    </row>
    <row r="251" spans="1:39" x14ac:dyDescent="0.25">
      <c r="A251">
        <v>8</v>
      </c>
      <c r="B251">
        <v>801</v>
      </c>
      <c r="C251">
        <v>10</v>
      </c>
      <c r="D251">
        <v>303</v>
      </c>
      <c r="E251">
        <v>8</v>
      </c>
      <c r="F251">
        <v>0</v>
      </c>
      <c r="G251">
        <v>2094</v>
      </c>
      <c r="H251" s="17" t="s">
        <v>475</v>
      </c>
      <c r="I251">
        <v>40</v>
      </c>
      <c r="J251">
        <v>0</v>
      </c>
      <c r="K251" s="17" t="s">
        <v>949</v>
      </c>
      <c r="L251" s="1">
        <v>44580</v>
      </c>
      <c r="M251">
        <v>78129.119999999995</v>
      </c>
      <c r="N251" s="17" t="s">
        <v>437</v>
      </c>
      <c r="O251">
        <v>451</v>
      </c>
      <c r="P251" s="17" t="s">
        <v>438</v>
      </c>
      <c r="Q251">
        <v>0</v>
      </c>
      <c r="R251" s="17" t="s">
        <v>439</v>
      </c>
      <c r="S251" s="17" t="s">
        <v>440</v>
      </c>
      <c r="T251" s="17" t="s">
        <v>438</v>
      </c>
      <c r="U251">
        <v>0</v>
      </c>
      <c r="V251">
        <v>0</v>
      </c>
      <c r="W251" s="17" t="s">
        <v>950</v>
      </c>
      <c r="X251" s="17" t="s">
        <v>442</v>
      </c>
      <c r="Y251">
        <v>6</v>
      </c>
      <c r="Z251" s="17" t="s">
        <v>443</v>
      </c>
      <c r="AA251" s="17" t="s">
        <v>443</v>
      </c>
      <c r="AB251" s="17" t="s">
        <v>444</v>
      </c>
      <c r="AC251">
        <v>0</v>
      </c>
      <c r="AD251">
        <v>0</v>
      </c>
      <c r="AE251">
        <v>0</v>
      </c>
      <c r="AF251">
        <v>2022</v>
      </c>
      <c r="AG251" s="1">
        <v>44562</v>
      </c>
      <c r="AH251" s="1">
        <v>44773</v>
      </c>
      <c r="AI251" s="1">
        <v>44785</v>
      </c>
      <c r="AJ251" s="17" t="s">
        <v>34</v>
      </c>
      <c r="AK251" s="17" t="s">
        <v>35</v>
      </c>
      <c r="AL251" s="17" t="s">
        <v>10388</v>
      </c>
      <c r="AM251" s="17">
        <f>MONTH(EMPENHO[[#This Row],[data_empenho]])</f>
        <v>1</v>
      </c>
    </row>
    <row r="252" spans="1:39" x14ac:dyDescent="0.25">
      <c r="A252">
        <v>8</v>
      </c>
      <c r="B252">
        <v>801</v>
      </c>
      <c r="C252">
        <v>10</v>
      </c>
      <c r="D252">
        <v>303</v>
      </c>
      <c r="E252">
        <v>8</v>
      </c>
      <c r="F252">
        <v>0</v>
      </c>
      <c r="G252">
        <v>2094</v>
      </c>
      <c r="H252" s="17" t="s">
        <v>475</v>
      </c>
      <c r="I252">
        <v>40</v>
      </c>
      <c r="J252">
        <v>0</v>
      </c>
      <c r="K252" s="17" t="s">
        <v>951</v>
      </c>
      <c r="L252" s="1">
        <v>44580</v>
      </c>
      <c r="M252">
        <v>14346.72</v>
      </c>
      <c r="N252" s="17" t="s">
        <v>437</v>
      </c>
      <c r="O252">
        <v>451</v>
      </c>
      <c r="P252" s="17" t="s">
        <v>438</v>
      </c>
      <c r="Q252">
        <v>0</v>
      </c>
      <c r="R252" s="17" t="s">
        <v>439</v>
      </c>
      <c r="S252" s="17" t="s">
        <v>440</v>
      </c>
      <c r="T252" s="17" t="s">
        <v>438</v>
      </c>
      <c r="U252">
        <v>0</v>
      </c>
      <c r="V252">
        <v>0</v>
      </c>
      <c r="W252" s="17" t="s">
        <v>952</v>
      </c>
      <c r="X252" s="17" t="s">
        <v>442</v>
      </c>
      <c r="Y252">
        <v>6</v>
      </c>
      <c r="Z252" s="17" t="s">
        <v>443</v>
      </c>
      <c r="AA252" s="17" t="s">
        <v>443</v>
      </c>
      <c r="AB252" s="17" t="s">
        <v>444</v>
      </c>
      <c r="AC252">
        <v>0</v>
      </c>
      <c r="AD252">
        <v>0</v>
      </c>
      <c r="AE252">
        <v>0</v>
      </c>
      <c r="AF252">
        <v>2022</v>
      </c>
      <c r="AG252" s="1">
        <v>44562</v>
      </c>
      <c r="AH252" s="1">
        <v>44773</v>
      </c>
      <c r="AI252" s="1">
        <v>44785</v>
      </c>
      <c r="AJ252" s="17" t="s">
        <v>34</v>
      </c>
      <c r="AK252" s="17" t="s">
        <v>35</v>
      </c>
      <c r="AL252" s="17" t="s">
        <v>10388</v>
      </c>
      <c r="AM252" s="17">
        <f>MONTH(EMPENHO[[#This Row],[data_empenho]])</f>
        <v>1</v>
      </c>
    </row>
    <row r="253" spans="1:39" x14ac:dyDescent="0.25">
      <c r="A253">
        <v>7</v>
      </c>
      <c r="B253">
        <v>702</v>
      </c>
      <c r="C253">
        <v>15</v>
      </c>
      <c r="D253">
        <v>451</v>
      </c>
      <c r="E253">
        <v>17</v>
      </c>
      <c r="F253">
        <v>0</v>
      </c>
      <c r="G253">
        <v>2002</v>
      </c>
      <c r="H253" s="17" t="s">
        <v>860</v>
      </c>
      <c r="I253">
        <v>1</v>
      </c>
      <c r="J253">
        <v>0</v>
      </c>
      <c r="K253" s="17" t="s">
        <v>953</v>
      </c>
      <c r="L253" s="1">
        <v>44580</v>
      </c>
      <c r="M253">
        <v>9984</v>
      </c>
      <c r="N253" s="17" t="s">
        <v>437</v>
      </c>
      <c r="O253">
        <v>5651</v>
      </c>
      <c r="P253" s="17" t="s">
        <v>438</v>
      </c>
      <c r="Q253">
        <v>0</v>
      </c>
      <c r="R253" s="17" t="s">
        <v>480</v>
      </c>
      <c r="S253" s="17" t="s">
        <v>653</v>
      </c>
      <c r="T253" s="17" t="s">
        <v>438</v>
      </c>
      <c r="U253">
        <v>31</v>
      </c>
      <c r="V253">
        <v>2021</v>
      </c>
      <c r="W253" s="17" t="s">
        <v>954</v>
      </c>
      <c r="X253" s="17" t="s">
        <v>482</v>
      </c>
      <c r="Y253">
        <v>7</v>
      </c>
      <c r="Z253" s="17" t="s">
        <v>443</v>
      </c>
      <c r="AA253" s="17" t="s">
        <v>443</v>
      </c>
      <c r="AB253" s="17" t="s">
        <v>444</v>
      </c>
      <c r="AC253">
        <v>0</v>
      </c>
      <c r="AD253">
        <v>0</v>
      </c>
      <c r="AE253">
        <v>0</v>
      </c>
      <c r="AF253">
        <v>2022</v>
      </c>
      <c r="AG253" s="1">
        <v>44562</v>
      </c>
      <c r="AH253" s="1">
        <v>44773</v>
      </c>
      <c r="AI253" s="1">
        <v>44785</v>
      </c>
      <c r="AJ253" s="17" t="s">
        <v>34</v>
      </c>
      <c r="AK253" s="17" t="s">
        <v>35</v>
      </c>
      <c r="AL253" s="17" t="s">
        <v>10388</v>
      </c>
      <c r="AM253" s="17">
        <f>MONTH(EMPENHO[[#This Row],[data_empenho]])</f>
        <v>1</v>
      </c>
    </row>
    <row r="254" spans="1:39" x14ac:dyDescent="0.25">
      <c r="A254">
        <v>8</v>
      </c>
      <c r="B254">
        <v>801</v>
      </c>
      <c r="C254">
        <v>10</v>
      </c>
      <c r="D254">
        <v>301</v>
      </c>
      <c r="E254">
        <v>6</v>
      </c>
      <c r="F254">
        <v>0</v>
      </c>
      <c r="G254">
        <v>2092</v>
      </c>
      <c r="H254" s="17" t="s">
        <v>955</v>
      </c>
      <c r="I254">
        <v>40</v>
      </c>
      <c r="J254">
        <v>0</v>
      </c>
      <c r="K254" s="17" t="s">
        <v>956</v>
      </c>
      <c r="L254" s="1">
        <v>44580</v>
      </c>
      <c r="M254">
        <v>30000</v>
      </c>
      <c r="N254" s="17" t="s">
        <v>437</v>
      </c>
      <c r="O254">
        <v>7604</v>
      </c>
      <c r="P254" s="17" t="s">
        <v>438</v>
      </c>
      <c r="Q254">
        <v>0</v>
      </c>
      <c r="R254" s="17" t="s">
        <v>439</v>
      </c>
      <c r="S254" s="17" t="s">
        <v>440</v>
      </c>
      <c r="T254" s="17" t="s">
        <v>438</v>
      </c>
      <c r="U254">
        <v>0</v>
      </c>
      <c r="V254">
        <v>0</v>
      </c>
      <c r="W254" s="17" t="s">
        <v>957</v>
      </c>
      <c r="X254" s="17" t="s">
        <v>442</v>
      </c>
      <c r="Y254">
        <v>1</v>
      </c>
      <c r="Z254" s="17" t="s">
        <v>486</v>
      </c>
      <c r="AA254" s="17" t="s">
        <v>443</v>
      </c>
      <c r="AB254" s="17" t="s">
        <v>444</v>
      </c>
      <c r="AC254">
        <v>0</v>
      </c>
      <c r="AD254">
        <v>0</v>
      </c>
      <c r="AE254">
        <v>0</v>
      </c>
      <c r="AF254">
        <v>2022</v>
      </c>
      <c r="AG254" s="1">
        <v>44562</v>
      </c>
      <c r="AH254" s="1">
        <v>44773</v>
      </c>
      <c r="AI254" s="1">
        <v>44785</v>
      </c>
      <c r="AJ254" s="17" t="s">
        <v>34</v>
      </c>
      <c r="AK254" s="17" t="s">
        <v>35</v>
      </c>
      <c r="AL254" s="17" t="s">
        <v>10388</v>
      </c>
      <c r="AM254" s="17">
        <f>MONTH(EMPENHO[[#This Row],[data_empenho]])</f>
        <v>1</v>
      </c>
    </row>
    <row r="255" spans="1:39" x14ac:dyDescent="0.25">
      <c r="A255">
        <v>8</v>
      </c>
      <c r="B255">
        <v>801</v>
      </c>
      <c r="C255">
        <v>10</v>
      </c>
      <c r="D255">
        <v>301</v>
      </c>
      <c r="E255">
        <v>6</v>
      </c>
      <c r="F255">
        <v>0</v>
      </c>
      <c r="G255">
        <v>2105</v>
      </c>
      <c r="H255" s="17" t="s">
        <v>860</v>
      </c>
      <c r="I255">
        <v>40</v>
      </c>
      <c r="J255">
        <v>0</v>
      </c>
      <c r="K255" s="17" t="s">
        <v>958</v>
      </c>
      <c r="L255" s="1">
        <v>44580</v>
      </c>
      <c r="M255">
        <v>300</v>
      </c>
      <c r="N255" s="17" t="s">
        <v>437</v>
      </c>
      <c r="O255">
        <v>1696</v>
      </c>
      <c r="P255" s="17" t="s">
        <v>438</v>
      </c>
      <c r="Q255">
        <v>0</v>
      </c>
      <c r="R255" s="17" t="s">
        <v>439</v>
      </c>
      <c r="S255" s="17" t="s">
        <v>440</v>
      </c>
      <c r="T255" s="17" t="s">
        <v>438</v>
      </c>
      <c r="U255">
        <v>0</v>
      </c>
      <c r="V255">
        <v>0</v>
      </c>
      <c r="W255" s="17" t="s">
        <v>959</v>
      </c>
      <c r="X255" s="17" t="s">
        <v>465</v>
      </c>
      <c r="Y255">
        <v>1</v>
      </c>
      <c r="Z255" s="17" t="s">
        <v>443</v>
      </c>
      <c r="AA255" s="17" t="s">
        <v>443</v>
      </c>
      <c r="AB255" s="17" t="s">
        <v>444</v>
      </c>
      <c r="AC255">
        <v>0</v>
      </c>
      <c r="AD255">
        <v>0</v>
      </c>
      <c r="AE255">
        <v>0</v>
      </c>
      <c r="AF255">
        <v>2022</v>
      </c>
      <c r="AG255" s="1">
        <v>44562</v>
      </c>
      <c r="AH255" s="1">
        <v>44773</v>
      </c>
      <c r="AI255" s="1">
        <v>44785</v>
      </c>
      <c r="AJ255" s="17" t="s">
        <v>34</v>
      </c>
      <c r="AK255" s="17" t="s">
        <v>35</v>
      </c>
      <c r="AL255" s="17" t="s">
        <v>10388</v>
      </c>
      <c r="AM255" s="17">
        <f>MONTH(EMPENHO[[#This Row],[data_empenho]])</f>
        <v>1</v>
      </c>
    </row>
    <row r="256" spans="1:39" x14ac:dyDescent="0.25">
      <c r="A256">
        <v>8</v>
      </c>
      <c r="B256">
        <v>801</v>
      </c>
      <c r="C256">
        <v>10</v>
      </c>
      <c r="D256">
        <v>301</v>
      </c>
      <c r="E256">
        <v>6</v>
      </c>
      <c r="F256">
        <v>0</v>
      </c>
      <c r="G256">
        <v>2105</v>
      </c>
      <c r="H256" s="17" t="s">
        <v>828</v>
      </c>
      <c r="I256">
        <v>40</v>
      </c>
      <c r="J256">
        <v>0</v>
      </c>
      <c r="K256" s="17" t="s">
        <v>960</v>
      </c>
      <c r="L256" s="1">
        <v>44580</v>
      </c>
      <c r="M256">
        <v>1250</v>
      </c>
      <c r="N256" s="17" t="s">
        <v>437</v>
      </c>
      <c r="O256">
        <v>1696</v>
      </c>
      <c r="P256" s="17" t="s">
        <v>438</v>
      </c>
      <c r="Q256">
        <v>0</v>
      </c>
      <c r="R256" s="17" t="s">
        <v>439</v>
      </c>
      <c r="S256" s="17" t="s">
        <v>440</v>
      </c>
      <c r="T256" s="17" t="s">
        <v>438</v>
      </c>
      <c r="U256">
        <v>0</v>
      </c>
      <c r="V256">
        <v>0</v>
      </c>
      <c r="W256" s="17" t="s">
        <v>961</v>
      </c>
      <c r="X256" s="17" t="s">
        <v>465</v>
      </c>
      <c r="Y256">
        <v>1</v>
      </c>
      <c r="Z256" s="17" t="s">
        <v>443</v>
      </c>
      <c r="AA256" s="17" t="s">
        <v>443</v>
      </c>
      <c r="AB256" s="17" t="s">
        <v>444</v>
      </c>
      <c r="AC256">
        <v>0</v>
      </c>
      <c r="AD256">
        <v>0</v>
      </c>
      <c r="AE256">
        <v>0</v>
      </c>
      <c r="AF256">
        <v>2022</v>
      </c>
      <c r="AG256" s="1">
        <v>44562</v>
      </c>
      <c r="AH256" s="1">
        <v>44773</v>
      </c>
      <c r="AI256" s="1">
        <v>44785</v>
      </c>
      <c r="AJ256" s="17" t="s">
        <v>34</v>
      </c>
      <c r="AK256" s="17" t="s">
        <v>35</v>
      </c>
      <c r="AL256" s="17" t="s">
        <v>10388</v>
      </c>
      <c r="AM256" s="17">
        <f>MONTH(EMPENHO[[#This Row],[data_empenho]])</f>
        <v>1</v>
      </c>
    </row>
    <row r="257" spans="1:39" x14ac:dyDescent="0.25">
      <c r="A257">
        <v>8</v>
      </c>
      <c r="B257">
        <v>801</v>
      </c>
      <c r="C257">
        <v>10</v>
      </c>
      <c r="D257">
        <v>301</v>
      </c>
      <c r="E257">
        <v>6</v>
      </c>
      <c r="F257">
        <v>0</v>
      </c>
      <c r="G257">
        <v>2092</v>
      </c>
      <c r="H257" s="17" t="s">
        <v>962</v>
      </c>
      <c r="I257">
        <v>40</v>
      </c>
      <c r="J257">
        <v>0</v>
      </c>
      <c r="K257" s="17" t="s">
        <v>963</v>
      </c>
      <c r="L257" s="1">
        <v>44580</v>
      </c>
      <c r="M257">
        <v>93</v>
      </c>
      <c r="N257" s="17" t="s">
        <v>437</v>
      </c>
      <c r="O257">
        <v>4763</v>
      </c>
      <c r="P257" s="17" t="s">
        <v>438</v>
      </c>
      <c r="Q257">
        <v>0</v>
      </c>
      <c r="R257" s="17" t="s">
        <v>439</v>
      </c>
      <c r="S257" s="17" t="s">
        <v>440</v>
      </c>
      <c r="T257" s="17" t="s">
        <v>438</v>
      </c>
      <c r="U257">
        <v>0</v>
      </c>
      <c r="V257">
        <v>0</v>
      </c>
      <c r="W257" s="17" t="s">
        <v>964</v>
      </c>
      <c r="X257" s="17" t="s">
        <v>465</v>
      </c>
      <c r="Y257">
        <v>1</v>
      </c>
      <c r="Z257" s="17" t="s">
        <v>443</v>
      </c>
      <c r="AA257" s="17" t="s">
        <v>443</v>
      </c>
      <c r="AB257" s="17" t="s">
        <v>444</v>
      </c>
      <c r="AC257">
        <v>0</v>
      </c>
      <c r="AD257">
        <v>0</v>
      </c>
      <c r="AE257">
        <v>0</v>
      </c>
      <c r="AF257">
        <v>2022</v>
      </c>
      <c r="AG257" s="1">
        <v>44562</v>
      </c>
      <c r="AH257" s="1">
        <v>44773</v>
      </c>
      <c r="AI257" s="1">
        <v>44785</v>
      </c>
      <c r="AJ257" s="17" t="s">
        <v>34</v>
      </c>
      <c r="AK257" s="17" t="s">
        <v>35</v>
      </c>
      <c r="AL257" s="17" t="s">
        <v>10388</v>
      </c>
      <c r="AM257" s="17">
        <f>MONTH(EMPENHO[[#This Row],[data_empenho]])</f>
        <v>1</v>
      </c>
    </row>
    <row r="258" spans="1:39" x14ac:dyDescent="0.25">
      <c r="A258">
        <v>8</v>
      </c>
      <c r="B258">
        <v>801</v>
      </c>
      <c r="C258">
        <v>10</v>
      </c>
      <c r="D258">
        <v>301</v>
      </c>
      <c r="E258">
        <v>6</v>
      </c>
      <c r="F258">
        <v>0</v>
      </c>
      <c r="G258">
        <v>2092</v>
      </c>
      <c r="H258" s="17" t="s">
        <v>962</v>
      </c>
      <c r="I258">
        <v>40</v>
      </c>
      <c r="J258">
        <v>0</v>
      </c>
      <c r="K258" s="17" t="s">
        <v>965</v>
      </c>
      <c r="L258" s="1">
        <v>44580</v>
      </c>
      <c r="M258">
        <v>32.9</v>
      </c>
      <c r="N258" s="17" t="s">
        <v>437</v>
      </c>
      <c r="O258">
        <v>678</v>
      </c>
      <c r="P258" s="17" t="s">
        <v>438</v>
      </c>
      <c r="Q258">
        <v>0</v>
      </c>
      <c r="R258" s="17" t="s">
        <v>439</v>
      </c>
      <c r="S258" s="17" t="s">
        <v>440</v>
      </c>
      <c r="T258" s="17" t="s">
        <v>438</v>
      </c>
      <c r="U258">
        <v>0</v>
      </c>
      <c r="V258">
        <v>0</v>
      </c>
      <c r="W258" s="17" t="s">
        <v>966</v>
      </c>
      <c r="X258" s="17" t="s">
        <v>465</v>
      </c>
      <c r="Y258">
        <v>1</v>
      </c>
      <c r="Z258" s="17" t="s">
        <v>443</v>
      </c>
      <c r="AA258" s="17" t="s">
        <v>443</v>
      </c>
      <c r="AB258" s="17" t="s">
        <v>444</v>
      </c>
      <c r="AC258">
        <v>0</v>
      </c>
      <c r="AD258">
        <v>0</v>
      </c>
      <c r="AE258">
        <v>0</v>
      </c>
      <c r="AF258">
        <v>2022</v>
      </c>
      <c r="AG258" s="1">
        <v>44562</v>
      </c>
      <c r="AH258" s="1">
        <v>44773</v>
      </c>
      <c r="AI258" s="1">
        <v>44785</v>
      </c>
      <c r="AJ258" s="17" t="s">
        <v>34</v>
      </c>
      <c r="AK258" s="17" t="s">
        <v>35</v>
      </c>
      <c r="AL258" s="17" t="s">
        <v>10388</v>
      </c>
      <c r="AM258" s="17">
        <f>MONTH(EMPENHO[[#This Row],[data_empenho]])</f>
        <v>1</v>
      </c>
    </row>
    <row r="259" spans="1:39" x14ac:dyDescent="0.25">
      <c r="A259">
        <v>6</v>
      </c>
      <c r="B259">
        <v>603</v>
      </c>
      <c r="C259">
        <v>26</v>
      </c>
      <c r="D259">
        <v>782</v>
      </c>
      <c r="E259">
        <v>17</v>
      </c>
      <c r="F259">
        <v>0</v>
      </c>
      <c r="G259">
        <v>2073</v>
      </c>
      <c r="H259" s="17" t="s">
        <v>698</v>
      </c>
      <c r="I259">
        <v>1</v>
      </c>
      <c r="J259">
        <v>0</v>
      </c>
      <c r="K259" s="17" t="s">
        <v>967</v>
      </c>
      <c r="L259" s="1">
        <v>44581</v>
      </c>
      <c r="M259">
        <v>202.3</v>
      </c>
      <c r="N259" s="17" t="s">
        <v>437</v>
      </c>
      <c r="O259">
        <v>4041</v>
      </c>
      <c r="P259" s="17" t="s">
        <v>438</v>
      </c>
      <c r="Q259">
        <v>0</v>
      </c>
      <c r="R259" s="17" t="s">
        <v>439</v>
      </c>
      <c r="S259" s="17" t="s">
        <v>440</v>
      </c>
      <c r="T259" s="17" t="s">
        <v>438</v>
      </c>
      <c r="U259">
        <v>0</v>
      </c>
      <c r="V259">
        <v>0</v>
      </c>
      <c r="W259" s="17" t="s">
        <v>968</v>
      </c>
      <c r="X259" s="17" t="s">
        <v>465</v>
      </c>
      <c r="Y259">
        <v>1</v>
      </c>
      <c r="Z259" s="17" t="s">
        <v>443</v>
      </c>
      <c r="AA259" s="17" t="s">
        <v>443</v>
      </c>
      <c r="AB259" s="17" t="s">
        <v>444</v>
      </c>
      <c r="AC259">
        <v>0</v>
      </c>
      <c r="AD259">
        <v>0</v>
      </c>
      <c r="AE259">
        <v>0</v>
      </c>
      <c r="AF259">
        <v>2022</v>
      </c>
      <c r="AG259" s="1">
        <v>44562</v>
      </c>
      <c r="AH259" s="1">
        <v>44773</v>
      </c>
      <c r="AI259" s="1">
        <v>44785</v>
      </c>
      <c r="AJ259" s="17" t="s">
        <v>34</v>
      </c>
      <c r="AK259" s="17" t="s">
        <v>35</v>
      </c>
      <c r="AL259" s="17" t="s">
        <v>10388</v>
      </c>
      <c r="AM259" s="17">
        <f>MONTH(EMPENHO[[#This Row],[data_empenho]])</f>
        <v>1</v>
      </c>
    </row>
    <row r="260" spans="1:39" x14ac:dyDescent="0.25">
      <c r="A260">
        <v>4</v>
      </c>
      <c r="B260">
        <v>401</v>
      </c>
      <c r="C260">
        <v>4</v>
      </c>
      <c r="D260">
        <v>129</v>
      </c>
      <c r="E260">
        <v>1</v>
      </c>
      <c r="F260">
        <v>0</v>
      </c>
      <c r="G260">
        <v>2077</v>
      </c>
      <c r="H260" s="17" t="s">
        <v>969</v>
      </c>
      <c r="I260">
        <v>1</v>
      </c>
      <c r="J260">
        <v>0</v>
      </c>
      <c r="K260" s="17" t="s">
        <v>970</v>
      </c>
      <c r="L260" s="1">
        <v>44581</v>
      </c>
      <c r="M260">
        <v>1798.8</v>
      </c>
      <c r="N260" s="17" t="s">
        <v>437</v>
      </c>
      <c r="O260">
        <v>5649</v>
      </c>
      <c r="P260" s="17" t="s">
        <v>438</v>
      </c>
      <c r="Q260">
        <v>0</v>
      </c>
      <c r="R260" s="17" t="s">
        <v>439</v>
      </c>
      <c r="S260" s="17" t="s">
        <v>440</v>
      </c>
      <c r="T260" s="17" t="s">
        <v>438</v>
      </c>
      <c r="U260">
        <v>0</v>
      </c>
      <c r="V260">
        <v>0</v>
      </c>
      <c r="W260" s="17" t="s">
        <v>971</v>
      </c>
      <c r="X260" s="17" t="s">
        <v>465</v>
      </c>
      <c r="Y260">
        <v>1</v>
      </c>
      <c r="Z260" s="17" t="s">
        <v>443</v>
      </c>
      <c r="AA260" s="17" t="s">
        <v>443</v>
      </c>
      <c r="AB260" s="17" t="s">
        <v>444</v>
      </c>
      <c r="AC260">
        <v>0</v>
      </c>
      <c r="AD260">
        <v>0</v>
      </c>
      <c r="AE260">
        <v>0</v>
      </c>
      <c r="AF260">
        <v>2022</v>
      </c>
      <c r="AG260" s="1">
        <v>44562</v>
      </c>
      <c r="AH260" s="1">
        <v>44773</v>
      </c>
      <c r="AI260" s="1">
        <v>44785</v>
      </c>
      <c r="AJ260" s="17" t="s">
        <v>34</v>
      </c>
      <c r="AK260" s="17" t="s">
        <v>35</v>
      </c>
      <c r="AL260" s="17" t="s">
        <v>10388</v>
      </c>
      <c r="AM260" s="17">
        <f>MONTH(EMPENHO[[#This Row],[data_empenho]])</f>
        <v>1</v>
      </c>
    </row>
    <row r="261" spans="1:39" x14ac:dyDescent="0.25">
      <c r="A261">
        <v>6</v>
      </c>
      <c r="B261">
        <v>603</v>
      </c>
      <c r="C261">
        <v>26</v>
      </c>
      <c r="D261">
        <v>782</v>
      </c>
      <c r="E261">
        <v>17</v>
      </c>
      <c r="F261">
        <v>0</v>
      </c>
      <c r="G261">
        <v>2073</v>
      </c>
      <c r="H261" s="17" t="s">
        <v>972</v>
      </c>
      <c r="I261">
        <v>1</v>
      </c>
      <c r="J261">
        <v>0</v>
      </c>
      <c r="K261" s="17" t="s">
        <v>973</v>
      </c>
      <c r="L261" s="1">
        <v>44581</v>
      </c>
      <c r="M261">
        <v>53.7</v>
      </c>
      <c r="N261" s="17" t="s">
        <v>437</v>
      </c>
      <c r="O261">
        <v>4041</v>
      </c>
      <c r="P261" s="17" t="s">
        <v>438</v>
      </c>
      <c r="Q261">
        <v>0</v>
      </c>
      <c r="R261" s="17" t="s">
        <v>439</v>
      </c>
      <c r="S261" s="17" t="s">
        <v>440</v>
      </c>
      <c r="T261" s="17" t="s">
        <v>438</v>
      </c>
      <c r="U261">
        <v>0</v>
      </c>
      <c r="V261">
        <v>0</v>
      </c>
      <c r="W261" s="17" t="s">
        <v>974</v>
      </c>
      <c r="X261" s="17" t="s">
        <v>465</v>
      </c>
      <c r="Y261">
        <v>1</v>
      </c>
      <c r="Z261" s="17" t="s">
        <v>443</v>
      </c>
      <c r="AA261" s="17" t="s">
        <v>443</v>
      </c>
      <c r="AB261" s="17" t="s">
        <v>444</v>
      </c>
      <c r="AC261">
        <v>0</v>
      </c>
      <c r="AD261">
        <v>0</v>
      </c>
      <c r="AE261">
        <v>0</v>
      </c>
      <c r="AF261">
        <v>2022</v>
      </c>
      <c r="AG261" s="1">
        <v>44562</v>
      </c>
      <c r="AH261" s="1">
        <v>44773</v>
      </c>
      <c r="AI261" s="1">
        <v>44785</v>
      </c>
      <c r="AJ261" s="17" t="s">
        <v>34</v>
      </c>
      <c r="AK261" s="17" t="s">
        <v>35</v>
      </c>
      <c r="AL261" s="17" t="s">
        <v>10388</v>
      </c>
      <c r="AM261" s="17">
        <f>MONTH(EMPENHO[[#This Row],[data_empenho]])</f>
        <v>1</v>
      </c>
    </row>
    <row r="262" spans="1:39" x14ac:dyDescent="0.25">
      <c r="A262">
        <v>3</v>
      </c>
      <c r="B262">
        <v>301</v>
      </c>
      <c r="C262">
        <v>4</v>
      </c>
      <c r="D262">
        <v>131</v>
      </c>
      <c r="E262">
        <v>1</v>
      </c>
      <c r="F262">
        <v>0</v>
      </c>
      <c r="G262">
        <v>2071</v>
      </c>
      <c r="H262" s="17" t="s">
        <v>975</v>
      </c>
      <c r="I262">
        <v>1</v>
      </c>
      <c r="J262">
        <v>0</v>
      </c>
      <c r="K262" s="17" t="s">
        <v>976</v>
      </c>
      <c r="L262" s="1">
        <v>44581</v>
      </c>
      <c r="M262">
        <v>5000</v>
      </c>
      <c r="N262" s="17" t="s">
        <v>437</v>
      </c>
      <c r="O262">
        <v>266</v>
      </c>
      <c r="P262" s="17" t="s">
        <v>438</v>
      </c>
      <c r="Q262">
        <v>0</v>
      </c>
      <c r="R262" s="17" t="s">
        <v>439</v>
      </c>
      <c r="S262" s="17" t="s">
        <v>440</v>
      </c>
      <c r="T262" s="17" t="s">
        <v>438</v>
      </c>
      <c r="U262">
        <v>0</v>
      </c>
      <c r="V262">
        <v>0</v>
      </c>
      <c r="W262" s="17" t="s">
        <v>977</v>
      </c>
      <c r="X262" s="17" t="s">
        <v>465</v>
      </c>
      <c r="Y262">
        <v>1</v>
      </c>
      <c r="Z262" s="17" t="s">
        <v>443</v>
      </c>
      <c r="AA262" s="17" t="s">
        <v>443</v>
      </c>
      <c r="AB262" s="17" t="s">
        <v>444</v>
      </c>
      <c r="AC262">
        <v>0</v>
      </c>
      <c r="AD262">
        <v>0</v>
      </c>
      <c r="AE262">
        <v>0</v>
      </c>
      <c r="AF262">
        <v>2022</v>
      </c>
      <c r="AG262" s="1">
        <v>44562</v>
      </c>
      <c r="AH262" s="1">
        <v>44773</v>
      </c>
      <c r="AI262" s="1">
        <v>44785</v>
      </c>
      <c r="AJ262" s="17" t="s">
        <v>34</v>
      </c>
      <c r="AK262" s="17" t="s">
        <v>35</v>
      </c>
      <c r="AL262" s="17" t="s">
        <v>10388</v>
      </c>
      <c r="AM262" s="17">
        <f>MONTH(EMPENHO[[#This Row],[data_empenho]])</f>
        <v>1</v>
      </c>
    </row>
    <row r="263" spans="1:39" x14ac:dyDescent="0.25">
      <c r="A263">
        <v>4</v>
      </c>
      <c r="B263">
        <v>401</v>
      </c>
      <c r="C263">
        <v>4</v>
      </c>
      <c r="D263">
        <v>123</v>
      </c>
      <c r="E263">
        <v>1</v>
      </c>
      <c r="F263">
        <v>0</v>
      </c>
      <c r="G263">
        <v>2075</v>
      </c>
      <c r="H263" s="17" t="s">
        <v>978</v>
      </c>
      <c r="I263">
        <v>1</v>
      </c>
      <c r="J263">
        <v>0</v>
      </c>
      <c r="K263" s="17" t="s">
        <v>979</v>
      </c>
      <c r="L263" s="1">
        <v>44581</v>
      </c>
      <c r="M263">
        <v>1584</v>
      </c>
      <c r="N263" s="17" t="s">
        <v>437</v>
      </c>
      <c r="O263">
        <v>7521</v>
      </c>
      <c r="P263" s="17" t="s">
        <v>438</v>
      </c>
      <c r="Q263">
        <v>0</v>
      </c>
      <c r="R263" s="17" t="s">
        <v>439</v>
      </c>
      <c r="S263" s="17" t="s">
        <v>440</v>
      </c>
      <c r="T263" s="17" t="s">
        <v>438</v>
      </c>
      <c r="U263">
        <v>0</v>
      </c>
      <c r="V263">
        <v>0</v>
      </c>
      <c r="W263" s="17" t="s">
        <v>980</v>
      </c>
      <c r="X263" s="17" t="s">
        <v>465</v>
      </c>
      <c r="Y263">
        <v>1</v>
      </c>
      <c r="Z263" s="17" t="s">
        <v>443</v>
      </c>
      <c r="AA263" s="17" t="s">
        <v>443</v>
      </c>
      <c r="AB263" s="17" t="s">
        <v>444</v>
      </c>
      <c r="AC263">
        <v>0</v>
      </c>
      <c r="AD263">
        <v>0</v>
      </c>
      <c r="AE263">
        <v>0</v>
      </c>
      <c r="AF263">
        <v>2022</v>
      </c>
      <c r="AG263" s="1">
        <v>44562</v>
      </c>
      <c r="AH263" s="1">
        <v>44773</v>
      </c>
      <c r="AI263" s="1">
        <v>44785</v>
      </c>
      <c r="AJ263" s="17" t="s">
        <v>34</v>
      </c>
      <c r="AK263" s="17" t="s">
        <v>35</v>
      </c>
      <c r="AL263" s="17" t="s">
        <v>10388</v>
      </c>
      <c r="AM263" s="17">
        <f>MONTH(EMPENHO[[#This Row],[data_empenho]])</f>
        <v>1</v>
      </c>
    </row>
    <row r="264" spans="1:39" x14ac:dyDescent="0.25">
      <c r="A264">
        <v>6</v>
      </c>
      <c r="B264">
        <v>603</v>
      </c>
      <c r="C264">
        <v>26</v>
      </c>
      <c r="D264">
        <v>782</v>
      </c>
      <c r="E264">
        <v>17</v>
      </c>
      <c r="F264">
        <v>0</v>
      </c>
      <c r="G264">
        <v>2073</v>
      </c>
      <c r="H264" s="17" t="s">
        <v>981</v>
      </c>
      <c r="I264">
        <v>1</v>
      </c>
      <c r="J264">
        <v>0</v>
      </c>
      <c r="K264" s="17" t="s">
        <v>982</v>
      </c>
      <c r="L264" s="1">
        <v>44581</v>
      </c>
      <c r="M264">
        <v>111.68</v>
      </c>
      <c r="N264" s="17" t="s">
        <v>437</v>
      </c>
      <c r="O264">
        <v>678</v>
      </c>
      <c r="P264" s="17" t="s">
        <v>438</v>
      </c>
      <c r="Q264">
        <v>0</v>
      </c>
      <c r="R264" s="17" t="s">
        <v>480</v>
      </c>
      <c r="S264" s="17" t="s">
        <v>653</v>
      </c>
      <c r="T264" s="17" t="s">
        <v>438</v>
      </c>
      <c r="U264">
        <v>19</v>
      </c>
      <c r="V264">
        <v>2021</v>
      </c>
      <c r="W264" s="17" t="s">
        <v>983</v>
      </c>
      <c r="X264" s="17" t="s">
        <v>482</v>
      </c>
      <c r="Y264">
        <v>7</v>
      </c>
      <c r="Z264" s="17" t="s">
        <v>443</v>
      </c>
      <c r="AA264" s="17" t="s">
        <v>443</v>
      </c>
      <c r="AB264" s="17" t="s">
        <v>444</v>
      </c>
      <c r="AC264">
        <v>0</v>
      </c>
      <c r="AD264">
        <v>0</v>
      </c>
      <c r="AE264">
        <v>0</v>
      </c>
      <c r="AF264">
        <v>2022</v>
      </c>
      <c r="AG264" s="1">
        <v>44562</v>
      </c>
      <c r="AH264" s="1">
        <v>44773</v>
      </c>
      <c r="AI264" s="1">
        <v>44785</v>
      </c>
      <c r="AJ264" s="17" t="s">
        <v>34</v>
      </c>
      <c r="AK264" s="17" t="s">
        <v>35</v>
      </c>
      <c r="AL264" s="17" t="s">
        <v>10388</v>
      </c>
      <c r="AM264" s="17">
        <f>MONTH(EMPENHO[[#This Row],[data_empenho]])</f>
        <v>1</v>
      </c>
    </row>
    <row r="265" spans="1:39" x14ac:dyDescent="0.25">
      <c r="A265">
        <v>7</v>
      </c>
      <c r="B265">
        <v>702</v>
      </c>
      <c r="C265">
        <v>15</v>
      </c>
      <c r="D265">
        <v>451</v>
      </c>
      <c r="E265">
        <v>17</v>
      </c>
      <c r="F265">
        <v>0</v>
      </c>
      <c r="G265">
        <v>2002</v>
      </c>
      <c r="H265" s="17" t="s">
        <v>755</v>
      </c>
      <c r="I265">
        <v>1</v>
      </c>
      <c r="J265">
        <v>0</v>
      </c>
      <c r="K265" s="17" t="s">
        <v>984</v>
      </c>
      <c r="L265" s="1">
        <v>44581</v>
      </c>
      <c r="M265">
        <v>1807</v>
      </c>
      <c r="N265" s="17" t="s">
        <v>437</v>
      </c>
      <c r="O265">
        <v>5965</v>
      </c>
      <c r="P265" s="17" t="s">
        <v>438</v>
      </c>
      <c r="Q265">
        <v>0</v>
      </c>
      <c r="R265" s="17" t="s">
        <v>480</v>
      </c>
      <c r="S265" s="17" t="s">
        <v>653</v>
      </c>
      <c r="T265" s="17" t="s">
        <v>438</v>
      </c>
      <c r="U265">
        <v>53</v>
      </c>
      <c r="V265">
        <v>2021</v>
      </c>
      <c r="W265" s="17" t="s">
        <v>985</v>
      </c>
      <c r="X265" s="17" t="s">
        <v>482</v>
      </c>
      <c r="Y265">
        <v>7</v>
      </c>
      <c r="Z265" s="17" t="s">
        <v>443</v>
      </c>
      <c r="AA265" s="17" t="s">
        <v>443</v>
      </c>
      <c r="AB265" s="17" t="s">
        <v>444</v>
      </c>
      <c r="AC265">
        <v>0</v>
      </c>
      <c r="AD265">
        <v>0</v>
      </c>
      <c r="AE265">
        <v>0</v>
      </c>
      <c r="AF265">
        <v>2022</v>
      </c>
      <c r="AG265" s="1">
        <v>44562</v>
      </c>
      <c r="AH265" s="1">
        <v>44773</v>
      </c>
      <c r="AI265" s="1">
        <v>44785</v>
      </c>
      <c r="AJ265" s="17" t="s">
        <v>34</v>
      </c>
      <c r="AK265" s="17" t="s">
        <v>35</v>
      </c>
      <c r="AL265" s="17" t="s">
        <v>10388</v>
      </c>
      <c r="AM265" s="17">
        <f>MONTH(EMPENHO[[#This Row],[data_empenho]])</f>
        <v>1</v>
      </c>
    </row>
    <row r="266" spans="1:39" x14ac:dyDescent="0.25">
      <c r="A266">
        <v>6</v>
      </c>
      <c r="B266">
        <v>603</v>
      </c>
      <c r="C266">
        <v>26</v>
      </c>
      <c r="D266">
        <v>782</v>
      </c>
      <c r="E266">
        <v>17</v>
      </c>
      <c r="F266">
        <v>0</v>
      </c>
      <c r="G266">
        <v>2073</v>
      </c>
      <c r="H266" s="17" t="s">
        <v>698</v>
      </c>
      <c r="I266">
        <v>1</v>
      </c>
      <c r="J266">
        <v>0</v>
      </c>
      <c r="K266" s="17" t="s">
        <v>986</v>
      </c>
      <c r="L266" s="1">
        <v>44581</v>
      </c>
      <c r="M266">
        <v>3234</v>
      </c>
      <c r="N266" s="17" t="s">
        <v>437</v>
      </c>
      <c r="O266">
        <v>5965</v>
      </c>
      <c r="P266" s="17" t="s">
        <v>438</v>
      </c>
      <c r="Q266">
        <v>0</v>
      </c>
      <c r="R266" s="17" t="s">
        <v>480</v>
      </c>
      <c r="S266" s="17" t="s">
        <v>653</v>
      </c>
      <c r="T266" s="17" t="s">
        <v>438</v>
      </c>
      <c r="U266">
        <v>39</v>
      </c>
      <c r="V266">
        <v>2021</v>
      </c>
      <c r="W266" s="17" t="s">
        <v>987</v>
      </c>
      <c r="X266" s="17" t="s">
        <v>482</v>
      </c>
      <c r="Y266">
        <v>7</v>
      </c>
      <c r="Z266" s="17" t="s">
        <v>443</v>
      </c>
      <c r="AA266" s="17" t="s">
        <v>443</v>
      </c>
      <c r="AB266" s="17" t="s">
        <v>444</v>
      </c>
      <c r="AC266">
        <v>0</v>
      </c>
      <c r="AD266">
        <v>0</v>
      </c>
      <c r="AE266">
        <v>0</v>
      </c>
      <c r="AF266">
        <v>2022</v>
      </c>
      <c r="AG266" s="1">
        <v>44562</v>
      </c>
      <c r="AH266" s="1">
        <v>44773</v>
      </c>
      <c r="AI266" s="1">
        <v>44785</v>
      </c>
      <c r="AJ266" s="17" t="s">
        <v>34</v>
      </c>
      <c r="AK266" s="17" t="s">
        <v>35</v>
      </c>
      <c r="AL266" s="17" t="s">
        <v>10388</v>
      </c>
      <c r="AM266" s="17">
        <f>MONTH(EMPENHO[[#This Row],[data_empenho]])</f>
        <v>1</v>
      </c>
    </row>
    <row r="267" spans="1:39" x14ac:dyDescent="0.25">
      <c r="A267">
        <v>6</v>
      </c>
      <c r="B267">
        <v>603</v>
      </c>
      <c r="C267">
        <v>26</v>
      </c>
      <c r="D267">
        <v>782</v>
      </c>
      <c r="E267">
        <v>17</v>
      </c>
      <c r="F267">
        <v>0</v>
      </c>
      <c r="G267">
        <v>2073</v>
      </c>
      <c r="H267" s="17" t="s">
        <v>755</v>
      </c>
      <c r="I267">
        <v>1</v>
      </c>
      <c r="J267">
        <v>0</v>
      </c>
      <c r="K267" s="17" t="s">
        <v>988</v>
      </c>
      <c r="L267" s="1">
        <v>44581</v>
      </c>
      <c r="M267">
        <v>2754</v>
      </c>
      <c r="N267" s="17" t="s">
        <v>437</v>
      </c>
      <c r="O267">
        <v>5965</v>
      </c>
      <c r="P267" s="17" t="s">
        <v>438</v>
      </c>
      <c r="Q267">
        <v>0</v>
      </c>
      <c r="R267" s="17" t="s">
        <v>480</v>
      </c>
      <c r="S267" s="17" t="s">
        <v>653</v>
      </c>
      <c r="T267" s="17" t="s">
        <v>438</v>
      </c>
      <c r="U267">
        <v>53</v>
      </c>
      <c r="V267">
        <v>2021</v>
      </c>
      <c r="W267" s="17" t="s">
        <v>989</v>
      </c>
      <c r="X267" s="17" t="s">
        <v>482</v>
      </c>
      <c r="Y267">
        <v>7</v>
      </c>
      <c r="Z267" s="17" t="s">
        <v>443</v>
      </c>
      <c r="AA267" s="17" t="s">
        <v>443</v>
      </c>
      <c r="AB267" s="17" t="s">
        <v>444</v>
      </c>
      <c r="AC267">
        <v>0</v>
      </c>
      <c r="AD267">
        <v>0</v>
      </c>
      <c r="AE267">
        <v>0</v>
      </c>
      <c r="AF267">
        <v>2022</v>
      </c>
      <c r="AG267" s="1">
        <v>44562</v>
      </c>
      <c r="AH267" s="1">
        <v>44773</v>
      </c>
      <c r="AI267" s="1">
        <v>44785</v>
      </c>
      <c r="AJ267" s="17" t="s">
        <v>34</v>
      </c>
      <c r="AK267" s="17" t="s">
        <v>35</v>
      </c>
      <c r="AL267" s="17" t="s">
        <v>10388</v>
      </c>
      <c r="AM267" s="17">
        <f>MONTH(EMPENHO[[#This Row],[data_empenho]])</f>
        <v>1</v>
      </c>
    </row>
    <row r="268" spans="1:39" x14ac:dyDescent="0.25">
      <c r="A268">
        <v>6</v>
      </c>
      <c r="B268">
        <v>603</v>
      </c>
      <c r="C268">
        <v>26</v>
      </c>
      <c r="D268">
        <v>782</v>
      </c>
      <c r="E268">
        <v>17</v>
      </c>
      <c r="F268">
        <v>0</v>
      </c>
      <c r="G268">
        <v>2073</v>
      </c>
      <c r="H268" s="17" t="s">
        <v>698</v>
      </c>
      <c r="I268">
        <v>1</v>
      </c>
      <c r="J268">
        <v>0</v>
      </c>
      <c r="K268" s="17" t="s">
        <v>990</v>
      </c>
      <c r="L268" s="1">
        <v>44581</v>
      </c>
      <c r="M268">
        <v>1072</v>
      </c>
      <c r="N268" s="17" t="s">
        <v>437</v>
      </c>
      <c r="O268">
        <v>5965</v>
      </c>
      <c r="P268" s="17" t="s">
        <v>438</v>
      </c>
      <c r="Q268">
        <v>0</v>
      </c>
      <c r="R268" s="17" t="s">
        <v>480</v>
      </c>
      <c r="S268" s="17" t="s">
        <v>653</v>
      </c>
      <c r="T268" s="17" t="s">
        <v>438</v>
      </c>
      <c r="U268">
        <v>53</v>
      </c>
      <c r="V268">
        <v>2021</v>
      </c>
      <c r="W268" s="17" t="s">
        <v>991</v>
      </c>
      <c r="X268" s="17" t="s">
        <v>482</v>
      </c>
      <c r="Y268">
        <v>7</v>
      </c>
      <c r="Z268" s="17" t="s">
        <v>443</v>
      </c>
      <c r="AA268" s="17" t="s">
        <v>443</v>
      </c>
      <c r="AB268" s="17" t="s">
        <v>444</v>
      </c>
      <c r="AC268">
        <v>0</v>
      </c>
      <c r="AD268">
        <v>0</v>
      </c>
      <c r="AE268">
        <v>0</v>
      </c>
      <c r="AF268">
        <v>2022</v>
      </c>
      <c r="AG268" s="1">
        <v>44562</v>
      </c>
      <c r="AH268" s="1">
        <v>44773</v>
      </c>
      <c r="AI268" s="1">
        <v>44785</v>
      </c>
      <c r="AJ268" s="17" t="s">
        <v>34</v>
      </c>
      <c r="AK268" s="17" t="s">
        <v>35</v>
      </c>
      <c r="AL268" s="17" t="s">
        <v>10388</v>
      </c>
      <c r="AM268" s="17">
        <f>MONTH(EMPENHO[[#This Row],[data_empenho]])</f>
        <v>1</v>
      </c>
    </row>
    <row r="269" spans="1:39" x14ac:dyDescent="0.25">
      <c r="A269">
        <v>8</v>
      </c>
      <c r="B269">
        <v>801</v>
      </c>
      <c r="C269">
        <v>10</v>
      </c>
      <c r="D269">
        <v>301</v>
      </c>
      <c r="E269">
        <v>6</v>
      </c>
      <c r="F269">
        <v>0</v>
      </c>
      <c r="G269">
        <v>2105</v>
      </c>
      <c r="H269" s="17" t="s">
        <v>828</v>
      </c>
      <c r="I269">
        <v>40</v>
      </c>
      <c r="J269">
        <v>0</v>
      </c>
      <c r="K269" s="17" t="s">
        <v>992</v>
      </c>
      <c r="L269" s="1">
        <v>44581</v>
      </c>
      <c r="M269">
        <v>1836</v>
      </c>
      <c r="N269" s="17" t="s">
        <v>437</v>
      </c>
      <c r="O269">
        <v>3786</v>
      </c>
      <c r="P269" s="17" t="s">
        <v>438</v>
      </c>
      <c r="Q269">
        <v>0</v>
      </c>
      <c r="R269" s="17" t="s">
        <v>480</v>
      </c>
      <c r="S269" s="17" t="s">
        <v>653</v>
      </c>
      <c r="T269" s="17" t="s">
        <v>438</v>
      </c>
      <c r="U269">
        <v>48</v>
      </c>
      <c r="V269">
        <v>2021</v>
      </c>
      <c r="W269" s="17" t="s">
        <v>993</v>
      </c>
      <c r="X269" s="17" t="s">
        <v>482</v>
      </c>
      <c r="Y269">
        <v>7</v>
      </c>
      <c r="Z269" s="17" t="s">
        <v>443</v>
      </c>
      <c r="AA269" s="17" t="s">
        <v>443</v>
      </c>
      <c r="AB269" s="17" t="s">
        <v>444</v>
      </c>
      <c r="AC269">
        <v>0</v>
      </c>
      <c r="AD269">
        <v>0</v>
      </c>
      <c r="AE269">
        <v>0</v>
      </c>
      <c r="AF269">
        <v>2022</v>
      </c>
      <c r="AG269" s="1">
        <v>44562</v>
      </c>
      <c r="AH269" s="1">
        <v>44773</v>
      </c>
      <c r="AI269" s="1">
        <v>44785</v>
      </c>
      <c r="AJ269" s="17" t="s">
        <v>34</v>
      </c>
      <c r="AK269" s="17" t="s">
        <v>35</v>
      </c>
      <c r="AL269" s="17" t="s">
        <v>10388</v>
      </c>
      <c r="AM269" s="17">
        <f>MONTH(EMPENHO[[#This Row],[data_empenho]])</f>
        <v>1</v>
      </c>
    </row>
    <row r="270" spans="1:39" x14ac:dyDescent="0.25">
      <c r="A270">
        <v>9</v>
      </c>
      <c r="B270">
        <v>902</v>
      </c>
      <c r="C270">
        <v>8</v>
      </c>
      <c r="D270">
        <v>244</v>
      </c>
      <c r="E270">
        <v>11</v>
      </c>
      <c r="F270">
        <v>0</v>
      </c>
      <c r="G270">
        <v>2017</v>
      </c>
      <c r="H270" s="17" t="s">
        <v>478</v>
      </c>
      <c r="I270">
        <v>1</v>
      </c>
      <c r="J270">
        <v>0</v>
      </c>
      <c r="K270" s="17" t="s">
        <v>994</v>
      </c>
      <c r="L270" s="1">
        <v>44581</v>
      </c>
      <c r="M270">
        <v>602.1</v>
      </c>
      <c r="N270" s="17" t="s">
        <v>437</v>
      </c>
      <c r="O270">
        <v>7085</v>
      </c>
      <c r="P270" s="17" t="s">
        <v>438</v>
      </c>
      <c r="Q270">
        <v>0</v>
      </c>
      <c r="R270" s="17" t="s">
        <v>480</v>
      </c>
      <c r="S270" s="17" t="s">
        <v>653</v>
      </c>
      <c r="T270" s="17" t="s">
        <v>438</v>
      </c>
      <c r="U270">
        <v>1</v>
      </c>
      <c r="V270">
        <v>2021</v>
      </c>
      <c r="W270" s="17" t="s">
        <v>995</v>
      </c>
      <c r="X270" s="17" t="s">
        <v>482</v>
      </c>
      <c r="Y270">
        <v>7</v>
      </c>
      <c r="Z270" s="17" t="s">
        <v>443</v>
      </c>
      <c r="AA270" s="17" t="s">
        <v>443</v>
      </c>
      <c r="AB270" s="17" t="s">
        <v>444</v>
      </c>
      <c r="AC270">
        <v>0</v>
      </c>
      <c r="AD270">
        <v>0</v>
      </c>
      <c r="AE270">
        <v>0</v>
      </c>
      <c r="AF270">
        <v>2022</v>
      </c>
      <c r="AG270" s="1">
        <v>44562</v>
      </c>
      <c r="AH270" s="1">
        <v>44773</v>
      </c>
      <c r="AI270" s="1">
        <v>44785</v>
      </c>
      <c r="AJ270" s="17" t="s">
        <v>34</v>
      </c>
      <c r="AK270" s="17" t="s">
        <v>35</v>
      </c>
      <c r="AL270" s="17" t="s">
        <v>10388</v>
      </c>
      <c r="AM270" s="17">
        <f>MONTH(EMPENHO[[#This Row],[data_empenho]])</f>
        <v>1</v>
      </c>
    </row>
    <row r="271" spans="1:39" x14ac:dyDescent="0.25">
      <c r="A271">
        <v>9</v>
      </c>
      <c r="B271">
        <v>902</v>
      </c>
      <c r="C271">
        <v>8</v>
      </c>
      <c r="D271">
        <v>244</v>
      </c>
      <c r="E271">
        <v>11</v>
      </c>
      <c r="F271">
        <v>0</v>
      </c>
      <c r="G271">
        <v>2017</v>
      </c>
      <c r="H271" s="17" t="s">
        <v>478</v>
      </c>
      <c r="I271">
        <v>1</v>
      </c>
      <c r="J271">
        <v>0</v>
      </c>
      <c r="K271" s="17" t="s">
        <v>994</v>
      </c>
      <c r="L271" s="1">
        <v>44642</v>
      </c>
      <c r="M271">
        <v>-200.7</v>
      </c>
      <c r="N271" s="17" t="s">
        <v>451</v>
      </c>
      <c r="O271">
        <v>7085</v>
      </c>
      <c r="P271" s="17" t="s">
        <v>438</v>
      </c>
      <c r="Q271">
        <v>0</v>
      </c>
      <c r="R271" s="17" t="s">
        <v>480</v>
      </c>
      <c r="S271" s="17" t="s">
        <v>653</v>
      </c>
      <c r="T271" s="17" t="s">
        <v>438</v>
      </c>
      <c r="U271">
        <v>1</v>
      </c>
      <c r="V271">
        <v>2021</v>
      </c>
      <c r="W271" s="17" t="s">
        <v>4190</v>
      </c>
      <c r="X271" s="17" t="s">
        <v>482</v>
      </c>
      <c r="Y271">
        <v>7</v>
      </c>
      <c r="Z271" s="17" t="s">
        <v>443</v>
      </c>
      <c r="AA271" s="17" t="s">
        <v>443</v>
      </c>
      <c r="AB271" s="17" t="s">
        <v>444</v>
      </c>
      <c r="AC271">
        <v>0</v>
      </c>
      <c r="AD271">
        <v>0</v>
      </c>
      <c r="AE271">
        <v>0</v>
      </c>
      <c r="AF271">
        <v>2022</v>
      </c>
      <c r="AG271" s="1">
        <v>44562</v>
      </c>
      <c r="AH271" s="1">
        <v>44773</v>
      </c>
      <c r="AI271" s="1">
        <v>44785</v>
      </c>
      <c r="AJ271" s="17" t="s">
        <v>34</v>
      </c>
      <c r="AK271" s="17" t="s">
        <v>35</v>
      </c>
      <c r="AL271" s="17" t="s">
        <v>10388</v>
      </c>
      <c r="AM271" s="17">
        <f>MONTH(EMPENHO[[#This Row],[data_empenho]])</f>
        <v>3</v>
      </c>
    </row>
    <row r="272" spans="1:39" x14ac:dyDescent="0.25">
      <c r="A272">
        <v>6</v>
      </c>
      <c r="B272">
        <v>603</v>
      </c>
      <c r="C272">
        <v>26</v>
      </c>
      <c r="D272">
        <v>782</v>
      </c>
      <c r="E272">
        <v>17</v>
      </c>
      <c r="F272">
        <v>0</v>
      </c>
      <c r="G272">
        <v>2073</v>
      </c>
      <c r="H272" s="17" t="s">
        <v>828</v>
      </c>
      <c r="I272">
        <v>1</v>
      </c>
      <c r="J272">
        <v>0</v>
      </c>
      <c r="K272" s="17" t="s">
        <v>996</v>
      </c>
      <c r="L272" s="1">
        <v>44581</v>
      </c>
      <c r="M272">
        <v>1322</v>
      </c>
      <c r="N272" s="17" t="s">
        <v>437</v>
      </c>
      <c r="O272">
        <v>7986</v>
      </c>
      <c r="P272" s="17" t="s">
        <v>438</v>
      </c>
      <c r="Q272">
        <v>0</v>
      </c>
      <c r="R272" s="17" t="s">
        <v>439</v>
      </c>
      <c r="S272" s="17" t="s">
        <v>440</v>
      </c>
      <c r="T272" s="17" t="s">
        <v>438</v>
      </c>
      <c r="U272">
        <v>6</v>
      </c>
      <c r="V272">
        <v>2022</v>
      </c>
      <c r="W272" s="17" t="s">
        <v>997</v>
      </c>
      <c r="X272" s="17" t="s">
        <v>465</v>
      </c>
      <c r="Y272">
        <v>1</v>
      </c>
      <c r="Z272" s="17" t="s">
        <v>443</v>
      </c>
      <c r="AA272" s="17" t="s">
        <v>443</v>
      </c>
      <c r="AB272" s="17" t="s">
        <v>444</v>
      </c>
      <c r="AC272">
        <v>0</v>
      </c>
      <c r="AD272">
        <v>0</v>
      </c>
      <c r="AE272">
        <v>0</v>
      </c>
      <c r="AF272">
        <v>2022</v>
      </c>
      <c r="AG272" s="1">
        <v>44562</v>
      </c>
      <c r="AH272" s="1">
        <v>44773</v>
      </c>
      <c r="AI272" s="1">
        <v>44785</v>
      </c>
      <c r="AJ272" s="17" t="s">
        <v>34</v>
      </c>
      <c r="AK272" s="17" t="s">
        <v>35</v>
      </c>
      <c r="AL272" s="17" t="s">
        <v>10388</v>
      </c>
      <c r="AM272" s="17">
        <f>MONTH(EMPENHO[[#This Row],[data_empenho]])</f>
        <v>1</v>
      </c>
    </row>
    <row r="273" spans="1:39" x14ac:dyDescent="0.25">
      <c r="A273">
        <v>7</v>
      </c>
      <c r="B273">
        <v>702</v>
      </c>
      <c r="C273">
        <v>15</v>
      </c>
      <c r="D273">
        <v>451</v>
      </c>
      <c r="E273">
        <v>17</v>
      </c>
      <c r="F273">
        <v>0</v>
      </c>
      <c r="G273">
        <v>2002</v>
      </c>
      <c r="H273" s="17" t="s">
        <v>828</v>
      </c>
      <c r="I273">
        <v>1</v>
      </c>
      <c r="J273">
        <v>0</v>
      </c>
      <c r="K273" s="17" t="s">
        <v>998</v>
      </c>
      <c r="L273" s="1">
        <v>44581</v>
      </c>
      <c r="M273">
        <v>1126.5</v>
      </c>
      <c r="N273" s="17" t="s">
        <v>437</v>
      </c>
      <c r="O273">
        <v>204</v>
      </c>
      <c r="P273" s="17" t="s">
        <v>438</v>
      </c>
      <c r="Q273">
        <v>0</v>
      </c>
      <c r="R273" s="17" t="s">
        <v>439</v>
      </c>
      <c r="S273" s="17" t="s">
        <v>440</v>
      </c>
      <c r="T273" s="17" t="s">
        <v>438</v>
      </c>
      <c r="U273">
        <v>7</v>
      </c>
      <c r="V273">
        <v>2022</v>
      </c>
      <c r="W273" s="17" t="s">
        <v>999</v>
      </c>
      <c r="X273" s="17" t="s">
        <v>465</v>
      </c>
      <c r="Y273">
        <v>1</v>
      </c>
      <c r="Z273" s="17" t="s">
        <v>443</v>
      </c>
      <c r="AA273" s="17" t="s">
        <v>443</v>
      </c>
      <c r="AB273" s="17" t="s">
        <v>444</v>
      </c>
      <c r="AC273">
        <v>0</v>
      </c>
      <c r="AD273">
        <v>0</v>
      </c>
      <c r="AE273">
        <v>0</v>
      </c>
      <c r="AF273">
        <v>2022</v>
      </c>
      <c r="AG273" s="1">
        <v>44562</v>
      </c>
      <c r="AH273" s="1">
        <v>44773</v>
      </c>
      <c r="AI273" s="1">
        <v>44785</v>
      </c>
      <c r="AJ273" s="17" t="s">
        <v>34</v>
      </c>
      <c r="AK273" s="17" t="s">
        <v>35</v>
      </c>
      <c r="AL273" s="17" t="s">
        <v>10388</v>
      </c>
      <c r="AM273" s="17">
        <f>MONTH(EMPENHO[[#This Row],[data_empenho]])</f>
        <v>1</v>
      </c>
    </row>
    <row r="274" spans="1:39" x14ac:dyDescent="0.25">
      <c r="A274">
        <v>7</v>
      </c>
      <c r="B274">
        <v>702</v>
      </c>
      <c r="C274">
        <v>15</v>
      </c>
      <c r="D274">
        <v>451</v>
      </c>
      <c r="E274">
        <v>17</v>
      </c>
      <c r="F274">
        <v>0</v>
      </c>
      <c r="G274">
        <v>2002</v>
      </c>
      <c r="H274" s="17" t="s">
        <v>828</v>
      </c>
      <c r="I274">
        <v>1</v>
      </c>
      <c r="J274">
        <v>0</v>
      </c>
      <c r="K274" s="17" t="s">
        <v>1000</v>
      </c>
      <c r="L274" s="1">
        <v>44581</v>
      </c>
      <c r="M274">
        <v>540</v>
      </c>
      <c r="N274" s="17" t="s">
        <v>437</v>
      </c>
      <c r="O274">
        <v>7986</v>
      </c>
      <c r="P274" s="17" t="s">
        <v>438</v>
      </c>
      <c r="Q274">
        <v>0</v>
      </c>
      <c r="R274" s="17" t="s">
        <v>439</v>
      </c>
      <c r="S274" s="17" t="s">
        <v>440</v>
      </c>
      <c r="T274" s="17" t="s">
        <v>438</v>
      </c>
      <c r="U274">
        <v>7</v>
      </c>
      <c r="V274">
        <v>2022</v>
      </c>
      <c r="W274" s="17" t="s">
        <v>1001</v>
      </c>
      <c r="X274" s="17" t="s">
        <v>465</v>
      </c>
      <c r="Y274">
        <v>1</v>
      </c>
      <c r="Z274" s="17" t="s">
        <v>443</v>
      </c>
      <c r="AA274" s="17" t="s">
        <v>443</v>
      </c>
      <c r="AB274" s="17" t="s">
        <v>444</v>
      </c>
      <c r="AC274">
        <v>0</v>
      </c>
      <c r="AD274">
        <v>0</v>
      </c>
      <c r="AE274">
        <v>0</v>
      </c>
      <c r="AF274">
        <v>2022</v>
      </c>
      <c r="AG274" s="1">
        <v>44562</v>
      </c>
      <c r="AH274" s="1">
        <v>44773</v>
      </c>
      <c r="AI274" s="1">
        <v>44785</v>
      </c>
      <c r="AJ274" s="17" t="s">
        <v>34</v>
      </c>
      <c r="AK274" s="17" t="s">
        <v>35</v>
      </c>
      <c r="AL274" s="17" t="s">
        <v>10388</v>
      </c>
      <c r="AM274" s="17">
        <f>MONTH(EMPENHO[[#This Row],[data_empenho]])</f>
        <v>1</v>
      </c>
    </row>
    <row r="275" spans="1:39" x14ac:dyDescent="0.25">
      <c r="A275">
        <v>5</v>
      </c>
      <c r="B275">
        <v>502</v>
      </c>
      <c r="C275">
        <v>12</v>
      </c>
      <c r="D275">
        <v>782</v>
      </c>
      <c r="E275">
        <v>2</v>
      </c>
      <c r="F275">
        <v>0</v>
      </c>
      <c r="G275">
        <v>2035</v>
      </c>
      <c r="H275" s="17" t="s">
        <v>478</v>
      </c>
      <c r="I275">
        <v>20</v>
      </c>
      <c r="J275">
        <v>0</v>
      </c>
      <c r="K275" s="17" t="s">
        <v>1002</v>
      </c>
      <c r="L275" s="1">
        <v>44581</v>
      </c>
      <c r="M275">
        <v>2007</v>
      </c>
      <c r="N275" s="17" t="s">
        <v>437</v>
      </c>
      <c r="O275">
        <v>7085</v>
      </c>
      <c r="P275" s="17" t="s">
        <v>438</v>
      </c>
      <c r="Q275">
        <v>0</v>
      </c>
      <c r="R275" s="17" t="s">
        <v>480</v>
      </c>
      <c r="S275" s="17" t="s">
        <v>653</v>
      </c>
      <c r="T275" s="17" t="s">
        <v>438</v>
      </c>
      <c r="U275">
        <v>1</v>
      </c>
      <c r="V275">
        <v>2021</v>
      </c>
      <c r="W275" s="17" t="s">
        <v>1003</v>
      </c>
      <c r="X275" s="17" t="s">
        <v>482</v>
      </c>
      <c r="Y275">
        <v>7</v>
      </c>
      <c r="Z275" s="17" t="s">
        <v>443</v>
      </c>
      <c r="AA275" s="17" t="s">
        <v>443</v>
      </c>
      <c r="AB275" s="17" t="s">
        <v>444</v>
      </c>
      <c r="AC275">
        <v>0</v>
      </c>
      <c r="AD275">
        <v>0</v>
      </c>
      <c r="AE275">
        <v>0</v>
      </c>
      <c r="AF275">
        <v>2022</v>
      </c>
      <c r="AG275" s="1">
        <v>44562</v>
      </c>
      <c r="AH275" s="1">
        <v>44773</v>
      </c>
      <c r="AI275" s="1">
        <v>44785</v>
      </c>
      <c r="AJ275" s="17" t="s">
        <v>34</v>
      </c>
      <c r="AK275" s="17" t="s">
        <v>35</v>
      </c>
      <c r="AL275" s="17" t="s">
        <v>10388</v>
      </c>
      <c r="AM275" s="17">
        <f>MONTH(EMPENHO[[#This Row],[data_empenho]])</f>
        <v>1</v>
      </c>
    </row>
    <row r="276" spans="1:39" x14ac:dyDescent="0.25">
      <c r="A276">
        <v>5</v>
      </c>
      <c r="B276">
        <v>502</v>
      </c>
      <c r="C276">
        <v>12</v>
      </c>
      <c r="D276">
        <v>782</v>
      </c>
      <c r="E276">
        <v>2</v>
      </c>
      <c r="F276">
        <v>0</v>
      </c>
      <c r="G276">
        <v>2035</v>
      </c>
      <c r="H276" s="17" t="s">
        <v>478</v>
      </c>
      <c r="I276">
        <v>20</v>
      </c>
      <c r="J276">
        <v>0</v>
      </c>
      <c r="K276" s="17" t="s">
        <v>1002</v>
      </c>
      <c r="L276" s="1">
        <v>44655</v>
      </c>
      <c r="M276">
        <v>-508.44</v>
      </c>
      <c r="N276" s="17" t="s">
        <v>451</v>
      </c>
      <c r="O276">
        <v>7085</v>
      </c>
      <c r="P276" s="17" t="s">
        <v>438</v>
      </c>
      <c r="Q276">
        <v>0</v>
      </c>
      <c r="R276" s="17" t="s">
        <v>480</v>
      </c>
      <c r="S276" s="17" t="s">
        <v>653</v>
      </c>
      <c r="T276" s="17" t="s">
        <v>438</v>
      </c>
      <c r="U276">
        <v>1</v>
      </c>
      <c r="V276">
        <v>2021</v>
      </c>
      <c r="W276" s="17" t="s">
        <v>5946</v>
      </c>
      <c r="X276" s="17" t="s">
        <v>482</v>
      </c>
      <c r="Y276">
        <v>7</v>
      </c>
      <c r="Z276" s="17" t="s">
        <v>443</v>
      </c>
      <c r="AA276" s="17" t="s">
        <v>443</v>
      </c>
      <c r="AB276" s="17" t="s">
        <v>444</v>
      </c>
      <c r="AC276">
        <v>0</v>
      </c>
      <c r="AD276">
        <v>0</v>
      </c>
      <c r="AE276">
        <v>0</v>
      </c>
      <c r="AF276">
        <v>2022</v>
      </c>
      <c r="AG276" s="1">
        <v>44562</v>
      </c>
      <c r="AH276" s="1">
        <v>44773</v>
      </c>
      <c r="AI276" s="1">
        <v>44785</v>
      </c>
      <c r="AJ276" s="17" t="s">
        <v>34</v>
      </c>
      <c r="AK276" s="17" t="s">
        <v>35</v>
      </c>
      <c r="AL276" s="17" t="s">
        <v>10388</v>
      </c>
      <c r="AM276" s="17">
        <f>MONTH(EMPENHO[[#This Row],[data_empenho]])</f>
        <v>4</v>
      </c>
    </row>
    <row r="277" spans="1:39" x14ac:dyDescent="0.25">
      <c r="A277">
        <v>5</v>
      </c>
      <c r="B277">
        <v>502</v>
      </c>
      <c r="C277">
        <v>12</v>
      </c>
      <c r="D277">
        <v>782</v>
      </c>
      <c r="E277">
        <v>2</v>
      </c>
      <c r="F277">
        <v>0</v>
      </c>
      <c r="G277">
        <v>2035</v>
      </c>
      <c r="H277" s="17" t="s">
        <v>478</v>
      </c>
      <c r="I277">
        <v>20</v>
      </c>
      <c r="J277">
        <v>0</v>
      </c>
      <c r="K277" s="17" t="s">
        <v>1004</v>
      </c>
      <c r="L277" s="1">
        <v>44581</v>
      </c>
      <c r="M277">
        <v>2530</v>
      </c>
      <c r="N277" s="17" t="s">
        <v>437</v>
      </c>
      <c r="O277">
        <v>7085</v>
      </c>
      <c r="P277" s="17" t="s">
        <v>438</v>
      </c>
      <c r="Q277">
        <v>0</v>
      </c>
      <c r="R277" s="17" t="s">
        <v>480</v>
      </c>
      <c r="S277" s="17" t="s">
        <v>653</v>
      </c>
      <c r="T277" s="17" t="s">
        <v>438</v>
      </c>
      <c r="U277">
        <v>1</v>
      </c>
      <c r="V277">
        <v>2021</v>
      </c>
      <c r="W277" s="17" t="s">
        <v>1005</v>
      </c>
      <c r="X277" s="17" t="s">
        <v>482</v>
      </c>
      <c r="Y277">
        <v>1</v>
      </c>
      <c r="Z277" s="17" t="s">
        <v>443</v>
      </c>
      <c r="AA277" s="17" t="s">
        <v>443</v>
      </c>
      <c r="AB277" s="17" t="s">
        <v>444</v>
      </c>
      <c r="AC277">
        <v>0</v>
      </c>
      <c r="AD277">
        <v>0</v>
      </c>
      <c r="AE277">
        <v>0</v>
      </c>
      <c r="AF277">
        <v>2022</v>
      </c>
      <c r="AG277" s="1">
        <v>44562</v>
      </c>
      <c r="AH277" s="1">
        <v>44773</v>
      </c>
      <c r="AI277" s="1">
        <v>44785</v>
      </c>
      <c r="AJ277" s="17" t="s">
        <v>34</v>
      </c>
      <c r="AK277" s="17" t="s">
        <v>35</v>
      </c>
      <c r="AL277" s="17" t="s">
        <v>10388</v>
      </c>
      <c r="AM277" s="17">
        <f>MONTH(EMPENHO[[#This Row],[data_empenho]])</f>
        <v>1</v>
      </c>
    </row>
    <row r="278" spans="1:39" x14ac:dyDescent="0.25">
      <c r="A278">
        <v>5</v>
      </c>
      <c r="B278">
        <v>502</v>
      </c>
      <c r="C278">
        <v>12</v>
      </c>
      <c r="D278">
        <v>782</v>
      </c>
      <c r="E278">
        <v>2</v>
      </c>
      <c r="F278">
        <v>0</v>
      </c>
      <c r="G278">
        <v>2035</v>
      </c>
      <c r="H278" s="17" t="s">
        <v>828</v>
      </c>
      <c r="I278">
        <v>20</v>
      </c>
      <c r="J278">
        <v>0</v>
      </c>
      <c r="K278" s="17" t="s">
        <v>1006</v>
      </c>
      <c r="L278" s="1">
        <v>44581</v>
      </c>
      <c r="M278">
        <v>10140</v>
      </c>
      <c r="N278" s="17" t="s">
        <v>437</v>
      </c>
      <c r="O278">
        <v>5651</v>
      </c>
      <c r="P278" s="17" t="s">
        <v>438</v>
      </c>
      <c r="Q278">
        <v>0</v>
      </c>
      <c r="R278" s="17" t="s">
        <v>480</v>
      </c>
      <c r="S278" s="17" t="s">
        <v>653</v>
      </c>
      <c r="T278" s="17" t="s">
        <v>438</v>
      </c>
      <c r="U278">
        <v>31</v>
      </c>
      <c r="V278">
        <v>2021</v>
      </c>
      <c r="W278" s="17" t="s">
        <v>1007</v>
      </c>
      <c r="X278" s="17" t="s">
        <v>482</v>
      </c>
      <c r="Y278">
        <v>7</v>
      </c>
      <c r="Z278" s="17" t="s">
        <v>443</v>
      </c>
      <c r="AA278" s="17" t="s">
        <v>443</v>
      </c>
      <c r="AB278" s="17" t="s">
        <v>444</v>
      </c>
      <c r="AC278">
        <v>0</v>
      </c>
      <c r="AD278">
        <v>0</v>
      </c>
      <c r="AE278">
        <v>0</v>
      </c>
      <c r="AF278">
        <v>2022</v>
      </c>
      <c r="AG278" s="1">
        <v>44562</v>
      </c>
      <c r="AH278" s="1">
        <v>44773</v>
      </c>
      <c r="AI278" s="1">
        <v>44785</v>
      </c>
      <c r="AJ278" s="17" t="s">
        <v>34</v>
      </c>
      <c r="AK278" s="17" t="s">
        <v>35</v>
      </c>
      <c r="AL278" s="17" t="s">
        <v>10388</v>
      </c>
      <c r="AM278" s="17">
        <f>MONTH(EMPENHO[[#This Row],[data_empenho]])</f>
        <v>1</v>
      </c>
    </row>
    <row r="279" spans="1:39" x14ac:dyDescent="0.25">
      <c r="A279">
        <v>7</v>
      </c>
      <c r="B279">
        <v>702</v>
      </c>
      <c r="C279">
        <v>15</v>
      </c>
      <c r="D279">
        <v>451</v>
      </c>
      <c r="E279">
        <v>17</v>
      </c>
      <c r="F279">
        <v>0</v>
      </c>
      <c r="G279">
        <v>2002</v>
      </c>
      <c r="H279" s="17" t="s">
        <v>860</v>
      </c>
      <c r="I279">
        <v>1</v>
      </c>
      <c r="J279">
        <v>0</v>
      </c>
      <c r="K279" s="17" t="s">
        <v>1008</v>
      </c>
      <c r="L279" s="1">
        <v>44582</v>
      </c>
      <c r="M279">
        <v>208</v>
      </c>
      <c r="N279" s="17" t="s">
        <v>437</v>
      </c>
      <c r="O279">
        <v>5965</v>
      </c>
      <c r="P279" s="17" t="s">
        <v>438</v>
      </c>
      <c r="Q279">
        <v>0</v>
      </c>
      <c r="R279" s="17" t="s">
        <v>480</v>
      </c>
      <c r="S279" s="17" t="s">
        <v>653</v>
      </c>
      <c r="T279" s="17" t="s">
        <v>438</v>
      </c>
      <c r="U279">
        <v>53</v>
      </c>
      <c r="V279">
        <v>2021</v>
      </c>
      <c r="W279" s="17" t="s">
        <v>1009</v>
      </c>
      <c r="X279" s="17" t="s">
        <v>482</v>
      </c>
      <c r="Y279">
        <v>7</v>
      </c>
      <c r="Z279" s="17" t="s">
        <v>443</v>
      </c>
      <c r="AA279" s="17" t="s">
        <v>443</v>
      </c>
      <c r="AB279" s="17" t="s">
        <v>444</v>
      </c>
      <c r="AC279">
        <v>0</v>
      </c>
      <c r="AD279">
        <v>0</v>
      </c>
      <c r="AE279">
        <v>0</v>
      </c>
      <c r="AF279">
        <v>2022</v>
      </c>
      <c r="AG279" s="1">
        <v>44562</v>
      </c>
      <c r="AH279" s="1">
        <v>44773</v>
      </c>
      <c r="AI279" s="1">
        <v>44785</v>
      </c>
      <c r="AJ279" s="17" t="s">
        <v>34</v>
      </c>
      <c r="AK279" s="17" t="s">
        <v>35</v>
      </c>
      <c r="AL279" s="17" t="s">
        <v>10388</v>
      </c>
      <c r="AM279" s="17">
        <f>MONTH(EMPENHO[[#This Row],[data_empenho]])</f>
        <v>1</v>
      </c>
    </row>
    <row r="280" spans="1:39" x14ac:dyDescent="0.25">
      <c r="A280">
        <v>7</v>
      </c>
      <c r="B280">
        <v>702</v>
      </c>
      <c r="C280">
        <v>15</v>
      </c>
      <c r="D280">
        <v>451</v>
      </c>
      <c r="E280">
        <v>17</v>
      </c>
      <c r="F280">
        <v>0</v>
      </c>
      <c r="G280">
        <v>2002</v>
      </c>
      <c r="H280" s="17" t="s">
        <v>828</v>
      </c>
      <c r="I280">
        <v>1</v>
      </c>
      <c r="J280">
        <v>0</v>
      </c>
      <c r="K280" s="17" t="s">
        <v>1010</v>
      </c>
      <c r="L280" s="1">
        <v>44582</v>
      </c>
      <c r="M280">
        <v>507</v>
      </c>
      <c r="N280" s="17" t="s">
        <v>437</v>
      </c>
      <c r="O280">
        <v>5965</v>
      </c>
      <c r="P280" s="17" t="s">
        <v>438</v>
      </c>
      <c r="Q280">
        <v>0</v>
      </c>
      <c r="R280" s="17" t="s">
        <v>480</v>
      </c>
      <c r="S280" s="17" t="s">
        <v>653</v>
      </c>
      <c r="T280" s="17" t="s">
        <v>438</v>
      </c>
      <c r="U280">
        <v>53</v>
      </c>
      <c r="V280">
        <v>2021</v>
      </c>
      <c r="W280" s="17" t="s">
        <v>1011</v>
      </c>
      <c r="X280" s="17" t="s">
        <v>482</v>
      </c>
      <c r="Y280">
        <v>7</v>
      </c>
      <c r="Z280" s="17" t="s">
        <v>443</v>
      </c>
      <c r="AA280" s="17" t="s">
        <v>443</v>
      </c>
      <c r="AB280" s="17" t="s">
        <v>444</v>
      </c>
      <c r="AC280">
        <v>0</v>
      </c>
      <c r="AD280">
        <v>0</v>
      </c>
      <c r="AE280">
        <v>0</v>
      </c>
      <c r="AF280">
        <v>2022</v>
      </c>
      <c r="AG280" s="1">
        <v>44562</v>
      </c>
      <c r="AH280" s="1">
        <v>44773</v>
      </c>
      <c r="AI280" s="1">
        <v>44785</v>
      </c>
      <c r="AJ280" s="17" t="s">
        <v>34</v>
      </c>
      <c r="AK280" s="17" t="s">
        <v>35</v>
      </c>
      <c r="AL280" s="17" t="s">
        <v>10388</v>
      </c>
      <c r="AM280" s="17">
        <f>MONTH(EMPENHO[[#This Row],[data_empenho]])</f>
        <v>1</v>
      </c>
    </row>
    <row r="281" spans="1:39" x14ac:dyDescent="0.25">
      <c r="A281">
        <v>7</v>
      </c>
      <c r="B281">
        <v>702</v>
      </c>
      <c r="C281">
        <v>15</v>
      </c>
      <c r="D281">
        <v>451</v>
      </c>
      <c r="E281">
        <v>17</v>
      </c>
      <c r="F281">
        <v>0</v>
      </c>
      <c r="G281">
        <v>2002</v>
      </c>
      <c r="H281" s="17" t="s">
        <v>755</v>
      </c>
      <c r="I281">
        <v>1</v>
      </c>
      <c r="J281">
        <v>0</v>
      </c>
      <c r="K281" s="17" t="s">
        <v>1012</v>
      </c>
      <c r="L281" s="1">
        <v>44582</v>
      </c>
      <c r="M281">
        <v>1000</v>
      </c>
      <c r="N281" s="17" t="s">
        <v>437</v>
      </c>
      <c r="O281">
        <v>7183</v>
      </c>
      <c r="P281" s="17" t="s">
        <v>438</v>
      </c>
      <c r="Q281">
        <v>0</v>
      </c>
      <c r="R281" s="17" t="s">
        <v>439</v>
      </c>
      <c r="S281" s="17" t="s">
        <v>440</v>
      </c>
      <c r="T281" s="17" t="s">
        <v>438</v>
      </c>
      <c r="U281">
        <v>0</v>
      </c>
      <c r="V281">
        <v>0</v>
      </c>
      <c r="W281" s="17" t="s">
        <v>1013</v>
      </c>
      <c r="X281" s="17" t="s">
        <v>465</v>
      </c>
      <c r="Y281">
        <v>1</v>
      </c>
      <c r="Z281" s="17" t="s">
        <v>443</v>
      </c>
      <c r="AA281" s="17" t="s">
        <v>443</v>
      </c>
      <c r="AB281" s="17" t="s">
        <v>444</v>
      </c>
      <c r="AC281">
        <v>0</v>
      </c>
      <c r="AD281">
        <v>0</v>
      </c>
      <c r="AE281">
        <v>0</v>
      </c>
      <c r="AF281">
        <v>2022</v>
      </c>
      <c r="AG281" s="1">
        <v>44562</v>
      </c>
      <c r="AH281" s="1">
        <v>44773</v>
      </c>
      <c r="AI281" s="1">
        <v>44785</v>
      </c>
      <c r="AJ281" s="17" t="s">
        <v>34</v>
      </c>
      <c r="AK281" s="17" t="s">
        <v>35</v>
      </c>
      <c r="AL281" s="17" t="s">
        <v>10388</v>
      </c>
      <c r="AM281" s="17">
        <f>MONTH(EMPENHO[[#This Row],[data_empenho]])</f>
        <v>1</v>
      </c>
    </row>
    <row r="282" spans="1:39" x14ac:dyDescent="0.25">
      <c r="A282">
        <v>7</v>
      </c>
      <c r="B282">
        <v>702</v>
      </c>
      <c r="C282">
        <v>15</v>
      </c>
      <c r="D282">
        <v>451</v>
      </c>
      <c r="E282">
        <v>17</v>
      </c>
      <c r="F282">
        <v>0</v>
      </c>
      <c r="G282">
        <v>2002</v>
      </c>
      <c r="H282" s="17" t="s">
        <v>651</v>
      </c>
      <c r="I282">
        <v>1</v>
      </c>
      <c r="J282">
        <v>0</v>
      </c>
      <c r="K282" s="17" t="s">
        <v>1014</v>
      </c>
      <c r="L282" s="1">
        <v>44582</v>
      </c>
      <c r="M282">
        <v>115.38</v>
      </c>
      <c r="N282" s="17" t="s">
        <v>437</v>
      </c>
      <c r="O282">
        <v>7717</v>
      </c>
      <c r="P282" s="17" t="s">
        <v>438</v>
      </c>
      <c r="Q282">
        <v>0</v>
      </c>
      <c r="R282" s="17" t="s">
        <v>480</v>
      </c>
      <c r="S282" s="17" t="s">
        <v>653</v>
      </c>
      <c r="T282" s="17" t="s">
        <v>438</v>
      </c>
      <c r="U282">
        <v>1</v>
      </c>
      <c r="V282">
        <v>2021</v>
      </c>
      <c r="W282" s="17" t="s">
        <v>1015</v>
      </c>
      <c r="X282" s="17" t="s">
        <v>482</v>
      </c>
      <c r="Y282">
        <v>7</v>
      </c>
      <c r="Z282" s="17" t="s">
        <v>443</v>
      </c>
      <c r="AA282" s="17" t="s">
        <v>443</v>
      </c>
      <c r="AB282" s="17" t="s">
        <v>444</v>
      </c>
      <c r="AC282">
        <v>0</v>
      </c>
      <c r="AD282">
        <v>0</v>
      </c>
      <c r="AE282">
        <v>0</v>
      </c>
      <c r="AF282">
        <v>2022</v>
      </c>
      <c r="AG282" s="1">
        <v>44562</v>
      </c>
      <c r="AH282" s="1">
        <v>44773</v>
      </c>
      <c r="AI282" s="1">
        <v>44785</v>
      </c>
      <c r="AJ282" s="17" t="s">
        <v>34</v>
      </c>
      <c r="AK282" s="17" t="s">
        <v>35</v>
      </c>
      <c r="AL282" s="17" t="s">
        <v>10388</v>
      </c>
      <c r="AM282" s="17">
        <f>MONTH(EMPENHO[[#This Row],[data_empenho]])</f>
        <v>1</v>
      </c>
    </row>
    <row r="283" spans="1:39" x14ac:dyDescent="0.25">
      <c r="A283">
        <v>7</v>
      </c>
      <c r="B283">
        <v>702</v>
      </c>
      <c r="C283">
        <v>17</v>
      </c>
      <c r="D283">
        <v>512</v>
      </c>
      <c r="E283">
        <v>12</v>
      </c>
      <c r="F283">
        <v>0</v>
      </c>
      <c r="G283">
        <v>1002</v>
      </c>
      <c r="H283" s="17" t="s">
        <v>1016</v>
      </c>
      <c r="I283">
        <v>1</v>
      </c>
      <c r="J283">
        <v>0</v>
      </c>
      <c r="K283" s="17" t="s">
        <v>1017</v>
      </c>
      <c r="L283" s="1">
        <v>44582</v>
      </c>
      <c r="M283">
        <v>3446.4</v>
      </c>
      <c r="N283" s="17" t="s">
        <v>437</v>
      </c>
      <c r="O283">
        <v>1600</v>
      </c>
      <c r="P283" s="17" t="s">
        <v>438</v>
      </c>
      <c r="Q283">
        <v>0</v>
      </c>
      <c r="R283" s="17" t="s">
        <v>480</v>
      </c>
      <c r="S283" s="17" t="s">
        <v>653</v>
      </c>
      <c r="T283" s="17" t="s">
        <v>438</v>
      </c>
      <c r="U283">
        <v>40</v>
      </c>
      <c r="V283">
        <v>2021</v>
      </c>
      <c r="W283" s="17" t="s">
        <v>1018</v>
      </c>
      <c r="X283" s="17" t="s">
        <v>482</v>
      </c>
      <c r="Y283">
        <v>7</v>
      </c>
      <c r="Z283" s="17" t="s">
        <v>443</v>
      </c>
      <c r="AA283" s="17" t="s">
        <v>443</v>
      </c>
      <c r="AB283" s="17" t="s">
        <v>444</v>
      </c>
      <c r="AC283">
        <v>0</v>
      </c>
      <c r="AD283">
        <v>0</v>
      </c>
      <c r="AE283">
        <v>0</v>
      </c>
      <c r="AF283">
        <v>2022</v>
      </c>
      <c r="AG283" s="1">
        <v>44562</v>
      </c>
      <c r="AH283" s="1">
        <v>44773</v>
      </c>
      <c r="AI283" s="1">
        <v>44785</v>
      </c>
      <c r="AJ283" s="17" t="s">
        <v>34</v>
      </c>
      <c r="AK283" s="17" t="s">
        <v>35</v>
      </c>
      <c r="AL283" s="17" t="s">
        <v>10388</v>
      </c>
      <c r="AM283" s="17">
        <f>MONTH(EMPENHO[[#This Row],[data_empenho]])</f>
        <v>1</v>
      </c>
    </row>
    <row r="284" spans="1:39" x14ac:dyDescent="0.25">
      <c r="A284">
        <v>7</v>
      </c>
      <c r="B284">
        <v>701</v>
      </c>
      <c r="C284">
        <v>4</v>
      </c>
      <c r="D284">
        <v>122</v>
      </c>
      <c r="E284">
        <v>1</v>
      </c>
      <c r="F284">
        <v>0</v>
      </c>
      <c r="G284">
        <v>2001</v>
      </c>
      <c r="H284" s="17" t="s">
        <v>689</v>
      </c>
      <c r="I284">
        <v>1</v>
      </c>
      <c r="J284">
        <v>0</v>
      </c>
      <c r="K284" s="17" t="s">
        <v>1019</v>
      </c>
      <c r="L284" s="1">
        <v>44582</v>
      </c>
      <c r="M284">
        <v>200</v>
      </c>
      <c r="N284" s="17" t="s">
        <v>437</v>
      </c>
      <c r="O284">
        <v>8276</v>
      </c>
      <c r="P284" s="17" t="s">
        <v>438</v>
      </c>
      <c r="Q284">
        <v>0</v>
      </c>
      <c r="R284" s="17" t="s">
        <v>439</v>
      </c>
      <c r="S284" s="17" t="s">
        <v>440</v>
      </c>
      <c r="T284" s="17" t="s">
        <v>438</v>
      </c>
      <c r="U284">
        <v>0</v>
      </c>
      <c r="V284">
        <v>0</v>
      </c>
      <c r="W284" s="17" t="s">
        <v>1020</v>
      </c>
      <c r="X284" s="17" t="s">
        <v>465</v>
      </c>
      <c r="Y284">
        <v>1</v>
      </c>
      <c r="Z284" s="17" t="s">
        <v>443</v>
      </c>
      <c r="AA284" s="17" t="s">
        <v>443</v>
      </c>
      <c r="AB284" s="17" t="s">
        <v>444</v>
      </c>
      <c r="AC284">
        <v>0</v>
      </c>
      <c r="AD284">
        <v>0</v>
      </c>
      <c r="AE284">
        <v>0</v>
      </c>
      <c r="AF284">
        <v>2022</v>
      </c>
      <c r="AG284" s="1">
        <v>44562</v>
      </c>
      <c r="AH284" s="1">
        <v>44773</v>
      </c>
      <c r="AI284" s="1">
        <v>44785</v>
      </c>
      <c r="AJ284" s="17" t="s">
        <v>34</v>
      </c>
      <c r="AK284" s="17" t="s">
        <v>35</v>
      </c>
      <c r="AL284" s="17" t="s">
        <v>10388</v>
      </c>
      <c r="AM284" s="17">
        <f>MONTH(EMPENHO[[#This Row],[data_empenho]])</f>
        <v>1</v>
      </c>
    </row>
    <row r="285" spans="1:39" x14ac:dyDescent="0.25">
      <c r="A285">
        <v>7</v>
      </c>
      <c r="B285">
        <v>701</v>
      </c>
      <c r="C285">
        <v>4</v>
      </c>
      <c r="D285">
        <v>122</v>
      </c>
      <c r="E285">
        <v>1</v>
      </c>
      <c r="F285">
        <v>0</v>
      </c>
      <c r="G285">
        <v>2001</v>
      </c>
      <c r="H285" s="17" t="s">
        <v>689</v>
      </c>
      <c r="I285">
        <v>1</v>
      </c>
      <c r="J285">
        <v>0</v>
      </c>
      <c r="K285" s="17" t="s">
        <v>1021</v>
      </c>
      <c r="L285" s="1">
        <v>44582</v>
      </c>
      <c r="M285">
        <v>86.5</v>
      </c>
      <c r="N285" s="17" t="s">
        <v>437</v>
      </c>
      <c r="O285">
        <v>5394</v>
      </c>
      <c r="P285" s="17" t="s">
        <v>438</v>
      </c>
      <c r="Q285">
        <v>0</v>
      </c>
      <c r="R285" s="17" t="s">
        <v>439</v>
      </c>
      <c r="S285" s="17" t="s">
        <v>440</v>
      </c>
      <c r="T285" s="17" t="s">
        <v>438</v>
      </c>
      <c r="U285">
        <v>0</v>
      </c>
      <c r="V285">
        <v>0</v>
      </c>
      <c r="W285" s="17" t="s">
        <v>1022</v>
      </c>
      <c r="X285" s="17" t="s">
        <v>465</v>
      </c>
      <c r="Y285">
        <v>1</v>
      </c>
      <c r="Z285" s="17" t="s">
        <v>443</v>
      </c>
      <c r="AA285" s="17" t="s">
        <v>443</v>
      </c>
      <c r="AB285" s="17" t="s">
        <v>444</v>
      </c>
      <c r="AC285">
        <v>0</v>
      </c>
      <c r="AD285">
        <v>0</v>
      </c>
      <c r="AE285">
        <v>0</v>
      </c>
      <c r="AF285">
        <v>2022</v>
      </c>
      <c r="AG285" s="1">
        <v>44562</v>
      </c>
      <c r="AH285" s="1">
        <v>44773</v>
      </c>
      <c r="AI285" s="1">
        <v>44785</v>
      </c>
      <c r="AJ285" s="17" t="s">
        <v>34</v>
      </c>
      <c r="AK285" s="17" t="s">
        <v>35</v>
      </c>
      <c r="AL285" s="17" t="s">
        <v>10388</v>
      </c>
      <c r="AM285" s="17">
        <f>MONTH(EMPENHO[[#This Row],[data_empenho]])</f>
        <v>1</v>
      </c>
    </row>
    <row r="286" spans="1:39" x14ac:dyDescent="0.25">
      <c r="A286">
        <v>8</v>
      </c>
      <c r="B286">
        <v>801</v>
      </c>
      <c r="C286">
        <v>10</v>
      </c>
      <c r="D286">
        <v>301</v>
      </c>
      <c r="E286">
        <v>6</v>
      </c>
      <c r="F286">
        <v>0</v>
      </c>
      <c r="G286">
        <v>2092</v>
      </c>
      <c r="H286" s="17" t="s">
        <v>1023</v>
      </c>
      <c r="I286">
        <v>40</v>
      </c>
      <c r="J286">
        <v>0</v>
      </c>
      <c r="K286" s="17" t="s">
        <v>1024</v>
      </c>
      <c r="L286" s="1">
        <v>44582</v>
      </c>
      <c r="M286">
        <v>209</v>
      </c>
      <c r="N286" s="17" t="s">
        <v>437</v>
      </c>
      <c r="O286">
        <v>1489</v>
      </c>
      <c r="P286" s="17" t="s">
        <v>438</v>
      </c>
      <c r="Q286">
        <v>0</v>
      </c>
      <c r="R286" s="17" t="s">
        <v>439</v>
      </c>
      <c r="S286" s="17" t="s">
        <v>440</v>
      </c>
      <c r="T286" s="17" t="s">
        <v>438</v>
      </c>
      <c r="U286">
        <v>0</v>
      </c>
      <c r="V286">
        <v>0</v>
      </c>
      <c r="W286" s="17" t="s">
        <v>1025</v>
      </c>
      <c r="X286" s="17" t="s">
        <v>465</v>
      </c>
      <c r="Y286">
        <v>1</v>
      </c>
      <c r="Z286" s="17" t="s">
        <v>443</v>
      </c>
      <c r="AA286" s="17" t="s">
        <v>443</v>
      </c>
      <c r="AB286" s="17" t="s">
        <v>444</v>
      </c>
      <c r="AC286">
        <v>0</v>
      </c>
      <c r="AD286">
        <v>0</v>
      </c>
      <c r="AE286">
        <v>0</v>
      </c>
      <c r="AF286">
        <v>2022</v>
      </c>
      <c r="AG286" s="1">
        <v>44562</v>
      </c>
      <c r="AH286" s="1">
        <v>44773</v>
      </c>
      <c r="AI286" s="1">
        <v>44785</v>
      </c>
      <c r="AJ286" s="17" t="s">
        <v>34</v>
      </c>
      <c r="AK286" s="17" t="s">
        <v>35</v>
      </c>
      <c r="AL286" s="17" t="s">
        <v>10388</v>
      </c>
      <c r="AM286" s="17">
        <f>MONTH(EMPENHO[[#This Row],[data_empenho]])</f>
        <v>1</v>
      </c>
    </row>
    <row r="287" spans="1:39" x14ac:dyDescent="0.25">
      <c r="A287">
        <v>8</v>
      </c>
      <c r="B287">
        <v>801</v>
      </c>
      <c r="C287">
        <v>10</v>
      </c>
      <c r="D287">
        <v>122</v>
      </c>
      <c r="E287">
        <v>5</v>
      </c>
      <c r="F287">
        <v>0</v>
      </c>
      <c r="G287">
        <v>2084</v>
      </c>
      <c r="H287" s="17" t="s">
        <v>1026</v>
      </c>
      <c r="I287">
        <v>40</v>
      </c>
      <c r="J287">
        <v>0</v>
      </c>
      <c r="K287" s="17" t="s">
        <v>1027</v>
      </c>
      <c r="L287" s="1">
        <v>44582</v>
      </c>
      <c r="M287">
        <v>175</v>
      </c>
      <c r="N287" s="17" t="s">
        <v>437</v>
      </c>
      <c r="O287">
        <v>5223</v>
      </c>
      <c r="P287" s="17" t="s">
        <v>438</v>
      </c>
      <c r="Q287">
        <v>0</v>
      </c>
      <c r="R287" s="17" t="s">
        <v>439</v>
      </c>
      <c r="S287" s="17" t="s">
        <v>440</v>
      </c>
      <c r="T287" s="17" t="s">
        <v>438</v>
      </c>
      <c r="U287">
        <v>0</v>
      </c>
      <c r="V287">
        <v>0</v>
      </c>
      <c r="W287" s="17" t="s">
        <v>1028</v>
      </c>
      <c r="X287" s="17" t="s">
        <v>465</v>
      </c>
      <c r="Y287">
        <v>1</v>
      </c>
      <c r="Z287" s="17" t="s">
        <v>443</v>
      </c>
      <c r="AA287" s="17" t="s">
        <v>443</v>
      </c>
      <c r="AB287" s="17" t="s">
        <v>444</v>
      </c>
      <c r="AC287">
        <v>0</v>
      </c>
      <c r="AD287">
        <v>0</v>
      </c>
      <c r="AE287">
        <v>0</v>
      </c>
      <c r="AF287">
        <v>2022</v>
      </c>
      <c r="AG287" s="1">
        <v>44562</v>
      </c>
      <c r="AH287" s="1">
        <v>44773</v>
      </c>
      <c r="AI287" s="1">
        <v>44785</v>
      </c>
      <c r="AJ287" s="17" t="s">
        <v>34</v>
      </c>
      <c r="AK287" s="17" t="s">
        <v>35</v>
      </c>
      <c r="AL287" s="17" t="s">
        <v>10388</v>
      </c>
      <c r="AM287" s="17">
        <f>MONTH(EMPENHO[[#This Row],[data_empenho]])</f>
        <v>1</v>
      </c>
    </row>
    <row r="288" spans="1:39" x14ac:dyDescent="0.25">
      <c r="A288">
        <v>7</v>
      </c>
      <c r="B288">
        <v>702</v>
      </c>
      <c r="C288">
        <v>17</v>
      </c>
      <c r="D288">
        <v>512</v>
      </c>
      <c r="E288">
        <v>12</v>
      </c>
      <c r="F288">
        <v>0</v>
      </c>
      <c r="G288">
        <v>2007</v>
      </c>
      <c r="H288" s="17" t="s">
        <v>776</v>
      </c>
      <c r="I288">
        <v>1</v>
      </c>
      <c r="J288">
        <v>0</v>
      </c>
      <c r="K288" s="17" t="s">
        <v>1029</v>
      </c>
      <c r="L288" s="1">
        <v>44582</v>
      </c>
      <c r="M288">
        <v>440</v>
      </c>
      <c r="N288" s="17" t="s">
        <v>437</v>
      </c>
      <c r="O288">
        <v>1744</v>
      </c>
      <c r="P288" s="17" t="s">
        <v>438</v>
      </c>
      <c r="Q288">
        <v>0</v>
      </c>
      <c r="R288" s="17" t="s">
        <v>439</v>
      </c>
      <c r="S288" s="17" t="s">
        <v>440</v>
      </c>
      <c r="T288" s="17" t="s">
        <v>438</v>
      </c>
      <c r="U288">
        <v>0</v>
      </c>
      <c r="V288">
        <v>0</v>
      </c>
      <c r="W288" s="17" t="s">
        <v>1030</v>
      </c>
      <c r="X288" s="17" t="s">
        <v>465</v>
      </c>
      <c r="Y288">
        <v>1</v>
      </c>
      <c r="Z288" s="17" t="s">
        <v>443</v>
      </c>
      <c r="AA288" s="17" t="s">
        <v>443</v>
      </c>
      <c r="AB288" s="17" t="s">
        <v>444</v>
      </c>
      <c r="AC288">
        <v>0</v>
      </c>
      <c r="AD288">
        <v>0</v>
      </c>
      <c r="AE288">
        <v>0</v>
      </c>
      <c r="AF288">
        <v>2022</v>
      </c>
      <c r="AG288" s="1">
        <v>44562</v>
      </c>
      <c r="AH288" s="1">
        <v>44773</v>
      </c>
      <c r="AI288" s="1">
        <v>44785</v>
      </c>
      <c r="AJ288" s="17" t="s">
        <v>34</v>
      </c>
      <c r="AK288" s="17" t="s">
        <v>35</v>
      </c>
      <c r="AL288" s="17" t="s">
        <v>10388</v>
      </c>
      <c r="AM288" s="17">
        <f>MONTH(EMPENHO[[#This Row],[data_empenho]])</f>
        <v>1</v>
      </c>
    </row>
    <row r="289" spans="1:39" x14ac:dyDescent="0.25">
      <c r="A289">
        <v>10</v>
      </c>
      <c r="B289">
        <v>1001</v>
      </c>
      <c r="C289">
        <v>4</v>
      </c>
      <c r="D289">
        <v>122</v>
      </c>
      <c r="E289">
        <v>1</v>
      </c>
      <c r="F289">
        <v>0</v>
      </c>
      <c r="G289">
        <v>2050</v>
      </c>
      <c r="H289" s="17" t="s">
        <v>962</v>
      </c>
      <c r="I289">
        <v>1</v>
      </c>
      <c r="J289">
        <v>0</v>
      </c>
      <c r="K289" s="17" t="s">
        <v>1031</v>
      </c>
      <c r="L289" s="1">
        <v>44582</v>
      </c>
      <c r="M289">
        <v>60</v>
      </c>
      <c r="N289" s="17" t="s">
        <v>437</v>
      </c>
      <c r="O289">
        <v>7798</v>
      </c>
      <c r="P289" s="17" t="s">
        <v>438</v>
      </c>
      <c r="Q289">
        <v>0</v>
      </c>
      <c r="R289" s="17" t="s">
        <v>439</v>
      </c>
      <c r="S289" s="17" t="s">
        <v>440</v>
      </c>
      <c r="T289" s="17" t="s">
        <v>438</v>
      </c>
      <c r="U289">
        <v>0</v>
      </c>
      <c r="V289">
        <v>0</v>
      </c>
      <c r="W289" s="17" t="s">
        <v>1032</v>
      </c>
      <c r="X289" s="17" t="s">
        <v>465</v>
      </c>
      <c r="Y289">
        <v>1</v>
      </c>
      <c r="Z289" s="17" t="s">
        <v>443</v>
      </c>
      <c r="AA289" s="17" t="s">
        <v>443</v>
      </c>
      <c r="AB289" s="17" t="s">
        <v>444</v>
      </c>
      <c r="AC289">
        <v>0</v>
      </c>
      <c r="AD289">
        <v>0</v>
      </c>
      <c r="AE289">
        <v>0</v>
      </c>
      <c r="AF289">
        <v>2022</v>
      </c>
      <c r="AG289" s="1">
        <v>44562</v>
      </c>
      <c r="AH289" s="1">
        <v>44773</v>
      </c>
      <c r="AI289" s="1">
        <v>44785</v>
      </c>
      <c r="AJ289" s="17" t="s">
        <v>34</v>
      </c>
      <c r="AK289" s="17" t="s">
        <v>35</v>
      </c>
      <c r="AL289" s="17" t="s">
        <v>10388</v>
      </c>
      <c r="AM289" s="17">
        <f>MONTH(EMPENHO[[#This Row],[data_empenho]])</f>
        <v>1</v>
      </c>
    </row>
    <row r="290" spans="1:39" x14ac:dyDescent="0.25">
      <c r="A290">
        <v>10</v>
      </c>
      <c r="B290">
        <v>1002</v>
      </c>
      <c r="C290">
        <v>20</v>
      </c>
      <c r="D290">
        <v>608</v>
      </c>
      <c r="E290">
        <v>4</v>
      </c>
      <c r="F290">
        <v>0</v>
      </c>
      <c r="G290">
        <v>2056</v>
      </c>
      <c r="H290" s="17" t="s">
        <v>698</v>
      </c>
      <c r="I290">
        <v>1</v>
      </c>
      <c r="J290">
        <v>0</v>
      </c>
      <c r="K290" s="17" t="s">
        <v>1033</v>
      </c>
      <c r="L290" s="1">
        <v>44582</v>
      </c>
      <c r="M290">
        <v>517.6</v>
      </c>
      <c r="N290" s="17" t="s">
        <v>437</v>
      </c>
      <c r="O290">
        <v>1993</v>
      </c>
      <c r="P290" s="17" t="s">
        <v>438</v>
      </c>
      <c r="Q290">
        <v>0</v>
      </c>
      <c r="R290" s="17" t="s">
        <v>439</v>
      </c>
      <c r="S290" s="17" t="s">
        <v>440</v>
      </c>
      <c r="T290" s="17" t="s">
        <v>438</v>
      </c>
      <c r="U290">
        <v>0</v>
      </c>
      <c r="V290">
        <v>0</v>
      </c>
      <c r="W290" s="17" t="s">
        <v>1034</v>
      </c>
      <c r="X290" s="17" t="s">
        <v>465</v>
      </c>
      <c r="Y290">
        <v>1</v>
      </c>
      <c r="Z290" s="17" t="s">
        <v>443</v>
      </c>
      <c r="AA290" s="17" t="s">
        <v>443</v>
      </c>
      <c r="AB290" s="17" t="s">
        <v>444</v>
      </c>
      <c r="AC290">
        <v>0</v>
      </c>
      <c r="AD290">
        <v>0</v>
      </c>
      <c r="AE290">
        <v>0</v>
      </c>
      <c r="AF290">
        <v>2022</v>
      </c>
      <c r="AG290" s="1">
        <v>44562</v>
      </c>
      <c r="AH290" s="1">
        <v>44773</v>
      </c>
      <c r="AI290" s="1">
        <v>44785</v>
      </c>
      <c r="AJ290" s="17" t="s">
        <v>34</v>
      </c>
      <c r="AK290" s="17" t="s">
        <v>35</v>
      </c>
      <c r="AL290" s="17" t="s">
        <v>10388</v>
      </c>
      <c r="AM290" s="17">
        <f>MONTH(EMPENHO[[#This Row],[data_empenho]])</f>
        <v>1</v>
      </c>
    </row>
    <row r="291" spans="1:39" x14ac:dyDescent="0.25">
      <c r="A291">
        <v>8</v>
      </c>
      <c r="B291">
        <v>801</v>
      </c>
      <c r="C291">
        <v>10</v>
      </c>
      <c r="D291">
        <v>301</v>
      </c>
      <c r="E291">
        <v>6</v>
      </c>
      <c r="F291">
        <v>0</v>
      </c>
      <c r="G291">
        <v>2105</v>
      </c>
      <c r="H291" s="17" t="s">
        <v>445</v>
      </c>
      <c r="I291">
        <v>40</v>
      </c>
      <c r="J291">
        <v>0</v>
      </c>
      <c r="K291" s="17" t="s">
        <v>1035</v>
      </c>
      <c r="L291" s="1">
        <v>44582</v>
      </c>
      <c r="M291">
        <v>83.64</v>
      </c>
      <c r="N291" s="17" t="s">
        <v>437</v>
      </c>
      <c r="O291">
        <v>8281</v>
      </c>
      <c r="P291" s="17" t="s">
        <v>438</v>
      </c>
      <c r="Q291">
        <v>0</v>
      </c>
      <c r="R291" s="17" t="s">
        <v>439</v>
      </c>
      <c r="S291" s="17" t="s">
        <v>440</v>
      </c>
      <c r="T291" s="17" t="s">
        <v>438</v>
      </c>
      <c r="U291">
        <v>0</v>
      </c>
      <c r="V291">
        <v>0</v>
      </c>
      <c r="W291" s="17" t="s">
        <v>1036</v>
      </c>
      <c r="X291" s="17" t="s">
        <v>442</v>
      </c>
      <c r="Y291">
        <v>0</v>
      </c>
      <c r="Z291" s="17" t="s">
        <v>450</v>
      </c>
      <c r="AA291" s="17" t="s">
        <v>443</v>
      </c>
      <c r="AB291" s="17" t="s">
        <v>444</v>
      </c>
      <c r="AC291">
        <v>0</v>
      </c>
      <c r="AD291">
        <v>0</v>
      </c>
      <c r="AE291">
        <v>0</v>
      </c>
      <c r="AF291">
        <v>2022</v>
      </c>
      <c r="AG291" s="1">
        <v>44562</v>
      </c>
      <c r="AH291" s="1">
        <v>44773</v>
      </c>
      <c r="AI291" s="1">
        <v>44785</v>
      </c>
      <c r="AJ291" s="17" t="s">
        <v>34</v>
      </c>
      <c r="AK291" s="17" t="s">
        <v>35</v>
      </c>
      <c r="AL291" s="17" t="s">
        <v>10388</v>
      </c>
      <c r="AM291" s="17">
        <f>MONTH(EMPENHO[[#This Row],[data_empenho]])</f>
        <v>1</v>
      </c>
    </row>
    <row r="292" spans="1:39" x14ac:dyDescent="0.25">
      <c r="A292">
        <v>6</v>
      </c>
      <c r="B292">
        <v>603</v>
      </c>
      <c r="C292">
        <v>26</v>
      </c>
      <c r="D292">
        <v>782</v>
      </c>
      <c r="E292">
        <v>17</v>
      </c>
      <c r="F292">
        <v>0</v>
      </c>
      <c r="G292">
        <v>2073</v>
      </c>
      <c r="H292" s="17" t="s">
        <v>698</v>
      </c>
      <c r="I292">
        <v>1</v>
      </c>
      <c r="J292">
        <v>0</v>
      </c>
      <c r="K292" s="17" t="s">
        <v>1037</v>
      </c>
      <c r="L292" s="1">
        <v>44582</v>
      </c>
      <c r="M292">
        <v>3721.08</v>
      </c>
      <c r="N292" s="17" t="s">
        <v>437</v>
      </c>
      <c r="O292">
        <v>6856</v>
      </c>
      <c r="P292" s="17" t="s">
        <v>438</v>
      </c>
      <c r="Q292">
        <v>0</v>
      </c>
      <c r="R292" s="17" t="s">
        <v>584</v>
      </c>
      <c r="S292" s="17" t="s">
        <v>440</v>
      </c>
      <c r="T292" s="17" t="s">
        <v>438</v>
      </c>
      <c r="U292">
        <v>1</v>
      </c>
      <c r="V292">
        <v>2022</v>
      </c>
      <c r="W292" s="17" t="s">
        <v>1038</v>
      </c>
      <c r="X292" s="17" t="s">
        <v>586</v>
      </c>
      <c r="Y292">
        <v>1</v>
      </c>
      <c r="Z292" s="17" t="s">
        <v>443</v>
      </c>
      <c r="AA292" s="17" t="s">
        <v>443</v>
      </c>
      <c r="AB292" s="17" t="s">
        <v>444</v>
      </c>
      <c r="AC292">
        <v>0</v>
      </c>
      <c r="AD292">
        <v>0</v>
      </c>
      <c r="AE292">
        <v>0</v>
      </c>
      <c r="AF292">
        <v>2022</v>
      </c>
      <c r="AG292" s="1">
        <v>44562</v>
      </c>
      <c r="AH292" s="1">
        <v>44773</v>
      </c>
      <c r="AI292" s="1">
        <v>44785</v>
      </c>
      <c r="AJ292" s="17" t="s">
        <v>34</v>
      </c>
      <c r="AK292" s="17" t="s">
        <v>35</v>
      </c>
      <c r="AL292" s="17" t="s">
        <v>10388</v>
      </c>
      <c r="AM292" s="17">
        <f>MONTH(EMPENHO[[#This Row],[data_empenho]])</f>
        <v>1</v>
      </c>
    </row>
    <row r="293" spans="1:39" x14ac:dyDescent="0.25">
      <c r="A293">
        <v>4</v>
      </c>
      <c r="B293">
        <v>401</v>
      </c>
      <c r="C293">
        <v>4</v>
      </c>
      <c r="D293">
        <v>123</v>
      </c>
      <c r="E293">
        <v>1</v>
      </c>
      <c r="F293">
        <v>0</v>
      </c>
      <c r="G293">
        <v>2075</v>
      </c>
      <c r="H293" s="17" t="s">
        <v>828</v>
      </c>
      <c r="I293">
        <v>1</v>
      </c>
      <c r="J293">
        <v>0</v>
      </c>
      <c r="K293" s="17" t="s">
        <v>1039</v>
      </c>
      <c r="L293" s="1">
        <v>44582</v>
      </c>
      <c r="M293">
        <v>974</v>
      </c>
      <c r="N293" s="17" t="s">
        <v>437</v>
      </c>
      <c r="O293">
        <v>7210</v>
      </c>
      <c r="P293" s="17" t="s">
        <v>438</v>
      </c>
      <c r="Q293">
        <v>0</v>
      </c>
      <c r="R293" s="17" t="s">
        <v>480</v>
      </c>
      <c r="S293" s="17" t="s">
        <v>653</v>
      </c>
      <c r="T293" s="17" t="s">
        <v>438</v>
      </c>
      <c r="U293">
        <v>48</v>
      </c>
      <c r="V293">
        <v>2021</v>
      </c>
      <c r="W293" s="17" t="s">
        <v>1040</v>
      </c>
      <c r="X293" s="17" t="s">
        <v>482</v>
      </c>
      <c r="Y293">
        <v>1</v>
      </c>
      <c r="Z293" s="17" t="s">
        <v>443</v>
      </c>
      <c r="AA293" s="17" t="s">
        <v>443</v>
      </c>
      <c r="AB293" s="17" t="s">
        <v>444</v>
      </c>
      <c r="AC293">
        <v>0</v>
      </c>
      <c r="AD293">
        <v>0</v>
      </c>
      <c r="AE293">
        <v>0</v>
      </c>
      <c r="AF293">
        <v>2022</v>
      </c>
      <c r="AG293" s="1">
        <v>44562</v>
      </c>
      <c r="AH293" s="1">
        <v>44773</v>
      </c>
      <c r="AI293" s="1">
        <v>44785</v>
      </c>
      <c r="AJ293" s="17" t="s">
        <v>34</v>
      </c>
      <c r="AK293" s="17" t="s">
        <v>35</v>
      </c>
      <c r="AL293" s="17" t="s">
        <v>10388</v>
      </c>
      <c r="AM293" s="17">
        <f>MONTH(EMPENHO[[#This Row],[data_empenho]])</f>
        <v>1</v>
      </c>
    </row>
    <row r="294" spans="1:39" x14ac:dyDescent="0.25">
      <c r="A294">
        <v>6</v>
      </c>
      <c r="B294">
        <v>603</v>
      </c>
      <c r="C294">
        <v>26</v>
      </c>
      <c r="D294">
        <v>782</v>
      </c>
      <c r="E294">
        <v>17</v>
      </c>
      <c r="F294">
        <v>0</v>
      </c>
      <c r="G294">
        <v>2073</v>
      </c>
      <c r="H294" s="17" t="s">
        <v>755</v>
      </c>
      <c r="I294">
        <v>1</v>
      </c>
      <c r="J294">
        <v>0</v>
      </c>
      <c r="K294" s="17" t="s">
        <v>1041</v>
      </c>
      <c r="L294" s="1">
        <v>44582</v>
      </c>
      <c r="M294">
        <v>19000</v>
      </c>
      <c r="N294" s="17" t="s">
        <v>437</v>
      </c>
      <c r="O294">
        <v>8251</v>
      </c>
      <c r="P294" s="17" t="s">
        <v>438</v>
      </c>
      <c r="Q294">
        <v>0</v>
      </c>
      <c r="R294" s="17" t="s">
        <v>480</v>
      </c>
      <c r="S294" s="17" t="s">
        <v>653</v>
      </c>
      <c r="T294" s="17" t="s">
        <v>438</v>
      </c>
      <c r="U294">
        <v>50</v>
      </c>
      <c r="V294">
        <v>2021</v>
      </c>
      <c r="W294" s="17" t="s">
        <v>1042</v>
      </c>
      <c r="X294" s="17" t="s">
        <v>482</v>
      </c>
      <c r="Y294">
        <v>7</v>
      </c>
      <c r="Z294" s="17" t="s">
        <v>443</v>
      </c>
      <c r="AA294" s="17" t="s">
        <v>443</v>
      </c>
      <c r="AB294" s="17" t="s">
        <v>444</v>
      </c>
      <c r="AC294">
        <v>0</v>
      </c>
      <c r="AD294">
        <v>0</v>
      </c>
      <c r="AE294">
        <v>0</v>
      </c>
      <c r="AF294">
        <v>2022</v>
      </c>
      <c r="AG294" s="1">
        <v>44562</v>
      </c>
      <c r="AH294" s="1">
        <v>44773</v>
      </c>
      <c r="AI294" s="1">
        <v>44785</v>
      </c>
      <c r="AJ294" s="17" t="s">
        <v>34</v>
      </c>
      <c r="AK294" s="17" t="s">
        <v>35</v>
      </c>
      <c r="AL294" s="17" t="s">
        <v>10388</v>
      </c>
      <c r="AM294" s="17">
        <f>MONTH(EMPENHO[[#This Row],[data_empenho]])</f>
        <v>1</v>
      </c>
    </row>
    <row r="295" spans="1:39" x14ac:dyDescent="0.25">
      <c r="A295">
        <v>9</v>
      </c>
      <c r="B295">
        <v>904</v>
      </c>
      <c r="C295">
        <v>8</v>
      </c>
      <c r="D295">
        <v>243</v>
      </c>
      <c r="E295">
        <v>11</v>
      </c>
      <c r="F295">
        <v>0</v>
      </c>
      <c r="G295">
        <v>2107</v>
      </c>
      <c r="H295" s="17" t="s">
        <v>860</v>
      </c>
      <c r="I295">
        <v>1</v>
      </c>
      <c r="J295">
        <v>0</v>
      </c>
      <c r="K295" s="17" t="s">
        <v>1043</v>
      </c>
      <c r="L295" s="1">
        <v>44582</v>
      </c>
      <c r="M295">
        <v>90</v>
      </c>
      <c r="N295" s="17" t="s">
        <v>437</v>
      </c>
      <c r="O295">
        <v>5965</v>
      </c>
      <c r="P295" s="17" t="s">
        <v>438</v>
      </c>
      <c r="Q295">
        <v>0</v>
      </c>
      <c r="R295" s="17" t="s">
        <v>480</v>
      </c>
      <c r="S295" s="17" t="s">
        <v>653</v>
      </c>
      <c r="T295" s="17" t="s">
        <v>438</v>
      </c>
      <c r="U295">
        <v>53</v>
      </c>
      <c r="V295">
        <v>2021</v>
      </c>
      <c r="W295" s="17" t="s">
        <v>1044</v>
      </c>
      <c r="X295" s="17" t="s">
        <v>482</v>
      </c>
      <c r="Y295">
        <v>7</v>
      </c>
      <c r="Z295" s="17" t="s">
        <v>443</v>
      </c>
      <c r="AA295" s="17" t="s">
        <v>443</v>
      </c>
      <c r="AB295" s="17" t="s">
        <v>444</v>
      </c>
      <c r="AC295">
        <v>0</v>
      </c>
      <c r="AD295">
        <v>0</v>
      </c>
      <c r="AE295">
        <v>0</v>
      </c>
      <c r="AF295">
        <v>2022</v>
      </c>
      <c r="AG295" s="1">
        <v>44562</v>
      </c>
      <c r="AH295" s="1">
        <v>44773</v>
      </c>
      <c r="AI295" s="1">
        <v>44785</v>
      </c>
      <c r="AJ295" s="17" t="s">
        <v>34</v>
      </c>
      <c r="AK295" s="17" t="s">
        <v>35</v>
      </c>
      <c r="AL295" s="17" t="s">
        <v>10388</v>
      </c>
      <c r="AM295" s="17">
        <f>MONTH(EMPENHO[[#This Row],[data_empenho]])</f>
        <v>1</v>
      </c>
    </row>
    <row r="296" spans="1:39" x14ac:dyDescent="0.25">
      <c r="A296">
        <v>9</v>
      </c>
      <c r="B296">
        <v>904</v>
      </c>
      <c r="C296">
        <v>8</v>
      </c>
      <c r="D296">
        <v>243</v>
      </c>
      <c r="E296">
        <v>11</v>
      </c>
      <c r="F296">
        <v>0</v>
      </c>
      <c r="G296">
        <v>2107</v>
      </c>
      <c r="H296" s="17" t="s">
        <v>860</v>
      </c>
      <c r="I296">
        <v>1</v>
      </c>
      <c r="J296">
        <v>0</v>
      </c>
      <c r="K296" s="17" t="s">
        <v>1045</v>
      </c>
      <c r="L296" s="1">
        <v>44582</v>
      </c>
      <c r="M296">
        <v>62.4</v>
      </c>
      <c r="N296" s="17" t="s">
        <v>437</v>
      </c>
      <c r="O296">
        <v>5089</v>
      </c>
      <c r="P296" s="17" t="s">
        <v>438</v>
      </c>
      <c r="Q296">
        <v>0</v>
      </c>
      <c r="R296" s="17" t="s">
        <v>480</v>
      </c>
      <c r="S296" s="17" t="s">
        <v>653</v>
      </c>
      <c r="T296" s="17" t="s">
        <v>438</v>
      </c>
      <c r="U296">
        <v>53</v>
      </c>
      <c r="V296">
        <v>2021</v>
      </c>
      <c r="W296" s="17" t="s">
        <v>1046</v>
      </c>
      <c r="X296" s="17" t="s">
        <v>482</v>
      </c>
      <c r="Y296">
        <v>7</v>
      </c>
      <c r="Z296" s="17" t="s">
        <v>443</v>
      </c>
      <c r="AA296" s="17" t="s">
        <v>443</v>
      </c>
      <c r="AB296" s="17" t="s">
        <v>444</v>
      </c>
      <c r="AC296">
        <v>0</v>
      </c>
      <c r="AD296">
        <v>0</v>
      </c>
      <c r="AE296">
        <v>0</v>
      </c>
      <c r="AF296">
        <v>2022</v>
      </c>
      <c r="AG296" s="1">
        <v>44562</v>
      </c>
      <c r="AH296" s="1">
        <v>44773</v>
      </c>
      <c r="AI296" s="1">
        <v>44785</v>
      </c>
      <c r="AJ296" s="17" t="s">
        <v>34</v>
      </c>
      <c r="AK296" s="17" t="s">
        <v>35</v>
      </c>
      <c r="AL296" s="17" t="s">
        <v>10388</v>
      </c>
      <c r="AM296" s="17">
        <f>MONTH(EMPENHO[[#This Row],[data_empenho]])</f>
        <v>1</v>
      </c>
    </row>
    <row r="297" spans="1:39" x14ac:dyDescent="0.25">
      <c r="A297">
        <v>2</v>
      </c>
      <c r="B297">
        <v>201</v>
      </c>
      <c r="C297">
        <v>4</v>
      </c>
      <c r="D297">
        <v>122</v>
      </c>
      <c r="E297">
        <v>1</v>
      </c>
      <c r="F297">
        <v>0</v>
      </c>
      <c r="G297">
        <v>2080</v>
      </c>
      <c r="H297" s="17" t="s">
        <v>928</v>
      </c>
      <c r="I297">
        <v>1</v>
      </c>
      <c r="J297">
        <v>0</v>
      </c>
      <c r="K297" s="17" t="s">
        <v>1047</v>
      </c>
      <c r="L297" s="1">
        <v>44582</v>
      </c>
      <c r="M297">
        <v>19309.919999999998</v>
      </c>
      <c r="N297" s="17" t="s">
        <v>437</v>
      </c>
      <c r="O297">
        <v>64</v>
      </c>
      <c r="P297" s="17" t="s">
        <v>438</v>
      </c>
      <c r="Q297">
        <v>0</v>
      </c>
      <c r="R297" s="17" t="s">
        <v>439</v>
      </c>
      <c r="S297" s="17" t="s">
        <v>440</v>
      </c>
      <c r="T297" s="17" t="s">
        <v>438</v>
      </c>
      <c r="U297">
        <v>0</v>
      </c>
      <c r="V297">
        <v>0</v>
      </c>
      <c r="W297" s="17" t="s">
        <v>1048</v>
      </c>
      <c r="X297" s="17" t="s">
        <v>465</v>
      </c>
      <c r="Y297">
        <v>1</v>
      </c>
      <c r="Z297" s="17" t="s">
        <v>443</v>
      </c>
      <c r="AA297" s="17" t="s">
        <v>443</v>
      </c>
      <c r="AB297" s="17" t="s">
        <v>444</v>
      </c>
      <c r="AC297">
        <v>0</v>
      </c>
      <c r="AD297">
        <v>0</v>
      </c>
      <c r="AE297">
        <v>0</v>
      </c>
      <c r="AF297">
        <v>2022</v>
      </c>
      <c r="AG297" s="1">
        <v>44562</v>
      </c>
      <c r="AH297" s="1">
        <v>44773</v>
      </c>
      <c r="AI297" s="1">
        <v>44785</v>
      </c>
      <c r="AJ297" s="17" t="s">
        <v>34</v>
      </c>
      <c r="AK297" s="17" t="s">
        <v>35</v>
      </c>
      <c r="AL297" s="17" t="s">
        <v>10388</v>
      </c>
      <c r="AM297" s="17">
        <f>MONTH(EMPENHO[[#This Row],[data_empenho]])</f>
        <v>1</v>
      </c>
    </row>
    <row r="298" spans="1:39" x14ac:dyDescent="0.25">
      <c r="A298">
        <v>2</v>
      </c>
      <c r="B298">
        <v>201</v>
      </c>
      <c r="C298">
        <v>4</v>
      </c>
      <c r="D298">
        <v>122</v>
      </c>
      <c r="E298">
        <v>1</v>
      </c>
      <c r="F298">
        <v>0</v>
      </c>
      <c r="G298">
        <v>2080</v>
      </c>
      <c r="H298" s="17" t="s">
        <v>928</v>
      </c>
      <c r="I298">
        <v>1</v>
      </c>
      <c r="J298">
        <v>0</v>
      </c>
      <c r="K298" s="17" t="s">
        <v>1049</v>
      </c>
      <c r="L298" s="1">
        <v>44582</v>
      </c>
      <c r="M298">
        <v>17292</v>
      </c>
      <c r="N298" s="17" t="s">
        <v>437</v>
      </c>
      <c r="O298">
        <v>64</v>
      </c>
      <c r="P298" s="17" t="s">
        <v>438</v>
      </c>
      <c r="Q298">
        <v>0</v>
      </c>
      <c r="R298" s="17" t="s">
        <v>439</v>
      </c>
      <c r="S298" s="17" t="s">
        <v>440</v>
      </c>
      <c r="T298" s="17" t="s">
        <v>438</v>
      </c>
      <c r="U298">
        <v>0</v>
      </c>
      <c r="V298">
        <v>0</v>
      </c>
      <c r="W298" s="17" t="s">
        <v>1050</v>
      </c>
      <c r="X298" s="17" t="s">
        <v>465</v>
      </c>
      <c r="Y298">
        <v>1</v>
      </c>
      <c r="Z298" s="17" t="s">
        <v>443</v>
      </c>
      <c r="AA298" s="17" t="s">
        <v>443</v>
      </c>
      <c r="AB298" s="17" t="s">
        <v>444</v>
      </c>
      <c r="AC298">
        <v>0</v>
      </c>
      <c r="AD298">
        <v>0</v>
      </c>
      <c r="AE298">
        <v>0</v>
      </c>
      <c r="AF298">
        <v>2022</v>
      </c>
      <c r="AG298" s="1">
        <v>44562</v>
      </c>
      <c r="AH298" s="1">
        <v>44773</v>
      </c>
      <c r="AI298" s="1">
        <v>44785</v>
      </c>
      <c r="AJ298" s="17" t="s">
        <v>34</v>
      </c>
      <c r="AK298" s="17" t="s">
        <v>35</v>
      </c>
      <c r="AL298" s="17" t="s">
        <v>10388</v>
      </c>
      <c r="AM298" s="17">
        <f>MONTH(EMPENHO[[#This Row],[data_empenho]])</f>
        <v>1</v>
      </c>
    </row>
    <row r="299" spans="1:39" x14ac:dyDescent="0.25">
      <c r="A299">
        <v>10</v>
      </c>
      <c r="B299">
        <v>1002</v>
      </c>
      <c r="C299">
        <v>20</v>
      </c>
      <c r="D299">
        <v>608</v>
      </c>
      <c r="E299">
        <v>4</v>
      </c>
      <c r="F299">
        <v>0</v>
      </c>
      <c r="G299">
        <v>2052</v>
      </c>
      <c r="H299" s="17" t="s">
        <v>863</v>
      </c>
      <c r="I299">
        <v>1</v>
      </c>
      <c r="J299">
        <v>0</v>
      </c>
      <c r="K299" s="17" t="s">
        <v>1051</v>
      </c>
      <c r="L299" s="1">
        <v>44582</v>
      </c>
      <c r="M299">
        <v>3108</v>
      </c>
      <c r="N299" s="17" t="s">
        <v>437</v>
      </c>
      <c r="O299">
        <v>64</v>
      </c>
      <c r="P299" s="17" t="s">
        <v>438</v>
      </c>
      <c r="Q299">
        <v>0</v>
      </c>
      <c r="R299" s="17" t="s">
        <v>439</v>
      </c>
      <c r="S299" s="17" t="s">
        <v>440</v>
      </c>
      <c r="T299" s="17" t="s">
        <v>438</v>
      </c>
      <c r="U299">
        <v>0</v>
      </c>
      <c r="V299">
        <v>0</v>
      </c>
      <c r="W299" s="17" t="s">
        <v>1052</v>
      </c>
      <c r="X299" s="17" t="s">
        <v>465</v>
      </c>
      <c r="Y299">
        <v>1</v>
      </c>
      <c r="Z299" s="17" t="s">
        <v>443</v>
      </c>
      <c r="AA299" s="17" t="s">
        <v>443</v>
      </c>
      <c r="AB299" s="17" t="s">
        <v>444</v>
      </c>
      <c r="AC299">
        <v>0</v>
      </c>
      <c r="AD299">
        <v>0</v>
      </c>
      <c r="AE299">
        <v>0</v>
      </c>
      <c r="AF299">
        <v>2022</v>
      </c>
      <c r="AG299" s="1">
        <v>44562</v>
      </c>
      <c r="AH299" s="1">
        <v>44773</v>
      </c>
      <c r="AI299" s="1">
        <v>44785</v>
      </c>
      <c r="AJ299" s="17" t="s">
        <v>34</v>
      </c>
      <c r="AK299" s="17" t="s">
        <v>35</v>
      </c>
      <c r="AL299" s="17" t="s">
        <v>10388</v>
      </c>
      <c r="AM299" s="17">
        <f>MONTH(EMPENHO[[#This Row],[data_empenho]])</f>
        <v>1</v>
      </c>
    </row>
    <row r="300" spans="1:39" x14ac:dyDescent="0.25">
      <c r="A300">
        <v>6</v>
      </c>
      <c r="B300">
        <v>603</v>
      </c>
      <c r="C300">
        <v>26</v>
      </c>
      <c r="D300">
        <v>782</v>
      </c>
      <c r="E300">
        <v>17</v>
      </c>
      <c r="F300">
        <v>0</v>
      </c>
      <c r="G300">
        <v>2073</v>
      </c>
      <c r="H300" s="17" t="s">
        <v>698</v>
      </c>
      <c r="I300">
        <v>1</v>
      </c>
      <c r="J300">
        <v>0</v>
      </c>
      <c r="K300" s="17" t="s">
        <v>1053</v>
      </c>
      <c r="L300" s="1">
        <v>44585</v>
      </c>
      <c r="M300">
        <v>122</v>
      </c>
      <c r="N300" s="17" t="s">
        <v>437</v>
      </c>
      <c r="O300">
        <v>7759</v>
      </c>
      <c r="P300" s="17" t="s">
        <v>438</v>
      </c>
      <c r="Q300">
        <v>0</v>
      </c>
      <c r="R300" s="17" t="s">
        <v>439</v>
      </c>
      <c r="S300" s="17" t="s">
        <v>440</v>
      </c>
      <c r="T300" s="17" t="s">
        <v>438</v>
      </c>
      <c r="U300">
        <v>0</v>
      </c>
      <c r="V300">
        <v>0</v>
      </c>
      <c r="W300" s="17" t="s">
        <v>1054</v>
      </c>
      <c r="X300" s="17" t="s">
        <v>465</v>
      </c>
      <c r="Y300">
        <v>1</v>
      </c>
      <c r="Z300" s="17" t="s">
        <v>443</v>
      </c>
      <c r="AA300" s="17" t="s">
        <v>443</v>
      </c>
      <c r="AB300" s="17" t="s">
        <v>444</v>
      </c>
      <c r="AC300">
        <v>0</v>
      </c>
      <c r="AD300">
        <v>0</v>
      </c>
      <c r="AE300">
        <v>0</v>
      </c>
      <c r="AF300">
        <v>2022</v>
      </c>
      <c r="AG300" s="1">
        <v>44562</v>
      </c>
      <c r="AH300" s="1">
        <v>44773</v>
      </c>
      <c r="AI300" s="1">
        <v>44785</v>
      </c>
      <c r="AJ300" s="17" t="s">
        <v>34</v>
      </c>
      <c r="AK300" s="17" t="s">
        <v>35</v>
      </c>
      <c r="AL300" s="17" t="s">
        <v>10388</v>
      </c>
      <c r="AM300" s="17">
        <f>MONTH(EMPENHO[[#This Row],[data_empenho]])</f>
        <v>1</v>
      </c>
    </row>
    <row r="301" spans="1:39" x14ac:dyDescent="0.25">
      <c r="A301">
        <v>6</v>
      </c>
      <c r="B301">
        <v>603</v>
      </c>
      <c r="C301">
        <v>26</v>
      </c>
      <c r="D301">
        <v>782</v>
      </c>
      <c r="E301">
        <v>17</v>
      </c>
      <c r="F301">
        <v>0</v>
      </c>
      <c r="G301">
        <v>2073</v>
      </c>
      <c r="H301" s="17" t="s">
        <v>698</v>
      </c>
      <c r="I301">
        <v>1</v>
      </c>
      <c r="J301">
        <v>0</v>
      </c>
      <c r="K301" s="17" t="s">
        <v>1055</v>
      </c>
      <c r="L301" s="1">
        <v>44585</v>
      </c>
      <c r="M301">
        <v>402.4</v>
      </c>
      <c r="N301" s="17" t="s">
        <v>437</v>
      </c>
      <c r="O301">
        <v>4196</v>
      </c>
      <c r="P301" s="17" t="s">
        <v>438</v>
      </c>
      <c r="Q301">
        <v>0</v>
      </c>
      <c r="R301" s="17" t="s">
        <v>439</v>
      </c>
      <c r="S301" s="17" t="s">
        <v>440</v>
      </c>
      <c r="T301" s="17" t="s">
        <v>438</v>
      </c>
      <c r="U301">
        <v>0</v>
      </c>
      <c r="V301">
        <v>0</v>
      </c>
      <c r="W301" s="17" t="s">
        <v>1056</v>
      </c>
      <c r="X301" s="17" t="s">
        <v>465</v>
      </c>
      <c r="Y301">
        <v>1</v>
      </c>
      <c r="Z301" s="17" t="s">
        <v>443</v>
      </c>
      <c r="AA301" s="17" t="s">
        <v>443</v>
      </c>
      <c r="AB301" s="17" t="s">
        <v>444</v>
      </c>
      <c r="AC301">
        <v>0</v>
      </c>
      <c r="AD301">
        <v>0</v>
      </c>
      <c r="AE301">
        <v>0</v>
      </c>
      <c r="AF301">
        <v>2022</v>
      </c>
      <c r="AG301" s="1">
        <v>44562</v>
      </c>
      <c r="AH301" s="1">
        <v>44773</v>
      </c>
      <c r="AI301" s="1">
        <v>44785</v>
      </c>
      <c r="AJ301" s="17" t="s">
        <v>34</v>
      </c>
      <c r="AK301" s="17" t="s">
        <v>35</v>
      </c>
      <c r="AL301" s="17" t="s">
        <v>10388</v>
      </c>
      <c r="AM301" s="17">
        <f>MONTH(EMPENHO[[#This Row],[data_empenho]])</f>
        <v>1</v>
      </c>
    </row>
    <row r="302" spans="1:39" x14ac:dyDescent="0.25">
      <c r="A302">
        <v>6</v>
      </c>
      <c r="B302">
        <v>603</v>
      </c>
      <c r="C302">
        <v>26</v>
      </c>
      <c r="D302">
        <v>782</v>
      </c>
      <c r="E302">
        <v>17</v>
      </c>
      <c r="F302">
        <v>0</v>
      </c>
      <c r="G302">
        <v>2073</v>
      </c>
      <c r="H302" s="17" t="s">
        <v>698</v>
      </c>
      <c r="I302">
        <v>1</v>
      </c>
      <c r="J302">
        <v>0</v>
      </c>
      <c r="K302" s="17" t="s">
        <v>1055</v>
      </c>
      <c r="L302" s="1">
        <v>44586</v>
      </c>
      <c r="M302">
        <v>-402.4</v>
      </c>
      <c r="N302" s="17" t="s">
        <v>451</v>
      </c>
      <c r="O302">
        <v>4196</v>
      </c>
      <c r="P302" s="17" t="s">
        <v>438</v>
      </c>
      <c r="Q302">
        <v>0</v>
      </c>
      <c r="R302" s="17" t="s">
        <v>439</v>
      </c>
      <c r="S302" s="17" t="s">
        <v>440</v>
      </c>
      <c r="T302" s="17" t="s">
        <v>438</v>
      </c>
      <c r="U302">
        <v>0</v>
      </c>
      <c r="V302">
        <v>0</v>
      </c>
      <c r="W302" s="17" t="s">
        <v>1057</v>
      </c>
      <c r="X302" s="17" t="s">
        <v>465</v>
      </c>
      <c r="Y302">
        <v>1</v>
      </c>
      <c r="Z302" s="17" t="s">
        <v>443</v>
      </c>
      <c r="AA302" s="17" t="s">
        <v>443</v>
      </c>
      <c r="AB302" s="17" t="s">
        <v>444</v>
      </c>
      <c r="AC302">
        <v>0</v>
      </c>
      <c r="AD302">
        <v>0</v>
      </c>
      <c r="AE302">
        <v>0</v>
      </c>
      <c r="AF302">
        <v>2022</v>
      </c>
      <c r="AG302" s="1">
        <v>44562</v>
      </c>
      <c r="AH302" s="1">
        <v>44773</v>
      </c>
      <c r="AI302" s="1">
        <v>44785</v>
      </c>
      <c r="AJ302" s="17" t="s">
        <v>34</v>
      </c>
      <c r="AK302" s="17" t="s">
        <v>35</v>
      </c>
      <c r="AL302" s="17" t="s">
        <v>10388</v>
      </c>
      <c r="AM302" s="17">
        <f>MONTH(EMPENHO[[#This Row],[data_empenho]])</f>
        <v>1</v>
      </c>
    </row>
    <row r="303" spans="1:39" x14ac:dyDescent="0.25">
      <c r="A303">
        <v>7</v>
      </c>
      <c r="B303">
        <v>702</v>
      </c>
      <c r="C303">
        <v>15</v>
      </c>
      <c r="D303">
        <v>451</v>
      </c>
      <c r="E303">
        <v>17</v>
      </c>
      <c r="F303">
        <v>0</v>
      </c>
      <c r="G303">
        <v>2002</v>
      </c>
      <c r="H303" s="17" t="s">
        <v>698</v>
      </c>
      <c r="I303">
        <v>1</v>
      </c>
      <c r="J303">
        <v>0</v>
      </c>
      <c r="K303" s="17" t="s">
        <v>1058</v>
      </c>
      <c r="L303" s="1">
        <v>44585</v>
      </c>
      <c r="M303">
        <v>116</v>
      </c>
      <c r="N303" s="17" t="s">
        <v>437</v>
      </c>
      <c r="O303">
        <v>39</v>
      </c>
      <c r="P303" s="17" t="s">
        <v>438</v>
      </c>
      <c r="Q303">
        <v>0</v>
      </c>
      <c r="R303" s="17" t="s">
        <v>439</v>
      </c>
      <c r="S303" s="17" t="s">
        <v>440</v>
      </c>
      <c r="T303" s="17" t="s">
        <v>438</v>
      </c>
      <c r="U303">
        <v>0</v>
      </c>
      <c r="V303">
        <v>0</v>
      </c>
      <c r="W303" s="17" t="s">
        <v>1059</v>
      </c>
      <c r="X303" s="17" t="s">
        <v>465</v>
      </c>
      <c r="Y303">
        <v>1</v>
      </c>
      <c r="Z303" s="17" t="s">
        <v>443</v>
      </c>
      <c r="AA303" s="17" t="s">
        <v>443</v>
      </c>
      <c r="AB303" s="17" t="s">
        <v>444</v>
      </c>
      <c r="AC303">
        <v>0</v>
      </c>
      <c r="AD303">
        <v>0</v>
      </c>
      <c r="AE303">
        <v>0</v>
      </c>
      <c r="AF303">
        <v>2022</v>
      </c>
      <c r="AG303" s="1">
        <v>44562</v>
      </c>
      <c r="AH303" s="1">
        <v>44773</v>
      </c>
      <c r="AI303" s="1">
        <v>44785</v>
      </c>
      <c r="AJ303" s="17" t="s">
        <v>34</v>
      </c>
      <c r="AK303" s="17" t="s">
        <v>35</v>
      </c>
      <c r="AL303" s="17" t="s">
        <v>10388</v>
      </c>
      <c r="AM303" s="17">
        <f>MONTH(EMPENHO[[#This Row],[data_empenho]])</f>
        <v>1</v>
      </c>
    </row>
    <row r="304" spans="1:39" x14ac:dyDescent="0.25">
      <c r="A304">
        <v>8</v>
      </c>
      <c r="B304">
        <v>801</v>
      </c>
      <c r="C304">
        <v>10</v>
      </c>
      <c r="D304">
        <v>303</v>
      </c>
      <c r="E304">
        <v>8</v>
      </c>
      <c r="F304">
        <v>0</v>
      </c>
      <c r="G304">
        <v>2101</v>
      </c>
      <c r="H304" s="17" t="s">
        <v>1060</v>
      </c>
      <c r="I304">
        <v>40</v>
      </c>
      <c r="J304">
        <v>0</v>
      </c>
      <c r="K304" s="17" t="s">
        <v>1061</v>
      </c>
      <c r="L304" s="1">
        <v>44585</v>
      </c>
      <c r="M304">
        <v>250</v>
      </c>
      <c r="N304" s="17" t="s">
        <v>437</v>
      </c>
      <c r="O304">
        <v>5299</v>
      </c>
      <c r="P304" s="17" t="s">
        <v>438</v>
      </c>
      <c r="Q304">
        <v>0</v>
      </c>
      <c r="R304" s="17" t="s">
        <v>439</v>
      </c>
      <c r="S304" s="17" t="s">
        <v>440</v>
      </c>
      <c r="T304" s="17" t="s">
        <v>438</v>
      </c>
      <c r="U304">
        <v>0</v>
      </c>
      <c r="V304">
        <v>0</v>
      </c>
      <c r="W304" s="17" t="s">
        <v>1062</v>
      </c>
      <c r="X304" s="17" t="s">
        <v>442</v>
      </c>
      <c r="Y304">
        <v>0</v>
      </c>
      <c r="Z304" s="17" t="s">
        <v>443</v>
      </c>
      <c r="AA304" s="17" t="s">
        <v>443</v>
      </c>
      <c r="AB304" s="17" t="s">
        <v>444</v>
      </c>
      <c r="AC304">
        <v>0</v>
      </c>
      <c r="AD304">
        <v>0</v>
      </c>
      <c r="AE304">
        <v>0</v>
      </c>
      <c r="AF304">
        <v>2022</v>
      </c>
      <c r="AG304" s="1">
        <v>44562</v>
      </c>
      <c r="AH304" s="1">
        <v>44773</v>
      </c>
      <c r="AI304" s="1">
        <v>44785</v>
      </c>
      <c r="AJ304" s="17" t="s">
        <v>34</v>
      </c>
      <c r="AK304" s="17" t="s">
        <v>35</v>
      </c>
      <c r="AL304" s="17" t="s">
        <v>10388</v>
      </c>
      <c r="AM304" s="17">
        <f>MONTH(EMPENHO[[#This Row],[data_empenho]])</f>
        <v>1</v>
      </c>
    </row>
    <row r="305" spans="1:39" x14ac:dyDescent="0.25">
      <c r="A305">
        <v>7</v>
      </c>
      <c r="B305">
        <v>702</v>
      </c>
      <c r="C305">
        <v>15</v>
      </c>
      <c r="D305">
        <v>451</v>
      </c>
      <c r="E305">
        <v>17</v>
      </c>
      <c r="F305">
        <v>0</v>
      </c>
      <c r="G305">
        <v>1040</v>
      </c>
      <c r="H305" s="17" t="s">
        <v>1063</v>
      </c>
      <c r="I305">
        <v>1</v>
      </c>
      <c r="J305">
        <v>0</v>
      </c>
      <c r="K305" s="17" t="s">
        <v>1064</v>
      </c>
      <c r="L305" s="1">
        <v>44585</v>
      </c>
      <c r="M305">
        <v>275.8</v>
      </c>
      <c r="N305" s="17" t="s">
        <v>437</v>
      </c>
      <c r="O305">
        <v>1744</v>
      </c>
      <c r="P305" s="17" t="s">
        <v>438</v>
      </c>
      <c r="Q305">
        <v>0</v>
      </c>
      <c r="R305" s="17" t="s">
        <v>439</v>
      </c>
      <c r="S305" s="17" t="s">
        <v>440</v>
      </c>
      <c r="T305" s="17" t="s">
        <v>438</v>
      </c>
      <c r="U305">
        <v>0</v>
      </c>
      <c r="V305">
        <v>0</v>
      </c>
      <c r="W305" s="17" t="s">
        <v>1065</v>
      </c>
      <c r="X305" s="17" t="s">
        <v>465</v>
      </c>
      <c r="Y305">
        <v>1</v>
      </c>
      <c r="Z305" s="17" t="s">
        <v>443</v>
      </c>
      <c r="AA305" s="17" t="s">
        <v>443</v>
      </c>
      <c r="AB305" s="17" t="s">
        <v>444</v>
      </c>
      <c r="AC305">
        <v>0</v>
      </c>
      <c r="AD305">
        <v>0</v>
      </c>
      <c r="AE305">
        <v>0</v>
      </c>
      <c r="AF305">
        <v>2022</v>
      </c>
      <c r="AG305" s="1">
        <v>44562</v>
      </c>
      <c r="AH305" s="1">
        <v>44773</v>
      </c>
      <c r="AI305" s="1">
        <v>44785</v>
      </c>
      <c r="AJ305" s="17" t="s">
        <v>34</v>
      </c>
      <c r="AK305" s="17" t="s">
        <v>35</v>
      </c>
      <c r="AL305" s="17" t="s">
        <v>10388</v>
      </c>
      <c r="AM305" s="17">
        <f>MONTH(EMPENHO[[#This Row],[data_empenho]])</f>
        <v>1</v>
      </c>
    </row>
    <row r="306" spans="1:39" x14ac:dyDescent="0.25">
      <c r="A306">
        <v>8</v>
      </c>
      <c r="B306">
        <v>801</v>
      </c>
      <c r="C306">
        <v>10</v>
      </c>
      <c r="D306">
        <v>303</v>
      </c>
      <c r="E306">
        <v>8</v>
      </c>
      <c r="F306">
        <v>0</v>
      </c>
      <c r="G306">
        <v>2101</v>
      </c>
      <c r="H306" s="17" t="s">
        <v>582</v>
      </c>
      <c r="I306">
        <v>40</v>
      </c>
      <c r="J306">
        <v>0</v>
      </c>
      <c r="K306" s="17" t="s">
        <v>1066</v>
      </c>
      <c r="L306" s="1">
        <v>44585</v>
      </c>
      <c r="M306">
        <v>11934</v>
      </c>
      <c r="N306" s="17" t="s">
        <v>437</v>
      </c>
      <c r="O306">
        <v>6822</v>
      </c>
      <c r="P306" s="17" t="s">
        <v>438</v>
      </c>
      <c r="Q306">
        <v>0</v>
      </c>
      <c r="R306" s="17" t="s">
        <v>673</v>
      </c>
      <c r="S306" s="17" t="s">
        <v>440</v>
      </c>
      <c r="T306" s="17" t="s">
        <v>674</v>
      </c>
      <c r="U306">
        <v>7</v>
      </c>
      <c r="V306">
        <v>2018</v>
      </c>
      <c r="W306" s="17" t="s">
        <v>1067</v>
      </c>
      <c r="X306" s="17" t="s">
        <v>676</v>
      </c>
      <c r="Y306">
        <v>1</v>
      </c>
      <c r="Z306" s="17" t="s">
        <v>443</v>
      </c>
      <c r="AA306" s="17" t="s">
        <v>443</v>
      </c>
      <c r="AB306" s="17" t="s">
        <v>444</v>
      </c>
      <c r="AC306">
        <v>0</v>
      </c>
      <c r="AD306">
        <v>0</v>
      </c>
      <c r="AE306">
        <v>0</v>
      </c>
      <c r="AF306">
        <v>2022</v>
      </c>
      <c r="AG306" s="1">
        <v>44562</v>
      </c>
      <c r="AH306" s="1">
        <v>44773</v>
      </c>
      <c r="AI306" s="1">
        <v>44785</v>
      </c>
      <c r="AJ306" s="17" t="s">
        <v>34</v>
      </c>
      <c r="AK306" s="17" t="s">
        <v>35</v>
      </c>
      <c r="AL306" s="17" t="s">
        <v>10388</v>
      </c>
      <c r="AM306" s="17">
        <f>MONTH(EMPENHO[[#This Row],[data_empenho]])</f>
        <v>1</v>
      </c>
    </row>
    <row r="307" spans="1:39" x14ac:dyDescent="0.25">
      <c r="A307">
        <v>8</v>
      </c>
      <c r="B307">
        <v>802</v>
      </c>
      <c r="C307">
        <v>10</v>
      </c>
      <c r="D307">
        <v>301</v>
      </c>
      <c r="E307">
        <v>6</v>
      </c>
      <c r="F307">
        <v>0</v>
      </c>
      <c r="G307">
        <v>2124</v>
      </c>
      <c r="H307" s="17" t="s">
        <v>582</v>
      </c>
      <c r="I307">
        <v>1</v>
      </c>
      <c r="J307">
        <v>0</v>
      </c>
      <c r="K307" s="17" t="s">
        <v>1068</v>
      </c>
      <c r="L307" s="1">
        <v>44585</v>
      </c>
      <c r="M307">
        <v>7800</v>
      </c>
      <c r="N307" s="17" t="s">
        <v>437</v>
      </c>
      <c r="O307">
        <v>7825</v>
      </c>
      <c r="P307" s="17" t="s">
        <v>438</v>
      </c>
      <c r="Q307">
        <v>0</v>
      </c>
      <c r="R307" s="17" t="s">
        <v>439</v>
      </c>
      <c r="S307" s="17" t="s">
        <v>440</v>
      </c>
      <c r="T307" s="17" t="s">
        <v>438</v>
      </c>
      <c r="U307">
        <v>0</v>
      </c>
      <c r="V307">
        <v>0</v>
      </c>
      <c r="W307" s="17" t="s">
        <v>1069</v>
      </c>
      <c r="X307" s="17" t="s">
        <v>465</v>
      </c>
      <c r="Y307">
        <v>1</v>
      </c>
      <c r="Z307" s="17" t="s">
        <v>443</v>
      </c>
      <c r="AA307" s="17" t="s">
        <v>443</v>
      </c>
      <c r="AB307" s="17" t="s">
        <v>444</v>
      </c>
      <c r="AC307">
        <v>0</v>
      </c>
      <c r="AD307">
        <v>0</v>
      </c>
      <c r="AE307">
        <v>0</v>
      </c>
      <c r="AF307">
        <v>2022</v>
      </c>
      <c r="AG307" s="1">
        <v>44562</v>
      </c>
      <c r="AH307" s="1">
        <v>44773</v>
      </c>
      <c r="AI307" s="1">
        <v>44785</v>
      </c>
      <c r="AJ307" s="17" t="s">
        <v>34</v>
      </c>
      <c r="AK307" s="17" t="s">
        <v>35</v>
      </c>
      <c r="AL307" s="17" t="s">
        <v>10388</v>
      </c>
      <c r="AM307" s="17">
        <f>MONTH(EMPENHO[[#This Row],[data_empenho]])</f>
        <v>1</v>
      </c>
    </row>
    <row r="308" spans="1:39" x14ac:dyDescent="0.25">
      <c r="A308">
        <v>4</v>
      </c>
      <c r="B308">
        <v>401</v>
      </c>
      <c r="C308">
        <v>4</v>
      </c>
      <c r="D308">
        <v>123</v>
      </c>
      <c r="E308">
        <v>1</v>
      </c>
      <c r="F308">
        <v>0</v>
      </c>
      <c r="G308">
        <v>2075</v>
      </c>
      <c r="H308" s="17" t="s">
        <v>779</v>
      </c>
      <c r="I308">
        <v>1</v>
      </c>
      <c r="J308">
        <v>0</v>
      </c>
      <c r="K308" s="17" t="s">
        <v>1070</v>
      </c>
      <c r="L308" s="1">
        <v>44585</v>
      </c>
      <c r="M308">
        <v>429</v>
      </c>
      <c r="N308" s="17" t="s">
        <v>437</v>
      </c>
      <c r="O308">
        <v>5044</v>
      </c>
      <c r="P308" s="17" t="s">
        <v>438</v>
      </c>
      <c r="Q308">
        <v>0</v>
      </c>
      <c r="R308" s="17" t="s">
        <v>439</v>
      </c>
      <c r="S308" s="17" t="s">
        <v>440</v>
      </c>
      <c r="T308" s="17" t="s">
        <v>438</v>
      </c>
      <c r="U308">
        <v>0</v>
      </c>
      <c r="V308">
        <v>0</v>
      </c>
      <c r="W308" s="17" t="s">
        <v>1071</v>
      </c>
      <c r="X308" s="17" t="s">
        <v>465</v>
      </c>
      <c r="Y308">
        <v>1</v>
      </c>
      <c r="Z308" s="17" t="s">
        <v>443</v>
      </c>
      <c r="AA308" s="17" t="s">
        <v>443</v>
      </c>
      <c r="AB308" s="17" t="s">
        <v>444</v>
      </c>
      <c r="AC308">
        <v>0</v>
      </c>
      <c r="AD308">
        <v>0</v>
      </c>
      <c r="AE308">
        <v>0</v>
      </c>
      <c r="AF308">
        <v>2022</v>
      </c>
      <c r="AG308" s="1">
        <v>44562</v>
      </c>
      <c r="AH308" s="1">
        <v>44773</v>
      </c>
      <c r="AI308" s="1">
        <v>44785</v>
      </c>
      <c r="AJ308" s="17" t="s">
        <v>34</v>
      </c>
      <c r="AK308" s="17" t="s">
        <v>35</v>
      </c>
      <c r="AL308" s="17" t="s">
        <v>10388</v>
      </c>
      <c r="AM308" s="17">
        <f>MONTH(EMPENHO[[#This Row],[data_empenho]])</f>
        <v>1</v>
      </c>
    </row>
    <row r="309" spans="1:39" x14ac:dyDescent="0.25">
      <c r="A309">
        <v>4</v>
      </c>
      <c r="B309">
        <v>401</v>
      </c>
      <c r="C309">
        <v>4</v>
      </c>
      <c r="D309">
        <v>123</v>
      </c>
      <c r="E309">
        <v>1</v>
      </c>
      <c r="F309">
        <v>0</v>
      </c>
      <c r="G309">
        <v>2075</v>
      </c>
      <c r="H309" s="17" t="s">
        <v>779</v>
      </c>
      <c r="I309">
        <v>1</v>
      </c>
      <c r="J309">
        <v>0</v>
      </c>
      <c r="K309" s="17" t="s">
        <v>1070</v>
      </c>
      <c r="L309" s="1">
        <v>44615</v>
      </c>
      <c r="M309">
        <v>-5</v>
      </c>
      <c r="N309" s="17" t="s">
        <v>451</v>
      </c>
      <c r="O309">
        <v>5044</v>
      </c>
      <c r="P309" s="17" t="s">
        <v>438</v>
      </c>
      <c r="Q309">
        <v>0</v>
      </c>
      <c r="R309" s="17" t="s">
        <v>439</v>
      </c>
      <c r="S309" s="17" t="s">
        <v>440</v>
      </c>
      <c r="T309" s="17" t="s">
        <v>438</v>
      </c>
      <c r="U309">
        <v>0</v>
      </c>
      <c r="V309">
        <v>0</v>
      </c>
      <c r="W309" s="17" t="s">
        <v>1072</v>
      </c>
      <c r="X309" s="17" t="s">
        <v>465</v>
      </c>
      <c r="Y309">
        <v>1</v>
      </c>
      <c r="Z309" s="17" t="s">
        <v>443</v>
      </c>
      <c r="AA309" s="17" t="s">
        <v>443</v>
      </c>
      <c r="AB309" s="17" t="s">
        <v>444</v>
      </c>
      <c r="AC309">
        <v>0</v>
      </c>
      <c r="AD309">
        <v>0</v>
      </c>
      <c r="AE309">
        <v>0</v>
      </c>
      <c r="AF309">
        <v>2022</v>
      </c>
      <c r="AG309" s="1">
        <v>44562</v>
      </c>
      <c r="AH309" s="1">
        <v>44773</v>
      </c>
      <c r="AI309" s="1">
        <v>44785</v>
      </c>
      <c r="AJ309" s="17" t="s">
        <v>34</v>
      </c>
      <c r="AK309" s="17" t="s">
        <v>35</v>
      </c>
      <c r="AL309" s="17" t="s">
        <v>10388</v>
      </c>
      <c r="AM309" s="17">
        <f>MONTH(EMPENHO[[#This Row],[data_empenho]])</f>
        <v>2</v>
      </c>
    </row>
    <row r="310" spans="1:39" x14ac:dyDescent="0.25">
      <c r="A310">
        <v>7</v>
      </c>
      <c r="B310">
        <v>702</v>
      </c>
      <c r="C310">
        <v>15</v>
      </c>
      <c r="D310">
        <v>451</v>
      </c>
      <c r="E310">
        <v>17</v>
      </c>
      <c r="F310">
        <v>0</v>
      </c>
      <c r="G310">
        <v>1040</v>
      </c>
      <c r="H310" s="17" t="s">
        <v>510</v>
      </c>
      <c r="I310">
        <v>1</v>
      </c>
      <c r="J310">
        <v>0</v>
      </c>
      <c r="K310" s="17" t="s">
        <v>1073</v>
      </c>
      <c r="L310" s="1">
        <v>44585</v>
      </c>
      <c r="M310">
        <v>863.55</v>
      </c>
      <c r="N310" s="17" t="s">
        <v>437</v>
      </c>
      <c r="O310">
        <v>8216</v>
      </c>
      <c r="P310" s="17" t="s">
        <v>438</v>
      </c>
      <c r="Q310">
        <v>0</v>
      </c>
      <c r="R310" s="17" t="s">
        <v>606</v>
      </c>
      <c r="S310" s="17" t="s">
        <v>440</v>
      </c>
      <c r="T310" s="17" t="s">
        <v>438</v>
      </c>
      <c r="U310">
        <v>11</v>
      </c>
      <c r="V310">
        <v>2021</v>
      </c>
      <c r="W310" s="17" t="s">
        <v>1074</v>
      </c>
      <c r="X310" s="17" t="s">
        <v>608</v>
      </c>
      <c r="Y310">
        <v>1</v>
      </c>
      <c r="Z310" s="17" t="s">
        <v>443</v>
      </c>
      <c r="AA310" s="17" t="s">
        <v>443</v>
      </c>
      <c r="AB310" s="17" t="s">
        <v>444</v>
      </c>
      <c r="AC310">
        <v>0</v>
      </c>
      <c r="AD310">
        <v>0</v>
      </c>
      <c r="AE310">
        <v>0</v>
      </c>
      <c r="AF310">
        <v>2022</v>
      </c>
      <c r="AG310" s="1">
        <v>44562</v>
      </c>
      <c r="AH310" s="1">
        <v>44773</v>
      </c>
      <c r="AI310" s="1">
        <v>44785</v>
      </c>
      <c r="AJ310" s="17" t="s">
        <v>34</v>
      </c>
      <c r="AK310" s="17" t="s">
        <v>35</v>
      </c>
      <c r="AL310" s="17" t="s">
        <v>10388</v>
      </c>
      <c r="AM310" s="17">
        <f>MONTH(EMPENHO[[#This Row],[data_empenho]])</f>
        <v>1</v>
      </c>
    </row>
    <row r="311" spans="1:39" x14ac:dyDescent="0.25">
      <c r="A311">
        <v>7</v>
      </c>
      <c r="B311">
        <v>702</v>
      </c>
      <c r="C311">
        <v>15</v>
      </c>
      <c r="D311">
        <v>451</v>
      </c>
      <c r="E311">
        <v>17</v>
      </c>
      <c r="F311">
        <v>0</v>
      </c>
      <c r="G311">
        <v>1040</v>
      </c>
      <c r="H311" s="17" t="s">
        <v>1063</v>
      </c>
      <c r="I311">
        <v>1</v>
      </c>
      <c r="J311">
        <v>0</v>
      </c>
      <c r="K311" s="17" t="s">
        <v>1075</v>
      </c>
      <c r="L311" s="1">
        <v>44585</v>
      </c>
      <c r="M311">
        <v>7273.25</v>
      </c>
      <c r="N311" s="17" t="s">
        <v>437</v>
      </c>
      <c r="O311">
        <v>8216</v>
      </c>
      <c r="P311" s="17" t="s">
        <v>438</v>
      </c>
      <c r="Q311">
        <v>0</v>
      </c>
      <c r="R311" s="17" t="s">
        <v>606</v>
      </c>
      <c r="S311" s="17" t="s">
        <v>440</v>
      </c>
      <c r="T311" s="17" t="s">
        <v>438</v>
      </c>
      <c r="U311">
        <v>11</v>
      </c>
      <c r="V311">
        <v>2021</v>
      </c>
      <c r="W311" s="17" t="s">
        <v>1076</v>
      </c>
      <c r="X311" s="17" t="s">
        <v>608</v>
      </c>
      <c r="Y311">
        <v>1</v>
      </c>
      <c r="Z311" s="17" t="s">
        <v>443</v>
      </c>
      <c r="AA311" s="17" t="s">
        <v>443</v>
      </c>
      <c r="AB311" s="17" t="s">
        <v>444</v>
      </c>
      <c r="AC311">
        <v>0</v>
      </c>
      <c r="AD311">
        <v>0</v>
      </c>
      <c r="AE311">
        <v>0</v>
      </c>
      <c r="AF311">
        <v>2022</v>
      </c>
      <c r="AG311" s="1">
        <v>44562</v>
      </c>
      <c r="AH311" s="1">
        <v>44773</v>
      </c>
      <c r="AI311" s="1">
        <v>44785</v>
      </c>
      <c r="AJ311" s="17" t="s">
        <v>34</v>
      </c>
      <c r="AK311" s="17" t="s">
        <v>35</v>
      </c>
      <c r="AL311" s="17" t="s">
        <v>10388</v>
      </c>
      <c r="AM311" s="17">
        <f>MONTH(EMPENHO[[#This Row],[data_empenho]])</f>
        <v>1</v>
      </c>
    </row>
    <row r="312" spans="1:39" x14ac:dyDescent="0.25">
      <c r="A312">
        <v>9</v>
      </c>
      <c r="B312">
        <v>902</v>
      </c>
      <c r="C312">
        <v>8</v>
      </c>
      <c r="D312">
        <v>243</v>
      </c>
      <c r="E312">
        <v>11</v>
      </c>
      <c r="F312">
        <v>0</v>
      </c>
      <c r="G312">
        <v>2014</v>
      </c>
      <c r="H312" s="17" t="s">
        <v>582</v>
      </c>
      <c r="I312">
        <v>1</v>
      </c>
      <c r="J312">
        <v>0</v>
      </c>
      <c r="K312" s="17" t="s">
        <v>1077</v>
      </c>
      <c r="L312" s="1">
        <v>44585</v>
      </c>
      <c r="M312">
        <v>23.97</v>
      </c>
      <c r="N312" s="17" t="s">
        <v>437</v>
      </c>
      <c r="O312">
        <v>552</v>
      </c>
      <c r="P312" s="17" t="s">
        <v>438</v>
      </c>
      <c r="Q312">
        <v>0</v>
      </c>
      <c r="R312" s="17" t="s">
        <v>439</v>
      </c>
      <c r="S312" s="17" t="s">
        <v>440</v>
      </c>
      <c r="T312" s="17" t="s">
        <v>438</v>
      </c>
      <c r="U312">
        <v>0</v>
      </c>
      <c r="V312">
        <v>0</v>
      </c>
      <c r="W312" s="17" t="s">
        <v>1078</v>
      </c>
      <c r="X312" s="17" t="s">
        <v>465</v>
      </c>
      <c r="Y312">
        <v>1</v>
      </c>
      <c r="Z312" s="17" t="s">
        <v>443</v>
      </c>
      <c r="AA312" s="17" t="s">
        <v>443</v>
      </c>
      <c r="AB312" s="17" t="s">
        <v>444</v>
      </c>
      <c r="AC312">
        <v>0</v>
      </c>
      <c r="AD312">
        <v>0</v>
      </c>
      <c r="AE312">
        <v>0</v>
      </c>
      <c r="AF312">
        <v>2022</v>
      </c>
      <c r="AG312" s="1">
        <v>44562</v>
      </c>
      <c r="AH312" s="1">
        <v>44773</v>
      </c>
      <c r="AI312" s="1">
        <v>44785</v>
      </c>
      <c r="AJ312" s="17" t="s">
        <v>34</v>
      </c>
      <c r="AK312" s="17" t="s">
        <v>35</v>
      </c>
      <c r="AL312" s="17" t="s">
        <v>10388</v>
      </c>
      <c r="AM312" s="17">
        <f>MONTH(EMPENHO[[#This Row],[data_empenho]])</f>
        <v>1</v>
      </c>
    </row>
    <row r="313" spans="1:39" x14ac:dyDescent="0.25">
      <c r="A313">
        <v>8</v>
      </c>
      <c r="B313">
        <v>801</v>
      </c>
      <c r="C313">
        <v>10</v>
      </c>
      <c r="D313">
        <v>122</v>
      </c>
      <c r="E313">
        <v>5</v>
      </c>
      <c r="F313">
        <v>0</v>
      </c>
      <c r="G313">
        <v>20</v>
      </c>
      <c r="H313" s="17" t="s">
        <v>1079</v>
      </c>
      <c r="I313">
        <v>40</v>
      </c>
      <c r="J313">
        <v>0</v>
      </c>
      <c r="K313" s="17" t="s">
        <v>1080</v>
      </c>
      <c r="L313" s="1">
        <v>44585</v>
      </c>
      <c r="M313">
        <v>5542.56</v>
      </c>
      <c r="N313" s="17" t="s">
        <v>437</v>
      </c>
      <c r="O313">
        <v>8283</v>
      </c>
      <c r="P313" s="17" t="s">
        <v>438</v>
      </c>
      <c r="Q313">
        <v>0</v>
      </c>
      <c r="R313" s="17" t="s">
        <v>439</v>
      </c>
      <c r="S313" s="17" t="s">
        <v>440</v>
      </c>
      <c r="T313" s="17" t="s">
        <v>438</v>
      </c>
      <c r="U313">
        <v>0</v>
      </c>
      <c r="V313">
        <v>0</v>
      </c>
      <c r="W313" s="17" t="s">
        <v>1081</v>
      </c>
      <c r="X313" s="17" t="s">
        <v>442</v>
      </c>
      <c r="Y313">
        <v>1</v>
      </c>
      <c r="Z313" s="17" t="s">
        <v>443</v>
      </c>
      <c r="AA313" s="17" t="s">
        <v>443</v>
      </c>
      <c r="AB313" s="17" t="s">
        <v>444</v>
      </c>
      <c r="AC313">
        <v>0</v>
      </c>
      <c r="AD313">
        <v>0</v>
      </c>
      <c r="AE313">
        <v>0</v>
      </c>
      <c r="AF313">
        <v>2022</v>
      </c>
      <c r="AG313" s="1">
        <v>44562</v>
      </c>
      <c r="AH313" s="1">
        <v>44773</v>
      </c>
      <c r="AI313" s="1">
        <v>44785</v>
      </c>
      <c r="AJ313" s="17" t="s">
        <v>34</v>
      </c>
      <c r="AK313" s="17" t="s">
        <v>35</v>
      </c>
      <c r="AL313" s="17" t="s">
        <v>10388</v>
      </c>
      <c r="AM313" s="17">
        <f>MONTH(EMPENHO[[#This Row],[data_empenho]])</f>
        <v>1</v>
      </c>
    </row>
    <row r="314" spans="1:39" x14ac:dyDescent="0.25">
      <c r="A314">
        <v>6</v>
      </c>
      <c r="B314">
        <v>603</v>
      </c>
      <c r="C314">
        <v>26</v>
      </c>
      <c r="D314">
        <v>782</v>
      </c>
      <c r="E314">
        <v>17</v>
      </c>
      <c r="F314">
        <v>0</v>
      </c>
      <c r="G314">
        <v>2073</v>
      </c>
      <c r="H314" s="17" t="s">
        <v>698</v>
      </c>
      <c r="I314">
        <v>1</v>
      </c>
      <c r="J314">
        <v>0</v>
      </c>
      <c r="K314" s="17" t="s">
        <v>1082</v>
      </c>
      <c r="L314" s="1">
        <v>44586</v>
      </c>
      <c r="M314">
        <v>1456.38</v>
      </c>
      <c r="N314" s="17" t="s">
        <v>437</v>
      </c>
      <c r="O314">
        <v>7794</v>
      </c>
      <c r="P314" s="17" t="s">
        <v>438</v>
      </c>
      <c r="Q314">
        <v>0</v>
      </c>
      <c r="R314" s="17" t="s">
        <v>1083</v>
      </c>
      <c r="S314" s="17" t="s">
        <v>653</v>
      </c>
      <c r="T314" s="17" t="s">
        <v>438</v>
      </c>
      <c r="U314">
        <v>5</v>
      </c>
      <c r="V314">
        <v>2021</v>
      </c>
      <c r="W314" s="17" t="s">
        <v>1084</v>
      </c>
      <c r="X314" s="17" t="s">
        <v>1085</v>
      </c>
      <c r="Y314">
        <v>7</v>
      </c>
      <c r="Z314" s="17" t="s">
        <v>443</v>
      </c>
      <c r="AA314" s="17" t="s">
        <v>443</v>
      </c>
      <c r="AB314" s="17" t="s">
        <v>444</v>
      </c>
      <c r="AC314">
        <v>0</v>
      </c>
      <c r="AD314">
        <v>0</v>
      </c>
      <c r="AE314">
        <v>0</v>
      </c>
      <c r="AF314">
        <v>2022</v>
      </c>
      <c r="AG314" s="1">
        <v>44562</v>
      </c>
      <c r="AH314" s="1">
        <v>44773</v>
      </c>
      <c r="AI314" s="1">
        <v>44785</v>
      </c>
      <c r="AJ314" s="17" t="s">
        <v>34</v>
      </c>
      <c r="AK314" s="17" t="s">
        <v>35</v>
      </c>
      <c r="AL314" s="17" t="s">
        <v>10388</v>
      </c>
      <c r="AM314" s="17">
        <f>MONTH(EMPENHO[[#This Row],[data_empenho]])</f>
        <v>1</v>
      </c>
    </row>
    <row r="315" spans="1:39" x14ac:dyDescent="0.25">
      <c r="A315">
        <v>8</v>
      </c>
      <c r="B315">
        <v>801</v>
      </c>
      <c r="C315">
        <v>10</v>
      </c>
      <c r="D315">
        <v>301</v>
      </c>
      <c r="E315">
        <v>6</v>
      </c>
      <c r="F315">
        <v>0</v>
      </c>
      <c r="G315">
        <v>2105</v>
      </c>
      <c r="H315" s="17" t="s">
        <v>828</v>
      </c>
      <c r="I315">
        <v>40</v>
      </c>
      <c r="J315">
        <v>0</v>
      </c>
      <c r="K315" s="17" t="s">
        <v>1086</v>
      </c>
      <c r="L315" s="1">
        <v>44586</v>
      </c>
      <c r="M315">
        <v>370</v>
      </c>
      <c r="N315" s="17" t="s">
        <v>437</v>
      </c>
      <c r="O315">
        <v>5375</v>
      </c>
      <c r="P315" s="17" t="s">
        <v>438</v>
      </c>
      <c r="Q315">
        <v>0</v>
      </c>
      <c r="R315" s="17" t="s">
        <v>439</v>
      </c>
      <c r="S315" s="17" t="s">
        <v>440</v>
      </c>
      <c r="T315" s="17" t="s">
        <v>438</v>
      </c>
      <c r="U315">
        <v>0</v>
      </c>
      <c r="V315">
        <v>0</v>
      </c>
      <c r="W315" s="17" t="s">
        <v>1087</v>
      </c>
      <c r="X315" s="17" t="s">
        <v>465</v>
      </c>
      <c r="Y315">
        <v>1</v>
      </c>
      <c r="Z315" s="17" t="s">
        <v>443</v>
      </c>
      <c r="AA315" s="17" t="s">
        <v>443</v>
      </c>
      <c r="AB315" s="17" t="s">
        <v>444</v>
      </c>
      <c r="AC315">
        <v>0</v>
      </c>
      <c r="AD315">
        <v>0</v>
      </c>
      <c r="AE315">
        <v>0</v>
      </c>
      <c r="AF315">
        <v>2022</v>
      </c>
      <c r="AG315" s="1">
        <v>44562</v>
      </c>
      <c r="AH315" s="1">
        <v>44773</v>
      </c>
      <c r="AI315" s="1">
        <v>44785</v>
      </c>
      <c r="AJ315" s="17" t="s">
        <v>34</v>
      </c>
      <c r="AK315" s="17" t="s">
        <v>35</v>
      </c>
      <c r="AL315" s="17" t="s">
        <v>10388</v>
      </c>
      <c r="AM315" s="17">
        <f>MONTH(EMPENHO[[#This Row],[data_empenho]])</f>
        <v>1</v>
      </c>
    </row>
    <row r="316" spans="1:39" x14ac:dyDescent="0.25">
      <c r="A316">
        <v>8</v>
      </c>
      <c r="B316">
        <v>801</v>
      </c>
      <c r="C316">
        <v>10</v>
      </c>
      <c r="D316">
        <v>301</v>
      </c>
      <c r="E316">
        <v>6</v>
      </c>
      <c r="F316">
        <v>0</v>
      </c>
      <c r="G316">
        <v>2105</v>
      </c>
      <c r="H316" s="17" t="s">
        <v>478</v>
      </c>
      <c r="I316">
        <v>40</v>
      </c>
      <c r="J316">
        <v>0</v>
      </c>
      <c r="K316" s="17" t="s">
        <v>1088</v>
      </c>
      <c r="L316" s="1">
        <v>44586</v>
      </c>
      <c r="M316">
        <v>5060</v>
      </c>
      <c r="N316" s="17" t="s">
        <v>437</v>
      </c>
      <c r="O316">
        <v>7085</v>
      </c>
      <c r="P316" s="17" t="s">
        <v>438</v>
      </c>
      <c r="Q316">
        <v>0</v>
      </c>
      <c r="R316" s="17" t="s">
        <v>480</v>
      </c>
      <c r="S316" s="17" t="s">
        <v>653</v>
      </c>
      <c r="T316" s="17" t="s">
        <v>438</v>
      </c>
      <c r="U316">
        <v>1</v>
      </c>
      <c r="V316">
        <v>2021</v>
      </c>
      <c r="W316" s="17" t="s">
        <v>1089</v>
      </c>
      <c r="X316" s="17" t="s">
        <v>482</v>
      </c>
      <c r="Y316">
        <v>7</v>
      </c>
      <c r="Z316" s="17" t="s">
        <v>443</v>
      </c>
      <c r="AA316" s="17" t="s">
        <v>443</v>
      </c>
      <c r="AB316" s="17" t="s">
        <v>444</v>
      </c>
      <c r="AC316">
        <v>0</v>
      </c>
      <c r="AD316">
        <v>0</v>
      </c>
      <c r="AE316">
        <v>0</v>
      </c>
      <c r="AF316">
        <v>2022</v>
      </c>
      <c r="AG316" s="1">
        <v>44562</v>
      </c>
      <c r="AH316" s="1">
        <v>44773</v>
      </c>
      <c r="AI316" s="1">
        <v>44785</v>
      </c>
      <c r="AJ316" s="17" t="s">
        <v>34</v>
      </c>
      <c r="AK316" s="17" t="s">
        <v>35</v>
      </c>
      <c r="AL316" s="17" t="s">
        <v>10388</v>
      </c>
      <c r="AM316" s="17">
        <f>MONTH(EMPENHO[[#This Row],[data_empenho]])</f>
        <v>1</v>
      </c>
    </row>
    <row r="317" spans="1:39" x14ac:dyDescent="0.25">
      <c r="A317">
        <v>8</v>
      </c>
      <c r="B317">
        <v>801</v>
      </c>
      <c r="C317">
        <v>10</v>
      </c>
      <c r="D317">
        <v>301</v>
      </c>
      <c r="E317">
        <v>6</v>
      </c>
      <c r="F317">
        <v>0</v>
      </c>
      <c r="G317">
        <v>2105</v>
      </c>
      <c r="H317" s="17" t="s">
        <v>478</v>
      </c>
      <c r="I317">
        <v>40</v>
      </c>
      <c r="J317">
        <v>0</v>
      </c>
      <c r="K317" s="17" t="s">
        <v>1088</v>
      </c>
      <c r="L317" s="1">
        <v>44655</v>
      </c>
      <c r="M317">
        <v>-4733</v>
      </c>
      <c r="N317" s="17" t="s">
        <v>451</v>
      </c>
      <c r="O317">
        <v>7085</v>
      </c>
      <c r="P317" s="17" t="s">
        <v>438</v>
      </c>
      <c r="Q317">
        <v>0</v>
      </c>
      <c r="R317" s="17" t="s">
        <v>480</v>
      </c>
      <c r="S317" s="17" t="s">
        <v>653</v>
      </c>
      <c r="T317" s="17" t="s">
        <v>438</v>
      </c>
      <c r="U317">
        <v>1</v>
      </c>
      <c r="V317">
        <v>2021</v>
      </c>
      <c r="W317" s="17" t="s">
        <v>5946</v>
      </c>
      <c r="X317" s="17" t="s">
        <v>482</v>
      </c>
      <c r="Y317">
        <v>7</v>
      </c>
      <c r="Z317" s="17" t="s">
        <v>443</v>
      </c>
      <c r="AA317" s="17" t="s">
        <v>443</v>
      </c>
      <c r="AB317" s="17" t="s">
        <v>444</v>
      </c>
      <c r="AC317">
        <v>0</v>
      </c>
      <c r="AD317">
        <v>0</v>
      </c>
      <c r="AE317">
        <v>0</v>
      </c>
      <c r="AF317">
        <v>2022</v>
      </c>
      <c r="AG317" s="1">
        <v>44562</v>
      </c>
      <c r="AH317" s="1">
        <v>44773</v>
      </c>
      <c r="AI317" s="1">
        <v>44785</v>
      </c>
      <c r="AJ317" s="17" t="s">
        <v>34</v>
      </c>
      <c r="AK317" s="17" t="s">
        <v>35</v>
      </c>
      <c r="AL317" s="17" t="s">
        <v>10388</v>
      </c>
      <c r="AM317" s="17">
        <f>MONTH(EMPENHO[[#This Row],[data_empenho]])</f>
        <v>4</v>
      </c>
    </row>
    <row r="318" spans="1:39" x14ac:dyDescent="0.25">
      <c r="A318">
        <v>7</v>
      </c>
      <c r="B318">
        <v>701</v>
      </c>
      <c r="C318">
        <v>4</v>
      </c>
      <c r="D318">
        <v>122</v>
      </c>
      <c r="E318">
        <v>1</v>
      </c>
      <c r="F318">
        <v>0</v>
      </c>
      <c r="G318">
        <v>2001</v>
      </c>
      <c r="H318" s="17" t="s">
        <v>962</v>
      </c>
      <c r="I318">
        <v>1</v>
      </c>
      <c r="J318">
        <v>0</v>
      </c>
      <c r="K318" s="17" t="s">
        <v>1090</v>
      </c>
      <c r="L318" s="1">
        <v>44586</v>
      </c>
      <c r="M318">
        <v>139.6</v>
      </c>
      <c r="N318" s="17" t="s">
        <v>437</v>
      </c>
      <c r="O318">
        <v>7241</v>
      </c>
      <c r="P318" s="17" t="s">
        <v>438</v>
      </c>
      <c r="Q318">
        <v>0</v>
      </c>
      <c r="R318" s="17" t="s">
        <v>480</v>
      </c>
      <c r="S318" s="17" t="s">
        <v>653</v>
      </c>
      <c r="T318" s="17" t="s">
        <v>438</v>
      </c>
      <c r="U318">
        <v>20</v>
      </c>
      <c r="V318">
        <v>2021</v>
      </c>
      <c r="W318" s="17" t="s">
        <v>1091</v>
      </c>
      <c r="X318" s="17" t="s">
        <v>482</v>
      </c>
      <c r="Y318">
        <v>7</v>
      </c>
      <c r="Z318" s="17" t="s">
        <v>443</v>
      </c>
      <c r="AA318" s="17" t="s">
        <v>443</v>
      </c>
      <c r="AB318" s="17" t="s">
        <v>444</v>
      </c>
      <c r="AC318">
        <v>0</v>
      </c>
      <c r="AD318">
        <v>0</v>
      </c>
      <c r="AE318">
        <v>0</v>
      </c>
      <c r="AF318">
        <v>2022</v>
      </c>
      <c r="AG318" s="1">
        <v>44562</v>
      </c>
      <c r="AH318" s="1">
        <v>44773</v>
      </c>
      <c r="AI318" s="1">
        <v>44785</v>
      </c>
      <c r="AJ318" s="17" t="s">
        <v>34</v>
      </c>
      <c r="AK318" s="17" t="s">
        <v>35</v>
      </c>
      <c r="AL318" s="17" t="s">
        <v>10388</v>
      </c>
      <c r="AM318" s="17">
        <f>MONTH(EMPENHO[[#This Row],[data_empenho]])</f>
        <v>1</v>
      </c>
    </row>
    <row r="319" spans="1:39" x14ac:dyDescent="0.25">
      <c r="A319">
        <v>6</v>
      </c>
      <c r="B319">
        <v>603</v>
      </c>
      <c r="C319">
        <v>26</v>
      </c>
      <c r="D319">
        <v>782</v>
      </c>
      <c r="E319">
        <v>17</v>
      </c>
      <c r="F319">
        <v>0</v>
      </c>
      <c r="G319">
        <v>2073</v>
      </c>
      <c r="H319" s="17" t="s">
        <v>828</v>
      </c>
      <c r="I319">
        <v>1</v>
      </c>
      <c r="J319">
        <v>0</v>
      </c>
      <c r="K319" s="17" t="s">
        <v>1092</v>
      </c>
      <c r="L319" s="1">
        <v>44586</v>
      </c>
      <c r="M319">
        <v>11988</v>
      </c>
      <c r="N319" s="17" t="s">
        <v>437</v>
      </c>
      <c r="O319">
        <v>3786</v>
      </c>
      <c r="P319" s="17" t="s">
        <v>438</v>
      </c>
      <c r="Q319">
        <v>0</v>
      </c>
      <c r="R319" s="17" t="s">
        <v>480</v>
      </c>
      <c r="S319" s="17" t="s">
        <v>653</v>
      </c>
      <c r="T319" s="17" t="s">
        <v>438</v>
      </c>
      <c r="U319">
        <v>48</v>
      </c>
      <c r="V319">
        <v>2021</v>
      </c>
      <c r="W319" s="17" t="s">
        <v>1093</v>
      </c>
      <c r="X319" s="17" t="s">
        <v>482</v>
      </c>
      <c r="Y319">
        <v>7</v>
      </c>
      <c r="Z319" s="17" t="s">
        <v>443</v>
      </c>
      <c r="AA319" s="17" t="s">
        <v>443</v>
      </c>
      <c r="AB319" s="17" t="s">
        <v>444</v>
      </c>
      <c r="AC319">
        <v>0</v>
      </c>
      <c r="AD319">
        <v>0</v>
      </c>
      <c r="AE319">
        <v>0</v>
      </c>
      <c r="AF319">
        <v>2022</v>
      </c>
      <c r="AG319" s="1">
        <v>44562</v>
      </c>
      <c r="AH319" s="1">
        <v>44773</v>
      </c>
      <c r="AI319" s="1">
        <v>44785</v>
      </c>
      <c r="AJ319" s="17" t="s">
        <v>34</v>
      </c>
      <c r="AK319" s="17" t="s">
        <v>35</v>
      </c>
      <c r="AL319" s="17" t="s">
        <v>10388</v>
      </c>
      <c r="AM319" s="17">
        <f>MONTH(EMPENHO[[#This Row],[data_empenho]])</f>
        <v>1</v>
      </c>
    </row>
    <row r="320" spans="1:39" x14ac:dyDescent="0.25">
      <c r="A320">
        <v>6</v>
      </c>
      <c r="B320">
        <v>603</v>
      </c>
      <c r="C320">
        <v>26</v>
      </c>
      <c r="D320">
        <v>782</v>
      </c>
      <c r="E320">
        <v>17</v>
      </c>
      <c r="F320">
        <v>0</v>
      </c>
      <c r="G320">
        <v>2073</v>
      </c>
      <c r="H320" s="17" t="s">
        <v>828</v>
      </c>
      <c r="I320">
        <v>1</v>
      </c>
      <c r="J320">
        <v>0</v>
      </c>
      <c r="K320" s="17" t="s">
        <v>1094</v>
      </c>
      <c r="L320" s="1">
        <v>44586</v>
      </c>
      <c r="M320">
        <v>29950</v>
      </c>
      <c r="N320" s="17" t="s">
        <v>437</v>
      </c>
      <c r="O320">
        <v>7210</v>
      </c>
      <c r="P320" s="17" t="s">
        <v>438</v>
      </c>
      <c r="Q320">
        <v>0</v>
      </c>
      <c r="R320" s="17" t="s">
        <v>480</v>
      </c>
      <c r="S320" s="17" t="s">
        <v>653</v>
      </c>
      <c r="T320" s="17" t="s">
        <v>438</v>
      </c>
      <c r="U320">
        <v>48</v>
      </c>
      <c r="V320">
        <v>2021</v>
      </c>
      <c r="W320" s="17" t="s">
        <v>1095</v>
      </c>
      <c r="X320" s="17" t="s">
        <v>482</v>
      </c>
      <c r="Y320">
        <v>7</v>
      </c>
      <c r="Z320" s="17" t="s">
        <v>443</v>
      </c>
      <c r="AA320" s="17" t="s">
        <v>443</v>
      </c>
      <c r="AB320" s="17" t="s">
        <v>444</v>
      </c>
      <c r="AC320">
        <v>0</v>
      </c>
      <c r="AD320">
        <v>0</v>
      </c>
      <c r="AE320">
        <v>0</v>
      </c>
      <c r="AF320">
        <v>2022</v>
      </c>
      <c r="AG320" s="1">
        <v>44562</v>
      </c>
      <c r="AH320" s="1">
        <v>44773</v>
      </c>
      <c r="AI320" s="1">
        <v>44785</v>
      </c>
      <c r="AJ320" s="17" t="s">
        <v>34</v>
      </c>
      <c r="AK320" s="17" t="s">
        <v>35</v>
      </c>
      <c r="AL320" s="17" t="s">
        <v>10388</v>
      </c>
      <c r="AM320" s="17">
        <f>MONTH(EMPENHO[[#This Row],[data_empenho]])</f>
        <v>1</v>
      </c>
    </row>
    <row r="321" spans="1:39" x14ac:dyDescent="0.25">
      <c r="A321">
        <v>6</v>
      </c>
      <c r="B321">
        <v>603</v>
      </c>
      <c r="C321">
        <v>26</v>
      </c>
      <c r="D321">
        <v>782</v>
      </c>
      <c r="E321">
        <v>17</v>
      </c>
      <c r="F321">
        <v>0</v>
      </c>
      <c r="G321">
        <v>2073</v>
      </c>
      <c r="H321" s="17" t="s">
        <v>828</v>
      </c>
      <c r="I321">
        <v>1</v>
      </c>
      <c r="J321">
        <v>0</v>
      </c>
      <c r="K321" s="17" t="s">
        <v>1096</v>
      </c>
      <c r="L321" s="1">
        <v>44586</v>
      </c>
      <c r="M321">
        <v>812</v>
      </c>
      <c r="N321" s="17" t="s">
        <v>437</v>
      </c>
      <c r="O321">
        <v>5965</v>
      </c>
      <c r="P321" s="17" t="s">
        <v>438</v>
      </c>
      <c r="Q321">
        <v>0</v>
      </c>
      <c r="R321" s="17" t="s">
        <v>480</v>
      </c>
      <c r="S321" s="17" t="s">
        <v>653</v>
      </c>
      <c r="T321" s="17" t="s">
        <v>438</v>
      </c>
      <c r="U321">
        <v>53</v>
      </c>
      <c r="V321">
        <v>2021</v>
      </c>
      <c r="W321" s="17" t="s">
        <v>1097</v>
      </c>
      <c r="X321" s="17" t="s">
        <v>482</v>
      </c>
      <c r="Y321">
        <v>7</v>
      </c>
      <c r="Z321" s="17" t="s">
        <v>443</v>
      </c>
      <c r="AA321" s="17" t="s">
        <v>443</v>
      </c>
      <c r="AB321" s="17" t="s">
        <v>444</v>
      </c>
      <c r="AC321">
        <v>0</v>
      </c>
      <c r="AD321">
        <v>0</v>
      </c>
      <c r="AE321">
        <v>0</v>
      </c>
      <c r="AF321">
        <v>2022</v>
      </c>
      <c r="AG321" s="1">
        <v>44562</v>
      </c>
      <c r="AH321" s="1">
        <v>44773</v>
      </c>
      <c r="AI321" s="1">
        <v>44785</v>
      </c>
      <c r="AJ321" s="17" t="s">
        <v>34</v>
      </c>
      <c r="AK321" s="17" t="s">
        <v>35</v>
      </c>
      <c r="AL321" s="17" t="s">
        <v>10388</v>
      </c>
      <c r="AM321" s="17">
        <f>MONTH(EMPENHO[[#This Row],[data_empenho]])</f>
        <v>1</v>
      </c>
    </row>
    <row r="322" spans="1:39" x14ac:dyDescent="0.25">
      <c r="A322">
        <v>6</v>
      </c>
      <c r="B322">
        <v>603</v>
      </c>
      <c r="C322">
        <v>26</v>
      </c>
      <c r="D322">
        <v>782</v>
      </c>
      <c r="E322">
        <v>17</v>
      </c>
      <c r="F322">
        <v>0</v>
      </c>
      <c r="G322">
        <v>2073</v>
      </c>
      <c r="H322" s="17" t="s">
        <v>860</v>
      </c>
      <c r="I322">
        <v>1</v>
      </c>
      <c r="J322">
        <v>0</v>
      </c>
      <c r="K322" s="17" t="s">
        <v>1098</v>
      </c>
      <c r="L322" s="1">
        <v>44586</v>
      </c>
      <c r="M322">
        <v>846</v>
      </c>
      <c r="N322" s="17" t="s">
        <v>437</v>
      </c>
      <c r="O322">
        <v>5965</v>
      </c>
      <c r="P322" s="17" t="s">
        <v>438</v>
      </c>
      <c r="Q322">
        <v>0</v>
      </c>
      <c r="R322" s="17" t="s">
        <v>480</v>
      </c>
      <c r="S322" s="17" t="s">
        <v>653</v>
      </c>
      <c r="T322" s="17" t="s">
        <v>438</v>
      </c>
      <c r="U322">
        <v>53</v>
      </c>
      <c r="V322">
        <v>2021</v>
      </c>
      <c r="W322" s="17" t="s">
        <v>1099</v>
      </c>
      <c r="X322" s="17" t="s">
        <v>482</v>
      </c>
      <c r="Y322">
        <v>7</v>
      </c>
      <c r="Z322" s="17" t="s">
        <v>443</v>
      </c>
      <c r="AA322" s="17" t="s">
        <v>443</v>
      </c>
      <c r="AB322" s="17" t="s">
        <v>444</v>
      </c>
      <c r="AC322">
        <v>0</v>
      </c>
      <c r="AD322">
        <v>0</v>
      </c>
      <c r="AE322">
        <v>0</v>
      </c>
      <c r="AF322">
        <v>2022</v>
      </c>
      <c r="AG322" s="1">
        <v>44562</v>
      </c>
      <c r="AH322" s="1">
        <v>44773</v>
      </c>
      <c r="AI322" s="1">
        <v>44785</v>
      </c>
      <c r="AJ322" s="17" t="s">
        <v>34</v>
      </c>
      <c r="AK322" s="17" t="s">
        <v>35</v>
      </c>
      <c r="AL322" s="17" t="s">
        <v>10388</v>
      </c>
      <c r="AM322" s="17">
        <f>MONTH(EMPENHO[[#This Row],[data_empenho]])</f>
        <v>1</v>
      </c>
    </row>
    <row r="323" spans="1:39" x14ac:dyDescent="0.25">
      <c r="A323">
        <v>4</v>
      </c>
      <c r="B323">
        <v>401</v>
      </c>
      <c r="C323">
        <v>4</v>
      </c>
      <c r="D323">
        <v>123</v>
      </c>
      <c r="E323">
        <v>1</v>
      </c>
      <c r="F323">
        <v>0</v>
      </c>
      <c r="G323">
        <v>2075</v>
      </c>
      <c r="H323" s="17" t="s">
        <v>779</v>
      </c>
      <c r="I323">
        <v>1</v>
      </c>
      <c r="J323">
        <v>0</v>
      </c>
      <c r="K323" s="17" t="s">
        <v>1100</v>
      </c>
      <c r="L323" s="1">
        <v>44586</v>
      </c>
      <c r="M323">
        <v>429</v>
      </c>
      <c r="N323" s="17" t="s">
        <v>437</v>
      </c>
      <c r="O323">
        <v>5044</v>
      </c>
      <c r="P323" s="17" t="s">
        <v>438</v>
      </c>
      <c r="Q323">
        <v>0</v>
      </c>
      <c r="R323" s="17" t="s">
        <v>439</v>
      </c>
      <c r="S323" s="17" t="s">
        <v>440</v>
      </c>
      <c r="T323" s="17" t="s">
        <v>438</v>
      </c>
      <c r="U323">
        <v>0</v>
      </c>
      <c r="V323">
        <v>0</v>
      </c>
      <c r="W323" s="17" t="s">
        <v>1101</v>
      </c>
      <c r="X323" s="17" t="s">
        <v>465</v>
      </c>
      <c r="Y323">
        <v>1</v>
      </c>
      <c r="Z323" s="17" t="s">
        <v>443</v>
      </c>
      <c r="AA323" s="17" t="s">
        <v>443</v>
      </c>
      <c r="AB323" s="17" t="s">
        <v>444</v>
      </c>
      <c r="AC323">
        <v>0</v>
      </c>
      <c r="AD323">
        <v>0</v>
      </c>
      <c r="AE323">
        <v>0</v>
      </c>
      <c r="AF323">
        <v>2022</v>
      </c>
      <c r="AG323" s="1">
        <v>44562</v>
      </c>
      <c r="AH323" s="1">
        <v>44773</v>
      </c>
      <c r="AI323" s="1">
        <v>44785</v>
      </c>
      <c r="AJ323" s="17" t="s">
        <v>34</v>
      </c>
      <c r="AK323" s="17" t="s">
        <v>35</v>
      </c>
      <c r="AL323" s="17" t="s">
        <v>10388</v>
      </c>
      <c r="AM323" s="17">
        <f>MONTH(EMPENHO[[#This Row],[data_empenho]])</f>
        <v>1</v>
      </c>
    </row>
    <row r="324" spans="1:39" x14ac:dyDescent="0.25">
      <c r="A324">
        <v>4</v>
      </c>
      <c r="B324">
        <v>401</v>
      </c>
      <c r="C324">
        <v>4</v>
      </c>
      <c r="D324">
        <v>123</v>
      </c>
      <c r="E324">
        <v>1</v>
      </c>
      <c r="F324">
        <v>0</v>
      </c>
      <c r="G324">
        <v>2075</v>
      </c>
      <c r="H324" s="17" t="s">
        <v>779</v>
      </c>
      <c r="I324">
        <v>1</v>
      </c>
      <c r="J324">
        <v>0</v>
      </c>
      <c r="K324" s="17" t="s">
        <v>1100</v>
      </c>
      <c r="L324" s="1">
        <v>44588</v>
      </c>
      <c r="M324">
        <v>-5</v>
      </c>
      <c r="N324" s="17" t="s">
        <v>451</v>
      </c>
      <c r="O324">
        <v>5044</v>
      </c>
      <c r="P324" s="17" t="s">
        <v>438</v>
      </c>
      <c r="Q324">
        <v>0</v>
      </c>
      <c r="R324" s="17" t="s">
        <v>439</v>
      </c>
      <c r="S324" s="17" t="s">
        <v>440</v>
      </c>
      <c r="T324" s="17" t="s">
        <v>438</v>
      </c>
      <c r="U324">
        <v>0</v>
      </c>
      <c r="V324">
        <v>0</v>
      </c>
      <c r="W324" s="17" t="s">
        <v>790</v>
      </c>
      <c r="X324" s="17" t="s">
        <v>465</v>
      </c>
      <c r="Y324">
        <v>1</v>
      </c>
      <c r="Z324" s="17" t="s">
        <v>443</v>
      </c>
      <c r="AA324" s="17" t="s">
        <v>443</v>
      </c>
      <c r="AB324" s="17" t="s">
        <v>444</v>
      </c>
      <c r="AC324">
        <v>0</v>
      </c>
      <c r="AD324">
        <v>0</v>
      </c>
      <c r="AE324">
        <v>0</v>
      </c>
      <c r="AF324">
        <v>2022</v>
      </c>
      <c r="AG324" s="1">
        <v>44562</v>
      </c>
      <c r="AH324" s="1">
        <v>44773</v>
      </c>
      <c r="AI324" s="1">
        <v>44785</v>
      </c>
      <c r="AJ324" s="17" t="s">
        <v>34</v>
      </c>
      <c r="AK324" s="17" t="s">
        <v>35</v>
      </c>
      <c r="AL324" s="17" t="s">
        <v>10388</v>
      </c>
      <c r="AM324" s="17">
        <f>MONTH(EMPENHO[[#This Row],[data_empenho]])</f>
        <v>1</v>
      </c>
    </row>
    <row r="325" spans="1:39" x14ac:dyDescent="0.25">
      <c r="A325">
        <v>8</v>
      </c>
      <c r="B325">
        <v>801</v>
      </c>
      <c r="C325">
        <v>10</v>
      </c>
      <c r="D325">
        <v>301</v>
      </c>
      <c r="E325">
        <v>6</v>
      </c>
      <c r="F325">
        <v>0</v>
      </c>
      <c r="G325">
        <v>2092</v>
      </c>
      <c r="H325" s="17" t="s">
        <v>638</v>
      </c>
      <c r="I325">
        <v>40</v>
      </c>
      <c r="J325">
        <v>0</v>
      </c>
      <c r="K325" s="17" t="s">
        <v>1102</v>
      </c>
      <c r="L325" s="1">
        <v>44586</v>
      </c>
      <c r="M325">
        <v>825</v>
      </c>
      <c r="N325" s="17" t="s">
        <v>437</v>
      </c>
      <c r="O325">
        <v>7762</v>
      </c>
      <c r="P325" s="17" t="s">
        <v>438</v>
      </c>
      <c r="Q325">
        <v>0</v>
      </c>
      <c r="R325" s="17" t="s">
        <v>480</v>
      </c>
      <c r="S325" s="17" t="s">
        <v>653</v>
      </c>
      <c r="T325" s="17" t="s">
        <v>438</v>
      </c>
      <c r="U325">
        <v>9</v>
      </c>
      <c r="V325">
        <v>2021</v>
      </c>
      <c r="W325" s="17" t="s">
        <v>1103</v>
      </c>
      <c r="X325" s="17" t="s">
        <v>482</v>
      </c>
      <c r="Y325">
        <v>7</v>
      </c>
      <c r="Z325" s="17" t="s">
        <v>443</v>
      </c>
      <c r="AA325" s="17" t="s">
        <v>443</v>
      </c>
      <c r="AB325" s="17" t="s">
        <v>444</v>
      </c>
      <c r="AC325">
        <v>0</v>
      </c>
      <c r="AD325">
        <v>0</v>
      </c>
      <c r="AE325">
        <v>0</v>
      </c>
      <c r="AF325">
        <v>2022</v>
      </c>
      <c r="AG325" s="1">
        <v>44562</v>
      </c>
      <c r="AH325" s="1">
        <v>44773</v>
      </c>
      <c r="AI325" s="1">
        <v>44785</v>
      </c>
      <c r="AJ325" s="17" t="s">
        <v>34</v>
      </c>
      <c r="AK325" s="17" t="s">
        <v>35</v>
      </c>
      <c r="AL325" s="17" t="s">
        <v>10388</v>
      </c>
      <c r="AM325" s="17">
        <f>MONTH(EMPENHO[[#This Row],[data_empenho]])</f>
        <v>1</v>
      </c>
    </row>
    <row r="326" spans="1:39" x14ac:dyDescent="0.25">
      <c r="A326">
        <v>6</v>
      </c>
      <c r="B326">
        <v>603</v>
      </c>
      <c r="C326">
        <v>26</v>
      </c>
      <c r="D326">
        <v>782</v>
      </c>
      <c r="E326">
        <v>17</v>
      </c>
      <c r="F326">
        <v>0</v>
      </c>
      <c r="G326">
        <v>2073</v>
      </c>
      <c r="H326" s="17" t="s">
        <v>698</v>
      </c>
      <c r="I326">
        <v>1</v>
      </c>
      <c r="J326">
        <v>0</v>
      </c>
      <c r="K326" s="17" t="s">
        <v>1104</v>
      </c>
      <c r="L326" s="1">
        <v>44586</v>
      </c>
      <c r="M326">
        <v>402.4</v>
      </c>
      <c r="N326" s="17" t="s">
        <v>437</v>
      </c>
      <c r="O326">
        <v>1940</v>
      </c>
      <c r="P326" s="17" t="s">
        <v>438</v>
      </c>
      <c r="Q326">
        <v>0</v>
      </c>
      <c r="R326" s="17" t="s">
        <v>439</v>
      </c>
      <c r="S326" s="17" t="s">
        <v>440</v>
      </c>
      <c r="T326" s="17" t="s">
        <v>438</v>
      </c>
      <c r="U326">
        <v>0</v>
      </c>
      <c r="V326">
        <v>0</v>
      </c>
      <c r="W326" s="17" t="s">
        <v>1105</v>
      </c>
      <c r="X326" s="17" t="s">
        <v>465</v>
      </c>
      <c r="Y326">
        <v>1</v>
      </c>
      <c r="Z326" s="17" t="s">
        <v>443</v>
      </c>
      <c r="AA326" s="17" t="s">
        <v>443</v>
      </c>
      <c r="AB326" s="17" t="s">
        <v>444</v>
      </c>
      <c r="AC326">
        <v>0</v>
      </c>
      <c r="AD326">
        <v>0</v>
      </c>
      <c r="AE326">
        <v>0</v>
      </c>
      <c r="AF326">
        <v>2022</v>
      </c>
      <c r="AG326" s="1">
        <v>44562</v>
      </c>
      <c r="AH326" s="1">
        <v>44773</v>
      </c>
      <c r="AI326" s="1">
        <v>44785</v>
      </c>
      <c r="AJ326" s="17" t="s">
        <v>34</v>
      </c>
      <c r="AK326" s="17" t="s">
        <v>35</v>
      </c>
      <c r="AL326" s="17" t="s">
        <v>10388</v>
      </c>
      <c r="AM326" s="17">
        <f>MONTH(EMPENHO[[#This Row],[data_empenho]])</f>
        <v>1</v>
      </c>
    </row>
    <row r="327" spans="1:39" x14ac:dyDescent="0.25">
      <c r="A327">
        <v>10</v>
      </c>
      <c r="B327">
        <v>1002</v>
      </c>
      <c r="C327">
        <v>20</v>
      </c>
      <c r="D327">
        <v>608</v>
      </c>
      <c r="E327">
        <v>4</v>
      </c>
      <c r="F327">
        <v>0</v>
      </c>
      <c r="G327">
        <v>2056</v>
      </c>
      <c r="H327" s="17" t="s">
        <v>478</v>
      </c>
      <c r="I327">
        <v>1</v>
      </c>
      <c r="J327">
        <v>0</v>
      </c>
      <c r="K327" s="17" t="s">
        <v>1106</v>
      </c>
      <c r="L327" s="1">
        <v>44586</v>
      </c>
      <c r="M327">
        <v>12650</v>
      </c>
      <c r="N327" s="17" t="s">
        <v>437</v>
      </c>
      <c r="O327">
        <v>7085</v>
      </c>
      <c r="P327" s="17" t="s">
        <v>438</v>
      </c>
      <c r="Q327">
        <v>0</v>
      </c>
      <c r="R327" s="17" t="s">
        <v>480</v>
      </c>
      <c r="S327" s="17" t="s">
        <v>653</v>
      </c>
      <c r="T327" s="17" t="s">
        <v>438</v>
      </c>
      <c r="U327">
        <v>1</v>
      </c>
      <c r="V327">
        <v>2021</v>
      </c>
      <c r="W327" s="17" t="s">
        <v>1107</v>
      </c>
      <c r="X327" s="17" t="s">
        <v>482</v>
      </c>
      <c r="Y327">
        <v>7</v>
      </c>
      <c r="Z327" s="17" t="s">
        <v>443</v>
      </c>
      <c r="AA327" s="17" t="s">
        <v>443</v>
      </c>
      <c r="AB327" s="17" t="s">
        <v>444</v>
      </c>
      <c r="AC327">
        <v>0</v>
      </c>
      <c r="AD327">
        <v>0</v>
      </c>
      <c r="AE327">
        <v>0</v>
      </c>
      <c r="AF327">
        <v>2022</v>
      </c>
      <c r="AG327" s="1">
        <v>44562</v>
      </c>
      <c r="AH327" s="1">
        <v>44773</v>
      </c>
      <c r="AI327" s="1">
        <v>44785</v>
      </c>
      <c r="AJ327" s="17" t="s">
        <v>34</v>
      </c>
      <c r="AK327" s="17" t="s">
        <v>35</v>
      </c>
      <c r="AL327" s="17" t="s">
        <v>10388</v>
      </c>
      <c r="AM327" s="17">
        <f>MONTH(EMPENHO[[#This Row],[data_empenho]])</f>
        <v>1</v>
      </c>
    </row>
    <row r="328" spans="1:39" x14ac:dyDescent="0.25">
      <c r="A328">
        <v>10</v>
      </c>
      <c r="B328">
        <v>1002</v>
      </c>
      <c r="C328">
        <v>20</v>
      </c>
      <c r="D328">
        <v>608</v>
      </c>
      <c r="E328">
        <v>4</v>
      </c>
      <c r="F328">
        <v>0</v>
      </c>
      <c r="G328">
        <v>2056</v>
      </c>
      <c r="H328" s="17" t="s">
        <v>478</v>
      </c>
      <c r="I328">
        <v>1</v>
      </c>
      <c r="J328">
        <v>0</v>
      </c>
      <c r="K328" s="17" t="s">
        <v>1106</v>
      </c>
      <c r="L328" s="1">
        <v>44655</v>
      </c>
      <c r="M328">
        <v>-10473.52</v>
      </c>
      <c r="N328" s="17" t="s">
        <v>451</v>
      </c>
      <c r="O328">
        <v>7085</v>
      </c>
      <c r="P328" s="17" t="s">
        <v>438</v>
      </c>
      <c r="Q328">
        <v>0</v>
      </c>
      <c r="R328" s="17" t="s">
        <v>480</v>
      </c>
      <c r="S328" s="17" t="s">
        <v>653</v>
      </c>
      <c r="T328" s="17" t="s">
        <v>438</v>
      </c>
      <c r="U328">
        <v>1</v>
      </c>
      <c r="V328">
        <v>2021</v>
      </c>
      <c r="W328" s="17" t="s">
        <v>5946</v>
      </c>
      <c r="X328" s="17" t="s">
        <v>482</v>
      </c>
      <c r="Y328">
        <v>7</v>
      </c>
      <c r="Z328" s="17" t="s">
        <v>443</v>
      </c>
      <c r="AA328" s="17" t="s">
        <v>443</v>
      </c>
      <c r="AB328" s="17" t="s">
        <v>444</v>
      </c>
      <c r="AC328">
        <v>0</v>
      </c>
      <c r="AD328">
        <v>0</v>
      </c>
      <c r="AE328">
        <v>0</v>
      </c>
      <c r="AF328">
        <v>2022</v>
      </c>
      <c r="AG328" s="1">
        <v>44562</v>
      </c>
      <c r="AH328" s="1">
        <v>44773</v>
      </c>
      <c r="AI328" s="1">
        <v>44785</v>
      </c>
      <c r="AJ328" s="17" t="s">
        <v>34</v>
      </c>
      <c r="AK328" s="17" t="s">
        <v>35</v>
      </c>
      <c r="AL328" s="17" t="s">
        <v>10388</v>
      </c>
      <c r="AM328" s="17">
        <f>MONTH(EMPENHO[[#This Row],[data_empenho]])</f>
        <v>4</v>
      </c>
    </row>
    <row r="329" spans="1:39" x14ac:dyDescent="0.25">
      <c r="A329">
        <v>10</v>
      </c>
      <c r="B329">
        <v>1002</v>
      </c>
      <c r="C329">
        <v>20</v>
      </c>
      <c r="D329">
        <v>608</v>
      </c>
      <c r="E329">
        <v>4</v>
      </c>
      <c r="F329">
        <v>0</v>
      </c>
      <c r="G329">
        <v>2056</v>
      </c>
      <c r="H329" s="17" t="s">
        <v>478</v>
      </c>
      <c r="I329">
        <v>1</v>
      </c>
      <c r="J329">
        <v>0</v>
      </c>
      <c r="K329" s="17" t="s">
        <v>1108</v>
      </c>
      <c r="L329" s="1">
        <v>44586</v>
      </c>
      <c r="M329">
        <v>15780</v>
      </c>
      <c r="N329" s="17" t="s">
        <v>437</v>
      </c>
      <c r="O329">
        <v>7085</v>
      </c>
      <c r="P329" s="17" t="s">
        <v>438</v>
      </c>
      <c r="Q329">
        <v>0</v>
      </c>
      <c r="R329" s="17" t="s">
        <v>480</v>
      </c>
      <c r="S329" s="17" t="s">
        <v>653</v>
      </c>
      <c r="T329" s="17" t="s">
        <v>438</v>
      </c>
      <c r="U329">
        <v>1</v>
      </c>
      <c r="V329">
        <v>2021</v>
      </c>
      <c r="W329" s="17" t="s">
        <v>1109</v>
      </c>
      <c r="X329" s="17" t="s">
        <v>482</v>
      </c>
      <c r="Y329">
        <v>7</v>
      </c>
      <c r="Z329" s="17" t="s">
        <v>443</v>
      </c>
      <c r="AA329" s="17" t="s">
        <v>443</v>
      </c>
      <c r="AB329" s="17" t="s">
        <v>444</v>
      </c>
      <c r="AC329">
        <v>0</v>
      </c>
      <c r="AD329">
        <v>0</v>
      </c>
      <c r="AE329">
        <v>0</v>
      </c>
      <c r="AF329">
        <v>2022</v>
      </c>
      <c r="AG329" s="1">
        <v>44562</v>
      </c>
      <c r="AH329" s="1">
        <v>44773</v>
      </c>
      <c r="AI329" s="1">
        <v>44785</v>
      </c>
      <c r="AJ329" s="17" t="s">
        <v>34</v>
      </c>
      <c r="AK329" s="17" t="s">
        <v>35</v>
      </c>
      <c r="AL329" s="17" t="s">
        <v>10388</v>
      </c>
      <c r="AM329" s="17">
        <f>MONTH(EMPENHO[[#This Row],[data_empenho]])</f>
        <v>1</v>
      </c>
    </row>
    <row r="330" spans="1:39" x14ac:dyDescent="0.25">
      <c r="A330">
        <v>10</v>
      </c>
      <c r="B330">
        <v>1002</v>
      </c>
      <c r="C330">
        <v>20</v>
      </c>
      <c r="D330">
        <v>608</v>
      </c>
      <c r="E330">
        <v>4</v>
      </c>
      <c r="F330">
        <v>0</v>
      </c>
      <c r="G330">
        <v>2056</v>
      </c>
      <c r="H330" s="17" t="s">
        <v>478</v>
      </c>
      <c r="I330">
        <v>1</v>
      </c>
      <c r="J330">
        <v>0</v>
      </c>
      <c r="K330" s="17" t="s">
        <v>1108</v>
      </c>
      <c r="L330" s="1">
        <v>44655</v>
      </c>
      <c r="M330">
        <v>-15780</v>
      </c>
      <c r="N330" s="17" t="s">
        <v>451</v>
      </c>
      <c r="O330">
        <v>7085</v>
      </c>
      <c r="P330" s="17" t="s">
        <v>438</v>
      </c>
      <c r="Q330">
        <v>0</v>
      </c>
      <c r="R330" s="17" t="s">
        <v>480</v>
      </c>
      <c r="S330" s="17" t="s">
        <v>653</v>
      </c>
      <c r="T330" s="17" t="s">
        <v>438</v>
      </c>
      <c r="U330">
        <v>1</v>
      </c>
      <c r="V330">
        <v>2021</v>
      </c>
      <c r="W330" s="17" t="s">
        <v>5948</v>
      </c>
      <c r="X330" s="17" t="s">
        <v>482</v>
      </c>
      <c r="Y330">
        <v>7</v>
      </c>
      <c r="Z330" s="17" t="s">
        <v>443</v>
      </c>
      <c r="AA330" s="17" t="s">
        <v>443</v>
      </c>
      <c r="AB330" s="17" t="s">
        <v>444</v>
      </c>
      <c r="AC330">
        <v>0</v>
      </c>
      <c r="AD330">
        <v>0</v>
      </c>
      <c r="AE330">
        <v>0</v>
      </c>
      <c r="AF330">
        <v>2022</v>
      </c>
      <c r="AG330" s="1">
        <v>44562</v>
      </c>
      <c r="AH330" s="1">
        <v>44773</v>
      </c>
      <c r="AI330" s="1">
        <v>44785</v>
      </c>
      <c r="AJ330" s="17" t="s">
        <v>34</v>
      </c>
      <c r="AK330" s="17" t="s">
        <v>35</v>
      </c>
      <c r="AL330" s="17" t="s">
        <v>10388</v>
      </c>
      <c r="AM330" s="17">
        <f>MONTH(EMPENHO[[#This Row],[data_empenho]])</f>
        <v>4</v>
      </c>
    </row>
    <row r="331" spans="1:39" x14ac:dyDescent="0.25">
      <c r="A331">
        <v>9</v>
      </c>
      <c r="B331">
        <v>902</v>
      </c>
      <c r="C331">
        <v>8</v>
      </c>
      <c r="D331">
        <v>244</v>
      </c>
      <c r="E331">
        <v>11</v>
      </c>
      <c r="F331">
        <v>0</v>
      </c>
      <c r="G331">
        <v>2015</v>
      </c>
      <c r="H331" s="17" t="s">
        <v>647</v>
      </c>
      <c r="I331">
        <v>1</v>
      </c>
      <c r="J331">
        <v>0</v>
      </c>
      <c r="K331" s="17" t="s">
        <v>1110</v>
      </c>
      <c r="L331" s="1">
        <v>44586</v>
      </c>
      <c r="M331">
        <v>100</v>
      </c>
      <c r="N331" s="17" t="s">
        <v>437</v>
      </c>
      <c r="O331">
        <v>4533</v>
      </c>
      <c r="P331" s="17" t="s">
        <v>438</v>
      </c>
      <c r="Q331">
        <v>0</v>
      </c>
      <c r="R331" s="17" t="s">
        <v>439</v>
      </c>
      <c r="S331" s="17" t="s">
        <v>440</v>
      </c>
      <c r="T331" s="17" t="s">
        <v>438</v>
      </c>
      <c r="U331">
        <v>0</v>
      </c>
      <c r="V331">
        <v>0</v>
      </c>
      <c r="W331" s="17" t="s">
        <v>1111</v>
      </c>
      <c r="X331" s="17" t="s">
        <v>442</v>
      </c>
      <c r="Y331">
        <v>6</v>
      </c>
      <c r="Z331" s="17" t="s">
        <v>443</v>
      </c>
      <c r="AA331" s="17" t="s">
        <v>443</v>
      </c>
      <c r="AB331" s="17" t="s">
        <v>444</v>
      </c>
      <c r="AC331">
        <v>0</v>
      </c>
      <c r="AD331">
        <v>0</v>
      </c>
      <c r="AE331">
        <v>0</v>
      </c>
      <c r="AF331">
        <v>2022</v>
      </c>
      <c r="AG331" s="1">
        <v>44562</v>
      </c>
      <c r="AH331" s="1">
        <v>44773</v>
      </c>
      <c r="AI331" s="1">
        <v>44785</v>
      </c>
      <c r="AJ331" s="17" t="s">
        <v>34</v>
      </c>
      <c r="AK331" s="17" t="s">
        <v>35</v>
      </c>
      <c r="AL331" s="17" t="s">
        <v>10388</v>
      </c>
      <c r="AM331" s="17">
        <f>MONTH(EMPENHO[[#This Row],[data_empenho]])</f>
        <v>1</v>
      </c>
    </row>
    <row r="332" spans="1:39" x14ac:dyDescent="0.25">
      <c r="A332">
        <v>9</v>
      </c>
      <c r="B332">
        <v>902</v>
      </c>
      <c r="C332">
        <v>8</v>
      </c>
      <c r="D332">
        <v>244</v>
      </c>
      <c r="E332">
        <v>11</v>
      </c>
      <c r="F332">
        <v>0</v>
      </c>
      <c r="G332">
        <v>2015</v>
      </c>
      <c r="H332" s="17" t="s">
        <v>647</v>
      </c>
      <c r="I332">
        <v>1</v>
      </c>
      <c r="J332">
        <v>0</v>
      </c>
      <c r="K332" s="17" t="s">
        <v>1110</v>
      </c>
      <c r="L332" s="1">
        <v>44600</v>
      </c>
      <c r="M332">
        <v>-7</v>
      </c>
      <c r="N332" s="17" t="s">
        <v>451</v>
      </c>
      <c r="O332">
        <v>4533</v>
      </c>
      <c r="P332" s="17" t="s">
        <v>438</v>
      </c>
      <c r="Q332">
        <v>0</v>
      </c>
      <c r="R332" s="17" t="s">
        <v>439</v>
      </c>
      <c r="S332" s="17" t="s">
        <v>440</v>
      </c>
      <c r="T332" s="17" t="s">
        <v>438</v>
      </c>
      <c r="U332">
        <v>0</v>
      </c>
      <c r="V332">
        <v>0</v>
      </c>
      <c r="W332" s="17" t="s">
        <v>1112</v>
      </c>
      <c r="X332" s="17" t="s">
        <v>442</v>
      </c>
      <c r="Y332">
        <v>6</v>
      </c>
      <c r="Z332" s="17" t="s">
        <v>443</v>
      </c>
      <c r="AA332" s="17" t="s">
        <v>443</v>
      </c>
      <c r="AB332" s="17" t="s">
        <v>444</v>
      </c>
      <c r="AC332">
        <v>0</v>
      </c>
      <c r="AD332">
        <v>0</v>
      </c>
      <c r="AE332">
        <v>0</v>
      </c>
      <c r="AF332">
        <v>2022</v>
      </c>
      <c r="AG332" s="1">
        <v>44562</v>
      </c>
      <c r="AH332" s="1">
        <v>44773</v>
      </c>
      <c r="AI332" s="1">
        <v>44785</v>
      </c>
      <c r="AJ332" s="17" t="s">
        <v>34</v>
      </c>
      <c r="AK332" s="17" t="s">
        <v>35</v>
      </c>
      <c r="AL332" s="17" t="s">
        <v>10388</v>
      </c>
      <c r="AM332" s="17">
        <f>MONTH(EMPENHO[[#This Row],[data_empenho]])</f>
        <v>2</v>
      </c>
    </row>
    <row r="333" spans="1:39" x14ac:dyDescent="0.25">
      <c r="A333">
        <v>6</v>
      </c>
      <c r="B333">
        <v>603</v>
      </c>
      <c r="C333">
        <v>26</v>
      </c>
      <c r="D333">
        <v>782</v>
      </c>
      <c r="E333">
        <v>17</v>
      </c>
      <c r="F333">
        <v>0</v>
      </c>
      <c r="G333">
        <v>2073</v>
      </c>
      <c r="H333" s="17" t="s">
        <v>478</v>
      </c>
      <c r="I333">
        <v>1</v>
      </c>
      <c r="J333">
        <v>0</v>
      </c>
      <c r="K333" s="17" t="s">
        <v>1113</v>
      </c>
      <c r="L333" s="1">
        <v>44586</v>
      </c>
      <c r="M333">
        <v>15780</v>
      </c>
      <c r="N333" s="17" t="s">
        <v>437</v>
      </c>
      <c r="O333">
        <v>7085</v>
      </c>
      <c r="P333" s="17" t="s">
        <v>438</v>
      </c>
      <c r="Q333">
        <v>0</v>
      </c>
      <c r="R333" s="17" t="s">
        <v>480</v>
      </c>
      <c r="S333" s="17" t="s">
        <v>653</v>
      </c>
      <c r="T333" s="17" t="s">
        <v>438</v>
      </c>
      <c r="U333">
        <v>1</v>
      </c>
      <c r="V333">
        <v>2021</v>
      </c>
      <c r="W333" s="17" t="s">
        <v>1114</v>
      </c>
      <c r="X333" s="17" t="s">
        <v>482</v>
      </c>
      <c r="Y333">
        <v>7</v>
      </c>
      <c r="Z333" s="17" t="s">
        <v>443</v>
      </c>
      <c r="AA333" s="17" t="s">
        <v>443</v>
      </c>
      <c r="AB333" s="17" t="s">
        <v>444</v>
      </c>
      <c r="AC333">
        <v>0</v>
      </c>
      <c r="AD333">
        <v>0</v>
      </c>
      <c r="AE333">
        <v>0</v>
      </c>
      <c r="AF333">
        <v>2022</v>
      </c>
      <c r="AG333" s="1">
        <v>44562</v>
      </c>
      <c r="AH333" s="1">
        <v>44773</v>
      </c>
      <c r="AI333" s="1">
        <v>44785</v>
      </c>
      <c r="AJ333" s="17" t="s">
        <v>34</v>
      </c>
      <c r="AK333" s="17" t="s">
        <v>35</v>
      </c>
      <c r="AL333" s="17" t="s">
        <v>10388</v>
      </c>
      <c r="AM333" s="17">
        <f>MONTH(EMPENHO[[#This Row],[data_empenho]])</f>
        <v>1</v>
      </c>
    </row>
    <row r="334" spans="1:39" x14ac:dyDescent="0.25">
      <c r="A334">
        <v>6</v>
      </c>
      <c r="B334">
        <v>603</v>
      </c>
      <c r="C334">
        <v>26</v>
      </c>
      <c r="D334">
        <v>782</v>
      </c>
      <c r="E334">
        <v>17</v>
      </c>
      <c r="F334">
        <v>0</v>
      </c>
      <c r="G334">
        <v>2073</v>
      </c>
      <c r="H334" s="17" t="s">
        <v>478</v>
      </c>
      <c r="I334">
        <v>1</v>
      </c>
      <c r="J334">
        <v>0</v>
      </c>
      <c r="K334" s="17" t="s">
        <v>1113</v>
      </c>
      <c r="L334" s="1">
        <v>44634</v>
      </c>
      <c r="M334">
        <v>-5262.41</v>
      </c>
      <c r="N334" s="17" t="s">
        <v>451</v>
      </c>
      <c r="O334">
        <v>7085</v>
      </c>
      <c r="P334" s="17" t="s">
        <v>438</v>
      </c>
      <c r="Q334">
        <v>0</v>
      </c>
      <c r="R334" s="17" t="s">
        <v>480</v>
      </c>
      <c r="S334" s="17" t="s">
        <v>653</v>
      </c>
      <c r="T334" s="17" t="s">
        <v>438</v>
      </c>
      <c r="U334">
        <v>1</v>
      </c>
      <c r="V334">
        <v>2021</v>
      </c>
      <c r="W334" s="17" t="s">
        <v>4191</v>
      </c>
      <c r="X334" s="17" t="s">
        <v>482</v>
      </c>
      <c r="Y334">
        <v>7</v>
      </c>
      <c r="Z334" s="17" t="s">
        <v>443</v>
      </c>
      <c r="AA334" s="17" t="s">
        <v>443</v>
      </c>
      <c r="AB334" s="17" t="s">
        <v>444</v>
      </c>
      <c r="AC334">
        <v>0</v>
      </c>
      <c r="AD334">
        <v>0</v>
      </c>
      <c r="AE334">
        <v>0</v>
      </c>
      <c r="AF334">
        <v>2022</v>
      </c>
      <c r="AG334" s="1">
        <v>44562</v>
      </c>
      <c r="AH334" s="1">
        <v>44773</v>
      </c>
      <c r="AI334" s="1">
        <v>44785</v>
      </c>
      <c r="AJ334" s="17" t="s">
        <v>34</v>
      </c>
      <c r="AK334" s="17" t="s">
        <v>35</v>
      </c>
      <c r="AL334" s="17" t="s">
        <v>10388</v>
      </c>
      <c r="AM334" s="17">
        <f>MONTH(EMPENHO[[#This Row],[data_empenho]])</f>
        <v>3</v>
      </c>
    </row>
    <row r="335" spans="1:39" x14ac:dyDescent="0.25">
      <c r="A335">
        <v>6</v>
      </c>
      <c r="B335">
        <v>603</v>
      </c>
      <c r="C335">
        <v>26</v>
      </c>
      <c r="D335">
        <v>782</v>
      </c>
      <c r="E335">
        <v>17</v>
      </c>
      <c r="F335">
        <v>0</v>
      </c>
      <c r="G335">
        <v>2073</v>
      </c>
      <c r="H335" s="17" t="s">
        <v>478</v>
      </c>
      <c r="I335">
        <v>1</v>
      </c>
      <c r="J335">
        <v>0</v>
      </c>
      <c r="K335" s="17" t="s">
        <v>1113</v>
      </c>
      <c r="L335" s="1">
        <v>44655</v>
      </c>
      <c r="M335">
        <v>-8476.58</v>
      </c>
      <c r="N335" s="17" t="s">
        <v>451</v>
      </c>
      <c r="O335">
        <v>7085</v>
      </c>
      <c r="P335" s="17" t="s">
        <v>438</v>
      </c>
      <c r="Q335">
        <v>0</v>
      </c>
      <c r="R335" s="17" t="s">
        <v>480</v>
      </c>
      <c r="S335" s="17" t="s">
        <v>653</v>
      </c>
      <c r="T335" s="17" t="s">
        <v>438</v>
      </c>
      <c r="U335">
        <v>1</v>
      </c>
      <c r="V335">
        <v>2021</v>
      </c>
      <c r="W335" s="17" t="s">
        <v>5946</v>
      </c>
      <c r="X335" s="17" t="s">
        <v>482</v>
      </c>
      <c r="Y335">
        <v>7</v>
      </c>
      <c r="Z335" s="17" t="s">
        <v>443</v>
      </c>
      <c r="AA335" s="17" t="s">
        <v>443</v>
      </c>
      <c r="AB335" s="17" t="s">
        <v>444</v>
      </c>
      <c r="AC335">
        <v>0</v>
      </c>
      <c r="AD335">
        <v>0</v>
      </c>
      <c r="AE335">
        <v>0</v>
      </c>
      <c r="AF335">
        <v>2022</v>
      </c>
      <c r="AG335" s="1">
        <v>44562</v>
      </c>
      <c r="AH335" s="1">
        <v>44773</v>
      </c>
      <c r="AI335" s="1">
        <v>44785</v>
      </c>
      <c r="AJ335" s="17" t="s">
        <v>34</v>
      </c>
      <c r="AK335" s="17" t="s">
        <v>35</v>
      </c>
      <c r="AL335" s="17" t="s">
        <v>10388</v>
      </c>
      <c r="AM335" s="17">
        <f>MONTH(EMPENHO[[#This Row],[data_empenho]])</f>
        <v>4</v>
      </c>
    </row>
    <row r="336" spans="1:39" x14ac:dyDescent="0.25">
      <c r="A336">
        <v>6</v>
      </c>
      <c r="B336">
        <v>603</v>
      </c>
      <c r="C336">
        <v>26</v>
      </c>
      <c r="D336">
        <v>782</v>
      </c>
      <c r="E336">
        <v>17</v>
      </c>
      <c r="F336">
        <v>0</v>
      </c>
      <c r="G336">
        <v>2073</v>
      </c>
      <c r="H336" s="17" t="s">
        <v>478</v>
      </c>
      <c r="I336">
        <v>1</v>
      </c>
      <c r="J336">
        <v>0</v>
      </c>
      <c r="K336" s="17" t="s">
        <v>1115</v>
      </c>
      <c r="L336" s="1">
        <v>44586</v>
      </c>
      <c r="M336">
        <v>10120</v>
      </c>
      <c r="N336" s="17" t="s">
        <v>437</v>
      </c>
      <c r="O336">
        <v>7085</v>
      </c>
      <c r="P336" s="17" t="s">
        <v>438</v>
      </c>
      <c r="Q336">
        <v>0</v>
      </c>
      <c r="R336" s="17" t="s">
        <v>480</v>
      </c>
      <c r="S336" s="17" t="s">
        <v>653</v>
      </c>
      <c r="T336" s="17" t="s">
        <v>438</v>
      </c>
      <c r="U336">
        <v>1</v>
      </c>
      <c r="V336">
        <v>2021</v>
      </c>
      <c r="W336" s="17" t="s">
        <v>1116</v>
      </c>
      <c r="X336" s="17" t="s">
        <v>482</v>
      </c>
      <c r="Y336">
        <v>7</v>
      </c>
      <c r="Z336" s="17" t="s">
        <v>443</v>
      </c>
      <c r="AA336" s="17" t="s">
        <v>443</v>
      </c>
      <c r="AB336" s="17" t="s">
        <v>444</v>
      </c>
      <c r="AC336">
        <v>0</v>
      </c>
      <c r="AD336">
        <v>0</v>
      </c>
      <c r="AE336">
        <v>0</v>
      </c>
      <c r="AF336">
        <v>2022</v>
      </c>
      <c r="AG336" s="1">
        <v>44562</v>
      </c>
      <c r="AH336" s="1">
        <v>44773</v>
      </c>
      <c r="AI336" s="1">
        <v>44785</v>
      </c>
      <c r="AJ336" s="17" t="s">
        <v>34</v>
      </c>
      <c r="AK336" s="17" t="s">
        <v>35</v>
      </c>
      <c r="AL336" s="17" t="s">
        <v>10388</v>
      </c>
      <c r="AM336" s="17">
        <f>MONTH(EMPENHO[[#This Row],[data_empenho]])</f>
        <v>1</v>
      </c>
    </row>
    <row r="337" spans="1:39" x14ac:dyDescent="0.25">
      <c r="A337">
        <v>6</v>
      </c>
      <c r="B337">
        <v>603</v>
      </c>
      <c r="C337">
        <v>26</v>
      </c>
      <c r="D337">
        <v>782</v>
      </c>
      <c r="E337">
        <v>17</v>
      </c>
      <c r="F337">
        <v>0</v>
      </c>
      <c r="G337">
        <v>2073</v>
      </c>
      <c r="H337" s="17" t="s">
        <v>478</v>
      </c>
      <c r="I337">
        <v>1</v>
      </c>
      <c r="J337">
        <v>0</v>
      </c>
      <c r="K337" s="17" t="s">
        <v>1115</v>
      </c>
      <c r="L337" s="1">
        <v>44655</v>
      </c>
      <c r="M337">
        <v>-5457.37</v>
      </c>
      <c r="N337" s="17" t="s">
        <v>451</v>
      </c>
      <c r="O337">
        <v>7085</v>
      </c>
      <c r="P337" s="17" t="s">
        <v>438</v>
      </c>
      <c r="Q337">
        <v>0</v>
      </c>
      <c r="R337" s="17" t="s">
        <v>480</v>
      </c>
      <c r="S337" s="17" t="s">
        <v>653</v>
      </c>
      <c r="T337" s="17" t="s">
        <v>438</v>
      </c>
      <c r="U337">
        <v>1</v>
      </c>
      <c r="V337">
        <v>2021</v>
      </c>
      <c r="W337" s="17" t="s">
        <v>5946</v>
      </c>
      <c r="X337" s="17" t="s">
        <v>482</v>
      </c>
      <c r="Y337">
        <v>7</v>
      </c>
      <c r="Z337" s="17" t="s">
        <v>443</v>
      </c>
      <c r="AA337" s="17" t="s">
        <v>443</v>
      </c>
      <c r="AB337" s="17" t="s">
        <v>444</v>
      </c>
      <c r="AC337">
        <v>0</v>
      </c>
      <c r="AD337">
        <v>0</v>
      </c>
      <c r="AE337">
        <v>0</v>
      </c>
      <c r="AF337">
        <v>2022</v>
      </c>
      <c r="AG337" s="1">
        <v>44562</v>
      </c>
      <c r="AH337" s="1">
        <v>44773</v>
      </c>
      <c r="AI337" s="1">
        <v>44785</v>
      </c>
      <c r="AJ337" s="17" t="s">
        <v>34</v>
      </c>
      <c r="AK337" s="17" t="s">
        <v>35</v>
      </c>
      <c r="AL337" s="17" t="s">
        <v>10388</v>
      </c>
      <c r="AM337" s="17">
        <f>MONTH(EMPENHO[[#This Row],[data_empenho]])</f>
        <v>4</v>
      </c>
    </row>
    <row r="338" spans="1:39" x14ac:dyDescent="0.25">
      <c r="A338">
        <v>7</v>
      </c>
      <c r="B338">
        <v>702</v>
      </c>
      <c r="C338">
        <v>15</v>
      </c>
      <c r="D338">
        <v>452</v>
      </c>
      <c r="E338">
        <v>10</v>
      </c>
      <c r="F338">
        <v>0</v>
      </c>
      <c r="G338">
        <v>2006</v>
      </c>
      <c r="H338" s="17" t="s">
        <v>703</v>
      </c>
      <c r="I338">
        <v>1</v>
      </c>
      <c r="J338">
        <v>0</v>
      </c>
      <c r="K338" s="17" t="s">
        <v>1117</v>
      </c>
      <c r="L338" s="1">
        <v>44586</v>
      </c>
      <c r="M338">
        <v>20520</v>
      </c>
      <c r="N338" s="17" t="s">
        <v>437</v>
      </c>
      <c r="O338">
        <v>6684</v>
      </c>
      <c r="P338" s="17" t="s">
        <v>438</v>
      </c>
      <c r="Q338">
        <v>0</v>
      </c>
      <c r="R338" s="17" t="s">
        <v>480</v>
      </c>
      <c r="S338" s="17" t="s">
        <v>653</v>
      </c>
      <c r="T338" s="17" t="s">
        <v>438</v>
      </c>
      <c r="U338">
        <v>15</v>
      </c>
      <c r="V338">
        <v>2021</v>
      </c>
      <c r="W338" s="17" t="s">
        <v>1118</v>
      </c>
      <c r="X338" s="17" t="s">
        <v>482</v>
      </c>
      <c r="Y338">
        <v>7</v>
      </c>
      <c r="Z338" s="17" t="s">
        <v>443</v>
      </c>
      <c r="AA338" s="17" t="s">
        <v>443</v>
      </c>
      <c r="AB338" s="17" t="s">
        <v>444</v>
      </c>
      <c r="AC338">
        <v>0</v>
      </c>
      <c r="AD338">
        <v>0</v>
      </c>
      <c r="AE338">
        <v>0</v>
      </c>
      <c r="AF338">
        <v>2022</v>
      </c>
      <c r="AG338" s="1">
        <v>44562</v>
      </c>
      <c r="AH338" s="1">
        <v>44773</v>
      </c>
      <c r="AI338" s="1">
        <v>44785</v>
      </c>
      <c r="AJ338" s="17" t="s">
        <v>34</v>
      </c>
      <c r="AK338" s="17" t="s">
        <v>35</v>
      </c>
      <c r="AL338" s="17" t="s">
        <v>10388</v>
      </c>
      <c r="AM338" s="17">
        <f>MONTH(EMPENHO[[#This Row],[data_empenho]])</f>
        <v>1</v>
      </c>
    </row>
    <row r="339" spans="1:39" x14ac:dyDescent="0.25">
      <c r="A339">
        <v>9</v>
      </c>
      <c r="B339">
        <v>903</v>
      </c>
      <c r="C339">
        <v>16</v>
      </c>
      <c r="D339">
        <v>482</v>
      </c>
      <c r="E339">
        <v>16</v>
      </c>
      <c r="F339">
        <v>0</v>
      </c>
      <c r="G339">
        <v>2020</v>
      </c>
      <c r="H339" s="17" t="s">
        <v>851</v>
      </c>
      <c r="I339">
        <v>1</v>
      </c>
      <c r="J339">
        <v>0</v>
      </c>
      <c r="K339" s="17" t="s">
        <v>1119</v>
      </c>
      <c r="L339" s="1">
        <v>44586</v>
      </c>
      <c r="M339">
        <v>2500</v>
      </c>
      <c r="N339" s="17" t="s">
        <v>437</v>
      </c>
      <c r="O339">
        <v>5257</v>
      </c>
      <c r="P339" s="17" t="s">
        <v>438</v>
      </c>
      <c r="Q339">
        <v>0</v>
      </c>
      <c r="R339" s="17" t="s">
        <v>439</v>
      </c>
      <c r="S339" s="17" t="s">
        <v>440</v>
      </c>
      <c r="T339" s="17" t="s">
        <v>438</v>
      </c>
      <c r="U339">
        <v>0</v>
      </c>
      <c r="V339">
        <v>0</v>
      </c>
      <c r="W339" s="17" t="s">
        <v>1120</v>
      </c>
      <c r="X339" s="17" t="s">
        <v>465</v>
      </c>
      <c r="Y339">
        <v>1</v>
      </c>
      <c r="Z339" s="17" t="s">
        <v>443</v>
      </c>
      <c r="AA339" s="17" t="s">
        <v>443</v>
      </c>
      <c r="AB339" s="17" t="s">
        <v>444</v>
      </c>
      <c r="AC339">
        <v>0</v>
      </c>
      <c r="AD339">
        <v>0</v>
      </c>
      <c r="AE339">
        <v>0</v>
      </c>
      <c r="AF339">
        <v>2022</v>
      </c>
      <c r="AG339" s="1">
        <v>44562</v>
      </c>
      <c r="AH339" s="1">
        <v>44773</v>
      </c>
      <c r="AI339" s="1">
        <v>44785</v>
      </c>
      <c r="AJ339" s="17" t="s">
        <v>34</v>
      </c>
      <c r="AK339" s="17" t="s">
        <v>35</v>
      </c>
      <c r="AL339" s="17" t="s">
        <v>10388</v>
      </c>
      <c r="AM339" s="17">
        <f>MONTH(EMPENHO[[#This Row],[data_empenho]])</f>
        <v>1</v>
      </c>
    </row>
    <row r="340" spans="1:39" x14ac:dyDescent="0.25">
      <c r="A340">
        <v>8</v>
      </c>
      <c r="B340">
        <v>801</v>
      </c>
      <c r="C340">
        <v>10</v>
      </c>
      <c r="D340">
        <v>303</v>
      </c>
      <c r="E340">
        <v>8</v>
      </c>
      <c r="F340">
        <v>0</v>
      </c>
      <c r="G340">
        <v>2099</v>
      </c>
      <c r="H340" s="17" t="s">
        <v>1060</v>
      </c>
      <c r="I340">
        <v>40</v>
      </c>
      <c r="J340">
        <v>0</v>
      </c>
      <c r="K340" s="17" t="s">
        <v>1121</v>
      </c>
      <c r="L340" s="1">
        <v>44587</v>
      </c>
      <c r="M340">
        <v>400</v>
      </c>
      <c r="N340" s="17" t="s">
        <v>437</v>
      </c>
      <c r="O340">
        <v>7335</v>
      </c>
      <c r="P340" s="17" t="s">
        <v>438</v>
      </c>
      <c r="Q340">
        <v>0</v>
      </c>
      <c r="R340" s="17" t="s">
        <v>439</v>
      </c>
      <c r="S340" s="17" t="s">
        <v>440</v>
      </c>
      <c r="T340" s="17" t="s">
        <v>438</v>
      </c>
      <c r="U340">
        <v>0</v>
      </c>
      <c r="V340">
        <v>0</v>
      </c>
      <c r="W340" s="17" t="s">
        <v>1122</v>
      </c>
      <c r="X340" s="17" t="s">
        <v>442</v>
      </c>
      <c r="Y340">
        <v>1</v>
      </c>
      <c r="Z340" s="17" t="s">
        <v>443</v>
      </c>
      <c r="AA340" s="17" t="s">
        <v>443</v>
      </c>
      <c r="AB340" s="17" t="s">
        <v>444</v>
      </c>
      <c r="AC340">
        <v>0</v>
      </c>
      <c r="AD340">
        <v>0</v>
      </c>
      <c r="AE340">
        <v>0</v>
      </c>
      <c r="AF340">
        <v>2022</v>
      </c>
      <c r="AG340" s="1">
        <v>44562</v>
      </c>
      <c r="AH340" s="1">
        <v>44773</v>
      </c>
      <c r="AI340" s="1">
        <v>44785</v>
      </c>
      <c r="AJ340" s="17" t="s">
        <v>34</v>
      </c>
      <c r="AK340" s="17" t="s">
        <v>35</v>
      </c>
      <c r="AL340" s="17" t="s">
        <v>10388</v>
      </c>
      <c r="AM340" s="17">
        <f>MONTH(EMPENHO[[#This Row],[data_empenho]])</f>
        <v>1</v>
      </c>
    </row>
    <row r="341" spans="1:39" x14ac:dyDescent="0.25">
      <c r="A341">
        <v>8</v>
      </c>
      <c r="B341">
        <v>801</v>
      </c>
      <c r="C341">
        <v>10</v>
      </c>
      <c r="D341">
        <v>122</v>
      </c>
      <c r="E341">
        <v>5</v>
      </c>
      <c r="F341">
        <v>0</v>
      </c>
      <c r="G341">
        <v>2084</v>
      </c>
      <c r="H341" s="17" t="s">
        <v>689</v>
      </c>
      <c r="I341">
        <v>40</v>
      </c>
      <c r="J341">
        <v>0</v>
      </c>
      <c r="K341" s="17" t="s">
        <v>1123</v>
      </c>
      <c r="L341" s="1">
        <v>44587</v>
      </c>
      <c r="M341">
        <v>83.35</v>
      </c>
      <c r="N341" s="17" t="s">
        <v>437</v>
      </c>
      <c r="O341">
        <v>1744</v>
      </c>
      <c r="P341" s="17" t="s">
        <v>438</v>
      </c>
      <c r="Q341">
        <v>0</v>
      </c>
      <c r="R341" s="17" t="s">
        <v>439</v>
      </c>
      <c r="S341" s="17" t="s">
        <v>440</v>
      </c>
      <c r="T341" s="17" t="s">
        <v>438</v>
      </c>
      <c r="U341">
        <v>0</v>
      </c>
      <c r="V341">
        <v>0</v>
      </c>
      <c r="W341" s="17" t="s">
        <v>1124</v>
      </c>
      <c r="X341" s="17" t="s">
        <v>465</v>
      </c>
      <c r="Y341">
        <v>1</v>
      </c>
      <c r="Z341" s="17" t="s">
        <v>443</v>
      </c>
      <c r="AA341" s="17" t="s">
        <v>443</v>
      </c>
      <c r="AB341" s="17" t="s">
        <v>444</v>
      </c>
      <c r="AC341">
        <v>0</v>
      </c>
      <c r="AD341">
        <v>0</v>
      </c>
      <c r="AE341">
        <v>0</v>
      </c>
      <c r="AF341">
        <v>2022</v>
      </c>
      <c r="AG341" s="1">
        <v>44562</v>
      </c>
      <c r="AH341" s="1">
        <v>44773</v>
      </c>
      <c r="AI341" s="1">
        <v>44785</v>
      </c>
      <c r="AJ341" s="17" t="s">
        <v>34</v>
      </c>
      <c r="AK341" s="17" t="s">
        <v>35</v>
      </c>
      <c r="AL341" s="17" t="s">
        <v>10388</v>
      </c>
      <c r="AM341" s="17">
        <f>MONTH(EMPENHO[[#This Row],[data_empenho]])</f>
        <v>1</v>
      </c>
    </row>
    <row r="342" spans="1:39" x14ac:dyDescent="0.25">
      <c r="A342">
        <v>8</v>
      </c>
      <c r="B342">
        <v>801</v>
      </c>
      <c r="C342">
        <v>10</v>
      </c>
      <c r="D342">
        <v>301</v>
      </c>
      <c r="E342">
        <v>6</v>
      </c>
      <c r="F342">
        <v>0</v>
      </c>
      <c r="G342">
        <v>2092</v>
      </c>
      <c r="H342" s="17" t="s">
        <v>860</v>
      </c>
      <c r="I342">
        <v>4500</v>
      </c>
      <c r="J342">
        <v>0</v>
      </c>
      <c r="K342" s="17" t="s">
        <v>1125</v>
      </c>
      <c r="L342" s="1">
        <v>44587</v>
      </c>
      <c r="M342">
        <v>219</v>
      </c>
      <c r="N342" s="17" t="s">
        <v>437</v>
      </c>
      <c r="O342">
        <v>4816</v>
      </c>
      <c r="P342" s="17" t="s">
        <v>438</v>
      </c>
      <c r="Q342">
        <v>0</v>
      </c>
      <c r="R342" s="17" t="s">
        <v>439</v>
      </c>
      <c r="S342" s="17" t="s">
        <v>440</v>
      </c>
      <c r="T342" s="17" t="s">
        <v>438</v>
      </c>
      <c r="U342">
        <v>0</v>
      </c>
      <c r="V342">
        <v>0</v>
      </c>
      <c r="W342" s="17" t="s">
        <v>1126</v>
      </c>
      <c r="X342" s="17" t="s">
        <v>465</v>
      </c>
      <c r="Y342">
        <v>1</v>
      </c>
      <c r="Z342" s="17" t="s">
        <v>443</v>
      </c>
      <c r="AA342" s="17" t="s">
        <v>443</v>
      </c>
      <c r="AB342" s="17" t="s">
        <v>444</v>
      </c>
      <c r="AC342">
        <v>0</v>
      </c>
      <c r="AD342">
        <v>0</v>
      </c>
      <c r="AE342">
        <v>0</v>
      </c>
      <c r="AF342">
        <v>2022</v>
      </c>
      <c r="AG342" s="1">
        <v>44562</v>
      </c>
      <c r="AH342" s="1">
        <v>44773</v>
      </c>
      <c r="AI342" s="1">
        <v>44785</v>
      </c>
      <c r="AJ342" s="17" t="s">
        <v>34</v>
      </c>
      <c r="AK342" s="17" t="s">
        <v>35</v>
      </c>
      <c r="AL342" s="17" t="s">
        <v>10388</v>
      </c>
      <c r="AM342" s="17">
        <f>MONTH(EMPENHO[[#This Row],[data_empenho]])</f>
        <v>1</v>
      </c>
    </row>
    <row r="343" spans="1:39" x14ac:dyDescent="0.25">
      <c r="A343">
        <v>8</v>
      </c>
      <c r="B343">
        <v>801</v>
      </c>
      <c r="C343">
        <v>10</v>
      </c>
      <c r="D343">
        <v>301</v>
      </c>
      <c r="E343">
        <v>6</v>
      </c>
      <c r="F343">
        <v>0</v>
      </c>
      <c r="G343">
        <v>2105</v>
      </c>
      <c r="H343" s="17" t="s">
        <v>828</v>
      </c>
      <c r="I343">
        <v>40</v>
      </c>
      <c r="J343">
        <v>0</v>
      </c>
      <c r="K343" s="17" t="s">
        <v>1127</v>
      </c>
      <c r="L343" s="1">
        <v>44587</v>
      </c>
      <c r="M343">
        <v>396</v>
      </c>
      <c r="N343" s="17" t="s">
        <v>437</v>
      </c>
      <c r="O343">
        <v>5965</v>
      </c>
      <c r="P343" s="17" t="s">
        <v>438</v>
      </c>
      <c r="Q343">
        <v>0</v>
      </c>
      <c r="R343" s="17" t="s">
        <v>480</v>
      </c>
      <c r="S343" s="17" t="s">
        <v>653</v>
      </c>
      <c r="T343" s="17" t="s">
        <v>438</v>
      </c>
      <c r="U343">
        <v>39</v>
      </c>
      <c r="V343">
        <v>2021</v>
      </c>
      <c r="W343" s="17" t="s">
        <v>1128</v>
      </c>
      <c r="X343" s="17" t="s">
        <v>482</v>
      </c>
      <c r="Y343">
        <v>1</v>
      </c>
      <c r="Z343" s="17" t="s">
        <v>443</v>
      </c>
      <c r="AA343" s="17" t="s">
        <v>443</v>
      </c>
      <c r="AB343" s="17" t="s">
        <v>444</v>
      </c>
      <c r="AC343">
        <v>0</v>
      </c>
      <c r="AD343">
        <v>0</v>
      </c>
      <c r="AE343">
        <v>0</v>
      </c>
      <c r="AF343">
        <v>2022</v>
      </c>
      <c r="AG343" s="1">
        <v>44562</v>
      </c>
      <c r="AH343" s="1">
        <v>44773</v>
      </c>
      <c r="AI343" s="1">
        <v>44785</v>
      </c>
      <c r="AJ343" s="17" t="s">
        <v>34</v>
      </c>
      <c r="AK343" s="17" t="s">
        <v>35</v>
      </c>
      <c r="AL343" s="17" t="s">
        <v>10388</v>
      </c>
      <c r="AM343" s="17">
        <f>MONTH(EMPENHO[[#This Row],[data_empenho]])</f>
        <v>1</v>
      </c>
    </row>
    <row r="344" spans="1:39" x14ac:dyDescent="0.25">
      <c r="A344">
        <v>6</v>
      </c>
      <c r="B344">
        <v>603</v>
      </c>
      <c r="C344">
        <v>26</v>
      </c>
      <c r="D344">
        <v>782</v>
      </c>
      <c r="E344">
        <v>17</v>
      </c>
      <c r="F344">
        <v>0</v>
      </c>
      <c r="G344">
        <v>2073</v>
      </c>
      <c r="H344" s="17" t="s">
        <v>698</v>
      </c>
      <c r="I344">
        <v>1</v>
      </c>
      <c r="J344">
        <v>0</v>
      </c>
      <c r="K344" s="17" t="s">
        <v>1129</v>
      </c>
      <c r="L344" s="1">
        <v>44587</v>
      </c>
      <c r="M344">
        <v>1766.88</v>
      </c>
      <c r="N344" s="17" t="s">
        <v>437</v>
      </c>
      <c r="O344">
        <v>7794</v>
      </c>
      <c r="P344" s="17" t="s">
        <v>438</v>
      </c>
      <c r="Q344">
        <v>0</v>
      </c>
      <c r="R344" s="17" t="s">
        <v>1083</v>
      </c>
      <c r="S344" s="17" t="s">
        <v>653</v>
      </c>
      <c r="T344" s="17" t="s">
        <v>438</v>
      </c>
      <c r="U344">
        <v>5</v>
      </c>
      <c r="V344">
        <v>2021</v>
      </c>
      <c r="W344" s="17" t="s">
        <v>1130</v>
      </c>
      <c r="X344" s="17" t="s">
        <v>1085</v>
      </c>
      <c r="Y344">
        <v>1</v>
      </c>
      <c r="Z344" s="17" t="s">
        <v>443</v>
      </c>
      <c r="AA344" s="17" t="s">
        <v>443</v>
      </c>
      <c r="AB344" s="17" t="s">
        <v>444</v>
      </c>
      <c r="AC344">
        <v>0</v>
      </c>
      <c r="AD344">
        <v>0</v>
      </c>
      <c r="AE344">
        <v>0</v>
      </c>
      <c r="AF344">
        <v>2022</v>
      </c>
      <c r="AG344" s="1">
        <v>44562</v>
      </c>
      <c r="AH344" s="1">
        <v>44773</v>
      </c>
      <c r="AI344" s="1">
        <v>44785</v>
      </c>
      <c r="AJ344" s="17" t="s">
        <v>34</v>
      </c>
      <c r="AK344" s="17" t="s">
        <v>35</v>
      </c>
      <c r="AL344" s="17" t="s">
        <v>10388</v>
      </c>
      <c r="AM344" s="17">
        <f>MONTH(EMPENHO[[#This Row],[data_empenho]])</f>
        <v>1</v>
      </c>
    </row>
    <row r="345" spans="1:39" x14ac:dyDescent="0.25">
      <c r="A345">
        <v>6</v>
      </c>
      <c r="B345">
        <v>603</v>
      </c>
      <c r="C345">
        <v>26</v>
      </c>
      <c r="D345">
        <v>782</v>
      </c>
      <c r="E345">
        <v>17</v>
      </c>
      <c r="F345">
        <v>0</v>
      </c>
      <c r="G345">
        <v>2073</v>
      </c>
      <c r="H345" s="17" t="s">
        <v>698</v>
      </c>
      <c r="I345">
        <v>1</v>
      </c>
      <c r="J345">
        <v>0</v>
      </c>
      <c r="K345" s="17" t="s">
        <v>1131</v>
      </c>
      <c r="L345" s="1">
        <v>44587</v>
      </c>
      <c r="M345">
        <v>203.84</v>
      </c>
      <c r="N345" s="17" t="s">
        <v>437</v>
      </c>
      <c r="O345">
        <v>4041</v>
      </c>
      <c r="P345" s="17" t="s">
        <v>438</v>
      </c>
      <c r="Q345">
        <v>0</v>
      </c>
      <c r="R345" s="17" t="s">
        <v>439</v>
      </c>
      <c r="S345" s="17" t="s">
        <v>440</v>
      </c>
      <c r="T345" s="17" t="s">
        <v>438</v>
      </c>
      <c r="U345">
        <v>0</v>
      </c>
      <c r="V345">
        <v>0</v>
      </c>
      <c r="W345" s="17" t="s">
        <v>1132</v>
      </c>
      <c r="X345" s="17" t="s">
        <v>465</v>
      </c>
      <c r="Y345">
        <v>1</v>
      </c>
      <c r="Z345" s="17" t="s">
        <v>443</v>
      </c>
      <c r="AA345" s="17" t="s">
        <v>443</v>
      </c>
      <c r="AB345" s="17" t="s">
        <v>444</v>
      </c>
      <c r="AC345">
        <v>0</v>
      </c>
      <c r="AD345">
        <v>0</v>
      </c>
      <c r="AE345">
        <v>0</v>
      </c>
      <c r="AF345">
        <v>2022</v>
      </c>
      <c r="AG345" s="1">
        <v>44562</v>
      </c>
      <c r="AH345" s="1">
        <v>44773</v>
      </c>
      <c r="AI345" s="1">
        <v>44785</v>
      </c>
      <c r="AJ345" s="17" t="s">
        <v>34</v>
      </c>
      <c r="AK345" s="17" t="s">
        <v>35</v>
      </c>
      <c r="AL345" s="17" t="s">
        <v>10388</v>
      </c>
      <c r="AM345" s="17">
        <f>MONTH(EMPENHO[[#This Row],[data_empenho]])</f>
        <v>1</v>
      </c>
    </row>
    <row r="346" spans="1:39" x14ac:dyDescent="0.25">
      <c r="A346">
        <v>11</v>
      </c>
      <c r="B346">
        <v>1101</v>
      </c>
      <c r="C346">
        <v>28</v>
      </c>
      <c r="D346">
        <v>846</v>
      </c>
      <c r="E346">
        <v>0</v>
      </c>
      <c r="F346">
        <v>0</v>
      </c>
      <c r="G346">
        <v>7</v>
      </c>
      <c r="H346" s="17" t="s">
        <v>1133</v>
      </c>
      <c r="I346">
        <v>1</v>
      </c>
      <c r="J346">
        <v>0</v>
      </c>
      <c r="K346" s="17" t="s">
        <v>1134</v>
      </c>
      <c r="L346" s="1">
        <v>44587</v>
      </c>
      <c r="M346">
        <v>200</v>
      </c>
      <c r="N346" s="17" t="s">
        <v>437</v>
      </c>
      <c r="O346">
        <v>155</v>
      </c>
      <c r="P346" s="17" t="s">
        <v>438</v>
      </c>
      <c r="Q346">
        <v>0</v>
      </c>
      <c r="R346" s="17" t="s">
        <v>439</v>
      </c>
      <c r="S346" s="17" t="s">
        <v>440</v>
      </c>
      <c r="T346" s="17" t="s">
        <v>438</v>
      </c>
      <c r="U346">
        <v>0</v>
      </c>
      <c r="V346">
        <v>0</v>
      </c>
      <c r="W346" s="17" t="s">
        <v>1135</v>
      </c>
      <c r="X346" s="17" t="s">
        <v>442</v>
      </c>
      <c r="Y346">
        <v>6</v>
      </c>
      <c r="Z346" s="17" t="s">
        <v>443</v>
      </c>
      <c r="AA346" s="17" t="s">
        <v>443</v>
      </c>
      <c r="AB346" s="17" t="s">
        <v>444</v>
      </c>
      <c r="AC346">
        <v>0</v>
      </c>
      <c r="AD346">
        <v>0</v>
      </c>
      <c r="AE346">
        <v>0</v>
      </c>
      <c r="AF346">
        <v>2022</v>
      </c>
      <c r="AG346" s="1">
        <v>44562</v>
      </c>
      <c r="AH346" s="1">
        <v>44773</v>
      </c>
      <c r="AI346" s="1">
        <v>44785</v>
      </c>
      <c r="AJ346" s="17" t="s">
        <v>34</v>
      </c>
      <c r="AK346" s="17" t="s">
        <v>35</v>
      </c>
      <c r="AL346" s="17" t="s">
        <v>10388</v>
      </c>
      <c r="AM346" s="17">
        <f>MONTH(EMPENHO[[#This Row],[data_empenho]])</f>
        <v>1</v>
      </c>
    </row>
    <row r="347" spans="1:39" x14ac:dyDescent="0.25">
      <c r="A347">
        <v>11</v>
      </c>
      <c r="B347">
        <v>1101</v>
      </c>
      <c r="C347">
        <v>28</v>
      </c>
      <c r="D347">
        <v>846</v>
      </c>
      <c r="E347">
        <v>0</v>
      </c>
      <c r="F347">
        <v>0</v>
      </c>
      <c r="G347">
        <v>7</v>
      </c>
      <c r="H347" s="17" t="s">
        <v>1133</v>
      </c>
      <c r="I347">
        <v>1</v>
      </c>
      <c r="J347">
        <v>0</v>
      </c>
      <c r="K347" s="17" t="s">
        <v>1136</v>
      </c>
      <c r="L347" s="1">
        <v>44587</v>
      </c>
      <c r="M347">
        <v>46</v>
      </c>
      <c r="N347" s="17" t="s">
        <v>437</v>
      </c>
      <c r="O347">
        <v>155</v>
      </c>
      <c r="P347" s="17" t="s">
        <v>438</v>
      </c>
      <c r="Q347">
        <v>0</v>
      </c>
      <c r="R347" s="17" t="s">
        <v>439</v>
      </c>
      <c r="S347" s="17" t="s">
        <v>440</v>
      </c>
      <c r="T347" s="17" t="s">
        <v>438</v>
      </c>
      <c r="U347">
        <v>0</v>
      </c>
      <c r="V347">
        <v>0</v>
      </c>
      <c r="W347" s="17" t="s">
        <v>1137</v>
      </c>
      <c r="X347" s="17" t="s">
        <v>442</v>
      </c>
      <c r="Y347">
        <v>6</v>
      </c>
      <c r="Z347" s="17" t="s">
        <v>443</v>
      </c>
      <c r="AA347" s="17" t="s">
        <v>443</v>
      </c>
      <c r="AB347" s="17" t="s">
        <v>444</v>
      </c>
      <c r="AC347">
        <v>0</v>
      </c>
      <c r="AD347">
        <v>0</v>
      </c>
      <c r="AE347">
        <v>0</v>
      </c>
      <c r="AF347">
        <v>2022</v>
      </c>
      <c r="AG347" s="1">
        <v>44562</v>
      </c>
      <c r="AH347" s="1">
        <v>44773</v>
      </c>
      <c r="AI347" s="1">
        <v>44785</v>
      </c>
      <c r="AJ347" s="17" t="s">
        <v>34</v>
      </c>
      <c r="AK347" s="17" t="s">
        <v>35</v>
      </c>
      <c r="AL347" s="17" t="s">
        <v>10388</v>
      </c>
      <c r="AM347" s="17">
        <f>MONTH(EMPENHO[[#This Row],[data_empenho]])</f>
        <v>1</v>
      </c>
    </row>
    <row r="348" spans="1:39" x14ac:dyDescent="0.25">
      <c r="A348">
        <v>12</v>
      </c>
      <c r="B348">
        <v>1201</v>
      </c>
      <c r="C348">
        <v>9</v>
      </c>
      <c r="D348">
        <v>272</v>
      </c>
      <c r="E348">
        <v>20</v>
      </c>
      <c r="F348">
        <v>0</v>
      </c>
      <c r="G348">
        <v>2</v>
      </c>
      <c r="H348" s="17" t="s">
        <v>1138</v>
      </c>
      <c r="I348">
        <v>50</v>
      </c>
      <c r="J348">
        <v>0</v>
      </c>
      <c r="K348" s="17" t="s">
        <v>1139</v>
      </c>
      <c r="L348" s="1">
        <v>44588</v>
      </c>
      <c r="M348">
        <v>27487.25</v>
      </c>
      <c r="N348" s="17" t="s">
        <v>437</v>
      </c>
      <c r="O348">
        <v>213</v>
      </c>
      <c r="P348" s="17" t="s">
        <v>438</v>
      </c>
      <c r="Q348">
        <v>0</v>
      </c>
      <c r="R348" s="17" t="s">
        <v>439</v>
      </c>
      <c r="S348" s="17" t="s">
        <v>440</v>
      </c>
      <c r="T348" s="17" t="s">
        <v>438</v>
      </c>
      <c r="U348">
        <v>0</v>
      </c>
      <c r="V348">
        <v>0</v>
      </c>
      <c r="W348" s="17" t="s">
        <v>1140</v>
      </c>
      <c r="X348" s="17" t="s">
        <v>442</v>
      </c>
      <c r="Y348">
        <v>0</v>
      </c>
      <c r="Z348" s="17" t="s">
        <v>486</v>
      </c>
      <c r="AA348" s="17" t="s">
        <v>443</v>
      </c>
      <c r="AB348" s="17" t="s">
        <v>444</v>
      </c>
      <c r="AC348">
        <v>0</v>
      </c>
      <c r="AD348">
        <v>0</v>
      </c>
      <c r="AE348">
        <v>0</v>
      </c>
      <c r="AF348">
        <v>2022</v>
      </c>
      <c r="AG348" s="1">
        <v>44562</v>
      </c>
      <c r="AH348" s="1">
        <v>44773</v>
      </c>
      <c r="AI348" s="1">
        <v>44785</v>
      </c>
      <c r="AJ348" s="17" t="s">
        <v>34</v>
      </c>
      <c r="AK348" s="17" t="s">
        <v>35</v>
      </c>
      <c r="AL348" s="17" t="s">
        <v>10388</v>
      </c>
      <c r="AM348" s="17">
        <f>MONTH(EMPENHO[[#This Row],[data_empenho]])</f>
        <v>1</v>
      </c>
    </row>
    <row r="349" spans="1:39" x14ac:dyDescent="0.25">
      <c r="A349">
        <v>12</v>
      </c>
      <c r="B349">
        <v>1201</v>
      </c>
      <c r="C349">
        <v>9</v>
      </c>
      <c r="D349">
        <v>272</v>
      </c>
      <c r="E349">
        <v>20</v>
      </c>
      <c r="F349">
        <v>0</v>
      </c>
      <c r="G349">
        <v>2</v>
      </c>
      <c r="H349" s="17" t="s">
        <v>1138</v>
      </c>
      <c r="I349">
        <v>50</v>
      </c>
      <c r="J349">
        <v>0</v>
      </c>
      <c r="K349" s="17" t="s">
        <v>1141</v>
      </c>
      <c r="L349" s="1">
        <v>44588</v>
      </c>
      <c r="M349">
        <v>15319.57</v>
      </c>
      <c r="N349" s="17" t="s">
        <v>437</v>
      </c>
      <c r="O349">
        <v>213</v>
      </c>
      <c r="P349" s="17" t="s">
        <v>438</v>
      </c>
      <c r="Q349">
        <v>0</v>
      </c>
      <c r="R349" s="17" t="s">
        <v>439</v>
      </c>
      <c r="S349" s="17" t="s">
        <v>440</v>
      </c>
      <c r="T349" s="17" t="s">
        <v>438</v>
      </c>
      <c r="U349">
        <v>0</v>
      </c>
      <c r="V349">
        <v>0</v>
      </c>
      <c r="W349" s="17" t="s">
        <v>1142</v>
      </c>
      <c r="X349" s="17" t="s">
        <v>442</v>
      </c>
      <c r="Y349">
        <v>0</v>
      </c>
      <c r="Z349" s="17" t="s">
        <v>486</v>
      </c>
      <c r="AA349" s="17" t="s">
        <v>443</v>
      </c>
      <c r="AB349" s="17" t="s">
        <v>444</v>
      </c>
      <c r="AC349">
        <v>0</v>
      </c>
      <c r="AD349">
        <v>0</v>
      </c>
      <c r="AE349">
        <v>0</v>
      </c>
      <c r="AF349">
        <v>2022</v>
      </c>
      <c r="AG349" s="1">
        <v>44562</v>
      </c>
      <c r="AH349" s="1">
        <v>44773</v>
      </c>
      <c r="AI349" s="1">
        <v>44785</v>
      </c>
      <c r="AJ349" s="17" t="s">
        <v>34</v>
      </c>
      <c r="AK349" s="17" t="s">
        <v>35</v>
      </c>
      <c r="AL349" s="17" t="s">
        <v>10388</v>
      </c>
      <c r="AM349" s="17">
        <f>MONTH(EMPENHO[[#This Row],[data_empenho]])</f>
        <v>1</v>
      </c>
    </row>
    <row r="350" spans="1:39" x14ac:dyDescent="0.25">
      <c r="A350">
        <v>12</v>
      </c>
      <c r="B350">
        <v>1201</v>
      </c>
      <c r="C350">
        <v>9</v>
      </c>
      <c r="D350">
        <v>272</v>
      </c>
      <c r="E350">
        <v>20</v>
      </c>
      <c r="F350">
        <v>0</v>
      </c>
      <c r="G350">
        <v>2</v>
      </c>
      <c r="H350" s="17" t="s">
        <v>1138</v>
      </c>
      <c r="I350">
        <v>50</v>
      </c>
      <c r="J350">
        <v>0</v>
      </c>
      <c r="K350" s="17" t="s">
        <v>1143</v>
      </c>
      <c r="L350" s="1">
        <v>44588</v>
      </c>
      <c r="M350">
        <v>5886.43</v>
      </c>
      <c r="N350" s="17" t="s">
        <v>437</v>
      </c>
      <c r="O350">
        <v>213</v>
      </c>
      <c r="P350" s="17" t="s">
        <v>438</v>
      </c>
      <c r="Q350">
        <v>0</v>
      </c>
      <c r="R350" s="17" t="s">
        <v>439</v>
      </c>
      <c r="S350" s="17" t="s">
        <v>440</v>
      </c>
      <c r="T350" s="17" t="s">
        <v>438</v>
      </c>
      <c r="U350">
        <v>0</v>
      </c>
      <c r="V350">
        <v>0</v>
      </c>
      <c r="W350" s="17" t="s">
        <v>1144</v>
      </c>
      <c r="X350" s="17" t="s">
        <v>442</v>
      </c>
      <c r="Y350">
        <v>0</v>
      </c>
      <c r="Z350" s="17" t="s">
        <v>486</v>
      </c>
      <c r="AA350" s="17" t="s">
        <v>443</v>
      </c>
      <c r="AB350" s="17" t="s">
        <v>444</v>
      </c>
      <c r="AC350">
        <v>0</v>
      </c>
      <c r="AD350">
        <v>0</v>
      </c>
      <c r="AE350">
        <v>0</v>
      </c>
      <c r="AF350">
        <v>2022</v>
      </c>
      <c r="AG350" s="1">
        <v>44562</v>
      </c>
      <c r="AH350" s="1">
        <v>44773</v>
      </c>
      <c r="AI350" s="1">
        <v>44785</v>
      </c>
      <c r="AJ350" s="17" t="s">
        <v>34</v>
      </c>
      <c r="AK350" s="17" t="s">
        <v>35</v>
      </c>
      <c r="AL350" s="17" t="s">
        <v>10388</v>
      </c>
      <c r="AM350" s="17">
        <f>MONTH(EMPENHO[[#This Row],[data_empenho]])</f>
        <v>1</v>
      </c>
    </row>
    <row r="351" spans="1:39" x14ac:dyDescent="0.25">
      <c r="A351">
        <v>12</v>
      </c>
      <c r="B351">
        <v>1201</v>
      </c>
      <c r="C351">
        <v>9</v>
      </c>
      <c r="D351">
        <v>122</v>
      </c>
      <c r="E351">
        <v>1</v>
      </c>
      <c r="F351">
        <v>0</v>
      </c>
      <c r="G351">
        <v>2066</v>
      </c>
      <c r="H351" s="17" t="s">
        <v>1145</v>
      </c>
      <c r="I351">
        <v>50</v>
      </c>
      <c r="J351">
        <v>0</v>
      </c>
      <c r="K351" s="17" t="s">
        <v>1146</v>
      </c>
      <c r="L351" s="1">
        <v>44588</v>
      </c>
      <c r="M351">
        <v>200</v>
      </c>
      <c r="N351" s="17" t="s">
        <v>437</v>
      </c>
      <c r="O351">
        <v>213</v>
      </c>
      <c r="P351" s="17" t="s">
        <v>438</v>
      </c>
      <c r="Q351">
        <v>0</v>
      </c>
      <c r="R351" s="17" t="s">
        <v>439</v>
      </c>
      <c r="S351" s="17" t="s">
        <v>440</v>
      </c>
      <c r="T351" s="17" t="s">
        <v>438</v>
      </c>
      <c r="U351">
        <v>0</v>
      </c>
      <c r="V351">
        <v>0</v>
      </c>
      <c r="W351" s="17" t="s">
        <v>1147</v>
      </c>
      <c r="X351" s="17" t="s">
        <v>442</v>
      </c>
      <c r="Y351">
        <v>0</v>
      </c>
      <c r="Z351" s="17" t="s">
        <v>486</v>
      </c>
      <c r="AA351" s="17" t="s">
        <v>443</v>
      </c>
      <c r="AB351" s="17" t="s">
        <v>444</v>
      </c>
      <c r="AC351">
        <v>0</v>
      </c>
      <c r="AD351">
        <v>0</v>
      </c>
      <c r="AE351">
        <v>0</v>
      </c>
      <c r="AF351">
        <v>2022</v>
      </c>
      <c r="AG351" s="1">
        <v>44562</v>
      </c>
      <c r="AH351" s="1">
        <v>44773</v>
      </c>
      <c r="AI351" s="1">
        <v>44785</v>
      </c>
      <c r="AJ351" s="17" t="s">
        <v>34</v>
      </c>
      <c r="AK351" s="17" t="s">
        <v>35</v>
      </c>
      <c r="AL351" s="17" t="s">
        <v>10388</v>
      </c>
      <c r="AM351" s="17">
        <f>MONTH(EMPENHO[[#This Row],[data_empenho]])</f>
        <v>1</v>
      </c>
    </row>
    <row r="352" spans="1:39" x14ac:dyDescent="0.25">
      <c r="A352">
        <v>12</v>
      </c>
      <c r="B352">
        <v>1201</v>
      </c>
      <c r="C352">
        <v>9</v>
      </c>
      <c r="D352">
        <v>272</v>
      </c>
      <c r="E352">
        <v>20</v>
      </c>
      <c r="F352">
        <v>0</v>
      </c>
      <c r="G352">
        <v>2</v>
      </c>
      <c r="H352" s="17" t="s">
        <v>1138</v>
      </c>
      <c r="I352">
        <v>50</v>
      </c>
      <c r="J352">
        <v>0</v>
      </c>
      <c r="K352" s="17" t="s">
        <v>1148</v>
      </c>
      <c r="L352" s="1">
        <v>44588</v>
      </c>
      <c r="M352">
        <v>96076.65</v>
      </c>
      <c r="N352" s="17" t="s">
        <v>437</v>
      </c>
      <c r="O352">
        <v>213</v>
      </c>
      <c r="P352" s="17" t="s">
        <v>438</v>
      </c>
      <c r="Q352">
        <v>0</v>
      </c>
      <c r="R352" s="17" t="s">
        <v>439</v>
      </c>
      <c r="S352" s="17" t="s">
        <v>440</v>
      </c>
      <c r="T352" s="17" t="s">
        <v>438</v>
      </c>
      <c r="U352">
        <v>0</v>
      </c>
      <c r="V352">
        <v>0</v>
      </c>
      <c r="W352" s="17" t="s">
        <v>1149</v>
      </c>
      <c r="X352" s="17" t="s">
        <v>442</v>
      </c>
      <c r="Y352">
        <v>0</v>
      </c>
      <c r="Z352" s="17" t="s">
        <v>486</v>
      </c>
      <c r="AA352" s="17" t="s">
        <v>443</v>
      </c>
      <c r="AB352" s="17" t="s">
        <v>444</v>
      </c>
      <c r="AC352">
        <v>0</v>
      </c>
      <c r="AD352">
        <v>0</v>
      </c>
      <c r="AE352">
        <v>0</v>
      </c>
      <c r="AF352">
        <v>2022</v>
      </c>
      <c r="AG352" s="1">
        <v>44562</v>
      </c>
      <c r="AH352" s="1">
        <v>44773</v>
      </c>
      <c r="AI352" s="1">
        <v>44785</v>
      </c>
      <c r="AJ352" s="17" t="s">
        <v>34</v>
      </c>
      <c r="AK352" s="17" t="s">
        <v>35</v>
      </c>
      <c r="AL352" s="17" t="s">
        <v>10388</v>
      </c>
      <c r="AM352" s="17">
        <f>MONTH(EMPENHO[[#This Row],[data_empenho]])</f>
        <v>1</v>
      </c>
    </row>
    <row r="353" spans="1:39" x14ac:dyDescent="0.25">
      <c r="A353">
        <v>12</v>
      </c>
      <c r="B353">
        <v>1201</v>
      </c>
      <c r="C353">
        <v>9</v>
      </c>
      <c r="D353">
        <v>272</v>
      </c>
      <c r="E353">
        <v>20</v>
      </c>
      <c r="F353">
        <v>0</v>
      </c>
      <c r="G353">
        <v>2</v>
      </c>
      <c r="H353" s="17" t="s">
        <v>1138</v>
      </c>
      <c r="I353">
        <v>50</v>
      </c>
      <c r="J353">
        <v>0</v>
      </c>
      <c r="K353" s="17" t="s">
        <v>1150</v>
      </c>
      <c r="L353" s="1">
        <v>44588</v>
      </c>
      <c r="M353">
        <v>1668.97</v>
      </c>
      <c r="N353" s="17" t="s">
        <v>437</v>
      </c>
      <c r="O353">
        <v>213</v>
      </c>
      <c r="P353" s="17" t="s">
        <v>438</v>
      </c>
      <c r="Q353">
        <v>0</v>
      </c>
      <c r="R353" s="17" t="s">
        <v>439</v>
      </c>
      <c r="S353" s="17" t="s">
        <v>440</v>
      </c>
      <c r="T353" s="17" t="s">
        <v>438</v>
      </c>
      <c r="U353">
        <v>0</v>
      </c>
      <c r="V353">
        <v>0</v>
      </c>
      <c r="W353" s="17" t="s">
        <v>1151</v>
      </c>
      <c r="X353" s="17" t="s">
        <v>442</v>
      </c>
      <c r="Y353">
        <v>0</v>
      </c>
      <c r="Z353" s="17" t="s">
        <v>486</v>
      </c>
      <c r="AA353" s="17" t="s">
        <v>443</v>
      </c>
      <c r="AB353" s="17" t="s">
        <v>444</v>
      </c>
      <c r="AC353">
        <v>0</v>
      </c>
      <c r="AD353">
        <v>0</v>
      </c>
      <c r="AE353">
        <v>0</v>
      </c>
      <c r="AF353">
        <v>2022</v>
      </c>
      <c r="AG353" s="1">
        <v>44562</v>
      </c>
      <c r="AH353" s="1">
        <v>44773</v>
      </c>
      <c r="AI353" s="1">
        <v>44785</v>
      </c>
      <c r="AJ353" s="17" t="s">
        <v>34</v>
      </c>
      <c r="AK353" s="17" t="s">
        <v>35</v>
      </c>
      <c r="AL353" s="17" t="s">
        <v>10388</v>
      </c>
      <c r="AM353" s="17">
        <f>MONTH(EMPENHO[[#This Row],[data_empenho]])</f>
        <v>1</v>
      </c>
    </row>
    <row r="354" spans="1:39" x14ac:dyDescent="0.25">
      <c r="A354">
        <v>12</v>
      </c>
      <c r="B354">
        <v>1201</v>
      </c>
      <c r="C354">
        <v>9</v>
      </c>
      <c r="D354">
        <v>272</v>
      </c>
      <c r="E354">
        <v>20</v>
      </c>
      <c r="F354">
        <v>0</v>
      </c>
      <c r="G354">
        <v>2</v>
      </c>
      <c r="H354" s="17" t="s">
        <v>1138</v>
      </c>
      <c r="I354">
        <v>50</v>
      </c>
      <c r="J354">
        <v>0</v>
      </c>
      <c r="K354" s="17" t="s">
        <v>1152</v>
      </c>
      <c r="L354" s="1">
        <v>44588</v>
      </c>
      <c r="M354">
        <v>14265.6</v>
      </c>
      <c r="N354" s="17" t="s">
        <v>437</v>
      </c>
      <c r="O354">
        <v>213</v>
      </c>
      <c r="P354" s="17" t="s">
        <v>438</v>
      </c>
      <c r="Q354">
        <v>0</v>
      </c>
      <c r="R354" s="17" t="s">
        <v>439</v>
      </c>
      <c r="S354" s="17" t="s">
        <v>440</v>
      </c>
      <c r="T354" s="17" t="s">
        <v>438</v>
      </c>
      <c r="U354">
        <v>0</v>
      </c>
      <c r="V354">
        <v>0</v>
      </c>
      <c r="W354" s="17" t="s">
        <v>1153</v>
      </c>
      <c r="X354" s="17" t="s">
        <v>442</v>
      </c>
      <c r="Y354">
        <v>0</v>
      </c>
      <c r="Z354" s="17" t="s">
        <v>486</v>
      </c>
      <c r="AA354" s="17" t="s">
        <v>443</v>
      </c>
      <c r="AB354" s="17" t="s">
        <v>444</v>
      </c>
      <c r="AC354">
        <v>0</v>
      </c>
      <c r="AD354">
        <v>0</v>
      </c>
      <c r="AE354">
        <v>0</v>
      </c>
      <c r="AF354">
        <v>2022</v>
      </c>
      <c r="AG354" s="1">
        <v>44562</v>
      </c>
      <c r="AH354" s="1">
        <v>44773</v>
      </c>
      <c r="AI354" s="1">
        <v>44785</v>
      </c>
      <c r="AJ354" s="17" t="s">
        <v>34</v>
      </c>
      <c r="AK354" s="17" t="s">
        <v>35</v>
      </c>
      <c r="AL354" s="17" t="s">
        <v>10388</v>
      </c>
      <c r="AM354" s="17">
        <f>MONTH(EMPENHO[[#This Row],[data_empenho]])</f>
        <v>1</v>
      </c>
    </row>
    <row r="355" spans="1:39" x14ac:dyDescent="0.25">
      <c r="A355">
        <v>12</v>
      </c>
      <c r="B355">
        <v>1201</v>
      </c>
      <c r="C355">
        <v>9</v>
      </c>
      <c r="D355">
        <v>272</v>
      </c>
      <c r="E355">
        <v>20</v>
      </c>
      <c r="F355">
        <v>0</v>
      </c>
      <c r="G355">
        <v>2</v>
      </c>
      <c r="H355" s="17" t="s">
        <v>1138</v>
      </c>
      <c r="I355">
        <v>50</v>
      </c>
      <c r="J355">
        <v>0</v>
      </c>
      <c r="K355" s="17" t="s">
        <v>1154</v>
      </c>
      <c r="L355" s="1">
        <v>44588</v>
      </c>
      <c r="M355">
        <v>7272</v>
      </c>
      <c r="N355" s="17" t="s">
        <v>437</v>
      </c>
      <c r="O355">
        <v>213</v>
      </c>
      <c r="P355" s="17" t="s">
        <v>438</v>
      </c>
      <c r="Q355">
        <v>0</v>
      </c>
      <c r="R355" s="17" t="s">
        <v>439</v>
      </c>
      <c r="S355" s="17" t="s">
        <v>440</v>
      </c>
      <c r="T355" s="17" t="s">
        <v>438</v>
      </c>
      <c r="U355">
        <v>0</v>
      </c>
      <c r="V355">
        <v>0</v>
      </c>
      <c r="W355" s="17" t="s">
        <v>1155</v>
      </c>
      <c r="X355" s="17" t="s">
        <v>442</v>
      </c>
      <c r="Y355">
        <v>0</v>
      </c>
      <c r="Z355" s="17" t="s">
        <v>486</v>
      </c>
      <c r="AA355" s="17" t="s">
        <v>443</v>
      </c>
      <c r="AB355" s="17" t="s">
        <v>444</v>
      </c>
      <c r="AC355">
        <v>0</v>
      </c>
      <c r="AD355">
        <v>0</v>
      </c>
      <c r="AE355">
        <v>0</v>
      </c>
      <c r="AF355">
        <v>2022</v>
      </c>
      <c r="AG355" s="1">
        <v>44562</v>
      </c>
      <c r="AH355" s="1">
        <v>44773</v>
      </c>
      <c r="AI355" s="1">
        <v>44785</v>
      </c>
      <c r="AJ355" s="17" t="s">
        <v>34</v>
      </c>
      <c r="AK355" s="17" t="s">
        <v>35</v>
      </c>
      <c r="AL355" s="17" t="s">
        <v>10388</v>
      </c>
      <c r="AM355" s="17">
        <f>MONTH(EMPENHO[[#This Row],[data_empenho]])</f>
        <v>1</v>
      </c>
    </row>
    <row r="356" spans="1:39" x14ac:dyDescent="0.25">
      <c r="A356">
        <v>12</v>
      </c>
      <c r="B356">
        <v>1201</v>
      </c>
      <c r="C356">
        <v>9</v>
      </c>
      <c r="D356">
        <v>272</v>
      </c>
      <c r="E356">
        <v>20</v>
      </c>
      <c r="F356">
        <v>0</v>
      </c>
      <c r="G356">
        <v>2</v>
      </c>
      <c r="H356" s="17" t="s">
        <v>1138</v>
      </c>
      <c r="I356">
        <v>50</v>
      </c>
      <c r="J356">
        <v>0</v>
      </c>
      <c r="K356" s="17" t="s">
        <v>1156</v>
      </c>
      <c r="L356" s="1">
        <v>44588</v>
      </c>
      <c r="M356">
        <v>16920.080000000002</v>
      </c>
      <c r="N356" s="17" t="s">
        <v>437</v>
      </c>
      <c r="O356">
        <v>213</v>
      </c>
      <c r="P356" s="17" t="s">
        <v>438</v>
      </c>
      <c r="Q356">
        <v>0</v>
      </c>
      <c r="R356" s="17" t="s">
        <v>439</v>
      </c>
      <c r="S356" s="17" t="s">
        <v>440</v>
      </c>
      <c r="T356" s="17" t="s">
        <v>438</v>
      </c>
      <c r="U356">
        <v>0</v>
      </c>
      <c r="V356">
        <v>0</v>
      </c>
      <c r="W356" s="17" t="s">
        <v>1157</v>
      </c>
      <c r="X356" s="17" t="s">
        <v>442</v>
      </c>
      <c r="Y356">
        <v>0</v>
      </c>
      <c r="Z356" s="17" t="s">
        <v>486</v>
      </c>
      <c r="AA356" s="17" t="s">
        <v>443</v>
      </c>
      <c r="AB356" s="17" t="s">
        <v>444</v>
      </c>
      <c r="AC356">
        <v>0</v>
      </c>
      <c r="AD356">
        <v>0</v>
      </c>
      <c r="AE356">
        <v>0</v>
      </c>
      <c r="AF356">
        <v>2022</v>
      </c>
      <c r="AG356" s="1">
        <v>44562</v>
      </c>
      <c r="AH356" s="1">
        <v>44773</v>
      </c>
      <c r="AI356" s="1">
        <v>44785</v>
      </c>
      <c r="AJ356" s="17" t="s">
        <v>34</v>
      </c>
      <c r="AK356" s="17" t="s">
        <v>35</v>
      </c>
      <c r="AL356" s="17" t="s">
        <v>10388</v>
      </c>
      <c r="AM356" s="17">
        <f>MONTH(EMPENHO[[#This Row],[data_empenho]])</f>
        <v>1</v>
      </c>
    </row>
    <row r="357" spans="1:39" x14ac:dyDescent="0.25">
      <c r="A357">
        <v>12</v>
      </c>
      <c r="B357">
        <v>1201</v>
      </c>
      <c r="C357">
        <v>9</v>
      </c>
      <c r="D357">
        <v>272</v>
      </c>
      <c r="E357">
        <v>20</v>
      </c>
      <c r="F357">
        <v>0</v>
      </c>
      <c r="G357">
        <v>4</v>
      </c>
      <c r="H357" s="17" t="s">
        <v>1138</v>
      </c>
      <c r="I357">
        <v>50</v>
      </c>
      <c r="J357">
        <v>0</v>
      </c>
      <c r="K357" s="17" t="s">
        <v>1158</v>
      </c>
      <c r="L357" s="1">
        <v>44588</v>
      </c>
      <c r="M357">
        <v>8776.02</v>
      </c>
      <c r="N357" s="17" t="s">
        <v>437</v>
      </c>
      <c r="O357">
        <v>213</v>
      </c>
      <c r="P357" s="17" t="s">
        <v>438</v>
      </c>
      <c r="Q357">
        <v>0</v>
      </c>
      <c r="R357" s="17" t="s">
        <v>439</v>
      </c>
      <c r="S357" s="17" t="s">
        <v>440</v>
      </c>
      <c r="T357" s="17" t="s">
        <v>438</v>
      </c>
      <c r="U357">
        <v>0</v>
      </c>
      <c r="V357">
        <v>0</v>
      </c>
      <c r="W357" s="17" t="s">
        <v>1159</v>
      </c>
      <c r="X357" s="17" t="s">
        <v>442</v>
      </c>
      <c r="Y357">
        <v>0</v>
      </c>
      <c r="Z357" s="17" t="s">
        <v>486</v>
      </c>
      <c r="AA357" s="17" t="s">
        <v>443</v>
      </c>
      <c r="AB357" s="17" t="s">
        <v>444</v>
      </c>
      <c r="AC357">
        <v>0</v>
      </c>
      <c r="AD357">
        <v>0</v>
      </c>
      <c r="AE357">
        <v>0</v>
      </c>
      <c r="AF357">
        <v>2022</v>
      </c>
      <c r="AG357" s="1">
        <v>44562</v>
      </c>
      <c r="AH357" s="1">
        <v>44773</v>
      </c>
      <c r="AI357" s="1">
        <v>44785</v>
      </c>
      <c r="AJ357" s="17" t="s">
        <v>34</v>
      </c>
      <c r="AK357" s="17" t="s">
        <v>35</v>
      </c>
      <c r="AL357" s="17" t="s">
        <v>10388</v>
      </c>
      <c r="AM357" s="17">
        <f>MONTH(EMPENHO[[#This Row],[data_empenho]])</f>
        <v>1</v>
      </c>
    </row>
    <row r="358" spans="1:39" x14ac:dyDescent="0.25">
      <c r="A358">
        <v>12</v>
      </c>
      <c r="B358">
        <v>1201</v>
      </c>
      <c r="C358">
        <v>9</v>
      </c>
      <c r="D358">
        <v>272</v>
      </c>
      <c r="E358">
        <v>20</v>
      </c>
      <c r="F358">
        <v>0</v>
      </c>
      <c r="G358">
        <v>4</v>
      </c>
      <c r="H358" s="17" t="s">
        <v>1138</v>
      </c>
      <c r="I358">
        <v>50</v>
      </c>
      <c r="J358">
        <v>0</v>
      </c>
      <c r="K358" s="17" t="s">
        <v>1160</v>
      </c>
      <c r="L358" s="1">
        <v>44588</v>
      </c>
      <c r="M358">
        <v>3939.22</v>
      </c>
      <c r="N358" s="17" t="s">
        <v>437</v>
      </c>
      <c r="O358">
        <v>213</v>
      </c>
      <c r="P358" s="17" t="s">
        <v>438</v>
      </c>
      <c r="Q358">
        <v>0</v>
      </c>
      <c r="R358" s="17" t="s">
        <v>439</v>
      </c>
      <c r="S358" s="17" t="s">
        <v>440</v>
      </c>
      <c r="T358" s="17" t="s">
        <v>438</v>
      </c>
      <c r="U358">
        <v>0</v>
      </c>
      <c r="V358">
        <v>0</v>
      </c>
      <c r="W358" s="17" t="s">
        <v>1161</v>
      </c>
      <c r="X358" s="17" t="s">
        <v>442</v>
      </c>
      <c r="Y358">
        <v>0</v>
      </c>
      <c r="Z358" s="17" t="s">
        <v>486</v>
      </c>
      <c r="AA358" s="17" t="s">
        <v>443</v>
      </c>
      <c r="AB358" s="17" t="s">
        <v>444</v>
      </c>
      <c r="AC358">
        <v>0</v>
      </c>
      <c r="AD358">
        <v>0</v>
      </c>
      <c r="AE358">
        <v>0</v>
      </c>
      <c r="AF358">
        <v>2022</v>
      </c>
      <c r="AG358" s="1">
        <v>44562</v>
      </c>
      <c r="AH358" s="1">
        <v>44773</v>
      </c>
      <c r="AI358" s="1">
        <v>44785</v>
      </c>
      <c r="AJ358" s="17" t="s">
        <v>34</v>
      </c>
      <c r="AK358" s="17" t="s">
        <v>35</v>
      </c>
      <c r="AL358" s="17" t="s">
        <v>10388</v>
      </c>
      <c r="AM358" s="17">
        <f>MONTH(EMPENHO[[#This Row],[data_empenho]])</f>
        <v>1</v>
      </c>
    </row>
    <row r="359" spans="1:39" x14ac:dyDescent="0.25">
      <c r="A359">
        <v>12</v>
      </c>
      <c r="B359">
        <v>1201</v>
      </c>
      <c r="C359">
        <v>9</v>
      </c>
      <c r="D359">
        <v>272</v>
      </c>
      <c r="E359">
        <v>20</v>
      </c>
      <c r="F359">
        <v>0</v>
      </c>
      <c r="G359">
        <v>2</v>
      </c>
      <c r="H359" s="17" t="s">
        <v>1162</v>
      </c>
      <c r="I359">
        <v>50</v>
      </c>
      <c r="J359">
        <v>0</v>
      </c>
      <c r="K359" s="17" t="s">
        <v>1163</v>
      </c>
      <c r="L359" s="1">
        <v>44588</v>
      </c>
      <c r="M359">
        <v>6513.93</v>
      </c>
      <c r="N359" s="17" t="s">
        <v>437</v>
      </c>
      <c r="O359">
        <v>213</v>
      </c>
      <c r="P359" s="17" t="s">
        <v>438</v>
      </c>
      <c r="Q359">
        <v>0</v>
      </c>
      <c r="R359" s="17" t="s">
        <v>439</v>
      </c>
      <c r="S359" s="17" t="s">
        <v>440</v>
      </c>
      <c r="T359" s="17" t="s">
        <v>438</v>
      </c>
      <c r="U359">
        <v>0</v>
      </c>
      <c r="V359">
        <v>0</v>
      </c>
      <c r="W359" s="17" t="s">
        <v>1164</v>
      </c>
      <c r="X359" s="17" t="s">
        <v>442</v>
      </c>
      <c r="Y359">
        <v>0</v>
      </c>
      <c r="Z359" s="17" t="s">
        <v>486</v>
      </c>
      <c r="AA359" s="17" t="s">
        <v>443</v>
      </c>
      <c r="AB359" s="17" t="s">
        <v>444</v>
      </c>
      <c r="AC359">
        <v>0</v>
      </c>
      <c r="AD359">
        <v>0</v>
      </c>
      <c r="AE359">
        <v>0</v>
      </c>
      <c r="AF359">
        <v>2022</v>
      </c>
      <c r="AG359" s="1">
        <v>44562</v>
      </c>
      <c r="AH359" s="1">
        <v>44773</v>
      </c>
      <c r="AI359" s="1">
        <v>44785</v>
      </c>
      <c r="AJ359" s="17" t="s">
        <v>34</v>
      </c>
      <c r="AK359" s="17" t="s">
        <v>35</v>
      </c>
      <c r="AL359" s="17" t="s">
        <v>10388</v>
      </c>
      <c r="AM359" s="17">
        <f>MONTH(EMPENHO[[#This Row],[data_empenho]])</f>
        <v>1</v>
      </c>
    </row>
    <row r="360" spans="1:39" x14ac:dyDescent="0.25">
      <c r="A360">
        <v>12</v>
      </c>
      <c r="B360">
        <v>1201</v>
      </c>
      <c r="C360">
        <v>9</v>
      </c>
      <c r="D360">
        <v>272</v>
      </c>
      <c r="E360">
        <v>20</v>
      </c>
      <c r="F360">
        <v>0</v>
      </c>
      <c r="G360">
        <v>2</v>
      </c>
      <c r="H360" s="17" t="s">
        <v>1162</v>
      </c>
      <c r="I360">
        <v>50</v>
      </c>
      <c r="J360">
        <v>0</v>
      </c>
      <c r="K360" s="17" t="s">
        <v>1165</v>
      </c>
      <c r="L360" s="1">
        <v>44588</v>
      </c>
      <c r="M360">
        <v>34674.839999999997</v>
      </c>
      <c r="N360" s="17" t="s">
        <v>437</v>
      </c>
      <c r="O360">
        <v>213</v>
      </c>
      <c r="P360" s="17" t="s">
        <v>438</v>
      </c>
      <c r="Q360">
        <v>0</v>
      </c>
      <c r="R360" s="17" t="s">
        <v>439</v>
      </c>
      <c r="S360" s="17" t="s">
        <v>440</v>
      </c>
      <c r="T360" s="17" t="s">
        <v>438</v>
      </c>
      <c r="U360">
        <v>0</v>
      </c>
      <c r="V360">
        <v>0</v>
      </c>
      <c r="W360" s="17" t="s">
        <v>1166</v>
      </c>
      <c r="X360" s="17" t="s">
        <v>442</v>
      </c>
      <c r="Y360">
        <v>0</v>
      </c>
      <c r="Z360" s="17" t="s">
        <v>486</v>
      </c>
      <c r="AA360" s="17" t="s">
        <v>443</v>
      </c>
      <c r="AB360" s="17" t="s">
        <v>444</v>
      </c>
      <c r="AC360">
        <v>0</v>
      </c>
      <c r="AD360">
        <v>0</v>
      </c>
      <c r="AE360">
        <v>0</v>
      </c>
      <c r="AF360">
        <v>2022</v>
      </c>
      <c r="AG360" s="1">
        <v>44562</v>
      </c>
      <c r="AH360" s="1">
        <v>44773</v>
      </c>
      <c r="AI360" s="1">
        <v>44785</v>
      </c>
      <c r="AJ360" s="17" t="s">
        <v>34</v>
      </c>
      <c r="AK360" s="17" t="s">
        <v>35</v>
      </c>
      <c r="AL360" s="17" t="s">
        <v>10388</v>
      </c>
      <c r="AM360" s="17">
        <f>MONTH(EMPENHO[[#This Row],[data_empenho]])</f>
        <v>1</v>
      </c>
    </row>
    <row r="361" spans="1:39" x14ac:dyDescent="0.25">
      <c r="A361">
        <v>12</v>
      </c>
      <c r="B361">
        <v>1201</v>
      </c>
      <c r="C361">
        <v>9</v>
      </c>
      <c r="D361">
        <v>272</v>
      </c>
      <c r="E361">
        <v>20</v>
      </c>
      <c r="F361">
        <v>0</v>
      </c>
      <c r="G361">
        <v>4</v>
      </c>
      <c r="H361" s="17" t="s">
        <v>1162</v>
      </c>
      <c r="I361">
        <v>50</v>
      </c>
      <c r="J361">
        <v>0</v>
      </c>
      <c r="K361" s="17" t="s">
        <v>1167</v>
      </c>
      <c r="L361" s="1">
        <v>44588</v>
      </c>
      <c r="M361">
        <v>1212</v>
      </c>
      <c r="N361" s="17" t="s">
        <v>437</v>
      </c>
      <c r="O361">
        <v>213</v>
      </c>
      <c r="P361" s="17" t="s">
        <v>438</v>
      </c>
      <c r="Q361">
        <v>0</v>
      </c>
      <c r="R361" s="17" t="s">
        <v>439</v>
      </c>
      <c r="S361" s="17" t="s">
        <v>440</v>
      </c>
      <c r="T361" s="17" t="s">
        <v>438</v>
      </c>
      <c r="U361">
        <v>0</v>
      </c>
      <c r="V361">
        <v>0</v>
      </c>
      <c r="W361" s="17" t="s">
        <v>1168</v>
      </c>
      <c r="X361" s="17" t="s">
        <v>442</v>
      </c>
      <c r="Y361">
        <v>0</v>
      </c>
      <c r="Z361" s="17" t="s">
        <v>486</v>
      </c>
      <c r="AA361" s="17" t="s">
        <v>443</v>
      </c>
      <c r="AB361" s="17" t="s">
        <v>444</v>
      </c>
      <c r="AC361">
        <v>0</v>
      </c>
      <c r="AD361">
        <v>0</v>
      </c>
      <c r="AE361">
        <v>0</v>
      </c>
      <c r="AF361">
        <v>2022</v>
      </c>
      <c r="AG361" s="1">
        <v>44562</v>
      </c>
      <c r="AH361" s="1">
        <v>44773</v>
      </c>
      <c r="AI361" s="1">
        <v>44785</v>
      </c>
      <c r="AJ361" s="17" t="s">
        <v>34</v>
      </c>
      <c r="AK361" s="17" t="s">
        <v>35</v>
      </c>
      <c r="AL361" s="17" t="s">
        <v>10388</v>
      </c>
      <c r="AM361" s="17">
        <f>MONTH(EMPENHO[[#This Row],[data_empenho]])</f>
        <v>1</v>
      </c>
    </row>
    <row r="362" spans="1:39" x14ac:dyDescent="0.25">
      <c r="A362">
        <v>12</v>
      </c>
      <c r="B362">
        <v>1201</v>
      </c>
      <c r="C362">
        <v>9</v>
      </c>
      <c r="D362">
        <v>272</v>
      </c>
      <c r="E362">
        <v>20</v>
      </c>
      <c r="F362">
        <v>0</v>
      </c>
      <c r="G362">
        <v>4</v>
      </c>
      <c r="H362" s="17" t="s">
        <v>1162</v>
      </c>
      <c r="I362">
        <v>50</v>
      </c>
      <c r="J362">
        <v>0</v>
      </c>
      <c r="K362" s="17" t="s">
        <v>1169</v>
      </c>
      <c r="L362" s="1">
        <v>44588</v>
      </c>
      <c r="M362">
        <v>13725.23</v>
      </c>
      <c r="N362" s="17" t="s">
        <v>437</v>
      </c>
      <c r="O362">
        <v>213</v>
      </c>
      <c r="P362" s="17" t="s">
        <v>438</v>
      </c>
      <c r="Q362">
        <v>0</v>
      </c>
      <c r="R362" s="17" t="s">
        <v>439</v>
      </c>
      <c r="S362" s="17" t="s">
        <v>440</v>
      </c>
      <c r="T362" s="17" t="s">
        <v>438</v>
      </c>
      <c r="U362">
        <v>0</v>
      </c>
      <c r="V362">
        <v>0</v>
      </c>
      <c r="W362" s="17" t="s">
        <v>1170</v>
      </c>
      <c r="X362" s="17" t="s">
        <v>442</v>
      </c>
      <c r="Y362">
        <v>0</v>
      </c>
      <c r="Z362" s="17" t="s">
        <v>486</v>
      </c>
      <c r="AA362" s="17" t="s">
        <v>443</v>
      </c>
      <c r="AB362" s="17" t="s">
        <v>444</v>
      </c>
      <c r="AC362">
        <v>0</v>
      </c>
      <c r="AD362">
        <v>0</v>
      </c>
      <c r="AE362">
        <v>0</v>
      </c>
      <c r="AF362">
        <v>2022</v>
      </c>
      <c r="AG362" s="1">
        <v>44562</v>
      </c>
      <c r="AH362" s="1">
        <v>44773</v>
      </c>
      <c r="AI362" s="1">
        <v>44785</v>
      </c>
      <c r="AJ362" s="17" t="s">
        <v>34</v>
      </c>
      <c r="AK362" s="17" t="s">
        <v>35</v>
      </c>
      <c r="AL362" s="17" t="s">
        <v>10388</v>
      </c>
      <c r="AM362" s="17">
        <f>MONTH(EMPENHO[[#This Row],[data_empenho]])</f>
        <v>1</v>
      </c>
    </row>
    <row r="363" spans="1:39" x14ac:dyDescent="0.25">
      <c r="A363">
        <v>12</v>
      </c>
      <c r="B363">
        <v>1201</v>
      </c>
      <c r="C363">
        <v>9</v>
      </c>
      <c r="D363">
        <v>272</v>
      </c>
      <c r="E363">
        <v>20</v>
      </c>
      <c r="F363">
        <v>0</v>
      </c>
      <c r="G363">
        <v>4</v>
      </c>
      <c r="H363" s="17" t="s">
        <v>1162</v>
      </c>
      <c r="I363">
        <v>50</v>
      </c>
      <c r="J363">
        <v>0</v>
      </c>
      <c r="K363" s="17" t="s">
        <v>1171</v>
      </c>
      <c r="L363" s="1">
        <v>44588</v>
      </c>
      <c r="M363">
        <v>618.36</v>
      </c>
      <c r="N363" s="17" t="s">
        <v>437</v>
      </c>
      <c r="O363">
        <v>213</v>
      </c>
      <c r="P363" s="17" t="s">
        <v>438</v>
      </c>
      <c r="Q363">
        <v>0</v>
      </c>
      <c r="R363" s="17" t="s">
        <v>439</v>
      </c>
      <c r="S363" s="17" t="s">
        <v>440</v>
      </c>
      <c r="T363" s="17" t="s">
        <v>438</v>
      </c>
      <c r="U363">
        <v>0</v>
      </c>
      <c r="V363">
        <v>0</v>
      </c>
      <c r="W363" s="17" t="s">
        <v>1172</v>
      </c>
      <c r="X363" s="17" t="s">
        <v>442</v>
      </c>
      <c r="Y363">
        <v>0</v>
      </c>
      <c r="Z363" s="17" t="s">
        <v>486</v>
      </c>
      <c r="AA363" s="17" t="s">
        <v>443</v>
      </c>
      <c r="AB363" s="17" t="s">
        <v>444</v>
      </c>
      <c r="AC363">
        <v>0</v>
      </c>
      <c r="AD363">
        <v>0</v>
      </c>
      <c r="AE363">
        <v>0</v>
      </c>
      <c r="AF363">
        <v>2022</v>
      </c>
      <c r="AG363" s="1">
        <v>44562</v>
      </c>
      <c r="AH363" s="1">
        <v>44773</v>
      </c>
      <c r="AI363" s="1">
        <v>44785</v>
      </c>
      <c r="AJ363" s="17" t="s">
        <v>34</v>
      </c>
      <c r="AK363" s="17" t="s">
        <v>35</v>
      </c>
      <c r="AL363" s="17" t="s">
        <v>10388</v>
      </c>
      <c r="AM363" s="17">
        <f>MONTH(EMPENHO[[#This Row],[data_empenho]])</f>
        <v>1</v>
      </c>
    </row>
    <row r="364" spans="1:39" x14ac:dyDescent="0.25">
      <c r="A364">
        <v>5</v>
      </c>
      <c r="B364">
        <v>502</v>
      </c>
      <c r="C364">
        <v>12</v>
      </c>
      <c r="D364">
        <v>361</v>
      </c>
      <c r="E364">
        <v>2</v>
      </c>
      <c r="F364">
        <v>0</v>
      </c>
      <c r="G364">
        <v>2025</v>
      </c>
      <c r="H364" s="17" t="s">
        <v>1173</v>
      </c>
      <c r="I364">
        <v>31</v>
      </c>
      <c r="J364">
        <v>0</v>
      </c>
      <c r="K364" s="17" t="s">
        <v>1174</v>
      </c>
      <c r="L364" s="1">
        <v>44588</v>
      </c>
      <c r="M364">
        <v>2115.0300000000002</v>
      </c>
      <c r="N364" s="17" t="s">
        <v>437</v>
      </c>
      <c r="O364">
        <v>213</v>
      </c>
      <c r="P364" s="17" t="s">
        <v>438</v>
      </c>
      <c r="Q364">
        <v>501</v>
      </c>
      <c r="R364" s="17" t="s">
        <v>439</v>
      </c>
      <c r="S364" s="17" t="s">
        <v>440</v>
      </c>
      <c r="T364" s="17" t="s">
        <v>438</v>
      </c>
      <c r="U364">
        <v>0</v>
      </c>
      <c r="V364">
        <v>0</v>
      </c>
      <c r="W364" s="17" t="s">
        <v>1175</v>
      </c>
      <c r="X364" s="17" t="s">
        <v>442</v>
      </c>
      <c r="Y364">
        <v>0</v>
      </c>
      <c r="Z364" s="17" t="s">
        <v>486</v>
      </c>
      <c r="AA364" s="17" t="s">
        <v>443</v>
      </c>
      <c r="AB364" s="17" t="s">
        <v>444</v>
      </c>
      <c r="AC364">
        <v>0</v>
      </c>
      <c r="AD364">
        <v>0</v>
      </c>
      <c r="AE364">
        <v>0</v>
      </c>
      <c r="AF364">
        <v>2022</v>
      </c>
      <c r="AG364" s="1">
        <v>44562</v>
      </c>
      <c r="AH364" s="1">
        <v>44773</v>
      </c>
      <c r="AI364" s="1">
        <v>44785</v>
      </c>
      <c r="AJ364" s="17" t="s">
        <v>34</v>
      </c>
      <c r="AK364" s="17" t="s">
        <v>35</v>
      </c>
      <c r="AL364" s="17" t="s">
        <v>10388</v>
      </c>
      <c r="AM364" s="17">
        <f>MONTH(EMPENHO[[#This Row],[data_empenho]])</f>
        <v>1</v>
      </c>
    </row>
    <row r="365" spans="1:39" x14ac:dyDescent="0.25">
      <c r="A365">
        <v>5</v>
      </c>
      <c r="B365">
        <v>502</v>
      </c>
      <c r="C365">
        <v>12</v>
      </c>
      <c r="D365">
        <v>361</v>
      </c>
      <c r="E365">
        <v>2</v>
      </c>
      <c r="F365">
        <v>0</v>
      </c>
      <c r="G365">
        <v>2025</v>
      </c>
      <c r="H365" s="17" t="s">
        <v>1176</v>
      </c>
      <c r="I365">
        <v>31</v>
      </c>
      <c r="J365">
        <v>0</v>
      </c>
      <c r="K365" s="17" t="s">
        <v>1177</v>
      </c>
      <c r="L365" s="1">
        <v>44588</v>
      </c>
      <c r="M365">
        <v>824.86</v>
      </c>
      <c r="N365" s="17" t="s">
        <v>437</v>
      </c>
      <c r="O365">
        <v>213</v>
      </c>
      <c r="P365" s="17" t="s">
        <v>438</v>
      </c>
      <c r="Q365">
        <v>501</v>
      </c>
      <c r="R365" s="17" t="s">
        <v>439</v>
      </c>
      <c r="S365" s="17" t="s">
        <v>440</v>
      </c>
      <c r="T365" s="17" t="s">
        <v>438</v>
      </c>
      <c r="U365">
        <v>0</v>
      </c>
      <c r="V365">
        <v>0</v>
      </c>
      <c r="W365" s="17" t="s">
        <v>1178</v>
      </c>
      <c r="X365" s="17" t="s">
        <v>442</v>
      </c>
      <c r="Y365">
        <v>0</v>
      </c>
      <c r="Z365" s="17" t="s">
        <v>486</v>
      </c>
      <c r="AA365" s="17" t="s">
        <v>443</v>
      </c>
      <c r="AB365" s="17" t="s">
        <v>444</v>
      </c>
      <c r="AC365">
        <v>0</v>
      </c>
      <c r="AD365">
        <v>0</v>
      </c>
      <c r="AE365">
        <v>0</v>
      </c>
      <c r="AF365">
        <v>2022</v>
      </c>
      <c r="AG365" s="1">
        <v>44562</v>
      </c>
      <c r="AH365" s="1">
        <v>44773</v>
      </c>
      <c r="AI365" s="1">
        <v>44785</v>
      </c>
      <c r="AJ365" s="17" t="s">
        <v>34</v>
      </c>
      <c r="AK365" s="17" t="s">
        <v>35</v>
      </c>
      <c r="AL365" s="17" t="s">
        <v>10388</v>
      </c>
      <c r="AM365" s="17">
        <f>MONTH(EMPENHO[[#This Row],[data_empenho]])</f>
        <v>1</v>
      </c>
    </row>
    <row r="366" spans="1:39" x14ac:dyDescent="0.25">
      <c r="A366">
        <v>8</v>
      </c>
      <c r="B366">
        <v>801</v>
      </c>
      <c r="C366">
        <v>10</v>
      </c>
      <c r="D366">
        <v>305</v>
      </c>
      <c r="E366">
        <v>7</v>
      </c>
      <c r="F366">
        <v>0</v>
      </c>
      <c r="G366">
        <v>2104</v>
      </c>
      <c r="H366" s="17" t="s">
        <v>1173</v>
      </c>
      <c r="I366">
        <v>40</v>
      </c>
      <c r="J366">
        <v>0</v>
      </c>
      <c r="K366" s="17" t="s">
        <v>1179</v>
      </c>
      <c r="L366" s="1">
        <v>44588</v>
      </c>
      <c r="M366">
        <v>3397.48</v>
      </c>
      <c r="N366" s="17" t="s">
        <v>437</v>
      </c>
      <c r="O366">
        <v>213</v>
      </c>
      <c r="P366" s="17" t="s">
        <v>438</v>
      </c>
      <c r="Q366">
        <v>0</v>
      </c>
      <c r="R366" s="17" t="s">
        <v>439</v>
      </c>
      <c r="S366" s="17" t="s">
        <v>440</v>
      </c>
      <c r="T366" s="17" t="s">
        <v>438</v>
      </c>
      <c r="U366">
        <v>0</v>
      </c>
      <c r="V366">
        <v>0</v>
      </c>
      <c r="W366" s="17" t="s">
        <v>1180</v>
      </c>
      <c r="X366" s="17" t="s">
        <v>442</v>
      </c>
      <c r="Y366">
        <v>0</v>
      </c>
      <c r="Z366" s="17" t="s">
        <v>486</v>
      </c>
      <c r="AA366" s="17" t="s">
        <v>443</v>
      </c>
      <c r="AB366" s="17" t="s">
        <v>444</v>
      </c>
      <c r="AC366">
        <v>0</v>
      </c>
      <c r="AD366">
        <v>0</v>
      </c>
      <c r="AE366">
        <v>0</v>
      </c>
      <c r="AF366">
        <v>2022</v>
      </c>
      <c r="AG366" s="1">
        <v>44562</v>
      </c>
      <c r="AH366" s="1">
        <v>44773</v>
      </c>
      <c r="AI366" s="1">
        <v>44785</v>
      </c>
      <c r="AJ366" s="17" t="s">
        <v>34</v>
      </c>
      <c r="AK366" s="17" t="s">
        <v>35</v>
      </c>
      <c r="AL366" s="17" t="s">
        <v>10388</v>
      </c>
      <c r="AM366" s="17">
        <f>MONTH(EMPENHO[[#This Row],[data_empenho]])</f>
        <v>1</v>
      </c>
    </row>
    <row r="367" spans="1:39" x14ac:dyDescent="0.25">
      <c r="A367">
        <v>8</v>
      </c>
      <c r="B367">
        <v>801</v>
      </c>
      <c r="C367">
        <v>10</v>
      </c>
      <c r="D367">
        <v>305</v>
      </c>
      <c r="E367">
        <v>7</v>
      </c>
      <c r="F367">
        <v>0</v>
      </c>
      <c r="G367">
        <v>2104</v>
      </c>
      <c r="H367" s="17" t="s">
        <v>1181</v>
      </c>
      <c r="I367">
        <v>40</v>
      </c>
      <c r="J367">
        <v>0</v>
      </c>
      <c r="K367" s="17" t="s">
        <v>1182</v>
      </c>
      <c r="L367" s="1">
        <v>44588</v>
      </c>
      <c r="M367">
        <v>484.8</v>
      </c>
      <c r="N367" s="17" t="s">
        <v>437</v>
      </c>
      <c r="O367">
        <v>213</v>
      </c>
      <c r="P367" s="17" t="s">
        <v>438</v>
      </c>
      <c r="Q367">
        <v>0</v>
      </c>
      <c r="R367" s="17" t="s">
        <v>439</v>
      </c>
      <c r="S367" s="17" t="s">
        <v>440</v>
      </c>
      <c r="T367" s="17" t="s">
        <v>438</v>
      </c>
      <c r="U367">
        <v>0</v>
      </c>
      <c r="V367">
        <v>0</v>
      </c>
      <c r="W367" s="17" t="s">
        <v>1183</v>
      </c>
      <c r="X367" s="17" t="s">
        <v>442</v>
      </c>
      <c r="Y367">
        <v>0</v>
      </c>
      <c r="Z367" s="17" t="s">
        <v>486</v>
      </c>
      <c r="AA367" s="17" t="s">
        <v>443</v>
      </c>
      <c r="AB367" s="17" t="s">
        <v>444</v>
      </c>
      <c r="AC367">
        <v>0</v>
      </c>
      <c r="AD367">
        <v>0</v>
      </c>
      <c r="AE367">
        <v>0</v>
      </c>
      <c r="AF367">
        <v>2022</v>
      </c>
      <c r="AG367" s="1">
        <v>44562</v>
      </c>
      <c r="AH367" s="1">
        <v>44773</v>
      </c>
      <c r="AI367" s="1">
        <v>44785</v>
      </c>
      <c r="AJ367" s="17" t="s">
        <v>34</v>
      </c>
      <c r="AK367" s="17" t="s">
        <v>35</v>
      </c>
      <c r="AL367" s="17" t="s">
        <v>10388</v>
      </c>
      <c r="AM367" s="17">
        <f>MONTH(EMPENHO[[#This Row],[data_empenho]])</f>
        <v>1</v>
      </c>
    </row>
    <row r="368" spans="1:39" x14ac:dyDescent="0.25">
      <c r="A368">
        <v>8</v>
      </c>
      <c r="B368">
        <v>801</v>
      </c>
      <c r="C368">
        <v>10</v>
      </c>
      <c r="D368">
        <v>305</v>
      </c>
      <c r="E368">
        <v>7</v>
      </c>
      <c r="F368">
        <v>0</v>
      </c>
      <c r="G368">
        <v>2104</v>
      </c>
      <c r="H368" s="17" t="s">
        <v>1184</v>
      </c>
      <c r="I368">
        <v>40</v>
      </c>
      <c r="J368">
        <v>0</v>
      </c>
      <c r="K368" s="17" t="s">
        <v>1185</v>
      </c>
      <c r="L368" s="1">
        <v>44588</v>
      </c>
      <c r="M368">
        <v>566.58000000000004</v>
      </c>
      <c r="N368" s="17" t="s">
        <v>437</v>
      </c>
      <c r="O368">
        <v>213</v>
      </c>
      <c r="P368" s="17" t="s">
        <v>438</v>
      </c>
      <c r="Q368">
        <v>0</v>
      </c>
      <c r="R368" s="17" t="s">
        <v>439</v>
      </c>
      <c r="S368" s="17" t="s">
        <v>440</v>
      </c>
      <c r="T368" s="17" t="s">
        <v>438</v>
      </c>
      <c r="U368">
        <v>0</v>
      </c>
      <c r="V368">
        <v>0</v>
      </c>
      <c r="W368" s="17" t="s">
        <v>1186</v>
      </c>
      <c r="X368" s="17" t="s">
        <v>442</v>
      </c>
      <c r="Y368">
        <v>0</v>
      </c>
      <c r="Z368" s="17" t="s">
        <v>486</v>
      </c>
      <c r="AA368" s="17" t="s">
        <v>443</v>
      </c>
      <c r="AB368" s="17" t="s">
        <v>444</v>
      </c>
      <c r="AC368">
        <v>0</v>
      </c>
      <c r="AD368">
        <v>0</v>
      </c>
      <c r="AE368">
        <v>0</v>
      </c>
      <c r="AF368">
        <v>2022</v>
      </c>
      <c r="AG368" s="1">
        <v>44562</v>
      </c>
      <c r="AH368" s="1">
        <v>44773</v>
      </c>
      <c r="AI368" s="1">
        <v>44785</v>
      </c>
      <c r="AJ368" s="17" t="s">
        <v>34</v>
      </c>
      <c r="AK368" s="17" t="s">
        <v>35</v>
      </c>
      <c r="AL368" s="17" t="s">
        <v>10388</v>
      </c>
      <c r="AM368" s="17">
        <f>MONTH(EMPENHO[[#This Row],[data_empenho]])</f>
        <v>1</v>
      </c>
    </row>
    <row r="369" spans="1:39" x14ac:dyDescent="0.25">
      <c r="A369">
        <v>8</v>
      </c>
      <c r="B369">
        <v>801</v>
      </c>
      <c r="C369">
        <v>10</v>
      </c>
      <c r="D369">
        <v>301</v>
      </c>
      <c r="E369">
        <v>6</v>
      </c>
      <c r="F369">
        <v>0</v>
      </c>
      <c r="G369">
        <v>2091</v>
      </c>
      <c r="H369" s="17" t="s">
        <v>1173</v>
      </c>
      <c r="I369">
        <v>4090</v>
      </c>
      <c r="J369">
        <v>0</v>
      </c>
      <c r="K369" s="17" t="s">
        <v>1187</v>
      </c>
      <c r="L369" s="1">
        <v>44588</v>
      </c>
      <c r="M369">
        <v>12230.93</v>
      </c>
      <c r="N369" s="17" t="s">
        <v>437</v>
      </c>
      <c r="O369">
        <v>213</v>
      </c>
      <c r="P369" s="17" t="s">
        <v>438</v>
      </c>
      <c r="Q369">
        <v>0</v>
      </c>
      <c r="R369" s="17" t="s">
        <v>439</v>
      </c>
      <c r="S369" s="17" t="s">
        <v>440</v>
      </c>
      <c r="T369" s="17" t="s">
        <v>438</v>
      </c>
      <c r="U369">
        <v>0</v>
      </c>
      <c r="V369">
        <v>0</v>
      </c>
      <c r="W369" s="17" t="s">
        <v>1188</v>
      </c>
      <c r="X369" s="17" t="s">
        <v>442</v>
      </c>
      <c r="Y369">
        <v>0</v>
      </c>
      <c r="Z369" s="17" t="s">
        <v>486</v>
      </c>
      <c r="AA369" s="17" t="s">
        <v>443</v>
      </c>
      <c r="AB369" s="17" t="s">
        <v>444</v>
      </c>
      <c r="AC369">
        <v>0</v>
      </c>
      <c r="AD369">
        <v>0</v>
      </c>
      <c r="AE369">
        <v>0</v>
      </c>
      <c r="AF369">
        <v>2022</v>
      </c>
      <c r="AG369" s="1">
        <v>44562</v>
      </c>
      <c r="AH369" s="1">
        <v>44773</v>
      </c>
      <c r="AI369" s="1">
        <v>44785</v>
      </c>
      <c r="AJ369" s="17" t="s">
        <v>34</v>
      </c>
      <c r="AK369" s="17" t="s">
        <v>35</v>
      </c>
      <c r="AL369" s="17" t="s">
        <v>10388</v>
      </c>
      <c r="AM369" s="17">
        <f>MONTH(EMPENHO[[#This Row],[data_empenho]])</f>
        <v>1</v>
      </c>
    </row>
    <row r="370" spans="1:39" x14ac:dyDescent="0.25">
      <c r="A370">
        <v>8</v>
      </c>
      <c r="B370">
        <v>801</v>
      </c>
      <c r="C370">
        <v>10</v>
      </c>
      <c r="D370">
        <v>301</v>
      </c>
      <c r="E370">
        <v>6</v>
      </c>
      <c r="F370">
        <v>0</v>
      </c>
      <c r="G370">
        <v>2091</v>
      </c>
      <c r="H370" s="17" t="s">
        <v>1145</v>
      </c>
      <c r="I370">
        <v>4090</v>
      </c>
      <c r="J370">
        <v>0</v>
      </c>
      <c r="K370" s="17" t="s">
        <v>1189</v>
      </c>
      <c r="L370" s="1">
        <v>44588</v>
      </c>
      <c r="M370">
        <v>720</v>
      </c>
      <c r="N370" s="17" t="s">
        <v>437</v>
      </c>
      <c r="O370">
        <v>213</v>
      </c>
      <c r="P370" s="17" t="s">
        <v>438</v>
      </c>
      <c r="Q370">
        <v>0</v>
      </c>
      <c r="R370" s="17" t="s">
        <v>439</v>
      </c>
      <c r="S370" s="17" t="s">
        <v>440</v>
      </c>
      <c r="T370" s="17" t="s">
        <v>438</v>
      </c>
      <c r="U370">
        <v>0</v>
      </c>
      <c r="V370">
        <v>0</v>
      </c>
      <c r="W370" s="17" t="s">
        <v>1190</v>
      </c>
      <c r="X370" s="17" t="s">
        <v>442</v>
      </c>
      <c r="Y370">
        <v>0</v>
      </c>
      <c r="Z370" s="17" t="s">
        <v>486</v>
      </c>
      <c r="AA370" s="17" t="s">
        <v>443</v>
      </c>
      <c r="AB370" s="17" t="s">
        <v>444</v>
      </c>
      <c r="AC370">
        <v>0</v>
      </c>
      <c r="AD370">
        <v>0</v>
      </c>
      <c r="AE370">
        <v>0</v>
      </c>
      <c r="AF370">
        <v>2022</v>
      </c>
      <c r="AG370" s="1">
        <v>44562</v>
      </c>
      <c r="AH370" s="1">
        <v>44773</v>
      </c>
      <c r="AI370" s="1">
        <v>44785</v>
      </c>
      <c r="AJ370" s="17" t="s">
        <v>34</v>
      </c>
      <c r="AK370" s="17" t="s">
        <v>35</v>
      </c>
      <c r="AL370" s="17" t="s">
        <v>10388</v>
      </c>
      <c r="AM370" s="17">
        <f>MONTH(EMPENHO[[#This Row],[data_empenho]])</f>
        <v>1</v>
      </c>
    </row>
    <row r="371" spans="1:39" x14ac:dyDescent="0.25">
      <c r="A371">
        <v>8</v>
      </c>
      <c r="B371">
        <v>801</v>
      </c>
      <c r="C371">
        <v>10</v>
      </c>
      <c r="D371">
        <v>301</v>
      </c>
      <c r="E371">
        <v>6</v>
      </c>
      <c r="F371">
        <v>0</v>
      </c>
      <c r="G371">
        <v>2091</v>
      </c>
      <c r="H371" s="17" t="s">
        <v>1181</v>
      </c>
      <c r="I371">
        <v>4090</v>
      </c>
      <c r="J371">
        <v>0</v>
      </c>
      <c r="K371" s="17" t="s">
        <v>1191</v>
      </c>
      <c r="L371" s="1">
        <v>44588</v>
      </c>
      <c r="M371">
        <v>2378.25</v>
      </c>
      <c r="N371" s="17" t="s">
        <v>437</v>
      </c>
      <c r="O371">
        <v>213</v>
      </c>
      <c r="P371" s="17" t="s">
        <v>438</v>
      </c>
      <c r="Q371">
        <v>0</v>
      </c>
      <c r="R371" s="17" t="s">
        <v>439</v>
      </c>
      <c r="S371" s="17" t="s">
        <v>440</v>
      </c>
      <c r="T371" s="17" t="s">
        <v>438</v>
      </c>
      <c r="U371">
        <v>0</v>
      </c>
      <c r="V371">
        <v>0</v>
      </c>
      <c r="W371" s="17" t="s">
        <v>1192</v>
      </c>
      <c r="X371" s="17" t="s">
        <v>442</v>
      </c>
      <c r="Y371">
        <v>0</v>
      </c>
      <c r="Z371" s="17" t="s">
        <v>486</v>
      </c>
      <c r="AA371" s="17" t="s">
        <v>443</v>
      </c>
      <c r="AB371" s="17" t="s">
        <v>444</v>
      </c>
      <c r="AC371">
        <v>0</v>
      </c>
      <c r="AD371">
        <v>0</v>
      </c>
      <c r="AE371">
        <v>0</v>
      </c>
      <c r="AF371">
        <v>2022</v>
      </c>
      <c r="AG371" s="1">
        <v>44562</v>
      </c>
      <c r="AH371" s="1">
        <v>44773</v>
      </c>
      <c r="AI371" s="1">
        <v>44785</v>
      </c>
      <c r="AJ371" s="17" t="s">
        <v>34</v>
      </c>
      <c r="AK371" s="17" t="s">
        <v>35</v>
      </c>
      <c r="AL371" s="17" t="s">
        <v>10388</v>
      </c>
      <c r="AM371" s="17">
        <f>MONTH(EMPENHO[[#This Row],[data_empenho]])</f>
        <v>1</v>
      </c>
    </row>
    <row r="372" spans="1:39" x14ac:dyDescent="0.25">
      <c r="A372">
        <v>8</v>
      </c>
      <c r="B372">
        <v>801</v>
      </c>
      <c r="C372">
        <v>10</v>
      </c>
      <c r="D372">
        <v>301</v>
      </c>
      <c r="E372">
        <v>6</v>
      </c>
      <c r="F372">
        <v>0</v>
      </c>
      <c r="G372">
        <v>2091</v>
      </c>
      <c r="H372" s="17" t="s">
        <v>1184</v>
      </c>
      <c r="I372">
        <v>4090</v>
      </c>
      <c r="J372">
        <v>0</v>
      </c>
      <c r="K372" s="17" t="s">
        <v>1193</v>
      </c>
      <c r="L372" s="1">
        <v>44588</v>
      </c>
      <c r="M372">
        <v>1498.95</v>
      </c>
      <c r="N372" s="17" t="s">
        <v>437</v>
      </c>
      <c r="O372">
        <v>213</v>
      </c>
      <c r="P372" s="17" t="s">
        <v>438</v>
      </c>
      <c r="Q372">
        <v>0</v>
      </c>
      <c r="R372" s="17" t="s">
        <v>439</v>
      </c>
      <c r="S372" s="17" t="s">
        <v>440</v>
      </c>
      <c r="T372" s="17" t="s">
        <v>438</v>
      </c>
      <c r="U372">
        <v>0</v>
      </c>
      <c r="V372">
        <v>0</v>
      </c>
      <c r="W372" s="17" t="s">
        <v>1194</v>
      </c>
      <c r="X372" s="17" t="s">
        <v>442</v>
      </c>
      <c r="Y372">
        <v>0</v>
      </c>
      <c r="Z372" s="17" t="s">
        <v>486</v>
      </c>
      <c r="AA372" s="17" t="s">
        <v>443</v>
      </c>
      <c r="AB372" s="17" t="s">
        <v>444</v>
      </c>
      <c r="AC372">
        <v>0</v>
      </c>
      <c r="AD372">
        <v>0</v>
      </c>
      <c r="AE372">
        <v>0</v>
      </c>
      <c r="AF372">
        <v>2022</v>
      </c>
      <c r="AG372" s="1">
        <v>44562</v>
      </c>
      <c r="AH372" s="1">
        <v>44773</v>
      </c>
      <c r="AI372" s="1">
        <v>44785</v>
      </c>
      <c r="AJ372" s="17" t="s">
        <v>34</v>
      </c>
      <c r="AK372" s="17" t="s">
        <v>35</v>
      </c>
      <c r="AL372" s="17" t="s">
        <v>10388</v>
      </c>
      <c r="AM372" s="17">
        <f>MONTH(EMPENHO[[#This Row],[data_empenho]])</f>
        <v>1</v>
      </c>
    </row>
    <row r="373" spans="1:39" x14ac:dyDescent="0.25">
      <c r="A373">
        <v>8</v>
      </c>
      <c r="B373">
        <v>801</v>
      </c>
      <c r="C373">
        <v>10</v>
      </c>
      <c r="D373">
        <v>301</v>
      </c>
      <c r="E373">
        <v>6</v>
      </c>
      <c r="F373">
        <v>0</v>
      </c>
      <c r="G373">
        <v>2091</v>
      </c>
      <c r="H373" s="17" t="s">
        <v>1195</v>
      </c>
      <c r="I373">
        <v>40</v>
      </c>
      <c r="J373">
        <v>0</v>
      </c>
      <c r="K373" s="17" t="s">
        <v>1196</v>
      </c>
      <c r="L373" s="1">
        <v>44588</v>
      </c>
      <c r="M373">
        <v>56.47</v>
      </c>
      <c r="N373" s="17" t="s">
        <v>437</v>
      </c>
      <c r="O373">
        <v>213</v>
      </c>
      <c r="P373" s="17" t="s">
        <v>438</v>
      </c>
      <c r="Q373">
        <v>0</v>
      </c>
      <c r="R373" s="17" t="s">
        <v>439</v>
      </c>
      <c r="S373" s="17" t="s">
        <v>440</v>
      </c>
      <c r="T373" s="17" t="s">
        <v>438</v>
      </c>
      <c r="U373">
        <v>0</v>
      </c>
      <c r="V373">
        <v>0</v>
      </c>
      <c r="W373" s="17" t="s">
        <v>1197</v>
      </c>
      <c r="X373" s="17" t="s">
        <v>442</v>
      </c>
      <c r="Y373">
        <v>0</v>
      </c>
      <c r="Z373" s="17" t="s">
        <v>486</v>
      </c>
      <c r="AA373" s="17" t="s">
        <v>443</v>
      </c>
      <c r="AB373" s="17" t="s">
        <v>444</v>
      </c>
      <c r="AC373">
        <v>0</v>
      </c>
      <c r="AD373">
        <v>0</v>
      </c>
      <c r="AE373">
        <v>0</v>
      </c>
      <c r="AF373">
        <v>2022</v>
      </c>
      <c r="AG373" s="1">
        <v>44562</v>
      </c>
      <c r="AH373" s="1">
        <v>44773</v>
      </c>
      <c r="AI373" s="1">
        <v>44785</v>
      </c>
      <c r="AJ373" s="17" t="s">
        <v>34</v>
      </c>
      <c r="AK373" s="17" t="s">
        <v>35</v>
      </c>
      <c r="AL373" s="17" t="s">
        <v>10388</v>
      </c>
      <c r="AM373" s="17">
        <f>MONTH(EMPENHO[[#This Row],[data_empenho]])</f>
        <v>1</v>
      </c>
    </row>
    <row r="374" spans="1:39" x14ac:dyDescent="0.25">
      <c r="A374">
        <v>8</v>
      </c>
      <c r="B374">
        <v>801</v>
      </c>
      <c r="C374">
        <v>10</v>
      </c>
      <c r="D374">
        <v>301</v>
      </c>
      <c r="E374">
        <v>6</v>
      </c>
      <c r="F374">
        <v>0</v>
      </c>
      <c r="G374">
        <v>2091</v>
      </c>
      <c r="H374" s="17" t="s">
        <v>1195</v>
      </c>
      <c r="I374">
        <v>40</v>
      </c>
      <c r="J374">
        <v>0</v>
      </c>
      <c r="K374" s="17" t="s">
        <v>1196</v>
      </c>
      <c r="L374" s="1">
        <v>44588</v>
      </c>
      <c r="M374">
        <v>-56.47</v>
      </c>
      <c r="N374" s="17" t="s">
        <v>451</v>
      </c>
      <c r="O374">
        <v>213</v>
      </c>
      <c r="P374" s="17" t="s">
        <v>438</v>
      </c>
      <c r="Q374">
        <v>0</v>
      </c>
      <c r="R374" s="17" t="s">
        <v>439</v>
      </c>
      <c r="S374" s="17" t="s">
        <v>440</v>
      </c>
      <c r="T374" s="17" t="s">
        <v>438</v>
      </c>
      <c r="U374">
        <v>0</v>
      </c>
      <c r="V374">
        <v>0</v>
      </c>
      <c r="W374" s="17" t="s">
        <v>1198</v>
      </c>
      <c r="X374" s="17" t="s">
        <v>442</v>
      </c>
      <c r="Y374">
        <v>0</v>
      </c>
      <c r="Z374" s="17" t="s">
        <v>486</v>
      </c>
      <c r="AA374" s="17" t="s">
        <v>443</v>
      </c>
      <c r="AB374" s="17" t="s">
        <v>444</v>
      </c>
      <c r="AC374">
        <v>0</v>
      </c>
      <c r="AD374">
        <v>0</v>
      </c>
      <c r="AE374">
        <v>0</v>
      </c>
      <c r="AF374">
        <v>2022</v>
      </c>
      <c r="AG374" s="1">
        <v>44562</v>
      </c>
      <c r="AH374" s="1">
        <v>44773</v>
      </c>
      <c r="AI374" s="1">
        <v>44785</v>
      </c>
      <c r="AJ374" s="17" t="s">
        <v>34</v>
      </c>
      <c r="AK374" s="17" t="s">
        <v>35</v>
      </c>
      <c r="AL374" s="17" t="s">
        <v>10388</v>
      </c>
      <c r="AM374" s="17">
        <f>MONTH(EMPENHO[[#This Row],[data_empenho]])</f>
        <v>1</v>
      </c>
    </row>
    <row r="375" spans="1:39" x14ac:dyDescent="0.25">
      <c r="A375">
        <v>8</v>
      </c>
      <c r="B375">
        <v>801</v>
      </c>
      <c r="C375">
        <v>10</v>
      </c>
      <c r="D375">
        <v>301</v>
      </c>
      <c r="E375">
        <v>6</v>
      </c>
      <c r="F375">
        <v>0</v>
      </c>
      <c r="G375">
        <v>2091</v>
      </c>
      <c r="H375" s="17" t="s">
        <v>1173</v>
      </c>
      <c r="I375">
        <v>4090</v>
      </c>
      <c r="J375">
        <v>0</v>
      </c>
      <c r="K375" s="17" t="s">
        <v>1199</v>
      </c>
      <c r="L375" s="1">
        <v>44588</v>
      </c>
      <c r="M375">
        <v>13589.92</v>
      </c>
      <c r="N375" s="17" t="s">
        <v>437</v>
      </c>
      <c r="O375">
        <v>213</v>
      </c>
      <c r="P375" s="17" t="s">
        <v>438</v>
      </c>
      <c r="Q375">
        <v>0</v>
      </c>
      <c r="R375" s="17" t="s">
        <v>439</v>
      </c>
      <c r="S375" s="17" t="s">
        <v>440</v>
      </c>
      <c r="T375" s="17" t="s">
        <v>438</v>
      </c>
      <c r="U375">
        <v>0</v>
      </c>
      <c r="V375">
        <v>0</v>
      </c>
      <c r="W375" s="17" t="s">
        <v>1200</v>
      </c>
      <c r="X375" s="17" t="s">
        <v>442</v>
      </c>
      <c r="Y375">
        <v>0</v>
      </c>
      <c r="Z375" s="17" t="s">
        <v>486</v>
      </c>
      <c r="AA375" s="17" t="s">
        <v>443</v>
      </c>
      <c r="AB375" s="17" t="s">
        <v>444</v>
      </c>
      <c r="AC375">
        <v>0</v>
      </c>
      <c r="AD375">
        <v>0</v>
      </c>
      <c r="AE375">
        <v>0</v>
      </c>
      <c r="AF375">
        <v>2022</v>
      </c>
      <c r="AG375" s="1">
        <v>44562</v>
      </c>
      <c r="AH375" s="1">
        <v>44773</v>
      </c>
      <c r="AI375" s="1">
        <v>44785</v>
      </c>
      <c r="AJ375" s="17" t="s">
        <v>34</v>
      </c>
      <c r="AK375" s="17" t="s">
        <v>35</v>
      </c>
      <c r="AL375" s="17" t="s">
        <v>10388</v>
      </c>
      <c r="AM375" s="17">
        <f>MONTH(EMPENHO[[#This Row],[data_empenho]])</f>
        <v>1</v>
      </c>
    </row>
    <row r="376" spans="1:39" x14ac:dyDescent="0.25">
      <c r="A376">
        <v>8</v>
      </c>
      <c r="B376">
        <v>801</v>
      </c>
      <c r="C376">
        <v>10</v>
      </c>
      <c r="D376">
        <v>301</v>
      </c>
      <c r="E376">
        <v>6</v>
      </c>
      <c r="F376">
        <v>0</v>
      </c>
      <c r="G376">
        <v>2091</v>
      </c>
      <c r="H376" s="17" t="s">
        <v>1145</v>
      </c>
      <c r="I376">
        <v>4090</v>
      </c>
      <c r="J376">
        <v>0</v>
      </c>
      <c r="K376" s="17" t="s">
        <v>1201</v>
      </c>
      <c r="L376" s="1">
        <v>44588</v>
      </c>
      <c r="M376">
        <v>800</v>
      </c>
      <c r="N376" s="17" t="s">
        <v>437</v>
      </c>
      <c r="O376">
        <v>213</v>
      </c>
      <c r="P376" s="17" t="s">
        <v>438</v>
      </c>
      <c r="Q376">
        <v>0</v>
      </c>
      <c r="R376" s="17" t="s">
        <v>439</v>
      </c>
      <c r="S376" s="17" t="s">
        <v>440</v>
      </c>
      <c r="T376" s="17" t="s">
        <v>438</v>
      </c>
      <c r="U376">
        <v>0</v>
      </c>
      <c r="V376">
        <v>0</v>
      </c>
      <c r="W376" s="17" t="s">
        <v>1202</v>
      </c>
      <c r="X376" s="17" t="s">
        <v>442</v>
      </c>
      <c r="Y376">
        <v>0</v>
      </c>
      <c r="Z376" s="17" t="s">
        <v>486</v>
      </c>
      <c r="AA376" s="17" t="s">
        <v>443</v>
      </c>
      <c r="AB376" s="17" t="s">
        <v>444</v>
      </c>
      <c r="AC376">
        <v>0</v>
      </c>
      <c r="AD376">
        <v>0</v>
      </c>
      <c r="AE376">
        <v>0</v>
      </c>
      <c r="AF376">
        <v>2022</v>
      </c>
      <c r="AG376" s="1">
        <v>44562</v>
      </c>
      <c r="AH376" s="1">
        <v>44773</v>
      </c>
      <c r="AI376" s="1">
        <v>44785</v>
      </c>
      <c r="AJ376" s="17" t="s">
        <v>34</v>
      </c>
      <c r="AK376" s="17" t="s">
        <v>35</v>
      </c>
      <c r="AL376" s="17" t="s">
        <v>10388</v>
      </c>
      <c r="AM376" s="17">
        <f>MONTH(EMPENHO[[#This Row],[data_empenho]])</f>
        <v>1</v>
      </c>
    </row>
    <row r="377" spans="1:39" x14ac:dyDescent="0.25">
      <c r="A377">
        <v>8</v>
      </c>
      <c r="B377">
        <v>801</v>
      </c>
      <c r="C377">
        <v>10</v>
      </c>
      <c r="D377">
        <v>301</v>
      </c>
      <c r="E377">
        <v>6</v>
      </c>
      <c r="F377">
        <v>0</v>
      </c>
      <c r="G377">
        <v>2091</v>
      </c>
      <c r="H377" s="17" t="s">
        <v>1181</v>
      </c>
      <c r="I377">
        <v>4090</v>
      </c>
      <c r="J377">
        <v>0</v>
      </c>
      <c r="K377" s="17" t="s">
        <v>1203</v>
      </c>
      <c r="L377" s="1">
        <v>44588</v>
      </c>
      <c r="M377">
        <v>2718</v>
      </c>
      <c r="N377" s="17" t="s">
        <v>437</v>
      </c>
      <c r="O377">
        <v>213</v>
      </c>
      <c r="P377" s="17" t="s">
        <v>438</v>
      </c>
      <c r="Q377">
        <v>0</v>
      </c>
      <c r="R377" s="17" t="s">
        <v>439</v>
      </c>
      <c r="S377" s="17" t="s">
        <v>440</v>
      </c>
      <c r="T377" s="17" t="s">
        <v>438</v>
      </c>
      <c r="U377">
        <v>0</v>
      </c>
      <c r="V377">
        <v>0</v>
      </c>
      <c r="W377" s="17" t="s">
        <v>1204</v>
      </c>
      <c r="X377" s="17" t="s">
        <v>442</v>
      </c>
      <c r="Y377">
        <v>0</v>
      </c>
      <c r="Z377" s="17" t="s">
        <v>486</v>
      </c>
      <c r="AA377" s="17" t="s">
        <v>443</v>
      </c>
      <c r="AB377" s="17" t="s">
        <v>444</v>
      </c>
      <c r="AC377">
        <v>0</v>
      </c>
      <c r="AD377">
        <v>0</v>
      </c>
      <c r="AE377">
        <v>0</v>
      </c>
      <c r="AF377">
        <v>2022</v>
      </c>
      <c r="AG377" s="1">
        <v>44562</v>
      </c>
      <c r="AH377" s="1">
        <v>44773</v>
      </c>
      <c r="AI377" s="1">
        <v>44785</v>
      </c>
      <c r="AJ377" s="17" t="s">
        <v>34</v>
      </c>
      <c r="AK377" s="17" t="s">
        <v>35</v>
      </c>
      <c r="AL377" s="17" t="s">
        <v>10388</v>
      </c>
      <c r="AM377" s="17">
        <f>MONTH(EMPENHO[[#This Row],[data_empenho]])</f>
        <v>1</v>
      </c>
    </row>
    <row r="378" spans="1:39" x14ac:dyDescent="0.25">
      <c r="A378">
        <v>8</v>
      </c>
      <c r="B378">
        <v>801</v>
      </c>
      <c r="C378">
        <v>10</v>
      </c>
      <c r="D378">
        <v>301</v>
      </c>
      <c r="E378">
        <v>6</v>
      </c>
      <c r="F378">
        <v>0</v>
      </c>
      <c r="G378">
        <v>2091</v>
      </c>
      <c r="H378" s="17" t="s">
        <v>1184</v>
      </c>
      <c r="I378">
        <v>4090</v>
      </c>
      <c r="J378">
        <v>0</v>
      </c>
      <c r="K378" s="17" t="s">
        <v>1205</v>
      </c>
      <c r="L378" s="1">
        <v>44588</v>
      </c>
      <c r="M378">
        <v>2398.3200000000002</v>
      </c>
      <c r="N378" s="17" t="s">
        <v>437</v>
      </c>
      <c r="O378">
        <v>213</v>
      </c>
      <c r="P378" s="17" t="s">
        <v>438</v>
      </c>
      <c r="Q378">
        <v>0</v>
      </c>
      <c r="R378" s="17" t="s">
        <v>439</v>
      </c>
      <c r="S378" s="17" t="s">
        <v>440</v>
      </c>
      <c r="T378" s="17" t="s">
        <v>438</v>
      </c>
      <c r="U378">
        <v>0</v>
      </c>
      <c r="V378">
        <v>0</v>
      </c>
      <c r="W378" s="17" t="s">
        <v>1206</v>
      </c>
      <c r="X378" s="17" t="s">
        <v>442</v>
      </c>
      <c r="Y378">
        <v>0</v>
      </c>
      <c r="Z378" s="17" t="s">
        <v>486</v>
      </c>
      <c r="AA378" s="17" t="s">
        <v>443</v>
      </c>
      <c r="AB378" s="17" t="s">
        <v>444</v>
      </c>
      <c r="AC378">
        <v>0</v>
      </c>
      <c r="AD378">
        <v>0</v>
      </c>
      <c r="AE378">
        <v>0</v>
      </c>
      <c r="AF378">
        <v>2022</v>
      </c>
      <c r="AG378" s="1">
        <v>44562</v>
      </c>
      <c r="AH378" s="1">
        <v>44773</v>
      </c>
      <c r="AI378" s="1">
        <v>44785</v>
      </c>
      <c r="AJ378" s="17" t="s">
        <v>34</v>
      </c>
      <c r="AK378" s="17" t="s">
        <v>35</v>
      </c>
      <c r="AL378" s="17" t="s">
        <v>10388</v>
      </c>
      <c r="AM378" s="17">
        <f>MONTH(EMPENHO[[#This Row],[data_empenho]])</f>
        <v>1</v>
      </c>
    </row>
    <row r="379" spans="1:39" x14ac:dyDescent="0.25">
      <c r="A379">
        <v>2</v>
      </c>
      <c r="B379">
        <v>203</v>
      </c>
      <c r="C379">
        <v>4</v>
      </c>
      <c r="D379">
        <v>124</v>
      </c>
      <c r="E379">
        <v>1</v>
      </c>
      <c r="F379">
        <v>0</v>
      </c>
      <c r="G379">
        <v>2082</v>
      </c>
      <c r="H379" s="17" t="s">
        <v>1173</v>
      </c>
      <c r="I379">
        <v>1</v>
      </c>
      <c r="J379">
        <v>0</v>
      </c>
      <c r="K379" s="17" t="s">
        <v>1207</v>
      </c>
      <c r="L379" s="1">
        <v>44588</v>
      </c>
      <c r="M379">
        <v>5854.19</v>
      </c>
      <c r="N379" s="17" t="s">
        <v>437</v>
      </c>
      <c r="O379">
        <v>213</v>
      </c>
      <c r="P379" s="17" t="s">
        <v>438</v>
      </c>
      <c r="Q379">
        <v>0</v>
      </c>
      <c r="R379" s="17" t="s">
        <v>439</v>
      </c>
      <c r="S379" s="17" t="s">
        <v>440</v>
      </c>
      <c r="T379" s="17" t="s">
        <v>438</v>
      </c>
      <c r="U379">
        <v>0</v>
      </c>
      <c r="V379">
        <v>0</v>
      </c>
      <c r="W379" s="17" t="s">
        <v>1208</v>
      </c>
      <c r="X379" s="17" t="s">
        <v>442</v>
      </c>
      <c r="Y379">
        <v>0</v>
      </c>
      <c r="Z379" s="17" t="s">
        <v>486</v>
      </c>
      <c r="AA379" s="17" t="s">
        <v>443</v>
      </c>
      <c r="AB379" s="17" t="s">
        <v>444</v>
      </c>
      <c r="AC379">
        <v>0</v>
      </c>
      <c r="AD379">
        <v>0</v>
      </c>
      <c r="AE379">
        <v>0</v>
      </c>
      <c r="AF379">
        <v>2022</v>
      </c>
      <c r="AG379" s="1">
        <v>44562</v>
      </c>
      <c r="AH379" s="1">
        <v>44773</v>
      </c>
      <c r="AI379" s="1">
        <v>44785</v>
      </c>
      <c r="AJ379" s="17" t="s">
        <v>34</v>
      </c>
      <c r="AK379" s="17" t="s">
        <v>35</v>
      </c>
      <c r="AL379" s="17" t="s">
        <v>10388</v>
      </c>
      <c r="AM379" s="17">
        <f>MONTH(EMPENHO[[#This Row],[data_empenho]])</f>
        <v>1</v>
      </c>
    </row>
    <row r="380" spans="1:39" x14ac:dyDescent="0.25">
      <c r="A380">
        <v>2</v>
      </c>
      <c r="B380">
        <v>203</v>
      </c>
      <c r="C380">
        <v>4</v>
      </c>
      <c r="D380">
        <v>124</v>
      </c>
      <c r="E380">
        <v>1</v>
      </c>
      <c r="F380">
        <v>0</v>
      </c>
      <c r="G380">
        <v>2082</v>
      </c>
      <c r="H380" s="17" t="s">
        <v>1145</v>
      </c>
      <c r="I380">
        <v>1</v>
      </c>
      <c r="J380">
        <v>0</v>
      </c>
      <c r="K380" s="17" t="s">
        <v>1209</v>
      </c>
      <c r="L380" s="1">
        <v>44588</v>
      </c>
      <c r="M380">
        <v>1039.82</v>
      </c>
      <c r="N380" s="17" t="s">
        <v>437</v>
      </c>
      <c r="O380">
        <v>213</v>
      </c>
      <c r="P380" s="17" t="s">
        <v>438</v>
      </c>
      <c r="Q380">
        <v>0</v>
      </c>
      <c r="R380" s="17" t="s">
        <v>439</v>
      </c>
      <c r="S380" s="17" t="s">
        <v>440</v>
      </c>
      <c r="T380" s="17" t="s">
        <v>438</v>
      </c>
      <c r="U380">
        <v>0</v>
      </c>
      <c r="V380">
        <v>0</v>
      </c>
      <c r="W380" s="17" t="s">
        <v>1210</v>
      </c>
      <c r="X380" s="17" t="s">
        <v>442</v>
      </c>
      <c r="Y380">
        <v>0</v>
      </c>
      <c r="Z380" s="17" t="s">
        <v>486</v>
      </c>
      <c r="AA380" s="17" t="s">
        <v>443</v>
      </c>
      <c r="AB380" s="17" t="s">
        <v>444</v>
      </c>
      <c r="AC380">
        <v>0</v>
      </c>
      <c r="AD380">
        <v>0</v>
      </c>
      <c r="AE380">
        <v>0</v>
      </c>
      <c r="AF380">
        <v>2022</v>
      </c>
      <c r="AG380" s="1">
        <v>44562</v>
      </c>
      <c r="AH380" s="1">
        <v>44773</v>
      </c>
      <c r="AI380" s="1">
        <v>44785</v>
      </c>
      <c r="AJ380" s="17" t="s">
        <v>34</v>
      </c>
      <c r="AK380" s="17" t="s">
        <v>35</v>
      </c>
      <c r="AL380" s="17" t="s">
        <v>10388</v>
      </c>
      <c r="AM380" s="17">
        <f>MONTH(EMPENHO[[#This Row],[data_empenho]])</f>
        <v>1</v>
      </c>
    </row>
    <row r="381" spans="1:39" x14ac:dyDescent="0.25">
      <c r="A381">
        <v>2</v>
      </c>
      <c r="B381">
        <v>203</v>
      </c>
      <c r="C381">
        <v>4</v>
      </c>
      <c r="D381">
        <v>124</v>
      </c>
      <c r="E381">
        <v>1</v>
      </c>
      <c r="F381">
        <v>0</v>
      </c>
      <c r="G381">
        <v>2082</v>
      </c>
      <c r="H381" s="17" t="s">
        <v>1176</v>
      </c>
      <c r="I381">
        <v>1</v>
      </c>
      <c r="J381">
        <v>0</v>
      </c>
      <c r="K381" s="17" t="s">
        <v>1211</v>
      </c>
      <c r="L381" s="1">
        <v>44588</v>
      </c>
      <c r="M381">
        <v>117.08</v>
      </c>
      <c r="N381" s="17" t="s">
        <v>437</v>
      </c>
      <c r="O381">
        <v>213</v>
      </c>
      <c r="P381" s="17" t="s">
        <v>438</v>
      </c>
      <c r="Q381">
        <v>0</v>
      </c>
      <c r="R381" s="17" t="s">
        <v>439</v>
      </c>
      <c r="S381" s="17" t="s">
        <v>440</v>
      </c>
      <c r="T381" s="17" t="s">
        <v>438</v>
      </c>
      <c r="U381">
        <v>0</v>
      </c>
      <c r="V381">
        <v>0</v>
      </c>
      <c r="W381" s="17" t="s">
        <v>1212</v>
      </c>
      <c r="X381" s="17" t="s">
        <v>442</v>
      </c>
      <c r="Y381">
        <v>0</v>
      </c>
      <c r="Z381" s="17" t="s">
        <v>486</v>
      </c>
      <c r="AA381" s="17" t="s">
        <v>443</v>
      </c>
      <c r="AB381" s="17" t="s">
        <v>444</v>
      </c>
      <c r="AC381">
        <v>0</v>
      </c>
      <c r="AD381">
        <v>0</v>
      </c>
      <c r="AE381">
        <v>0</v>
      </c>
      <c r="AF381">
        <v>2022</v>
      </c>
      <c r="AG381" s="1">
        <v>44562</v>
      </c>
      <c r="AH381" s="1">
        <v>44773</v>
      </c>
      <c r="AI381" s="1">
        <v>44785</v>
      </c>
      <c r="AJ381" s="17" t="s">
        <v>34</v>
      </c>
      <c r="AK381" s="17" t="s">
        <v>35</v>
      </c>
      <c r="AL381" s="17" t="s">
        <v>10388</v>
      </c>
      <c r="AM381" s="17">
        <f>MONTH(EMPENHO[[#This Row],[data_empenho]])</f>
        <v>1</v>
      </c>
    </row>
    <row r="382" spans="1:39" x14ac:dyDescent="0.25">
      <c r="A382">
        <v>2</v>
      </c>
      <c r="B382">
        <v>203</v>
      </c>
      <c r="C382">
        <v>4</v>
      </c>
      <c r="D382">
        <v>124</v>
      </c>
      <c r="E382">
        <v>1</v>
      </c>
      <c r="F382">
        <v>0</v>
      </c>
      <c r="G382">
        <v>2082</v>
      </c>
      <c r="H382" s="17" t="s">
        <v>1213</v>
      </c>
      <c r="I382">
        <v>1</v>
      </c>
      <c r="J382">
        <v>0</v>
      </c>
      <c r="K382" s="17" t="s">
        <v>1214</v>
      </c>
      <c r="L382" s="1">
        <v>44588</v>
      </c>
      <c r="M382">
        <v>287.76</v>
      </c>
      <c r="N382" s="17" t="s">
        <v>437</v>
      </c>
      <c r="O382">
        <v>213</v>
      </c>
      <c r="P382" s="17" t="s">
        <v>438</v>
      </c>
      <c r="Q382">
        <v>0</v>
      </c>
      <c r="R382" s="17" t="s">
        <v>439</v>
      </c>
      <c r="S382" s="17" t="s">
        <v>440</v>
      </c>
      <c r="T382" s="17" t="s">
        <v>438</v>
      </c>
      <c r="U382">
        <v>0</v>
      </c>
      <c r="V382">
        <v>0</v>
      </c>
      <c r="W382" s="17" t="s">
        <v>1215</v>
      </c>
      <c r="X382" s="17" t="s">
        <v>442</v>
      </c>
      <c r="Y382">
        <v>0</v>
      </c>
      <c r="Z382" s="17" t="s">
        <v>486</v>
      </c>
      <c r="AA382" s="17" t="s">
        <v>443</v>
      </c>
      <c r="AB382" s="17" t="s">
        <v>444</v>
      </c>
      <c r="AC382">
        <v>0</v>
      </c>
      <c r="AD382">
        <v>0</v>
      </c>
      <c r="AE382">
        <v>0</v>
      </c>
      <c r="AF382">
        <v>2022</v>
      </c>
      <c r="AG382" s="1">
        <v>44562</v>
      </c>
      <c r="AH382" s="1">
        <v>44773</v>
      </c>
      <c r="AI382" s="1">
        <v>44785</v>
      </c>
      <c r="AJ382" s="17" t="s">
        <v>34</v>
      </c>
      <c r="AK382" s="17" t="s">
        <v>35</v>
      </c>
      <c r="AL382" s="17" t="s">
        <v>10388</v>
      </c>
      <c r="AM382" s="17">
        <f>MONTH(EMPENHO[[#This Row],[data_empenho]])</f>
        <v>1</v>
      </c>
    </row>
    <row r="383" spans="1:39" x14ac:dyDescent="0.25">
      <c r="A383">
        <v>2</v>
      </c>
      <c r="B383">
        <v>201</v>
      </c>
      <c r="C383">
        <v>4</v>
      </c>
      <c r="D383">
        <v>122</v>
      </c>
      <c r="E383">
        <v>1</v>
      </c>
      <c r="F383">
        <v>0</v>
      </c>
      <c r="G383">
        <v>2078</v>
      </c>
      <c r="H383" s="17" t="s">
        <v>1173</v>
      </c>
      <c r="I383">
        <v>1</v>
      </c>
      <c r="J383">
        <v>0</v>
      </c>
      <c r="K383" s="17" t="s">
        <v>1216</v>
      </c>
      <c r="L383" s="1">
        <v>44588</v>
      </c>
      <c r="M383">
        <v>3150.66</v>
      </c>
      <c r="N383" s="17" t="s">
        <v>437</v>
      </c>
      <c r="O383">
        <v>213</v>
      </c>
      <c r="P383" s="17" t="s">
        <v>438</v>
      </c>
      <c r="Q383">
        <v>0</v>
      </c>
      <c r="R383" s="17" t="s">
        <v>439</v>
      </c>
      <c r="S383" s="17" t="s">
        <v>440</v>
      </c>
      <c r="T383" s="17" t="s">
        <v>438</v>
      </c>
      <c r="U383">
        <v>0</v>
      </c>
      <c r="V383">
        <v>0</v>
      </c>
      <c r="W383" s="17" t="s">
        <v>1217</v>
      </c>
      <c r="X383" s="17" t="s">
        <v>442</v>
      </c>
      <c r="Y383">
        <v>0</v>
      </c>
      <c r="Z383" s="17" t="s">
        <v>486</v>
      </c>
      <c r="AA383" s="17" t="s">
        <v>443</v>
      </c>
      <c r="AB383" s="17" t="s">
        <v>444</v>
      </c>
      <c r="AC383">
        <v>0</v>
      </c>
      <c r="AD383">
        <v>0</v>
      </c>
      <c r="AE383">
        <v>0</v>
      </c>
      <c r="AF383">
        <v>2022</v>
      </c>
      <c r="AG383" s="1">
        <v>44562</v>
      </c>
      <c r="AH383" s="1">
        <v>44773</v>
      </c>
      <c r="AI383" s="1">
        <v>44785</v>
      </c>
      <c r="AJ383" s="17" t="s">
        <v>34</v>
      </c>
      <c r="AK383" s="17" t="s">
        <v>35</v>
      </c>
      <c r="AL383" s="17" t="s">
        <v>10388</v>
      </c>
      <c r="AM383" s="17">
        <f>MONTH(EMPENHO[[#This Row],[data_empenho]])</f>
        <v>1</v>
      </c>
    </row>
    <row r="384" spans="1:39" x14ac:dyDescent="0.25">
      <c r="A384">
        <v>8</v>
      </c>
      <c r="B384">
        <v>801</v>
      </c>
      <c r="C384">
        <v>10</v>
      </c>
      <c r="D384">
        <v>301</v>
      </c>
      <c r="E384">
        <v>6</v>
      </c>
      <c r="F384">
        <v>0</v>
      </c>
      <c r="G384">
        <v>2105</v>
      </c>
      <c r="H384" s="17" t="s">
        <v>1218</v>
      </c>
      <c r="I384">
        <v>40</v>
      </c>
      <c r="J384">
        <v>0</v>
      </c>
      <c r="K384" s="17" t="s">
        <v>1219</v>
      </c>
      <c r="L384" s="1">
        <v>44588</v>
      </c>
      <c r="M384">
        <v>599.79999999999995</v>
      </c>
      <c r="N384" s="17" t="s">
        <v>437</v>
      </c>
      <c r="O384">
        <v>213</v>
      </c>
      <c r="P384" s="17" t="s">
        <v>438</v>
      </c>
      <c r="Q384">
        <v>0</v>
      </c>
      <c r="R384" s="17" t="s">
        <v>439</v>
      </c>
      <c r="S384" s="17" t="s">
        <v>440</v>
      </c>
      <c r="T384" s="17" t="s">
        <v>438</v>
      </c>
      <c r="U384">
        <v>0</v>
      </c>
      <c r="V384">
        <v>0</v>
      </c>
      <c r="W384" s="17" t="s">
        <v>1220</v>
      </c>
      <c r="X384" s="17" t="s">
        <v>442</v>
      </c>
      <c r="Y384">
        <v>0</v>
      </c>
      <c r="Z384" s="17" t="s">
        <v>486</v>
      </c>
      <c r="AA384" s="17" t="s">
        <v>443</v>
      </c>
      <c r="AB384" s="17" t="s">
        <v>444</v>
      </c>
      <c r="AC384">
        <v>0</v>
      </c>
      <c r="AD384">
        <v>0</v>
      </c>
      <c r="AE384">
        <v>0</v>
      </c>
      <c r="AF384">
        <v>2022</v>
      </c>
      <c r="AG384" s="1">
        <v>44562</v>
      </c>
      <c r="AH384" s="1">
        <v>44773</v>
      </c>
      <c r="AI384" s="1">
        <v>44785</v>
      </c>
      <c r="AJ384" s="17" t="s">
        <v>34</v>
      </c>
      <c r="AK384" s="17" t="s">
        <v>35</v>
      </c>
      <c r="AL384" s="17" t="s">
        <v>10388</v>
      </c>
      <c r="AM384" s="17">
        <f>MONTH(EMPENHO[[#This Row],[data_empenho]])</f>
        <v>1</v>
      </c>
    </row>
    <row r="385" spans="1:39" x14ac:dyDescent="0.25">
      <c r="A385">
        <v>2</v>
      </c>
      <c r="B385">
        <v>201</v>
      </c>
      <c r="C385">
        <v>4</v>
      </c>
      <c r="D385">
        <v>122</v>
      </c>
      <c r="E385">
        <v>1</v>
      </c>
      <c r="F385">
        <v>0</v>
      </c>
      <c r="G385">
        <v>2078</v>
      </c>
      <c r="H385" s="17" t="s">
        <v>1176</v>
      </c>
      <c r="I385">
        <v>1</v>
      </c>
      <c r="J385">
        <v>0</v>
      </c>
      <c r="K385" s="17" t="s">
        <v>1221</v>
      </c>
      <c r="L385" s="1">
        <v>44588</v>
      </c>
      <c r="M385">
        <v>15.75</v>
      </c>
      <c r="N385" s="17" t="s">
        <v>437</v>
      </c>
      <c r="O385">
        <v>213</v>
      </c>
      <c r="P385" s="17" t="s">
        <v>438</v>
      </c>
      <c r="Q385">
        <v>0</v>
      </c>
      <c r="R385" s="17" t="s">
        <v>439</v>
      </c>
      <c r="S385" s="17" t="s">
        <v>440</v>
      </c>
      <c r="T385" s="17" t="s">
        <v>438</v>
      </c>
      <c r="U385">
        <v>0</v>
      </c>
      <c r="V385">
        <v>0</v>
      </c>
      <c r="W385" s="17" t="s">
        <v>1222</v>
      </c>
      <c r="X385" s="17" t="s">
        <v>442</v>
      </c>
      <c r="Y385">
        <v>0</v>
      </c>
      <c r="Z385" s="17" t="s">
        <v>486</v>
      </c>
      <c r="AA385" s="17" t="s">
        <v>443</v>
      </c>
      <c r="AB385" s="17" t="s">
        <v>444</v>
      </c>
      <c r="AC385">
        <v>0</v>
      </c>
      <c r="AD385">
        <v>0</v>
      </c>
      <c r="AE385">
        <v>0</v>
      </c>
      <c r="AF385">
        <v>2022</v>
      </c>
      <c r="AG385" s="1">
        <v>44562</v>
      </c>
      <c r="AH385" s="1">
        <v>44773</v>
      </c>
      <c r="AI385" s="1">
        <v>44785</v>
      </c>
      <c r="AJ385" s="17" t="s">
        <v>34</v>
      </c>
      <c r="AK385" s="17" t="s">
        <v>35</v>
      </c>
      <c r="AL385" s="17" t="s">
        <v>10388</v>
      </c>
      <c r="AM385" s="17">
        <f>MONTH(EMPENHO[[#This Row],[data_empenho]])</f>
        <v>1</v>
      </c>
    </row>
    <row r="386" spans="1:39" x14ac:dyDescent="0.25">
      <c r="A386">
        <v>2</v>
      </c>
      <c r="B386">
        <v>201</v>
      </c>
      <c r="C386">
        <v>4</v>
      </c>
      <c r="D386">
        <v>122</v>
      </c>
      <c r="E386">
        <v>1</v>
      </c>
      <c r="F386">
        <v>0</v>
      </c>
      <c r="G386">
        <v>2078</v>
      </c>
      <c r="H386" s="17" t="s">
        <v>1195</v>
      </c>
      <c r="I386">
        <v>1</v>
      </c>
      <c r="J386">
        <v>0</v>
      </c>
      <c r="K386" s="17" t="s">
        <v>1223</v>
      </c>
      <c r="L386" s="1">
        <v>44588</v>
      </c>
      <c r="M386">
        <v>56.47</v>
      </c>
      <c r="N386" s="17" t="s">
        <v>437</v>
      </c>
      <c r="O386">
        <v>213</v>
      </c>
      <c r="P386" s="17" t="s">
        <v>438</v>
      </c>
      <c r="Q386">
        <v>0</v>
      </c>
      <c r="R386" s="17" t="s">
        <v>439</v>
      </c>
      <c r="S386" s="17" t="s">
        <v>440</v>
      </c>
      <c r="T386" s="17" t="s">
        <v>438</v>
      </c>
      <c r="U386">
        <v>0</v>
      </c>
      <c r="V386">
        <v>0</v>
      </c>
      <c r="W386" s="17" t="s">
        <v>1224</v>
      </c>
      <c r="X386" s="17" t="s">
        <v>442</v>
      </c>
      <c r="Y386">
        <v>0</v>
      </c>
      <c r="Z386" s="17" t="s">
        <v>486</v>
      </c>
      <c r="AA386" s="17" t="s">
        <v>443</v>
      </c>
      <c r="AB386" s="17" t="s">
        <v>444</v>
      </c>
      <c r="AC386">
        <v>0</v>
      </c>
      <c r="AD386">
        <v>0</v>
      </c>
      <c r="AE386">
        <v>0</v>
      </c>
      <c r="AF386">
        <v>2022</v>
      </c>
      <c r="AG386" s="1">
        <v>44562</v>
      </c>
      <c r="AH386" s="1">
        <v>44773</v>
      </c>
      <c r="AI386" s="1">
        <v>44785</v>
      </c>
      <c r="AJ386" s="17" t="s">
        <v>34</v>
      </c>
      <c r="AK386" s="17" t="s">
        <v>35</v>
      </c>
      <c r="AL386" s="17" t="s">
        <v>10388</v>
      </c>
      <c r="AM386" s="17">
        <f>MONTH(EMPENHO[[#This Row],[data_empenho]])</f>
        <v>1</v>
      </c>
    </row>
    <row r="387" spans="1:39" x14ac:dyDescent="0.25">
      <c r="A387">
        <v>2</v>
      </c>
      <c r="B387">
        <v>201</v>
      </c>
      <c r="C387">
        <v>4</v>
      </c>
      <c r="D387">
        <v>122</v>
      </c>
      <c r="E387">
        <v>1</v>
      </c>
      <c r="F387">
        <v>0</v>
      </c>
      <c r="G387">
        <v>2078</v>
      </c>
      <c r="H387" s="17" t="s">
        <v>1213</v>
      </c>
      <c r="I387">
        <v>1</v>
      </c>
      <c r="J387">
        <v>0</v>
      </c>
      <c r="K387" s="17" t="s">
        <v>1225</v>
      </c>
      <c r="L387" s="1">
        <v>44588</v>
      </c>
      <c r="M387">
        <v>160.26</v>
      </c>
      <c r="N387" s="17" t="s">
        <v>437</v>
      </c>
      <c r="O387">
        <v>213</v>
      </c>
      <c r="P387" s="17" t="s">
        <v>438</v>
      </c>
      <c r="Q387">
        <v>0</v>
      </c>
      <c r="R387" s="17" t="s">
        <v>439</v>
      </c>
      <c r="S387" s="17" t="s">
        <v>440</v>
      </c>
      <c r="T387" s="17" t="s">
        <v>438</v>
      </c>
      <c r="U387">
        <v>0</v>
      </c>
      <c r="V387">
        <v>0</v>
      </c>
      <c r="W387" s="17" t="s">
        <v>1226</v>
      </c>
      <c r="X387" s="17" t="s">
        <v>442</v>
      </c>
      <c r="Y387">
        <v>0</v>
      </c>
      <c r="Z387" s="17" t="s">
        <v>486</v>
      </c>
      <c r="AA387" s="17" t="s">
        <v>443</v>
      </c>
      <c r="AB387" s="17" t="s">
        <v>444</v>
      </c>
      <c r="AC387">
        <v>0</v>
      </c>
      <c r="AD387">
        <v>0</v>
      </c>
      <c r="AE387">
        <v>0</v>
      </c>
      <c r="AF387">
        <v>2022</v>
      </c>
      <c r="AG387" s="1">
        <v>44562</v>
      </c>
      <c r="AH387" s="1">
        <v>44773</v>
      </c>
      <c r="AI387" s="1">
        <v>44785</v>
      </c>
      <c r="AJ387" s="17" t="s">
        <v>34</v>
      </c>
      <c r="AK387" s="17" t="s">
        <v>35</v>
      </c>
      <c r="AL387" s="17" t="s">
        <v>10388</v>
      </c>
      <c r="AM387" s="17">
        <f>MONTH(EMPENHO[[#This Row],[data_empenho]])</f>
        <v>1</v>
      </c>
    </row>
    <row r="388" spans="1:39" x14ac:dyDescent="0.25">
      <c r="A388">
        <v>8</v>
      </c>
      <c r="B388">
        <v>801</v>
      </c>
      <c r="C388">
        <v>10</v>
      </c>
      <c r="D388">
        <v>301</v>
      </c>
      <c r="E388">
        <v>6</v>
      </c>
      <c r="F388">
        <v>0</v>
      </c>
      <c r="G388">
        <v>2105</v>
      </c>
      <c r="H388" s="17" t="s">
        <v>1213</v>
      </c>
      <c r="I388">
        <v>40</v>
      </c>
      <c r="J388">
        <v>0</v>
      </c>
      <c r="K388" s="17" t="s">
        <v>1227</v>
      </c>
      <c r="L388" s="1">
        <v>44588</v>
      </c>
      <c r="M388">
        <v>471.31</v>
      </c>
      <c r="N388" s="17" t="s">
        <v>437</v>
      </c>
      <c r="O388">
        <v>213</v>
      </c>
      <c r="P388" s="17" t="s">
        <v>438</v>
      </c>
      <c r="Q388">
        <v>0</v>
      </c>
      <c r="R388" s="17" t="s">
        <v>439</v>
      </c>
      <c r="S388" s="17" t="s">
        <v>440</v>
      </c>
      <c r="T388" s="17" t="s">
        <v>438</v>
      </c>
      <c r="U388">
        <v>0</v>
      </c>
      <c r="V388">
        <v>0</v>
      </c>
      <c r="W388" s="17" t="s">
        <v>1228</v>
      </c>
      <c r="X388" s="17" t="s">
        <v>442</v>
      </c>
      <c r="Y388">
        <v>0</v>
      </c>
      <c r="Z388" s="17" t="s">
        <v>486</v>
      </c>
      <c r="AA388" s="17" t="s">
        <v>443</v>
      </c>
      <c r="AB388" s="17" t="s">
        <v>444</v>
      </c>
      <c r="AC388">
        <v>0</v>
      </c>
      <c r="AD388">
        <v>0</v>
      </c>
      <c r="AE388">
        <v>0</v>
      </c>
      <c r="AF388">
        <v>2022</v>
      </c>
      <c r="AG388" s="1">
        <v>44562</v>
      </c>
      <c r="AH388" s="1">
        <v>44773</v>
      </c>
      <c r="AI388" s="1">
        <v>44785</v>
      </c>
      <c r="AJ388" s="17" t="s">
        <v>34</v>
      </c>
      <c r="AK388" s="17" t="s">
        <v>35</v>
      </c>
      <c r="AL388" s="17" t="s">
        <v>10388</v>
      </c>
      <c r="AM388" s="17">
        <f>MONTH(EMPENHO[[#This Row],[data_empenho]])</f>
        <v>1</v>
      </c>
    </row>
    <row r="389" spans="1:39" x14ac:dyDescent="0.25">
      <c r="A389">
        <v>3</v>
      </c>
      <c r="B389">
        <v>301</v>
      </c>
      <c r="C389">
        <v>4</v>
      </c>
      <c r="D389">
        <v>122</v>
      </c>
      <c r="E389">
        <v>1</v>
      </c>
      <c r="F389">
        <v>0</v>
      </c>
      <c r="G389">
        <v>2067</v>
      </c>
      <c r="H389" s="17" t="s">
        <v>1173</v>
      </c>
      <c r="I389">
        <v>1</v>
      </c>
      <c r="J389">
        <v>0</v>
      </c>
      <c r="K389" s="17" t="s">
        <v>1229</v>
      </c>
      <c r="L389" s="1">
        <v>44588</v>
      </c>
      <c r="M389">
        <v>4211.26</v>
      </c>
      <c r="N389" s="17" t="s">
        <v>437</v>
      </c>
      <c r="O389">
        <v>213</v>
      </c>
      <c r="P389" s="17" t="s">
        <v>438</v>
      </c>
      <c r="Q389">
        <v>0</v>
      </c>
      <c r="R389" s="17" t="s">
        <v>439</v>
      </c>
      <c r="S389" s="17" t="s">
        <v>440</v>
      </c>
      <c r="T389" s="17" t="s">
        <v>438</v>
      </c>
      <c r="U389">
        <v>0</v>
      </c>
      <c r="V389">
        <v>0</v>
      </c>
      <c r="W389" s="17" t="s">
        <v>1230</v>
      </c>
      <c r="X389" s="17" t="s">
        <v>442</v>
      </c>
      <c r="Y389">
        <v>0</v>
      </c>
      <c r="Z389" s="17" t="s">
        <v>486</v>
      </c>
      <c r="AA389" s="17" t="s">
        <v>443</v>
      </c>
      <c r="AB389" s="17" t="s">
        <v>444</v>
      </c>
      <c r="AC389">
        <v>0</v>
      </c>
      <c r="AD389">
        <v>0</v>
      </c>
      <c r="AE389">
        <v>0</v>
      </c>
      <c r="AF389">
        <v>2022</v>
      </c>
      <c r="AG389" s="1">
        <v>44562</v>
      </c>
      <c r="AH389" s="1">
        <v>44773</v>
      </c>
      <c r="AI389" s="1">
        <v>44785</v>
      </c>
      <c r="AJ389" s="17" t="s">
        <v>34</v>
      </c>
      <c r="AK389" s="17" t="s">
        <v>35</v>
      </c>
      <c r="AL389" s="17" t="s">
        <v>10388</v>
      </c>
      <c r="AM389" s="17">
        <f>MONTH(EMPENHO[[#This Row],[data_empenho]])</f>
        <v>1</v>
      </c>
    </row>
    <row r="390" spans="1:39" x14ac:dyDescent="0.25">
      <c r="A390">
        <v>3</v>
      </c>
      <c r="B390">
        <v>301</v>
      </c>
      <c r="C390">
        <v>4</v>
      </c>
      <c r="D390">
        <v>122</v>
      </c>
      <c r="E390">
        <v>1</v>
      </c>
      <c r="F390">
        <v>0</v>
      </c>
      <c r="G390">
        <v>2067</v>
      </c>
      <c r="H390" s="17" t="s">
        <v>1181</v>
      </c>
      <c r="I390">
        <v>1</v>
      </c>
      <c r="J390">
        <v>0</v>
      </c>
      <c r="K390" s="17" t="s">
        <v>1231</v>
      </c>
      <c r="L390" s="1">
        <v>44588</v>
      </c>
      <c r="M390">
        <v>1225.95</v>
      </c>
      <c r="N390" s="17" t="s">
        <v>437</v>
      </c>
      <c r="O390">
        <v>213</v>
      </c>
      <c r="P390" s="17" t="s">
        <v>438</v>
      </c>
      <c r="Q390">
        <v>0</v>
      </c>
      <c r="R390" s="17" t="s">
        <v>439</v>
      </c>
      <c r="S390" s="17" t="s">
        <v>440</v>
      </c>
      <c r="T390" s="17" t="s">
        <v>438</v>
      </c>
      <c r="U390">
        <v>0</v>
      </c>
      <c r="V390">
        <v>0</v>
      </c>
      <c r="W390" s="17" t="s">
        <v>1232</v>
      </c>
      <c r="X390" s="17" t="s">
        <v>442</v>
      </c>
      <c r="Y390">
        <v>0</v>
      </c>
      <c r="Z390" s="17" t="s">
        <v>486</v>
      </c>
      <c r="AA390" s="17" t="s">
        <v>443</v>
      </c>
      <c r="AB390" s="17" t="s">
        <v>444</v>
      </c>
      <c r="AC390">
        <v>0</v>
      </c>
      <c r="AD390">
        <v>0</v>
      </c>
      <c r="AE390">
        <v>0</v>
      </c>
      <c r="AF390">
        <v>2022</v>
      </c>
      <c r="AG390" s="1">
        <v>44562</v>
      </c>
      <c r="AH390" s="1">
        <v>44773</v>
      </c>
      <c r="AI390" s="1">
        <v>44785</v>
      </c>
      <c r="AJ390" s="17" t="s">
        <v>34</v>
      </c>
      <c r="AK390" s="17" t="s">
        <v>35</v>
      </c>
      <c r="AL390" s="17" t="s">
        <v>10388</v>
      </c>
      <c r="AM390" s="17">
        <f>MONTH(EMPENHO[[#This Row],[data_empenho]])</f>
        <v>1</v>
      </c>
    </row>
    <row r="391" spans="1:39" x14ac:dyDescent="0.25">
      <c r="A391">
        <v>3</v>
      </c>
      <c r="B391">
        <v>301</v>
      </c>
      <c r="C391">
        <v>4</v>
      </c>
      <c r="D391">
        <v>122</v>
      </c>
      <c r="E391">
        <v>1</v>
      </c>
      <c r="F391">
        <v>0</v>
      </c>
      <c r="G391">
        <v>2067</v>
      </c>
      <c r="H391" s="17" t="s">
        <v>1184</v>
      </c>
      <c r="I391">
        <v>1</v>
      </c>
      <c r="J391">
        <v>0</v>
      </c>
      <c r="K391" s="17" t="s">
        <v>1233</v>
      </c>
      <c r="L391" s="1">
        <v>44588</v>
      </c>
      <c r="M391">
        <v>467.67</v>
      </c>
      <c r="N391" s="17" t="s">
        <v>437</v>
      </c>
      <c r="O391">
        <v>213</v>
      </c>
      <c r="P391" s="17" t="s">
        <v>438</v>
      </c>
      <c r="Q391">
        <v>0</v>
      </c>
      <c r="R391" s="17" t="s">
        <v>439</v>
      </c>
      <c r="S391" s="17" t="s">
        <v>440</v>
      </c>
      <c r="T391" s="17" t="s">
        <v>438</v>
      </c>
      <c r="U391">
        <v>0</v>
      </c>
      <c r="V391">
        <v>0</v>
      </c>
      <c r="W391" s="17" t="s">
        <v>1234</v>
      </c>
      <c r="X391" s="17" t="s">
        <v>442</v>
      </c>
      <c r="Y391">
        <v>0</v>
      </c>
      <c r="Z391" s="17" t="s">
        <v>486</v>
      </c>
      <c r="AA391" s="17" t="s">
        <v>443</v>
      </c>
      <c r="AB391" s="17" t="s">
        <v>444</v>
      </c>
      <c r="AC391">
        <v>0</v>
      </c>
      <c r="AD391">
        <v>0</v>
      </c>
      <c r="AE391">
        <v>0</v>
      </c>
      <c r="AF391">
        <v>2022</v>
      </c>
      <c r="AG391" s="1">
        <v>44562</v>
      </c>
      <c r="AH391" s="1">
        <v>44773</v>
      </c>
      <c r="AI391" s="1">
        <v>44785</v>
      </c>
      <c r="AJ391" s="17" t="s">
        <v>34</v>
      </c>
      <c r="AK391" s="17" t="s">
        <v>35</v>
      </c>
      <c r="AL391" s="17" t="s">
        <v>10388</v>
      </c>
      <c r="AM391" s="17">
        <f>MONTH(EMPENHO[[#This Row],[data_empenho]])</f>
        <v>1</v>
      </c>
    </row>
    <row r="392" spans="1:39" x14ac:dyDescent="0.25">
      <c r="A392">
        <v>3</v>
      </c>
      <c r="B392">
        <v>301</v>
      </c>
      <c r="C392">
        <v>4</v>
      </c>
      <c r="D392">
        <v>122</v>
      </c>
      <c r="E392">
        <v>1</v>
      </c>
      <c r="F392">
        <v>0</v>
      </c>
      <c r="G392">
        <v>2067</v>
      </c>
      <c r="H392" s="17" t="s">
        <v>1176</v>
      </c>
      <c r="I392">
        <v>1</v>
      </c>
      <c r="J392">
        <v>0</v>
      </c>
      <c r="K392" s="17" t="s">
        <v>1235</v>
      </c>
      <c r="L392" s="1">
        <v>44588</v>
      </c>
      <c r="M392">
        <v>204.42</v>
      </c>
      <c r="N392" s="17" t="s">
        <v>437</v>
      </c>
      <c r="O392">
        <v>213</v>
      </c>
      <c r="P392" s="17" t="s">
        <v>438</v>
      </c>
      <c r="Q392">
        <v>0</v>
      </c>
      <c r="R392" s="17" t="s">
        <v>439</v>
      </c>
      <c r="S392" s="17" t="s">
        <v>440</v>
      </c>
      <c r="T392" s="17" t="s">
        <v>438</v>
      </c>
      <c r="U392">
        <v>0</v>
      </c>
      <c r="V392">
        <v>0</v>
      </c>
      <c r="W392" s="17" t="s">
        <v>1236</v>
      </c>
      <c r="X392" s="17" t="s">
        <v>442</v>
      </c>
      <c r="Y392">
        <v>0</v>
      </c>
      <c r="Z392" s="17" t="s">
        <v>486</v>
      </c>
      <c r="AA392" s="17" t="s">
        <v>443</v>
      </c>
      <c r="AB392" s="17" t="s">
        <v>444</v>
      </c>
      <c r="AC392">
        <v>0</v>
      </c>
      <c r="AD392">
        <v>0</v>
      </c>
      <c r="AE392">
        <v>0</v>
      </c>
      <c r="AF392">
        <v>2022</v>
      </c>
      <c r="AG392" s="1">
        <v>44562</v>
      </c>
      <c r="AH392" s="1">
        <v>44773</v>
      </c>
      <c r="AI392" s="1">
        <v>44785</v>
      </c>
      <c r="AJ392" s="17" t="s">
        <v>34</v>
      </c>
      <c r="AK392" s="17" t="s">
        <v>35</v>
      </c>
      <c r="AL392" s="17" t="s">
        <v>10388</v>
      </c>
      <c r="AM392" s="17">
        <f>MONTH(EMPENHO[[#This Row],[data_empenho]])</f>
        <v>1</v>
      </c>
    </row>
    <row r="393" spans="1:39" x14ac:dyDescent="0.25">
      <c r="A393">
        <v>3</v>
      </c>
      <c r="B393">
        <v>301</v>
      </c>
      <c r="C393">
        <v>4</v>
      </c>
      <c r="D393">
        <v>122</v>
      </c>
      <c r="E393">
        <v>1</v>
      </c>
      <c r="F393">
        <v>0</v>
      </c>
      <c r="G393">
        <v>2068</v>
      </c>
      <c r="H393" s="17" t="s">
        <v>1173</v>
      </c>
      <c r="I393">
        <v>1</v>
      </c>
      <c r="J393">
        <v>0</v>
      </c>
      <c r="K393" s="17" t="s">
        <v>1237</v>
      </c>
      <c r="L393" s="1">
        <v>44588</v>
      </c>
      <c r="M393">
        <v>17806.8</v>
      </c>
      <c r="N393" s="17" t="s">
        <v>437</v>
      </c>
      <c r="O393">
        <v>213</v>
      </c>
      <c r="P393" s="17" t="s">
        <v>438</v>
      </c>
      <c r="Q393">
        <v>0</v>
      </c>
      <c r="R393" s="17" t="s">
        <v>439</v>
      </c>
      <c r="S393" s="17" t="s">
        <v>440</v>
      </c>
      <c r="T393" s="17" t="s">
        <v>438</v>
      </c>
      <c r="U393">
        <v>0</v>
      </c>
      <c r="V393">
        <v>0</v>
      </c>
      <c r="W393" s="17" t="s">
        <v>1238</v>
      </c>
      <c r="X393" s="17" t="s">
        <v>442</v>
      </c>
      <c r="Y393">
        <v>0</v>
      </c>
      <c r="Z393" s="17" t="s">
        <v>486</v>
      </c>
      <c r="AA393" s="17" t="s">
        <v>443</v>
      </c>
      <c r="AB393" s="17" t="s">
        <v>444</v>
      </c>
      <c r="AC393">
        <v>0</v>
      </c>
      <c r="AD393">
        <v>0</v>
      </c>
      <c r="AE393">
        <v>0</v>
      </c>
      <c r="AF393">
        <v>2022</v>
      </c>
      <c r="AG393" s="1">
        <v>44562</v>
      </c>
      <c r="AH393" s="1">
        <v>44773</v>
      </c>
      <c r="AI393" s="1">
        <v>44785</v>
      </c>
      <c r="AJ393" s="17" t="s">
        <v>34</v>
      </c>
      <c r="AK393" s="17" t="s">
        <v>35</v>
      </c>
      <c r="AL393" s="17" t="s">
        <v>10388</v>
      </c>
      <c r="AM393" s="17">
        <f>MONTH(EMPENHO[[#This Row],[data_empenho]])</f>
        <v>1</v>
      </c>
    </row>
    <row r="394" spans="1:39" x14ac:dyDescent="0.25">
      <c r="A394">
        <v>3</v>
      </c>
      <c r="B394">
        <v>301</v>
      </c>
      <c r="C394">
        <v>4</v>
      </c>
      <c r="D394">
        <v>122</v>
      </c>
      <c r="E394">
        <v>1</v>
      </c>
      <c r="F394">
        <v>0</v>
      </c>
      <c r="G394">
        <v>2068</v>
      </c>
      <c r="H394" s="17" t="s">
        <v>1184</v>
      </c>
      <c r="I394">
        <v>1</v>
      </c>
      <c r="J394">
        <v>0</v>
      </c>
      <c r="K394" s="17" t="s">
        <v>1239</v>
      </c>
      <c r="L394" s="1">
        <v>44588</v>
      </c>
      <c r="M394">
        <v>1907.81</v>
      </c>
      <c r="N394" s="17" t="s">
        <v>437</v>
      </c>
      <c r="O394">
        <v>213</v>
      </c>
      <c r="P394" s="17" t="s">
        <v>438</v>
      </c>
      <c r="Q394">
        <v>0</v>
      </c>
      <c r="R394" s="17" t="s">
        <v>439</v>
      </c>
      <c r="S394" s="17" t="s">
        <v>440</v>
      </c>
      <c r="T394" s="17" t="s">
        <v>438</v>
      </c>
      <c r="U394">
        <v>0</v>
      </c>
      <c r="V394">
        <v>0</v>
      </c>
      <c r="W394" s="17" t="s">
        <v>1240</v>
      </c>
      <c r="X394" s="17" t="s">
        <v>442</v>
      </c>
      <c r="Y394">
        <v>0</v>
      </c>
      <c r="Z394" s="17" t="s">
        <v>486</v>
      </c>
      <c r="AA394" s="17" t="s">
        <v>443</v>
      </c>
      <c r="AB394" s="17" t="s">
        <v>444</v>
      </c>
      <c r="AC394">
        <v>0</v>
      </c>
      <c r="AD394">
        <v>0</v>
      </c>
      <c r="AE394">
        <v>0</v>
      </c>
      <c r="AF394">
        <v>2022</v>
      </c>
      <c r="AG394" s="1">
        <v>44562</v>
      </c>
      <c r="AH394" s="1">
        <v>44773</v>
      </c>
      <c r="AI394" s="1">
        <v>44785</v>
      </c>
      <c r="AJ394" s="17" t="s">
        <v>34</v>
      </c>
      <c r="AK394" s="17" t="s">
        <v>35</v>
      </c>
      <c r="AL394" s="17" t="s">
        <v>10388</v>
      </c>
      <c r="AM394" s="17">
        <f>MONTH(EMPENHO[[#This Row],[data_empenho]])</f>
        <v>1</v>
      </c>
    </row>
    <row r="395" spans="1:39" x14ac:dyDescent="0.25">
      <c r="A395">
        <v>3</v>
      </c>
      <c r="B395">
        <v>301</v>
      </c>
      <c r="C395">
        <v>4</v>
      </c>
      <c r="D395">
        <v>122</v>
      </c>
      <c r="E395">
        <v>1</v>
      </c>
      <c r="F395">
        <v>0</v>
      </c>
      <c r="G395">
        <v>2068</v>
      </c>
      <c r="H395" s="17" t="s">
        <v>1176</v>
      </c>
      <c r="I395">
        <v>1</v>
      </c>
      <c r="J395">
        <v>0</v>
      </c>
      <c r="K395" s="17" t="s">
        <v>1241</v>
      </c>
      <c r="L395" s="1">
        <v>44588</v>
      </c>
      <c r="M395">
        <v>1180.82</v>
      </c>
      <c r="N395" s="17" t="s">
        <v>437</v>
      </c>
      <c r="O395">
        <v>213</v>
      </c>
      <c r="P395" s="17" t="s">
        <v>438</v>
      </c>
      <c r="Q395">
        <v>0</v>
      </c>
      <c r="R395" s="17" t="s">
        <v>439</v>
      </c>
      <c r="S395" s="17" t="s">
        <v>440</v>
      </c>
      <c r="T395" s="17" t="s">
        <v>438</v>
      </c>
      <c r="U395">
        <v>0</v>
      </c>
      <c r="V395">
        <v>0</v>
      </c>
      <c r="W395" s="17" t="s">
        <v>1242</v>
      </c>
      <c r="X395" s="17" t="s">
        <v>442</v>
      </c>
      <c r="Y395">
        <v>0</v>
      </c>
      <c r="Z395" s="17" t="s">
        <v>486</v>
      </c>
      <c r="AA395" s="17" t="s">
        <v>443</v>
      </c>
      <c r="AB395" s="17" t="s">
        <v>444</v>
      </c>
      <c r="AC395">
        <v>0</v>
      </c>
      <c r="AD395">
        <v>0</v>
      </c>
      <c r="AE395">
        <v>0</v>
      </c>
      <c r="AF395">
        <v>2022</v>
      </c>
      <c r="AG395" s="1">
        <v>44562</v>
      </c>
      <c r="AH395" s="1">
        <v>44773</v>
      </c>
      <c r="AI395" s="1">
        <v>44785</v>
      </c>
      <c r="AJ395" s="17" t="s">
        <v>34</v>
      </c>
      <c r="AK395" s="17" t="s">
        <v>35</v>
      </c>
      <c r="AL395" s="17" t="s">
        <v>10388</v>
      </c>
      <c r="AM395" s="17">
        <f>MONTH(EMPENHO[[#This Row],[data_empenho]])</f>
        <v>1</v>
      </c>
    </row>
    <row r="396" spans="1:39" x14ac:dyDescent="0.25">
      <c r="A396">
        <v>3</v>
      </c>
      <c r="B396">
        <v>301</v>
      </c>
      <c r="C396">
        <v>4</v>
      </c>
      <c r="D396">
        <v>122</v>
      </c>
      <c r="E396">
        <v>1</v>
      </c>
      <c r="F396">
        <v>0</v>
      </c>
      <c r="G396">
        <v>2068</v>
      </c>
      <c r="H396" s="17" t="s">
        <v>1145</v>
      </c>
      <c r="I396">
        <v>1</v>
      </c>
      <c r="J396">
        <v>0</v>
      </c>
      <c r="K396" s="17" t="s">
        <v>1243</v>
      </c>
      <c r="L396" s="1">
        <v>44588</v>
      </c>
      <c r="M396">
        <v>3119.46</v>
      </c>
      <c r="N396" s="17" t="s">
        <v>437</v>
      </c>
      <c r="O396">
        <v>213</v>
      </c>
      <c r="P396" s="17" t="s">
        <v>438</v>
      </c>
      <c r="Q396">
        <v>0</v>
      </c>
      <c r="R396" s="17" t="s">
        <v>439</v>
      </c>
      <c r="S396" s="17" t="s">
        <v>440</v>
      </c>
      <c r="T396" s="17" t="s">
        <v>438</v>
      </c>
      <c r="U396">
        <v>0</v>
      </c>
      <c r="V396">
        <v>0</v>
      </c>
      <c r="W396" s="17" t="s">
        <v>1244</v>
      </c>
      <c r="X396" s="17" t="s">
        <v>442</v>
      </c>
      <c r="Y396">
        <v>0</v>
      </c>
      <c r="Z396" s="17" t="s">
        <v>486</v>
      </c>
      <c r="AA396" s="17" t="s">
        <v>443</v>
      </c>
      <c r="AB396" s="17" t="s">
        <v>444</v>
      </c>
      <c r="AC396">
        <v>0</v>
      </c>
      <c r="AD396">
        <v>0</v>
      </c>
      <c r="AE396">
        <v>0</v>
      </c>
      <c r="AF396">
        <v>2022</v>
      </c>
      <c r="AG396" s="1">
        <v>44562</v>
      </c>
      <c r="AH396" s="1">
        <v>44773</v>
      </c>
      <c r="AI396" s="1">
        <v>44785</v>
      </c>
      <c r="AJ396" s="17" t="s">
        <v>34</v>
      </c>
      <c r="AK396" s="17" t="s">
        <v>35</v>
      </c>
      <c r="AL396" s="17" t="s">
        <v>10388</v>
      </c>
      <c r="AM396" s="17">
        <f>MONTH(EMPENHO[[#This Row],[data_empenho]])</f>
        <v>1</v>
      </c>
    </row>
    <row r="397" spans="1:39" x14ac:dyDescent="0.25">
      <c r="A397">
        <v>3</v>
      </c>
      <c r="B397">
        <v>301</v>
      </c>
      <c r="C397">
        <v>4</v>
      </c>
      <c r="D397">
        <v>122</v>
      </c>
      <c r="E397">
        <v>1</v>
      </c>
      <c r="F397">
        <v>0</v>
      </c>
      <c r="G397">
        <v>2068</v>
      </c>
      <c r="H397" s="17" t="s">
        <v>1145</v>
      </c>
      <c r="I397">
        <v>1</v>
      </c>
      <c r="J397">
        <v>0</v>
      </c>
      <c r="K397" s="17" t="s">
        <v>1245</v>
      </c>
      <c r="L397" s="1">
        <v>44588</v>
      </c>
      <c r="M397">
        <v>2079.64</v>
      </c>
      <c r="N397" s="17" t="s">
        <v>437</v>
      </c>
      <c r="O397">
        <v>213</v>
      </c>
      <c r="P397" s="17" t="s">
        <v>438</v>
      </c>
      <c r="Q397">
        <v>0</v>
      </c>
      <c r="R397" s="17" t="s">
        <v>439</v>
      </c>
      <c r="S397" s="17" t="s">
        <v>440</v>
      </c>
      <c r="T397" s="17" t="s">
        <v>438</v>
      </c>
      <c r="U397">
        <v>0</v>
      </c>
      <c r="V397">
        <v>0</v>
      </c>
      <c r="W397" s="17" t="s">
        <v>1246</v>
      </c>
      <c r="X397" s="17" t="s">
        <v>442</v>
      </c>
      <c r="Y397">
        <v>0</v>
      </c>
      <c r="Z397" s="17" t="s">
        <v>486</v>
      </c>
      <c r="AA397" s="17" t="s">
        <v>443</v>
      </c>
      <c r="AB397" s="17" t="s">
        <v>444</v>
      </c>
      <c r="AC397">
        <v>0</v>
      </c>
      <c r="AD397">
        <v>0</v>
      </c>
      <c r="AE397">
        <v>0</v>
      </c>
      <c r="AF397">
        <v>2022</v>
      </c>
      <c r="AG397" s="1">
        <v>44562</v>
      </c>
      <c r="AH397" s="1">
        <v>44773</v>
      </c>
      <c r="AI397" s="1">
        <v>44785</v>
      </c>
      <c r="AJ397" s="17" t="s">
        <v>34</v>
      </c>
      <c r="AK397" s="17" t="s">
        <v>35</v>
      </c>
      <c r="AL397" s="17" t="s">
        <v>10388</v>
      </c>
      <c r="AM397" s="17">
        <f>MONTH(EMPENHO[[#This Row],[data_empenho]])</f>
        <v>1</v>
      </c>
    </row>
    <row r="398" spans="1:39" x14ac:dyDescent="0.25">
      <c r="A398">
        <v>3</v>
      </c>
      <c r="B398">
        <v>301</v>
      </c>
      <c r="C398">
        <v>4</v>
      </c>
      <c r="D398">
        <v>122</v>
      </c>
      <c r="E398">
        <v>1</v>
      </c>
      <c r="F398">
        <v>0</v>
      </c>
      <c r="G398">
        <v>2068</v>
      </c>
      <c r="H398" s="17" t="s">
        <v>1145</v>
      </c>
      <c r="I398">
        <v>1</v>
      </c>
      <c r="J398">
        <v>0</v>
      </c>
      <c r="K398" s="17" t="s">
        <v>1247</v>
      </c>
      <c r="L398" s="1">
        <v>44588</v>
      </c>
      <c r="M398">
        <v>2079.64</v>
      </c>
      <c r="N398" s="17" t="s">
        <v>437</v>
      </c>
      <c r="O398">
        <v>213</v>
      </c>
      <c r="P398" s="17" t="s">
        <v>438</v>
      </c>
      <c r="Q398">
        <v>0</v>
      </c>
      <c r="R398" s="17" t="s">
        <v>439</v>
      </c>
      <c r="S398" s="17" t="s">
        <v>440</v>
      </c>
      <c r="T398" s="17" t="s">
        <v>438</v>
      </c>
      <c r="U398">
        <v>0</v>
      </c>
      <c r="V398">
        <v>0</v>
      </c>
      <c r="W398" s="17" t="s">
        <v>1248</v>
      </c>
      <c r="X398" s="17" t="s">
        <v>442</v>
      </c>
      <c r="Y398">
        <v>0</v>
      </c>
      <c r="Z398" s="17" t="s">
        <v>486</v>
      </c>
      <c r="AA398" s="17" t="s">
        <v>443</v>
      </c>
      <c r="AB398" s="17" t="s">
        <v>444</v>
      </c>
      <c r="AC398">
        <v>0</v>
      </c>
      <c r="AD398">
        <v>0</v>
      </c>
      <c r="AE398">
        <v>0</v>
      </c>
      <c r="AF398">
        <v>2022</v>
      </c>
      <c r="AG398" s="1">
        <v>44562</v>
      </c>
      <c r="AH398" s="1">
        <v>44773</v>
      </c>
      <c r="AI398" s="1">
        <v>44785</v>
      </c>
      <c r="AJ398" s="17" t="s">
        <v>34</v>
      </c>
      <c r="AK398" s="17" t="s">
        <v>35</v>
      </c>
      <c r="AL398" s="17" t="s">
        <v>10388</v>
      </c>
      <c r="AM398" s="17">
        <f>MONTH(EMPENHO[[#This Row],[data_empenho]])</f>
        <v>1</v>
      </c>
    </row>
    <row r="399" spans="1:39" x14ac:dyDescent="0.25">
      <c r="A399">
        <v>4</v>
      </c>
      <c r="B399">
        <v>401</v>
      </c>
      <c r="C399">
        <v>4</v>
      </c>
      <c r="D399">
        <v>123</v>
      </c>
      <c r="E399">
        <v>1</v>
      </c>
      <c r="F399">
        <v>0</v>
      </c>
      <c r="G399">
        <v>2075</v>
      </c>
      <c r="H399" s="17" t="s">
        <v>1173</v>
      </c>
      <c r="I399">
        <v>1</v>
      </c>
      <c r="J399">
        <v>0</v>
      </c>
      <c r="K399" s="17" t="s">
        <v>1249</v>
      </c>
      <c r="L399" s="1">
        <v>44588</v>
      </c>
      <c r="M399">
        <v>23089.18</v>
      </c>
      <c r="N399" s="17" t="s">
        <v>437</v>
      </c>
      <c r="O399">
        <v>213</v>
      </c>
      <c r="P399" s="17" t="s">
        <v>438</v>
      </c>
      <c r="Q399">
        <v>0</v>
      </c>
      <c r="R399" s="17" t="s">
        <v>439</v>
      </c>
      <c r="S399" s="17" t="s">
        <v>440</v>
      </c>
      <c r="T399" s="17" t="s">
        <v>438</v>
      </c>
      <c r="U399">
        <v>0</v>
      </c>
      <c r="V399">
        <v>0</v>
      </c>
      <c r="W399" s="17" t="s">
        <v>1250</v>
      </c>
      <c r="X399" s="17" t="s">
        <v>442</v>
      </c>
      <c r="Y399">
        <v>0</v>
      </c>
      <c r="Z399" s="17" t="s">
        <v>486</v>
      </c>
      <c r="AA399" s="17" t="s">
        <v>443</v>
      </c>
      <c r="AB399" s="17" t="s">
        <v>444</v>
      </c>
      <c r="AC399">
        <v>0</v>
      </c>
      <c r="AD399">
        <v>0</v>
      </c>
      <c r="AE399">
        <v>0</v>
      </c>
      <c r="AF399">
        <v>2022</v>
      </c>
      <c r="AG399" s="1">
        <v>44562</v>
      </c>
      <c r="AH399" s="1">
        <v>44773</v>
      </c>
      <c r="AI399" s="1">
        <v>44785</v>
      </c>
      <c r="AJ399" s="17" t="s">
        <v>34</v>
      </c>
      <c r="AK399" s="17" t="s">
        <v>35</v>
      </c>
      <c r="AL399" s="17" t="s">
        <v>10388</v>
      </c>
      <c r="AM399" s="17">
        <f>MONTH(EMPENHO[[#This Row],[data_empenho]])</f>
        <v>1</v>
      </c>
    </row>
    <row r="400" spans="1:39" x14ac:dyDescent="0.25">
      <c r="A400">
        <v>4</v>
      </c>
      <c r="B400">
        <v>401</v>
      </c>
      <c r="C400">
        <v>4</v>
      </c>
      <c r="D400">
        <v>123</v>
      </c>
      <c r="E400">
        <v>1</v>
      </c>
      <c r="F400">
        <v>0</v>
      </c>
      <c r="G400">
        <v>2075</v>
      </c>
      <c r="H400" s="17" t="s">
        <v>1145</v>
      </c>
      <c r="I400">
        <v>1</v>
      </c>
      <c r="J400">
        <v>0</v>
      </c>
      <c r="K400" s="17" t="s">
        <v>1251</v>
      </c>
      <c r="L400" s="1">
        <v>44588</v>
      </c>
      <c r="M400">
        <v>623.63</v>
      </c>
      <c r="N400" s="17" t="s">
        <v>437</v>
      </c>
      <c r="O400">
        <v>213</v>
      </c>
      <c r="P400" s="17" t="s">
        <v>438</v>
      </c>
      <c r="Q400">
        <v>0</v>
      </c>
      <c r="R400" s="17" t="s">
        <v>439</v>
      </c>
      <c r="S400" s="17" t="s">
        <v>440</v>
      </c>
      <c r="T400" s="17" t="s">
        <v>438</v>
      </c>
      <c r="U400">
        <v>0</v>
      </c>
      <c r="V400">
        <v>0</v>
      </c>
      <c r="W400" s="17" t="s">
        <v>1252</v>
      </c>
      <c r="X400" s="17" t="s">
        <v>442</v>
      </c>
      <c r="Y400">
        <v>0</v>
      </c>
      <c r="Z400" s="17" t="s">
        <v>486</v>
      </c>
      <c r="AA400" s="17" t="s">
        <v>443</v>
      </c>
      <c r="AB400" s="17" t="s">
        <v>444</v>
      </c>
      <c r="AC400">
        <v>0</v>
      </c>
      <c r="AD400">
        <v>0</v>
      </c>
      <c r="AE400">
        <v>0</v>
      </c>
      <c r="AF400">
        <v>2022</v>
      </c>
      <c r="AG400" s="1">
        <v>44562</v>
      </c>
      <c r="AH400" s="1">
        <v>44773</v>
      </c>
      <c r="AI400" s="1">
        <v>44785</v>
      </c>
      <c r="AJ400" s="17" t="s">
        <v>34</v>
      </c>
      <c r="AK400" s="17" t="s">
        <v>35</v>
      </c>
      <c r="AL400" s="17" t="s">
        <v>10388</v>
      </c>
      <c r="AM400" s="17">
        <f>MONTH(EMPENHO[[#This Row],[data_empenho]])</f>
        <v>1</v>
      </c>
    </row>
    <row r="401" spans="1:39" x14ac:dyDescent="0.25">
      <c r="A401">
        <v>4</v>
      </c>
      <c r="B401">
        <v>401</v>
      </c>
      <c r="C401">
        <v>4</v>
      </c>
      <c r="D401">
        <v>123</v>
      </c>
      <c r="E401">
        <v>1</v>
      </c>
      <c r="F401">
        <v>0</v>
      </c>
      <c r="G401">
        <v>2075</v>
      </c>
      <c r="H401" s="17" t="s">
        <v>1145</v>
      </c>
      <c r="I401">
        <v>1</v>
      </c>
      <c r="J401">
        <v>0</v>
      </c>
      <c r="K401" s="17" t="s">
        <v>1253</v>
      </c>
      <c r="L401" s="1">
        <v>44588</v>
      </c>
      <c r="M401">
        <v>47.66</v>
      </c>
      <c r="N401" s="17" t="s">
        <v>437</v>
      </c>
      <c r="O401">
        <v>213</v>
      </c>
      <c r="P401" s="17" t="s">
        <v>438</v>
      </c>
      <c r="Q401">
        <v>0</v>
      </c>
      <c r="R401" s="17" t="s">
        <v>439</v>
      </c>
      <c r="S401" s="17" t="s">
        <v>440</v>
      </c>
      <c r="T401" s="17" t="s">
        <v>438</v>
      </c>
      <c r="U401">
        <v>0</v>
      </c>
      <c r="V401">
        <v>0</v>
      </c>
      <c r="W401" s="17" t="s">
        <v>1254</v>
      </c>
      <c r="X401" s="17" t="s">
        <v>442</v>
      </c>
      <c r="Y401">
        <v>0</v>
      </c>
      <c r="Z401" s="17" t="s">
        <v>486</v>
      </c>
      <c r="AA401" s="17" t="s">
        <v>443</v>
      </c>
      <c r="AB401" s="17" t="s">
        <v>444</v>
      </c>
      <c r="AC401">
        <v>0</v>
      </c>
      <c r="AD401">
        <v>0</v>
      </c>
      <c r="AE401">
        <v>0</v>
      </c>
      <c r="AF401">
        <v>2022</v>
      </c>
      <c r="AG401" s="1">
        <v>44562</v>
      </c>
      <c r="AH401" s="1">
        <v>44773</v>
      </c>
      <c r="AI401" s="1">
        <v>44785</v>
      </c>
      <c r="AJ401" s="17" t="s">
        <v>34</v>
      </c>
      <c r="AK401" s="17" t="s">
        <v>35</v>
      </c>
      <c r="AL401" s="17" t="s">
        <v>10388</v>
      </c>
      <c r="AM401" s="17">
        <f>MONTH(EMPENHO[[#This Row],[data_empenho]])</f>
        <v>1</v>
      </c>
    </row>
    <row r="402" spans="1:39" x14ac:dyDescent="0.25">
      <c r="A402">
        <v>4</v>
      </c>
      <c r="B402">
        <v>401</v>
      </c>
      <c r="C402">
        <v>4</v>
      </c>
      <c r="D402">
        <v>123</v>
      </c>
      <c r="E402">
        <v>1</v>
      </c>
      <c r="F402">
        <v>0</v>
      </c>
      <c r="G402">
        <v>2075</v>
      </c>
      <c r="H402" s="17" t="s">
        <v>1184</v>
      </c>
      <c r="I402">
        <v>1</v>
      </c>
      <c r="J402">
        <v>0</v>
      </c>
      <c r="K402" s="17" t="s">
        <v>1255</v>
      </c>
      <c r="L402" s="1">
        <v>44588</v>
      </c>
      <c r="M402">
        <v>3695.43</v>
      </c>
      <c r="N402" s="17" t="s">
        <v>437</v>
      </c>
      <c r="O402">
        <v>213</v>
      </c>
      <c r="P402" s="17" t="s">
        <v>438</v>
      </c>
      <c r="Q402">
        <v>0</v>
      </c>
      <c r="R402" s="17" t="s">
        <v>439</v>
      </c>
      <c r="S402" s="17" t="s">
        <v>440</v>
      </c>
      <c r="T402" s="17" t="s">
        <v>438</v>
      </c>
      <c r="U402">
        <v>0</v>
      </c>
      <c r="V402">
        <v>0</v>
      </c>
      <c r="W402" s="17" t="s">
        <v>1256</v>
      </c>
      <c r="X402" s="17" t="s">
        <v>442</v>
      </c>
      <c r="Y402">
        <v>0</v>
      </c>
      <c r="Z402" s="17" t="s">
        <v>486</v>
      </c>
      <c r="AA402" s="17" t="s">
        <v>443</v>
      </c>
      <c r="AB402" s="17" t="s">
        <v>444</v>
      </c>
      <c r="AC402">
        <v>0</v>
      </c>
      <c r="AD402">
        <v>0</v>
      </c>
      <c r="AE402">
        <v>0</v>
      </c>
      <c r="AF402">
        <v>2022</v>
      </c>
      <c r="AG402" s="1">
        <v>44562</v>
      </c>
      <c r="AH402" s="1">
        <v>44773</v>
      </c>
      <c r="AI402" s="1">
        <v>44785</v>
      </c>
      <c r="AJ402" s="17" t="s">
        <v>34</v>
      </c>
      <c r="AK402" s="17" t="s">
        <v>35</v>
      </c>
      <c r="AL402" s="17" t="s">
        <v>10388</v>
      </c>
      <c r="AM402" s="17">
        <f>MONTH(EMPENHO[[#This Row],[data_empenho]])</f>
        <v>1</v>
      </c>
    </row>
    <row r="403" spans="1:39" x14ac:dyDescent="0.25">
      <c r="A403">
        <v>4</v>
      </c>
      <c r="B403">
        <v>401</v>
      </c>
      <c r="C403">
        <v>4</v>
      </c>
      <c r="D403">
        <v>123</v>
      </c>
      <c r="E403">
        <v>1</v>
      </c>
      <c r="F403">
        <v>0</v>
      </c>
      <c r="G403">
        <v>2075</v>
      </c>
      <c r="H403" s="17" t="s">
        <v>1176</v>
      </c>
      <c r="I403">
        <v>1</v>
      </c>
      <c r="J403">
        <v>0</v>
      </c>
      <c r="K403" s="17" t="s">
        <v>1257</v>
      </c>
      <c r="L403" s="1">
        <v>44588</v>
      </c>
      <c r="M403">
        <v>3233.62</v>
      </c>
      <c r="N403" s="17" t="s">
        <v>437</v>
      </c>
      <c r="O403">
        <v>213</v>
      </c>
      <c r="P403" s="17" t="s">
        <v>438</v>
      </c>
      <c r="Q403">
        <v>0</v>
      </c>
      <c r="R403" s="17" t="s">
        <v>439</v>
      </c>
      <c r="S403" s="17" t="s">
        <v>440</v>
      </c>
      <c r="T403" s="17" t="s">
        <v>438</v>
      </c>
      <c r="U403">
        <v>0</v>
      </c>
      <c r="V403">
        <v>0</v>
      </c>
      <c r="W403" s="17" t="s">
        <v>1258</v>
      </c>
      <c r="X403" s="17" t="s">
        <v>442</v>
      </c>
      <c r="Y403">
        <v>0</v>
      </c>
      <c r="Z403" s="17" t="s">
        <v>486</v>
      </c>
      <c r="AA403" s="17" t="s">
        <v>443</v>
      </c>
      <c r="AB403" s="17" t="s">
        <v>444</v>
      </c>
      <c r="AC403">
        <v>0</v>
      </c>
      <c r="AD403">
        <v>0</v>
      </c>
      <c r="AE403">
        <v>0</v>
      </c>
      <c r="AF403">
        <v>2022</v>
      </c>
      <c r="AG403" s="1">
        <v>44562</v>
      </c>
      <c r="AH403" s="1">
        <v>44773</v>
      </c>
      <c r="AI403" s="1">
        <v>44785</v>
      </c>
      <c r="AJ403" s="17" t="s">
        <v>34</v>
      </c>
      <c r="AK403" s="17" t="s">
        <v>35</v>
      </c>
      <c r="AL403" s="17" t="s">
        <v>10388</v>
      </c>
      <c r="AM403" s="17">
        <f>MONTH(EMPENHO[[#This Row],[data_empenho]])</f>
        <v>1</v>
      </c>
    </row>
    <row r="404" spans="1:39" x14ac:dyDescent="0.25">
      <c r="A404">
        <v>4</v>
      </c>
      <c r="B404">
        <v>401</v>
      </c>
      <c r="C404">
        <v>4</v>
      </c>
      <c r="D404">
        <v>123</v>
      </c>
      <c r="E404">
        <v>1</v>
      </c>
      <c r="F404">
        <v>0</v>
      </c>
      <c r="G404">
        <v>2075</v>
      </c>
      <c r="H404" s="17" t="s">
        <v>1213</v>
      </c>
      <c r="I404">
        <v>1</v>
      </c>
      <c r="J404">
        <v>0</v>
      </c>
      <c r="K404" s="17" t="s">
        <v>1259</v>
      </c>
      <c r="L404" s="1">
        <v>44588</v>
      </c>
      <c r="M404">
        <v>1636.91</v>
      </c>
      <c r="N404" s="17" t="s">
        <v>437</v>
      </c>
      <c r="O404">
        <v>213</v>
      </c>
      <c r="P404" s="17" t="s">
        <v>438</v>
      </c>
      <c r="Q404">
        <v>0</v>
      </c>
      <c r="R404" s="17" t="s">
        <v>439</v>
      </c>
      <c r="S404" s="17" t="s">
        <v>440</v>
      </c>
      <c r="T404" s="17" t="s">
        <v>438</v>
      </c>
      <c r="U404">
        <v>0</v>
      </c>
      <c r="V404">
        <v>0</v>
      </c>
      <c r="W404" s="17" t="s">
        <v>1260</v>
      </c>
      <c r="X404" s="17" t="s">
        <v>442</v>
      </c>
      <c r="Y404">
        <v>0</v>
      </c>
      <c r="Z404" s="17" t="s">
        <v>486</v>
      </c>
      <c r="AA404" s="17" t="s">
        <v>443</v>
      </c>
      <c r="AB404" s="17" t="s">
        <v>444</v>
      </c>
      <c r="AC404">
        <v>0</v>
      </c>
      <c r="AD404">
        <v>0</v>
      </c>
      <c r="AE404">
        <v>0</v>
      </c>
      <c r="AF404">
        <v>2022</v>
      </c>
      <c r="AG404" s="1">
        <v>44562</v>
      </c>
      <c r="AH404" s="1">
        <v>44773</v>
      </c>
      <c r="AI404" s="1">
        <v>44785</v>
      </c>
      <c r="AJ404" s="17" t="s">
        <v>34</v>
      </c>
      <c r="AK404" s="17" t="s">
        <v>35</v>
      </c>
      <c r="AL404" s="17" t="s">
        <v>10388</v>
      </c>
      <c r="AM404" s="17">
        <f>MONTH(EMPENHO[[#This Row],[data_empenho]])</f>
        <v>1</v>
      </c>
    </row>
    <row r="405" spans="1:39" x14ac:dyDescent="0.25">
      <c r="A405">
        <v>2</v>
      </c>
      <c r="B405">
        <v>201</v>
      </c>
      <c r="C405">
        <v>5</v>
      </c>
      <c r="D405">
        <v>122</v>
      </c>
      <c r="E405">
        <v>2</v>
      </c>
      <c r="F405">
        <v>0</v>
      </c>
      <c r="G405">
        <v>2079</v>
      </c>
      <c r="H405" s="17" t="s">
        <v>1145</v>
      </c>
      <c r="I405">
        <v>1</v>
      </c>
      <c r="J405">
        <v>0</v>
      </c>
      <c r="K405" s="17" t="s">
        <v>1261</v>
      </c>
      <c r="L405" s="1">
        <v>44588</v>
      </c>
      <c r="M405">
        <v>1039.82</v>
      </c>
      <c r="N405" s="17" t="s">
        <v>437</v>
      </c>
      <c r="O405">
        <v>213</v>
      </c>
      <c r="P405" s="17" t="s">
        <v>438</v>
      </c>
      <c r="Q405">
        <v>0</v>
      </c>
      <c r="R405" s="17" t="s">
        <v>439</v>
      </c>
      <c r="S405" s="17" t="s">
        <v>440</v>
      </c>
      <c r="T405" s="17" t="s">
        <v>438</v>
      </c>
      <c r="U405">
        <v>0</v>
      </c>
      <c r="V405">
        <v>0</v>
      </c>
      <c r="W405" s="17" t="s">
        <v>1262</v>
      </c>
      <c r="X405" s="17" t="s">
        <v>442</v>
      </c>
      <c r="Y405">
        <v>0</v>
      </c>
      <c r="Z405" s="17" t="s">
        <v>486</v>
      </c>
      <c r="AA405" s="17" t="s">
        <v>443</v>
      </c>
      <c r="AB405" s="17" t="s">
        <v>444</v>
      </c>
      <c r="AC405">
        <v>0</v>
      </c>
      <c r="AD405">
        <v>0</v>
      </c>
      <c r="AE405">
        <v>0</v>
      </c>
      <c r="AF405">
        <v>2022</v>
      </c>
      <c r="AG405" s="1">
        <v>44562</v>
      </c>
      <c r="AH405" s="1">
        <v>44773</v>
      </c>
      <c r="AI405" s="1">
        <v>44785</v>
      </c>
      <c r="AJ405" s="17" t="s">
        <v>34</v>
      </c>
      <c r="AK405" s="17" t="s">
        <v>35</v>
      </c>
      <c r="AL405" s="17" t="s">
        <v>10388</v>
      </c>
      <c r="AM405" s="17">
        <f>MONTH(EMPENHO[[#This Row],[data_empenho]])</f>
        <v>1</v>
      </c>
    </row>
    <row r="406" spans="1:39" x14ac:dyDescent="0.25">
      <c r="A406">
        <v>4</v>
      </c>
      <c r="B406">
        <v>401</v>
      </c>
      <c r="C406">
        <v>4</v>
      </c>
      <c r="D406">
        <v>123</v>
      </c>
      <c r="E406">
        <v>1</v>
      </c>
      <c r="F406">
        <v>0</v>
      </c>
      <c r="G406">
        <v>2075</v>
      </c>
      <c r="H406" s="17" t="s">
        <v>1145</v>
      </c>
      <c r="I406">
        <v>1</v>
      </c>
      <c r="J406">
        <v>0</v>
      </c>
      <c r="K406" s="17" t="s">
        <v>1263</v>
      </c>
      <c r="L406" s="1">
        <v>44588</v>
      </c>
      <c r="M406">
        <v>3119.46</v>
      </c>
      <c r="N406" s="17" t="s">
        <v>437</v>
      </c>
      <c r="O406">
        <v>213</v>
      </c>
      <c r="P406" s="17" t="s">
        <v>438</v>
      </c>
      <c r="Q406">
        <v>0</v>
      </c>
      <c r="R406" s="17" t="s">
        <v>439</v>
      </c>
      <c r="S406" s="17" t="s">
        <v>440</v>
      </c>
      <c r="T406" s="17" t="s">
        <v>438</v>
      </c>
      <c r="U406">
        <v>0</v>
      </c>
      <c r="V406">
        <v>0</v>
      </c>
      <c r="W406" s="17" t="s">
        <v>1264</v>
      </c>
      <c r="X406" s="17" t="s">
        <v>442</v>
      </c>
      <c r="Y406">
        <v>0</v>
      </c>
      <c r="Z406" s="17" t="s">
        <v>486</v>
      </c>
      <c r="AA406" s="17" t="s">
        <v>443</v>
      </c>
      <c r="AB406" s="17" t="s">
        <v>444</v>
      </c>
      <c r="AC406">
        <v>0</v>
      </c>
      <c r="AD406">
        <v>0</v>
      </c>
      <c r="AE406">
        <v>0</v>
      </c>
      <c r="AF406">
        <v>2022</v>
      </c>
      <c r="AG406" s="1">
        <v>44562</v>
      </c>
      <c r="AH406" s="1">
        <v>44773</v>
      </c>
      <c r="AI406" s="1">
        <v>44785</v>
      </c>
      <c r="AJ406" s="17" t="s">
        <v>34</v>
      </c>
      <c r="AK406" s="17" t="s">
        <v>35</v>
      </c>
      <c r="AL406" s="17" t="s">
        <v>10388</v>
      </c>
      <c r="AM406" s="17">
        <f>MONTH(EMPENHO[[#This Row],[data_empenho]])</f>
        <v>1</v>
      </c>
    </row>
    <row r="407" spans="1:39" x14ac:dyDescent="0.25">
      <c r="A407">
        <v>4</v>
      </c>
      <c r="B407">
        <v>401</v>
      </c>
      <c r="C407">
        <v>4</v>
      </c>
      <c r="D407">
        <v>123</v>
      </c>
      <c r="E407">
        <v>1</v>
      </c>
      <c r="F407">
        <v>0</v>
      </c>
      <c r="G407">
        <v>2075</v>
      </c>
      <c r="H407" s="17" t="s">
        <v>1145</v>
      </c>
      <c r="I407">
        <v>1</v>
      </c>
      <c r="J407">
        <v>0</v>
      </c>
      <c r="K407" s="17" t="s">
        <v>1265</v>
      </c>
      <c r="L407" s="1">
        <v>44588</v>
      </c>
      <c r="M407">
        <v>3119.46</v>
      </c>
      <c r="N407" s="17" t="s">
        <v>437</v>
      </c>
      <c r="O407">
        <v>213</v>
      </c>
      <c r="P407" s="17" t="s">
        <v>438</v>
      </c>
      <c r="Q407">
        <v>0</v>
      </c>
      <c r="R407" s="17" t="s">
        <v>439</v>
      </c>
      <c r="S407" s="17" t="s">
        <v>440</v>
      </c>
      <c r="T407" s="17" t="s">
        <v>438</v>
      </c>
      <c r="U407">
        <v>0</v>
      </c>
      <c r="V407">
        <v>0</v>
      </c>
      <c r="W407" s="17" t="s">
        <v>1266</v>
      </c>
      <c r="X407" s="17" t="s">
        <v>442</v>
      </c>
      <c r="Y407">
        <v>0</v>
      </c>
      <c r="Z407" s="17" t="s">
        <v>486</v>
      </c>
      <c r="AA407" s="17" t="s">
        <v>443</v>
      </c>
      <c r="AB407" s="17" t="s">
        <v>444</v>
      </c>
      <c r="AC407">
        <v>0</v>
      </c>
      <c r="AD407">
        <v>0</v>
      </c>
      <c r="AE407">
        <v>0</v>
      </c>
      <c r="AF407">
        <v>2022</v>
      </c>
      <c r="AG407" s="1">
        <v>44562</v>
      </c>
      <c r="AH407" s="1">
        <v>44773</v>
      </c>
      <c r="AI407" s="1">
        <v>44785</v>
      </c>
      <c r="AJ407" s="17" t="s">
        <v>34</v>
      </c>
      <c r="AK407" s="17" t="s">
        <v>35</v>
      </c>
      <c r="AL407" s="17" t="s">
        <v>10388</v>
      </c>
      <c r="AM407" s="17">
        <f>MONTH(EMPENHO[[#This Row],[data_empenho]])</f>
        <v>1</v>
      </c>
    </row>
    <row r="408" spans="1:39" x14ac:dyDescent="0.25">
      <c r="A408">
        <v>4</v>
      </c>
      <c r="B408">
        <v>401</v>
      </c>
      <c r="C408">
        <v>4</v>
      </c>
      <c r="D408">
        <v>129</v>
      </c>
      <c r="E408">
        <v>1</v>
      </c>
      <c r="F408">
        <v>0</v>
      </c>
      <c r="G408">
        <v>2077</v>
      </c>
      <c r="H408" s="17" t="s">
        <v>1173</v>
      </c>
      <c r="I408">
        <v>1</v>
      </c>
      <c r="J408">
        <v>0</v>
      </c>
      <c r="K408" s="17" t="s">
        <v>1267</v>
      </c>
      <c r="L408" s="1">
        <v>44588</v>
      </c>
      <c r="M408">
        <v>6593.45</v>
      </c>
      <c r="N408" s="17" t="s">
        <v>437</v>
      </c>
      <c r="O408">
        <v>213</v>
      </c>
      <c r="P408" s="17" t="s">
        <v>438</v>
      </c>
      <c r="Q408">
        <v>0</v>
      </c>
      <c r="R408" s="17" t="s">
        <v>439</v>
      </c>
      <c r="S408" s="17" t="s">
        <v>440</v>
      </c>
      <c r="T408" s="17" t="s">
        <v>438</v>
      </c>
      <c r="U408">
        <v>0</v>
      </c>
      <c r="V408">
        <v>0</v>
      </c>
      <c r="W408" s="17" t="s">
        <v>1268</v>
      </c>
      <c r="X408" s="17" t="s">
        <v>442</v>
      </c>
      <c r="Y408">
        <v>0</v>
      </c>
      <c r="Z408" s="17" t="s">
        <v>486</v>
      </c>
      <c r="AA408" s="17" t="s">
        <v>443</v>
      </c>
      <c r="AB408" s="17" t="s">
        <v>444</v>
      </c>
      <c r="AC408">
        <v>0</v>
      </c>
      <c r="AD408">
        <v>0</v>
      </c>
      <c r="AE408">
        <v>0</v>
      </c>
      <c r="AF408">
        <v>2022</v>
      </c>
      <c r="AG408" s="1">
        <v>44562</v>
      </c>
      <c r="AH408" s="1">
        <v>44773</v>
      </c>
      <c r="AI408" s="1">
        <v>44785</v>
      </c>
      <c r="AJ408" s="17" t="s">
        <v>34</v>
      </c>
      <c r="AK408" s="17" t="s">
        <v>35</v>
      </c>
      <c r="AL408" s="17" t="s">
        <v>10388</v>
      </c>
      <c r="AM408" s="17">
        <f>MONTH(EMPENHO[[#This Row],[data_empenho]])</f>
        <v>1</v>
      </c>
    </row>
    <row r="409" spans="1:39" x14ac:dyDescent="0.25">
      <c r="A409">
        <v>4</v>
      </c>
      <c r="B409">
        <v>401</v>
      </c>
      <c r="C409">
        <v>4</v>
      </c>
      <c r="D409">
        <v>129</v>
      </c>
      <c r="E409">
        <v>1</v>
      </c>
      <c r="F409">
        <v>0</v>
      </c>
      <c r="G409">
        <v>2077</v>
      </c>
      <c r="H409" s="17" t="s">
        <v>1184</v>
      </c>
      <c r="I409">
        <v>1</v>
      </c>
      <c r="J409">
        <v>0</v>
      </c>
      <c r="K409" s="17" t="s">
        <v>1269</v>
      </c>
      <c r="L409" s="1">
        <v>44588</v>
      </c>
      <c r="M409">
        <v>1908.04</v>
      </c>
      <c r="N409" s="17" t="s">
        <v>437</v>
      </c>
      <c r="O409">
        <v>213</v>
      </c>
      <c r="P409" s="17" t="s">
        <v>438</v>
      </c>
      <c r="Q409">
        <v>0</v>
      </c>
      <c r="R409" s="17" t="s">
        <v>439</v>
      </c>
      <c r="S409" s="17" t="s">
        <v>440</v>
      </c>
      <c r="T409" s="17" t="s">
        <v>438</v>
      </c>
      <c r="U409">
        <v>0</v>
      </c>
      <c r="V409">
        <v>0</v>
      </c>
      <c r="W409" s="17" t="s">
        <v>1270</v>
      </c>
      <c r="X409" s="17" t="s">
        <v>442</v>
      </c>
      <c r="Y409">
        <v>0</v>
      </c>
      <c r="Z409" s="17" t="s">
        <v>486</v>
      </c>
      <c r="AA409" s="17" t="s">
        <v>443</v>
      </c>
      <c r="AB409" s="17" t="s">
        <v>444</v>
      </c>
      <c r="AC409">
        <v>0</v>
      </c>
      <c r="AD409">
        <v>0</v>
      </c>
      <c r="AE409">
        <v>0</v>
      </c>
      <c r="AF409">
        <v>2022</v>
      </c>
      <c r="AG409" s="1">
        <v>44562</v>
      </c>
      <c r="AH409" s="1">
        <v>44773</v>
      </c>
      <c r="AI409" s="1">
        <v>44785</v>
      </c>
      <c r="AJ409" s="17" t="s">
        <v>34</v>
      </c>
      <c r="AK409" s="17" t="s">
        <v>35</v>
      </c>
      <c r="AL409" s="17" t="s">
        <v>10388</v>
      </c>
      <c r="AM409" s="17">
        <f>MONTH(EMPENHO[[#This Row],[data_empenho]])</f>
        <v>1</v>
      </c>
    </row>
    <row r="410" spans="1:39" x14ac:dyDescent="0.25">
      <c r="A410">
        <v>2</v>
      </c>
      <c r="B410">
        <v>203</v>
      </c>
      <c r="C410">
        <v>4</v>
      </c>
      <c r="D410">
        <v>124</v>
      </c>
      <c r="E410">
        <v>1</v>
      </c>
      <c r="F410">
        <v>0</v>
      </c>
      <c r="G410">
        <v>2082</v>
      </c>
      <c r="H410" s="17" t="s">
        <v>1145</v>
      </c>
      <c r="I410">
        <v>1</v>
      </c>
      <c r="J410">
        <v>0</v>
      </c>
      <c r="K410" s="17" t="s">
        <v>1271</v>
      </c>
      <c r="L410" s="1">
        <v>44588</v>
      </c>
      <c r="M410">
        <v>1039.82</v>
      </c>
      <c r="N410" s="17" t="s">
        <v>437</v>
      </c>
      <c r="O410">
        <v>213</v>
      </c>
      <c r="P410" s="17" t="s">
        <v>438</v>
      </c>
      <c r="Q410">
        <v>0</v>
      </c>
      <c r="R410" s="17" t="s">
        <v>439</v>
      </c>
      <c r="S410" s="17" t="s">
        <v>440</v>
      </c>
      <c r="T410" s="17" t="s">
        <v>438</v>
      </c>
      <c r="U410">
        <v>0</v>
      </c>
      <c r="V410">
        <v>0</v>
      </c>
      <c r="W410" s="17" t="s">
        <v>1272</v>
      </c>
      <c r="X410" s="17" t="s">
        <v>442</v>
      </c>
      <c r="Y410">
        <v>0</v>
      </c>
      <c r="Z410" s="17" t="s">
        <v>486</v>
      </c>
      <c r="AA410" s="17" t="s">
        <v>443</v>
      </c>
      <c r="AB410" s="17" t="s">
        <v>444</v>
      </c>
      <c r="AC410">
        <v>0</v>
      </c>
      <c r="AD410">
        <v>0</v>
      </c>
      <c r="AE410">
        <v>0</v>
      </c>
      <c r="AF410">
        <v>2022</v>
      </c>
      <c r="AG410" s="1">
        <v>44562</v>
      </c>
      <c r="AH410" s="1">
        <v>44773</v>
      </c>
      <c r="AI410" s="1">
        <v>44785</v>
      </c>
      <c r="AJ410" s="17" t="s">
        <v>34</v>
      </c>
      <c r="AK410" s="17" t="s">
        <v>35</v>
      </c>
      <c r="AL410" s="17" t="s">
        <v>10388</v>
      </c>
      <c r="AM410" s="17">
        <f>MONTH(EMPENHO[[#This Row],[data_empenho]])</f>
        <v>1</v>
      </c>
    </row>
    <row r="411" spans="1:39" x14ac:dyDescent="0.25">
      <c r="A411">
        <v>4</v>
      </c>
      <c r="B411">
        <v>401</v>
      </c>
      <c r="C411">
        <v>4</v>
      </c>
      <c r="D411">
        <v>129</v>
      </c>
      <c r="E411">
        <v>1</v>
      </c>
      <c r="F411">
        <v>0</v>
      </c>
      <c r="G411">
        <v>2077</v>
      </c>
      <c r="H411" s="17" t="s">
        <v>1273</v>
      </c>
      <c r="I411">
        <v>1</v>
      </c>
      <c r="J411">
        <v>0</v>
      </c>
      <c r="K411" s="17" t="s">
        <v>1274</v>
      </c>
      <c r="L411" s="1">
        <v>44588</v>
      </c>
      <c r="M411">
        <v>3681.02</v>
      </c>
      <c r="N411" s="17" t="s">
        <v>437</v>
      </c>
      <c r="O411">
        <v>213</v>
      </c>
      <c r="P411" s="17" t="s">
        <v>438</v>
      </c>
      <c r="Q411">
        <v>0</v>
      </c>
      <c r="R411" s="17" t="s">
        <v>439</v>
      </c>
      <c r="S411" s="17" t="s">
        <v>440</v>
      </c>
      <c r="T411" s="17" t="s">
        <v>438</v>
      </c>
      <c r="U411">
        <v>0</v>
      </c>
      <c r="V411">
        <v>0</v>
      </c>
      <c r="W411" s="17" t="s">
        <v>1275</v>
      </c>
      <c r="X411" s="17" t="s">
        <v>442</v>
      </c>
      <c r="Y411">
        <v>0</v>
      </c>
      <c r="Z411" s="17" t="s">
        <v>486</v>
      </c>
      <c r="AA411" s="17" t="s">
        <v>443</v>
      </c>
      <c r="AB411" s="17" t="s">
        <v>444</v>
      </c>
      <c r="AC411">
        <v>0</v>
      </c>
      <c r="AD411">
        <v>0</v>
      </c>
      <c r="AE411">
        <v>0</v>
      </c>
      <c r="AF411">
        <v>2022</v>
      </c>
      <c r="AG411" s="1">
        <v>44562</v>
      </c>
      <c r="AH411" s="1">
        <v>44773</v>
      </c>
      <c r="AI411" s="1">
        <v>44785</v>
      </c>
      <c r="AJ411" s="17" t="s">
        <v>34</v>
      </c>
      <c r="AK411" s="17" t="s">
        <v>35</v>
      </c>
      <c r="AL411" s="17" t="s">
        <v>10388</v>
      </c>
      <c r="AM411" s="17">
        <f>MONTH(EMPENHO[[#This Row],[data_empenho]])</f>
        <v>1</v>
      </c>
    </row>
    <row r="412" spans="1:39" x14ac:dyDescent="0.25">
      <c r="A412">
        <v>4</v>
      </c>
      <c r="B412">
        <v>401</v>
      </c>
      <c r="C412">
        <v>4</v>
      </c>
      <c r="D412">
        <v>129</v>
      </c>
      <c r="E412">
        <v>1</v>
      </c>
      <c r="F412">
        <v>0</v>
      </c>
      <c r="G412">
        <v>2077</v>
      </c>
      <c r="H412" s="17" t="s">
        <v>1176</v>
      </c>
      <c r="I412">
        <v>1</v>
      </c>
      <c r="J412">
        <v>0</v>
      </c>
      <c r="K412" s="17" t="s">
        <v>1276</v>
      </c>
      <c r="L412" s="1">
        <v>44588</v>
      </c>
      <c r="M412">
        <v>826.35</v>
      </c>
      <c r="N412" s="17" t="s">
        <v>437</v>
      </c>
      <c r="O412">
        <v>213</v>
      </c>
      <c r="P412" s="17" t="s">
        <v>438</v>
      </c>
      <c r="Q412">
        <v>0</v>
      </c>
      <c r="R412" s="17" t="s">
        <v>439</v>
      </c>
      <c r="S412" s="17" t="s">
        <v>440</v>
      </c>
      <c r="T412" s="17" t="s">
        <v>438</v>
      </c>
      <c r="U412">
        <v>0</v>
      </c>
      <c r="V412">
        <v>0</v>
      </c>
      <c r="W412" s="17" t="s">
        <v>1277</v>
      </c>
      <c r="X412" s="17" t="s">
        <v>442</v>
      </c>
      <c r="Y412">
        <v>0</v>
      </c>
      <c r="Z412" s="17" t="s">
        <v>486</v>
      </c>
      <c r="AA412" s="17" t="s">
        <v>443</v>
      </c>
      <c r="AB412" s="17" t="s">
        <v>444</v>
      </c>
      <c r="AC412">
        <v>0</v>
      </c>
      <c r="AD412">
        <v>0</v>
      </c>
      <c r="AE412">
        <v>0</v>
      </c>
      <c r="AF412">
        <v>2022</v>
      </c>
      <c r="AG412" s="1">
        <v>44562</v>
      </c>
      <c r="AH412" s="1">
        <v>44773</v>
      </c>
      <c r="AI412" s="1">
        <v>44785</v>
      </c>
      <c r="AJ412" s="17" t="s">
        <v>34</v>
      </c>
      <c r="AK412" s="17" t="s">
        <v>35</v>
      </c>
      <c r="AL412" s="17" t="s">
        <v>10388</v>
      </c>
      <c r="AM412" s="17">
        <f>MONTH(EMPENHO[[#This Row],[data_empenho]])</f>
        <v>1</v>
      </c>
    </row>
    <row r="413" spans="1:39" x14ac:dyDescent="0.25">
      <c r="A413">
        <v>4</v>
      </c>
      <c r="B413">
        <v>401</v>
      </c>
      <c r="C413">
        <v>4</v>
      </c>
      <c r="D413">
        <v>129</v>
      </c>
      <c r="E413">
        <v>1</v>
      </c>
      <c r="F413">
        <v>0</v>
      </c>
      <c r="G413">
        <v>2077</v>
      </c>
      <c r="H413" s="17" t="s">
        <v>1145</v>
      </c>
      <c r="I413">
        <v>1112</v>
      </c>
      <c r="J413">
        <v>0</v>
      </c>
      <c r="K413" s="17" t="s">
        <v>1278</v>
      </c>
      <c r="L413" s="1">
        <v>44588</v>
      </c>
      <c r="M413">
        <v>2580.5100000000002</v>
      </c>
      <c r="N413" s="17" t="s">
        <v>437</v>
      </c>
      <c r="O413">
        <v>213</v>
      </c>
      <c r="P413" s="17" t="s">
        <v>438</v>
      </c>
      <c r="Q413">
        <v>0</v>
      </c>
      <c r="R413" s="17" t="s">
        <v>439</v>
      </c>
      <c r="S413" s="17" t="s">
        <v>440</v>
      </c>
      <c r="T413" s="17" t="s">
        <v>438</v>
      </c>
      <c r="U413">
        <v>0</v>
      </c>
      <c r="V413">
        <v>0</v>
      </c>
      <c r="W413" s="17" t="s">
        <v>1279</v>
      </c>
      <c r="X413" s="17" t="s">
        <v>442</v>
      </c>
      <c r="Y413">
        <v>0</v>
      </c>
      <c r="Z413" s="17" t="s">
        <v>486</v>
      </c>
      <c r="AA413" s="17" t="s">
        <v>443</v>
      </c>
      <c r="AB413" s="17" t="s">
        <v>444</v>
      </c>
      <c r="AC413">
        <v>0</v>
      </c>
      <c r="AD413">
        <v>0</v>
      </c>
      <c r="AE413">
        <v>0</v>
      </c>
      <c r="AF413">
        <v>2022</v>
      </c>
      <c r="AG413" s="1">
        <v>44562</v>
      </c>
      <c r="AH413" s="1">
        <v>44773</v>
      </c>
      <c r="AI413" s="1">
        <v>44785</v>
      </c>
      <c r="AJ413" s="17" t="s">
        <v>34</v>
      </c>
      <c r="AK413" s="17" t="s">
        <v>35</v>
      </c>
      <c r="AL413" s="17" t="s">
        <v>10388</v>
      </c>
      <c r="AM413" s="17">
        <f>MONTH(EMPENHO[[#This Row],[data_empenho]])</f>
        <v>1</v>
      </c>
    </row>
    <row r="414" spans="1:39" x14ac:dyDescent="0.25">
      <c r="A414">
        <v>5</v>
      </c>
      <c r="B414">
        <v>501</v>
      </c>
      <c r="C414">
        <v>4</v>
      </c>
      <c r="D414">
        <v>122</v>
      </c>
      <c r="E414">
        <v>1</v>
      </c>
      <c r="F414">
        <v>0</v>
      </c>
      <c r="G414">
        <v>2022</v>
      </c>
      <c r="H414" s="17" t="s">
        <v>1173</v>
      </c>
      <c r="I414">
        <v>1</v>
      </c>
      <c r="J414">
        <v>0</v>
      </c>
      <c r="K414" s="17" t="s">
        <v>1280</v>
      </c>
      <c r="L414" s="1">
        <v>44588</v>
      </c>
      <c r="M414">
        <v>6467.68</v>
      </c>
      <c r="N414" s="17" t="s">
        <v>437</v>
      </c>
      <c r="O414">
        <v>213</v>
      </c>
      <c r="P414" s="17" t="s">
        <v>438</v>
      </c>
      <c r="Q414">
        <v>0</v>
      </c>
      <c r="R414" s="17" t="s">
        <v>439</v>
      </c>
      <c r="S414" s="17" t="s">
        <v>440</v>
      </c>
      <c r="T414" s="17" t="s">
        <v>438</v>
      </c>
      <c r="U414">
        <v>0</v>
      </c>
      <c r="V414">
        <v>0</v>
      </c>
      <c r="W414" s="17" t="s">
        <v>1281</v>
      </c>
      <c r="X414" s="17" t="s">
        <v>442</v>
      </c>
      <c r="Y414">
        <v>0</v>
      </c>
      <c r="Z414" s="17" t="s">
        <v>486</v>
      </c>
      <c r="AA414" s="17" t="s">
        <v>443</v>
      </c>
      <c r="AB414" s="17" t="s">
        <v>444</v>
      </c>
      <c r="AC414">
        <v>0</v>
      </c>
      <c r="AD414">
        <v>0</v>
      </c>
      <c r="AE414">
        <v>0</v>
      </c>
      <c r="AF414">
        <v>2022</v>
      </c>
      <c r="AG414" s="1">
        <v>44562</v>
      </c>
      <c r="AH414" s="1">
        <v>44773</v>
      </c>
      <c r="AI414" s="1">
        <v>44785</v>
      </c>
      <c r="AJ414" s="17" t="s">
        <v>34</v>
      </c>
      <c r="AK414" s="17" t="s">
        <v>35</v>
      </c>
      <c r="AL414" s="17" t="s">
        <v>10388</v>
      </c>
      <c r="AM414" s="17">
        <f>MONTH(EMPENHO[[#This Row],[data_empenho]])</f>
        <v>1</v>
      </c>
    </row>
    <row r="415" spans="1:39" x14ac:dyDescent="0.25">
      <c r="A415">
        <v>5</v>
      </c>
      <c r="B415">
        <v>501</v>
      </c>
      <c r="C415">
        <v>4</v>
      </c>
      <c r="D415">
        <v>122</v>
      </c>
      <c r="E415">
        <v>1</v>
      </c>
      <c r="F415">
        <v>0</v>
      </c>
      <c r="G415">
        <v>2022</v>
      </c>
      <c r="H415" s="17" t="s">
        <v>1145</v>
      </c>
      <c r="I415">
        <v>1</v>
      </c>
      <c r="J415">
        <v>0</v>
      </c>
      <c r="K415" s="17" t="s">
        <v>1282</v>
      </c>
      <c r="L415" s="1">
        <v>44588</v>
      </c>
      <c r="M415">
        <v>337.94</v>
      </c>
      <c r="N415" s="17" t="s">
        <v>437</v>
      </c>
      <c r="O415">
        <v>213</v>
      </c>
      <c r="P415" s="17" t="s">
        <v>438</v>
      </c>
      <c r="Q415">
        <v>0</v>
      </c>
      <c r="R415" s="17" t="s">
        <v>439</v>
      </c>
      <c r="S415" s="17" t="s">
        <v>440</v>
      </c>
      <c r="T415" s="17" t="s">
        <v>438</v>
      </c>
      <c r="U415">
        <v>0</v>
      </c>
      <c r="V415">
        <v>0</v>
      </c>
      <c r="W415" s="17" t="s">
        <v>1283</v>
      </c>
      <c r="X415" s="17" t="s">
        <v>442</v>
      </c>
      <c r="Y415">
        <v>0</v>
      </c>
      <c r="Z415" s="17" t="s">
        <v>486</v>
      </c>
      <c r="AA415" s="17" t="s">
        <v>443</v>
      </c>
      <c r="AB415" s="17" t="s">
        <v>444</v>
      </c>
      <c r="AC415">
        <v>0</v>
      </c>
      <c r="AD415">
        <v>0</v>
      </c>
      <c r="AE415">
        <v>0</v>
      </c>
      <c r="AF415">
        <v>2022</v>
      </c>
      <c r="AG415" s="1">
        <v>44562</v>
      </c>
      <c r="AH415" s="1">
        <v>44773</v>
      </c>
      <c r="AI415" s="1">
        <v>44785</v>
      </c>
      <c r="AJ415" s="17" t="s">
        <v>34</v>
      </c>
      <c r="AK415" s="17" t="s">
        <v>35</v>
      </c>
      <c r="AL415" s="17" t="s">
        <v>10388</v>
      </c>
      <c r="AM415" s="17">
        <f>MONTH(EMPENHO[[#This Row],[data_empenho]])</f>
        <v>1</v>
      </c>
    </row>
    <row r="416" spans="1:39" x14ac:dyDescent="0.25">
      <c r="A416">
        <v>5</v>
      </c>
      <c r="B416">
        <v>501</v>
      </c>
      <c r="C416">
        <v>4</v>
      </c>
      <c r="D416">
        <v>122</v>
      </c>
      <c r="E416">
        <v>1</v>
      </c>
      <c r="F416">
        <v>0</v>
      </c>
      <c r="G416">
        <v>2022</v>
      </c>
      <c r="H416" s="17" t="s">
        <v>1273</v>
      </c>
      <c r="I416">
        <v>1</v>
      </c>
      <c r="J416">
        <v>0</v>
      </c>
      <c r="K416" s="17" t="s">
        <v>1284</v>
      </c>
      <c r="L416" s="1">
        <v>44588</v>
      </c>
      <c r="M416">
        <v>1811.63</v>
      </c>
      <c r="N416" s="17" t="s">
        <v>437</v>
      </c>
      <c r="O416">
        <v>213</v>
      </c>
      <c r="P416" s="17" t="s">
        <v>438</v>
      </c>
      <c r="Q416">
        <v>0</v>
      </c>
      <c r="R416" s="17" t="s">
        <v>439</v>
      </c>
      <c r="S416" s="17" t="s">
        <v>440</v>
      </c>
      <c r="T416" s="17" t="s">
        <v>438</v>
      </c>
      <c r="U416">
        <v>0</v>
      </c>
      <c r="V416">
        <v>0</v>
      </c>
      <c r="W416" s="17" t="s">
        <v>1285</v>
      </c>
      <c r="X416" s="17" t="s">
        <v>442</v>
      </c>
      <c r="Y416">
        <v>0</v>
      </c>
      <c r="Z416" s="17" t="s">
        <v>486</v>
      </c>
      <c r="AA416" s="17" t="s">
        <v>443</v>
      </c>
      <c r="AB416" s="17" t="s">
        <v>444</v>
      </c>
      <c r="AC416">
        <v>0</v>
      </c>
      <c r="AD416">
        <v>0</v>
      </c>
      <c r="AE416">
        <v>0</v>
      </c>
      <c r="AF416">
        <v>2022</v>
      </c>
      <c r="AG416" s="1">
        <v>44562</v>
      </c>
      <c r="AH416" s="1">
        <v>44773</v>
      </c>
      <c r="AI416" s="1">
        <v>44785</v>
      </c>
      <c r="AJ416" s="17" t="s">
        <v>34</v>
      </c>
      <c r="AK416" s="17" t="s">
        <v>35</v>
      </c>
      <c r="AL416" s="17" t="s">
        <v>10388</v>
      </c>
      <c r="AM416" s="17">
        <f>MONTH(EMPENHO[[#This Row],[data_empenho]])</f>
        <v>1</v>
      </c>
    </row>
    <row r="417" spans="1:39" x14ac:dyDescent="0.25">
      <c r="A417">
        <v>5</v>
      </c>
      <c r="B417">
        <v>501</v>
      </c>
      <c r="C417">
        <v>4</v>
      </c>
      <c r="D417">
        <v>122</v>
      </c>
      <c r="E417">
        <v>1</v>
      </c>
      <c r="F417">
        <v>0</v>
      </c>
      <c r="G417">
        <v>2022</v>
      </c>
      <c r="H417" s="17" t="s">
        <v>1176</v>
      </c>
      <c r="I417">
        <v>1</v>
      </c>
      <c r="J417">
        <v>0</v>
      </c>
      <c r="K417" s="17" t="s">
        <v>1286</v>
      </c>
      <c r="L417" s="1">
        <v>44588</v>
      </c>
      <c r="M417">
        <v>913.64</v>
      </c>
      <c r="N417" s="17" t="s">
        <v>437</v>
      </c>
      <c r="O417">
        <v>213</v>
      </c>
      <c r="P417" s="17" t="s">
        <v>438</v>
      </c>
      <c r="Q417">
        <v>0</v>
      </c>
      <c r="R417" s="17" t="s">
        <v>439</v>
      </c>
      <c r="S417" s="17" t="s">
        <v>440</v>
      </c>
      <c r="T417" s="17" t="s">
        <v>438</v>
      </c>
      <c r="U417">
        <v>0</v>
      </c>
      <c r="V417">
        <v>0</v>
      </c>
      <c r="W417" s="17" t="s">
        <v>1287</v>
      </c>
      <c r="X417" s="17" t="s">
        <v>442</v>
      </c>
      <c r="Y417">
        <v>0</v>
      </c>
      <c r="Z417" s="17" t="s">
        <v>486</v>
      </c>
      <c r="AA417" s="17" t="s">
        <v>443</v>
      </c>
      <c r="AB417" s="17" t="s">
        <v>444</v>
      </c>
      <c r="AC417">
        <v>0</v>
      </c>
      <c r="AD417">
        <v>0</v>
      </c>
      <c r="AE417">
        <v>0</v>
      </c>
      <c r="AF417">
        <v>2022</v>
      </c>
      <c r="AG417" s="1">
        <v>44562</v>
      </c>
      <c r="AH417" s="1">
        <v>44773</v>
      </c>
      <c r="AI417" s="1">
        <v>44785</v>
      </c>
      <c r="AJ417" s="17" t="s">
        <v>34</v>
      </c>
      <c r="AK417" s="17" t="s">
        <v>35</v>
      </c>
      <c r="AL417" s="17" t="s">
        <v>10388</v>
      </c>
      <c r="AM417" s="17">
        <f>MONTH(EMPENHO[[#This Row],[data_empenho]])</f>
        <v>1</v>
      </c>
    </row>
    <row r="418" spans="1:39" x14ac:dyDescent="0.25">
      <c r="A418">
        <v>3</v>
      </c>
      <c r="B418">
        <v>301</v>
      </c>
      <c r="C418">
        <v>4</v>
      </c>
      <c r="D418">
        <v>122</v>
      </c>
      <c r="E418">
        <v>1</v>
      </c>
      <c r="F418">
        <v>0</v>
      </c>
      <c r="G418">
        <v>2068</v>
      </c>
      <c r="H418" s="17" t="s">
        <v>1145</v>
      </c>
      <c r="I418">
        <v>1</v>
      </c>
      <c r="J418">
        <v>0</v>
      </c>
      <c r="K418" s="17" t="s">
        <v>1288</v>
      </c>
      <c r="L418" s="1">
        <v>44588</v>
      </c>
      <c r="M418">
        <v>1039.82</v>
      </c>
      <c r="N418" s="17" t="s">
        <v>437</v>
      </c>
      <c r="O418">
        <v>213</v>
      </c>
      <c r="P418" s="17" t="s">
        <v>438</v>
      </c>
      <c r="Q418">
        <v>0</v>
      </c>
      <c r="R418" s="17" t="s">
        <v>439</v>
      </c>
      <c r="S418" s="17" t="s">
        <v>440</v>
      </c>
      <c r="T418" s="17" t="s">
        <v>438</v>
      </c>
      <c r="U418">
        <v>0</v>
      </c>
      <c r="V418">
        <v>0</v>
      </c>
      <c r="W418" s="17" t="s">
        <v>1289</v>
      </c>
      <c r="X418" s="17" t="s">
        <v>442</v>
      </c>
      <c r="Y418">
        <v>0</v>
      </c>
      <c r="Z418" s="17" t="s">
        <v>486</v>
      </c>
      <c r="AA418" s="17" t="s">
        <v>443</v>
      </c>
      <c r="AB418" s="17" t="s">
        <v>444</v>
      </c>
      <c r="AC418">
        <v>0</v>
      </c>
      <c r="AD418">
        <v>0</v>
      </c>
      <c r="AE418">
        <v>0</v>
      </c>
      <c r="AF418">
        <v>2022</v>
      </c>
      <c r="AG418" s="1">
        <v>44562</v>
      </c>
      <c r="AH418" s="1">
        <v>44773</v>
      </c>
      <c r="AI418" s="1">
        <v>44785</v>
      </c>
      <c r="AJ418" s="17" t="s">
        <v>34</v>
      </c>
      <c r="AK418" s="17" t="s">
        <v>35</v>
      </c>
      <c r="AL418" s="17" t="s">
        <v>10388</v>
      </c>
      <c r="AM418" s="17">
        <f>MONTH(EMPENHO[[#This Row],[data_empenho]])</f>
        <v>1</v>
      </c>
    </row>
    <row r="419" spans="1:39" x14ac:dyDescent="0.25">
      <c r="A419">
        <v>5</v>
      </c>
      <c r="B419">
        <v>502</v>
      </c>
      <c r="C419">
        <v>12</v>
      </c>
      <c r="D419">
        <v>365</v>
      </c>
      <c r="E419">
        <v>2</v>
      </c>
      <c r="F419">
        <v>0</v>
      </c>
      <c r="G419">
        <v>2026</v>
      </c>
      <c r="H419" s="17" t="s">
        <v>1173</v>
      </c>
      <c r="I419">
        <v>31</v>
      </c>
      <c r="J419">
        <v>0</v>
      </c>
      <c r="K419" s="17" t="s">
        <v>1290</v>
      </c>
      <c r="L419" s="1">
        <v>44588</v>
      </c>
      <c r="M419">
        <v>50428.1</v>
      </c>
      <c r="N419" s="17" t="s">
        <v>437</v>
      </c>
      <c r="O419">
        <v>213</v>
      </c>
      <c r="P419" s="17" t="s">
        <v>438</v>
      </c>
      <c r="Q419">
        <v>501</v>
      </c>
      <c r="R419" s="17" t="s">
        <v>439</v>
      </c>
      <c r="S419" s="17" t="s">
        <v>440</v>
      </c>
      <c r="T419" s="17" t="s">
        <v>438</v>
      </c>
      <c r="U419">
        <v>0</v>
      </c>
      <c r="V419">
        <v>0</v>
      </c>
      <c r="W419" s="17" t="s">
        <v>1291</v>
      </c>
      <c r="X419" s="17" t="s">
        <v>442</v>
      </c>
      <c r="Y419">
        <v>0</v>
      </c>
      <c r="Z419" s="17" t="s">
        <v>486</v>
      </c>
      <c r="AA419" s="17" t="s">
        <v>443</v>
      </c>
      <c r="AB419" s="17" t="s">
        <v>444</v>
      </c>
      <c r="AC419">
        <v>0</v>
      </c>
      <c r="AD419">
        <v>0</v>
      </c>
      <c r="AE419">
        <v>0</v>
      </c>
      <c r="AF419">
        <v>2022</v>
      </c>
      <c r="AG419" s="1">
        <v>44562</v>
      </c>
      <c r="AH419" s="1">
        <v>44773</v>
      </c>
      <c r="AI419" s="1">
        <v>44785</v>
      </c>
      <c r="AJ419" s="17" t="s">
        <v>34</v>
      </c>
      <c r="AK419" s="17" t="s">
        <v>35</v>
      </c>
      <c r="AL419" s="17" t="s">
        <v>10388</v>
      </c>
      <c r="AM419" s="17">
        <f>MONTH(EMPENHO[[#This Row],[data_empenho]])</f>
        <v>1</v>
      </c>
    </row>
    <row r="420" spans="1:39" x14ac:dyDescent="0.25">
      <c r="A420">
        <v>5</v>
      </c>
      <c r="B420">
        <v>502</v>
      </c>
      <c r="C420">
        <v>12</v>
      </c>
      <c r="D420">
        <v>365</v>
      </c>
      <c r="E420">
        <v>2</v>
      </c>
      <c r="F420">
        <v>0</v>
      </c>
      <c r="G420">
        <v>2026</v>
      </c>
      <c r="H420" s="17" t="s">
        <v>1173</v>
      </c>
      <c r="I420">
        <v>31</v>
      </c>
      <c r="J420">
        <v>0</v>
      </c>
      <c r="K420" s="17" t="s">
        <v>1292</v>
      </c>
      <c r="L420" s="1">
        <v>44588</v>
      </c>
      <c r="M420">
        <v>6063.09</v>
      </c>
      <c r="N420" s="17" t="s">
        <v>437</v>
      </c>
      <c r="O420">
        <v>213</v>
      </c>
      <c r="P420" s="17" t="s">
        <v>438</v>
      </c>
      <c r="Q420">
        <v>501</v>
      </c>
      <c r="R420" s="17" t="s">
        <v>439</v>
      </c>
      <c r="S420" s="17" t="s">
        <v>440</v>
      </c>
      <c r="T420" s="17" t="s">
        <v>438</v>
      </c>
      <c r="U420">
        <v>0</v>
      </c>
      <c r="V420">
        <v>0</v>
      </c>
      <c r="W420" s="17" t="s">
        <v>1293</v>
      </c>
      <c r="X420" s="17" t="s">
        <v>442</v>
      </c>
      <c r="Y420">
        <v>0</v>
      </c>
      <c r="Z420" s="17" t="s">
        <v>486</v>
      </c>
      <c r="AA420" s="17" t="s">
        <v>443</v>
      </c>
      <c r="AB420" s="17" t="s">
        <v>444</v>
      </c>
      <c r="AC420">
        <v>0</v>
      </c>
      <c r="AD420">
        <v>0</v>
      </c>
      <c r="AE420">
        <v>0</v>
      </c>
      <c r="AF420">
        <v>2022</v>
      </c>
      <c r="AG420" s="1">
        <v>44562</v>
      </c>
      <c r="AH420" s="1">
        <v>44773</v>
      </c>
      <c r="AI420" s="1">
        <v>44785</v>
      </c>
      <c r="AJ420" s="17" t="s">
        <v>34</v>
      </c>
      <c r="AK420" s="17" t="s">
        <v>35</v>
      </c>
      <c r="AL420" s="17" t="s">
        <v>10388</v>
      </c>
      <c r="AM420" s="17">
        <f>MONTH(EMPENHO[[#This Row],[data_empenho]])</f>
        <v>1</v>
      </c>
    </row>
    <row r="421" spans="1:39" x14ac:dyDescent="0.25">
      <c r="A421">
        <v>5</v>
      </c>
      <c r="B421">
        <v>502</v>
      </c>
      <c r="C421">
        <v>12</v>
      </c>
      <c r="D421">
        <v>365</v>
      </c>
      <c r="E421">
        <v>2</v>
      </c>
      <c r="F421">
        <v>0</v>
      </c>
      <c r="G421">
        <v>2026</v>
      </c>
      <c r="H421" s="17" t="s">
        <v>1184</v>
      </c>
      <c r="I421">
        <v>31</v>
      </c>
      <c r="J421">
        <v>0</v>
      </c>
      <c r="K421" s="17" t="s">
        <v>1294</v>
      </c>
      <c r="L421" s="1">
        <v>44588</v>
      </c>
      <c r="M421">
        <v>5177.3599999999997</v>
      </c>
      <c r="N421" s="17" t="s">
        <v>437</v>
      </c>
      <c r="O421">
        <v>213</v>
      </c>
      <c r="P421" s="17" t="s">
        <v>438</v>
      </c>
      <c r="Q421">
        <v>501</v>
      </c>
      <c r="R421" s="17" t="s">
        <v>439</v>
      </c>
      <c r="S421" s="17" t="s">
        <v>440</v>
      </c>
      <c r="T421" s="17" t="s">
        <v>438</v>
      </c>
      <c r="U421">
        <v>0</v>
      </c>
      <c r="V421">
        <v>0</v>
      </c>
      <c r="W421" s="17" t="s">
        <v>1295</v>
      </c>
      <c r="X421" s="17" t="s">
        <v>442</v>
      </c>
      <c r="Y421">
        <v>0</v>
      </c>
      <c r="Z421" s="17" t="s">
        <v>486</v>
      </c>
      <c r="AA421" s="17" t="s">
        <v>443</v>
      </c>
      <c r="AB421" s="17" t="s">
        <v>444</v>
      </c>
      <c r="AC421">
        <v>0</v>
      </c>
      <c r="AD421">
        <v>0</v>
      </c>
      <c r="AE421">
        <v>0</v>
      </c>
      <c r="AF421">
        <v>2022</v>
      </c>
      <c r="AG421" s="1">
        <v>44562</v>
      </c>
      <c r="AH421" s="1">
        <v>44773</v>
      </c>
      <c r="AI421" s="1">
        <v>44785</v>
      </c>
      <c r="AJ421" s="17" t="s">
        <v>34</v>
      </c>
      <c r="AK421" s="17" t="s">
        <v>35</v>
      </c>
      <c r="AL421" s="17" t="s">
        <v>10388</v>
      </c>
      <c r="AM421" s="17">
        <f>MONTH(EMPENHO[[#This Row],[data_empenho]])</f>
        <v>1</v>
      </c>
    </row>
    <row r="422" spans="1:39" x14ac:dyDescent="0.25">
      <c r="A422">
        <v>5</v>
      </c>
      <c r="B422">
        <v>502</v>
      </c>
      <c r="C422">
        <v>12</v>
      </c>
      <c r="D422">
        <v>365</v>
      </c>
      <c r="E422">
        <v>2</v>
      </c>
      <c r="F422">
        <v>0</v>
      </c>
      <c r="G422">
        <v>2026</v>
      </c>
      <c r="H422" s="17" t="s">
        <v>1296</v>
      </c>
      <c r="I422">
        <v>31</v>
      </c>
      <c r="J422">
        <v>0</v>
      </c>
      <c r="K422" s="17" t="s">
        <v>1297</v>
      </c>
      <c r="L422" s="1">
        <v>44588</v>
      </c>
      <c r="M422">
        <v>9546.2800000000007</v>
      </c>
      <c r="N422" s="17" t="s">
        <v>437</v>
      </c>
      <c r="O422">
        <v>213</v>
      </c>
      <c r="P422" s="17" t="s">
        <v>438</v>
      </c>
      <c r="Q422">
        <v>501</v>
      </c>
      <c r="R422" s="17" t="s">
        <v>439</v>
      </c>
      <c r="S422" s="17" t="s">
        <v>440</v>
      </c>
      <c r="T422" s="17" t="s">
        <v>438</v>
      </c>
      <c r="U422">
        <v>0</v>
      </c>
      <c r="V422">
        <v>0</v>
      </c>
      <c r="W422" s="17" t="s">
        <v>1298</v>
      </c>
      <c r="X422" s="17" t="s">
        <v>442</v>
      </c>
      <c r="Y422">
        <v>0</v>
      </c>
      <c r="Z422" s="17" t="s">
        <v>486</v>
      </c>
      <c r="AA422" s="17" t="s">
        <v>443</v>
      </c>
      <c r="AB422" s="17" t="s">
        <v>444</v>
      </c>
      <c r="AC422">
        <v>0</v>
      </c>
      <c r="AD422">
        <v>0</v>
      </c>
      <c r="AE422">
        <v>0</v>
      </c>
      <c r="AF422">
        <v>2022</v>
      </c>
      <c r="AG422" s="1">
        <v>44562</v>
      </c>
      <c r="AH422" s="1">
        <v>44773</v>
      </c>
      <c r="AI422" s="1">
        <v>44785</v>
      </c>
      <c r="AJ422" s="17" t="s">
        <v>34</v>
      </c>
      <c r="AK422" s="17" t="s">
        <v>35</v>
      </c>
      <c r="AL422" s="17" t="s">
        <v>10388</v>
      </c>
      <c r="AM422" s="17">
        <f>MONTH(EMPENHO[[#This Row],[data_empenho]])</f>
        <v>1</v>
      </c>
    </row>
    <row r="423" spans="1:39" x14ac:dyDescent="0.25">
      <c r="A423">
        <v>5</v>
      </c>
      <c r="B423">
        <v>502</v>
      </c>
      <c r="C423">
        <v>12</v>
      </c>
      <c r="D423">
        <v>365</v>
      </c>
      <c r="E423">
        <v>2</v>
      </c>
      <c r="F423">
        <v>0</v>
      </c>
      <c r="G423">
        <v>2026</v>
      </c>
      <c r="H423" s="17" t="s">
        <v>1176</v>
      </c>
      <c r="I423">
        <v>31</v>
      </c>
      <c r="J423">
        <v>0</v>
      </c>
      <c r="K423" s="17" t="s">
        <v>1299</v>
      </c>
      <c r="L423" s="1">
        <v>44588</v>
      </c>
      <c r="M423">
        <v>5649.08</v>
      </c>
      <c r="N423" s="17" t="s">
        <v>437</v>
      </c>
      <c r="O423">
        <v>213</v>
      </c>
      <c r="P423" s="17" t="s">
        <v>438</v>
      </c>
      <c r="Q423">
        <v>501</v>
      </c>
      <c r="R423" s="17" t="s">
        <v>439</v>
      </c>
      <c r="S423" s="17" t="s">
        <v>440</v>
      </c>
      <c r="T423" s="17" t="s">
        <v>438</v>
      </c>
      <c r="U423">
        <v>0</v>
      </c>
      <c r="V423">
        <v>0</v>
      </c>
      <c r="W423" s="17" t="s">
        <v>1300</v>
      </c>
      <c r="X423" s="17" t="s">
        <v>442</v>
      </c>
      <c r="Y423">
        <v>1</v>
      </c>
      <c r="Z423" s="17" t="s">
        <v>486</v>
      </c>
      <c r="AA423" s="17" t="s">
        <v>443</v>
      </c>
      <c r="AB423" s="17" t="s">
        <v>444</v>
      </c>
      <c r="AC423">
        <v>0</v>
      </c>
      <c r="AD423">
        <v>0</v>
      </c>
      <c r="AE423">
        <v>0</v>
      </c>
      <c r="AF423">
        <v>2022</v>
      </c>
      <c r="AG423" s="1">
        <v>44562</v>
      </c>
      <c r="AH423" s="1">
        <v>44773</v>
      </c>
      <c r="AI423" s="1">
        <v>44785</v>
      </c>
      <c r="AJ423" s="17" t="s">
        <v>34</v>
      </c>
      <c r="AK423" s="17" t="s">
        <v>35</v>
      </c>
      <c r="AL423" s="17" t="s">
        <v>10388</v>
      </c>
      <c r="AM423" s="17">
        <f>MONTH(EMPENHO[[#This Row],[data_empenho]])</f>
        <v>1</v>
      </c>
    </row>
    <row r="424" spans="1:39" x14ac:dyDescent="0.25">
      <c r="A424">
        <v>5</v>
      </c>
      <c r="B424">
        <v>502</v>
      </c>
      <c r="C424">
        <v>12</v>
      </c>
      <c r="D424">
        <v>365</v>
      </c>
      <c r="E424">
        <v>2</v>
      </c>
      <c r="F424">
        <v>0</v>
      </c>
      <c r="G424">
        <v>2026</v>
      </c>
      <c r="H424" s="17" t="s">
        <v>1145</v>
      </c>
      <c r="I424">
        <v>31</v>
      </c>
      <c r="J424">
        <v>0</v>
      </c>
      <c r="K424" s="17" t="s">
        <v>1301</v>
      </c>
      <c r="L424" s="1">
        <v>44588</v>
      </c>
      <c r="M424">
        <v>915.5</v>
      </c>
      <c r="N424" s="17" t="s">
        <v>437</v>
      </c>
      <c r="O424">
        <v>213</v>
      </c>
      <c r="P424" s="17" t="s">
        <v>438</v>
      </c>
      <c r="Q424">
        <v>501</v>
      </c>
      <c r="R424" s="17" t="s">
        <v>439</v>
      </c>
      <c r="S424" s="17" t="s">
        <v>440</v>
      </c>
      <c r="T424" s="17" t="s">
        <v>438</v>
      </c>
      <c r="U424">
        <v>0</v>
      </c>
      <c r="V424">
        <v>0</v>
      </c>
      <c r="W424" s="17" t="s">
        <v>1302</v>
      </c>
      <c r="X424" s="17" t="s">
        <v>442</v>
      </c>
      <c r="Y424">
        <v>0</v>
      </c>
      <c r="Z424" s="17" t="s">
        <v>486</v>
      </c>
      <c r="AA424" s="17" t="s">
        <v>443</v>
      </c>
      <c r="AB424" s="17" t="s">
        <v>444</v>
      </c>
      <c r="AC424">
        <v>0</v>
      </c>
      <c r="AD424">
        <v>0</v>
      </c>
      <c r="AE424">
        <v>0</v>
      </c>
      <c r="AF424">
        <v>2022</v>
      </c>
      <c r="AG424" s="1">
        <v>44562</v>
      </c>
      <c r="AH424" s="1">
        <v>44773</v>
      </c>
      <c r="AI424" s="1">
        <v>44785</v>
      </c>
      <c r="AJ424" s="17" t="s">
        <v>34</v>
      </c>
      <c r="AK424" s="17" t="s">
        <v>35</v>
      </c>
      <c r="AL424" s="17" t="s">
        <v>10388</v>
      </c>
      <c r="AM424" s="17">
        <f>MONTH(EMPENHO[[#This Row],[data_empenho]])</f>
        <v>1</v>
      </c>
    </row>
    <row r="425" spans="1:39" x14ac:dyDescent="0.25">
      <c r="A425">
        <v>5</v>
      </c>
      <c r="B425">
        <v>502</v>
      </c>
      <c r="C425">
        <v>12</v>
      </c>
      <c r="D425">
        <v>365</v>
      </c>
      <c r="E425">
        <v>2</v>
      </c>
      <c r="F425">
        <v>0</v>
      </c>
      <c r="G425">
        <v>2026</v>
      </c>
      <c r="H425" s="17" t="s">
        <v>1145</v>
      </c>
      <c r="I425">
        <v>31</v>
      </c>
      <c r="J425">
        <v>0</v>
      </c>
      <c r="K425" s="17" t="s">
        <v>1303</v>
      </c>
      <c r="L425" s="1">
        <v>44588</v>
      </c>
      <c r="M425">
        <v>1511.53</v>
      </c>
      <c r="N425" s="17" t="s">
        <v>437</v>
      </c>
      <c r="O425">
        <v>213</v>
      </c>
      <c r="P425" s="17" t="s">
        <v>438</v>
      </c>
      <c r="Q425">
        <v>501</v>
      </c>
      <c r="R425" s="17" t="s">
        <v>439</v>
      </c>
      <c r="S425" s="17" t="s">
        <v>440</v>
      </c>
      <c r="T425" s="17" t="s">
        <v>438</v>
      </c>
      <c r="U425">
        <v>0</v>
      </c>
      <c r="V425">
        <v>0</v>
      </c>
      <c r="W425" s="17" t="s">
        <v>1304</v>
      </c>
      <c r="X425" s="17" t="s">
        <v>442</v>
      </c>
      <c r="Y425">
        <v>0</v>
      </c>
      <c r="Z425" s="17" t="s">
        <v>486</v>
      </c>
      <c r="AA425" s="17" t="s">
        <v>443</v>
      </c>
      <c r="AB425" s="17" t="s">
        <v>444</v>
      </c>
      <c r="AC425">
        <v>0</v>
      </c>
      <c r="AD425">
        <v>0</v>
      </c>
      <c r="AE425">
        <v>0</v>
      </c>
      <c r="AF425">
        <v>2022</v>
      </c>
      <c r="AG425" s="1">
        <v>44562</v>
      </c>
      <c r="AH425" s="1">
        <v>44773</v>
      </c>
      <c r="AI425" s="1">
        <v>44785</v>
      </c>
      <c r="AJ425" s="17" t="s">
        <v>34</v>
      </c>
      <c r="AK425" s="17" t="s">
        <v>35</v>
      </c>
      <c r="AL425" s="17" t="s">
        <v>10388</v>
      </c>
      <c r="AM425" s="17">
        <f>MONTH(EMPENHO[[#This Row],[data_empenho]])</f>
        <v>1</v>
      </c>
    </row>
    <row r="426" spans="1:39" x14ac:dyDescent="0.25">
      <c r="A426">
        <v>5</v>
      </c>
      <c r="B426">
        <v>502</v>
      </c>
      <c r="C426">
        <v>12</v>
      </c>
      <c r="D426">
        <v>365</v>
      </c>
      <c r="E426">
        <v>2</v>
      </c>
      <c r="F426">
        <v>0</v>
      </c>
      <c r="G426">
        <v>2026</v>
      </c>
      <c r="H426" s="17" t="s">
        <v>1145</v>
      </c>
      <c r="I426">
        <v>31</v>
      </c>
      <c r="J426">
        <v>0</v>
      </c>
      <c r="K426" s="17" t="s">
        <v>1305</v>
      </c>
      <c r="L426" s="1">
        <v>44588</v>
      </c>
      <c r="M426">
        <v>1116.52</v>
      </c>
      <c r="N426" s="17" t="s">
        <v>437</v>
      </c>
      <c r="O426">
        <v>213</v>
      </c>
      <c r="P426" s="17" t="s">
        <v>438</v>
      </c>
      <c r="Q426">
        <v>501</v>
      </c>
      <c r="R426" s="17" t="s">
        <v>439</v>
      </c>
      <c r="S426" s="17" t="s">
        <v>440</v>
      </c>
      <c r="T426" s="17" t="s">
        <v>438</v>
      </c>
      <c r="U426">
        <v>0</v>
      </c>
      <c r="V426">
        <v>0</v>
      </c>
      <c r="W426" s="17" t="s">
        <v>1306</v>
      </c>
      <c r="X426" s="17" t="s">
        <v>442</v>
      </c>
      <c r="Y426">
        <v>0</v>
      </c>
      <c r="Z426" s="17" t="s">
        <v>486</v>
      </c>
      <c r="AA426" s="17" t="s">
        <v>443</v>
      </c>
      <c r="AB426" s="17" t="s">
        <v>444</v>
      </c>
      <c r="AC426">
        <v>0</v>
      </c>
      <c r="AD426">
        <v>0</v>
      </c>
      <c r="AE426">
        <v>0</v>
      </c>
      <c r="AF426">
        <v>2022</v>
      </c>
      <c r="AG426" s="1">
        <v>44562</v>
      </c>
      <c r="AH426" s="1">
        <v>44773</v>
      </c>
      <c r="AI426" s="1">
        <v>44785</v>
      </c>
      <c r="AJ426" s="17" t="s">
        <v>34</v>
      </c>
      <c r="AK426" s="17" t="s">
        <v>35</v>
      </c>
      <c r="AL426" s="17" t="s">
        <v>10388</v>
      </c>
      <c r="AM426" s="17">
        <f>MONTH(EMPENHO[[#This Row],[data_empenho]])</f>
        <v>1</v>
      </c>
    </row>
    <row r="427" spans="1:39" x14ac:dyDescent="0.25">
      <c r="A427">
        <v>5</v>
      </c>
      <c r="B427">
        <v>502</v>
      </c>
      <c r="C427">
        <v>12</v>
      </c>
      <c r="D427">
        <v>365</v>
      </c>
      <c r="E427">
        <v>2</v>
      </c>
      <c r="F427">
        <v>0</v>
      </c>
      <c r="G427">
        <v>2033</v>
      </c>
      <c r="H427" s="17" t="s">
        <v>1173</v>
      </c>
      <c r="I427">
        <v>31</v>
      </c>
      <c r="J427">
        <v>0</v>
      </c>
      <c r="K427" s="17" t="s">
        <v>1307</v>
      </c>
      <c r="L427" s="1">
        <v>44588</v>
      </c>
      <c r="M427">
        <v>10516.95</v>
      </c>
      <c r="N427" s="17" t="s">
        <v>437</v>
      </c>
      <c r="O427">
        <v>213</v>
      </c>
      <c r="P427" s="17" t="s">
        <v>438</v>
      </c>
      <c r="Q427">
        <v>501</v>
      </c>
      <c r="R427" s="17" t="s">
        <v>439</v>
      </c>
      <c r="S427" s="17" t="s">
        <v>440</v>
      </c>
      <c r="T427" s="17" t="s">
        <v>438</v>
      </c>
      <c r="U427">
        <v>0</v>
      </c>
      <c r="V427">
        <v>0</v>
      </c>
      <c r="W427" s="17" t="s">
        <v>1308</v>
      </c>
      <c r="X427" s="17" t="s">
        <v>442</v>
      </c>
      <c r="Y427">
        <v>0</v>
      </c>
      <c r="Z427" s="17" t="s">
        <v>486</v>
      </c>
      <c r="AA427" s="17" t="s">
        <v>443</v>
      </c>
      <c r="AB427" s="17" t="s">
        <v>444</v>
      </c>
      <c r="AC427">
        <v>0</v>
      </c>
      <c r="AD427">
        <v>0</v>
      </c>
      <c r="AE427">
        <v>0</v>
      </c>
      <c r="AF427">
        <v>2022</v>
      </c>
      <c r="AG427" s="1">
        <v>44562</v>
      </c>
      <c r="AH427" s="1">
        <v>44773</v>
      </c>
      <c r="AI427" s="1">
        <v>44785</v>
      </c>
      <c r="AJ427" s="17" t="s">
        <v>34</v>
      </c>
      <c r="AK427" s="17" t="s">
        <v>35</v>
      </c>
      <c r="AL427" s="17" t="s">
        <v>10388</v>
      </c>
      <c r="AM427" s="17">
        <f>MONTH(EMPENHO[[#This Row],[data_empenho]])</f>
        <v>1</v>
      </c>
    </row>
    <row r="428" spans="1:39" x14ac:dyDescent="0.25">
      <c r="A428">
        <v>5</v>
      </c>
      <c r="B428">
        <v>502</v>
      </c>
      <c r="C428">
        <v>12</v>
      </c>
      <c r="D428">
        <v>365</v>
      </c>
      <c r="E428">
        <v>2</v>
      </c>
      <c r="F428">
        <v>0</v>
      </c>
      <c r="G428">
        <v>2033</v>
      </c>
      <c r="H428" s="17" t="s">
        <v>1181</v>
      </c>
      <c r="I428">
        <v>31</v>
      </c>
      <c r="J428">
        <v>0</v>
      </c>
      <c r="K428" s="17" t="s">
        <v>1309</v>
      </c>
      <c r="L428" s="1">
        <v>44588</v>
      </c>
      <c r="M428">
        <v>2856.77</v>
      </c>
      <c r="N428" s="17" t="s">
        <v>437</v>
      </c>
      <c r="O428">
        <v>213</v>
      </c>
      <c r="P428" s="17" t="s">
        <v>438</v>
      </c>
      <c r="Q428">
        <v>501</v>
      </c>
      <c r="R428" s="17" t="s">
        <v>439</v>
      </c>
      <c r="S428" s="17" t="s">
        <v>440</v>
      </c>
      <c r="T428" s="17" t="s">
        <v>438</v>
      </c>
      <c r="U428">
        <v>0</v>
      </c>
      <c r="V428">
        <v>0</v>
      </c>
      <c r="W428" s="17" t="s">
        <v>1310</v>
      </c>
      <c r="X428" s="17" t="s">
        <v>442</v>
      </c>
      <c r="Y428">
        <v>0</v>
      </c>
      <c r="Z428" s="17" t="s">
        <v>486</v>
      </c>
      <c r="AA428" s="17" t="s">
        <v>443</v>
      </c>
      <c r="AB428" s="17" t="s">
        <v>444</v>
      </c>
      <c r="AC428">
        <v>0</v>
      </c>
      <c r="AD428">
        <v>0</v>
      </c>
      <c r="AE428">
        <v>0</v>
      </c>
      <c r="AF428">
        <v>2022</v>
      </c>
      <c r="AG428" s="1">
        <v>44562</v>
      </c>
      <c r="AH428" s="1">
        <v>44773</v>
      </c>
      <c r="AI428" s="1">
        <v>44785</v>
      </c>
      <c r="AJ428" s="17" t="s">
        <v>34</v>
      </c>
      <c r="AK428" s="17" t="s">
        <v>35</v>
      </c>
      <c r="AL428" s="17" t="s">
        <v>10388</v>
      </c>
      <c r="AM428" s="17">
        <f>MONTH(EMPENHO[[#This Row],[data_empenho]])</f>
        <v>1</v>
      </c>
    </row>
    <row r="429" spans="1:39" x14ac:dyDescent="0.25">
      <c r="A429">
        <v>5</v>
      </c>
      <c r="B429">
        <v>502</v>
      </c>
      <c r="C429">
        <v>12</v>
      </c>
      <c r="D429">
        <v>365</v>
      </c>
      <c r="E429">
        <v>2</v>
      </c>
      <c r="F429">
        <v>0</v>
      </c>
      <c r="G429">
        <v>2033</v>
      </c>
      <c r="H429" s="17" t="s">
        <v>1184</v>
      </c>
      <c r="I429">
        <v>31</v>
      </c>
      <c r="J429">
        <v>0</v>
      </c>
      <c r="K429" s="17" t="s">
        <v>1311</v>
      </c>
      <c r="L429" s="1">
        <v>44588</v>
      </c>
      <c r="M429">
        <v>3952.42</v>
      </c>
      <c r="N429" s="17" t="s">
        <v>437</v>
      </c>
      <c r="O429">
        <v>213</v>
      </c>
      <c r="P429" s="17" t="s">
        <v>438</v>
      </c>
      <c r="Q429">
        <v>501</v>
      </c>
      <c r="R429" s="17" t="s">
        <v>439</v>
      </c>
      <c r="S429" s="17" t="s">
        <v>440</v>
      </c>
      <c r="T429" s="17" t="s">
        <v>438</v>
      </c>
      <c r="U429">
        <v>0</v>
      </c>
      <c r="V429">
        <v>0</v>
      </c>
      <c r="W429" s="17" t="s">
        <v>1312</v>
      </c>
      <c r="X429" s="17" t="s">
        <v>442</v>
      </c>
      <c r="Y429">
        <v>0</v>
      </c>
      <c r="Z429" s="17" t="s">
        <v>486</v>
      </c>
      <c r="AA429" s="17" t="s">
        <v>443</v>
      </c>
      <c r="AB429" s="17" t="s">
        <v>444</v>
      </c>
      <c r="AC429">
        <v>0</v>
      </c>
      <c r="AD429">
        <v>0</v>
      </c>
      <c r="AE429">
        <v>0</v>
      </c>
      <c r="AF429">
        <v>2022</v>
      </c>
      <c r="AG429" s="1">
        <v>44562</v>
      </c>
      <c r="AH429" s="1">
        <v>44773</v>
      </c>
      <c r="AI429" s="1">
        <v>44785</v>
      </c>
      <c r="AJ429" s="17" t="s">
        <v>34</v>
      </c>
      <c r="AK429" s="17" t="s">
        <v>35</v>
      </c>
      <c r="AL429" s="17" t="s">
        <v>10388</v>
      </c>
      <c r="AM429" s="17">
        <f>MONTH(EMPENHO[[#This Row],[data_empenho]])</f>
        <v>1</v>
      </c>
    </row>
    <row r="430" spans="1:39" x14ac:dyDescent="0.25">
      <c r="A430">
        <v>5</v>
      </c>
      <c r="B430">
        <v>502</v>
      </c>
      <c r="C430">
        <v>12</v>
      </c>
      <c r="D430">
        <v>365</v>
      </c>
      <c r="E430">
        <v>2</v>
      </c>
      <c r="F430">
        <v>0</v>
      </c>
      <c r="G430">
        <v>2033</v>
      </c>
      <c r="H430" s="17" t="s">
        <v>1176</v>
      </c>
      <c r="I430">
        <v>31</v>
      </c>
      <c r="J430">
        <v>0</v>
      </c>
      <c r="K430" s="17" t="s">
        <v>1313</v>
      </c>
      <c r="L430" s="1">
        <v>44588</v>
      </c>
      <c r="M430">
        <v>1111.26</v>
      </c>
      <c r="N430" s="17" t="s">
        <v>437</v>
      </c>
      <c r="O430">
        <v>213</v>
      </c>
      <c r="P430" s="17" t="s">
        <v>438</v>
      </c>
      <c r="Q430">
        <v>501</v>
      </c>
      <c r="R430" s="17" t="s">
        <v>439</v>
      </c>
      <c r="S430" s="17" t="s">
        <v>440</v>
      </c>
      <c r="T430" s="17" t="s">
        <v>438</v>
      </c>
      <c r="U430">
        <v>0</v>
      </c>
      <c r="V430">
        <v>0</v>
      </c>
      <c r="W430" s="17" t="s">
        <v>1314</v>
      </c>
      <c r="X430" s="17" t="s">
        <v>442</v>
      </c>
      <c r="Y430">
        <v>0</v>
      </c>
      <c r="Z430" s="17" t="s">
        <v>486</v>
      </c>
      <c r="AA430" s="17" t="s">
        <v>443</v>
      </c>
      <c r="AB430" s="17" t="s">
        <v>444</v>
      </c>
      <c r="AC430">
        <v>0</v>
      </c>
      <c r="AD430">
        <v>0</v>
      </c>
      <c r="AE430">
        <v>0</v>
      </c>
      <c r="AF430">
        <v>2022</v>
      </c>
      <c r="AG430" s="1">
        <v>44562</v>
      </c>
      <c r="AH430" s="1">
        <v>44773</v>
      </c>
      <c r="AI430" s="1">
        <v>44785</v>
      </c>
      <c r="AJ430" s="17" t="s">
        <v>34</v>
      </c>
      <c r="AK430" s="17" t="s">
        <v>35</v>
      </c>
      <c r="AL430" s="17" t="s">
        <v>10388</v>
      </c>
      <c r="AM430" s="17">
        <f>MONTH(EMPENHO[[#This Row],[data_empenho]])</f>
        <v>1</v>
      </c>
    </row>
    <row r="431" spans="1:39" x14ac:dyDescent="0.25">
      <c r="A431">
        <v>5</v>
      </c>
      <c r="B431">
        <v>502</v>
      </c>
      <c r="C431">
        <v>12</v>
      </c>
      <c r="D431">
        <v>361</v>
      </c>
      <c r="E431">
        <v>2</v>
      </c>
      <c r="F431">
        <v>0</v>
      </c>
      <c r="G431">
        <v>2025</v>
      </c>
      <c r="H431" s="17" t="s">
        <v>1173</v>
      </c>
      <c r="I431">
        <v>31</v>
      </c>
      <c r="J431">
        <v>0</v>
      </c>
      <c r="K431" s="17" t="s">
        <v>1315</v>
      </c>
      <c r="L431" s="1">
        <v>44588</v>
      </c>
      <c r="M431">
        <v>112179.04</v>
      </c>
      <c r="N431" s="17" t="s">
        <v>437</v>
      </c>
      <c r="O431">
        <v>213</v>
      </c>
      <c r="P431" s="17" t="s">
        <v>438</v>
      </c>
      <c r="Q431">
        <v>501</v>
      </c>
      <c r="R431" s="17" t="s">
        <v>439</v>
      </c>
      <c r="S431" s="17" t="s">
        <v>440</v>
      </c>
      <c r="T431" s="17" t="s">
        <v>438</v>
      </c>
      <c r="U431">
        <v>0</v>
      </c>
      <c r="V431">
        <v>0</v>
      </c>
      <c r="W431" s="17" t="s">
        <v>1316</v>
      </c>
      <c r="X431" s="17" t="s">
        <v>442</v>
      </c>
      <c r="Y431">
        <v>0</v>
      </c>
      <c r="Z431" s="17" t="s">
        <v>486</v>
      </c>
      <c r="AA431" s="17" t="s">
        <v>443</v>
      </c>
      <c r="AB431" s="17" t="s">
        <v>444</v>
      </c>
      <c r="AC431">
        <v>0</v>
      </c>
      <c r="AD431">
        <v>0</v>
      </c>
      <c r="AE431">
        <v>0</v>
      </c>
      <c r="AF431">
        <v>2022</v>
      </c>
      <c r="AG431" s="1">
        <v>44562</v>
      </c>
      <c r="AH431" s="1">
        <v>44773</v>
      </c>
      <c r="AI431" s="1">
        <v>44785</v>
      </c>
      <c r="AJ431" s="17" t="s">
        <v>34</v>
      </c>
      <c r="AK431" s="17" t="s">
        <v>35</v>
      </c>
      <c r="AL431" s="17" t="s">
        <v>10388</v>
      </c>
      <c r="AM431" s="17">
        <f>MONTH(EMPENHO[[#This Row],[data_empenho]])</f>
        <v>1</v>
      </c>
    </row>
    <row r="432" spans="1:39" x14ac:dyDescent="0.25">
      <c r="A432">
        <v>5</v>
      </c>
      <c r="B432">
        <v>502</v>
      </c>
      <c r="C432">
        <v>12</v>
      </c>
      <c r="D432">
        <v>361</v>
      </c>
      <c r="E432">
        <v>2</v>
      </c>
      <c r="F432">
        <v>0</v>
      </c>
      <c r="G432">
        <v>2025</v>
      </c>
      <c r="H432" s="17" t="s">
        <v>1317</v>
      </c>
      <c r="I432">
        <v>31</v>
      </c>
      <c r="J432">
        <v>0</v>
      </c>
      <c r="K432" s="17" t="s">
        <v>1318</v>
      </c>
      <c r="L432" s="1">
        <v>44588</v>
      </c>
      <c r="M432">
        <v>368.94</v>
      </c>
      <c r="N432" s="17" t="s">
        <v>437</v>
      </c>
      <c r="O432">
        <v>213</v>
      </c>
      <c r="P432" s="17" t="s">
        <v>438</v>
      </c>
      <c r="Q432">
        <v>501</v>
      </c>
      <c r="R432" s="17" t="s">
        <v>439</v>
      </c>
      <c r="S432" s="17" t="s">
        <v>440</v>
      </c>
      <c r="T432" s="17" t="s">
        <v>438</v>
      </c>
      <c r="U432">
        <v>0</v>
      </c>
      <c r="V432">
        <v>0</v>
      </c>
      <c r="W432" s="17" t="s">
        <v>1319</v>
      </c>
      <c r="X432" s="17" t="s">
        <v>442</v>
      </c>
      <c r="Y432">
        <v>0</v>
      </c>
      <c r="Z432" s="17" t="s">
        <v>486</v>
      </c>
      <c r="AA432" s="17" t="s">
        <v>443</v>
      </c>
      <c r="AB432" s="17" t="s">
        <v>444</v>
      </c>
      <c r="AC432">
        <v>0</v>
      </c>
      <c r="AD432">
        <v>0</v>
      </c>
      <c r="AE432">
        <v>0</v>
      </c>
      <c r="AF432">
        <v>2022</v>
      </c>
      <c r="AG432" s="1">
        <v>44562</v>
      </c>
      <c r="AH432" s="1">
        <v>44773</v>
      </c>
      <c r="AI432" s="1">
        <v>44785</v>
      </c>
      <c r="AJ432" s="17" t="s">
        <v>34</v>
      </c>
      <c r="AK432" s="17" t="s">
        <v>35</v>
      </c>
      <c r="AL432" s="17" t="s">
        <v>10388</v>
      </c>
      <c r="AM432" s="17">
        <f>MONTH(EMPENHO[[#This Row],[data_empenho]])</f>
        <v>1</v>
      </c>
    </row>
    <row r="433" spans="1:39" x14ac:dyDescent="0.25">
      <c r="A433">
        <v>5</v>
      </c>
      <c r="B433">
        <v>502</v>
      </c>
      <c r="C433">
        <v>12</v>
      </c>
      <c r="D433">
        <v>361</v>
      </c>
      <c r="E433">
        <v>2</v>
      </c>
      <c r="F433">
        <v>0</v>
      </c>
      <c r="G433">
        <v>2025</v>
      </c>
      <c r="H433" s="17" t="s">
        <v>1173</v>
      </c>
      <c r="I433">
        <v>31</v>
      </c>
      <c r="J433">
        <v>0</v>
      </c>
      <c r="K433" s="17" t="s">
        <v>1320</v>
      </c>
      <c r="L433" s="1">
        <v>44588</v>
      </c>
      <c r="M433">
        <v>13934.85</v>
      </c>
      <c r="N433" s="17" t="s">
        <v>437</v>
      </c>
      <c r="O433">
        <v>213</v>
      </c>
      <c r="P433" s="17" t="s">
        <v>438</v>
      </c>
      <c r="Q433">
        <v>501</v>
      </c>
      <c r="R433" s="17" t="s">
        <v>439</v>
      </c>
      <c r="S433" s="17" t="s">
        <v>440</v>
      </c>
      <c r="T433" s="17" t="s">
        <v>438</v>
      </c>
      <c r="U433">
        <v>0</v>
      </c>
      <c r="V433">
        <v>0</v>
      </c>
      <c r="W433" s="17" t="s">
        <v>1321</v>
      </c>
      <c r="X433" s="17" t="s">
        <v>442</v>
      </c>
      <c r="Y433">
        <v>0</v>
      </c>
      <c r="Z433" s="17" t="s">
        <v>486</v>
      </c>
      <c r="AA433" s="17" t="s">
        <v>443</v>
      </c>
      <c r="AB433" s="17" t="s">
        <v>444</v>
      </c>
      <c r="AC433">
        <v>0</v>
      </c>
      <c r="AD433">
        <v>0</v>
      </c>
      <c r="AE433">
        <v>0</v>
      </c>
      <c r="AF433">
        <v>2022</v>
      </c>
      <c r="AG433" s="1">
        <v>44562</v>
      </c>
      <c r="AH433" s="1">
        <v>44773</v>
      </c>
      <c r="AI433" s="1">
        <v>44785</v>
      </c>
      <c r="AJ433" s="17" t="s">
        <v>34</v>
      </c>
      <c r="AK433" s="17" t="s">
        <v>35</v>
      </c>
      <c r="AL433" s="17" t="s">
        <v>10388</v>
      </c>
      <c r="AM433" s="17">
        <f>MONTH(EMPENHO[[#This Row],[data_empenho]])</f>
        <v>1</v>
      </c>
    </row>
    <row r="434" spans="1:39" x14ac:dyDescent="0.25">
      <c r="A434">
        <v>5</v>
      </c>
      <c r="B434">
        <v>502</v>
      </c>
      <c r="C434">
        <v>12</v>
      </c>
      <c r="D434">
        <v>361</v>
      </c>
      <c r="E434">
        <v>2</v>
      </c>
      <c r="F434">
        <v>0</v>
      </c>
      <c r="G434">
        <v>2025</v>
      </c>
      <c r="H434" s="17" t="s">
        <v>1184</v>
      </c>
      <c r="I434">
        <v>31</v>
      </c>
      <c r="J434">
        <v>0</v>
      </c>
      <c r="K434" s="17" t="s">
        <v>1322</v>
      </c>
      <c r="L434" s="1">
        <v>44588</v>
      </c>
      <c r="M434">
        <v>1778.43</v>
      </c>
      <c r="N434" s="17" t="s">
        <v>437</v>
      </c>
      <c r="O434">
        <v>213</v>
      </c>
      <c r="P434" s="17" t="s">
        <v>438</v>
      </c>
      <c r="Q434">
        <v>501</v>
      </c>
      <c r="R434" s="17" t="s">
        <v>439</v>
      </c>
      <c r="S434" s="17" t="s">
        <v>440</v>
      </c>
      <c r="T434" s="17" t="s">
        <v>438</v>
      </c>
      <c r="U434">
        <v>0</v>
      </c>
      <c r="V434">
        <v>0</v>
      </c>
      <c r="W434" s="17" t="s">
        <v>1323</v>
      </c>
      <c r="X434" s="17" t="s">
        <v>442</v>
      </c>
      <c r="Y434">
        <v>0</v>
      </c>
      <c r="Z434" s="17" t="s">
        <v>486</v>
      </c>
      <c r="AA434" s="17" t="s">
        <v>443</v>
      </c>
      <c r="AB434" s="17" t="s">
        <v>444</v>
      </c>
      <c r="AC434">
        <v>0</v>
      </c>
      <c r="AD434">
        <v>0</v>
      </c>
      <c r="AE434">
        <v>0</v>
      </c>
      <c r="AF434">
        <v>2022</v>
      </c>
      <c r="AG434" s="1">
        <v>44562</v>
      </c>
      <c r="AH434" s="1">
        <v>44773</v>
      </c>
      <c r="AI434" s="1">
        <v>44785</v>
      </c>
      <c r="AJ434" s="17" t="s">
        <v>34</v>
      </c>
      <c r="AK434" s="17" t="s">
        <v>35</v>
      </c>
      <c r="AL434" s="17" t="s">
        <v>10388</v>
      </c>
      <c r="AM434" s="17">
        <f>MONTH(EMPENHO[[#This Row],[data_empenho]])</f>
        <v>1</v>
      </c>
    </row>
    <row r="435" spans="1:39" x14ac:dyDescent="0.25">
      <c r="A435">
        <v>5</v>
      </c>
      <c r="B435">
        <v>502</v>
      </c>
      <c r="C435">
        <v>12</v>
      </c>
      <c r="D435">
        <v>361</v>
      </c>
      <c r="E435">
        <v>2</v>
      </c>
      <c r="F435">
        <v>0</v>
      </c>
      <c r="G435">
        <v>2025</v>
      </c>
      <c r="H435" s="17" t="s">
        <v>1273</v>
      </c>
      <c r="I435">
        <v>31</v>
      </c>
      <c r="J435">
        <v>0</v>
      </c>
      <c r="K435" s="17" t="s">
        <v>1324</v>
      </c>
      <c r="L435" s="1">
        <v>44588</v>
      </c>
      <c r="M435">
        <v>1032.1400000000001</v>
      </c>
      <c r="N435" s="17" t="s">
        <v>437</v>
      </c>
      <c r="O435">
        <v>213</v>
      </c>
      <c r="P435" s="17" t="s">
        <v>438</v>
      </c>
      <c r="Q435">
        <v>501</v>
      </c>
      <c r="R435" s="17" t="s">
        <v>439</v>
      </c>
      <c r="S435" s="17" t="s">
        <v>440</v>
      </c>
      <c r="T435" s="17" t="s">
        <v>438</v>
      </c>
      <c r="U435">
        <v>0</v>
      </c>
      <c r="V435">
        <v>0</v>
      </c>
      <c r="W435" s="17" t="s">
        <v>1325</v>
      </c>
      <c r="X435" s="17" t="s">
        <v>442</v>
      </c>
      <c r="Y435">
        <v>0</v>
      </c>
      <c r="Z435" s="17" t="s">
        <v>486</v>
      </c>
      <c r="AA435" s="17" t="s">
        <v>443</v>
      </c>
      <c r="AB435" s="17" t="s">
        <v>444</v>
      </c>
      <c r="AC435">
        <v>0</v>
      </c>
      <c r="AD435">
        <v>0</v>
      </c>
      <c r="AE435">
        <v>0</v>
      </c>
      <c r="AF435">
        <v>2022</v>
      </c>
      <c r="AG435" s="1">
        <v>44562</v>
      </c>
      <c r="AH435" s="1">
        <v>44773</v>
      </c>
      <c r="AI435" s="1">
        <v>44785</v>
      </c>
      <c r="AJ435" s="17" t="s">
        <v>34</v>
      </c>
      <c r="AK435" s="17" t="s">
        <v>35</v>
      </c>
      <c r="AL435" s="17" t="s">
        <v>10388</v>
      </c>
      <c r="AM435" s="17">
        <f>MONTH(EMPENHO[[#This Row],[data_empenho]])</f>
        <v>1</v>
      </c>
    </row>
    <row r="436" spans="1:39" x14ac:dyDescent="0.25">
      <c r="A436">
        <v>5</v>
      </c>
      <c r="B436">
        <v>502</v>
      </c>
      <c r="C436">
        <v>12</v>
      </c>
      <c r="D436">
        <v>361</v>
      </c>
      <c r="E436">
        <v>2</v>
      </c>
      <c r="F436">
        <v>0</v>
      </c>
      <c r="G436">
        <v>2025</v>
      </c>
      <c r="H436" s="17" t="s">
        <v>1176</v>
      </c>
      <c r="I436">
        <v>31</v>
      </c>
      <c r="J436">
        <v>0</v>
      </c>
      <c r="K436" s="17" t="s">
        <v>1326</v>
      </c>
      <c r="L436" s="1">
        <v>44588</v>
      </c>
      <c r="M436">
        <v>12425.33</v>
      </c>
      <c r="N436" s="17" t="s">
        <v>437</v>
      </c>
      <c r="O436">
        <v>213</v>
      </c>
      <c r="P436" s="17" t="s">
        <v>438</v>
      </c>
      <c r="Q436">
        <v>501</v>
      </c>
      <c r="R436" s="17" t="s">
        <v>439</v>
      </c>
      <c r="S436" s="17" t="s">
        <v>440</v>
      </c>
      <c r="T436" s="17" t="s">
        <v>438</v>
      </c>
      <c r="U436">
        <v>0</v>
      </c>
      <c r="V436">
        <v>0</v>
      </c>
      <c r="W436" s="17" t="s">
        <v>1327</v>
      </c>
      <c r="X436" s="17" t="s">
        <v>442</v>
      </c>
      <c r="Y436">
        <v>0</v>
      </c>
      <c r="Z436" s="17" t="s">
        <v>486</v>
      </c>
      <c r="AA436" s="17" t="s">
        <v>443</v>
      </c>
      <c r="AB436" s="17" t="s">
        <v>444</v>
      </c>
      <c r="AC436">
        <v>0</v>
      </c>
      <c r="AD436">
        <v>0</v>
      </c>
      <c r="AE436">
        <v>0</v>
      </c>
      <c r="AF436">
        <v>2022</v>
      </c>
      <c r="AG436" s="1">
        <v>44562</v>
      </c>
      <c r="AH436" s="1">
        <v>44773</v>
      </c>
      <c r="AI436" s="1">
        <v>44785</v>
      </c>
      <c r="AJ436" s="17" t="s">
        <v>34</v>
      </c>
      <c r="AK436" s="17" t="s">
        <v>35</v>
      </c>
      <c r="AL436" s="17" t="s">
        <v>10388</v>
      </c>
      <c r="AM436" s="17">
        <f>MONTH(EMPENHO[[#This Row],[data_empenho]])</f>
        <v>1</v>
      </c>
    </row>
    <row r="437" spans="1:39" x14ac:dyDescent="0.25">
      <c r="A437">
        <v>5</v>
      </c>
      <c r="B437">
        <v>502</v>
      </c>
      <c r="C437">
        <v>12</v>
      </c>
      <c r="D437">
        <v>361</v>
      </c>
      <c r="E437">
        <v>2</v>
      </c>
      <c r="F437">
        <v>0</v>
      </c>
      <c r="G437">
        <v>2025</v>
      </c>
      <c r="H437" s="17" t="s">
        <v>1213</v>
      </c>
      <c r="I437">
        <v>31</v>
      </c>
      <c r="J437">
        <v>0</v>
      </c>
      <c r="K437" s="17" t="s">
        <v>1328</v>
      </c>
      <c r="L437" s="1">
        <v>44588</v>
      </c>
      <c r="M437">
        <v>245.87</v>
      </c>
      <c r="N437" s="17" t="s">
        <v>437</v>
      </c>
      <c r="O437">
        <v>213</v>
      </c>
      <c r="P437" s="17" t="s">
        <v>438</v>
      </c>
      <c r="Q437">
        <v>501</v>
      </c>
      <c r="R437" s="17" t="s">
        <v>439</v>
      </c>
      <c r="S437" s="17" t="s">
        <v>440</v>
      </c>
      <c r="T437" s="17" t="s">
        <v>438</v>
      </c>
      <c r="U437">
        <v>0</v>
      </c>
      <c r="V437">
        <v>0</v>
      </c>
      <c r="W437" s="17" t="s">
        <v>1329</v>
      </c>
      <c r="X437" s="17" t="s">
        <v>442</v>
      </c>
      <c r="Y437">
        <v>0</v>
      </c>
      <c r="Z437" s="17" t="s">
        <v>486</v>
      </c>
      <c r="AA437" s="17" t="s">
        <v>443</v>
      </c>
      <c r="AB437" s="17" t="s">
        <v>444</v>
      </c>
      <c r="AC437">
        <v>0</v>
      </c>
      <c r="AD437">
        <v>0</v>
      </c>
      <c r="AE437">
        <v>0</v>
      </c>
      <c r="AF437">
        <v>2022</v>
      </c>
      <c r="AG437" s="1">
        <v>44562</v>
      </c>
      <c r="AH437" s="1">
        <v>44773</v>
      </c>
      <c r="AI437" s="1">
        <v>44785</v>
      </c>
      <c r="AJ437" s="17" t="s">
        <v>34</v>
      </c>
      <c r="AK437" s="17" t="s">
        <v>35</v>
      </c>
      <c r="AL437" s="17" t="s">
        <v>10388</v>
      </c>
      <c r="AM437" s="17">
        <f>MONTH(EMPENHO[[#This Row],[data_empenho]])</f>
        <v>1</v>
      </c>
    </row>
    <row r="438" spans="1:39" x14ac:dyDescent="0.25">
      <c r="A438">
        <v>5</v>
      </c>
      <c r="B438">
        <v>502</v>
      </c>
      <c r="C438">
        <v>12</v>
      </c>
      <c r="D438">
        <v>361</v>
      </c>
      <c r="E438">
        <v>2</v>
      </c>
      <c r="F438">
        <v>0</v>
      </c>
      <c r="G438">
        <v>2025</v>
      </c>
      <c r="H438" s="17" t="s">
        <v>1273</v>
      </c>
      <c r="I438">
        <v>31</v>
      </c>
      <c r="J438">
        <v>0</v>
      </c>
      <c r="K438" s="17" t="s">
        <v>1330</v>
      </c>
      <c r="L438" s="1">
        <v>44588</v>
      </c>
      <c r="M438">
        <v>35.1</v>
      </c>
      <c r="N438" s="17" t="s">
        <v>437</v>
      </c>
      <c r="O438">
        <v>213</v>
      </c>
      <c r="P438" s="17" t="s">
        <v>438</v>
      </c>
      <c r="Q438">
        <v>501</v>
      </c>
      <c r="R438" s="17" t="s">
        <v>439</v>
      </c>
      <c r="S438" s="17" t="s">
        <v>440</v>
      </c>
      <c r="T438" s="17" t="s">
        <v>438</v>
      </c>
      <c r="U438">
        <v>0</v>
      </c>
      <c r="V438">
        <v>0</v>
      </c>
      <c r="W438" s="17" t="s">
        <v>1331</v>
      </c>
      <c r="X438" s="17" t="s">
        <v>442</v>
      </c>
      <c r="Y438">
        <v>0</v>
      </c>
      <c r="Z438" s="17" t="s">
        <v>486</v>
      </c>
      <c r="AA438" s="17" t="s">
        <v>443</v>
      </c>
      <c r="AB438" s="17" t="s">
        <v>444</v>
      </c>
      <c r="AC438">
        <v>0</v>
      </c>
      <c r="AD438">
        <v>0</v>
      </c>
      <c r="AE438">
        <v>0</v>
      </c>
      <c r="AF438">
        <v>2022</v>
      </c>
      <c r="AG438" s="1">
        <v>44562</v>
      </c>
      <c r="AH438" s="1">
        <v>44773</v>
      </c>
      <c r="AI438" s="1">
        <v>44785</v>
      </c>
      <c r="AJ438" s="17" t="s">
        <v>34</v>
      </c>
      <c r="AK438" s="17" t="s">
        <v>35</v>
      </c>
      <c r="AL438" s="17" t="s">
        <v>10388</v>
      </c>
      <c r="AM438" s="17">
        <f>MONTH(EMPENHO[[#This Row],[data_empenho]])</f>
        <v>1</v>
      </c>
    </row>
    <row r="439" spans="1:39" x14ac:dyDescent="0.25">
      <c r="A439">
        <v>5</v>
      </c>
      <c r="B439">
        <v>502</v>
      </c>
      <c r="C439">
        <v>12</v>
      </c>
      <c r="D439">
        <v>361</v>
      </c>
      <c r="E439">
        <v>2</v>
      </c>
      <c r="F439">
        <v>0</v>
      </c>
      <c r="G439">
        <v>2025</v>
      </c>
      <c r="H439" s="17" t="s">
        <v>1317</v>
      </c>
      <c r="I439">
        <v>31</v>
      </c>
      <c r="J439">
        <v>0</v>
      </c>
      <c r="K439" s="17" t="s">
        <v>1332</v>
      </c>
      <c r="L439" s="1">
        <v>44588</v>
      </c>
      <c r="M439">
        <v>3780.19</v>
      </c>
      <c r="N439" s="17" t="s">
        <v>437</v>
      </c>
      <c r="O439">
        <v>213</v>
      </c>
      <c r="P439" s="17" t="s">
        <v>438</v>
      </c>
      <c r="Q439">
        <v>501</v>
      </c>
      <c r="R439" s="17" t="s">
        <v>439</v>
      </c>
      <c r="S439" s="17" t="s">
        <v>440</v>
      </c>
      <c r="T439" s="17" t="s">
        <v>438</v>
      </c>
      <c r="U439">
        <v>0</v>
      </c>
      <c r="V439">
        <v>0</v>
      </c>
      <c r="W439" s="17" t="s">
        <v>1333</v>
      </c>
      <c r="X439" s="17" t="s">
        <v>442</v>
      </c>
      <c r="Y439">
        <v>0</v>
      </c>
      <c r="Z439" s="17" t="s">
        <v>486</v>
      </c>
      <c r="AA439" s="17" t="s">
        <v>443</v>
      </c>
      <c r="AB439" s="17" t="s">
        <v>444</v>
      </c>
      <c r="AC439">
        <v>0</v>
      </c>
      <c r="AD439">
        <v>0</v>
      </c>
      <c r="AE439">
        <v>0</v>
      </c>
      <c r="AF439">
        <v>2022</v>
      </c>
      <c r="AG439" s="1">
        <v>44562</v>
      </c>
      <c r="AH439" s="1">
        <v>44773</v>
      </c>
      <c r="AI439" s="1">
        <v>44785</v>
      </c>
      <c r="AJ439" s="17" t="s">
        <v>34</v>
      </c>
      <c r="AK439" s="17" t="s">
        <v>35</v>
      </c>
      <c r="AL439" s="17" t="s">
        <v>10388</v>
      </c>
      <c r="AM439" s="17">
        <f>MONTH(EMPENHO[[#This Row],[data_empenho]])</f>
        <v>1</v>
      </c>
    </row>
    <row r="440" spans="1:39" x14ac:dyDescent="0.25">
      <c r="A440">
        <v>5</v>
      </c>
      <c r="B440">
        <v>502</v>
      </c>
      <c r="C440">
        <v>12</v>
      </c>
      <c r="D440">
        <v>361</v>
      </c>
      <c r="E440">
        <v>2</v>
      </c>
      <c r="F440">
        <v>0</v>
      </c>
      <c r="G440">
        <v>2025</v>
      </c>
      <c r="H440" s="17" t="s">
        <v>1145</v>
      </c>
      <c r="I440">
        <v>31</v>
      </c>
      <c r="J440">
        <v>0</v>
      </c>
      <c r="K440" s="17" t="s">
        <v>1334</v>
      </c>
      <c r="L440" s="1">
        <v>44588</v>
      </c>
      <c r="M440">
        <v>457.75</v>
      </c>
      <c r="N440" s="17" t="s">
        <v>437</v>
      </c>
      <c r="O440">
        <v>213</v>
      </c>
      <c r="P440" s="17" t="s">
        <v>438</v>
      </c>
      <c r="Q440">
        <v>501</v>
      </c>
      <c r="R440" s="17" t="s">
        <v>439</v>
      </c>
      <c r="S440" s="17" t="s">
        <v>440</v>
      </c>
      <c r="T440" s="17" t="s">
        <v>438</v>
      </c>
      <c r="U440">
        <v>0</v>
      </c>
      <c r="V440">
        <v>0</v>
      </c>
      <c r="W440" s="17" t="s">
        <v>1335</v>
      </c>
      <c r="X440" s="17" t="s">
        <v>442</v>
      </c>
      <c r="Y440">
        <v>0</v>
      </c>
      <c r="Z440" s="17" t="s">
        <v>486</v>
      </c>
      <c r="AA440" s="17" t="s">
        <v>443</v>
      </c>
      <c r="AB440" s="17" t="s">
        <v>444</v>
      </c>
      <c r="AC440">
        <v>0</v>
      </c>
      <c r="AD440">
        <v>0</v>
      </c>
      <c r="AE440">
        <v>0</v>
      </c>
      <c r="AF440">
        <v>2022</v>
      </c>
      <c r="AG440" s="1">
        <v>44562</v>
      </c>
      <c r="AH440" s="1">
        <v>44773</v>
      </c>
      <c r="AI440" s="1">
        <v>44785</v>
      </c>
      <c r="AJ440" s="17" t="s">
        <v>34</v>
      </c>
      <c r="AK440" s="17" t="s">
        <v>35</v>
      </c>
      <c r="AL440" s="17" t="s">
        <v>10388</v>
      </c>
      <c r="AM440" s="17">
        <f>MONTH(EMPENHO[[#This Row],[data_empenho]])</f>
        <v>1</v>
      </c>
    </row>
    <row r="441" spans="1:39" x14ac:dyDescent="0.25">
      <c r="A441">
        <v>5</v>
      </c>
      <c r="B441">
        <v>502</v>
      </c>
      <c r="C441">
        <v>12</v>
      </c>
      <c r="D441">
        <v>361</v>
      </c>
      <c r="E441">
        <v>2</v>
      </c>
      <c r="F441">
        <v>0</v>
      </c>
      <c r="G441">
        <v>2025</v>
      </c>
      <c r="H441" s="17" t="s">
        <v>1145</v>
      </c>
      <c r="I441">
        <v>31</v>
      </c>
      <c r="J441">
        <v>0</v>
      </c>
      <c r="K441" s="17" t="s">
        <v>1336</v>
      </c>
      <c r="L441" s="1">
        <v>44588</v>
      </c>
      <c r="M441">
        <v>1511.52</v>
      </c>
      <c r="N441" s="17" t="s">
        <v>437</v>
      </c>
      <c r="O441">
        <v>213</v>
      </c>
      <c r="P441" s="17" t="s">
        <v>438</v>
      </c>
      <c r="Q441">
        <v>501</v>
      </c>
      <c r="R441" s="17" t="s">
        <v>439</v>
      </c>
      <c r="S441" s="17" t="s">
        <v>440</v>
      </c>
      <c r="T441" s="17" t="s">
        <v>438</v>
      </c>
      <c r="U441">
        <v>0</v>
      </c>
      <c r="V441">
        <v>0</v>
      </c>
      <c r="W441" s="17" t="s">
        <v>1337</v>
      </c>
      <c r="X441" s="17" t="s">
        <v>442</v>
      </c>
      <c r="Y441">
        <v>0</v>
      </c>
      <c r="Z441" s="17" t="s">
        <v>486</v>
      </c>
      <c r="AA441" s="17" t="s">
        <v>443</v>
      </c>
      <c r="AB441" s="17" t="s">
        <v>444</v>
      </c>
      <c r="AC441">
        <v>0</v>
      </c>
      <c r="AD441">
        <v>0</v>
      </c>
      <c r="AE441">
        <v>0</v>
      </c>
      <c r="AF441">
        <v>2022</v>
      </c>
      <c r="AG441" s="1">
        <v>44562</v>
      </c>
      <c r="AH441" s="1">
        <v>44773</v>
      </c>
      <c r="AI441" s="1">
        <v>44785</v>
      </c>
      <c r="AJ441" s="17" t="s">
        <v>34</v>
      </c>
      <c r="AK441" s="17" t="s">
        <v>35</v>
      </c>
      <c r="AL441" s="17" t="s">
        <v>10388</v>
      </c>
      <c r="AM441" s="17">
        <f>MONTH(EMPENHO[[#This Row],[data_empenho]])</f>
        <v>1</v>
      </c>
    </row>
    <row r="442" spans="1:39" x14ac:dyDescent="0.25">
      <c r="A442">
        <v>5</v>
      </c>
      <c r="B442">
        <v>502</v>
      </c>
      <c r="C442">
        <v>12</v>
      </c>
      <c r="D442">
        <v>361</v>
      </c>
      <c r="E442">
        <v>2</v>
      </c>
      <c r="F442">
        <v>0</v>
      </c>
      <c r="G442">
        <v>2025</v>
      </c>
      <c r="H442" s="17" t="s">
        <v>1145</v>
      </c>
      <c r="I442">
        <v>31</v>
      </c>
      <c r="J442">
        <v>0</v>
      </c>
      <c r="K442" s="17" t="s">
        <v>1338</v>
      </c>
      <c r="L442" s="1">
        <v>44588</v>
      </c>
      <c r="M442">
        <v>4466.08</v>
      </c>
      <c r="N442" s="17" t="s">
        <v>437</v>
      </c>
      <c r="O442">
        <v>213</v>
      </c>
      <c r="P442" s="17" t="s">
        <v>438</v>
      </c>
      <c r="Q442">
        <v>501</v>
      </c>
      <c r="R442" s="17" t="s">
        <v>439</v>
      </c>
      <c r="S442" s="17" t="s">
        <v>440</v>
      </c>
      <c r="T442" s="17" t="s">
        <v>438</v>
      </c>
      <c r="U442">
        <v>0</v>
      </c>
      <c r="V442">
        <v>0</v>
      </c>
      <c r="W442" s="17" t="s">
        <v>1339</v>
      </c>
      <c r="X442" s="17" t="s">
        <v>442</v>
      </c>
      <c r="Y442">
        <v>0</v>
      </c>
      <c r="Z442" s="17" t="s">
        <v>486</v>
      </c>
      <c r="AA442" s="17" t="s">
        <v>443</v>
      </c>
      <c r="AB442" s="17" t="s">
        <v>444</v>
      </c>
      <c r="AC442">
        <v>0</v>
      </c>
      <c r="AD442">
        <v>0</v>
      </c>
      <c r="AE442">
        <v>0</v>
      </c>
      <c r="AF442">
        <v>2022</v>
      </c>
      <c r="AG442" s="1">
        <v>44562</v>
      </c>
      <c r="AH442" s="1">
        <v>44773</v>
      </c>
      <c r="AI442" s="1">
        <v>44785</v>
      </c>
      <c r="AJ442" s="17" t="s">
        <v>34</v>
      </c>
      <c r="AK442" s="17" t="s">
        <v>35</v>
      </c>
      <c r="AL442" s="17" t="s">
        <v>10388</v>
      </c>
      <c r="AM442" s="17">
        <f>MONTH(EMPENHO[[#This Row],[data_empenho]])</f>
        <v>1</v>
      </c>
    </row>
    <row r="443" spans="1:39" x14ac:dyDescent="0.25">
      <c r="A443">
        <v>5</v>
      </c>
      <c r="B443">
        <v>502</v>
      </c>
      <c r="C443">
        <v>12</v>
      </c>
      <c r="D443">
        <v>365</v>
      </c>
      <c r="E443">
        <v>2</v>
      </c>
      <c r="F443">
        <v>0</v>
      </c>
      <c r="G443">
        <v>2026</v>
      </c>
      <c r="H443" s="17" t="s">
        <v>1173</v>
      </c>
      <c r="I443">
        <v>31</v>
      </c>
      <c r="J443">
        <v>0</v>
      </c>
      <c r="K443" s="17" t="s">
        <v>1340</v>
      </c>
      <c r="L443" s="1">
        <v>44588</v>
      </c>
      <c r="M443">
        <v>17972.46</v>
      </c>
      <c r="N443" s="17" t="s">
        <v>437</v>
      </c>
      <c r="O443">
        <v>213</v>
      </c>
      <c r="P443" s="17" t="s">
        <v>438</v>
      </c>
      <c r="Q443">
        <v>501</v>
      </c>
      <c r="R443" s="17" t="s">
        <v>439</v>
      </c>
      <c r="S443" s="17" t="s">
        <v>440</v>
      </c>
      <c r="T443" s="17" t="s">
        <v>438</v>
      </c>
      <c r="U443">
        <v>0</v>
      </c>
      <c r="V443">
        <v>0</v>
      </c>
      <c r="W443" s="17" t="s">
        <v>1341</v>
      </c>
      <c r="X443" s="17" t="s">
        <v>442</v>
      </c>
      <c r="Y443">
        <v>0</v>
      </c>
      <c r="Z443" s="17" t="s">
        <v>486</v>
      </c>
      <c r="AA443" s="17" t="s">
        <v>443</v>
      </c>
      <c r="AB443" s="17" t="s">
        <v>444</v>
      </c>
      <c r="AC443">
        <v>0</v>
      </c>
      <c r="AD443">
        <v>0</v>
      </c>
      <c r="AE443">
        <v>0</v>
      </c>
      <c r="AF443">
        <v>2022</v>
      </c>
      <c r="AG443" s="1">
        <v>44562</v>
      </c>
      <c r="AH443" s="1">
        <v>44773</v>
      </c>
      <c r="AI443" s="1">
        <v>44785</v>
      </c>
      <c r="AJ443" s="17" t="s">
        <v>34</v>
      </c>
      <c r="AK443" s="17" t="s">
        <v>35</v>
      </c>
      <c r="AL443" s="17" t="s">
        <v>10388</v>
      </c>
      <c r="AM443" s="17">
        <f>MONTH(EMPENHO[[#This Row],[data_empenho]])</f>
        <v>1</v>
      </c>
    </row>
    <row r="444" spans="1:39" x14ac:dyDescent="0.25">
      <c r="A444">
        <v>5</v>
      </c>
      <c r="B444">
        <v>502</v>
      </c>
      <c r="C444">
        <v>12</v>
      </c>
      <c r="D444">
        <v>365</v>
      </c>
      <c r="E444">
        <v>2</v>
      </c>
      <c r="F444">
        <v>0</v>
      </c>
      <c r="G444">
        <v>2026</v>
      </c>
      <c r="H444" s="17" t="s">
        <v>1173</v>
      </c>
      <c r="I444">
        <v>31</v>
      </c>
      <c r="J444">
        <v>0</v>
      </c>
      <c r="K444" s="17" t="s">
        <v>1342</v>
      </c>
      <c r="L444" s="1">
        <v>44588</v>
      </c>
      <c r="M444">
        <v>3948.06</v>
      </c>
      <c r="N444" s="17" t="s">
        <v>437</v>
      </c>
      <c r="O444">
        <v>213</v>
      </c>
      <c r="P444" s="17" t="s">
        <v>438</v>
      </c>
      <c r="Q444">
        <v>501</v>
      </c>
      <c r="R444" s="17" t="s">
        <v>439</v>
      </c>
      <c r="S444" s="17" t="s">
        <v>440</v>
      </c>
      <c r="T444" s="17" t="s">
        <v>438</v>
      </c>
      <c r="U444">
        <v>0</v>
      </c>
      <c r="V444">
        <v>0</v>
      </c>
      <c r="W444" s="17" t="s">
        <v>1343</v>
      </c>
      <c r="X444" s="17" t="s">
        <v>442</v>
      </c>
      <c r="Y444">
        <v>0</v>
      </c>
      <c r="Z444" s="17" t="s">
        <v>486</v>
      </c>
      <c r="AA444" s="17" t="s">
        <v>443</v>
      </c>
      <c r="AB444" s="17" t="s">
        <v>444</v>
      </c>
      <c r="AC444">
        <v>0</v>
      </c>
      <c r="AD444">
        <v>0</v>
      </c>
      <c r="AE444">
        <v>0</v>
      </c>
      <c r="AF444">
        <v>2022</v>
      </c>
      <c r="AG444" s="1">
        <v>44562</v>
      </c>
      <c r="AH444" s="1">
        <v>44773</v>
      </c>
      <c r="AI444" s="1">
        <v>44785</v>
      </c>
      <c r="AJ444" s="17" t="s">
        <v>34</v>
      </c>
      <c r="AK444" s="17" t="s">
        <v>35</v>
      </c>
      <c r="AL444" s="17" t="s">
        <v>10388</v>
      </c>
      <c r="AM444" s="17">
        <f>MONTH(EMPENHO[[#This Row],[data_empenho]])</f>
        <v>1</v>
      </c>
    </row>
    <row r="445" spans="1:39" x14ac:dyDescent="0.25">
      <c r="A445">
        <v>5</v>
      </c>
      <c r="B445">
        <v>502</v>
      </c>
      <c r="C445">
        <v>12</v>
      </c>
      <c r="D445">
        <v>365</v>
      </c>
      <c r="E445">
        <v>2</v>
      </c>
      <c r="F445">
        <v>0</v>
      </c>
      <c r="G445">
        <v>2026</v>
      </c>
      <c r="H445" s="17" t="s">
        <v>1176</v>
      </c>
      <c r="I445">
        <v>31</v>
      </c>
      <c r="J445">
        <v>0</v>
      </c>
      <c r="K445" s="17" t="s">
        <v>1344</v>
      </c>
      <c r="L445" s="1">
        <v>44588</v>
      </c>
      <c r="M445">
        <v>1276.01</v>
      </c>
      <c r="N445" s="17" t="s">
        <v>437</v>
      </c>
      <c r="O445">
        <v>213</v>
      </c>
      <c r="P445" s="17" t="s">
        <v>438</v>
      </c>
      <c r="Q445">
        <v>501</v>
      </c>
      <c r="R445" s="17" t="s">
        <v>439</v>
      </c>
      <c r="S445" s="17" t="s">
        <v>440</v>
      </c>
      <c r="T445" s="17" t="s">
        <v>438</v>
      </c>
      <c r="U445">
        <v>0</v>
      </c>
      <c r="V445">
        <v>0</v>
      </c>
      <c r="W445" s="17" t="s">
        <v>1345</v>
      </c>
      <c r="X445" s="17" t="s">
        <v>442</v>
      </c>
      <c r="Y445">
        <v>0</v>
      </c>
      <c r="Z445" s="17" t="s">
        <v>486</v>
      </c>
      <c r="AA445" s="17" t="s">
        <v>443</v>
      </c>
      <c r="AB445" s="17" t="s">
        <v>444</v>
      </c>
      <c r="AC445">
        <v>0</v>
      </c>
      <c r="AD445">
        <v>0</v>
      </c>
      <c r="AE445">
        <v>0</v>
      </c>
      <c r="AF445">
        <v>2022</v>
      </c>
      <c r="AG445" s="1">
        <v>44562</v>
      </c>
      <c r="AH445" s="1">
        <v>44773</v>
      </c>
      <c r="AI445" s="1">
        <v>44785</v>
      </c>
      <c r="AJ445" s="17" t="s">
        <v>34</v>
      </c>
      <c r="AK445" s="17" t="s">
        <v>35</v>
      </c>
      <c r="AL445" s="17" t="s">
        <v>10388</v>
      </c>
      <c r="AM445" s="17">
        <f>MONTH(EMPENHO[[#This Row],[data_empenho]])</f>
        <v>1</v>
      </c>
    </row>
    <row r="446" spans="1:39" x14ac:dyDescent="0.25">
      <c r="A446">
        <v>5</v>
      </c>
      <c r="B446">
        <v>502</v>
      </c>
      <c r="C446">
        <v>12</v>
      </c>
      <c r="D446">
        <v>365</v>
      </c>
      <c r="E446">
        <v>2</v>
      </c>
      <c r="F446">
        <v>0</v>
      </c>
      <c r="G446">
        <v>2026</v>
      </c>
      <c r="H446" s="17" t="s">
        <v>1317</v>
      </c>
      <c r="I446">
        <v>31</v>
      </c>
      <c r="J446">
        <v>0</v>
      </c>
      <c r="K446" s="17" t="s">
        <v>1346</v>
      </c>
      <c r="L446" s="1">
        <v>44588</v>
      </c>
      <c r="M446">
        <v>817.83</v>
      </c>
      <c r="N446" s="17" t="s">
        <v>437</v>
      </c>
      <c r="O446">
        <v>213</v>
      </c>
      <c r="P446" s="17" t="s">
        <v>438</v>
      </c>
      <c r="Q446">
        <v>501</v>
      </c>
      <c r="R446" s="17" t="s">
        <v>439</v>
      </c>
      <c r="S446" s="17" t="s">
        <v>440</v>
      </c>
      <c r="T446" s="17" t="s">
        <v>438</v>
      </c>
      <c r="U446">
        <v>0</v>
      </c>
      <c r="V446">
        <v>0</v>
      </c>
      <c r="W446" s="17" t="s">
        <v>1347</v>
      </c>
      <c r="X446" s="17" t="s">
        <v>442</v>
      </c>
      <c r="Y446">
        <v>0</v>
      </c>
      <c r="Z446" s="17" t="s">
        <v>486</v>
      </c>
      <c r="AA446" s="17" t="s">
        <v>443</v>
      </c>
      <c r="AB446" s="17" t="s">
        <v>444</v>
      </c>
      <c r="AC446">
        <v>0</v>
      </c>
      <c r="AD446">
        <v>0</v>
      </c>
      <c r="AE446">
        <v>0</v>
      </c>
      <c r="AF446">
        <v>2022</v>
      </c>
      <c r="AG446" s="1">
        <v>44562</v>
      </c>
      <c r="AH446" s="1">
        <v>44773</v>
      </c>
      <c r="AI446" s="1">
        <v>44785</v>
      </c>
      <c r="AJ446" s="17" t="s">
        <v>34</v>
      </c>
      <c r="AK446" s="17" t="s">
        <v>35</v>
      </c>
      <c r="AL446" s="17" t="s">
        <v>10388</v>
      </c>
      <c r="AM446" s="17">
        <f>MONTH(EMPENHO[[#This Row],[data_empenho]])</f>
        <v>1</v>
      </c>
    </row>
    <row r="447" spans="1:39" x14ac:dyDescent="0.25">
      <c r="A447">
        <v>5</v>
      </c>
      <c r="B447">
        <v>502</v>
      </c>
      <c r="C447">
        <v>12</v>
      </c>
      <c r="D447">
        <v>361</v>
      </c>
      <c r="E447">
        <v>2</v>
      </c>
      <c r="F447">
        <v>0</v>
      </c>
      <c r="G447">
        <v>2031</v>
      </c>
      <c r="H447" s="17" t="s">
        <v>1173</v>
      </c>
      <c r="I447">
        <v>31</v>
      </c>
      <c r="J447">
        <v>0</v>
      </c>
      <c r="K447" s="17" t="s">
        <v>1348</v>
      </c>
      <c r="L447" s="1">
        <v>44588</v>
      </c>
      <c r="M447">
        <v>2959.01</v>
      </c>
      <c r="N447" s="17" t="s">
        <v>437</v>
      </c>
      <c r="O447">
        <v>213</v>
      </c>
      <c r="P447" s="17" t="s">
        <v>438</v>
      </c>
      <c r="Q447">
        <v>501</v>
      </c>
      <c r="R447" s="17" t="s">
        <v>439</v>
      </c>
      <c r="S447" s="17" t="s">
        <v>440</v>
      </c>
      <c r="T447" s="17" t="s">
        <v>438</v>
      </c>
      <c r="U447">
        <v>0</v>
      </c>
      <c r="V447">
        <v>0</v>
      </c>
      <c r="W447" s="17" t="s">
        <v>1349</v>
      </c>
      <c r="X447" s="17" t="s">
        <v>442</v>
      </c>
      <c r="Y447">
        <v>0</v>
      </c>
      <c r="Z447" s="17" t="s">
        <v>486</v>
      </c>
      <c r="AA447" s="17" t="s">
        <v>443</v>
      </c>
      <c r="AB447" s="17" t="s">
        <v>444</v>
      </c>
      <c r="AC447">
        <v>0</v>
      </c>
      <c r="AD447">
        <v>0</v>
      </c>
      <c r="AE447">
        <v>0</v>
      </c>
      <c r="AF447">
        <v>2022</v>
      </c>
      <c r="AG447" s="1">
        <v>44562</v>
      </c>
      <c r="AH447" s="1">
        <v>44773</v>
      </c>
      <c r="AI447" s="1">
        <v>44785</v>
      </c>
      <c r="AJ447" s="17" t="s">
        <v>34</v>
      </c>
      <c r="AK447" s="17" t="s">
        <v>35</v>
      </c>
      <c r="AL447" s="17" t="s">
        <v>10388</v>
      </c>
      <c r="AM447" s="17">
        <f>MONTH(EMPENHO[[#This Row],[data_empenho]])</f>
        <v>1</v>
      </c>
    </row>
    <row r="448" spans="1:39" x14ac:dyDescent="0.25">
      <c r="A448">
        <v>5</v>
      </c>
      <c r="B448">
        <v>502</v>
      </c>
      <c r="C448">
        <v>12</v>
      </c>
      <c r="D448">
        <v>361</v>
      </c>
      <c r="E448">
        <v>2</v>
      </c>
      <c r="F448">
        <v>0</v>
      </c>
      <c r="G448">
        <v>2031</v>
      </c>
      <c r="H448" s="17" t="s">
        <v>1181</v>
      </c>
      <c r="I448">
        <v>31</v>
      </c>
      <c r="J448">
        <v>0</v>
      </c>
      <c r="K448" s="17" t="s">
        <v>1350</v>
      </c>
      <c r="L448" s="1">
        <v>44588</v>
      </c>
      <c r="M448">
        <v>817.3</v>
      </c>
      <c r="N448" s="17" t="s">
        <v>437</v>
      </c>
      <c r="O448">
        <v>213</v>
      </c>
      <c r="P448" s="17" t="s">
        <v>438</v>
      </c>
      <c r="Q448">
        <v>501</v>
      </c>
      <c r="R448" s="17" t="s">
        <v>439</v>
      </c>
      <c r="S448" s="17" t="s">
        <v>440</v>
      </c>
      <c r="T448" s="17" t="s">
        <v>438</v>
      </c>
      <c r="U448">
        <v>0</v>
      </c>
      <c r="V448">
        <v>0</v>
      </c>
      <c r="W448" s="17" t="s">
        <v>1351</v>
      </c>
      <c r="X448" s="17" t="s">
        <v>442</v>
      </c>
      <c r="Y448">
        <v>0</v>
      </c>
      <c r="Z448" s="17" t="s">
        <v>486</v>
      </c>
      <c r="AA448" s="17" t="s">
        <v>443</v>
      </c>
      <c r="AB448" s="17" t="s">
        <v>444</v>
      </c>
      <c r="AC448">
        <v>0</v>
      </c>
      <c r="AD448">
        <v>0</v>
      </c>
      <c r="AE448">
        <v>0</v>
      </c>
      <c r="AF448">
        <v>2022</v>
      </c>
      <c r="AG448" s="1">
        <v>44562</v>
      </c>
      <c r="AH448" s="1">
        <v>44773</v>
      </c>
      <c r="AI448" s="1">
        <v>44785</v>
      </c>
      <c r="AJ448" s="17" t="s">
        <v>34</v>
      </c>
      <c r="AK448" s="17" t="s">
        <v>35</v>
      </c>
      <c r="AL448" s="17" t="s">
        <v>10388</v>
      </c>
      <c r="AM448" s="17">
        <f>MONTH(EMPENHO[[#This Row],[data_empenho]])</f>
        <v>1</v>
      </c>
    </row>
    <row r="449" spans="1:39" x14ac:dyDescent="0.25">
      <c r="A449">
        <v>5</v>
      </c>
      <c r="B449">
        <v>502</v>
      </c>
      <c r="C449">
        <v>12</v>
      </c>
      <c r="D449">
        <v>361</v>
      </c>
      <c r="E449">
        <v>2</v>
      </c>
      <c r="F449">
        <v>0</v>
      </c>
      <c r="G449">
        <v>2031</v>
      </c>
      <c r="H449" s="17" t="s">
        <v>1184</v>
      </c>
      <c r="I449">
        <v>31</v>
      </c>
      <c r="J449">
        <v>0</v>
      </c>
      <c r="K449" s="17" t="s">
        <v>1352</v>
      </c>
      <c r="L449" s="1">
        <v>44588</v>
      </c>
      <c r="M449">
        <v>1100.33</v>
      </c>
      <c r="N449" s="17" t="s">
        <v>437</v>
      </c>
      <c r="O449">
        <v>213</v>
      </c>
      <c r="P449" s="17" t="s">
        <v>438</v>
      </c>
      <c r="Q449">
        <v>501</v>
      </c>
      <c r="R449" s="17" t="s">
        <v>439</v>
      </c>
      <c r="S449" s="17" t="s">
        <v>440</v>
      </c>
      <c r="T449" s="17" t="s">
        <v>438</v>
      </c>
      <c r="U449">
        <v>0</v>
      </c>
      <c r="V449">
        <v>0</v>
      </c>
      <c r="W449" s="17" t="s">
        <v>1353</v>
      </c>
      <c r="X449" s="17" t="s">
        <v>442</v>
      </c>
      <c r="Y449">
        <v>0</v>
      </c>
      <c r="Z449" s="17" t="s">
        <v>486</v>
      </c>
      <c r="AA449" s="17" t="s">
        <v>443</v>
      </c>
      <c r="AB449" s="17" t="s">
        <v>444</v>
      </c>
      <c r="AC449">
        <v>0</v>
      </c>
      <c r="AD449">
        <v>0</v>
      </c>
      <c r="AE449">
        <v>0</v>
      </c>
      <c r="AF449">
        <v>2022</v>
      </c>
      <c r="AG449" s="1">
        <v>44562</v>
      </c>
      <c r="AH449" s="1">
        <v>44773</v>
      </c>
      <c r="AI449" s="1">
        <v>44785</v>
      </c>
      <c r="AJ449" s="17" t="s">
        <v>34</v>
      </c>
      <c r="AK449" s="17" t="s">
        <v>35</v>
      </c>
      <c r="AL449" s="17" t="s">
        <v>10388</v>
      </c>
      <c r="AM449" s="17">
        <f>MONTH(EMPENHO[[#This Row],[data_empenho]])</f>
        <v>1</v>
      </c>
    </row>
    <row r="450" spans="1:39" x14ac:dyDescent="0.25">
      <c r="A450">
        <v>5</v>
      </c>
      <c r="B450">
        <v>502</v>
      </c>
      <c r="C450">
        <v>12</v>
      </c>
      <c r="D450">
        <v>361</v>
      </c>
      <c r="E450">
        <v>2</v>
      </c>
      <c r="F450">
        <v>0</v>
      </c>
      <c r="G450">
        <v>2031</v>
      </c>
      <c r="H450" s="17" t="s">
        <v>1176</v>
      </c>
      <c r="I450">
        <v>31</v>
      </c>
      <c r="J450">
        <v>0</v>
      </c>
      <c r="K450" s="17" t="s">
        <v>1354</v>
      </c>
      <c r="L450" s="1">
        <v>44588</v>
      </c>
      <c r="M450">
        <v>282.51</v>
      </c>
      <c r="N450" s="17" t="s">
        <v>437</v>
      </c>
      <c r="O450">
        <v>213</v>
      </c>
      <c r="P450" s="17" t="s">
        <v>438</v>
      </c>
      <c r="Q450">
        <v>501</v>
      </c>
      <c r="R450" s="17" t="s">
        <v>439</v>
      </c>
      <c r="S450" s="17" t="s">
        <v>440</v>
      </c>
      <c r="T450" s="17" t="s">
        <v>438</v>
      </c>
      <c r="U450">
        <v>0</v>
      </c>
      <c r="V450">
        <v>0</v>
      </c>
      <c r="W450" s="17" t="s">
        <v>1355</v>
      </c>
      <c r="X450" s="17" t="s">
        <v>442</v>
      </c>
      <c r="Y450">
        <v>0</v>
      </c>
      <c r="Z450" s="17" t="s">
        <v>486</v>
      </c>
      <c r="AA450" s="17" t="s">
        <v>443</v>
      </c>
      <c r="AB450" s="17" t="s">
        <v>444</v>
      </c>
      <c r="AC450">
        <v>0</v>
      </c>
      <c r="AD450">
        <v>0</v>
      </c>
      <c r="AE450">
        <v>0</v>
      </c>
      <c r="AF450">
        <v>2022</v>
      </c>
      <c r="AG450" s="1">
        <v>44562</v>
      </c>
      <c r="AH450" s="1">
        <v>44773</v>
      </c>
      <c r="AI450" s="1">
        <v>44785</v>
      </c>
      <c r="AJ450" s="17" t="s">
        <v>34</v>
      </c>
      <c r="AK450" s="17" t="s">
        <v>35</v>
      </c>
      <c r="AL450" s="17" t="s">
        <v>10388</v>
      </c>
      <c r="AM450" s="17">
        <f>MONTH(EMPENHO[[#This Row],[data_empenho]])</f>
        <v>1</v>
      </c>
    </row>
    <row r="451" spans="1:39" x14ac:dyDescent="0.25">
      <c r="A451">
        <v>5</v>
      </c>
      <c r="B451">
        <v>502</v>
      </c>
      <c r="C451">
        <v>12</v>
      </c>
      <c r="D451">
        <v>365</v>
      </c>
      <c r="E451">
        <v>2</v>
      </c>
      <c r="F451">
        <v>0</v>
      </c>
      <c r="G451">
        <v>2033</v>
      </c>
      <c r="H451" s="17" t="s">
        <v>1173</v>
      </c>
      <c r="I451">
        <v>31</v>
      </c>
      <c r="J451">
        <v>0</v>
      </c>
      <c r="K451" s="17" t="s">
        <v>1356</v>
      </c>
      <c r="L451" s="1">
        <v>44588</v>
      </c>
      <c r="M451">
        <v>1793.69</v>
      </c>
      <c r="N451" s="17" t="s">
        <v>437</v>
      </c>
      <c r="O451">
        <v>213</v>
      </c>
      <c r="P451" s="17" t="s">
        <v>438</v>
      </c>
      <c r="Q451">
        <v>501</v>
      </c>
      <c r="R451" s="17" t="s">
        <v>439</v>
      </c>
      <c r="S451" s="17" t="s">
        <v>440</v>
      </c>
      <c r="T451" s="17" t="s">
        <v>438</v>
      </c>
      <c r="U451">
        <v>0</v>
      </c>
      <c r="V451">
        <v>0</v>
      </c>
      <c r="W451" s="17" t="s">
        <v>1357</v>
      </c>
      <c r="X451" s="17" t="s">
        <v>442</v>
      </c>
      <c r="Y451">
        <v>0</v>
      </c>
      <c r="Z451" s="17" t="s">
        <v>486</v>
      </c>
      <c r="AA451" s="17" t="s">
        <v>443</v>
      </c>
      <c r="AB451" s="17" t="s">
        <v>444</v>
      </c>
      <c r="AC451">
        <v>0</v>
      </c>
      <c r="AD451">
        <v>0</v>
      </c>
      <c r="AE451">
        <v>0</v>
      </c>
      <c r="AF451">
        <v>2022</v>
      </c>
      <c r="AG451" s="1">
        <v>44562</v>
      </c>
      <c r="AH451" s="1">
        <v>44773</v>
      </c>
      <c r="AI451" s="1">
        <v>44785</v>
      </c>
      <c r="AJ451" s="17" t="s">
        <v>34</v>
      </c>
      <c r="AK451" s="17" t="s">
        <v>35</v>
      </c>
      <c r="AL451" s="17" t="s">
        <v>10388</v>
      </c>
      <c r="AM451" s="17">
        <f>MONTH(EMPENHO[[#This Row],[data_empenho]])</f>
        <v>1</v>
      </c>
    </row>
    <row r="452" spans="1:39" x14ac:dyDescent="0.25">
      <c r="A452">
        <v>5</v>
      </c>
      <c r="B452">
        <v>502</v>
      </c>
      <c r="C452">
        <v>12</v>
      </c>
      <c r="D452">
        <v>782</v>
      </c>
      <c r="E452">
        <v>2</v>
      </c>
      <c r="F452">
        <v>0</v>
      </c>
      <c r="G452">
        <v>2035</v>
      </c>
      <c r="H452" s="17" t="s">
        <v>1173</v>
      </c>
      <c r="I452">
        <v>31</v>
      </c>
      <c r="J452">
        <v>0</v>
      </c>
      <c r="K452" s="17" t="s">
        <v>1358</v>
      </c>
      <c r="L452" s="1">
        <v>44588</v>
      </c>
      <c r="M452">
        <v>17081.830000000002</v>
      </c>
      <c r="N452" s="17" t="s">
        <v>437</v>
      </c>
      <c r="O452">
        <v>213</v>
      </c>
      <c r="P452" s="17" t="s">
        <v>438</v>
      </c>
      <c r="Q452">
        <v>501</v>
      </c>
      <c r="R452" s="17" t="s">
        <v>439</v>
      </c>
      <c r="S452" s="17" t="s">
        <v>440</v>
      </c>
      <c r="T452" s="17" t="s">
        <v>438</v>
      </c>
      <c r="U452">
        <v>0</v>
      </c>
      <c r="V452">
        <v>0</v>
      </c>
      <c r="W452" s="17" t="s">
        <v>1359</v>
      </c>
      <c r="X452" s="17" t="s">
        <v>442</v>
      </c>
      <c r="Y452">
        <v>0</v>
      </c>
      <c r="Z452" s="17" t="s">
        <v>486</v>
      </c>
      <c r="AA452" s="17" t="s">
        <v>443</v>
      </c>
      <c r="AB452" s="17" t="s">
        <v>444</v>
      </c>
      <c r="AC452">
        <v>0</v>
      </c>
      <c r="AD452">
        <v>0</v>
      </c>
      <c r="AE452">
        <v>0</v>
      </c>
      <c r="AF452">
        <v>2022</v>
      </c>
      <c r="AG452" s="1">
        <v>44562</v>
      </c>
      <c r="AH452" s="1">
        <v>44773</v>
      </c>
      <c r="AI452" s="1">
        <v>44785</v>
      </c>
      <c r="AJ452" s="17" t="s">
        <v>34</v>
      </c>
      <c r="AK452" s="17" t="s">
        <v>35</v>
      </c>
      <c r="AL452" s="17" t="s">
        <v>10388</v>
      </c>
      <c r="AM452" s="17">
        <f>MONTH(EMPENHO[[#This Row],[data_empenho]])</f>
        <v>1</v>
      </c>
    </row>
    <row r="453" spans="1:39" x14ac:dyDescent="0.25">
      <c r="A453">
        <v>5</v>
      </c>
      <c r="B453">
        <v>502</v>
      </c>
      <c r="C453">
        <v>12</v>
      </c>
      <c r="D453">
        <v>782</v>
      </c>
      <c r="E453">
        <v>2</v>
      </c>
      <c r="F453">
        <v>0</v>
      </c>
      <c r="G453">
        <v>2035</v>
      </c>
      <c r="H453" s="17" t="s">
        <v>1181</v>
      </c>
      <c r="I453">
        <v>31</v>
      </c>
      <c r="J453">
        <v>0</v>
      </c>
      <c r="K453" s="17" t="s">
        <v>1360</v>
      </c>
      <c r="L453" s="1">
        <v>44588</v>
      </c>
      <c r="M453">
        <v>2835.63</v>
      </c>
      <c r="N453" s="17" t="s">
        <v>437</v>
      </c>
      <c r="O453">
        <v>213</v>
      </c>
      <c r="P453" s="17" t="s">
        <v>438</v>
      </c>
      <c r="Q453">
        <v>501</v>
      </c>
      <c r="R453" s="17" t="s">
        <v>439</v>
      </c>
      <c r="S453" s="17" t="s">
        <v>440</v>
      </c>
      <c r="T453" s="17" t="s">
        <v>438</v>
      </c>
      <c r="U453">
        <v>0</v>
      </c>
      <c r="V453">
        <v>0</v>
      </c>
      <c r="W453" s="17" t="s">
        <v>1361</v>
      </c>
      <c r="X453" s="17" t="s">
        <v>442</v>
      </c>
      <c r="Y453">
        <v>0</v>
      </c>
      <c r="Z453" s="17" t="s">
        <v>486</v>
      </c>
      <c r="AA453" s="17" t="s">
        <v>443</v>
      </c>
      <c r="AB453" s="17" t="s">
        <v>444</v>
      </c>
      <c r="AC453">
        <v>0</v>
      </c>
      <c r="AD453">
        <v>0</v>
      </c>
      <c r="AE453">
        <v>0</v>
      </c>
      <c r="AF453">
        <v>2022</v>
      </c>
      <c r="AG453" s="1">
        <v>44562</v>
      </c>
      <c r="AH453" s="1">
        <v>44773</v>
      </c>
      <c r="AI453" s="1">
        <v>44785</v>
      </c>
      <c r="AJ453" s="17" t="s">
        <v>34</v>
      </c>
      <c r="AK453" s="17" t="s">
        <v>35</v>
      </c>
      <c r="AL453" s="17" t="s">
        <v>10388</v>
      </c>
      <c r="AM453" s="17">
        <f>MONTH(EMPENHO[[#This Row],[data_empenho]])</f>
        <v>1</v>
      </c>
    </row>
    <row r="454" spans="1:39" x14ac:dyDescent="0.25">
      <c r="A454">
        <v>8</v>
      </c>
      <c r="B454">
        <v>801</v>
      </c>
      <c r="C454">
        <v>10</v>
      </c>
      <c r="D454">
        <v>301</v>
      </c>
      <c r="E454">
        <v>6</v>
      </c>
      <c r="F454">
        <v>0</v>
      </c>
      <c r="G454">
        <v>2105</v>
      </c>
      <c r="H454" s="17" t="s">
        <v>1218</v>
      </c>
      <c r="I454">
        <v>40</v>
      </c>
      <c r="J454">
        <v>0</v>
      </c>
      <c r="K454" s="17" t="s">
        <v>1362</v>
      </c>
      <c r="L454" s="1">
        <v>44588</v>
      </c>
      <c r="M454">
        <v>299.89999999999998</v>
      </c>
      <c r="N454" s="17" t="s">
        <v>437</v>
      </c>
      <c r="O454">
        <v>213</v>
      </c>
      <c r="P454" s="17" t="s">
        <v>438</v>
      </c>
      <c r="Q454">
        <v>0</v>
      </c>
      <c r="R454" s="17" t="s">
        <v>439</v>
      </c>
      <c r="S454" s="17" t="s">
        <v>440</v>
      </c>
      <c r="T454" s="17" t="s">
        <v>438</v>
      </c>
      <c r="U454">
        <v>0</v>
      </c>
      <c r="V454">
        <v>0</v>
      </c>
      <c r="W454" s="17" t="s">
        <v>1363</v>
      </c>
      <c r="X454" s="17" t="s">
        <v>442</v>
      </c>
      <c r="Y454">
        <v>0</v>
      </c>
      <c r="Z454" s="17" t="s">
        <v>486</v>
      </c>
      <c r="AA454" s="17" t="s">
        <v>443</v>
      </c>
      <c r="AB454" s="17" t="s">
        <v>444</v>
      </c>
      <c r="AC454">
        <v>0</v>
      </c>
      <c r="AD454">
        <v>0</v>
      </c>
      <c r="AE454">
        <v>0</v>
      </c>
      <c r="AF454">
        <v>2022</v>
      </c>
      <c r="AG454" s="1">
        <v>44562</v>
      </c>
      <c r="AH454" s="1">
        <v>44773</v>
      </c>
      <c r="AI454" s="1">
        <v>44785</v>
      </c>
      <c r="AJ454" s="17" t="s">
        <v>34</v>
      </c>
      <c r="AK454" s="17" t="s">
        <v>35</v>
      </c>
      <c r="AL454" s="17" t="s">
        <v>10388</v>
      </c>
      <c r="AM454" s="17">
        <f>MONTH(EMPENHO[[#This Row],[data_empenho]])</f>
        <v>1</v>
      </c>
    </row>
    <row r="455" spans="1:39" x14ac:dyDescent="0.25">
      <c r="A455">
        <v>5</v>
      </c>
      <c r="B455">
        <v>502</v>
      </c>
      <c r="C455">
        <v>12</v>
      </c>
      <c r="D455">
        <v>782</v>
      </c>
      <c r="E455">
        <v>2</v>
      </c>
      <c r="F455">
        <v>0</v>
      </c>
      <c r="G455">
        <v>2035</v>
      </c>
      <c r="H455" s="17" t="s">
        <v>1184</v>
      </c>
      <c r="I455">
        <v>31</v>
      </c>
      <c r="J455">
        <v>0</v>
      </c>
      <c r="K455" s="17" t="s">
        <v>1364</v>
      </c>
      <c r="L455" s="1">
        <v>44588</v>
      </c>
      <c r="M455">
        <v>6254.5</v>
      </c>
      <c r="N455" s="17" t="s">
        <v>437</v>
      </c>
      <c r="O455">
        <v>213</v>
      </c>
      <c r="P455" s="17" t="s">
        <v>438</v>
      </c>
      <c r="Q455">
        <v>501</v>
      </c>
      <c r="R455" s="17" t="s">
        <v>439</v>
      </c>
      <c r="S455" s="17" t="s">
        <v>440</v>
      </c>
      <c r="T455" s="17" t="s">
        <v>438</v>
      </c>
      <c r="U455">
        <v>0</v>
      </c>
      <c r="V455">
        <v>0</v>
      </c>
      <c r="W455" s="17" t="s">
        <v>1365</v>
      </c>
      <c r="X455" s="17" t="s">
        <v>442</v>
      </c>
      <c r="Y455">
        <v>0</v>
      </c>
      <c r="Z455" s="17" t="s">
        <v>486</v>
      </c>
      <c r="AA455" s="17" t="s">
        <v>443</v>
      </c>
      <c r="AB455" s="17" t="s">
        <v>444</v>
      </c>
      <c r="AC455">
        <v>0</v>
      </c>
      <c r="AD455">
        <v>0</v>
      </c>
      <c r="AE455">
        <v>0</v>
      </c>
      <c r="AF455">
        <v>2022</v>
      </c>
      <c r="AG455" s="1">
        <v>44562</v>
      </c>
      <c r="AH455" s="1">
        <v>44773</v>
      </c>
      <c r="AI455" s="1">
        <v>44785</v>
      </c>
      <c r="AJ455" s="17" t="s">
        <v>34</v>
      </c>
      <c r="AK455" s="17" t="s">
        <v>35</v>
      </c>
      <c r="AL455" s="17" t="s">
        <v>10388</v>
      </c>
      <c r="AM455" s="17">
        <f>MONTH(EMPENHO[[#This Row],[data_empenho]])</f>
        <v>1</v>
      </c>
    </row>
    <row r="456" spans="1:39" x14ac:dyDescent="0.25">
      <c r="A456">
        <v>5</v>
      </c>
      <c r="B456">
        <v>502</v>
      </c>
      <c r="C456">
        <v>12</v>
      </c>
      <c r="D456">
        <v>782</v>
      </c>
      <c r="E456">
        <v>2</v>
      </c>
      <c r="F456">
        <v>0</v>
      </c>
      <c r="G456">
        <v>2035</v>
      </c>
      <c r="H456" s="17" t="s">
        <v>1273</v>
      </c>
      <c r="I456">
        <v>31</v>
      </c>
      <c r="J456">
        <v>0</v>
      </c>
      <c r="K456" s="17" t="s">
        <v>1366</v>
      </c>
      <c r="L456" s="1">
        <v>44588</v>
      </c>
      <c r="M456">
        <v>167.36</v>
      </c>
      <c r="N456" s="17" t="s">
        <v>437</v>
      </c>
      <c r="O456">
        <v>213</v>
      </c>
      <c r="P456" s="17" t="s">
        <v>438</v>
      </c>
      <c r="Q456">
        <v>501</v>
      </c>
      <c r="R456" s="17" t="s">
        <v>439</v>
      </c>
      <c r="S456" s="17" t="s">
        <v>440</v>
      </c>
      <c r="T456" s="17" t="s">
        <v>438</v>
      </c>
      <c r="U456">
        <v>0</v>
      </c>
      <c r="V456">
        <v>0</v>
      </c>
      <c r="W456" s="17" t="s">
        <v>1367</v>
      </c>
      <c r="X456" s="17" t="s">
        <v>442</v>
      </c>
      <c r="Y456">
        <v>0</v>
      </c>
      <c r="Z456" s="17" t="s">
        <v>486</v>
      </c>
      <c r="AA456" s="17" t="s">
        <v>443</v>
      </c>
      <c r="AB456" s="17" t="s">
        <v>444</v>
      </c>
      <c r="AC456">
        <v>0</v>
      </c>
      <c r="AD456">
        <v>0</v>
      </c>
      <c r="AE456">
        <v>0</v>
      </c>
      <c r="AF456">
        <v>2022</v>
      </c>
      <c r="AG456" s="1">
        <v>44562</v>
      </c>
      <c r="AH456" s="1">
        <v>44773</v>
      </c>
      <c r="AI456" s="1">
        <v>44785</v>
      </c>
      <c r="AJ456" s="17" t="s">
        <v>34</v>
      </c>
      <c r="AK456" s="17" t="s">
        <v>35</v>
      </c>
      <c r="AL456" s="17" t="s">
        <v>10388</v>
      </c>
      <c r="AM456" s="17">
        <f>MONTH(EMPENHO[[#This Row],[data_empenho]])</f>
        <v>1</v>
      </c>
    </row>
    <row r="457" spans="1:39" x14ac:dyDescent="0.25">
      <c r="A457">
        <v>5</v>
      </c>
      <c r="B457">
        <v>502</v>
      </c>
      <c r="C457">
        <v>12</v>
      </c>
      <c r="D457">
        <v>782</v>
      </c>
      <c r="E457">
        <v>2</v>
      </c>
      <c r="F457">
        <v>0</v>
      </c>
      <c r="G457">
        <v>2035</v>
      </c>
      <c r="H457" s="17" t="s">
        <v>1176</v>
      </c>
      <c r="I457">
        <v>31</v>
      </c>
      <c r="J457">
        <v>0</v>
      </c>
      <c r="K457" s="17" t="s">
        <v>1368</v>
      </c>
      <c r="L457" s="1">
        <v>44588</v>
      </c>
      <c r="M457">
        <v>1425.43</v>
      </c>
      <c r="N457" s="17" t="s">
        <v>437</v>
      </c>
      <c r="O457">
        <v>213</v>
      </c>
      <c r="P457" s="17" t="s">
        <v>438</v>
      </c>
      <c r="Q457">
        <v>501</v>
      </c>
      <c r="R457" s="17" t="s">
        <v>439</v>
      </c>
      <c r="S457" s="17" t="s">
        <v>440</v>
      </c>
      <c r="T457" s="17" t="s">
        <v>438</v>
      </c>
      <c r="U457">
        <v>0</v>
      </c>
      <c r="V457">
        <v>0</v>
      </c>
      <c r="W457" s="17" t="s">
        <v>1369</v>
      </c>
      <c r="X457" s="17" t="s">
        <v>442</v>
      </c>
      <c r="Y457">
        <v>0</v>
      </c>
      <c r="Z457" s="17" t="s">
        <v>486</v>
      </c>
      <c r="AA457" s="17" t="s">
        <v>443</v>
      </c>
      <c r="AB457" s="17" t="s">
        <v>444</v>
      </c>
      <c r="AC457">
        <v>0</v>
      </c>
      <c r="AD457">
        <v>0</v>
      </c>
      <c r="AE457">
        <v>0</v>
      </c>
      <c r="AF457">
        <v>2022</v>
      </c>
      <c r="AG457" s="1">
        <v>44562</v>
      </c>
      <c r="AH457" s="1">
        <v>44773</v>
      </c>
      <c r="AI457" s="1">
        <v>44785</v>
      </c>
      <c r="AJ457" s="17" t="s">
        <v>34</v>
      </c>
      <c r="AK457" s="17" t="s">
        <v>35</v>
      </c>
      <c r="AL457" s="17" t="s">
        <v>10388</v>
      </c>
      <c r="AM457" s="17">
        <f>MONTH(EMPENHO[[#This Row],[data_empenho]])</f>
        <v>1</v>
      </c>
    </row>
    <row r="458" spans="1:39" x14ac:dyDescent="0.25">
      <c r="A458">
        <v>5</v>
      </c>
      <c r="B458">
        <v>502</v>
      </c>
      <c r="C458">
        <v>12</v>
      </c>
      <c r="D458">
        <v>782</v>
      </c>
      <c r="E458">
        <v>2</v>
      </c>
      <c r="F458">
        <v>0</v>
      </c>
      <c r="G458">
        <v>2035</v>
      </c>
      <c r="H458" s="17" t="s">
        <v>1213</v>
      </c>
      <c r="I458">
        <v>31</v>
      </c>
      <c r="J458">
        <v>0</v>
      </c>
      <c r="K458" s="17" t="s">
        <v>1370</v>
      </c>
      <c r="L458" s="1">
        <v>44588</v>
      </c>
      <c r="M458">
        <v>381.11</v>
      </c>
      <c r="N458" s="17" t="s">
        <v>437</v>
      </c>
      <c r="O458">
        <v>213</v>
      </c>
      <c r="P458" s="17" t="s">
        <v>438</v>
      </c>
      <c r="Q458">
        <v>501</v>
      </c>
      <c r="R458" s="17" t="s">
        <v>439</v>
      </c>
      <c r="S458" s="17" t="s">
        <v>440</v>
      </c>
      <c r="T458" s="17" t="s">
        <v>438</v>
      </c>
      <c r="U458">
        <v>0</v>
      </c>
      <c r="V458">
        <v>0</v>
      </c>
      <c r="W458" s="17" t="s">
        <v>1371</v>
      </c>
      <c r="X458" s="17" t="s">
        <v>442</v>
      </c>
      <c r="Y458">
        <v>0</v>
      </c>
      <c r="Z458" s="17" t="s">
        <v>486</v>
      </c>
      <c r="AA458" s="17" t="s">
        <v>443</v>
      </c>
      <c r="AB458" s="17" t="s">
        <v>444</v>
      </c>
      <c r="AC458">
        <v>0</v>
      </c>
      <c r="AD458">
        <v>0</v>
      </c>
      <c r="AE458">
        <v>0</v>
      </c>
      <c r="AF458">
        <v>2022</v>
      </c>
      <c r="AG458" s="1">
        <v>44562</v>
      </c>
      <c r="AH458" s="1">
        <v>44773</v>
      </c>
      <c r="AI458" s="1">
        <v>44785</v>
      </c>
      <c r="AJ458" s="17" t="s">
        <v>34</v>
      </c>
      <c r="AK458" s="17" t="s">
        <v>35</v>
      </c>
      <c r="AL458" s="17" t="s">
        <v>10388</v>
      </c>
      <c r="AM458" s="17">
        <f>MONTH(EMPENHO[[#This Row],[data_empenho]])</f>
        <v>1</v>
      </c>
    </row>
    <row r="459" spans="1:39" x14ac:dyDescent="0.25">
      <c r="A459">
        <v>8</v>
      </c>
      <c r="B459">
        <v>801</v>
      </c>
      <c r="C459">
        <v>10</v>
      </c>
      <c r="D459">
        <v>301</v>
      </c>
      <c r="E459">
        <v>6</v>
      </c>
      <c r="F459">
        <v>0</v>
      </c>
      <c r="G459">
        <v>2105</v>
      </c>
      <c r="H459" s="17" t="s">
        <v>1372</v>
      </c>
      <c r="I459">
        <v>40</v>
      </c>
      <c r="J459">
        <v>0</v>
      </c>
      <c r="K459" s="17" t="s">
        <v>1373</v>
      </c>
      <c r="L459" s="1">
        <v>44588</v>
      </c>
      <c r="M459">
        <v>152.63</v>
      </c>
      <c r="N459" s="17" t="s">
        <v>437</v>
      </c>
      <c r="O459">
        <v>213</v>
      </c>
      <c r="P459" s="17" t="s">
        <v>438</v>
      </c>
      <c r="Q459">
        <v>0</v>
      </c>
      <c r="R459" s="17" t="s">
        <v>439</v>
      </c>
      <c r="S459" s="17" t="s">
        <v>440</v>
      </c>
      <c r="T459" s="17" t="s">
        <v>438</v>
      </c>
      <c r="U459">
        <v>0</v>
      </c>
      <c r="V459">
        <v>0</v>
      </c>
      <c r="W459" s="17" t="s">
        <v>1374</v>
      </c>
      <c r="X459" s="17" t="s">
        <v>442</v>
      </c>
      <c r="Y459">
        <v>0</v>
      </c>
      <c r="Z459" s="17" t="s">
        <v>486</v>
      </c>
      <c r="AA459" s="17" t="s">
        <v>443</v>
      </c>
      <c r="AB459" s="17" t="s">
        <v>444</v>
      </c>
      <c r="AC459">
        <v>0</v>
      </c>
      <c r="AD459">
        <v>0</v>
      </c>
      <c r="AE459">
        <v>0</v>
      </c>
      <c r="AF459">
        <v>2022</v>
      </c>
      <c r="AG459" s="1">
        <v>44562</v>
      </c>
      <c r="AH459" s="1">
        <v>44773</v>
      </c>
      <c r="AI459" s="1">
        <v>44785</v>
      </c>
      <c r="AJ459" s="17" t="s">
        <v>34</v>
      </c>
      <c r="AK459" s="17" t="s">
        <v>35</v>
      </c>
      <c r="AL459" s="17" t="s">
        <v>10388</v>
      </c>
      <c r="AM459" s="17">
        <f>MONTH(EMPENHO[[#This Row],[data_empenho]])</f>
        <v>1</v>
      </c>
    </row>
    <row r="460" spans="1:39" x14ac:dyDescent="0.25">
      <c r="A460">
        <v>5</v>
      </c>
      <c r="B460">
        <v>502</v>
      </c>
      <c r="C460">
        <v>12</v>
      </c>
      <c r="D460">
        <v>782</v>
      </c>
      <c r="E460">
        <v>2</v>
      </c>
      <c r="F460">
        <v>0</v>
      </c>
      <c r="G460">
        <v>2035</v>
      </c>
      <c r="H460" s="17" t="s">
        <v>1317</v>
      </c>
      <c r="I460">
        <v>31</v>
      </c>
      <c r="J460">
        <v>0</v>
      </c>
      <c r="K460" s="17" t="s">
        <v>1375</v>
      </c>
      <c r="L460" s="1">
        <v>44588</v>
      </c>
      <c r="M460">
        <v>4659.92</v>
      </c>
      <c r="N460" s="17" t="s">
        <v>437</v>
      </c>
      <c r="O460">
        <v>213</v>
      </c>
      <c r="P460" s="17" t="s">
        <v>438</v>
      </c>
      <c r="Q460">
        <v>501</v>
      </c>
      <c r="R460" s="17" t="s">
        <v>439</v>
      </c>
      <c r="S460" s="17" t="s">
        <v>440</v>
      </c>
      <c r="T460" s="17" t="s">
        <v>438</v>
      </c>
      <c r="U460">
        <v>0</v>
      </c>
      <c r="V460">
        <v>0</v>
      </c>
      <c r="W460" s="17" t="s">
        <v>1376</v>
      </c>
      <c r="X460" s="17" t="s">
        <v>442</v>
      </c>
      <c r="Y460">
        <v>0</v>
      </c>
      <c r="Z460" s="17" t="s">
        <v>486</v>
      </c>
      <c r="AA460" s="17" t="s">
        <v>443</v>
      </c>
      <c r="AB460" s="17" t="s">
        <v>444</v>
      </c>
      <c r="AC460">
        <v>0</v>
      </c>
      <c r="AD460">
        <v>0</v>
      </c>
      <c r="AE460">
        <v>0</v>
      </c>
      <c r="AF460">
        <v>2022</v>
      </c>
      <c r="AG460" s="1">
        <v>44562</v>
      </c>
      <c r="AH460" s="1">
        <v>44773</v>
      </c>
      <c r="AI460" s="1">
        <v>44785</v>
      </c>
      <c r="AJ460" s="17" t="s">
        <v>34</v>
      </c>
      <c r="AK460" s="17" t="s">
        <v>35</v>
      </c>
      <c r="AL460" s="17" t="s">
        <v>10388</v>
      </c>
      <c r="AM460" s="17">
        <f>MONTH(EMPENHO[[#This Row],[data_empenho]])</f>
        <v>1</v>
      </c>
    </row>
    <row r="461" spans="1:39" x14ac:dyDescent="0.25">
      <c r="A461">
        <v>5</v>
      </c>
      <c r="B461">
        <v>502</v>
      </c>
      <c r="C461">
        <v>12</v>
      </c>
      <c r="D461">
        <v>782</v>
      </c>
      <c r="E461">
        <v>2</v>
      </c>
      <c r="F461">
        <v>0</v>
      </c>
      <c r="G461">
        <v>2035</v>
      </c>
      <c r="H461" s="17" t="s">
        <v>1145</v>
      </c>
      <c r="I461">
        <v>31</v>
      </c>
      <c r="J461">
        <v>0</v>
      </c>
      <c r="K461" s="17" t="s">
        <v>1377</v>
      </c>
      <c r="L461" s="1">
        <v>44588</v>
      </c>
      <c r="M461">
        <v>935.32</v>
      </c>
      <c r="N461" s="17" t="s">
        <v>437</v>
      </c>
      <c r="O461">
        <v>213</v>
      </c>
      <c r="P461" s="17" t="s">
        <v>438</v>
      </c>
      <c r="Q461">
        <v>501</v>
      </c>
      <c r="R461" s="17" t="s">
        <v>439</v>
      </c>
      <c r="S461" s="17" t="s">
        <v>440</v>
      </c>
      <c r="T461" s="17" t="s">
        <v>438</v>
      </c>
      <c r="U461">
        <v>0</v>
      </c>
      <c r="V461">
        <v>0</v>
      </c>
      <c r="W461" s="17" t="s">
        <v>1378</v>
      </c>
      <c r="X461" s="17" t="s">
        <v>442</v>
      </c>
      <c r="Y461">
        <v>0</v>
      </c>
      <c r="Z461" s="17" t="s">
        <v>486</v>
      </c>
      <c r="AA461" s="17" t="s">
        <v>443</v>
      </c>
      <c r="AB461" s="17" t="s">
        <v>444</v>
      </c>
      <c r="AC461">
        <v>0</v>
      </c>
      <c r="AD461">
        <v>0</v>
      </c>
      <c r="AE461">
        <v>0</v>
      </c>
      <c r="AF461">
        <v>2022</v>
      </c>
      <c r="AG461" s="1">
        <v>44562</v>
      </c>
      <c r="AH461" s="1">
        <v>44773</v>
      </c>
      <c r="AI461" s="1">
        <v>44785</v>
      </c>
      <c r="AJ461" s="17" t="s">
        <v>34</v>
      </c>
      <c r="AK461" s="17" t="s">
        <v>35</v>
      </c>
      <c r="AL461" s="17" t="s">
        <v>10388</v>
      </c>
      <c r="AM461" s="17">
        <f>MONTH(EMPENHO[[#This Row],[data_empenho]])</f>
        <v>1</v>
      </c>
    </row>
    <row r="462" spans="1:39" x14ac:dyDescent="0.25">
      <c r="A462">
        <v>5</v>
      </c>
      <c r="B462">
        <v>502</v>
      </c>
      <c r="C462">
        <v>12</v>
      </c>
      <c r="D462">
        <v>361</v>
      </c>
      <c r="E462">
        <v>2</v>
      </c>
      <c r="F462">
        <v>0</v>
      </c>
      <c r="G462">
        <v>2025</v>
      </c>
      <c r="H462" s="17" t="s">
        <v>1173</v>
      </c>
      <c r="I462">
        <v>31</v>
      </c>
      <c r="J462">
        <v>0</v>
      </c>
      <c r="K462" s="17" t="s">
        <v>1379</v>
      </c>
      <c r="L462" s="1">
        <v>44588</v>
      </c>
      <c r="M462">
        <v>2920.86</v>
      </c>
      <c r="N462" s="17" t="s">
        <v>437</v>
      </c>
      <c r="O462">
        <v>213</v>
      </c>
      <c r="P462" s="17" t="s">
        <v>438</v>
      </c>
      <c r="Q462">
        <v>501</v>
      </c>
      <c r="R462" s="17" t="s">
        <v>439</v>
      </c>
      <c r="S462" s="17" t="s">
        <v>440</v>
      </c>
      <c r="T462" s="17" t="s">
        <v>438</v>
      </c>
      <c r="U462">
        <v>0</v>
      </c>
      <c r="V462">
        <v>0</v>
      </c>
      <c r="W462" s="17" t="s">
        <v>1380</v>
      </c>
      <c r="X462" s="17" t="s">
        <v>442</v>
      </c>
      <c r="Y462">
        <v>0</v>
      </c>
      <c r="Z462" s="17" t="s">
        <v>486</v>
      </c>
      <c r="AA462" s="17" t="s">
        <v>443</v>
      </c>
      <c r="AB462" s="17" t="s">
        <v>444</v>
      </c>
      <c r="AC462">
        <v>0</v>
      </c>
      <c r="AD462">
        <v>0</v>
      </c>
      <c r="AE462">
        <v>0</v>
      </c>
      <c r="AF462">
        <v>2022</v>
      </c>
      <c r="AG462" s="1">
        <v>44562</v>
      </c>
      <c r="AH462" s="1">
        <v>44773</v>
      </c>
      <c r="AI462" s="1">
        <v>44785</v>
      </c>
      <c r="AJ462" s="17" t="s">
        <v>34</v>
      </c>
      <c r="AK462" s="17" t="s">
        <v>35</v>
      </c>
      <c r="AL462" s="17" t="s">
        <v>10388</v>
      </c>
      <c r="AM462" s="17">
        <f>MONTH(EMPENHO[[#This Row],[data_empenho]])</f>
        <v>1</v>
      </c>
    </row>
    <row r="463" spans="1:39" x14ac:dyDescent="0.25">
      <c r="A463">
        <v>5</v>
      </c>
      <c r="B463">
        <v>502</v>
      </c>
      <c r="C463">
        <v>12</v>
      </c>
      <c r="D463">
        <v>361</v>
      </c>
      <c r="E463">
        <v>2</v>
      </c>
      <c r="F463">
        <v>0</v>
      </c>
      <c r="G463">
        <v>2025</v>
      </c>
      <c r="H463" s="17" t="s">
        <v>1176</v>
      </c>
      <c r="I463">
        <v>31</v>
      </c>
      <c r="J463">
        <v>0</v>
      </c>
      <c r="K463" s="17" t="s">
        <v>1381</v>
      </c>
      <c r="L463" s="1">
        <v>44588</v>
      </c>
      <c r="M463">
        <v>29.21</v>
      </c>
      <c r="N463" s="17" t="s">
        <v>437</v>
      </c>
      <c r="O463">
        <v>213</v>
      </c>
      <c r="P463" s="17" t="s">
        <v>438</v>
      </c>
      <c r="Q463">
        <v>501</v>
      </c>
      <c r="R463" s="17" t="s">
        <v>439</v>
      </c>
      <c r="S463" s="17" t="s">
        <v>440</v>
      </c>
      <c r="T463" s="17" t="s">
        <v>438</v>
      </c>
      <c r="U463">
        <v>0</v>
      </c>
      <c r="V463">
        <v>0</v>
      </c>
      <c r="W463" s="17" t="s">
        <v>1382</v>
      </c>
      <c r="X463" s="17" t="s">
        <v>442</v>
      </c>
      <c r="Y463">
        <v>0</v>
      </c>
      <c r="Z463" s="17" t="s">
        <v>486</v>
      </c>
      <c r="AA463" s="17" t="s">
        <v>443</v>
      </c>
      <c r="AB463" s="17" t="s">
        <v>444</v>
      </c>
      <c r="AC463">
        <v>0</v>
      </c>
      <c r="AD463">
        <v>0</v>
      </c>
      <c r="AE463">
        <v>0</v>
      </c>
      <c r="AF463">
        <v>2022</v>
      </c>
      <c r="AG463" s="1">
        <v>44562</v>
      </c>
      <c r="AH463" s="1">
        <v>44773</v>
      </c>
      <c r="AI463" s="1">
        <v>44785</v>
      </c>
      <c r="AJ463" s="17" t="s">
        <v>34</v>
      </c>
      <c r="AK463" s="17" t="s">
        <v>35</v>
      </c>
      <c r="AL463" s="17" t="s">
        <v>10388</v>
      </c>
      <c r="AM463" s="17">
        <f>MONTH(EMPENHO[[#This Row],[data_empenho]])</f>
        <v>1</v>
      </c>
    </row>
    <row r="464" spans="1:39" x14ac:dyDescent="0.25">
      <c r="A464">
        <v>5</v>
      </c>
      <c r="B464">
        <v>502</v>
      </c>
      <c r="C464">
        <v>12</v>
      </c>
      <c r="D464">
        <v>365</v>
      </c>
      <c r="E464">
        <v>2</v>
      </c>
      <c r="F464">
        <v>0</v>
      </c>
      <c r="G464">
        <v>2026</v>
      </c>
      <c r="H464" s="17" t="s">
        <v>1173</v>
      </c>
      <c r="I464">
        <v>31</v>
      </c>
      <c r="J464">
        <v>0</v>
      </c>
      <c r="K464" s="17" t="s">
        <v>1383</v>
      </c>
      <c r="L464" s="1">
        <v>44588</v>
      </c>
      <c r="M464">
        <v>6945.99</v>
      </c>
      <c r="N464" s="17" t="s">
        <v>437</v>
      </c>
      <c r="O464">
        <v>213</v>
      </c>
      <c r="P464" s="17" t="s">
        <v>438</v>
      </c>
      <c r="Q464">
        <v>501</v>
      </c>
      <c r="R464" s="17" t="s">
        <v>439</v>
      </c>
      <c r="S464" s="17" t="s">
        <v>440</v>
      </c>
      <c r="T464" s="17" t="s">
        <v>438</v>
      </c>
      <c r="U464">
        <v>0</v>
      </c>
      <c r="V464">
        <v>0</v>
      </c>
      <c r="W464" s="17" t="s">
        <v>1384</v>
      </c>
      <c r="X464" s="17" t="s">
        <v>442</v>
      </c>
      <c r="Y464">
        <v>0</v>
      </c>
      <c r="Z464" s="17" t="s">
        <v>486</v>
      </c>
      <c r="AA464" s="17" t="s">
        <v>443</v>
      </c>
      <c r="AB464" s="17" t="s">
        <v>444</v>
      </c>
      <c r="AC464">
        <v>0</v>
      </c>
      <c r="AD464">
        <v>0</v>
      </c>
      <c r="AE464">
        <v>0</v>
      </c>
      <c r="AF464">
        <v>2022</v>
      </c>
      <c r="AG464" s="1">
        <v>44562</v>
      </c>
      <c r="AH464" s="1">
        <v>44773</v>
      </c>
      <c r="AI464" s="1">
        <v>44785</v>
      </c>
      <c r="AJ464" s="17" t="s">
        <v>34</v>
      </c>
      <c r="AK464" s="17" t="s">
        <v>35</v>
      </c>
      <c r="AL464" s="17" t="s">
        <v>10388</v>
      </c>
      <c r="AM464" s="17">
        <f>MONTH(EMPENHO[[#This Row],[data_empenho]])</f>
        <v>1</v>
      </c>
    </row>
    <row r="465" spans="1:39" x14ac:dyDescent="0.25">
      <c r="A465">
        <v>5</v>
      </c>
      <c r="B465">
        <v>502</v>
      </c>
      <c r="C465">
        <v>12</v>
      </c>
      <c r="D465">
        <v>365</v>
      </c>
      <c r="E465">
        <v>2</v>
      </c>
      <c r="F465">
        <v>0</v>
      </c>
      <c r="G465">
        <v>2026</v>
      </c>
      <c r="H465" s="17" t="s">
        <v>1184</v>
      </c>
      <c r="I465">
        <v>31</v>
      </c>
      <c r="J465">
        <v>0</v>
      </c>
      <c r="K465" s="17" t="s">
        <v>1385</v>
      </c>
      <c r="L465" s="1">
        <v>44588</v>
      </c>
      <c r="M465">
        <v>2397.34</v>
      </c>
      <c r="N465" s="17" t="s">
        <v>437</v>
      </c>
      <c r="O465">
        <v>213</v>
      </c>
      <c r="P465" s="17" t="s">
        <v>438</v>
      </c>
      <c r="Q465">
        <v>501</v>
      </c>
      <c r="R465" s="17" t="s">
        <v>439</v>
      </c>
      <c r="S465" s="17" t="s">
        <v>440</v>
      </c>
      <c r="T465" s="17" t="s">
        <v>438</v>
      </c>
      <c r="U465">
        <v>0</v>
      </c>
      <c r="V465">
        <v>0</v>
      </c>
      <c r="W465" s="17" t="s">
        <v>1386</v>
      </c>
      <c r="X465" s="17" t="s">
        <v>442</v>
      </c>
      <c r="Y465">
        <v>0</v>
      </c>
      <c r="Z465" s="17" t="s">
        <v>486</v>
      </c>
      <c r="AA465" s="17" t="s">
        <v>443</v>
      </c>
      <c r="AB465" s="17" t="s">
        <v>444</v>
      </c>
      <c r="AC465">
        <v>0</v>
      </c>
      <c r="AD465">
        <v>0</v>
      </c>
      <c r="AE465">
        <v>0</v>
      </c>
      <c r="AF465">
        <v>2022</v>
      </c>
      <c r="AG465" s="1">
        <v>44562</v>
      </c>
      <c r="AH465" s="1">
        <v>44773</v>
      </c>
      <c r="AI465" s="1">
        <v>44785</v>
      </c>
      <c r="AJ465" s="17" t="s">
        <v>34</v>
      </c>
      <c r="AK465" s="17" t="s">
        <v>35</v>
      </c>
      <c r="AL465" s="17" t="s">
        <v>10388</v>
      </c>
      <c r="AM465" s="17">
        <f>MONTH(EMPENHO[[#This Row],[data_empenho]])</f>
        <v>1</v>
      </c>
    </row>
    <row r="466" spans="1:39" x14ac:dyDescent="0.25">
      <c r="A466">
        <v>5</v>
      </c>
      <c r="B466">
        <v>502</v>
      </c>
      <c r="C466">
        <v>12</v>
      </c>
      <c r="D466">
        <v>365</v>
      </c>
      <c r="E466">
        <v>2</v>
      </c>
      <c r="F466">
        <v>0</v>
      </c>
      <c r="G466">
        <v>2026</v>
      </c>
      <c r="H466" s="17" t="s">
        <v>1176</v>
      </c>
      <c r="I466">
        <v>31</v>
      </c>
      <c r="J466">
        <v>0</v>
      </c>
      <c r="K466" s="17" t="s">
        <v>1387</v>
      </c>
      <c r="L466" s="1">
        <v>44588</v>
      </c>
      <c r="M466">
        <v>176.56</v>
      </c>
      <c r="N466" s="17" t="s">
        <v>437</v>
      </c>
      <c r="O466">
        <v>213</v>
      </c>
      <c r="P466" s="17" t="s">
        <v>438</v>
      </c>
      <c r="Q466">
        <v>501</v>
      </c>
      <c r="R466" s="17" t="s">
        <v>439</v>
      </c>
      <c r="S466" s="17" t="s">
        <v>440</v>
      </c>
      <c r="T466" s="17" t="s">
        <v>438</v>
      </c>
      <c r="U466">
        <v>0</v>
      </c>
      <c r="V466">
        <v>0</v>
      </c>
      <c r="W466" s="17" t="s">
        <v>1388</v>
      </c>
      <c r="X466" s="17" t="s">
        <v>442</v>
      </c>
      <c r="Y466">
        <v>0</v>
      </c>
      <c r="Z466" s="17" t="s">
        <v>486</v>
      </c>
      <c r="AA466" s="17" t="s">
        <v>443</v>
      </c>
      <c r="AB466" s="17" t="s">
        <v>444</v>
      </c>
      <c r="AC466">
        <v>0</v>
      </c>
      <c r="AD466">
        <v>0</v>
      </c>
      <c r="AE466">
        <v>0</v>
      </c>
      <c r="AF466">
        <v>2022</v>
      </c>
      <c r="AG466" s="1">
        <v>44562</v>
      </c>
      <c r="AH466" s="1">
        <v>44773</v>
      </c>
      <c r="AI466" s="1">
        <v>44785</v>
      </c>
      <c r="AJ466" s="17" t="s">
        <v>34</v>
      </c>
      <c r="AK466" s="17" t="s">
        <v>35</v>
      </c>
      <c r="AL466" s="17" t="s">
        <v>10388</v>
      </c>
      <c r="AM466" s="17">
        <f>MONTH(EMPENHO[[#This Row],[data_empenho]])</f>
        <v>1</v>
      </c>
    </row>
    <row r="467" spans="1:39" x14ac:dyDescent="0.25">
      <c r="A467">
        <v>5</v>
      </c>
      <c r="B467">
        <v>502</v>
      </c>
      <c r="C467">
        <v>12</v>
      </c>
      <c r="D467">
        <v>365</v>
      </c>
      <c r="E467">
        <v>2</v>
      </c>
      <c r="F467">
        <v>0</v>
      </c>
      <c r="G467">
        <v>2026</v>
      </c>
      <c r="H467" s="17" t="s">
        <v>1213</v>
      </c>
      <c r="I467">
        <v>31</v>
      </c>
      <c r="J467">
        <v>0</v>
      </c>
      <c r="K467" s="17" t="s">
        <v>1389</v>
      </c>
      <c r="L467" s="1">
        <v>44588</v>
      </c>
      <c r="M467">
        <v>530.74</v>
      </c>
      <c r="N467" s="17" t="s">
        <v>437</v>
      </c>
      <c r="O467">
        <v>213</v>
      </c>
      <c r="P467" s="17" t="s">
        <v>438</v>
      </c>
      <c r="Q467">
        <v>501</v>
      </c>
      <c r="R467" s="17" t="s">
        <v>439</v>
      </c>
      <c r="S467" s="17" t="s">
        <v>440</v>
      </c>
      <c r="T467" s="17" t="s">
        <v>438</v>
      </c>
      <c r="U467">
        <v>0</v>
      </c>
      <c r="V467">
        <v>0</v>
      </c>
      <c r="W467" s="17" t="s">
        <v>1390</v>
      </c>
      <c r="X467" s="17" t="s">
        <v>442</v>
      </c>
      <c r="Y467">
        <v>0</v>
      </c>
      <c r="Z467" s="17" t="s">
        <v>486</v>
      </c>
      <c r="AA467" s="17" t="s">
        <v>443</v>
      </c>
      <c r="AB467" s="17" t="s">
        <v>444</v>
      </c>
      <c r="AC467">
        <v>0</v>
      </c>
      <c r="AD467">
        <v>0</v>
      </c>
      <c r="AE467">
        <v>0</v>
      </c>
      <c r="AF467">
        <v>2022</v>
      </c>
      <c r="AG467" s="1">
        <v>44562</v>
      </c>
      <c r="AH467" s="1">
        <v>44773</v>
      </c>
      <c r="AI467" s="1">
        <v>44785</v>
      </c>
      <c r="AJ467" s="17" t="s">
        <v>34</v>
      </c>
      <c r="AK467" s="17" t="s">
        <v>35</v>
      </c>
      <c r="AL467" s="17" t="s">
        <v>10388</v>
      </c>
      <c r="AM467" s="17">
        <f>MONTH(EMPENHO[[#This Row],[data_empenho]])</f>
        <v>1</v>
      </c>
    </row>
    <row r="468" spans="1:39" x14ac:dyDescent="0.25">
      <c r="A468">
        <v>5</v>
      </c>
      <c r="B468">
        <v>502</v>
      </c>
      <c r="C468">
        <v>12</v>
      </c>
      <c r="D468">
        <v>361</v>
      </c>
      <c r="E468">
        <v>2</v>
      </c>
      <c r="F468">
        <v>0</v>
      </c>
      <c r="G468">
        <v>2031</v>
      </c>
      <c r="H468" s="17" t="s">
        <v>1173</v>
      </c>
      <c r="I468">
        <v>31</v>
      </c>
      <c r="J468">
        <v>0</v>
      </c>
      <c r="K468" s="17" t="s">
        <v>1391</v>
      </c>
      <c r="L468" s="1">
        <v>44588</v>
      </c>
      <c r="M468">
        <v>10048.799999999999</v>
      </c>
      <c r="N468" s="17" t="s">
        <v>437</v>
      </c>
      <c r="O468">
        <v>213</v>
      </c>
      <c r="P468" s="17" t="s">
        <v>438</v>
      </c>
      <c r="Q468">
        <v>501</v>
      </c>
      <c r="R468" s="17" t="s">
        <v>439</v>
      </c>
      <c r="S468" s="17" t="s">
        <v>440</v>
      </c>
      <c r="T468" s="17" t="s">
        <v>438</v>
      </c>
      <c r="U468">
        <v>0</v>
      </c>
      <c r="V468">
        <v>0</v>
      </c>
      <c r="W468" s="17" t="s">
        <v>1392</v>
      </c>
      <c r="X468" s="17" t="s">
        <v>442</v>
      </c>
      <c r="Y468">
        <v>0</v>
      </c>
      <c r="Z468" s="17" t="s">
        <v>486</v>
      </c>
      <c r="AA468" s="17" t="s">
        <v>443</v>
      </c>
      <c r="AB468" s="17" t="s">
        <v>444</v>
      </c>
      <c r="AC468">
        <v>0</v>
      </c>
      <c r="AD468">
        <v>0</v>
      </c>
      <c r="AE468">
        <v>0</v>
      </c>
      <c r="AF468">
        <v>2022</v>
      </c>
      <c r="AG468" s="1">
        <v>44562</v>
      </c>
      <c r="AH468" s="1">
        <v>44773</v>
      </c>
      <c r="AI468" s="1">
        <v>44785</v>
      </c>
      <c r="AJ468" s="17" t="s">
        <v>34</v>
      </c>
      <c r="AK468" s="17" t="s">
        <v>35</v>
      </c>
      <c r="AL468" s="17" t="s">
        <v>10388</v>
      </c>
      <c r="AM468" s="17">
        <f>MONTH(EMPENHO[[#This Row],[data_empenho]])</f>
        <v>1</v>
      </c>
    </row>
    <row r="469" spans="1:39" x14ac:dyDescent="0.25">
      <c r="A469">
        <v>5</v>
      </c>
      <c r="B469">
        <v>502</v>
      </c>
      <c r="C469">
        <v>12</v>
      </c>
      <c r="D469">
        <v>361</v>
      </c>
      <c r="E469">
        <v>2</v>
      </c>
      <c r="F469">
        <v>0</v>
      </c>
      <c r="G469">
        <v>2031</v>
      </c>
      <c r="H469" s="17" t="s">
        <v>1181</v>
      </c>
      <c r="I469">
        <v>31</v>
      </c>
      <c r="J469">
        <v>0</v>
      </c>
      <c r="K469" s="17" t="s">
        <v>1393</v>
      </c>
      <c r="L469" s="1">
        <v>44588</v>
      </c>
      <c r="M469">
        <v>1634.6</v>
      </c>
      <c r="N469" s="17" t="s">
        <v>437</v>
      </c>
      <c r="O469">
        <v>213</v>
      </c>
      <c r="P469" s="17" t="s">
        <v>438</v>
      </c>
      <c r="Q469">
        <v>501</v>
      </c>
      <c r="R469" s="17" t="s">
        <v>439</v>
      </c>
      <c r="S469" s="17" t="s">
        <v>440</v>
      </c>
      <c r="T469" s="17" t="s">
        <v>438</v>
      </c>
      <c r="U469">
        <v>0</v>
      </c>
      <c r="V469">
        <v>0</v>
      </c>
      <c r="W469" s="17" t="s">
        <v>1394</v>
      </c>
      <c r="X469" s="17" t="s">
        <v>442</v>
      </c>
      <c r="Y469">
        <v>0</v>
      </c>
      <c r="Z469" s="17" t="s">
        <v>486</v>
      </c>
      <c r="AA469" s="17" t="s">
        <v>443</v>
      </c>
      <c r="AB469" s="17" t="s">
        <v>444</v>
      </c>
      <c r="AC469">
        <v>0</v>
      </c>
      <c r="AD469">
        <v>0</v>
      </c>
      <c r="AE469">
        <v>0</v>
      </c>
      <c r="AF469">
        <v>2022</v>
      </c>
      <c r="AG469" s="1">
        <v>44562</v>
      </c>
      <c r="AH469" s="1">
        <v>44773</v>
      </c>
      <c r="AI469" s="1">
        <v>44785</v>
      </c>
      <c r="AJ469" s="17" t="s">
        <v>34</v>
      </c>
      <c r="AK469" s="17" t="s">
        <v>35</v>
      </c>
      <c r="AL469" s="17" t="s">
        <v>10388</v>
      </c>
      <c r="AM469" s="17">
        <f>MONTH(EMPENHO[[#This Row],[data_empenho]])</f>
        <v>1</v>
      </c>
    </row>
    <row r="470" spans="1:39" x14ac:dyDescent="0.25">
      <c r="A470">
        <v>5</v>
      </c>
      <c r="B470">
        <v>502</v>
      </c>
      <c r="C470">
        <v>12</v>
      </c>
      <c r="D470">
        <v>361</v>
      </c>
      <c r="E470">
        <v>2</v>
      </c>
      <c r="F470">
        <v>0</v>
      </c>
      <c r="G470">
        <v>2031</v>
      </c>
      <c r="H470" s="17" t="s">
        <v>1184</v>
      </c>
      <c r="I470">
        <v>31</v>
      </c>
      <c r="J470">
        <v>0</v>
      </c>
      <c r="K470" s="17" t="s">
        <v>1395</v>
      </c>
      <c r="L470" s="1">
        <v>44588</v>
      </c>
      <c r="M470">
        <v>2475.44</v>
      </c>
      <c r="N470" s="17" t="s">
        <v>437</v>
      </c>
      <c r="O470">
        <v>213</v>
      </c>
      <c r="P470" s="17" t="s">
        <v>438</v>
      </c>
      <c r="Q470">
        <v>501</v>
      </c>
      <c r="R470" s="17" t="s">
        <v>439</v>
      </c>
      <c r="S470" s="17" t="s">
        <v>440</v>
      </c>
      <c r="T470" s="17" t="s">
        <v>438</v>
      </c>
      <c r="U470">
        <v>0</v>
      </c>
      <c r="V470">
        <v>0</v>
      </c>
      <c r="W470" s="17" t="s">
        <v>1396</v>
      </c>
      <c r="X470" s="17" t="s">
        <v>442</v>
      </c>
      <c r="Y470">
        <v>0</v>
      </c>
      <c r="Z470" s="17" t="s">
        <v>486</v>
      </c>
      <c r="AA470" s="17" t="s">
        <v>443</v>
      </c>
      <c r="AB470" s="17" t="s">
        <v>444</v>
      </c>
      <c r="AC470">
        <v>0</v>
      </c>
      <c r="AD470">
        <v>0</v>
      </c>
      <c r="AE470">
        <v>0</v>
      </c>
      <c r="AF470">
        <v>2022</v>
      </c>
      <c r="AG470" s="1">
        <v>44562</v>
      </c>
      <c r="AH470" s="1">
        <v>44773</v>
      </c>
      <c r="AI470" s="1">
        <v>44785</v>
      </c>
      <c r="AJ470" s="17" t="s">
        <v>34</v>
      </c>
      <c r="AK470" s="17" t="s">
        <v>35</v>
      </c>
      <c r="AL470" s="17" t="s">
        <v>10388</v>
      </c>
      <c r="AM470" s="17">
        <f>MONTH(EMPENHO[[#This Row],[data_empenho]])</f>
        <v>1</v>
      </c>
    </row>
    <row r="471" spans="1:39" x14ac:dyDescent="0.25">
      <c r="A471">
        <v>5</v>
      </c>
      <c r="B471">
        <v>502</v>
      </c>
      <c r="C471">
        <v>12</v>
      </c>
      <c r="D471">
        <v>361</v>
      </c>
      <c r="E471">
        <v>2</v>
      </c>
      <c r="F471">
        <v>0</v>
      </c>
      <c r="G471">
        <v>2031</v>
      </c>
      <c r="H471" s="17" t="s">
        <v>1176</v>
      </c>
      <c r="I471">
        <v>31</v>
      </c>
      <c r="J471">
        <v>0</v>
      </c>
      <c r="K471" s="17" t="s">
        <v>1397</v>
      </c>
      <c r="L471" s="1">
        <v>44588</v>
      </c>
      <c r="M471">
        <v>723.29</v>
      </c>
      <c r="N471" s="17" t="s">
        <v>437</v>
      </c>
      <c r="O471">
        <v>213</v>
      </c>
      <c r="P471" s="17" t="s">
        <v>438</v>
      </c>
      <c r="Q471">
        <v>501</v>
      </c>
      <c r="R471" s="17" t="s">
        <v>439</v>
      </c>
      <c r="S471" s="17" t="s">
        <v>440</v>
      </c>
      <c r="T471" s="17" t="s">
        <v>438</v>
      </c>
      <c r="U471">
        <v>0</v>
      </c>
      <c r="V471">
        <v>0</v>
      </c>
      <c r="W471" s="17" t="s">
        <v>1398</v>
      </c>
      <c r="X471" s="17" t="s">
        <v>442</v>
      </c>
      <c r="Y471">
        <v>0</v>
      </c>
      <c r="Z471" s="17" t="s">
        <v>486</v>
      </c>
      <c r="AA471" s="17" t="s">
        <v>443</v>
      </c>
      <c r="AB471" s="17" t="s">
        <v>444</v>
      </c>
      <c r="AC471">
        <v>0</v>
      </c>
      <c r="AD471">
        <v>0</v>
      </c>
      <c r="AE471">
        <v>0</v>
      </c>
      <c r="AF471">
        <v>2022</v>
      </c>
      <c r="AG471" s="1">
        <v>44562</v>
      </c>
      <c r="AH471" s="1">
        <v>44773</v>
      </c>
      <c r="AI471" s="1">
        <v>44785</v>
      </c>
      <c r="AJ471" s="17" t="s">
        <v>34</v>
      </c>
      <c r="AK471" s="17" t="s">
        <v>35</v>
      </c>
      <c r="AL471" s="17" t="s">
        <v>10388</v>
      </c>
      <c r="AM471" s="17">
        <f>MONTH(EMPENHO[[#This Row],[data_empenho]])</f>
        <v>1</v>
      </c>
    </row>
    <row r="472" spans="1:39" x14ac:dyDescent="0.25">
      <c r="A472">
        <v>5</v>
      </c>
      <c r="B472">
        <v>502</v>
      </c>
      <c r="C472">
        <v>12</v>
      </c>
      <c r="D472">
        <v>365</v>
      </c>
      <c r="E472">
        <v>2</v>
      </c>
      <c r="F472">
        <v>0</v>
      </c>
      <c r="G472">
        <v>2026</v>
      </c>
      <c r="H472" s="17" t="s">
        <v>1173</v>
      </c>
      <c r="I472">
        <v>31</v>
      </c>
      <c r="J472">
        <v>0</v>
      </c>
      <c r="K472" s="17" t="s">
        <v>1399</v>
      </c>
      <c r="L472" s="1">
        <v>44588</v>
      </c>
      <c r="M472">
        <v>19310.900000000001</v>
      </c>
      <c r="N472" s="17" t="s">
        <v>437</v>
      </c>
      <c r="O472">
        <v>213</v>
      </c>
      <c r="P472" s="17" t="s">
        <v>438</v>
      </c>
      <c r="Q472">
        <v>501</v>
      </c>
      <c r="R472" s="17" t="s">
        <v>439</v>
      </c>
      <c r="S472" s="17" t="s">
        <v>440</v>
      </c>
      <c r="T472" s="17" t="s">
        <v>438</v>
      </c>
      <c r="U472">
        <v>0</v>
      </c>
      <c r="V472">
        <v>0</v>
      </c>
      <c r="W472" s="17" t="s">
        <v>1400</v>
      </c>
      <c r="X472" s="17" t="s">
        <v>442</v>
      </c>
      <c r="Y472">
        <v>0</v>
      </c>
      <c r="Z472" s="17" t="s">
        <v>486</v>
      </c>
      <c r="AA472" s="17" t="s">
        <v>443</v>
      </c>
      <c r="AB472" s="17" t="s">
        <v>444</v>
      </c>
      <c r="AC472">
        <v>0</v>
      </c>
      <c r="AD472">
        <v>0</v>
      </c>
      <c r="AE472">
        <v>0</v>
      </c>
      <c r="AF472">
        <v>2022</v>
      </c>
      <c r="AG472" s="1">
        <v>44562</v>
      </c>
      <c r="AH472" s="1">
        <v>44773</v>
      </c>
      <c r="AI472" s="1">
        <v>44785</v>
      </c>
      <c r="AJ472" s="17" t="s">
        <v>34</v>
      </c>
      <c r="AK472" s="17" t="s">
        <v>35</v>
      </c>
      <c r="AL472" s="17" t="s">
        <v>10388</v>
      </c>
      <c r="AM472" s="17">
        <f>MONTH(EMPENHO[[#This Row],[data_empenho]])</f>
        <v>1</v>
      </c>
    </row>
    <row r="473" spans="1:39" x14ac:dyDescent="0.25">
      <c r="A473">
        <v>5</v>
      </c>
      <c r="B473">
        <v>502</v>
      </c>
      <c r="C473">
        <v>12</v>
      </c>
      <c r="D473">
        <v>365</v>
      </c>
      <c r="E473">
        <v>2</v>
      </c>
      <c r="F473">
        <v>0</v>
      </c>
      <c r="G473">
        <v>2026</v>
      </c>
      <c r="H473" s="17" t="s">
        <v>1184</v>
      </c>
      <c r="I473">
        <v>31</v>
      </c>
      <c r="J473">
        <v>0</v>
      </c>
      <c r="K473" s="17" t="s">
        <v>1401</v>
      </c>
      <c r="L473" s="1">
        <v>44588</v>
      </c>
      <c r="M473">
        <v>6547.45</v>
      </c>
      <c r="N473" s="17" t="s">
        <v>437</v>
      </c>
      <c r="O473">
        <v>213</v>
      </c>
      <c r="P473" s="17" t="s">
        <v>438</v>
      </c>
      <c r="Q473">
        <v>501</v>
      </c>
      <c r="R473" s="17" t="s">
        <v>439</v>
      </c>
      <c r="S473" s="17" t="s">
        <v>440</v>
      </c>
      <c r="T473" s="17" t="s">
        <v>438</v>
      </c>
      <c r="U473">
        <v>0</v>
      </c>
      <c r="V473">
        <v>0</v>
      </c>
      <c r="W473" s="17" t="s">
        <v>1402</v>
      </c>
      <c r="X473" s="17" t="s">
        <v>442</v>
      </c>
      <c r="Y473">
        <v>0</v>
      </c>
      <c r="Z473" s="17" t="s">
        <v>486</v>
      </c>
      <c r="AA473" s="17" t="s">
        <v>443</v>
      </c>
      <c r="AB473" s="17" t="s">
        <v>444</v>
      </c>
      <c r="AC473">
        <v>0</v>
      </c>
      <c r="AD473">
        <v>0</v>
      </c>
      <c r="AE473">
        <v>0</v>
      </c>
      <c r="AF473">
        <v>2022</v>
      </c>
      <c r="AG473" s="1">
        <v>44562</v>
      </c>
      <c r="AH473" s="1">
        <v>44773</v>
      </c>
      <c r="AI473" s="1">
        <v>44785</v>
      </c>
      <c r="AJ473" s="17" t="s">
        <v>34</v>
      </c>
      <c r="AK473" s="17" t="s">
        <v>35</v>
      </c>
      <c r="AL473" s="17" t="s">
        <v>10388</v>
      </c>
      <c r="AM473" s="17">
        <f>MONTH(EMPENHO[[#This Row],[data_empenho]])</f>
        <v>1</v>
      </c>
    </row>
    <row r="474" spans="1:39" x14ac:dyDescent="0.25">
      <c r="A474">
        <v>5</v>
      </c>
      <c r="B474">
        <v>502</v>
      </c>
      <c r="C474">
        <v>12</v>
      </c>
      <c r="D474">
        <v>365</v>
      </c>
      <c r="E474">
        <v>2</v>
      </c>
      <c r="F474">
        <v>0</v>
      </c>
      <c r="G474">
        <v>2026</v>
      </c>
      <c r="H474" s="17" t="s">
        <v>1176</v>
      </c>
      <c r="I474">
        <v>31</v>
      </c>
      <c r="J474">
        <v>0</v>
      </c>
      <c r="K474" s="17" t="s">
        <v>1403</v>
      </c>
      <c r="L474" s="1">
        <v>44588</v>
      </c>
      <c r="M474">
        <v>643.53</v>
      </c>
      <c r="N474" s="17" t="s">
        <v>437</v>
      </c>
      <c r="O474">
        <v>213</v>
      </c>
      <c r="P474" s="17" t="s">
        <v>438</v>
      </c>
      <c r="Q474">
        <v>501</v>
      </c>
      <c r="R474" s="17" t="s">
        <v>439</v>
      </c>
      <c r="S474" s="17" t="s">
        <v>440</v>
      </c>
      <c r="T474" s="17" t="s">
        <v>438</v>
      </c>
      <c r="U474">
        <v>0</v>
      </c>
      <c r="V474">
        <v>0</v>
      </c>
      <c r="W474" s="17" t="s">
        <v>1404</v>
      </c>
      <c r="X474" s="17" t="s">
        <v>442</v>
      </c>
      <c r="Y474">
        <v>0</v>
      </c>
      <c r="Z474" s="17" t="s">
        <v>486</v>
      </c>
      <c r="AA474" s="17" t="s">
        <v>443</v>
      </c>
      <c r="AB474" s="17" t="s">
        <v>444</v>
      </c>
      <c r="AC474">
        <v>0</v>
      </c>
      <c r="AD474">
        <v>0</v>
      </c>
      <c r="AE474">
        <v>0</v>
      </c>
      <c r="AF474">
        <v>2022</v>
      </c>
      <c r="AG474" s="1">
        <v>44562</v>
      </c>
      <c r="AH474" s="1">
        <v>44773</v>
      </c>
      <c r="AI474" s="1">
        <v>44785</v>
      </c>
      <c r="AJ474" s="17" t="s">
        <v>34</v>
      </c>
      <c r="AK474" s="17" t="s">
        <v>35</v>
      </c>
      <c r="AL474" s="17" t="s">
        <v>10388</v>
      </c>
      <c r="AM474" s="17">
        <f>MONTH(EMPENHO[[#This Row],[data_empenho]])</f>
        <v>1</v>
      </c>
    </row>
    <row r="475" spans="1:39" x14ac:dyDescent="0.25">
      <c r="A475">
        <v>6</v>
      </c>
      <c r="B475">
        <v>601</v>
      </c>
      <c r="C475">
        <v>4</v>
      </c>
      <c r="D475">
        <v>122</v>
      </c>
      <c r="E475">
        <v>1</v>
      </c>
      <c r="F475">
        <v>0</v>
      </c>
      <c r="G475">
        <v>2072</v>
      </c>
      <c r="H475" s="17" t="s">
        <v>1173</v>
      </c>
      <c r="I475">
        <v>1</v>
      </c>
      <c r="J475">
        <v>0</v>
      </c>
      <c r="K475" s="17" t="s">
        <v>1405</v>
      </c>
      <c r="L475" s="1">
        <v>44588</v>
      </c>
      <c r="M475">
        <v>20311.96</v>
      </c>
      <c r="N475" s="17" t="s">
        <v>437</v>
      </c>
      <c r="O475">
        <v>213</v>
      </c>
      <c r="P475" s="17" t="s">
        <v>438</v>
      </c>
      <c r="Q475">
        <v>0</v>
      </c>
      <c r="R475" s="17" t="s">
        <v>439</v>
      </c>
      <c r="S475" s="17" t="s">
        <v>440</v>
      </c>
      <c r="T475" s="17" t="s">
        <v>438</v>
      </c>
      <c r="U475">
        <v>0</v>
      </c>
      <c r="V475">
        <v>0</v>
      </c>
      <c r="W475" s="17" t="s">
        <v>1406</v>
      </c>
      <c r="X475" s="17" t="s">
        <v>442</v>
      </c>
      <c r="Y475">
        <v>0</v>
      </c>
      <c r="Z475" s="17" t="s">
        <v>486</v>
      </c>
      <c r="AA475" s="17" t="s">
        <v>443</v>
      </c>
      <c r="AB475" s="17" t="s">
        <v>444</v>
      </c>
      <c r="AC475">
        <v>0</v>
      </c>
      <c r="AD475">
        <v>0</v>
      </c>
      <c r="AE475">
        <v>0</v>
      </c>
      <c r="AF475">
        <v>2022</v>
      </c>
      <c r="AG475" s="1">
        <v>44562</v>
      </c>
      <c r="AH475" s="1">
        <v>44773</v>
      </c>
      <c r="AI475" s="1">
        <v>44785</v>
      </c>
      <c r="AJ475" s="17" t="s">
        <v>34</v>
      </c>
      <c r="AK475" s="17" t="s">
        <v>35</v>
      </c>
      <c r="AL475" s="17" t="s">
        <v>10388</v>
      </c>
      <c r="AM475" s="17">
        <f>MONTH(EMPENHO[[#This Row],[data_empenho]])</f>
        <v>1</v>
      </c>
    </row>
    <row r="476" spans="1:39" x14ac:dyDescent="0.25">
      <c r="A476">
        <v>6</v>
      </c>
      <c r="B476">
        <v>601</v>
      </c>
      <c r="C476">
        <v>4</v>
      </c>
      <c r="D476">
        <v>122</v>
      </c>
      <c r="E476">
        <v>1</v>
      </c>
      <c r="F476">
        <v>0</v>
      </c>
      <c r="G476">
        <v>2072</v>
      </c>
      <c r="H476" s="17" t="s">
        <v>1181</v>
      </c>
      <c r="I476">
        <v>1</v>
      </c>
      <c r="J476">
        <v>0</v>
      </c>
      <c r="K476" s="17" t="s">
        <v>1407</v>
      </c>
      <c r="L476" s="1">
        <v>44588</v>
      </c>
      <c r="M476">
        <v>3970.04</v>
      </c>
      <c r="N476" s="17" t="s">
        <v>437</v>
      </c>
      <c r="O476">
        <v>213</v>
      </c>
      <c r="P476" s="17" t="s">
        <v>438</v>
      </c>
      <c r="Q476">
        <v>0</v>
      </c>
      <c r="R476" s="17" t="s">
        <v>439</v>
      </c>
      <c r="S476" s="17" t="s">
        <v>440</v>
      </c>
      <c r="T476" s="17" t="s">
        <v>438</v>
      </c>
      <c r="U476">
        <v>0</v>
      </c>
      <c r="V476">
        <v>0</v>
      </c>
      <c r="W476" s="17" t="s">
        <v>1408</v>
      </c>
      <c r="X476" s="17" t="s">
        <v>442</v>
      </c>
      <c r="Y476">
        <v>0</v>
      </c>
      <c r="Z476" s="17" t="s">
        <v>486</v>
      </c>
      <c r="AA476" s="17" t="s">
        <v>443</v>
      </c>
      <c r="AB476" s="17" t="s">
        <v>444</v>
      </c>
      <c r="AC476">
        <v>0</v>
      </c>
      <c r="AD476">
        <v>0</v>
      </c>
      <c r="AE476">
        <v>0</v>
      </c>
      <c r="AF476">
        <v>2022</v>
      </c>
      <c r="AG476" s="1">
        <v>44562</v>
      </c>
      <c r="AH476" s="1">
        <v>44773</v>
      </c>
      <c r="AI476" s="1">
        <v>44785</v>
      </c>
      <c r="AJ476" s="17" t="s">
        <v>34</v>
      </c>
      <c r="AK476" s="17" t="s">
        <v>35</v>
      </c>
      <c r="AL476" s="17" t="s">
        <v>10388</v>
      </c>
      <c r="AM476" s="17">
        <f>MONTH(EMPENHO[[#This Row],[data_empenho]])</f>
        <v>1</v>
      </c>
    </row>
    <row r="477" spans="1:39" x14ac:dyDescent="0.25">
      <c r="A477">
        <v>8</v>
      </c>
      <c r="B477">
        <v>801</v>
      </c>
      <c r="C477">
        <v>10</v>
      </c>
      <c r="D477">
        <v>301</v>
      </c>
      <c r="E477">
        <v>6</v>
      </c>
      <c r="F477">
        <v>0</v>
      </c>
      <c r="G477">
        <v>2105</v>
      </c>
      <c r="H477" s="17" t="s">
        <v>1218</v>
      </c>
      <c r="I477">
        <v>40</v>
      </c>
      <c r="J477">
        <v>0</v>
      </c>
      <c r="K477" s="17" t="s">
        <v>1409</v>
      </c>
      <c r="L477" s="1">
        <v>44588</v>
      </c>
      <c r="M477">
        <v>1162.1199999999999</v>
      </c>
      <c r="N477" s="17" t="s">
        <v>437</v>
      </c>
      <c r="O477">
        <v>213</v>
      </c>
      <c r="P477" s="17" t="s">
        <v>438</v>
      </c>
      <c r="Q477">
        <v>0</v>
      </c>
      <c r="R477" s="17" t="s">
        <v>439</v>
      </c>
      <c r="S477" s="17" t="s">
        <v>440</v>
      </c>
      <c r="T477" s="17" t="s">
        <v>438</v>
      </c>
      <c r="U477">
        <v>0</v>
      </c>
      <c r="V477">
        <v>0</v>
      </c>
      <c r="W477" s="17" t="s">
        <v>1410</v>
      </c>
      <c r="X477" s="17" t="s">
        <v>442</v>
      </c>
      <c r="Y477">
        <v>0</v>
      </c>
      <c r="Z477" s="17" t="s">
        <v>486</v>
      </c>
      <c r="AA477" s="17" t="s">
        <v>443</v>
      </c>
      <c r="AB477" s="17" t="s">
        <v>444</v>
      </c>
      <c r="AC477">
        <v>0</v>
      </c>
      <c r="AD477">
        <v>0</v>
      </c>
      <c r="AE477">
        <v>0</v>
      </c>
      <c r="AF477">
        <v>2022</v>
      </c>
      <c r="AG477" s="1">
        <v>44562</v>
      </c>
      <c r="AH477" s="1">
        <v>44773</v>
      </c>
      <c r="AI477" s="1">
        <v>44785</v>
      </c>
      <c r="AJ477" s="17" t="s">
        <v>34</v>
      </c>
      <c r="AK477" s="17" t="s">
        <v>35</v>
      </c>
      <c r="AL477" s="17" t="s">
        <v>10388</v>
      </c>
      <c r="AM477" s="17">
        <f>MONTH(EMPENHO[[#This Row],[data_empenho]])</f>
        <v>1</v>
      </c>
    </row>
    <row r="478" spans="1:39" x14ac:dyDescent="0.25">
      <c r="A478">
        <v>6</v>
      </c>
      <c r="B478">
        <v>601</v>
      </c>
      <c r="C478">
        <v>4</v>
      </c>
      <c r="D478">
        <v>122</v>
      </c>
      <c r="E478">
        <v>1</v>
      </c>
      <c r="F478">
        <v>0</v>
      </c>
      <c r="G478">
        <v>2072</v>
      </c>
      <c r="H478" s="17" t="s">
        <v>1184</v>
      </c>
      <c r="I478">
        <v>1</v>
      </c>
      <c r="J478">
        <v>0</v>
      </c>
      <c r="K478" s="17" t="s">
        <v>1411</v>
      </c>
      <c r="L478" s="1">
        <v>44588</v>
      </c>
      <c r="M478">
        <v>3811.61</v>
      </c>
      <c r="N478" s="17" t="s">
        <v>437</v>
      </c>
      <c r="O478">
        <v>213</v>
      </c>
      <c r="P478" s="17" t="s">
        <v>438</v>
      </c>
      <c r="Q478">
        <v>0</v>
      </c>
      <c r="R478" s="17" t="s">
        <v>439</v>
      </c>
      <c r="S478" s="17" t="s">
        <v>440</v>
      </c>
      <c r="T478" s="17" t="s">
        <v>438</v>
      </c>
      <c r="U478">
        <v>0</v>
      </c>
      <c r="V478">
        <v>0</v>
      </c>
      <c r="W478" s="17" t="s">
        <v>1412</v>
      </c>
      <c r="X478" s="17" t="s">
        <v>442</v>
      </c>
      <c r="Y478">
        <v>0</v>
      </c>
      <c r="Z478" s="17" t="s">
        <v>486</v>
      </c>
      <c r="AA478" s="17" t="s">
        <v>443</v>
      </c>
      <c r="AB478" s="17" t="s">
        <v>444</v>
      </c>
      <c r="AC478">
        <v>0</v>
      </c>
      <c r="AD478">
        <v>0</v>
      </c>
      <c r="AE478">
        <v>0</v>
      </c>
      <c r="AF478">
        <v>2022</v>
      </c>
      <c r="AG478" s="1">
        <v>44562</v>
      </c>
      <c r="AH478" s="1">
        <v>44773</v>
      </c>
      <c r="AI478" s="1">
        <v>44785</v>
      </c>
      <c r="AJ478" s="17" t="s">
        <v>34</v>
      </c>
      <c r="AK478" s="17" t="s">
        <v>35</v>
      </c>
      <c r="AL478" s="17" t="s">
        <v>10388</v>
      </c>
      <c r="AM478" s="17">
        <f>MONTH(EMPENHO[[#This Row],[data_empenho]])</f>
        <v>1</v>
      </c>
    </row>
    <row r="479" spans="1:39" x14ac:dyDescent="0.25">
      <c r="A479">
        <v>6</v>
      </c>
      <c r="B479">
        <v>601</v>
      </c>
      <c r="C479">
        <v>4</v>
      </c>
      <c r="D479">
        <v>122</v>
      </c>
      <c r="E479">
        <v>1</v>
      </c>
      <c r="F479">
        <v>0</v>
      </c>
      <c r="G479">
        <v>2072</v>
      </c>
      <c r="H479" s="17" t="s">
        <v>1176</v>
      </c>
      <c r="I479">
        <v>1</v>
      </c>
      <c r="J479">
        <v>0</v>
      </c>
      <c r="K479" s="17" t="s">
        <v>1413</v>
      </c>
      <c r="L479" s="1">
        <v>44588</v>
      </c>
      <c r="M479">
        <v>920.61</v>
      </c>
      <c r="N479" s="17" t="s">
        <v>437</v>
      </c>
      <c r="O479">
        <v>213</v>
      </c>
      <c r="P479" s="17" t="s">
        <v>438</v>
      </c>
      <c r="Q479">
        <v>0</v>
      </c>
      <c r="R479" s="17" t="s">
        <v>439</v>
      </c>
      <c r="S479" s="17" t="s">
        <v>440</v>
      </c>
      <c r="T479" s="17" t="s">
        <v>438</v>
      </c>
      <c r="U479">
        <v>0</v>
      </c>
      <c r="V479">
        <v>0</v>
      </c>
      <c r="W479" s="17" t="s">
        <v>1414</v>
      </c>
      <c r="X479" s="17" t="s">
        <v>442</v>
      </c>
      <c r="Y479">
        <v>0</v>
      </c>
      <c r="Z479" s="17" t="s">
        <v>486</v>
      </c>
      <c r="AA479" s="17" t="s">
        <v>443</v>
      </c>
      <c r="AB479" s="17" t="s">
        <v>444</v>
      </c>
      <c r="AC479">
        <v>0</v>
      </c>
      <c r="AD479">
        <v>0</v>
      </c>
      <c r="AE479">
        <v>0</v>
      </c>
      <c r="AF479">
        <v>2022</v>
      </c>
      <c r="AG479" s="1">
        <v>44562</v>
      </c>
      <c r="AH479" s="1">
        <v>44773</v>
      </c>
      <c r="AI479" s="1">
        <v>44785</v>
      </c>
      <c r="AJ479" s="17" t="s">
        <v>34</v>
      </c>
      <c r="AK479" s="17" t="s">
        <v>35</v>
      </c>
      <c r="AL479" s="17" t="s">
        <v>10388</v>
      </c>
      <c r="AM479" s="17">
        <f>MONTH(EMPENHO[[#This Row],[data_empenho]])</f>
        <v>1</v>
      </c>
    </row>
    <row r="480" spans="1:39" x14ac:dyDescent="0.25">
      <c r="A480">
        <v>6</v>
      </c>
      <c r="B480">
        <v>601</v>
      </c>
      <c r="C480">
        <v>4</v>
      </c>
      <c r="D480">
        <v>122</v>
      </c>
      <c r="E480">
        <v>1</v>
      </c>
      <c r="F480">
        <v>0</v>
      </c>
      <c r="G480">
        <v>2072</v>
      </c>
      <c r="H480" s="17" t="s">
        <v>1195</v>
      </c>
      <c r="I480">
        <v>1</v>
      </c>
      <c r="J480">
        <v>0</v>
      </c>
      <c r="K480" s="17" t="s">
        <v>1415</v>
      </c>
      <c r="L480" s="1">
        <v>44588</v>
      </c>
      <c r="M480">
        <v>75.290000000000006</v>
      </c>
      <c r="N480" s="17" t="s">
        <v>437</v>
      </c>
      <c r="O480">
        <v>213</v>
      </c>
      <c r="P480" s="17" t="s">
        <v>438</v>
      </c>
      <c r="Q480">
        <v>0</v>
      </c>
      <c r="R480" s="17" t="s">
        <v>439</v>
      </c>
      <c r="S480" s="17" t="s">
        <v>440</v>
      </c>
      <c r="T480" s="17" t="s">
        <v>438</v>
      </c>
      <c r="U480">
        <v>0</v>
      </c>
      <c r="V480">
        <v>0</v>
      </c>
      <c r="W480" s="17" t="s">
        <v>1416</v>
      </c>
      <c r="X480" s="17" t="s">
        <v>442</v>
      </c>
      <c r="Y480">
        <v>0</v>
      </c>
      <c r="Z480" s="17" t="s">
        <v>486</v>
      </c>
      <c r="AA480" s="17" t="s">
        <v>443</v>
      </c>
      <c r="AB480" s="17" t="s">
        <v>444</v>
      </c>
      <c r="AC480">
        <v>0</v>
      </c>
      <c r="AD480">
        <v>0</v>
      </c>
      <c r="AE480">
        <v>0</v>
      </c>
      <c r="AF480">
        <v>2022</v>
      </c>
      <c r="AG480" s="1">
        <v>44562</v>
      </c>
      <c r="AH480" s="1">
        <v>44773</v>
      </c>
      <c r="AI480" s="1">
        <v>44785</v>
      </c>
      <c r="AJ480" s="17" t="s">
        <v>34</v>
      </c>
      <c r="AK480" s="17" t="s">
        <v>35</v>
      </c>
      <c r="AL480" s="17" t="s">
        <v>10388</v>
      </c>
      <c r="AM480" s="17">
        <f>MONTH(EMPENHO[[#This Row],[data_empenho]])</f>
        <v>1</v>
      </c>
    </row>
    <row r="481" spans="1:39" x14ac:dyDescent="0.25">
      <c r="A481">
        <v>6</v>
      </c>
      <c r="B481">
        <v>601</v>
      </c>
      <c r="C481">
        <v>4</v>
      </c>
      <c r="D481">
        <v>122</v>
      </c>
      <c r="E481">
        <v>1</v>
      </c>
      <c r="F481">
        <v>0</v>
      </c>
      <c r="G481">
        <v>2072</v>
      </c>
      <c r="H481" s="17" t="s">
        <v>1417</v>
      </c>
      <c r="I481">
        <v>1</v>
      </c>
      <c r="J481">
        <v>0</v>
      </c>
      <c r="K481" s="17" t="s">
        <v>1418</v>
      </c>
      <c r="L481" s="1">
        <v>44588</v>
      </c>
      <c r="M481">
        <v>4499.55</v>
      </c>
      <c r="N481" s="17" t="s">
        <v>437</v>
      </c>
      <c r="O481">
        <v>213</v>
      </c>
      <c r="P481" s="17" t="s">
        <v>438</v>
      </c>
      <c r="Q481">
        <v>0</v>
      </c>
      <c r="R481" s="17" t="s">
        <v>439</v>
      </c>
      <c r="S481" s="17" t="s">
        <v>440</v>
      </c>
      <c r="T481" s="17" t="s">
        <v>438</v>
      </c>
      <c r="U481">
        <v>0</v>
      </c>
      <c r="V481">
        <v>0</v>
      </c>
      <c r="W481" s="17" t="s">
        <v>1419</v>
      </c>
      <c r="X481" s="17" t="s">
        <v>442</v>
      </c>
      <c r="Y481">
        <v>0</v>
      </c>
      <c r="Z481" s="17" t="s">
        <v>486</v>
      </c>
      <c r="AA481" s="17" t="s">
        <v>443</v>
      </c>
      <c r="AB481" s="17" t="s">
        <v>444</v>
      </c>
      <c r="AC481">
        <v>0</v>
      </c>
      <c r="AD481">
        <v>0</v>
      </c>
      <c r="AE481">
        <v>0</v>
      </c>
      <c r="AF481">
        <v>2022</v>
      </c>
      <c r="AG481" s="1">
        <v>44562</v>
      </c>
      <c r="AH481" s="1">
        <v>44773</v>
      </c>
      <c r="AI481" s="1">
        <v>44785</v>
      </c>
      <c r="AJ481" s="17" t="s">
        <v>34</v>
      </c>
      <c r="AK481" s="17" t="s">
        <v>35</v>
      </c>
      <c r="AL481" s="17" t="s">
        <v>10388</v>
      </c>
      <c r="AM481" s="17">
        <f>MONTH(EMPENHO[[#This Row],[data_empenho]])</f>
        <v>1</v>
      </c>
    </row>
    <row r="482" spans="1:39" x14ac:dyDescent="0.25">
      <c r="A482">
        <v>6</v>
      </c>
      <c r="B482">
        <v>601</v>
      </c>
      <c r="C482">
        <v>4</v>
      </c>
      <c r="D482">
        <v>122</v>
      </c>
      <c r="E482">
        <v>1</v>
      </c>
      <c r="F482">
        <v>0</v>
      </c>
      <c r="G482">
        <v>2072</v>
      </c>
      <c r="H482" s="17" t="s">
        <v>1213</v>
      </c>
      <c r="I482">
        <v>1</v>
      </c>
      <c r="J482">
        <v>0</v>
      </c>
      <c r="K482" s="17" t="s">
        <v>1420</v>
      </c>
      <c r="L482" s="1">
        <v>44588</v>
      </c>
      <c r="M482">
        <v>74.14</v>
      </c>
      <c r="N482" s="17" t="s">
        <v>437</v>
      </c>
      <c r="O482">
        <v>213</v>
      </c>
      <c r="P482" s="17" t="s">
        <v>438</v>
      </c>
      <c r="Q482">
        <v>0</v>
      </c>
      <c r="R482" s="17" t="s">
        <v>439</v>
      </c>
      <c r="S482" s="17" t="s">
        <v>440</v>
      </c>
      <c r="T482" s="17" t="s">
        <v>438</v>
      </c>
      <c r="U482">
        <v>0</v>
      </c>
      <c r="V482">
        <v>0</v>
      </c>
      <c r="W482" s="17" t="s">
        <v>1421</v>
      </c>
      <c r="X482" s="17" t="s">
        <v>442</v>
      </c>
      <c r="Y482">
        <v>0</v>
      </c>
      <c r="Z482" s="17" t="s">
        <v>486</v>
      </c>
      <c r="AA482" s="17" t="s">
        <v>443</v>
      </c>
      <c r="AB482" s="17" t="s">
        <v>444</v>
      </c>
      <c r="AC482">
        <v>0</v>
      </c>
      <c r="AD482">
        <v>0</v>
      </c>
      <c r="AE482">
        <v>0</v>
      </c>
      <c r="AF482">
        <v>2022</v>
      </c>
      <c r="AG482" s="1">
        <v>44562</v>
      </c>
      <c r="AH482" s="1">
        <v>44773</v>
      </c>
      <c r="AI482" s="1">
        <v>44785</v>
      </c>
      <c r="AJ482" s="17" t="s">
        <v>34</v>
      </c>
      <c r="AK482" s="17" t="s">
        <v>35</v>
      </c>
      <c r="AL482" s="17" t="s">
        <v>10388</v>
      </c>
      <c r="AM482" s="17">
        <f>MONTH(EMPENHO[[#This Row],[data_empenho]])</f>
        <v>1</v>
      </c>
    </row>
    <row r="483" spans="1:39" x14ac:dyDescent="0.25">
      <c r="A483">
        <v>8</v>
      </c>
      <c r="B483">
        <v>801</v>
      </c>
      <c r="C483">
        <v>10</v>
      </c>
      <c r="D483">
        <v>301</v>
      </c>
      <c r="E483">
        <v>6</v>
      </c>
      <c r="F483">
        <v>0</v>
      </c>
      <c r="G483">
        <v>2105</v>
      </c>
      <c r="H483" s="17" t="s">
        <v>1372</v>
      </c>
      <c r="I483">
        <v>40</v>
      </c>
      <c r="J483">
        <v>0</v>
      </c>
      <c r="K483" s="17" t="s">
        <v>1422</v>
      </c>
      <c r="L483" s="1">
        <v>44588</v>
      </c>
      <c r="M483">
        <v>346.07</v>
      </c>
      <c r="N483" s="17" t="s">
        <v>437</v>
      </c>
      <c r="O483">
        <v>213</v>
      </c>
      <c r="P483" s="17" t="s">
        <v>438</v>
      </c>
      <c r="Q483">
        <v>0</v>
      </c>
      <c r="R483" s="17" t="s">
        <v>439</v>
      </c>
      <c r="S483" s="17" t="s">
        <v>440</v>
      </c>
      <c r="T483" s="17" t="s">
        <v>438</v>
      </c>
      <c r="U483">
        <v>0</v>
      </c>
      <c r="V483">
        <v>0</v>
      </c>
      <c r="W483" s="17" t="s">
        <v>1423</v>
      </c>
      <c r="X483" s="17" t="s">
        <v>442</v>
      </c>
      <c r="Y483">
        <v>0</v>
      </c>
      <c r="Z483" s="17" t="s">
        <v>486</v>
      </c>
      <c r="AA483" s="17" t="s">
        <v>443</v>
      </c>
      <c r="AB483" s="17" t="s">
        <v>444</v>
      </c>
      <c r="AC483">
        <v>0</v>
      </c>
      <c r="AD483">
        <v>0</v>
      </c>
      <c r="AE483">
        <v>0</v>
      </c>
      <c r="AF483">
        <v>2022</v>
      </c>
      <c r="AG483" s="1">
        <v>44562</v>
      </c>
      <c r="AH483" s="1">
        <v>44773</v>
      </c>
      <c r="AI483" s="1">
        <v>44785</v>
      </c>
      <c r="AJ483" s="17" t="s">
        <v>34</v>
      </c>
      <c r="AK483" s="17" t="s">
        <v>35</v>
      </c>
      <c r="AL483" s="17" t="s">
        <v>10388</v>
      </c>
      <c r="AM483" s="17">
        <f>MONTH(EMPENHO[[#This Row],[data_empenho]])</f>
        <v>1</v>
      </c>
    </row>
    <row r="484" spans="1:39" x14ac:dyDescent="0.25">
      <c r="A484">
        <v>7</v>
      </c>
      <c r="B484">
        <v>701</v>
      </c>
      <c r="C484">
        <v>4</v>
      </c>
      <c r="D484">
        <v>122</v>
      </c>
      <c r="E484">
        <v>1</v>
      </c>
      <c r="F484">
        <v>0</v>
      </c>
      <c r="G484">
        <v>2001</v>
      </c>
      <c r="H484" s="17" t="s">
        <v>1173</v>
      </c>
      <c r="I484">
        <v>1</v>
      </c>
      <c r="J484">
        <v>0</v>
      </c>
      <c r="K484" s="17" t="s">
        <v>1424</v>
      </c>
      <c r="L484" s="1">
        <v>44588</v>
      </c>
      <c r="M484">
        <v>32089.51</v>
      </c>
      <c r="N484" s="17" t="s">
        <v>437</v>
      </c>
      <c r="O484">
        <v>213</v>
      </c>
      <c r="P484" s="17" t="s">
        <v>438</v>
      </c>
      <c r="Q484">
        <v>0</v>
      </c>
      <c r="R484" s="17" t="s">
        <v>439</v>
      </c>
      <c r="S484" s="17" t="s">
        <v>440</v>
      </c>
      <c r="T484" s="17" t="s">
        <v>438</v>
      </c>
      <c r="U484">
        <v>0</v>
      </c>
      <c r="V484">
        <v>0</v>
      </c>
      <c r="W484" s="17" t="s">
        <v>1425</v>
      </c>
      <c r="X484" s="17" t="s">
        <v>442</v>
      </c>
      <c r="Y484">
        <v>0</v>
      </c>
      <c r="Z484" s="17" t="s">
        <v>486</v>
      </c>
      <c r="AA484" s="17" t="s">
        <v>443</v>
      </c>
      <c r="AB484" s="17" t="s">
        <v>444</v>
      </c>
      <c r="AC484">
        <v>0</v>
      </c>
      <c r="AD484">
        <v>0</v>
      </c>
      <c r="AE484">
        <v>0</v>
      </c>
      <c r="AF484">
        <v>2022</v>
      </c>
      <c r="AG484" s="1">
        <v>44562</v>
      </c>
      <c r="AH484" s="1">
        <v>44773</v>
      </c>
      <c r="AI484" s="1">
        <v>44785</v>
      </c>
      <c r="AJ484" s="17" t="s">
        <v>34</v>
      </c>
      <c r="AK484" s="17" t="s">
        <v>35</v>
      </c>
      <c r="AL484" s="17" t="s">
        <v>10388</v>
      </c>
      <c r="AM484" s="17">
        <f>MONTH(EMPENHO[[#This Row],[data_empenho]])</f>
        <v>1</v>
      </c>
    </row>
    <row r="485" spans="1:39" x14ac:dyDescent="0.25">
      <c r="A485">
        <v>7</v>
      </c>
      <c r="B485">
        <v>701</v>
      </c>
      <c r="C485">
        <v>4</v>
      </c>
      <c r="D485">
        <v>122</v>
      </c>
      <c r="E485">
        <v>1</v>
      </c>
      <c r="F485">
        <v>0</v>
      </c>
      <c r="G485">
        <v>2001</v>
      </c>
      <c r="H485" s="17" t="s">
        <v>1181</v>
      </c>
      <c r="I485">
        <v>1</v>
      </c>
      <c r="J485">
        <v>0</v>
      </c>
      <c r="K485" s="17" t="s">
        <v>1426</v>
      </c>
      <c r="L485" s="1">
        <v>44588</v>
      </c>
      <c r="M485">
        <v>2226.2399999999998</v>
      </c>
      <c r="N485" s="17" t="s">
        <v>437</v>
      </c>
      <c r="O485">
        <v>213</v>
      </c>
      <c r="P485" s="17" t="s">
        <v>438</v>
      </c>
      <c r="Q485">
        <v>0</v>
      </c>
      <c r="R485" s="17" t="s">
        <v>439</v>
      </c>
      <c r="S485" s="17" t="s">
        <v>440</v>
      </c>
      <c r="T485" s="17" t="s">
        <v>438</v>
      </c>
      <c r="U485">
        <v>0</v>
      </c>
      <c r="V485">
        <v>0</v>
      </c>
      <c r="W485" s="17" t="s">
        <v>1427</v>
      </c>
      <c r="X485" s="17" t="s">
        <v>442</v>
      </c>
      <c r="Y485">
        <v>0</v>
      </c>
      <c r="Z485" s="17" t="s">
        <v>486</v>
      </c>
      <c r="AA485" s="17" t="s">
        <v>443</v>
      </c>
      <c r="AB485" s="17" t="s">
        <v>444</v>
      </c>
      <c r="AC485">
        <v>0</v>
      </c>
      <c r="AD485">
        <v>0</v>
      </c>
      <c r="AE485">
        <v>0</v>
      </c>
      <c r="AF485">
        <v>2022</v>
      </c>
      <c r="AG485" s="1">
        <v>44562</v>
      </c>
      <c r="AH485" s="1">
        <v>44773</v>
      </c>
      <c r="AI485" s="1">
        <v>44785</v>
      </c>
      <c r="AJ485" s="17" t="s">
        <v>34</v>
      </c>
      <c r="AK485" s="17" t="s">
        <v>35</v>
      </c>
      <c r="AL485" s="17" t="s">
        <v>10388</v>
      </c>
      <c r="AM485" s="17">
        <f>MONTH(EMPENHO[[#This Row],[data_empenho]])</f>
        <v>1</v>
      </c>
    </row>
    <row r="486" spans="1:39" x14ac:dyDescent="0.25">
      <c r="A486">
        <v>7</v>
      </c>
      <c r="B486">
        <v>701</v>
      </c>
      <c r="C486">
        <v>4</v>
      </c>
      <c r="D486">
        <v>122</v>
      </c>
      <c r="E486">
        <v>1</v>
      </c>
      <c r="F486">
        <v>0</v>
      </c>
      <c r="G486">
        <v>2001</v>
      </c>
      <c r="H486" s="17" t="s">
        <v>1428</v>
      </c>
      <c r="I486">
        <v>1</v>
      </c>
      <c r="J486">
        <v>0</v>
      </c>
      <c r="K486" s="17" t="s">
        <v>1429</v>
      </c>
      <c r="L486" s="1">
        <v>44588</v>
      </c>
      <c r="M486">
        <v>860.88</v>
      </c>
      <c r="N486" s="17" t="s">
        <v>437</v>
      </c>
      <c r="O486">
        <v>213</v>
      </c>
      <c r="P486" s="17" t="s">
        <v>438</v>
      </c>
      <c r="Q486">
        <v>0</v>
      </c>
      <c r="R486" s="17" t="s">
        <v>439</v>
      </c>
      <c r="S486" s="17" t="s">
        <v>440</v>
      </c>
      <c r="T486" s="17" t="s">
        <v>438</v>
      </c>
      <c r="U486">
        <v>0</v>
      </c>
      <c r="V486">
        <v>0</v>
      </c>
      <c r="W486" s="17" t="s">
        <v>1430</v>
      </c>
      <c r="X486" s="17" t="s">
        <v>442</v>
      </c>
      <c r="Y486">
        <v>0</v>
      </c>
      <c r="Z486" s="17" t="s">
        <v>486</v>
      </c>
      <c r="AA486" s="17" t="s">
        <v>443</v>
      </c>
      <c r="AB486" s="17" t="s">
        <v>444</v>
      </c>
      <c r="AC486">
        <v>0</v>
      </c>
      <c r="AD486">
        <v>0</v>
      </c>
      <c r="AE486">
        <v>0</v>
      </c>
      <c r="AF486">
        <v>2022</v>
      </c>
      <c r="AG486" s="1">
        <v>44562</v>
      </c>
      <c r="AH486" s="1">
        <v>44773</v>
      </c>
      <c r="AI486" s="1">
        <v>44785</v>
      </c>
      <c r="AJ486" s="17" t="s">
        <v>34</v>
      </c>
      <c r="AK486" s="17" t="s">
        <v>35</v>
      </c>
      <c r="AL486" s="17" t="s">
        <v>10388</v>
      </c>
      <c r="AM486" s="17">
        <f>MONTH(EMPENHO[[#This Row],[data_empenho]])</f>
        <v>1</v>
      </c>
    </row>
    <row r="487" spans="1:39" x14ac:dyDescent="0.25">
      <c r="A487">
        <v>7</v>
      </c>
      <c r="B487">
        <v>701</v>
      </c>
      <c r="C487">
        <v>4</v>
      </c>
      <c r="D487">
        <v>122</v>
      </c>
      <c r="E487">
        <v>1</v>
      </c>
      <c r="F487">
        <v>0</v>
      </c>
      <c r="G487">
        <v>2001</v>
      </c>
      <c r="H487" s="17" t="s">
        <v>1145</v>
      </c>
      <c r="I487">
        <v>1</v>
      </c>
      <c r="J487">
        <v>0</v>
      </c>
      <c r="K487" s="17" t="s">
        <v>1431</v>
      </c>
      <c r="L487" s="1">
        <v>44588</v>
      </c>
      <c r="M487">
        <v>285.95</v>
      </c>
      <c r="N487" s="17" t="s">
        <v>437</v>
      </c>
      <c r="O487">
        <v>213</v>
      </c>
      <c r="P487" s="17" t="s">
        <v>438</v>
      </c>
      <c r="Q487">
        <v>0</v>
      </c>
      <c r="R487" s="17" t="s">
        <v>439</v>
      </c>
      <c r="S487" s="17" t="s">
        <v>440</v>
      </c>
      <c r="T487" s="17" t="s">
        <v>438</v>
      </c>
      <c r="U487">
        <v>0</v>
      </c>
      <c r="V487">
        <v>0</v>
      </c>
      <c r="W487" s="17" t="s">
        <v>1432</v>
      </c>
      <c r="X487" s="17" t="s">
        <v>442</v>
      </c>
      <c r="Y487">
        <v>0</v>
      </c>
      <c r="Z487" s="17" t="s">
        <v>486</v>
      </c>
      <c r="AA487" s="17" t="s">
        <v>443</v>
      </c>
      <c r="AB487" s="17" t="s">
        <v>444</v>
      </c>
      <c r="AC487">
        <v>0</v>
      </c>
      <c r="AD487">
        <v>0</v>
      </c>
      <c r="AE487">
        <v>0</v>
      </c>
      <c r="AF487">
        <v>2022</v>
      </c>
      <c r="AG487" s="1">
        <v>44562</v>
      </c>
      <c r="AH487" s="1">
        <v>44773</v>
      </c>
      <c r="AI487" s="1">
        <v>44785</v>
      </c>
      <c r="AJ487" s="17" t="s">
        <v>34</v>
      </c>
      <c r="AK487" s="17" t="s">
        <v>35</v>
      </c>
      <c r="AL487" s="17" t="s">
        <v>10388</v>
      </c>
      <c r="AM487" s="17">
        <f>MONTH(EMPENHO[[#This Row],[data_empenho]])</f>
        <v>1</v>
      </c>
    </row>
    <row r="488" spans="1:39" x14ac:dyDescent="0.25">
      <c r="A488">
        <v>7</v>
      </c>
      <c r="B488">
        <v>701</v>
      </c>
      <c r="C488">
        <v>4</v>
      </c>
      <c r="D488">
        <v>122</v>
      </c>
      <c r="E488">
        <v>1</v>
      </c>
      <c r="F488">
        <v>0</v>
      </c>
      <c r="G488">
        <v>2001</v>
      </c>
      <c r="H488" s="17" t="s">
        <v>1433</v>
      </c>
      <c r="I488">
        <v>1</v>
      </c>
      <c r="J488">
        <v>0</v>
      </c>
      <c r="K488" s="17" t="s">
        <v>1434</v>
      </c>
      <c r="L488" s="1">
        <v>44588</v>
      </c>
      <c r="M488">
        <v>4493</v>
      </c>
      <c r="N488" s="17" t="s">
        <v>437</v>
      </c>
      <c r="O488">
        <v>213</v>
      </c>
      <c r="P488" s="17" t="s">
        <v>438</v>
      </c>
      <c r="Q488">
        <v>0</v>
      </c>
      <c r="R488" s="17" t="s">
        <v>439</v>
      </c>
      <c r="S488" s="17" t="s">
        <v>440</v>
      </c>
      <c r="T488" s="17" t="s">
        <v>438</v>
      </c>
      <c r="U488">
        <v>0</v>
      </c>
      <c r="V488">
        <v>0</v>
      </c>
      <c r="W488" s="17" t="s">
        <v>1435</v>
      </c>
      <c r="X488" s="17" t="s">
        <v>442</v>
      </c>
      <c r="Y488">
        <v>0</v>
      </c>
      <c r="Z488" s="17" t="s">
        <v>486</v>
      </c>
      <c r="AA488" s="17" t="s">
        <v>443</v>
      </c>
      <c r="AB488" s="17" t="s">
        <v>444</v>
      </c>
      <c r="AC488">
        <v>0</v>
      </c>
      <c r="AD488">
        <v>0</v>
      </c>
      <c r="AE488">
        <v>0</v>
      </c>
      <c r="AF488">
        <v>2022</v>
      </c>
      <c r="AG488" s="1">
        <v>44562</v>
      </c>
      <c r="AH488" s="1">
        <v>44773</v>
      </c>
      <c r="AI488" s="1">
        <v>44785</v>
      </c>
      <c r="AJ488" s="17" t="s">
        <v>34</v>
      </c>
      <c r="AK488" s="17" t="s">
        <v>35</v>
      </c>
      <c r="AL488" s="17" t="s">
        <v>10388</v>
      </c>
      <c r="AM488" s="17">
        <f>MONTH(EMPENHO[[#This Row],[data_empenho]])</f>
        <v>1</v>
      </c>
    </row>
    <row r="489" spans="1:39" x14ac:dyDescent="0.25">
      <c r="A489">
        <v>7</v>
      </c>
      <c r="B489">
        <v>701</v>
      </c>
      <c r="C489">
        <v>4</v>
      </c>
      <c r="D489">
        <v>122</v>
      </c>
      <c r="E489">
        <v>1</v>
      </c>
      <c r="F489">
        <v>0</v>
      </c>
      <c r="G489">
        <v>2001</v>
      </c>
      <c r="H489" s="17" t="s">
        <v>1184</v>
      </c>
      <c r="I489">
        <v>1</v>
      </c>
      <c r="J489">
        <v>0</v>
      </c>
      <c r="K489" s="17" t="s">
        <v>1436</v>
      </c>
      <c r="L489" s="1">
        <v>44588</v>
      </c>
      <c r="M489">
        <v>5699.52</v>
      </c>
      <c r="N489" s="17" t="s">
        <v>437</v>
      </c>
      <c r="O489">
        <v>213</v>
      </c>
      <c r="P489" s="17" t="s">
        <v>438</v>
      </c>
      <c r="Q489">
        <v>0</v>
      </c>
      <c r="R489" s="17" t="s">
        <v>439</v>
      </c>
      <c r="S489" s="17" t="s">
        <v>440</v>
      </c>
      <c r="T489" s="17" t="s">
        <v>438</v>
      </c>
      <c r="U489">
        <v>0</v>
      </c>
      <c r="V489">
        <v>0</v>
      </c>
      <c r="W489" s="17" t="s">
        <v>1437</v>
      </c>
      <c r="X489" s="17" t="s">
        <v>442</v>
      </c>
      <c r="Y489">
        <v>0</v>
      </c>
      <c r="Z489" s="17" t="s">
        <v>486</v>
      </c>
      <c r="AA489" s="17" t="s">
        <v>443</v>
      </c>
      <c r="AB489" s="17" t="s">
        <v>444</v>
      </c>
      <c r="AC489">
        <v>0</v>
      </c>
      <c r="AD489">
        <v>0</v>
      </c>
      <c r="AE489">
        <v>0</v>
      </c>
      <c r="AF489">
        <v>2022</v>
      </c>
      <c r="AG489" s="1">
        <v>44562</v>
      </c>
      <c r="AH489" s="1">
        <v>44773</v>
      </c>
      <c r="AI489" s="1">
        <v>44785</v>
      </c>
      <c r="AJ489" s="17" t="s">
        <v>34</v>
      </c>
      <c r="AK489" s="17" t="s">
        <v>35</v>
      </c>
      <c r="AL489" s="17" t="s">
        <v>10388</v>
      </c>
      <c r="AM489" s="17">
        <f>MONTH(EMPENHO[[#This Row],[data_empenho]])</f>
        <v>1</v>
      </c>
    </row>
    <row r="490" spans="1:39" x14ac:dyDescent="0.25">
      <c r="A490">
        <v>7</v>
      </c>
      <c r="B490">
        <v>701</v>
      </c>
      <c r="C490">
        <v>4</v>
      </c>
      <c r="D490">
        <v>122</v>
      </c>
      <c r="E490">
        <v>1</v>
      </c>
      <c r="F490">
        <v>0</v>
      </c>
      <c r="G490">
        <v>2001</v>
      </c>
      <c r="H490" s="17" t="s">
        <v>1273</v>
      </c>
      <c r="I490">
        <v>1</v>
      </c>
      <c r="J490">
        <v>0</v>
      </c>
      <c r="K490" s="17" t="s">
        <v>1438</v>
      </c>
      <c r="L490" s="1">
        <v>44588</v>
      </c>
      <c r="M490">
        <v>3406.43</v>
      </c>
      <c r="N490" s="17" t="s">
        <v>437</v>
      </c>
      <c r="O490">
        <v>213</v>
      </c>
      <c r="P490" s="17" t="s">
        <v>438</v>
      </c>
      <c r="Q490">
        <v>0</v>
      </c>
      <c r="R490" s="17" t="s">
        <v>439</v>
      </c>
      <c r="S490" s="17" t="s">
        <v>440</v>
      </c>
      <c r="T490" s="17" t="s">
        <v>438</v>
      </c>
      <c r="U490">
        <v>0</v>
      </c>
      <c r="V490">
        <v>0</v>
      </c>
      <c r="W490" s="17" t="s">
        <v>1439</v>
      </c>
      <c r="X490" s="17" t="s">
        <v>442</v>
      </c>
      <c r="Y490">
        <v>0</v>
      </c>
      <c r="Z490" s="17" t="s">
        <v>486</v>
      </c>
      <c r="AA490" s="17" t="s">
        <v>443</v>
      </c>
      <c r="AB490" s="17" t="s">
        <v>444</v>
      </c>
      <c r="AC490">
        <v>0</v>
      </c>
      <c r="AD490">
        <v>0</v>
      </c>
      <c r="AE490">
        <v>0</v>
      </c>
      <c r="AF490">
        <v>2022</v>
      </c>
      <c r="AG490" s="1">
        <v>44562</v>
      </c>
      <c r="AH490" s="1">
        <v>44773</v>
      </c>
      <c r="AI490" s="1">
        <v>44785</v>
      </c>
      <c r="AJ490" s="17" t="s">
        <v>34</v>
      </c>
      <c r="AK490" s="17" t="s">
        <v>35</v>
      </c>
      <c r="AL490" s="17" t="s">
        <v>10388</v>
      </c>
      <c r="AM490" s="17">
        <f>MONTH(EMPENHO[[#This Row],[data_empenho]])</f>
        <v>1</v>
      </c>
    </row>
    <row r="491" spans="1:39" x14ac:dyDescent="0.25">
      <c r="A491">
        <v>7</v>
      </c>
      <c r="B491">
        <v>701</v>
      </c>
      <c r="C491">
        <v>4</v>
      </c>
      <c r="D491">
        <v>122</v>
      </c>
      <c r="E491">
        <v>1</v>
      </c>
      <c r="F491">
        <v>0</v>
      </c>
      <c r="G491">
        <v>2001</v>
      </c>
      <c r="H491" s="17" t="s">
        <v>1176</v>
      </c>
      <c r="I491">
        <v>1</v>
      </c>
      <c r="J491">
        <v>0</v>
      </c>
      <c r="K491" s="17" t="s">
        <v>1440</v>
      </c>
      <c r="L491" s="1">
        <v>44588</v>
      </c>
      <c r="M491">
        <v>3157.54</v>
      </c>
      <c r="N491" s="17" t="s">
        <v>437</v>
      </c>
      <c r="O491">
        <v>213</v>
      </c>
      <c r="P491" s="17" t="s">
        <v>438</v>
      </c>
      <c r="Q491">
        <v>0</v>
      </c>
      <c r="R491" s="17" t="s">
        <v>439</v>
      </c>
      <c r="S491" s="17" t="s">
        <v>440</v>
      </c>
      <c r="T491" s="17" t="s">
        <v>438</v>
      </c>
      <c r="U491">
        <v>0</v>
      </c>
      <c r="V491">
        <v>0</v>
      </c>
      <c r="W491" s="17" t="s">
        <v>1441</v>
      </c>
      <c r="X491" s="17" t="s">
        <v>442</v>
      </c>
      <c r="Y491">
        <v>0</v>
      </c>
      <c r="Z491" s="17" t="s">
        <v>486</v>
      </c>
      <c r="AA491" s="17" t="s">
        <v>443</v>
      </c>
      <c r="AB491" s="17" t="s">
        <v>444</v>
      </c>
      <c r="AC491">
        <v>0</v>
      </c>
      <c r="AD491">
        <v>0</v>
      </c>
      <c r="AE491">
        <v>0</v>
      </c>
      <c r="AF491">
        <v>2022</v>
      </c>
      <c r="AG491" s="1">
        <v>44562</v>
      </c>
      <c r="AH491" s="1">
        <v>44773</v>
      </c>
      <c r="AI491" s="1">
        <v>44785</v>
      </c>
      <c r="AJ491" s="17" t="s">
        <v>34</v>
      </c>
      <c r="AK491" s="17" t="s">
        <v>35</v>
      </c>
      <c r="AL491" s="17" t="s">
        <v>10388</v>
      </c>
      <c r="AM491" s="17">
        <f>MONTH(EMPENHO[[#This Row],[data_empenho]])</f>
        <v>1</v>
      </c>
    </row>
    <row r="492" spans="1:39" x14ac:dyDescent="0.25">
      <c r="A492">
        <v>7</v>
      </c>
      <c r="B492">
        <v>701</v>
      </c>
      <c r="C492">
        <v>4</v>
      </c>
      <c r="D492">
        <v>122</v>
      </c>
      <c r="E492">
        <v>1</v>
      </c>
      <c r="F492">
        <v>0</v>
      </c>
      <c r="G492">
        <v>2001</v>
      </c>
      <c r="H492" s="17" t="s">
        <v>1195</v>
      </c>
      <c r="I492">
        <v>1</v>
      </c>
      <c r="J492">
        <v>0</v>
      </c>
      <c r="K492" s="17" t="s">
        <v>1442</v>
      </c>
      <c r="L492" s="1">
        <v>44588</v>
      </c>
      <c r="M492">
        <v>282.35000000000002</v>
      </c>
      <c r="N492" s="17" t="s">
        <v>437</v>
      </c>
      <c r="O492">
        <v>213</v>
      </c>
      <c r="P492" s="17" t="s">
        <v>438</v>
      </c>
      <c r="Q492">
        <v>0</v>
      </c>
      <c r="R492" s="17" t="s">
        <v>439</v>
      </c>
      <c r="S492" s="17" t="s">
        <v>440</v>
      </c>
      <c r="T492" s="17" t="s">
        <v>438</v>
      </c>
      <c r="U492">
        <v>0</v>
      </c>
      <c r="V492">
        <v>0</v>
      </c>
      <c r="W492" s="17" t="s">
        <v>1443</v>
      </c>
      <c r="X492" s="17" t="s">
        <v>442</v>
      </c>
      <c r="Y492">
        <v>0</v>
      </c>
      <c r="Z492" s="17" t="s">
        <v>486</v>
      </c>
      <c r="AA492" s="17" t="s">
        <v>443</v>
      </c>
      <c r="AB492" s="17" t="s">
        <v>444</v>
      </c>
      <c r="AC492">
        <v>0</v>
      </c>
      <c r="AD492">
        <v>0</v>
      </c>
      <c r="AE492">
        <v>0</v>
      </c>
      <c r="AF492">
        <v>2022</v>
      </c>
      <c r="AG492" s="1">
        <v>44562</v>
      </c>
      <c r="AH492" s="1">
        <v>44773</v>
      </c>
      <c r="AI492" s="1">
        <v>44785</v>
      </c>
      <c r="AJ492" s="17" t="s">
        <v>34</v>
      </c>
      <c r="AK492" s="17" t="s">
        <v>35</v>
      </c>
      <c r="AL492" s="17" t="s">
        <v>10388</v>
      </c>
      <c r="AM492" s="17">
        <f>MONTH(EMPENHO[[#This Row],[data_empenho]])</f>
        <v>1</v>
      </c>
    </row>
    <row r="493" spans="1:39" x14ac:dyDescent="0.25">
      <c r="A493">
        <v>7</v>
      </c>
      <c r="B493">
        <v>701</v>
      </c>
      <c r="C493">
        <v>4</v>
      </c>
      <c r="D493">
        <v>122</v>
      </c>
      <c r="E493">
        <v>1</v>
      </c>
      <c r="F493">
        <v>0</v>
      </c>
      <c r="G493">
        <v>2001</v>
      </c>
      <c r="H493" s="17" t="s">
        <v>1417</v>
      </c>
      <c r="I493">
        <v>1</v>
      </c>
      <c r="J493">
        <v>0</v>
      </c>
      <c r="K493" s="17" t="s">
        <v>1444</v>
      </c>
      <c r="L493" s="1">
        <v>44588</v>
      </c>
      <c r="M493">
        <v>1348.35</v>
      </c>
      <c r="N493" s="17" t="s">
        <v>437</v>
      </c>
      <c r="O493">
        <v>213</v>
      </c>
      <c r="P493" s="17" t="s">
        <v>438</v>
      </c>
      <c r="Q493">
        <v>0</v>
      </c>
      <c r="R493" s="17" t="s">
        <v>439</v>
      </c>
      <c r="S493" s="17" t="s">
        <v>440</v>
      </c>
      <c r="T493" s="17" t="s">
        <v>438</v>
      </c>
      <c r="U493">
        <v>0</v>
      </c>
      <c r="V493">
        <v>0</v>
      </c>
      <c r="W493" s="17" t="s">
        <v>1445</v>
      </c>
      <c r="X493" s="17" t="s">
        <v>442</v>
      </c>
      <c r="Y493">
        <v>0</v>
      </c>
      <c r="Z493" s="17" t="s">
        <v>486</v>
      </c>
      <c r="AA493" s="17" t="s">
        <v>443</v>
      </c>
      <c r="AB493" s="17" t="s">
        <v>444</v>
      </c>
      <c r="AC493">
        <v>0</v>
      </c>
      <c r="AD493">
        <v>0</v>
      </c>
      <c r="AE493">
        <v>0</v>
      </c>
      <c r="AF493">
        <v>2022</v>
      </c>
      <c r="AG493" s="1">
        <v>44562</v>
      </c>
      <c r="AH493" s="1">
        <v>44773</v>
      </c>
      <c r="AI493" s="1">
        <v>44785</v>
      </c>
      <c r="AJ493" s="17" t="s">
        <v>34</v>
      </c>
      <c r="AK493" s="17" t="s">
        <v>35</v>
      </c>
      <c r="AL493" s="17" t="s">
        <v>10388</v>
      </c>
      <c r="AM493" s="17">
        <f>MONTH(EMPENHO[[#This Row],[data_empenho]])</f>
        <v>1</v>
      </c>
    </row>
    <row r="494" spans="1:39" x14ac:dyDescent="0.25">
      <c r="A494">
        <v>8</v>
      </c>
      <c r="B494">
        <v>801</v>
      </c>
      <c r="C494">
        <v>10</v>
      </c>
      <c r="D494">
        <v>122</v>
      </c>
      <c r="E494">
        <v>5</v>
      </c>
      <c r="F494">
        <v>0</v>
      </c>
      <c r="G494">
        <v>2084</v>
      </c>
      <c r="H494" s="17" t="s">
        <v>1173</v>
      </c>
      <c r="I494">
        <v>40</v>
      </c>
      <c r="J494">
        <v>0</v>
      </c>
      <c r="K494" s="17" t="s">
        <v>1446</v>
      </c>
      <c r="L494" s="1">
        <v>44588</v>
      </c>
      <c r="M494">
        <v>7554.29</v>
      </c>
      <c r="N494" s="17" t="s">
        <v>437</v>
      </c>
      <c r="O494">
        <v>213</v>
      </c>
      <c r="P494" s="17" t="s">
        <v>438</v>
      </c>
      <c r="Q494">
        <v>0</v>
      </c>
      <c r="R494" s="17" t="s">
        <v>439</v>
      </c>
      <c r="S494" s="17" t="s">
        <v>440</v>
      </c>
      <c r="T494" s="17" t="s">
        <v>438</v>
      </c>
      <c r="U494">
        <v>0</v>
      </c>
      <c r="V494">
        <v>0</v>
      </c>
      <c r="W494" s="17" t="s">
        <v>1447</v>
      </c>
      <c r="X494" s="17" t="s">
        <v>442</v>
      </c>
      <c r="Y494">
        <v>0</v>
      </c>
      <c r="Z494" s="17" t="s">
        <v>486</v>
      </c>
      <c r="AA494" s="17" t="s">
        <v>443</v>
      </c>
      <c r="AB494" s="17" t="s">
        <v>444</v>
      </c>
      <c r="AC494">
        <v>0</v>
      </c>
      <c r="AD494">
        <v>0</v>
      </c>
      <c r="AE494">
        <v>0</v>
      </c>
      <c r="AF494">
        <v>2022</v>
      </c>
      <c r="AG494" s="1">
        <v>44562</v>
      </c>
      <c r="AH494" s="1">
        <v>44773</v>
      </c>
      <c r="AI494" s="1">
        <v>44785</v>
      </c>
      <c r="AJ494" s="17" t="s">
        <v>34</v>
      </c>
      <c r="AK494" s="17" t="s">
        <v>35</v>
      </c>
      <c r="AL494" s="17" t="s">
        <v>10388</v>
      </c>
      <c r="AM494" s="17">
        <f>MONTH(EMPENHO[[#This Row],[data_empenho]])</f>
        <v>1</v>
      </c>
    </row>
    <row r="495" spans="1:39" x14ac:dyDescent="0.25">
      <c r="A495">
        <v>8</v>
      </c>
      <c r="B495">
        <v>801</v>
      </c>
      <c r="C495">
        <v>10</v>
      </c>
      <c r="D495">
        <v>122</v>
      </c>
      <c r="E495">
        <v>5</v>
      </c>
      <c r="F495">
        <v>0</v>
      </c>
      <c r="G495">
        <v>2084</v>
      </c>
      <c r="H495" s="17" t="s">
        <v>1145</v>
      </c>
      <c r="I495">
        <v>40</v>
      </c>
      <c r="J495">
        <v>0</v>
      </c>
      <c r="K495" s="17" t="s">
        <v>1448</v>
      </c>
      <c r="L495" s="1">
        <v>44588</v>
      </c>
      <c r="M495">
        <v>200</v>
      </c>
      <c r="N495" s="17" t="s">
        <v>437</v>
      </c>
      <c r="O495">
        <v>213</v>
      </c>
      <c r="P495" s="17" t="s">
        <v>438</v>
      </c>
      <c r="Q495">
        <v>0</v>
      </c>
      <c r="R495" s="17" t="s">
        <v>439</v>
      </c>
      <c r="S495" s="17" t="s">
        <v>440</v>
      </c>
      <c r="T495" s="17" t="s">
        <v>438</v>
      </c>
      <c r="U495">
        <v>0</v>
      </c>
      <c r="V495">
        <v>0</v>
      </c>
      <c r="W495" s="17" t="s">
        <v>1449</v>
      </c>
      <c r="X495" s="17" t="s">
        <v>442</v>
      </c>
      <c r="Y495">
        <v>0</v>
      </c>
      <c r="Z495" s="17" t="s">
        <v>486</v>
      </c>
      <c r="AA495" s="17" t="s">
        <v>443</v>
      </c>
      <c r="AB495" s="17" t="s">
        <v>444</v>
      </c>
      <c r="AC495">
        <v>0</v>
      </c>
      <c r="AD495">
        <v>0</v>
      </c>
      <c r="AE495">
        <v>0</v>
      </c>
      <c r="AF495">
        <v>2022</v>
      </c>
      <c r="AG495" s="1">
        <v>44562</v>
      </c>
      <c r="AH495" s="1">
        <v>44773</v>
      </c>
      <c r="AI495" s="1">
        <v>44785</v>
      </c>
      <c r="AJ495" s="17" t="s">
        <v>34</v>
      </c>
      <c r="AK495" s="17" t="s">
        <v>35</v>
      </c>
      <c r="AL495" s="17" t="s">
        <v>10388</v>
      </c>
      <c r="AM495" s="17">
        <f>MONTH(EMPENHO[[#This Row],[data_empenho]])</f>
        <v>1</v>
      </c>
    </row>
    <row r="496" spans="1:39" x14ac:dyDescent="0.25">
      <c r="A496">
        <v>8</v>
      </c>
      <c r="B496">
        <v>801</v>
      </c>
      <c r="C496">
        <v>10</v>
      </c>
      <c r="D496">
        <v>122</v>
      </c>
      <c r="E496">
        <v>5</v>
      </c>
      <c r="F496">
        <v>0</v>
      </c>
      <c r="G496">
        <v>2084</v>
      </c>
      <c r="H496" s="17" t="s">
        <v>1181</v>
      </c>
      <c r="I496">
        <v>40</v>
      </c>
      <c r="J496">
        <v>0</v>
      </c>
      <c r="K496" s="17" t="s">
        <v>1450</v>
      </c>
      <c r="L496" s="1">
        <v>44588</v>
      </c>
      <c r="M496">
        <v>817.3</v>
      </c>
      <c r="N496" s="17" t="s">
        <v>437</v>
      </c>
      <c r="O496">
        <v>213</v>
      </c>
      <c r="P496" s="17" t="s">
        <v>438</v>
      </c>
      <c r="Q496">
        <v>0</v>
      </c>
      <c r="R496" s="17" t="s">
        <v>439</v>
      </c>
      <c r="S496" s="17" t="s">
        <v>440</v>
      </c>
      <c r="T496" s="17" t="s">
        <v>438</v>
      </c>
      <c r="U496">
        <v>0</v>
      </c>
      <c r="V496">
        <v>0</v>
      </c>
      <c r="W496" s="17" t="s">
        <v>1451</v>
      </c>
      <c r="X496" s="17" t="s">
        <v>442</v>
      </c>
      <c r="Y496">
        <v>0</v>
      </c>
      <c r="Z496" s="17" t="s">
        <v>486</v>
      </c>
      <c r="AA496" s="17" t="s">
        <v>443</v>
      </c>
      <c r="AB496" s="17" t="s">
        <v>444</v>
      </c>
      <c r="AC496">
        <v>0</v>
      </c>
      <c r="AD496">
        <v>0</v>
      </c>
      <c r="AE496">
        <v>0</v>
      </c>
      <c r="AF496">
        <v>2022</v>
      </c>
      <c r="AG496" s="1">
        <v>44562</v>
      </c>
      <c r="AH496" s="1">
        <v>44773</v>
      </c>
      <c r="AI496" s="1">
        <v>44785</v>
      </c>
      <c r="AJ496" s="17" t="s">
        <v>34</v>
      </c>
      <c r="AK496" s="17" t="s">
        <v>35</v>
      </c>
      <c r="AL496" s="17" t="s">
        <v>10388</v>
      </c>
      <c r="AM496" s="17">
        <f>MONTH(EMPENHO[[#This Row],[data_empenho]])</f>
        <v>1</v>
      </c>
    </row>
    <row r="497" spans="1:39" x14ac:dyDescent="0.25">
      <c r="A497">
        <v>8</v>
      </c>
      <c r="B497">
        <v>801</v>
      </c>
      <c r="C497">
        <v>10</v>
      </c>
      <c r="D497">
        <v>122</v>
      </c>
      <c r="E497">
        <v>5</v>
      </c>
      <c r="F497">
        <v>0</v>
      </c>
      <c r="G497">
        <v>2084</v>
      </c>
      <c r="H497" s="17" t="s">
        <v>1184</v>
      </c>
      <c r="I497">
        <v>40</v>
      </c>
      <c r="J497">
        <v>0</v>
      </c>
      <c r="K497" s="17" t="s">
        <v>1452</v>
      </c>
      <c r="L497" s="1">
        <v>44588</v>
      </c>
      <c r="M497">
        <v>641.92999999999995</v>
      </c>
      <c r="N497" s="17" t="s">
        <v>437</v>
      </c>
      <c r="O497">
        <v>213</v>
      </c>
      <c r="P497" s="17" t="s">
        <v>438</v>
      </c>
      <c r="Q497">
        <v>0</v>
      </c>
      <c r="R497" s="17" t="s">
        <v>439</v>
      </c>
      <c r="S497" s="17" t="s">
        <v>440</v>
      </c>
      <c r="T497" s="17" t="s">
        <v>438</v>
      </c>
      <c r="U497">
        <v>0</v>
      </c>
      <c r="V497">
        <v>0</v>
      </c>
      <c r="W497" s="17" t="s">
        <v>1453</v>
      </c>
      <c r="X497" s="17" t="s">
        <v>442</v>
      </c>
      <c r="Y497">
        <v>0</v>
      </c>
      <c r="Z497" s="17" t="s">
        <v>486</v>
      </c>
      <c r="AA497" s="17" t="s">
        <v>443</v>
      </c>
      <c r="AB497" s="17" t="s">
        <v>444</v>
      </c>
      <c r="AC497">
        <v>0</v>
      </c>
      <c r="AD497">
        <v>0</v>
      </c>
      <c r="AE497">
        <v>0</v>
      </c>
      <c r="AF497">
        <v>2022</v>
      </c>
      <c r="AG497" s="1">
        <v>44562</v>
      </c>
      <c r="AH497" s="1">
        <v>44773</v>
      </c>
      <c r="AI497" s="1">
        <v>44785</v>
      </c>
      <c r="AJ497" s="17" t="s">
        <v>34</v>
      </c>
      <c r="AK497" s="17" t="s">
        <v>35</v>
      </c>
      <c r="AL497" s="17" t="s">
        <v>10388</v>
      </c>
      <c r="AM497" s="17">
        <f>MONTH(EMPENHO[[#This Row],[data_empenho]])</f>
        <v>1</v>
      </c>
    </row>
    <row r="498" spans="1:39" x14ac:dyDescent="0.25">
      <c r="A498">
        <v>8</v>
      </c>
      <c r="B498">
        <v>801</v>
      </c>
      <c r="C498">
        <v>10</v>
      </c>
      <c r="D498">
        <v>122</v>
      </c>
      <c r="E498">
        <v>5</v>
      </c>
      <c r="F498">
        <v>0</v>
      </c>
      <c r="G498">
        <v>2084</v>
      </c>
      <c r="H498" s="17" t="s">
        <v>1176</v>
      </c>
      <c r="I498">
        <v>40</v>
      </c>
      <c r="J498">
        <v>0</v>
      </c>
      <c r="K498" s="17" t="s">
        <v>1454</v>
      </c>
      <c r="L498" s="1">
        <v>44588</v>
      </c>
      <c r="M498">
        <v>815.59</v>
      </c>
      <c r="N498" s="17" t="s">
        <v>437</v>
      </c>
      <c r="O498">
        <v>213</v>
      </c>
      <c r="P498" s="17" t="s">
        <v>438</v>
      </c>
      <c r="Q498">
        <v>0</v>
      </c>
      <c r="R498" s="17" t="s">
        <v>439</v>
      </c>
      <c r="S498" s="17" t="s">
        <v>440</v>
      </c>
      <c r="T498" s="17" t="s">
        <v>438</v>
      </c>
      <c r="U498">
        <v>0</v>
      </c>
      <c r="V498">
        <v>0</v>
      </c>
      <c r="W498" s="17" t="s">
        <v>1455</v>
      </c>
      <c r="X498" s="17" t="s">
        <v>442</v>
      </c>
      <c r="Y498">
        <v>0</v>
      </c>
      <c r="Z498" s="17" t="s">
        <v>486</v>
      </c>
      <c r="AA498" s="17" t="s">
        <v>443</v>
      </c>
      <c r="AB498" s="17" t="s">
        <v>444</v>
      </c>
      <c r="AC498">
        <v>0</v>
      </c>
      <c r="AD498">
        <v>0</v>
      </c>
      <c r="AE498">
        <v>0</v>
      </c>
      <c r="AF498">
        <v>2022</v>
      </c>
      <c r="AG498" s="1">
        <v>44562</v>
      </c>
      <c r="AH498" s="1">
        <v>44773</v>
      </c>
      <c r="AI498" s="1">
        <v>44785</v>
      </c>
      <c r="AJ498" s="17" t="s">
        <v>34</v>
      </c>
      <c r="AK498" s="17" t="s">
        <v>35</v>
      </c>
      <c r="AL498" s="17" t="s">
        <v>10388</v>
      </c>
      <c r="AM498" s="17">
        <f>MONTH(EMPENHO[[#This Row],[data_empenho]])</f>
        <v>1</v>
      </c>
    </row>
    <row r="499" spans="1:39" x14ac:dyDescent="0.25">
      <c r="A499">
        <v>3</v>
      </c>
      <c r="B499">
        <v>301</v>
      </c>
      <c r="C499">
        <v>4</v>
      </c>
      <c r="D499">
        <v>122</v>
      </c>
      <c r="E499">
        <v>1</v>
      </c>
      <c r="F499">
        <v>0</v>
      </c>
      <c r="G499">
        <v>2068</v>
      </c>
      <c r="H499" s="17" t="s">
        <v>1145</v>
      </c>
      <c r="I499">
        <v>1</v>
      </c>
      <c r="J499">
        <v>0</v>
      </c>
      <c r="K499" s="17" t="s">
        <v>1456</v>
      </c>
      <c r="L499" s="1">
        <v>44588</v>
      </c>
      <c r="M499">
        <v>1039.82</v>
      </c>
      <c r="N499" s="17" t="s">
        <v>437</v>
      </c>
      <c r="O499">
        <v>213</v>
      </c>
      <c r="P499" s="17" t="s">
        <v>438</v>
      </c>
      <c r="Q499">
        <v>0</v>
      </c>
      <c r="R499" s="17" t="s">
        <v>439</v>
      </c>
      <c r="S499" s="17" t="s">
        <v>440</v>
      </c>
      <c r="T499" s="17" t="s">
        <v>438</v>
      </c>
      <c r="U499">
        <v>0</v>
      </c>
      <c r="V499">
        <v>0</v>
      </c>
      <c r="W499" s="17" t="s">
        <v>1457</v>
      </c>
      <c r="X499" s="17" t="s">
        <v>442</v>
      </c>
      <c r="Y499">
        <v>0</v>
      </c>
      <c r="Z499" s="17" t="s">
        <v>486</v>
      </c>
      <c r="AA499" s="17" t="s">
        <v>443</v>
      </c>
      <c r="AB499" s="17" t="s">
        <v>444</v>
      </c>
      <c r="AC499">
        <v>0</v>
      </c>
      <c r="AD499">
        <v>0</v>
      </c>
      <c r="AE499">
        <v>0</v>
      </c>
      <c r="AF499">
        <v>2022</v>
      </c>
      <c r="AG499" s="1">
        <v>44562</v>
      </c>
      <c r="AH499" s="1">
        <v>44773</v>
      </c>
      <c r="AI499" s="1">
        <v>44785</v>
      </c>
      <c r="AJ499" s="17" t="s">
        <v>34</v>
      </c>
      <c r="AK499" s="17" t="s">
        <v>35</v>
      </c>
      <c r="AL499" s="17" t="s">
        <v>10388</v>
      </c>
      <c r="AM499" s="17">
        <f>MONTH(EMPENHO[[#This Row],[data_empenho]])</f>
        <v>1</v>
      </c>
    </row>
    <row r="500" spans="1:39" x14ac:dyDescent="0.25">
      <c r="A500">
        <v>8</v>
      </c>
      <c r="B500">
        <v>801</v>
      </c>
      <c r="C500">
        <v>10</v>
      </c>
      <c r="D500">
        <v>305</v>
      </c>
      <c r="E500">
        <v>7</v>
      </c>
      <c r="F500">
        <v>0</v>
      </c>
      <c r="G500">
        <v>2104</v>
      </c>
      <c r="H500" s="17" t="s">
        <v>1173</v>
      </c>
      <c r="I500">
        <v>40</v>
      </c>
      <c r="J500">
        <v>0</v>
      </c>
      <c r="K500" s="17" t="s">
        <v>1458</v>
      </c>
      <c r="L500" s="1">
        <v>44588</v>
      </c>
      <c r="M500">
        <v>7330.73</v>
      </c>
      <c r="N500" s="17" t="s">
        <v>437</v>
      </c>
      <c r="O500">
        <v>213</v>
      </c>
      <c r="P500" s="17" t="s">
        <v>438</v>
      </c>
      <c r="Q500">
        <v>0</v>
      </c>
      <c r="R500" s="17" t="s">
        <v>439</v>
      </c>
      <c r="S500" s="17" t="s">
        <v>440</v>
      </c>
      <c r="T500" s="17" t="s">
        <v>438</v>
      </c>
      <c r="U500">
        <v>0</v>
      </c>
      <c r="V500">
        <v>0</v>
      </c>
      <c r="W500" s="17" t="s">
        <v>1459</v>
      </c>
      <c r="X500" s="17" t="s">
        <v>442</v>
      </c>
      <c r="Y500">
        <v>0</v>
      </c>
      <c r="Z500" s="17" t="s">
        <v>486</v>
      </c>
      <c r="AA500" s="17" t="s">
        <v>443</v>
      </c>
      <c r="AB500" s="17" t="s">
        <v>444</v>
      </c>
      <c r="AC500">
        <v>0</v>
      </c>
      <c r="AD500">
        <v>0</v>
      </c>
      <c r="AE500">
        <v>0</v>
      </c>
      <c r="AF500">
        <v>2022</v>
      </c>
      <c r="AG500" s="1">
        <v>44562</v>
      </c>
      <c r="AH500" s="1">
        <v>44773</v>
      </c>
      <c r="AI500" s="1">
        <v>44785</v>
      </c>
      <c r="AJ500" s="17" t="s">
        <v>34</v>
      </c>
      <c r="AK500" s="17" t="s">
        <v>35</v>
      </c>
      <c r="AL500" s="17" t="s">
        <v>10388</v>
      </c>
      <c r="AM500" s="17">
        <f>MONTH(EMPENHO[[#This Row],[data_empenho]])</f>
        <v>1</v>
      </c>
    </row>
    <row r="501" spans="1:39" x14ac:dyDescent="0.25">
      <c r="A501">
        <v>8</v>
      </c>
      <c r="B501">
        <v>801</v>
      </c>
      <c r="C501">
        <v>10</v>
      </c>
      <c r="D501">
        <v>305</v>
      </c>
      <c r="E501">
        <v>7</v>
      </c>
      <c r="F501">
        <v>0</v>
      </c>
      <c r="G501">
        <v>2104</v>
      </c>
      <c r="H501" s="17" t="s">
        <v>1181</v>
      </c>
      <c r="I501">
        <v>40</v>
      </c>
      <c r="J501">
        <v>0</v>
      </c>
      <c r="K501" s="17" t="s">
        <v>1460</v>
      </c>
      <c r="L501" s="1">
        <v>44588</v>
      </c>
      <c r="M501">
        <v>1170.8399999999999</v>
      </c>
      <c r="N501" s="17" t="s">
        <v>437</v>
      </c>
      <c r="O501">
        <v>213</v>
      </c>
      <c r="P501" s="17" t="s">
        <v>438</v>
      </c>
      <c r="Q501">
        <v>0</v>
      </c>
      <c r="R501" s="17" t="s">
        <v>439</v>
      </c>
      <c r="S501" s="17" t="s">
        <v>440</v>
      </c>
      <c r="T501" s="17" t="s">
        <v>438</v>
      </c>
      <c r="U501">
        <v>0</v>
      </c>
      <c r="V501">
        <v>0</v>
      </c>
      <c r="W501" s="17" t="s">
        <v>1461</v>
      </c>
      <c r="X501" s="17" t="s">
        <v>442</v>
      </c>
      <c r="Y501">
        <v>0</v>
      </c>
      <c r="Z501" s="17" t="s">
        <v>486</v>
      </c>
      <c r="AA501" s="17" t="s">
        <v>443</v>
      </c>
      <c r="AB501" s="17" t="s">
        <v>444</v>
      </c>
      <c r="AC501">
        <v>0</v>
      </c>
      <c r="AD501">
        <v>0</v>
      </c>
      <c r="AE501">
        <v>0</v>
      </c>
      <c r="AF501">
        <v>2022</v>
      </c>
      <c r="AG501" s="1">
        <v>44562</v>
      </c>
      <c r="AH501" s="1">
        <v>44773</v>
      </c>
      <c r="AI501" s="1">
        <v>44785</v>
      </c>
      <c r="AJ501" s="17" t="s">
        <v>34</v>
      </c>
      <c r="AK501" s="17" t="s">
        <v>35</v>
      </c>
      <c r="AL501" s="17" t="s">
        <v>10388</v>
      </c>
      <c r="AM501" s="17">
        <f>MONTH(EMPENHO[[#This Row],[data_empenho]])</f>
        <v>1</v>
      </c>
    </row>
    <row r="502" spans="1:39" x14ac:dyDescent="0.25">
      <c r="A502">
        <v>8</v>
      </c>
      <c r="B502">
        <v>801</v>
      </c>
      <c r="C502">
        <v>10</v>
      </c>
      <c r="D502">
        <v>305</v>
      </c>
      <c r="E502">
        <v>7</v>
      </c>
      <c r="F502">
        <v>0</v>
      </c>
      <c r="G502">
        <v>2104</v>
      </c>
      <c r="H502" s="17" t="s">
        <v>1184</v>
      </c>
      <c r="I502">
        <v>40</v>
      </c>
      <c r="J502">
        <v>0</v>
      </c>
      <c r="K502" s="17" t="s">
        <v>1462</v>
      </c>
      <c r="L502" s="1">
        <v>44588</v>
      </c>
      <c r="M502">
        <v>3064.13</v>
      </c>
      <c r="N502" s="17" t="s">
        <v>437</v>
      </c>
      <c r="O502">
        <v>213</v>
      </c>
      <c r="P502" s="17" t="s">
        <v>438</v>
      </c>
      <c r="Q502">
        <v>0</v>
      </c>
      <c r="R502" s="17" t="s">
        <v>439</v>
      </c>
      <c r="S502" s="17" t="s">
        <v>440</v>
      </c>
      <c r="T502" s="17" t="s">
        <v>438</v>
      </c>
      <c r="U502">
        <v>0</v>
      </c>
      <c r="V502">
        <v>0</v>
      </c>
      <c r="W502" s="17" t="s">
        <v>1463</v>
      </c>
      <c r="X502" s="17" t="s">
        <v>442</v>
      </c>
      <c r="Y502">
        <v>0</v>
      </c>
      <c r="Z502" s="17" t="s">
        <v>486</v>
      </c>
      <c r="AA502" s="17" t="s">
        <v>443</v>
      </c>
      <c r="AB502" s="17" t="s">
        <v>444</v>
      </c>
      <c r="AC502">
        <v>0</v>
      </c>
      <c r="AD502">
        <v>0</v>
      </c>
      <c r="AE502">
        <v>0</v>
      </c>
      <c r="AF502">
        <v>2022</v>
      </c>
      <c r="AG502" s="1">
        <v>44562</v>
      </c>
      <c r="AH502" s="1">
        <v>44773</v>
      </c>
      <c r="AI502" s="1">
        <v>44785</v>
      </c>
      <c r="AJ502" s="17" t="s">
        <v>34</v>
      </c>
      <c r="AK502" s="17" t="s">
        <v>35</v>
      </c>
      <c r="AL502" s="17" t="s">
        <v>10388</v>
      </c>
      <c r="AM502" s="17">
        <f>MONTH(EMPENHO[[#This Row],[data_empenho]])</f>
        <v>1</v>
      </c>
    </row>
    <row r="503" spans="1:39" x14ac:dyDescent="0.25">
      <c r="A503">
        <v>8</v>
      </c>
      <c r="B503">
        <v>801</v>
      </c>
      <c r="C503">
        <v>10</v>
      </c>
      <c r="D503">
        <v>305</v>
      </c>
      <c r="E503">
        <v>7</v>
      </c>
      <c r="F503">
        <v>0</v>
      </c>
      <c r="G503">
        <v>2104</v>
      </c>
      <c r="H503" s="17" t="s">
        <v>1176</v>
      </c>
      <c r="I503">
        <v>40</v>
      </c>
      <c r="J503">
        <v>0</v>
      </c>
      <c r="K503" s="17" t="s">
        <v>1464</v>
      </c>
      <c r="L503" s="1">
        <v>44588</v>
      </c>
      <c r="M503">
        <v>659.77</v>
      </c>
      <c r="N503" s="17" t="s">
        <v>437</v>
      </c>
      <c r="O503">
        <v>213</v>
      </c>
      <c r="P503" s="17" t="s">
        <v>438</v>
      </c>
      <c r="Q503">
        <v>0</v>
      </c>
      <c r="R503" s="17" t="s">
        <v>439</v>
      </c>
      <c r="S503" s="17" t="s">
        <v>440</v>
      </c>
      <c r="T503" s="17" t="s">
        <v>438</v>
      </c>
      <c r="U503">
        <v>0</v>
      </c>
      <c r="V503">
        <v>0</v>
      </c>
      <c r="W503" s="17" t="s">
        <v>1465</v>
      </c>
      <c r="X503" s="17" t="s">
        <v>442</v>
      </c>
      <c r="Y503">
        <v>0</v>
      </c>
      <c r="Z503" s="17" t="s">
        <v>486</v>
      </c>
      <c r="AA503" s="17" t="s">
        <v>443</v>
      </c>
      <c r="AB503" s="17" t="s">
        <v>444</v>
      </c>
      <c r="AC503">
        <v>0</v>
      </c>
      <c r="AD503">
        <v>0</v>
      </c>
      <c r="AE503">
        <v>0</v>
      </c>
      <c r="AF503">
        <v>2022</v>
      </c>
      <c r="AG503" s="1">
        <v>44562</v>
      </c>
      <c r="AH503" s="1">
        <v>44773</v>
      </c>
      <c r="AI503" s="1">
        <v>44785</v>
      </c>
      <c r="AJ503" s="17" t="s">
        <v>34</v>
      </c>
      <c r="AK503" s="17" t="s">
        <v>35</v>
      </c>
      <c r="AL503" s="17" t="s">
        <v>10388</v>
      </c>
      <c r="AM503" s="17">
        <f>MONTH(EMPENHO[[#This Row],[data_empenho]])</f>
        <v>1</v>
      </c>
    </row>
    <row r="504" spans="1:39" x14ac:dyDescent="0.25">
      <c r="A504">
        <v>8</v>
      </c>
      <c r="B504">
        <v>801</v>
      </c>
      <c r="C504">
        <v>10</v>
      </c>
      <c r="D504">
        <v>301</v>
      </c>
      <c r="E504">
        <v>6</v>
      </c>
      <c r="F504">
        <v>0</v>
      </c>
      <c r="G504">
        <v>2105</v>
      </c>
      <c r="H504" s="17" t="s">
        <v>1173</v>
      </c>
      <c r="I504">
        <v>40</v>
      </c>
      <c r="J504">
        <v>0</v>
      </c>
      <c r="K504" s="17" t="s">
        <v>1466</v>
      </c>
      <c r="L504" s="1">
        <v>44588</v>
      </c>
      <c r="M504">
        <v>12291.23</v>
      </c>
      <c r="N504" s="17" t="s">
        <v>437</v>
      </c>
      <c r="O504">
        <v>213</v>
      </c>
      <c r="P504" s="17" t="s">
        <v>438</v>
      </c>
      <c r="Q504">
        <v>0</v>
      </c>
      <c r="R504" s="17" t="s">
        <v>439</v>
      </c>
      <c r="S504" s="17" t="s">
        <v>440</v>
      </c>
      <c r="T504" s="17" t="s">
        <v>438</v>
      </c>
      <c r="U504">
        <v>0</v>
      </c>
      <c r="V504">
        <v>0</v>
      </c>
      <c r="W504" s="17" t="s">
        <v>1467</v>
      </c>
      <c r="X504" s="17" t="s">
        <v>442</v>
      </c>
      <c r="Y504">
        <v>0</v>
      </c>
      <c r="Z504" s="17" t="s">
        <v>486</v>
      </c>
      <c r="AA504" s="17" t="s">
        <v>443</v>
      </c>
      <c r="AB504" s="17" t="s">
        <v>444</v>
      </c>
      <c r="AC504">
        <v>0</v>
      </c>
      <c r="AD504">
        <v>0</v>
      </c>
      <c r="AE504">
        <v>0</v>
      </c>
      <c r="AF504">
        <v>2022</v>
      </c>
      <c r="AG504" s="1">
        <v>44562</v>
      </c>
      <c r="AH504" s="1">
        <v>44773</v>
      </c>
      <c r="AI504" s="1">
        <v>44785</v>
      </c>
      <c r="AJ504" s="17" t="s">
        <v>34</v>
      </c>
      <c r="AK504" s="17" t="s">
        <v>35</v>
      </c>
      <c r="AL504" s="17" t="s">
        <v>10388</v>
      </c>
      <c r="AM504" s="17">
        <f>MONTH(EMPENHO[[#This Row],[data_empenho]])</f>
        <v>1</v>
      </c>
    </row>
    <row r="505" spans="1:39" x14ac:dyDescent="0.25">
      <c r="A505">
        <v>8</v>
      </c>
      <c r="B505">
        <v>801</v>
      </c>
      <c r="C505">
        <v>10</v>
      </c>
      <c r="D505">
        <v>301</v>
      </c>
      <c r="E505">
        <v>6</v>
      </c>
      <c r="F505">
        <v>0</v>
      </c>
      <c r="G505">
        <v>2105</v>
      </c>
      <c r="H505" s="17" t="s">
        <v>1181</v>
      </c>
      <c r="I505">
        <v>40</v>
      </c>
      <c r="J505">
        <v>0</v>
      </c>
      <c r="K505" s="17" t="s">
        <v>1468</v>
      </c>
      <c r="L505" s="1">
        <v>44588</v>
      </c>
      <c r="M505">
        <v>2220</v>
      </c>
      <c r="N505" s="17" t="s">
        <v>437</v>
      </c>
      <c r="O505">
        <v>213</v>
      </c>
      <c r="P505" s="17" t="s">
        <v>438</v>
      </c>
      <c r="Q505">
        <v>0</v>
      </c>
      <c r="R505" s="17" t="s">
        <v>439</v>
      </c>
      <c r="S505" s="17" t="s">
        <v>440</v>
      </c>
      <c r="T505" s="17" t="s">
        <v>438</v>
      </c>
      <c r="U505">
        <v>0</v>
      </c>
      <c r="V505">
        <v>0</v>
      </c>
      <c r="W505" s="17" t="s">
        <v>1469</v>
      </c>
      <c r="X505" s="17" t="s">
        <v>442</v>
      </c>
      <c r="Y505">
        <v>0</v>
      </c>
      <c r="Z505" s="17" t="s">
        <v>486</v>
      </c>
      <c r="AA505" s="17" t="s">
        <v>443</v>
      </c>
      <c r="AB505" s="17" t="s">
        <v>444</v>
      </c>
      <c r="AC505">
        <v>0</v>
      </c>
      <c r="AD505">
        <v>0</v>
      </c>
      <c r="AE505">
        <v>0</v>
      </c>
      <c r="AF505">
        <v>2022</v>
      </c>
      <c r="AG505" s="1">
        <v>44562</v>
      </c>
      <c r="AH505" s="1">
        <v>44773</v>
      </c>
      <c r="AI505" s="1">
        <v>44785</v>
      </c>
      <c r="AJ505" s="17" t="s">
        <v>34</v>
      </c>
      <c r="AK505" s="17" t="s">
        <v>35</v>
      </c>
      <c r="AL505" s="17" t="s">
        <v>10388</v>
      </c>
      <c r="AM505" s="17">
        <f>MONTH(EMPENHO[[#This Row],[data_empenho]])</f>
        <v>1</v>
      </c>
    </row>
    <row r="506" spans="1:39" x14ac:dyDescent="0.25">
      <c r="A506">
        <v>8</v>
      </c>
      <c r="B506">
        <v>801</v>
      </c>
      <c r="C506">
        <v>10</v>
      </c>
      <c r="D506">
        <v>301</v>
      </c>
      <c r="E506">
        <v>6</v>
      </c>
      <c r="F506">
        <v>0</v>
      </c>
      <c r="G506">
        <v>2105</v>
      </c>
      <c r="H506" s="17" t="s">
        <v>1213</v>
      </c>
      <c r="I506">
        <v>40</v>
      </c>
      <c r="J506">
        <v>0</v>
      </c>
      <c r="K506" s="17" t="s">
        <v>1470</v>
      </c>
      <c r="L506" s="1">
        <v>44588</v>
      </c>
      <c r="M506">
        <v>2099.2600000000002</v>
      </c>
      <c r="N506" s="17" t="s">
        <v>437</v>
      </c>
      <c r="O506">
        <v>213</v>
      </c>
      <c r="P506" s="17" t="s">
        <v>438</v>
      </c>
      <c r="Q506">
        <v>0</v>
      </c>
      <c r="R506" s="17" t="s">
        <v>439</v>
      </c>
      <c r="S506" s="17" t="s">
        <v>440</v>
      </c>
      <c r="T506" s="17" t="s">
        <v>438</v>
      </c>
      <c r="U506">
        <v>0</v>
      </c>
      <c r="V506">
        <v>0</v>
      </c>
      <c r="W506" s="17" t="s">
        <v>1471</v>
      </c>
      <c r="X506" s="17" t="s">
        <v>442</v>
      </c>
      <c r="Y506">
        <v>0</v>
      </c>
      <c r="Z506" s="17" t="s">
        <v>486</v>
      </c>
      <c r="AA506" s="17" t="s">
        <v>443</v>
      </c>
      <c r="AB506" s="17" t="s">
        <v>444</v>
      </c>
      <c r="AC506">
        <v>0</v>
      </c>
      <c r="AD506">
        <v>0</v>
      </c>
      <c r="AE506">
        <v>0</v>
      </c>
      <c r="AF506">
        <v>2022</v>
      </c>
      <c r="AG506" s="1">
        <v>44562</v>
      </c>
      <c r="AH506" s="1">
        <v>44773</v>
      </c>
      <c r="AI506" s="1">
        <v>44785</v>
      </c>
      <c r="AJ506" s="17" t="s">
        <v>34</v>
      </c>
      <c r="AK506" s="17" t="s">
        <v>35</v>
      </c>
      <c r="AL506" s="17" t="s">
        <v>10388</v>
      </c>
      <c r="AM506" s="17">
        <f>MONTH(EMPENHO[[#This Row],[data_empenho]])</f>
        <v>1</v>
      </c>
    </row>
    <row r="507" spans="1:39" x14ac:dyDescent="0.25">
      <c r="A507">
        <v>8</v>
      </c>
      <c r="B507">
        <v>801</v>
      </c>
      <c r="C507">
        <v>10</v>
      </c>
      <c r="D507">
        <v>301</v>
      </c>
      <c r="E507">
        <v>6</v>
      </c>
      <c r="F507">
        <v>0</v>
      </c>
      <c r="G507">
        <v>2105</v>
      </c>
      <c r="H507" s="17" t="s">
        <v>1184</v>
      </c>
      <c r="I507">
        <v>40</v>
      </c>
      <c r="J507">
        <v>0</v>
      </c>
      <c r="K507" s="17" t="s">
        <v>1472</v>
      </c>
      <c r="L507" s="1">
        <v>44588</v>
      </c>
      <c r="M507">
        <v>1898.5</v>
      </c>
      <c r="N507" s="17" t="s">
        <v>437</v>
      </c>
      <c r="O507">
        <v>213</v>
      </c>
      <c r="P507" s="17" t="s">
        <v>438</v>
      </c>
      <c r="Q507">
        <v>0</v>
      </c>
      <c r="R507" s="17" t="s">
        <v>439</v>
      </c>
      <c r="S507" s="17" t="s">
        <v>440</v>
      </c>
      <c r="T507" s="17" t="s">
        <v>438</v>
      </c>
      <c r="U507">
        <v>0</v>
      </c>
      <c r="V507">
        <v>0</v>
      </c>
      <c r="W507" s="17" t="s">
        <v>1473</v>
      </c>
      <c r="X507" s="17" t="s">
        <v>442</v>
      </c>
      <c r="Y507">
        <v>0</v>
      </c>
      <c r="Z507" s="17" t="s">
        <v>486</v>
      </c>
      <c r="AA507" s="17" t="s">
        <v>443</v>
      </c>
      <c r="AB507" s="17" t="s">
        <v>444</v>
      </c>
      <c r="AC507">
        <v>0</v>
      </c>
      <c r="AD507">
        <v>0</v>
      </c>
      <c r="AE507">
        <v>0</v>
      </c>
      <c r="AF507">
        <v>2022</v>
      </c>
      <c r="AG507" s="1">
        <v>44562</v>
      </c>
      <c r="AH507" s="1">
        <v>44773</v>
      </c>
      <c r="AI507" s="1">
        <v>44785</v>
      </c>
      <c r="AJ507" s="17" t="s">
        <v>34</v>
      </c>
      <c r="AK507" s="17" t="s">
        <v>35</v>
      </c>
      <c r="AL507" s="17" t="s">
        <v>10388</v>
      </c>
      <c r="AM507" s="17">
        <f>MONTH(EMPENHO[[#This Row],[data_empenho]])</f>
        <v>1</v>
      </c>
    </row>
    <row r="508" spans="1:39" x14ac:dyDescent="0.25">
      <c r="A508">
        <v>8</v>
      </c>
      <c r="B508">
        <v>801</v>
      </c>
      <c r="C508">
        <v>10</v>
      </c>
      <c r="D508">
        <v>301</v>
      </c>
      <c r="E508">
        <v>6</v>
      </c>
      <c r="F508">
        <v>0</v>
      </c>
      <c r="G508">
        <v>2105</v>
      </c>
      <c r="H508" s="17" t="s">
        <v>1176</v>
      </c>
      <c r="I508">
        <v>40</v>
      </c>
      <c r="J508">
        <v>0</v>
      </c>
      <c r="K508" s="17" t="s">
        <v>1474</v>
      </c>
      <c r="L508" s="1">
        <v>44588</v>
      </c>
      <c r="M508">
        <v>1814.23</v>
      </c>
      <c r="N508" s="17" t="s">
        <v>437</v>
      </c>
      <c r="O508">
        <v>213</v>
      </c>
      <c r="P508" s="17" t="s">
        <v>438</v>
      </c>
      <c r="Q508">
        <v>0</v>
      </c>
      <c r="R508" s="17" t="s">
        <v>439</v>
      </c>
      <c r="S508" s="17" t="s">
        <v>440</v>
      </c>
      <c r="T508" s="17" t="s">
        <v>438</v>
      </c>
      <c r="U508">
        <v>0</v>
      </c>
      <c r="V508">
        <v>0</v>
      </c>
      <c r="W508" s="17" t="s">
        <v>1475</v>
      </c>
      <c r="X508" s="17" t="s">
        <v>442</v>
      </c>
      <c r="Y508">
        <v>0</v>
      </c>
      <c r="Z508" s="17" t="s">
        <v>486</v>
      </c>
      <c r="AA508" s="17" t="s">
        <v>443</v>
      </c>
      <c r="AB508" s="17" t="s">
        <v>444</v>
      </c>
      <c r="AC508">
        <v>0</v>
      </c>
      <c r="AD508">
        <v>0</v>
      </c>
      <c r="AE508">
        <v>0</v>
      </c>
      <c r="AF508">
        <v>2022</v>
      </c>
      <c r="AG508" s="1">
        <v>44562</v>
      </c>
      <c r="AH508" s="1">
        <v>44773</v>
      </c>
      <c r="AI508" s="1">
        <v>44785</v>
      </c>
      <c r="AJ508" s="17" t="s">
        <v>34</v>
      </c>
      <c r="AK508" s="17" t="s">
        <v>35</v>
      </c>
      <c r="AL508" s="17" t="s">
        <v>10388</v>
      </c>
      <c r="AM508" s="17">
        <f>MONTH(EMPENHO[[#This Row],[data_empenho]])</f>
        <v>1</v>
      </c>
    </row>
    <row r="509" spans="1:39" x14ac:dyDescent="0.25">
      <c r="A509">
        <v>8</v>
      </c>
      <c r="B509">
        <v>801</v>
      </c>
      <c r="C509">
        <v>10</v>
      </c>
      <c r="D509">
        <v>301</v>
      </c>
      <c r="E509">
        <v>6</v>
      </c>
      <c r="F509">
        <v>0</v>
      </c>
      <c r="G509">
        <v>2105</v>
      </c>
      <c r="H509" s="17" t="s">
        <v>1213</v>
      </c>
      <c r="I509">
        <v>40</v>
      </c>
      <c r="J509">
        <v>0</v>
      </c>
      <c r="K509" s="17" t="s">
        <v>1476</v>
      </c>
      <c r="L509" s="1">
        <v>44588</v>
      </c>
      <c r="M509">
        <v>3323.92</v>
      </c>
      <c r="N509" s="17" t="s">
        <v>437</v>
      </c>
      <c r="O509">
        <v>213</v>
      </c>
      <c r="P509" s="17" t="s">
        <v>438</v>
      </c>
      <c r="Q509">
        <v>0</v>
      </c>
      <c r="R509" s="17" t="s">
        <v>439</v>
      </c>
      <c r="S509" s="17" t="s">
        <v>440</v>
      </c>
      <c r="T509" s="17" t="s">
        <v>438</v>
      </c>
      <c r="U509">
        <v>0</v>
      </c>
      <c r="V509">
        <v>0</v>
      </c>
      <c r="W509" s="17" t="s">
        <v>1477</v>
      </c>
      <c r="X509" s="17" t="s">
        <v>442</v>
      </c>
      <c r="Y509">
        <v>0</v>
      </c>
      <c r="Z509" s="17" t="s">
        <v>486</v>
      </c>
      <c r="AA509" s="17" t="s">
        <v>443</v>
      </c>
      <c r="AB509" s="17" t="s">
        <v>444</v>
      </c>
      <c r="AC509">
        <v>0</v>
      </c>
      <c r="AD509">
        <v>0</v>
      </c>
      <c r="AE509">
        <v>0</v>
      </c>
      <c r="AF509">
        <v>2022</v>
      </c>
      <c r="AG509" s="1">
        <v>44562</v>
      </c>
      <c r="AH509" s="1">
        <v>44773</v>
      </c>
      <c r="AI509" s="1">
        <v>44785</v>
      </c>
      <c r="AJ509" s="17" t="s">
        <v>34</v>
      </c>
      <c r="AK509" s="17" t="s">
        <v>35</v>
      </c>
      <c r="AL509" s="17" t="s">
        <v>10388</v>
      </c>
      <c r="AM509" s="17">
        <f>MONTH(EMPENHO[[#This Row],[data_empenho]])</f>
        <v>1</v>
      </c>
    </row>
    <row r="510" spans="1:39" x14ac:dyDescent="0.25">
      <c r="A510">
        <v>8</v>
      </c>
      <c r="B510">
        <v>801</v>
      </c>
      <c r="C510">
        <v>10</v>
      </c>
      <c r="D510">
        <v>301</v>
      </c>
      <c r="E510">
        <v>6</v>
      </c>
      <c r="F510">
        <v>0</v>
      </c>
      <c r="G510">
        <v>2089</v>
      </c>
      <c r="H510" s="17" t="s">
        <v>1173</v>
      </c>
      <c r="I510">
        <v>4160</v>
      </c>
      <c r="J510">
        <v>0</v>
      </c>
      <c r="K510" s="17" t="s">
        <v>1478</v>
      </c>
      <c r="L510" s="1">
        <v>44588</v>
      </c>
      <c r="M510">
        <v>3805.74</v>
      </c>
      <c r="N510" s="17" t="s">
        <v>437</v>
      </c>
      <c r="O510">
        <v>213</v>
      </c>
      <c r="P510" s="17" t="s">
        <v>438</v>
      </c>
      <c r="Q510">
        <v>0</v>
      </c>
      <c r="R510" s="17" t="s">
        <v>439</v>
      </c>
      <c r="S510" s="17" t="s">
        <v>440</v>
      </c>
      <c r="T510" s="17" t="s">
        <v>438</v>
      </c>
      <c r="U510">
        <v>0</v>
      </c>
      <c r="V510">
        <v>0</v>
      </c>
      <c r="W510" s="17" t="s">
        <v>1479</v>
      </c>
      <c r="X510" s="17" t="s">
        <v>442</v>
      </c>
      <c r="Y510">
        <v>0</v>
      </c>
      <c r="Z510" s="17" t="s">
        <v>486</v>
      </c>
      <c r="AA510" s="17" t="s">
        <v>443</v>
      </c>
      <c r="AB510" s="17" t="s">
        <v>444</v>
      </c>
      <c r="AC510">
        <v>0</v>
      </c>
      <c r="AD510">
        <v>0</v>
      </c>
      <c r="AE510">
        <v>0</v>
      </c>
      <c r="AF510">
        <v>2022</v>
      </c>
      <c r="AG510" s="1">
        <v>44562</v>
      </c>
      <c r="AH510" s="1">
        <v>44773</v>
      </c>
      <c r="AI510" s="1">
        <v>44785</v>
      </c>
      <c r="AJ510" s="17" t="s">
        <v>34</v>
      </c>
      <c r="AK510" s="17" t="s">
        <v>35</v>
      </c>
      <c r="AL510" s="17" t="s">
        <v>10388</v>
      </c>
      <c r="AM510" s="17">
        <f>MONTH(EMPENHO[[#This Row],[data_empenho]])</f>
        <v>1</v>
      </c>
    </row>
    <row r="511" spans="1:39" x14ac:dyDescent="0.25">
      <c r="A511">
        <v>8</v>
      </c>
      <c r="B511">
        <v>801</v>
      </c>
      <c r="C511">
        <v>10</v>
      </c>
      <c r="D511">
        <v>301</v>
      </c>
      <c r="E511">
        <v>6</v>
      </c>
      <c r="F511">
        <v>0</v>
      </c>
      <c r="G511">
        <v>2089</v>
      </c>
      <c r="H511" s="17" t="s">
        <v>1176</v>
      </c>
      <c r="I511">
        <v>4160</v>
      </c>
      <c r="J511">
        <v>0</v>
      </c>
      <c r="K511" s="17" t="s">
        <v>1480</v>
      </c>
      <c r="L511" s="1">
        <v>44588</v>
      </c>
      <c r="M511">
        <v>361.54</v>
      </c>
      <c r="N511" s="17" t="s">
        <v>437</v>
      </c>
      <c r="O511">
        <v>213</v>
      </c>
      <c r="P511" s="17" t="s">
        <v>438</v>
      </c>
      <c r="Q511">
        <v>0</v>
      </c>
      <c r="R511" s="17" t="s">
        <v>439</v>
      </c>
      <c r="S511" s="17" t="s">
        <v>440</v>
      </c>
      <c r="T511" s="17" t="s">
        <v>438</v>
      </c>
      <c r="U511">
        <v>0</v>
      </c>
      <c r="V511">
        <v>0</v>
      </c>
      <c r="W511" s="17" t="s">
        <v>1481</v>
      </c>
      <c r="X511" s="17" t="s">
        <v>442</v>
      </c>
      <c r="Y511">
        <v>0</v>
      </c>
      <c r="Z511" s="17" t="s">
        <v>486</v>
      </c>
      <c r="AA511" s="17" t="s">
        <v>443</v>
      </c>
      <c r="AB511" s="17" t="s">
        <v>444</v>
      </c>
      <c r="AC511">
        <v>0</v>
      </c>
      <c r="AD511">
        <v>0</v>
      </c>
      <c r="AE511">
        <v>0</v>
      </c>
      <c r="AF511">
        <v>2022</v>
      </c>
      <c r="AG511" s="1">
        <v>44562</v>
      </c>
      <c r="AH511" s="1">
        <v>44773</v>
      </c>
      <c r="AI511" s="1">
        <v>44785</v>
      </c>
      <c r="AJ511" s="17" t="s">
        <v>34</v>
      </c>
      <c r="AK511" s="17" t="s">
        <v>35</v>
      </c>
      <c r="AL511" s="17" t="s">
        <v>10388</v>
      </c>
      <c r="AM511" s="17">
        <f>MONTH(EMPENHO[[#This Row],[data_empenho]])</f>
        <v>1</v>
      </c>
    </row>
    <row r="512" spans="1:39" x14ac:dyDescent="0.25">
      <c r="A512">
        <v>8</v>
      </c>
      <c r="B512">
        <v>801</v>
      </c>
      <c r="C512">
        <v>10</v>
      </c>
      <c r="D512">
        <v>301</v>
      </c>
      <c r="E512">
        <v>9</v>
      </c>
      <c r="F512">
        <v>0</v>
      </c>
      <c r="G512">
        <v>2109</v>
      </c>
      <c r="H512" s="17" t="s">
        <v>1173</v>
      </c>
      <c r="I512">
        <v>40</v>
      </c>
      <c r="J512">
        <v>0</v>
      </c>
      <c r="K512" s="17" t="s">
        <v>1482</v>
      </c>
      <c r="L512" s="1">
        <v>44588</v>
      </c>
      <c r="M512">
        <v>4372.4399999999996</v>
      </c>
      <c r="N512" s="17" t="s">
        <v>437</v>
      </c>
      <c r="O512">
        <v>213</v>
      </c>
      <c r="P512" s="17" t="s">
        <v>438</v>
      </c>
      <c r="Q512">
        <v>0</v>
      </c>
      <c r="R512" s="17" t="s">
        <v>439</v>
      </c>
      <c r="S512" s="17" t="s">
        <v>440</v>
      </c>
      <c r="T512" s="17" t="s">
        <v>438</v>
      </c>
      <c r="U512">
        <v>0</v>
      </c>
      <c r="V512">
        <v>0</v>
      </c>
      <c r="W512" s="17" t="s">
        <v>1483</v>
      </c>
      <c r="X512" s="17" t="s">
        <v>442</v>
      </c>
      <c r="Y512">
        <v>0</v>
      </c>
      <c r="Z512" s="17" t="s">
        <v>486</v>
      </c>
      <c r="AA512" s="17" t="s">
        <v>443</v>
      </c>
      <c r="AB512" s="17" t="s">
        <v>444</v>
      </c>
      <c r="AC512">
        <v>0</v>
      </c>
      <c r="AD512">
        <v>0</v>
      </c>
      <c r="AE512">
        <v>0</v>
      </c>
      <c r="AF512">
        <v>2022</v>
      </c>
      <c r="AG512" s="1">
        <v>44562</v>
      </c>
      <c r="AH512" s="1">
        <v>44773</v>
      </c>
      <c r="AI512" s="1">
        <v>44785</v>
      </c>
      <c r="AJ512" s="17" t="s">
        <v>34</v>
      </c>
      <c r="AK512" s="17" t="s">
        <v>35</v>
      </c>
      <c r="AL512" s="17" t="s">
        <v>10388</v>
      </c>
      <c r="AM512" s="17">
        <f>MONTH(EMPENHO[[#This Row],[data_empenho]])</f>
        <v>1</v>
      </c>
    </row>
    <row r="513" spans="1:39" x14ac:dyDescent="0.25">
      <c r="A513">
        <v>8</v>
      </c>
      <c r="B513">
        <v>801</v>
      </c>
      <c r="C513">
        <v>10</v>
      </c>
      <c r="D513">
        <v>301</v>
      </c>
      <c r="E513">
        <v>9</v>
      </c>
      <c r="F513">
        <v>0</v>
      </c>
      <c r="G513">
        <v>2109</v>
      </c>
      <c r="H513" s="17" t="s">
        <v>1181</v>
      </c>
      <c r="I513">
        <v>40</v>
      </c>
      <c r="J513">
        <v>0</v>
      </c>
      <c r="K513" s="17" t="s">
        <v>1484</v>
      </c>
      <c r="L513" s="1">
        <v>44588</v>
      </c>
      <c r="M513">
        <v>728.91</v>
      </c>
      <c r="N513" s="17" t="s">
        <v>437</v>
      </c>
      <c r="O513">
        <v>213</v>
      </c>
      <c r="P513" s="17" t="s">
        <v>438</v>
      </c>
      <c r="Q513">
        <v>0</v>
      </c>
      <c r="R513" s="17" t="s">
        <v>439</v>
      </c>
      <c r="S513" s="17" t="s">
        <v>440</v>
      </c>
      <c r="T513" s="17" t="s">
        <v>438</v>
      </c>
      <c r="U513">
        <v>0</v>
      </c>
      <c r="V513">
        <v>0</v>
      </c>
      <c r="W513" s="17" t="s">
        <v>1485</v>
      </c>
      <c r="X513" s="17" t="s">
        <v>442</v>
      </c>
      <c r="Y513">
        <v>0</v>
      </c>
      <c r="Z513" s="17" t="s">
        <v>486</v>
      </c>
      <c r="AA513" s="17" t="s">
        <v>443</v>
      </c>
      <c r="AB513" s="17" t="s">
        <v>444</v>
      </c>
      <c r="AC513">
        <v>0</v>
      </c>
      <c r="AD513">
        <v>0</v>
      </c>
      <c r="AE513">
        <v>0</v>
      </c>
      <c r="AF513">
        <v>2022</v>
      </c>
      <c r="AG513" s="1">
        <v>44562</v>
      </c>
      <c r="AH513" s="1">
        <v>44773</v>
      </c>
      <c r="AI513" s="1">
        <v>44785</v>
      </c>
      <c r="AJ513" s="17" t="s">
        <v>34</v>
      </c>
      <c r="AK513" s="17" t="s">
        <v>35</v>
      </c>
      <c r="AL513" s="17" t="s">
        <v>10388</v>
      </c>
      <c r="AM513" s="17">
        <f>MONTH(EMPENHO[[#This Row],[data_empenho]])</f>
        <v>1</v>
      </c>
    </row>
    <row r="514" spans="1:39" x14ac:dyDescent="0.25">
      <c r="A514">
        <v>8</v>
      </c>
      <c r="B514">
        <v>801</v>
      </c>
      <c r="C514">
        <v>10</v>
      </c>
      <c r="D514">
        <v>301</v>
      </c>
      <c r="E514">
        <v>9</v>
      </c>
      <c r="F514">
        <v>0</v>
      </c>
      <c r="G514">
        <v>2109</v>
      </c>
      <c r="H514" s="17" t="s">
        <v>1176</v>
      </c>
      <c r="I514">
        <v>40</v>
      </c>
      <c r="J514">
        <v>0</v>
      </c>
      <c r="K514" s="17" t="s">
        <v>1486</v>
      </c>
      <c r="L514" s="1">
        <v>44588</v>
      </c>
      <c r="M514">
        <v>524.69000000000005</v>
      </c>
      <c r="N514" s="17" t="s">
        <v>437</v>
      </c>
      <c r="O514">
        <v>213</v>
      </c>
      <c r="P514" s="17" t="s">
        <v>438</v>
      </c>
      <c r="Q514">
        <v>0</v>
      </c>
      <c r="R514" s="17" t="s">
        <v>439</v>
      </c>
      <c r="S514" s="17" t="s">
        <v>440</v>
      </c>
      <c r="T514" s="17" t="s">
        <v>438</v>
      </c>
      <c r="U514">
        <v>0</v>
      </c>
      <c r="V514">
        <v>0</v>
      </c>
      <c r="W514" s="17" t="s">
        <v>1487</v>
      </c>
      <c r="X514" s="17" t="s">
        <v>442</v>
      </c>
      <c r="Y514">
        <v>0</v>
      </c>
      <c r="Z514" s="17" t="s">
        <v>486</v>
      </c>
      <c r="AA514" s="17" t="s">
        <v>443</v>
      </c>
      <c r="AB514" s="17" t="s">
        <v>444</v>
      </c>
      <c r="AC514">
        <v>0</v>
      </c>
      <c r="AD514">
        <v>0</v>
      </c>
      <c r="AE514">
        <v>0</v>
      </c>
      <c r="AF514">
        <v>2022</v>
      </c>
      <c r="AG514" s="1">
        <v>44562</v>
      </c>
      <c r="AH514" s="1">
        <v>44773</v>
      </c>
      <c r="AI514" s="1">
        <v>44785</v>
      </c>
      <c r="AJ514" s="17" t="s">
        <v>34</v>
      </c>
      <c r="AK514" s="17" t="s">
        <v>35</v>
      </c>
      <c r="AL514" s="17" t="s">
        <v>10388</v>
      </c>
      <c r="AM514" s="17">
        <f>MONTH(EMPENHO[[#This Row],[data_empenho]])</f>
        <v>1</v>
      </c>
    </row>
    <row r="515" spans="1:39" x14ac:dyDescent="0.25">
      <c r="A515">
        <v>8</v>
      </c>
      <c r="B515">
        <v>801</v>
      </c>
      <c r="C515">
        <v>10</v>
      </c>
      <c r="D515">
        <v>301</v>
      </c>
      <c r="E515">
        <v>6</v>
      </c>
      <c r="F515">
        <v>0</v>
      </c>
      <c r="G515">
        <v>2090</v>
      </c>
      <c r="H515" s="17" t="s">
        <v>1173</v>
      </c>
      <c r="I515">
        <v>4090</v>
      </c>
      <c r="J515">
        <v>0</v>
      </c>
      <c r="K515" s="17" t="s">
        <v>1488</v>
      </c>
      <c r="L515" s="1">
        <v>44588</v>
      </c>
      <c r="M515">
        <v>7861.04</v>
      </c>
      <c r="N515" s="17" t="s">
        <v>437</v>
      </c>
      <c r="O515">
        <v>213</v>
      </c>
      <c r="P515" s="17" t="s">
        <v>438</v>
      </c>
      <c r="Q515">
        <v>0</v>
      </c>
      <c r="R515" s="17" t="s">
        <v>439</v>
      </c>
      <c r="S515" s="17" t="s">
        <v>440</v>
      </c>
      <c r="T515" s="17" t="s">
        <v>438</v>
      </c>
      <c r="U515">
        <v>0</v>
      </c>
      <c r="V515">
        <v>0</v>
      </c>
      <c r="W515" s="17" t="s">
        <v>1489</v>
      </c>
      <c r="X515" s="17" t="s">
        <v>442</v>
      </c>
      <c r="Y515">
        <v>0</v>
      </c>
      <c r="Z515" s="17" t="s">
        <v>486</v>
      </c>
      <c r="AA515" s="17" t="s">
        <v>443</v>
      </c>
      <c r="AB515" s="17" t="s">
        <v>444</v>
      </c>
      <c r="AC515">
        <v>0</v>
      </c>
      <c r="AD515">
        <v>0</v>
      </c>
      <c r="AE515">
        <v>0</v>
      </c>
      <c r="AF515">
        <v>2022</v>
      </c>
      <c r="AG515" s="1">
        <v>44562</v>
      </c>
      <c r="AH515" s="1">
        <v>44773</v>
      </c>
      <c r="AI515" s="1">
        <v>44785</v>
      </c>
      <c r="AJ515" s="17" t="s">
        <v>34</v>
      </c>
      <c r="AK515" s="17" t="s">
        <v>35</v>
      </c>
      <c r="AL515" s="17" t="s">
        <v>10388</v>
      </c>
      <c r="AM515" s="17">
        <f>MONTH(EMPENHO[[#This Row],[data_empenho]])</f>
        <v>1</v>
      </c>
    </row>
    <row r="516" spans="1:39" x14ac:dyDescent="0.25">
      <c r="A516">
        <v>8</v>
      </c>
      <c r="B516">
        <v>801</v>
      </c>
      <c r="C516">
        <v>10</v>
      </c>
      <c r="D516">
        <v>301</v>
      </c>
      <c r="E516">
        <v>6</v>
      </c>
      <c r="F516">
        <v>0</v>
      </c>
      <c r="G516">
        <v>2090</v>
      </c>
      <c r="H516" s="17" t="s">
        <v>1145</v>
      </c>
      <c r="I516">
        <v>4090</v>
      </c>
      <c r="J516">
        <v>0</v>
      </c>
      <c r="K516" s="17" t="s">
        <v>1490</v>
      </c>
      <c r="L516" s="1">
        <v>44588</v>
      </c>
      <c r="M516">
        <v>600</v>
      </c>
      <c r="N516" s="17" t="s">
        <v>437</v>
      </c>
      <c r="O516">
        <v>213</v>
      </c>
      <c r="P516" s="17" t="s">
        <v>438</v>
      </c>
      <c r="Q516">
        <v>0</v>
      </c>
      <c r="R516" s="17" t="s">
        <v>439</v>
      </c>
      <c r="S516" s="17" t="s">
        <v>440</v>
      </c>
      <c r="T516" s="17" t="s">
        <v>438</v>
      </c>
      <c r="U516">
        <v>0</v>
      </c>
      <c r="V516">
        <v>0</v>
      </c>
      <c r="W516" s="17" t="s">
        <v>1491</v>
      </c>
      <c r="X516" s="17" t="s">
        <v>442</v>
      </c>
      <c r="Y516">
        <v>0</v>
      </c>
      <c r="Z516" s="17" t="s">
        <v>486</v>
      </c>
      <c r="AA516" s="17" t="s">
        <v>443</v>
      </c>
      <c r="AB516" s="17" t="s">
        <v>444</v>
      </c>
      <c r="AC516">
        <v>0</v>
      </c>
      <c r="AD516">
        <v>0</v>
      </c>
      <c r="AE516">
        <v>0</v>
      </c>
      <c r="AF516">
        <v>2022</v>
      </c>
      <c r="AG516" s="1">
        <v>44562</v>
      </c>
      <c r="AH516" s="1">
        <v>44773</v>
      </c>
      <c r="AI516" s="1">
        <v>44785</v>
      </c>
      <c r="AJ516" s="17" t="s">
        <v>34</v>
      </c>
      <c r="AK516" s="17" t="s">
        <v>35</v>
      </c>
      <c r="AL516" s="17" t="s">
        <v>10388</v>
      </c>
      <c r="AM516" s="17">
        <f>MONTH(EMPENHO[[#This Row],[data_empenho]])</f>
        <v>1</v>
      </c>
    </row>
    <row r="517" spans="1:39" x14ac:dyDescent="0.25">
      <c r="A517">
        <v>8</v>
      </c>
      <c r="B517">
        <v>801</v>
      </c>
      <c r="C517">
        <v>10</v>
      </c>
      <c r="D517">
        <v>301</v>
      </c>
      <c r="E517">
        <v>6</v>
      </c>
      <c r="F517">
        <v>0</v>
      </c>
      <c r="G517">
        <v>2090</v>
      </c>
      <c r="H517" s="17" t="s">
        <v>1181</v>
      </c>
      <c r="I517">
        <v>4090</v>
      </c>
      <c r="J517">
        <v>0</v>
      </c>
      <c r="K517" s="17" t="s">
        <v>1492</v>
      </c>
      <c r="L517" s="1">
        <v>44588</v>
      </c>
      <c r="M517">
        <v>1299.78</v>
      </c>
      <c r="N517" s="17" t="s">
        <v>437</v>
      </c>
      <c r="O517">
        <v>213</v>
      </c>
      <c r="P517" s="17" t="s">
        <v>438</v>
      </c>
      <c r="Q517">
        <v>0</v>
      </c>
      <c r="R517" s="17" t="s">
        <v>439</v>
      </c>
      <c r="S517" s="17" t="s">
        <v>440</v>
      </c>
      <c r="T517" s="17" t="s">
        <v>438</v>
      </c>
      <c r="U517">
        <v>0</v>
      </c>
      <c r="V517">
        <v>0</v>
      </c>
      <c r="W517" s="17" t="s">
        <v>1493</v>
      </c>
      <c r="X517" s="17" t="s">
        <v>442</v>
      </c>
      <c r="Y517">
        <v>0</v>
      </c>
      <c r="Z517" s="17" t="s">
        <v>486</v>
      </c>
      <c r="AA517" s="17" t="s">
        <v>443</v>
      </c>
      <c r="AB517" s="17" t="s">
        <v>444</v>
      </c>
      <c r="AC517">
        <v>0</v>
      </c>
      <c r="AD517">
        <v>0</v>
      </c>
      <c r="AE517">
        <v>0</v>
      </c>
      <c r="AF517">
        <v>2022</v>
      </c>
      <c r="AG517" s="1">
        <v>44562</v>
      </c>
      <c r="AH517" s="1">
        <v>44773</v>
      </c>
      <c r="AI517" s="1">
        <v>44785</v>
      </c>
      <c r="AJ517" s="17" t="s">
        <v>34</v>
      </c>
      <c r="AK517" s="17" t="s">
        <v>35</v>
      </c>
      <c r="AL517" s="17" t="s">
        <v>10388</v>
      </c>
      <c r="AM517" s="17">
        <f>MONTH(EMPENHO[[#This Row],[data_empenho]])</f>
        <v>1</v>
      </c>
    </row>
    <row r="518" spans="1:39" x14ac:dyDescent="0.25">
      <c r="A518">
        <v>8</v>
      </c>
      <c r="B518">
        <v>801</v>
      </c>
      <c r="C518">
        <v>10</v>
      </c>
      <c r="D518">
        <v>301</v>
      </c>
      <c r="E518">
        <v>6</v>
      </c>
      <c r="F518">
        <v>0</v>
      </c>
      <c r="G518">
        <v>2090</v>
      </c>
      <c r="H518" s="17" t="s">
        <v>1176</v>
      </c>
      <c r="I518">
        <v>4090</v>
      </c>
      <c r="J518">
        <v>0</v>
      </c>
      <c r="K518" s="17" t="s">
        <v>1494</v>
      </c>
      <c r="L518" s="1">
        <v>44588</v>
      </c>
      <c r="M518">
        <v>707.49</v>
      </c>
      <c r="N518" s="17" t="s">
        <v>437</v>
      </c>
      <c r="O518">
        <v>213</v>
      </c>
      <c r="P518" s="17" t="s">
        <v>438</v>
      </c>
      <c r="Q518">
        <v>0</v>
      </c>
      <c r="R518" s="17" t="s">
        <v>439</v>
      </c>
      <c r="S518" s="17" t="s">
        <v>440</v>
      </c>
      <c r="T518" s="17" t="s">
        <v>438</v>
      </c>
      <c r="U518">
        <v>0</v>
      </c>
      <c r="V518">
        <v>0</v>
      </c>
      <c r="W518" s="17" t="s">
        <v>1495</v>
      </c>
      <c r="X518" s="17" t="s">
        <v>442</v>
      </c>
      <c r="Y518">
        <v>0</v>
      </c>
      <c r="Z518" s="17" t="s">
        <v>486</v>
      </c>
      <c r="AA518" s="17" t="s">
        <v>443</v>
      </c>
      <c r="AB518" s="17" t="s">
        <v>444</v>
      </c>
      <c r="AC518">
        <v>0</v>
      </c>
      <c r="AD518">
        <v>0</v>
      </c>
      <c r="AE518">
        <v>0</v>
      </c>
      <c r="AF518">
        <v>2022</v>
      </c>
      <c r="AG518" s="1">
        <v>44562</v>
      </c>
      <c r="AH518" s="1">
        <v>44773</v>
      </c>
      <c r="AI518" s="1">
        <v>44785</v>
      </c>
      <c r="AJ518" s="17" t="s">
        <v>34</v>
      </c>
      <c r="AK518" s="17" t="s">
        <v>35</v>
      </c>
      <c r="AL518" s="17" t="s">
        <v>10388</v>
      </c>
      <c r="AM518" s="17">
        <f>MONTH(EMPENHO[[#This Row],[data_empenho]])</f>
        <v>1</v>
      </c>
    </row>
    <row r="519" spans="1:39" x14ac:dyDescent="0.25">
      <c r="A519">
        <v>8</v>
      </c>
      <c r="B519">
        <v>801</v>
      </c>
      <c r="C519">
        <v>10</v>
      </c>
      <c r="D519">
        <v>301</v>
      </c>
      <c r="E519">
        <v>6</v>
      </c>
      <c r="F519">
        <v>0</v>
      </c>
      <c r="G519">
        <v>2092</v>
      </c>
      <c r="H519" s="17" t="s">
        <v>1173</v>
      </c>
      <c r="I519">
        <v>4011</v>
      </c>
      <c r="J519">
        <v>0</v>
      </c>
      <c r="K519" s="17" t="s">
        <v>1496</v>
      </c>
      <c r="L519" s="1">
        <v>44588</v>
      </c>
      <c r="M519">
        <v>11540.75</v>
      </c>
      <c r="N519" s="17" t="s">
        <v>437</v>
      </c>
      <c r="O519">
        <v>213</v>
      </c>
      <c r="P519" s="17" t="s">
        <v>438</v>
      </c>
      <c r="Q519">
        <v>0</v>
      </c>
      <c r="R519" s="17" t="s">
        <v>439</v>
      </c>
      <c r="S519" s="17" t="s">
        <v>440</v>
      </c>
      <c r="T519" s="17" t="s">
        <v>438</v>
      </c>
      <c r="U519">
        <v>0</v>
      </c>
      <c r="V519">
        <v>0</v>
      </c>
      <c r="W519" s="17" t="s">
        <v>1497</v>
      </c>
      <c r="X519" s="17" t="s">
        <v>442</v>
      </c>
      <c r="Y519">
        <v>0</v>
      </c>
      <c r="Z519" s="17" t="s">
        <v>486</v>
      </c>
      <c r="AA519" s="17" t="s">
        <v>443</v>
      </c>
      <c r="AB519" s="17" t="s">
        <v>444</v>
      </c>
      <c r="AC519">
        <v>0</v>
      </c>
      <c r="AD519">
        <v>0</v>
      </c>
      <c r="AE519">
        <v>0</v>
      </c>
      <c r="AF519">
        <v>2022</v>
      </c>
      <c r="AG519" s="1">
        <v>44562</v>
      </c>
      <c r="AH519" s="1">
        <v>44773</v>
      </c>
      <c r="AI519" s="1">
        <v>44785</v>
      </c>
      <c r="AJ519" s="17" t="s">
        <v>34</v>
      </c>
      <c r="AK519" s="17" t="s">
        <v>35</v>
      </c>
      <c r="AL519" s="17" t="s">
        <v>10388</v>
      </c>
      <c r="AM519" s="17">
        <f>MONTH(EMPENHO[[#This Row],[data_empenho]])</f>
        <v>1</v>
      </c>
    </row>
    <row r="520" spans="1:39" x14ac:dyDescent="0.25">
      <c r="A520">
        <v>8</v>
      </c>
      <c r="B520">
        <v>801</v>
      </c>
      <c r="C520">
        <v>10</v>
      </c>
      <c r="D520">
        <v>301</v>
      </c>
      <c r="E520">
        <v>6</v>
      </c>
      <c r="F520">
        <v>0</v>
      </c>
      <c r="G520">
        <v>2092</v>
      </c>
      <c r="H520" s="17" t="s">
        <v>1145</v>
      </c>
      <c r="I520">
        <v>4011</v>
      </c>
      <c r="J520">
        <v>0</v>
      </c>
      <c r="K520" s="17" t="s">
        <v>1498</v>
      </c>
      <c r="L520" s="1">
        <v>44588</v>
      </c>
      <c r="M520">
        <v>1500</v>
      </c>
      <c r="N520" s="17" t="s">
        <v>437</v>
      </c>
      <c r="O520">
        <v>213</v>
      </c>
      <c r="P520" s="17" t="s">
        <v>438</v>
      </c>
      <c r="Q520">
        <v>0</v>
      </c>
      <c r="R520" s="17" t="s">
        <v>439</v>
      </c>
      <c r="S520" s="17" t="s">
        <v>440</v>
      </c>
      <c r="T520" s="17" t="s">
        <v>438</v>
      </c>
      <c r="U520">
        <v>0</v>
      </c>
      <c r="V520">
        <v>0</v>
      </c>
      <c r="W520" s="17" t="s">
        <v>1499</v>
      </c>
      <c r="X520" s="17" t="s">
        <v>442</v>
      </c>
      <c r="Y520">
        <v>0</v>
      </c>
      <c r="Z520" s="17" t="s">
        <v>486</v>
      </c>
      <c r="AA520" s="17" t="s">
        <v>443</v>
      </c>
      <c r="AB520" s="17" t="s">
        <v>444</v>
      </c>
      <c r="AC520">
        <v>0</v>
      </c>
      <c r="AD520">
        <v>0</v>
      </c>
      <c r="AE520">
        <v>0</v>
      </c>
      <c r="AF520">
        <v>2022</v>
      </c>
      <c r="AG520" s="1">
        <v>44562</v>
      </c>
      <c r="AH520" s="1">
        <v>44773</v>
      </c>
      <c r="AI520" s="1">
        <v>44785</v>
      </c>
      <c r="AJ520" s="17" t="s">
        <v>34</v>
      </c>
      <c r="AK520" s="17" t="s">
        <v>35</v>
      </c>
      <c r="AL520" s="17" t="s">
        <v>10388</v>
      </c>
      <c r="AM520" s="17">
        <f>MONTH(EMPENHO[[#This Row],[data_empenho]])</f>
        <v>1</v>
      </c>
    </row>
    <row r="521" spans="1:39" x14ac:dyDescent="0.25">
      <c r="A521">
        <v>8</v>
      </c>
      <c r="B521">
        <v>801</v>
      </c>
      <c r="C521">
        <v>10</v>
      </c>
      <c r="D521">
        <v>301</v>
      </c>
      <c r="E521">
        <v>6</v>
      </c>
      <c r="F521">
        <v>0</v>
      </c>
      <c r="G521">
        <v>2092</v>
      </c>
      <c r="H521" s="17" t="s">
        <v>1181</v>
      </c>
      <c r="I521">
        <v>4011</v>
      </c>
      <c r="J521">
        <v>0</v>
      </c>
      <c r="K521" s="17" t="s">
        <v>1500</v>
      </c>
      <c r="L521" s="1">
        <v>44588</v>
      </c>
      <c r="M521">
        <v>3058.32</v>
      </c>
      <c r="N521" s="17" t="s">
        <v>437</v>
      </c>
      <c r="O521">
        <v>213</v>
      </c>
      <c r="P521" s="17" t="s">
        <v>438</v>
      </c>
      <c r="Q521">
        <v>0</v>
      </c>
      <c r="R521" s="17" t="s">
        <v>439</v>
      </c>
      <c r="S521" s="17" t="s">
        <v>440</v>
      </c>
      <c r="T521" s="17" t="s">
        <v>438</v>
      </c>
      <c r="U521">
        <v>0</v>
      </c>
      <c r="V521">
        <v>0</v>
      </c>
      <c r="W521" s="17" t="s">
        <v>1501</v>
      </c>
      <c r="X521" s="17" t="s">
        <v>442</v>
      </c>
      <c r="Y521">
        <v>0</v>
      </c>
      <c r="Z521" s="17" t="s">
        <v>486</v>
      </c>
      <c r="AA521" s="17" t="s">
        <v>443</v>
      </c>
      <c r="AB521" s="17" t="s">
        <v>444</v>
      </c>
      <c r="AC521">
        <v>0</v>
      </c>
      <c r="AD521">
        <v>0</v>
      </c>
      <c r="AE521">
        <v>0</v>
      </c>
      <c r="AF521">
        <v>2022</v>
      </c>
      <c r="AG521" s="1">
        <v>44562</v>
      </c>
      <c r="AH521" s="1">
        <v>44773</v>
      </c>
      <c r="AI521" s="1">
        <v>44785</v>
      </c>
      <c r="AJ521" s="17" t="s">
        <v>34</v>
      </c>
      <c r="AK521" s="17" t="s">
        <v>35</v>
      </c>
      <c r="AL521" s="17" t="s">
        <v>10388</v>
      </c>
      <c r="AM521" s="17">
        <f>MONTH(EMPENHO[[#This Row],[data_empenho]])</f>
        <v>1</v>
      </c>
    </row>
    <row r="522" spans="1:39" x14ac:dyDescent="0.25">
      <c r="A522">
        <v>8</v>
      </c>
      <c r="B522">
        <v>801</v>
      </c>
      <c r="C522">
        <v>10</v>
      </c>
      <c r="D522">
        <v>301</v>
      </c>
      <c r="E522">
        <v>6</v>
      </c>
      <c r="F522">
        <v>0</v>
      </c>
      <c r="G522">
        <v>2092</v>
      </c>
      <c r="H522" s="17" t="s">
        <v>1184</v>
      </c>
      <c r="I522">
        <v>4011</v>
      </c>
      <c r="J522">
        <v>0</v>
      </c>
      <c r="K522" s="17" t="s">
        <v>1502</v>
      </c>
      <c r="L522" s="1">
        <v>44588</v>
      </c>
      <c r="M522">
        <v>2199.2399999999998</v>
      </c>
      <c r="N522" s="17" t="s">
        <v>437</v>
      </c>
      <c r="O522">
        <v>213</v>
      </c>
      <c r="P522" s="17" t="s">
        <v>438</v>
      </c>
      <c r="Q522">
        <v>0</v>
      </c>
      <c r="R522" s="17" t="s">
        <v>439</v>
      </c>
      <c r="S522" s="17" t="s">
        <v>440</v>
      </c>
      <c r="T522" s="17" t="s">
        <v>438</v>
      </c>
      <c r="U522">
        <v>0</v>
      </c>
      <c r="V522">
        <v>0</v>
      </c>
      <c r="W522" s="17" t="s">
        <v>1503</v>
      </c>
      <c r="X522" s="17" t="s">
        <v>442</v>
      </c>
      <c r="Y522">
        <v>0</v>
      </c>
      <c r="Z522" s="17" t="s">
        <v>486</v>
      </c>
      <c r="AA522" s="17" t="s">
        <v>443</v>
      </c>
      <c r="AB522" s="17" t="s">
        <v>444</v>
      </c>
      <c r="AC522">
        <v>0</v>
      </c>
      <c r="AD522">
        <v>0</v>
      </c>
      <c r="AE522">
        <v>0</v>
      </c>
      <c r="AF522">
        <v>2022</v>
      </c>
      <c r="AG522" s="1">
        <v>44562</v>
      </c>
      <c r="AH522" s="1">
        <v>44773</v>
      </c>
      <c r="AI522" s="1">
        <v>44785</v>
      </c>
      <c r="AJ522" s="17" t="s">
        <v>34</v>
      </c>
      <c r="AK522" s="17" t="s">
        <v>35</v>
      </c>
      <c r="AL522" s="17" t="s">
        <v>10388</v>
      </c>
      <c r="AM522" s="17">
        <f>MONTH(EMPENHO[[#This Row],[data_empenho]])</f>
        <v>1</v>
      </c>
    </row>
    <row r="523" spans="1:39" x14ac:dyDescent="0.25">
      <c r="A523">
        <v>8</v>
      </c>
      <c r="B523">
        <v>801</v>
      </c>
      <c r="C523">
        <v>10</v>
      </c>
      <c r="D523">
        <v>301</v>
      </c>
      <c r="E523">
        <v>6</v>
      </c>
      <c r="F523">
        <v>0</v>
      </c>
      <c r="G523">
        <v>2092</v>
      </c>
      <c r="H523" s="17" t="s">
        <v>1176</v>
      </c>
      <c r="I523">
        <v>4011</v>
      </c>
      <c r="J523">
        <v>0</v>
      </c>
      <c r="K523" s="17" t="s">
        <v>1504</v>
      </c>
      <c r="L523" s="1">
        <v>44588</v>
      </c>
      <c r="M523">
        <v>2300.59</v>
      </c>
      <c r="N523" s="17" t="s">
        <v>437</v>
      </c>
      <c r="O523">
        <v>213</v>
      </c>
      <c r="P523" s="17" t="s">
        <v>438</v>
      </c>
      <c r="Q523">
        <v>0</v>
      </c>
      <c r="R523" s="17" t="s">
        <v>439</v>
      </c>
      <c r="S523" s="17" t="s">
        <v>440</v>
      </c>
      <c r="T523" s="17" t="s">
        <v>438</v>
      </c>
      <c r="U523">
        <v>0</v>
      </c>
      <c r="V523">
        <v>0</v>
      </c>
      <c r="W523" s="17" t="s">
        <v>1505</v>
      </c>
      <c r="X523" s="17" t="s">
        <v>442</v>
      </c>
      <c r="Y523">
        <v>0</v>
      </c>
      <c r="Z523" s="17" t="s">
        <v>486</v>
      </c>
      <c r="AA523" s="17" t="s">
        <v>443</v>
      </c>
      <c r="AB523" s="17" t="s">
        <v>444</v>
      </c>
      <c r="AC523">
        <v>0</v>
      </c>
      <c r="AD523">
        <v>0</v>
      </c>
      <c r="AE523">
        <v>0</v>
      </c>
      <c r="AF523">
        <v>2022</v>
      </c>
      <c r="AG523" s="1">
        <v>44562</v>
      </c>
      <c r="AH523" s="1">
        <v>44773</v>
      </c>
      <c r="AI523" s="1">
        <v>44785</v>
      </c>
      <c r="AJ523" s="17" t="s">
        <v>34</v>
      </c>
      <c r="AK523" s="17" t="s">
        <v>35</v>
      </c>
      <c r="AL523" s="17" t="s">
        <v>10388</v>
      </c>
      <c r="AM523" s="17">
        <f>MONTH(EMPENHO[[#This Row],[data_empenho]])</f>
        <v>1</v>
      </c>
    </row>
    <row r="524" spans="1:39" x14ac:dyDescent="0.25">
      <c r="A524">
        <v>8</v>
      </c>
      <c r="B524">
        <v>801</v>
      </c>
      <c r="C524">
        <v>10</v>
      </c>
      <c r="D524">
        <v>301</v>
      </c>
      <c r="E524">
        <v>6</v>
      </c>
      <c r="F524">
        <v>0</v>
      </c>
      <c r="G524">
        <v>2090</v>
      </c>
      <c r="H524" s="17" t="s">
        <v>1173</v>
      </c>
      <c r="I524">
        <v>4090</v>
      </c>
      <c r="J524">
        <v>0</v>
      </c>
      <c r="K524" s="17" t="s">
        <v>1506</v>
      </c>
      <c r="L524" s="1">
        <v>44588</v>
      </c>
      <c r="M524">
        <v>6498.88</v>
      </c>
      <c r="N524" s="17" t="s">
        <v>437</v>
      </c>
      <c r="O524">
        <v>213</v>
      </c>
      <c r="P524" s="17" t="s">
        <v>438</v>
      </c>
      <c r="Q524">
        <v>0</v>
      </c>
      <c r="R524" s="17" t="s">
        <v>439</v>
      </c>
      <c r="S524" s="17" t="s">
        <v>440</v>
      </c>
      <c r="T524" s="17" t="s">
        <v>438</v>
      </c>
      <c r="U524">
        <v>0</v>
      </c>
      <c r="V524">
        <v>0</v>
      </c>
      <c r="W524" s="17" t="s">
        <v>1507</v>
      </c>
      <c r="X524" s="17" t="s">
        <v>442</v>
      </c>
      <c r="Y524">
        <v>0</v>
      </c>
      <c r="Z524" s="17" t="s">
        <v>486</v>
      </c>
      <c r="AA524" s="17" t="s">
        <v>443</v>
      </c>
      <c r="AB524" s="17" t="s">
        <v>444</v>
      </c>
      <c r="AC524">
        <v>0</v>
      </c>
      <c r="AD524">
        <v>0</v>
      </c>
      <c r="AE524">
        <v>0</v>
      </c>
      <c r="AF524">
        <v>2022</v>
      </c>
      <c r="AG524" s="1">
        <v>44562</v>
      </c>
      <c r="AH524" s="1">
        <v>44773</v>
      </c>
      <c r="AI524" s="1">
        <v>44785</v>
      </c>
      <c r="AJ524" s="17" t="s">
        <v>34</v>
      </c>
      <c r="AK524" s="17" t="s">
        <v>35</v>
      </c>
      <c r="AL524" s="17" t="s">
        <v>10388</v>
      </c>
      <c r="AM524" s="17">
        <f>MONTH(EMPENHO[[#This Row],[data_empenho]])</f>
        <v>1</v>
      </c>
    </row>
    <row r="525" spans="1:39" x14ac:dyDescent="0.25">
      <c r="A525">
        <v>8</v>
      </c>
      <c r="B525">
        <v>801</v>
      </c>
      <c r="C525">
        <v>10</v>
      </c>
      <c r="D525">
        <v>301</v>
      </c>
      <c r="E525">
        <v>6</v>
      </c>
      <c r="F525">
        <v>0</v>
      </c>
      <c r="G525">
        <v>2090</v>
      </c>
      <c r="H525" s="17" t="s">
        <v>1145</v>
      </c>
      <c r="I525">
        <v>4090</v>
      </c>
      <c r="J525">
        <v>0</v>
      </c>
      <c r="K525" s="17" t="s">
        <v>1508</v>
      </c>
      <c r="L525" s="1">
        <v>44588</v>
      </c>
      <c r="M525">
        <v>600</v>
      </c>
      <c r="N525" s="17" t="s">
        <v>437</v>
      </c>
      <c r="O525">
        <v>213</v>
      </c>
      <c r="P525" s="17" t="s">
        <v>438</v>
      </c>
      <c r="Q525">
        <v>0</v>
      </c>
      <c r="R525" s="17" t="s">
        <v>439</v>
      </c>
      <c r="S525" s="17" t="s">
        <v>440</v>
      </c>
      <c r="T525" s="17" t="s">
        <v>438</v>
      </c>
      <c r="U525">
        <v>0</v>
      </c>
      <c r="V525">
        <v>0</v>
      </c>
      <c r="W525" s="17" t="s">
        <v>1509</v>
      </c>
      <c r="X525" s="17" t="s">
        <v>442</v>
      </c>
      <c r="Y525">
        <v>0</v>
      </c>
      <c r="Z525" s="17" t="s">
        <v>486</v>
      </c>
      <c r="AA525" s="17" t="s">
        <v>443</v>
      </c>
      <c r="AB525" s="17" t="s">
        <v>444</v>
      </c>
      <c r="AC525">
        <v>0</v>
      </c>
      <c r="AD525">
        <v>0</v>
      </c>
      <c r="AE525">
        <v>0</v>
      </c>
      <c r="AF525">
        <v>2022</v>
      </c>
      <c r="AG525" s="1">
        <v>44562</v>
      </c>
      <c r="AH525" s="1">
        <v>44773</v>
      </c>
      <c r="AI525" s="1">
        <v>44785</v>
      </c>
      <c r="AJ525" s="17" t="s">
        <v>34</v>
      </c>
      <c r="AK525" s="17" t="s">
        <v>35</v>
      </c>
      <c r="AL525" s="17" t="s">
        <v>10388</v>
      </c>
      <c r="AM525" s="17">
        <f>MONTH(EMPENHO[[#This Row],[data_empenho]])</f>
        <v>1</v>
      </c>
    </row>
    <row r="526" spans="1:39" x14ac:dyDescent="0.25">
      <c r="A526">
        <v>8</v>
      </c>
      <c r="B526">
        <v>801</v>
      </c>
      <c r="C526">
        <v>10</v>
      </c>
      <c r="D526">
        <v>301</v>
      </c>
      <c r="E526">
        <v>6</v>
      </c>
      <c r="F526">
        <v>0</v>
      </c>
      <c r="G526">
        <v>2090</v>
      </c>
      <c r="H526" s="17" t="s">
        <v>1181</v>
      </c>
      <c r="I526">
        <v>4090</v>
      </c>
      <c r="J526">
        <v>0</v>
      </c>
      <c r="K526" s="17" t="s">
        <v>1510</v>
      </c>
      <c r="L526" s="1">
        <v>44588</v>
      </c>
      <c r="M526">
        <v>1299.78</v>
      </c>
      <c r="N526" s="17" t="s">
        <v>437</v>
      </c>
      <c r="O526">
        <v>213</v>
      </c>
      <c r="P526" s="17" t="s">
        <v>438</v>
      </c>
      <c r="Q526">
        <v>0</v>
      </c>
      <c r="R526" s="17" t="s">
        <v>439</v>
      </c>
      <c r="S526" s="17" t="s">
        <v>440</v>
      </c>
      <c r="T526" s="17" t="s">
        <v>438</v>
      </c>
      <c r="U526">
        <v>0</v>
      </c>
      <c r="V526">
        <v>0</v>
      </c>
      <c r="W526" s="17" t="s">
        <v>1511</v>
      </c>
      <c r="X526" s="17" t="s">
        <v>442</v>
      </c>
      <c r="Y526">
        <v>0</v>
      </c>
      <c r="Z526" s="17" t="s">
        <v>486</v>
      </c>
      <c r="AA526" s="17" t="s">
        <v>443</v>
      </c>
      <c r="AB526" s="17" t="s">
        <v>444</v>
      </c>
      <c r="AC526">
        <v>0</v>
      </c>
      <c r="AD526">
        <v>0</v>
      </c>
      <c r="AE526">
        <v>0</v>
      </c>
      <c r="AF526">
        <v>2022</v>
      </c>
      <c r="AG526" s="1">
        <v>44562</v>
      </c>
      <c r="AH526" s="1">
        <v>44773</v>
      </c>
      <c r="AI526" s="1">
        <v>44785</v>
      </c>
      <c r="AJ526" s="17" t="s">
        <v>34</v>
      </c>
      <c r="AK526" s="17" t="s">
        <v>35</v>
      </c>
      <c r="AL526" s="17" t="s">
        <v>10388</v>
      </c>
      <c r="AM526" s="17">
        <f>MONTH(EMPENHO[[#This Row],[data_empenho]])</f>
        <v>1</v>
      </c>
    </row>
    <row r="527" spans="1:39" x14ac:dyDescent="0.25">
      <c r="A527">
        <v>8</v>
      </c>
      <c r="B527">
        <v>801</v>
      </c>
      <c r="C527">
        <v>10</v>
      </c>
      <c r="D527">
        <v>301</v>
      </c>
      <c r="E527">
        <v>6</v>
      </c>
      <c r="F527">
        <v>0</v>
      </c>
      <c r="G527">
        <v>2090</v>
      </c>
      <c r="H527" s="17" t="s">
        <v>1176</v>
      </c>
      <c r="I527">
        <v>4090</v>
      </c>
      <c r="J527">
        <v>0</v>
      </c>
      <c r="K527" s="17" t="s">
        <v>1512</v>
      </c>
      <c r="L527" s="1">
        <v>44588</v>
      </c>
      <c r="M527">
        <v>129.97999999999999</v>
      </c>
      <c r="N527" s="17" t="s">
        <v>437</v>
      </c>
      <c r="O527">
        <v>213</v>
      </c>
      <c r="P527" s="17" t="s">
        <v>438</v>
      </c>
      <c r="Q527">
        <v>0</v>
      </c>
      <c r="R527" s="17" t="s">
        <v>439</v>
      </c>
      <c r="S527" s="17" t="s">
        <v>440</v>
      </c>
      <c r="T527" s="17" t="s">
        <v>438</v>
      </c>
      <c r="U527">
        <v>0</v>
      </c>
      <c r="V527">
        <v>0</v>
      </c>
      <c r="W527" s="17" t="s">
        <v>1513</v>
      </c>
      <c r="X527" s="17" t="s">
        <v>442</v>
      </c>
      <c r="Y527">
        <v>0</v>
      </c>
      <c r="Z527" s="17" t="s">
        <v>486</v>
      </c>
      <c r="AA527" s="17" t="s">
        <v>443</v>
      </c>
      <c r="AB527" s="17" t="s">
        <v>444</v>
      </c>
      <c r="AC527">
        <v>0</v>
      </c>
      <c r="AD527">
        <v>0</v>
      </c>
      <c r="AE527">
        <v>0</v>
      </c>
      <c r="AF527">
        <v>2022</v>
      </c>
      <c r="AG527" s="1">
        <v>44562</v>
      </c>
      <c r="AH527" s="1">
        <v>44773</v>
      </c>
      <c r="AI527" s="1">
        <v>44785</v>
      </c>
      <c r="AJ527" s="17" t="s">
        <v>34</v>
      </c>
      <c r="AK527" s="17" t="s">
        <v>35</v>
      </c>
      <c r="AL527" s="17" t="s">
        <v>10388</v>
      </c>
      <c r="AM527" s="17">
        <f>MONTH(EMPENHO[[#This Row],[data_empenho]])</f>
        <v>1</v>
      </c>
    </row>
    <row r="528" spans="1:39" x14ac:dyDescent="0.25">
      <c r="A528">
        <v>8</v>
      </c>
      <c r="B528">
        <v>801</v>
      </c>
      <c r="C528">
        <v>10</v>
      </c>
      <c r="D528">
        <v>301</v>
      </c>
      <c r="E528">
        <v>6</v>
      </c>
      <c r="F528">
        <v>0</v>
      </c>
      <c r="G528">
        <v>2092</v>
      </c>
      <c r="H528" s="17" t="s">
        <v>1173</v>
      </c>
      <c r="I528">
        <v>4011</v>
      </c>
      <c r="J528">
        <v>0</v>
      </c>
      <c r="K528" s="17" t="s">
        <v>1514</v>
      </c>
      <c r="L528" s="1">
        <v>44588</v>
      </c>
      <c r="M528">
        <v>16418.740000000002</v>
      </c>
      <c r="N528" s="17" t="s">
        <v>437</v>
      </c>
      <c r="O528">
        <v>213</v>
      </c>
      <c r="P528" s="17" t="s">
        <v>438</v>
      </c>
      <c r="Q528">
        <v>0</v>
      </c>
      <c r="R528" s="17" t="s">
        <v>439</v>
      </c>
      <c r="S528" s="17" t="s">
        <v>440</v>
      </c>
      <c r="T528" s="17" t="s">
        <v>438</v>
      </c>
      <c r="U528">
        <v>0</v>
      </c>
      <c r="V528">
        <v>0</v>
      </c>
      <c r="W528" s="17" t="s">
        <v>1515</v>
      </c>
      <c r="X528" s="17" t="s">
        <v>442</v>
      </c>
      <c r="Y528">
        <v>0</v>
      </c>
      <c r="Z528" s="17" t="s">
        <v>486</v>
      </c>
      <c r="AA528" s="17" t="s">
        <v>443</v>
      </c>
      <c r="AB528" s="17" t="s">
        <v>444</v>
      </c>
      <c r="AC528">
        <v>0</v>
      </c>
      <c r="AD528">
        <v>0</v>
      </c>
      <c r="AE528">
        <v>0</v>
      </c>
      <c r="AF528">
        <v>2022</v>
      </c>
      <c r="AG528" s="1">
        <v>44562</v>
      </c>
      <c r="AH528" s="1">
        <v>44773</v>
      </c>
      <c r="AI528" s="1">
        <v>44785</v>
      </c>
      <c r="AJ528" s="17" t="s">
        <v>34</v>
      </c>
      <c r="AK528" s="17" t="s">
        <v>35</v>
      </c>
      <c r="AL528" s="17" t="s">
        <v>10388</v>
      </c>
      <c r="AM528" s="17">
        <f>MONTH(EMPENHO[[#This Row],[data_empenho]])</f>
        <v>1</v>
      </c>
    </row>
    <row r="529" spans="1:39" x14ac:dyDescent="0.25">
      <c r="A529">
        <v>8</v>
      </c>
      <c r="B529">
        <v>801</v>
      </c>
      <c r="C529">
        <v>10</v>
      </c>
      <c r="D529">
        <v>301</v>
      </c>
      <c r="E529">
        <v>6</v>
      </c>
      <c r="F529">
        <v>0</v>
      </c>
      <c r="G529">
        <v>2092</v>
      </c>
      <c r="H529" s="17" t="s">
        <v>1145</v>
      </c>
      <c r="I529">
        <v>4011</v>
      </c>
      <c r="J529">
        <v>0</v>
      </c>
      <c r="K529" s="17" t="s">
        <v>1516</v>
      </c>
      <c r="L529" s="1">
        <v>44588</v>
      </c>
      <c r="M529">
        <v>1400</v>
      </c>
      <c r="N529" s="17" t="s">
        <v>437</v>
      </c>
      <c r="O529">
        <v>213</v>
      </c>
      <c r="P529" s="17" t="s">
        <v>438</v>
      </c>
      <c r="Q529">
        <v>0</v>
      </c>
      <c r="R529" s="17" t="s">
        <v>439</v>
      </c>
      <c r="S529" s="17" t="s">
        <v>440</v>
      </c>
      <c r="T529" s="17" t="s">
        <v>438</v>
      </c>
      <c r="U529">
        <v>0</v>
      </c>
      <c r="V529">
        <v>0</v>
      </c>
      <c r="W529" s="17" t="s">
        <v>1517</v>
      </c>
      <c r="X529" s="17" t="s">
        <v>442</v>
      </c>
      <c r="Y529">
        <v>0</v>
      </c>
      <c r="Z529" s="17" t="s">
        <v>486</v>
      </c>
      <c r="AA529" s="17" t="s">
        <v>443</v>
      </c>
      <c r="AB529" s="17" t="s">
        <v>444</v>
      </c>
      <c r="AC529">
        <v>0</v>
      </c>
      <c r="AD529">
        <v>0</v>
      </c>
      <c r="AE529">
        <v>0</v>
      </c>
      <c r="AF529">
        <v>2022</v>
      </c>
      <c r="AG529" s="1">
        <v>44562</v>
      </c>
      <c r="AH529" s="1">
        <v>44773</v>
      </c>
      <c r="AI529" s="1">
        <v>44785</v>
      </c>
      <c r="AJ529" s="17" t="s">
        <v>34</v>
      </c>
      <c r="AK529" s="17" t="s">
        <v>35</v>
      </c>
      <c r="AL529" s="17" t="s">
        <v>10388</v>
      </c>
      <c r="AM529" s="17">
        <f>MONTH(EMPENHO[[#This Row],[data_empenho]])</f>
        <v>1</v>
      </c>
    </row>
    <row r="530" spans="1:39" x14ac:dyDescent="0.25">
      <c r="A530">
        <v>8</v>
      </c>
      <c r="B530">
        <v>801</v>
      </c>
      <c r="C530">
        <v>10</v>
      </c>
      <c r="D530">
        <v>301</v>
      </c>
      <c r="E530">
        <v>6</v>
      </c>
      <c r="F530">
        <v>0</v>
      </c>
      <c r="G530">
        <v>2092</v>
      </c>
      <c r="H530" s="17" t="s">
        <v>1181</v>
      </c>
      <c r="I530">
        <v>4011</v>
      </c>
      <c r="J530">
        <v>0</v>
      </c>
      <c r="K530" s="17" t="s">
        <v>1518</v>
      </c>
      <c r="L530" s="1">
        <v>44588</v>
      </c>
      <c r="M530">
        <v>2651.56</v>
      </c>
      <c r="N530" s="17" t="s">
        <v>437</v>
      </c>
      <c r="O530">
        <v>213</v>
      </c>
      <c r="P530" s="17" t="s">
        <v>438</v>
      </c>
      <c r="Q530">
        <v>0</v>
      </c>
      <c r="R530" s="17" t="s">
        <v>439</v>
      </c>
      <c r="S530" s="17" t="s">
        <v>440</v>
      </c>
      <c r="T530" s="17" t="s">
        <v>438</v>
      </c>
      <c r="U530">
        <v>0</v>
      </c>
      <c r="V530">
        <v>0</v>
      </c>
      <c r="W530" s="17" t="s">
        <v>1519</v>
      </c>
      <c r="X530" s="17" t="s">
        <v>442</v>
      </c>
      <c r="Y530">
        <v>0</v>
      </c>
      <c r="Z530" s="17" t="s">
        <v>486</v>
      </c>
      <c r="AA530" s="17" t="s">
        <v>443</v>
      </c>
      <c r="AB530" s="17" t="s">
        <v>444</v>
      </c>
      <c r="AC530">
        <v>0</v>
      </c>
      <c r="AD530">
        <v>0</v>
      </c>
      <c r="AE530">
        <v>0</v>
      </c>
      <c r="AF530">
        <v>2022</v>
      </c>
      <c r="AG530" s="1">
        <v>44562</v>
      </c>
      <c r="AH530" s="1">
        <v>44773</v>
      </c>
      <c r="AI530" s="1">
        <v>44785</v>
      </c>
      <c r="AJ530" s="17" t="s">
        <v>34</v>
      </c>
      <c r="AK530" s="17" t="s">
        <v>35</v>
      </c>
      <c r="AL530" s="17" t="s">
        <v>10388</v>
      </c>
      <c r="AM530" s="17">
        <f>MONTH(EMPENHO[[#This Row],[data_empenho]])</f>
        <v>1</v>
      </c>
    </row>
    <row r="531" spans="1:39" x14ac:dyDescent="0.25">
      <c r="A531">
        <v>8</v>
      </c>
      <c r="B531">
        <v>801</v>
      </c>
      <c r="C531">
        <v>10</v>
      </c>
      <c r="D531">
        <v>301</v>
      </c>
      <c r="E531">
        <v>6</v>
      </c>
      <c r="F531">
        <v>0</v>
      </c>
      <c r="G531">
        <v>2092</v>
      </c>
      <c r="H531" s="17" t="s">
        <v>1184</v>
      </c>
      <c r="I531">
        <v>4011</v>
      </c>
      <c r="J531">
        <v>0</v>
      </c>
      <c r="K531" s="17" t="s">
        <v>1520</v>
      </c>
      <c r="L531" s="1">
        <v>44588</v>
      </c>
      <c r="M531">
        <v>2523.02</v>
      </c>
      <c r="N531" s="17" t="s">
        <v>437</v>
      </c>
      <c r="O531">
        <v>213</v>
      </c>
      <c r="P531" s="17" t="s">
        <v>438</v>
      </c>
      <c r="Q531">
        <v>0</v>
      </c>
      <c r="R531" s="17" t="s">
        <v>439</v>
      </c>
      <c r="S531" s="17" t="s">
        <v>440</v>
      </c>
      <c r="T531" s="17" t="s">
        <v>438</v>
      </c>
      <c r="U531">
        <v>0</v>
      </c>
      <c r="V531">
        <v>0</v>
      </c>
      <c r="W531" s="17" t="s">
        <v>1521</v>
      </c>
      <c r="X531" s="17" t="s">
        <v>442</v>
      </c>
      <c r="Y531">
        <v>0</v>
      </c>
      <c r="Z531" s="17" t="s">
        <v>486</v>
      </c>
      <c r="AA531" s="17" t="s">
        <v>443</v>
      </c>
      <c r="AB531" s="17" t="s">
        <v>444</v>
      </c>
      <c r="AC531">
        <v>0</v>
      </c>
      <c r="AD531">
        <v>0</v>
      </c>
      <c r="AE531">
        <v>0</v>
      </c>
      <c r="AF531">
        <v>2022</v>
      </c>
      <c r="AG531" s="1">
        <v>44562</v>
      </c>
      <c r="AH531" s="1">
        <v>44773</v>
      </c>
      <c r="AI531" s="1">
        <v>44785</v>
      </c>
      <c r="AJ531" s="17" t="s">
        <v>34</v>
      </c>
      <c r="AK531" s="17" t="s">
        <v>35</v>
      </c>
      <c r="AL531" s="17" t="s">
        <v>10388</v>
      </c>
      <c r="AM531" s="17">
        <f>MONTH(EMPENHO[[#This Row],[data_empenho]])</f>
        <v>1</v>
      </c>
    </row>
    <row r="532" spans="1:39" x14ac:dyDescent="0.25">
      <c r="A532">
        <v>8</v>
      </c>
      <c r="B532">
        <v>801</v>
      </c>
      <c r="C532">
        <v>10</v>
      </c>
      <c r="D532">
        <v>301</v>
      </c>
      <c r="E532">
        <v>6</v>
      </c>
      <c r="F532">
        <v>0</v>
      </c>
      <c r="G532">
        <v>2092</v>
      </c>
      <c r="H532" s="17" t="s">
        <v>1176</v>
      </c>
      <c r="I532">
        <v>4011</v>
      </c>
      <c r="J532">
        <v>0</v>
      </c>
      <c r="K532" s="17" t="s">
        <v>1522</v>
      </c>
      <c r="L532" s="1">
        <v>44588</v>
      </c>
      <c r="M532">
        <v>2887.89</v>
      </c>
      <c r="N532" s="17" t="s">
        <v>437</v>
      </c>
      <c r="O532">
        <v>213</v>
      </c>
      <c r="P532" s="17" t="s">
        <v>438</v>
      </c>
      <c r="Q532">
        <v>0</v>
      </c>
      <c r="R532" s="17" t="s">
        <v>439</v>
      </c>
      <c r="S532" s="17" t="s">
        <v>440</v>
      </c>
      <c r="T532" s="17" t="s">
        <v>438</v>
      </c>
      <c r="U532">
        <v>0</v>
      </c>
      <c r="V532">
        <v>0</v>
      </c>
      <c r="W532" s="17" t="s">
        <v>1523</v>
      </c>
      <c r="X532" s="17" t="s">
        <v>442</v>
      </c>
      <c r="Y532">
        <v>0</v>
      </c>
      <c r="Z532" s="17" t="s">
        <v>486</v>
      </c>
      <c r="AA532" s="17" t="s">
        <v>443</v>
      </c>
      <c r="AB532" s="17" t="s">
        <v>444</v>
      </c>
      <c r="AC532">
        <v>0</v>
      </c>
      <c r="AD532">
        <v>0</v>
      </c>
      <c r="AE532">
        <v>0</v>
      </c>
      <c r="AF532">
        <v>2022</v>
      </c>
      <c r="AG532" s="1">
        <v>44562</v>
      </c>
      <c r="AH532" s="1">
        <v>44773</v>
      </c>
      <c r="AI532" s="1">
        <v>44785</v>
      </c>
      <c r="AJ532" s="17" t="s">
        <v>34</v>
      </c>
      <c r="AK532" s="17" t="s">
        <v>35</v>
      </c>
      <c r="AL532" s="17" t="s">
        <v>10388</v>
      </c>
      <c r="AM532" s="17">
        <f>MONTH(EMPENHO[[#This Row],[data_empenho]])</f>
        <v>1</v>
      </c>
    </row>
    <row r="533" spans="1:39" x14ac:dyDescent="0.25">
      <c r="A533">
        <v>8</v>
      </c>
      <c r="B533">
        <v>801</v>
      </c>
      <c r="C533">
        <v>10</v>
      </c>
      <c r="D533">
        <v>302</v>
      </c>
      <c r="E533">
        <v>8</v>
      </c>
      <c r="F533">
        <v>0</v>
      </c>
      <c r="G533">
        <v>2096</v>
      </c>
      <c r="H533" s="17" t="s">
        <v>1173</v>
      </c>
      <c r="I533">
        <v>4011</v>
      </c>
      <c r="J533">
        <v>0</v>
      </c>
      <c r="K533" s="17" t="s">
        <v>1524</v>
      </c>
      <c r="L533" s="1">
        <v>44588</v>
      </c>
      <c r="M533">
        <v>21043.119999999999</v>
      </c>
      <c r="N533" s="17" t="s">
        <v>437</v>
      </c>
      <c r="O533">
        <v>213</v>
      </c>
      <c r="P533" s="17" t="s">
        <v>438</v>
      </c>
      <c r="Q533">
        <v>0</v>
      </c>
      <c r="R533" s="17" t="s">
        <v>439</v>
      </c>
      <c r="S533" s="17" t="s">
        <v>440</v>
      </c>
      <c r="T533" s="17" t="s">
        <v>438</v>
      </c>
      <c r="U533">
        <v>0</v>
      </c>
      <c r="V533">
        <v>0</v>
      </c>
      <c r="W533" s="17" t="s">
        <v>1525</v>
      </c>
      <c r="X533" s="17" t="s">
        <v>442</v>
      </c>
      <c r="Y533">
        <v>0</v>
      </c>
      <c r="Z533" s="17" t="s">
        <v>486</v>
      </c>
      <c r="AA533" s="17" t="s">
        <v>443</v>
      </c>
      <c r="AB533" s="17" t="s">
        <v>444</v>
      </c>
      <c r="AC533">
        <v>0</v>
      </c>
      <c r="AD533">
        <v>0</v>
      </c>
      <c r="AE533">
        <v>0</v>
      </c>
      <c r="AF533">
        <v>2022</v>
      </c>
      <c r="AG533" s="1">
        <v>44562</v>
      </c>
      <c r="AH533" s="1">
        <v>44773</v>
      </c>
      <c r="AI533" s="1">
        <v>44785</v>
      </c>
      <c r="AJ533" s="17" t="s">
        <v>34</v>
      </c>
      <c r="AK533" s="17" t="s">
        <v>35</v>
      </c>
      <c r="AL533" s="17" t="s">
        <v>10388</v>
      </c>
      <c r="AM533" s="17">
        <f>MONTH(EMPENHO[[#This Row],[data_empenho]])</f>
        <v>1</v>
      </c>
    </row>
    <row r="534" spans="1:39" x14ac:dyDescent="0.25">
      <c r="A534">
        <v>8</v>
      </c>
      <c r="B534">
        <v>801</v>
      </c>
      <c r="C534">
        <v>10</v>
      </c>
      <c r="D534">
        <v>302</v>
      </c>
      <c r="E534">
        <v>8</v>
      </c>
      <c r="F534">
        <v>0</v>
      </c>
      <c r="G534">
        <v>2096</v>
      </c>
      <c r="H534" s="17" t="s">
        <v>1181</v>
      </c>
      <c r="I534">
        <v>4011</v>
      </c>
      <c r="J534">
        <v>0</v>
      </c>
      <c r="K534" s="17" t="s">
        <v>1526</v>
      </c>
      <c r="L534" s="1">
        <v>44588</v>
      </c>
      <c r="M534">
        <v>3681.14</v>
      </c>
      <c r="N534" s="17" t="s">
        <v>437</v>
      </c>
      <c r="O534">
        <v>213</v>
      </c>
      <c r="P534" s="17" t="s">
        <v>438</v>
      </c>
      <c r="Q534">
        <v>0</v>
      </c>
      <c r="R534" s="17" t="s">
        <v>439</v>
      </c>
      <c r="S534" s="17" t="s">
        <v>440</v>
      </c>
      <c r="T534" s="17" t="s">
        <v>438</v>
      </c>
      <c r="U534">
        <v>0</v>
      </c>
      <c r="V534">
        <v>0</v>
      </c>
      <c r="W534" s="17" t="s">
        <v>1527</v>
      </c>
      <c r="X534" s="17" t="s">
        <v>442</v>
      </c>
      <c r="Y534">
        <v>0</v>
      </c>
      <c r="Z534" s="17" t="s">
        <v>486</v>
      </c>
      <c r="AA534" s="17" t="s">
        <v>443</v>
      </c>
      <c r="AB534" s="17" t="s">
        <v>444</v>
      </c>
      <c r="AC534">
        <v>0</v>
      </c>
      <c r="AD534">
        <v>0</v>
      </c>
      <c r="AE534">
        <v>0</v>
      </c>
      <c r="AF534">
        <v>2022</v>
      </c>
      <c r="AG534" s="1">
        <v>44562</v>
      </c>
      <c r="AH534" s="1">
        <v>44773</v>
      </c>
      <c r="AI534" s="1">
        <v>44785</v>
      </c>
      <c r="AJ534" s="17" t="s">
        <v>34</v>
      </c>
      <c r="AK534" s="17" t="s">
        <v>35</v>
      </c>
      <c r="AL534" s="17" t="s">
        <v>10388</v>
      </c>
      <c r="AM534" s="17">
        <f>MONTH(EMPENHO[[#This Row],[data_empenho]])</f>
        <v>1</v>
      </c>
    </row>
    <row r="535" spans="1:39" x14ac:dyDescent="0.25">
      <c r="A535">
        <v>8</v>
      </c>
      <c r="B535">
        <v>801</v>
      </c>
      <c r="C535">
        <v>10</v>
      </c>
      <c r="D535">
        <v>302</v>
      </c>
      <c r="E535">
        <v>8</v>
      </c>
      <c r="F535">
        <v>0</v>
      </c>
      <c r="G535">
        <v>2096</v>
      </c>
      <c r="H535" s="17" t="s">
        <v>1428</v>
      </c>
      <c r="I535">
        <v>4011</v>
      </c>
      <c r="J535">
        <v>0</v>
      </c>
      <c r="K535" s="17" t="s">
        <v>1528</v>
      </c>
      <c r="L535" s="1">
        <v>44588</v>
      </c>
      <c r="M535">
        <v>4208.63</v>
      </c>
      <c r="N535" s="17" t="s">
        <v>437</v>
      </c>
      <c r="O535">
        <v>213</v>
      </c>
      <c r="P535" s="17" t="s">
        <v>438</v>
      </c>
      <c r="Q535">
        <v>0</v>
      </c>
      <c r="R535" s="17" t="s">
        <v>439</v>
      </c>
      <c r="S535" s="17" t="s">
        <v>440</v>
      </c>
      <c r="T535" s="17" t="s">
        <v>438</v>
      </c>
      <c r="U535">
        <v>0</v>
      </c>
      <c r="V535">
        <v>0</v>
      </c>
      <c r="W535" s="17" t="s">
        <v>1529</v>
      </c>
      <c r="X535" s="17" t="s">
        <v>442</v>
      </c>
      <c r="Y535">
        <v>0</v>
      </c>
      <c r="Z535" s="17" t="s">
        <v>486</v>
      </c>
      <c r="AA535" s="17" t="s">
        <v>443</v>
      </c>
      <c r="AB535" s="17" t="s">
        <v>444</v>
      </c>
      <c r="AC535">
        <v>0</v>
      </c>
      <c r="AD535">
        <v>0</v>
      </c>
      <c r="AE535">
        <v>0</v>
      </c>
      <c r="AF535">
        <v>2022</v>
      </c>
      <c r="AG535" s="1">
        <v>44562</v>
      </c>
      <c r="AH535" s="1">
        <v>44773</v>
      </c>
      <c r="AI535" s="1">
        <v>44785</v>
      </c>
      <c r="AJ535" s="17" t="s">
        <v>34</v>
      </c>
      <c r="AK535" s="17" t="s">
        <v>35</v>
      </c>
      <c r="AL535" s="17" t="s">
        <v>10388</v>
      </c>
      <c r="AM535" s="17">
        <f>MONTH(EMPENHO[[#This Row],[data_empenho]])</f>
        <v>1</v>
      </c>
    </row>
    <row r="536" spans="1:39" x14ac:dyDescent="0.25">
      <c r="A536">
        <v>8</v>
      </c>
      <c r="B536">
        <v>801</v>
      </c>
      <c r="C536">
        <v>10</v>
      </c>
      <c r="D536">
        <v>302</v>
      </c>
      <c r="E536">
        <v>8</v>
      </c>
      <c r="F536">
        <v>0</v>
      </c>
      <c r="G536">
        <v>2096</v>
      </c>
      <c r="H536" s="17" t="s">
        <v>1184</v>
      </c>
      <c r="I536">
        <v>4011</v>
      </c>
      <c r="J536">
        <v>0</v>
      </c>
      <c r="K536" s="17" t="s">
        <v>1530</v>
      </c>
      <c r="L536" s="1">
        <v>44588</v>
      </c>
      <c r="M536">
        <v>2765.5</v>
      </c>
      <c r="N536" s="17" t="s">
        <v>437</v>
      </c>
      <c r="O536">
        <v>213</v>
      </c>
      <c r="P536" s="17" t="s">
        <v>438</v>
      </c>
      <c r="Q536">
        <v>0</v>
      </c>
      <c r="R536" s="17" t="s">
        <v>439</v>
      </c>
      <c r="S536" s="17" t="s">
        <v>440</v>
      </c>
      <c r="T536" s="17" t="s">
        <v>438</v>
      </c>
      <c r="U536">
        <v>0</v>
      </c>
      <c r="V536">
        <v>0</v>
      </c>
      <c r="W536" s="17" t="s">
        <v>1531</v>
      </c>
      <c r="X536" s="17" t="s">
        <v>442</v>
      </c>
      <c r="Y536">
        <v>0</v>
      </c>
      <c r="Z536" s="17" t="s">
        <v>486</v>
      </c>
      <c r="AA536" s="17" t="s">
        <v>443</v>
      </c>
      <c r="AB536" s="17" t="s">
        <v>444</v>
      </c>
      <c r="AC536">
        <v>0</v>
      </c>
      <c r="AD536">
        <v>0</v>
      </c>
      <c r="AE536">
        <v>0</v>
      </c>
      <c r="AF536">
        <v>2022</v>
      </c>
      <c r="AG536" s="1">
        <v>44562</v>
      </c>
      <c r="AH536" s="1">
        <v>44773</v>
      </c>
      <c r="AI536" s="1">
        <v>44785</v>
      </c>
      <c r="AJ536" s="17" t="s">
        <v>34</v>
      </c>
      <c r="AK536" s="17" t="s">
        <v>35</v>
      </c>
      <c r="AL536" s="17" t="s">
        <v>10388</v>
      </c>
      <c r="AM536" s="17">
        <f>MONTH(EMPENHO[[#This Row],[data_empenho]])</f>
        <v>1</v>
      </c>
    </row>
    <row r="537" spans="1:39" x14ac:dyDescent="0.25">
      <c r="A537">
        <v>8</v>
      </c>
      <c r="B537">
        <v>801</v>
      </c>
      <c r="C537">
        <v>10</v>
      </c>
      <c r="D537">
        <v>302</v>
      </c>
      <c r="E537">
        <v>8</v>
      </c>
      <c r="F537">
        <v>0</v>
      </c>
      <c r="G537">
        <v>2096</v>
      </c>
      <c r="H537" s="17" t="s">
        <v>1273</v>
      </c>
      <c r="I537">
        <v>4011</v>
      </c>
      <c r="J537">
        <v>0</v>
      </c>
      <c r="K537" s="17" t="s">
        <v>1532</v>
      </c>
      <c r="L537" s="1">
        <v>44588</v>
      </c>
      <c r="M537">
        <v>3371.43</v>
      </c>
      <c r="N537" s="17" t="s">
        <v>437</v>
      </c>
      <c r="O537">
        <v>213</v>
      </c>
      <c r="P537" s="17" t="s">
        <v>438</v>
      </c>
      <c r="Q537">
        <v>0</v>
      </c>
      <c r="R537" s="17" t="s">
        <v>439</v>
      </c>
      <c r="S537" s="17" t="s">
        <v>440</v>
      </c>
      <c r="T537" s="17" t="s">
        <v>438</v>
      </c>
      <c r="U537">
        <v>0</v>
      </c>
      <c r="V537">
        <v>0</v>
      </c>
      <c r="W537" s="17" t="s">
        <v>1533</v>
      </c>
      <c r="X537" s="17" t="s">
        <v>442</v>
      </c>
      <c r="Y537">
        <v>0</v>
      </c>
      <c r="Z537" s="17" t="s">
        <v>486</v>
      </c>
      <c r="AA537" s="17" t="s">
        <v>443</v>
      </c>
      <c r="AB537" s="17" t="s">
        <v>444</v>
      </c>
      <c r="AC537">
        <v>0</v>
      </c>
      <c r="AD537">
        <v>0</v>
      </c>
      <c r="AE537">
        <v>0</v>
      </c>
      <c r="AF537">
        <v>2022</v>
      </c>
      <c r="AG537" s="1">
        <v>44562</v>
      </c>
      <c r="AH537" s="1">
        <v>44773</v>
      </c>
      <c r="AI537" s="1">
        <v>44785</v>
      </c>
      <c r="AJ537" s="17" t="s">
        <v>34</v>
      </c>
      <c r="AK537" s="17" t="s">
        <v>35</v>
      </c>
      <c r="AL537" s="17" t="s">
        <v>10388</v>
      </c>
      <c r="AM537" s="17">
        <f>MONTH(EMPENHO[[#This Row],[data_empenho]])</f>
        <v>1</v>
      </c>
    </row>
    <row r="538" spans="1:39" x14ac:dyDescent="0.25">
      <c r="A538">
        <v>8</v>
      </c>
      <c r="B538">
        <v>801</v>
      </c>
      <c r="C538">
        <v>10</v>
      </c>
      <c r="D538">
        <v>302</v>
      </c>
      <c r="E538">
        <v>8</v>
      </c>
      <c r="F538">
        <v>0</v>
      </c>
      <c r="G538">
        <v>2096</v>
      </c>
      <c r="H538" s="17" t="s">
        <v>1176</v>
      </c>
      <c r="I538">
        <v>4011</v>
      </c>
      <c r="J538">
        <v>0</v>
      </c>
      <c r="K538" s="17" t="s">
        <v>1534</v>
      </c>
      <c r="L538" s="1">
        <v>44588</v>
      </c>
      <c r="M538">
        <v>2625.32</v>
      </c>
      <c r="N538" s="17" t="s">
        <v>437</v>
      </c>
      <c r="O538">
        <v>213</v>
      </c>
      <c r="P538" s="17" t="s">
        <v>438</v>
      </c>
      <c r="Q538">
        <v>0</v>
      </c>
      <c r="R538" s="17" t="s">
        <v>439</v>
      </c>
      <c r="S538" s="17" t="s">
        <v>440</v>
      </c>
      <c r="T538" s="17" t="s">
        <v>438</v>
      </c>
      <c r="U538">
        <v>0</v>
      </c>
      <c r="V538">
        <v>0</v>
      </c>
      <c r="W538" s="17" t="s">
        <v>1535</v>
      </c>
      <c r="X538" s="17" t="s">
        <v>442</v>
      </c>
      <c r="Y538">
        <v>0</v>
      </c>
      <c r="Z538" s="17" t="s">
        <v>486</v>
      </c>
      <c r="AA538" s="17" t="s">
        <v>443</v>
      </c>
      <c r="AB538" s="17" t="s">
        <v>444</v>
      </c>
      <c r="AC538">
        <v>0</v>
      </c>
      <c r="AD538">
        <v>0</v>
      </c>
      <c r="AE538">
        <v>0</v>
      </c>
      <c r="AF538">
        <v>2022</v>
      </c>
      <c r="AG538" s="1">
        <v>44562</v>
      </c>
      <c r="AH538" s="1">
        <v>44773</v>
      </c>
      <c r="AI538" s="1">
        <v>44785</v>
      </c>
      <c r="AJ538" s="17" t="s">
        <v>34</v>
      </c>
      <c r="AK538" s="17" t="s">
        <v>35</v>
      </c>
      <c r="AL538" s="17" t="s">
        <v>10388</v>
      </c>
      <c r="AM538" s="17">
        <f>MONTH(EMPENHO[[#This Row],[data_empenho]])</f>
        <v>1</v>
      </c>
    </row>
    <row r="539" spans="1:39" x14ac:dyDescent="0.25">
      <c r="A539">
        <v>8</v>
      </c>
      <c r="B539">
        <v>801</v>
      </c>
      <c r="C539">
        <v>10</v>
      </c>
      <c r="D539">
        <v>302</v>
      </c>
      <c r="E539">
        <v>8</v>
      </c>
      <c r="F539">
        <v>0</v>
      </c>
      <c r="G539">
        <v>2096</v>
      </c>
      <c r="H539" s="17" t="s">
        <v>1213</v>
      </c>
      <c r="I539">
        <v>40</v>
      </c>
      <c r="J539">
        <v>0</v>
      </c>
      <c r="K539" s="17" t="s">
        <v>1536</v>
      </c>
      <c r="L539" s="1">
        <v>44588</v>
      </c>
      <c r="M539">
        <v>210.35</v>
      </c>
      <c r="N539" s="17" t="s">
        <v>437</v>
      </c>
      <c r="O539">
        <v>213</v>
      </c>
      <c r="P539" s="17" t="s">
        <v>438</v>
      </c>
      <c r="Q539">
        <v>0</v>
      </c>
      <c r="R539" s="17" t="s">
        <v>439</v>
      </c>
      <c r="S539" s="17" t="s">
        <v>440</v>
      </c>
      <c r="T539" s="17" t="s">
        <v>438</v>
      </c>
      <c r="U539">
        <v>0</v>
      </c>
      <c r="V539">
        <v>0</v>
      </c>
      <c r="W539" s="17" t="s">
        <v>1537</v>
      </c>
      <c r="X539" s="17" t="s">
        <v>442</v>
      </c>
      <c r="Y539">
        <v>0</v>
      </c>
      <c r="Z539" s="17" t="s">
        <v>486</v>
      </c>
      <c r="AA539" s="17" t="s">
        <v>443</v>
      </c>
      <c r="AB539" s="17" t="s">
        <v>444</v>
      </c>
      <c r="AC539">
        <v>0</v>
      </c>
      <c r="AD539">
        <v>0</v>
      </c>
      <c r="AE539">
        <v>0</v>
      </c>
      <c r="AF539">
        <v>2022</v>
      </c>
      <c r="AG539" s="1">
        <v>44562</v>
      </c>
      <c r="AH539" s="1">
        <v>44773</v>
      </c>
      <c r="AI539" s="1">
        <v>44785</v>
      </c>
      <c r="AJ539" s="17" t="s">
        <v>34</v>
      </c>
      <c r="AK539" s="17" t="s">
        <v>35</v>
      </c>
      <c r="AL539" s="17" t="s">
        <v>10388</v>
      </c>
      <c r="AM539" s="17">
        <f>MONTH(EMPENHO[[#This Row],[data_empenho]])</f>
        <v>1</v>
      </c>
    </row>
    <row r="540" spans="1:39" x14ac:dyDescent="0.25">
      <c r="A540">
        <v>8</v>
      </c>
      <c r="B540">
        <v>801</v>
      </c>
      <c r="C540">
        <v>10</v>
      </c>
      <c r="D540">
        <v>301</v>
      </c>
      <c r="E540">
        <v>6</v>
      </c>
      <c r="F540">
        <v>0</v>
      </c>
      <c r="G540">
        <v>2092</v>
      </c>
      <c r="H540" s="17" t="s">
        <v>1173</v>
      </c>
      <c r="I540">
        <v>4011</v>
      </c>
      <c r="J540">
        <v>0</v>
      </c>
      <c r="K540" s="17" t="s">
        <v>1538</v>
      </c>
      <c r="L540" s="1">
        <v>44588</v>
      </c>
      <c r="M540">
        <v>1486.94</v>
      </c>
      <c r="N540" s="17" t="s">
        <v>437</v>
      </c>
      <c r="O540">
        <v>213</v>
      </c>
      <c r="P540" s="17" t="s">
        <v>438</v>
      </c>
      <c r="Q540">
        <v>0</v>
      </c>
      <c r="R540" s="17" t="s">
        <v>439</v>
      </c>
      <c r="S540" s="17" t="s">
        <v>440</v>
      </c>
      <c r="T540" s="17" t="s">
        <v>438</v>
      </c>
      <c r="U540">
        <v>0</v>
      </c>
      <c r="V540">
        <v>0</v>
      </c>
      <c r="W540" s="17" t="s">
        <v>1539</v>
      </c>
      <c r="X540" s="17" t="s">
        <v>442</v>
      </c>
      <c r="Y540">
        <v>0</v>
      </c>
      <c r="Z540" s="17" t="s">
        <v>486</v>
      </c>
      <c r="AA540" s="17" t="s">
        <v>443</v>
      </c>
      <c r="AB540" s="17" t="s">
        <v>444</v>
      </c>
      <c r="AC540">
        <v>0</v>
      </c>
      <c r="AD540">
        <v>0</v>
      </c>
      <c r="AE540">
        <v>0</v>
      </c>
      <c r="AF540">
        <v>2022</v>
      </c>
      <c r="AG540" s="1">
        <v>44562</v>
      </c>
      <c r="AH540" s="1">
        <v>44773</v>
      </c>
      <c r="AI540" s="1">
        <v>44785</v>
      </c>
      <c r="AJ540" s="17" t="s">
        <v>34</v>
      </c>
      <c r="AK540" s="17" t="s">
        <v>35</v>
      </c>
      <c r="AL540" s="17" t="s">
        <v>10388</v>
      </c>
      <c r="AM540" s="17">
        <f>MONTH(EMPENHO[[#This Row],[data_empenho]])</f>
        <v>1</v>
      </c>
    </row>
    <row r="541" spans="1:39" x14ac:dyDescent="0.25">
      <c r="A541">
        <v>8</v>
      </c>
      <c r="B541">
        <v>801</v>
      </c>
      <c r="C541">
        <v>10</v>
      </c>
      <c r="D541">
        <v>301</v>
      </c>
      <c r="E541">
        <v>6</v>
      </c>
      <c r="F541">
        <v>0</v>
      </c>
      <c r="G541">
        <v>2092</v>
      </c>
      <c r="H541" s="17" t="s">
        <v>1181</v>
      </c>
      <c r="I541">
        <v>4011</v>
      </c>
      <c r="J541">
        <v>0</v>
      </c>
      <c r="K541" s="17" t="s">
        <v>1540</v>
      </c>
      <c r="L541" s="1">
        <v>44588</v>
      </c>
      <c r="M541">
        <v>408.65</v>
      </c>
      <c r="N541" s="17" t="s">
        <v>437</v>
      </c>
      <c r="O541">
        <v>213</v>
      </c>
      <c r="P541" s="17" t="s">
        <v>438</v>
      </c>
      <c r="Q541">
        <v>0</v>
      </c>
      <c r="R541" s="17" t="s">
        <v>439</v>
      </c>
      <c r="S541" s="17" t="s">
        <v>440</v>
      </c>
      <c r="T541" s="17" t="s">
        <v>438</v>
      </c>
      <c r="U541">
        <v>0</v>
      </c>
      <c r="V541">
        <v>0</v>
      </c>
      <c r="W541" s="17" t="s">
        <v>1541</v>
      </c>
      <c r="X541" s="17" t="s">
        <v>442</v>
      </c>
      <c r="Y541">
        <v>0</v>
      </c>
      <c r="Z541" s="17" t="s">
        <v>486</v>
      </c>
      <c r="AA541" s="17" t="s">
        <v>443</v>
      </c>
      <c r="AB541" s="17" t="s">
        <v>444</v>
      </c>
      <c r="AC541">
        <v>0</v>
      </c>
      <c r="AD541">
        <v>0</v>
      </c>
      <c r="AE541">
        <v>0</v>
      </c>
      <c r="AF541">
        <v>2022</v>
      </c>
      <c r="AG541" s="1">
        <v>44562</v>
      </c>
      <c r="AH541" s="1">
        <v>44773</v>
      </c>
      <c r="AI541" s="1">
        <v>44785</v>
      </c>
      <c r="AJ541" s="17" t="s">
        <v>34</v>
      </c>
      <c r="AK541" s="17" t="s">
        <v>35</v>
      </c>
      <c r="AL541" s="17" t="s">
        <v>10388</v>
      </c>
      <c r="AM541" s="17">
        <f>MONTH(EMPENHO[[#This Row],[data_empenho]])</f>
        <v>1</v>
      </c>
    </row>
    <row r="542" spans="1:39" x14ac:dyDescent="0.25">
      <c r="A542">
        <v>8</v>
      </c>
      <c r="B542">
        <v>801</v>
      </c>
      <c r="C542">
        <v>10</v>
      </c>
      <c r="D542">
        <v>301</v>
      </c>
      <c r="E542">
        <v>6</v>
      </c>
      <c r="F542">
        <v>0</v>
      </c>
      <c r="G542">
        <v>2092</v>
      </c>
      <c r="H542" s="17" t="s">
        <v>1176</v>
      </c>
      <c r="I542">
        <v>4011</v>
      </c>
      <c r="J542">
        <v>0</v>
      </c>
      <c r="K542" s="17" t="s">
        <v>1542</v>
      </c>
      <c r="L542" s="1">
        <v>44588</v>
      </c>
      <c r="M542">
        <v>89.22</v>
      </c>
      <c r="N542" s="17" t="s">
        <v>437</v>
      </c>
      <c r="O542">
        <v>213</v>
      </c>
      <c r="P542" s="17" t="s">
        <v>438</v>
      </c>
      <c r="Q542">
        <v>0</v>
      </c>
      <c r="R542" s="17" t="s">
        <v>439</v>
      </c>
      <c r="S542" s="17" t="s">
        <v>440</v>
      </c>
      <c r="T542" s="17" t="s">
        <v>438</v>
      </c>
      <c r="U542">
        <v>0</v>
      </c>
      <c r="V542">
        <v>0</v>
      </c>
      <c r="W542" s="17" t="s">
        <v>1543</v>
      </c>
      <c r="X542" s="17" t="s">
        <v>442</v>
      </c>
      <c r="Y542">
        <v>0</v>
      </c>
      <c r="Z542" s="17" t="s">
        <v>486</v>
      </c>
      <c r="AA542" s="17" t="s">
        <v>443</v>
      </c>
      <c r="AB542" s="17" t="s">
        <v>444</v>
      </c>
      <c r="AC542">
        <v>0</v>
      </c>
      <c r="AD542">
        <v>0</v>
      </c>
      <c r="AE542">
        <v>0</v>
      </c>
      <c r="AF542">
        <v>2022</v>
      </c>
      <c r="AG542" s="1">
        <v>44562</v>
      </c>
      <c r="AH542" s="1">
        <v>44773</v>
      </c>
      <c r="AI542" s="1">
        <v>44785</v>
      </c>
      <c r="AJ542" s="17" t="s">
        <v>34</v>
      </c>
      <c r="AK542" s="17" t="s">
        <v>35</v>
      </c>
      <c r="AL542" s="17" t="s">
        <v>10388</v>
      </c>
      <c r="AM542" s="17">
        <f>MONTH(EMPENHO[[#This Row],[data_empenho]])</f>
        <v>1</v>
      </c>
    </row>
    <row r="543" spans="1:39" x14ac:dyDescent="0.25">
      <c r="A543">
        <v>8</v>
      </c>
      <c r="B543">
        <v>801</v>
      </c>
      <c r="C543">
        <v>10</v>
      </c>
      <c r="D543">
        <v>302</v>
      </c>
      <c r="E543">
        <v>8</v>
      </c>
      <c r="F543">
        <v>0</v>
      </c>
      <c r="G543">
        <v>2096</v>
      </c>
      <c r="H543" s="17" t="s">
        <v>1173</v>
      </c>
      <c r="I543">
        <v>4011</v>
      </c>
      <c r="J543">
        <v>0</v>
      </c>
      <c r="K543" s="17" t="s">
        <v>1544</v>
      </c>
      <c r="L543" s="1">
        <v>44588</v>
      </c>
      <c r="M543">
        <v>4710.41</v>
      </c>
      <c r="N543" s="17" t="s">
        <v>437</v>
      </c>
      <c r="O543">
        <v>213</v>
      </c>
      <c r="P543" s="17" t="s">
        <v>438</v>
      </c>
      <c r="Q543">
        <v>0</v>
      </c>
      <c r="R543" s="17" t="s">
        <v>439</v>
      </c>
      <c r="S543" s="17" t="s">
        <v>440</v>
      </c>
      <c r="T543" s="17" t="s">
        <v>438</v>
      </c>
      <c r="U543">
        <v>0</v>
      </c>
      <c r="V543">
        <v>0</v>
      </c>
      <c r="W543" s="17" t="s">
        <v>1545</v>
      </c>
      <c r="X543" s="17" t="s">
        <v>442</v>
      </c>
      <c r="Y543">
        <v>0</v>
      </c>
      <c r="Z543" s="17" t="s">
        <v>486</v>
      </c>
      <c r="AA543" s="17" t="s">
        <v>443</v>
      </c>
      <c r="AB543" s="17" t="s">
        <v>444</v>
      </c>
      <c r="AC543">
        <v>0</v>
      </c>
      <c r="AD543">
        <v>0</v>
      </c>
      <c r="AE543">
        <v>0</v>
      </c>
      <c r="AF543">
        <v>2022</v>
      </c>
      <c r="AG543" s="1">
        <v>44562</v>
      </c>
      <c r="AH543" s="1">
        <v>44773</v>
      </c>
      <c r="AI543" s="1">
        <v>44785</v>
      </c>
      <c r="AJ543" s="17" t="s">
        <v>34</v>
      </c>
      <c r="AK543" s="17" t="s">
        <v>35</v>
      </c>
      <c r="AL543" s="17" t="s">
        <v>10388</v>
      </c>
      <c r="AM543" s="17">
        <f>MONTH(EMPENHO[[#This Row],[data_empenho]])</f>
        <v>1</v>
      </c>
    </row>
    <row r="544" spans="1:39" x14ac:dyDescent="0.25">
      <c r="A544">
        <v>8</v>
      </c>
      <c r="B544">
        <v>801</v>
      </c>
      <c r="C544">
        <v>10</v>
      </c>
      <c r="D544">
        <v>302</v>
      </c>
      <c r="E544">
        <v>8</v>
      </c>
      <c r="F544">
        <v>0</v>
      </c>
      <c r="G544">
        <v>2096</v>
      </c>
      <c r="H544" s="17" t="s">
        <v>1181</v>
      </c>
      <c r="I544">
        <v>4011</v>
      </c>
      <c r="J544">
        <v>0</v>
      </c>
      <c r="K544" s="17" t="s">
        <v>1546</v>
      </c>
      <c r="L544" s="1">
        <v>44588</v>
      </c>
      <c r="M544">
        <v>815.41</v>
      </c>
      <c r="N544" s="17" t="s">
        <v>437</v>
      </c>
      <c r="O544">
        <v>213</v>
      </c>
      <c r="P544" s="17" t="s">
        <v>438</v>
      </c>
      <c r="Q544">
        <v>0</v>
      </c>
      <c r="R544" s="17" t="s">
        <v>439</v>
      </c>
      <c r="S544" s="17" t="s">
        <v>440</v>
      </c>
      <c r="T544" s="17" t="s">
        <v>438</v>
      </c>
      <c r="U544">
        <v>0</v>
      </c>
      <c r="V544">
        <v>0</v>
      </c>
      <c r="W544" s="17" t="s">
        <v>1547</v>
      </c>
      <c r="X544" s="17" t="s">
        <v>442</v>
      </c>
      <c r="Y544">
        <v>0</v>
      </c>
      <c r="Z544" s="17" t="s">
        <v>486</v>
      </c>
      <c r="AA544" s="17" t="s">
        <v>443</v>
      </c>
      <c r="AB544" s="17" t="s">
        <v>444</v>
      </c>
      <c r="AC544">
        <v>0</v>
      </c>
      <c r="AD544">
        <v>0</v>
      </c>
      <c r="AE544">
        <v>0</v>
      </c>
      <c r="AF544">
        <v>2022</v>
      </c>
      <c r="AG544" s="1">
        <v>44562</v>
      </c>
      <c r="AH544" s="1">
        <v>44773</v>
      </c>
      <c r="AI544" s="1">
        <v>44785</v>
      </c>
      <c r="AJ544" s="17" t="s">
        <v>34</v>
      </c>
      <c r="AK544" s="17" t="s">
        <v>35</v>
      </c>
      <c r="AL544" s="17" t="s">
        <v>10388</v>
      </c>
      <c r="AM544" s="17">
        <f>MONTH(EMPENHO[[#This Row],[data_empenho]])</f>
        <v>1</v>
      </c>
    </row>
    <row r="545" spans="1:39" x14ac:dyDescent="0.25">
      <c r="A545">
        <v>8</v>
      </c>
      <c r="B545">
        <v>801</v>
      </c>
      <c r="C545">
        <v>10</v>
      </c>
      <c r="D545">
        <v>302</v>
      </c>
      <c r="E545">
        <v>8</v>
      </c>
      <c r="F545">
        <v>0</v>
      </c>
      <c r="G545">
        <v>2096</v>
      </c>
      <c r="H545" s="17" t="s">
        <v>1428</v>
      </c>
      <c r="I545">
        <v>4011</v>
      </c>
      <c r="J545">
        <v>0</v>
      </c>
      <c r="K545" s="17" t="s">
        <v>1548</v>
      </c>
      <c r="L545" s="1">
        <v>44588</v>
      </c>
      <c r="M545">
        <v>388.82</v>
      </c>
      <c r="N545" s="17" t="s">
        <v>437</v>
      </c>
      <c r="O545">
        <v>213</v>
      </c>
      <c r="P545" s="17" t="s">
        <v>438</v>
      </c>
      <c r="Q545">
        <v>0</v>
      </c>
      <c r="R545" s="17" t="s">
        <v>439</v>
      </c>
      <c r="S545" s="17" t="s">
        <v>440</v>
      </c>
      <c r="T545" s="17" t="s">
        <v>438</v>
      </c>
      <c r="U545">
        <v>0</v>
      </c>
      <c r="V545">
        <v>0</v>
      </c>
      <c r="W545" s="17" t="s">
        <v>1549</v>
      </c>
      <c r="X545" s="17" t="s">
        <v>442</v>
      </c>
      <c r="Y545">
        <v>0</v>
      </c>
      <c r="Z545" s="17" t="s">
        <v>486</v>
      </c>
      <c r="AA545" s="17" t="s">
        <v>443</v>
      </c>
      <c r="AB545" s="17" t="s">
        <v>444</v>
      </c>
      <c r="AC545">
        <v>0</v>
      </c>
      <c r="AD545">
        <v>0</v>
      </c>
      <c r="AE545">
        <v>0</v>
      </c>
      <c r="AF545">
        <v>2022</v>
      </c>
      <c r="AG545" s="1">
        <v>44562</v>
      </c>
      <c r="AH545" s="1">
        <v>44773</v>
      </c>
      <c r="AI545" s="1">
        <v>44785</v>
      </c>
      <c r="AJ545" s="17" t="s">
        <v>34</v>
      </c>
      <c r="AK545" s="17" t="s">
        <v>35</v>
      </c>
      <c r="AL545" s="17" t="s">
        <v>10388</v>
      </c>
      <c r="AM545" s="17">
        <f>MONTH(EMPENHO[[#This Row],[data_empenho]])</f>
        <v>1</v>
      </c>
    </row>
    <row r="546" spans="1:39" x14ac:dyDescent="0.25">
      <c r="A546">
        <v>8</v>
      </c>
      <c r="B546">
        <v>801</v>
      </c>
      <c r="C546">
        <v>10</v>
      </c>
      <c r="D546">
        <v>302</v>
      </c>
      <c r="E546">
        <v>8</v>
      </c>
      <c r="F546">
        <v>0</v>
      </c>
      <c r="G546">
        <v>2096</v>
      </c>
      <c r="H546" s="17" t="s">
        <v>1273</v>
      </c>
      <c r="I546">
        <v>4011</v>
      </c>
      <c r="J546">
        <v>0</v>
      </c>
      <c r="K546" s="17" t="s">
        <v>1550</v>
      </c>
      <c r="L546" s="1">
        <v>44588</v>
      </c>
      <c r="M546">
        <v>2021.29</v>
      </c>
      <c r="N546" s="17" t="s">
        <v>437</v>
      </c>
      <c r="O546">
        <v>213</v>
      </c>
      <c r="P546" s="17" t="s">
        <v>438</v>
      </c>
      <c r="Q546">
        <v>0</v>
      </c>
      <c r="R546" s="17" t="s">
        <v>439</v>
      </c>
      <c r="S546" s="17" t="s">
        <v>440</v>
      </c>
      <c r="T546" s="17" t="s">
        <v>438</v>
      </c>
      <c r="U546">
        <v>0</v>
      </c>
      <c r="V546">
        <v>0</v>
      </c>
      <c r="W546" s="17" t="s">
        <v>1551</v>
      </c>
      <c r="X546" s="17" t="s">
        <v>442</v>
      </c>
      <c r="Y546">
        <v>0</v>
      </c>
      <c r="Z546" s="17" t="s">
        <v>486</v>
      </c>
      <c r="AA546" s="17" t="s">
        <v>443</v>
      </c>
      <c r="AB546" s="17" t="s">
        <v>444</v>
      </c>
      <c r="AC546">
        <v>0</v>
      </c>
      <c r="AD546">
        <v>0</v>
      </c>
      <c r="AE546">
        <v>0</v>
      </c>
      <c r="AF546">
        <v>2022</v>
      </c>
      <c r="AG546" s="1">
        <v>44562</v>
      </c>
      <c r="AH546" s="1">
        <v>44773</v>
      </c>
      <c r="AI546" s="1">
        <v>44785</v>
      </c>
      <c r="AJ546" s="17" t="s">
        <v>34</v>
      </c>
      <c r="AK546" s="17" t="s">
        <v>35</v>
      </c>
      <c r="AL546" s="17" t="s">
        <v>10388</v>
      </c>
      <c r="AM546" s="17">
        <f>MONTH(EMPENHO[[#This Row],[data_empenho]])</f>
        <v>1</v>
      </c>
    </row>
    <row r="547" spans="1:39" x14ac:dyDescent="0.25">
      <c r="A547">
        <v>8</v>
      </c>
      <c r="B547">
        <v>801</v>
      </c>
      <c r="C547">
        <v>10</v>
      </c>
      <c r="D547">
        <v>302</v>
      </c>
      <c r="E547">
        <v>8</v>
      </c>
      <c r="F547">
        <v>0</v>
      </c>
      <c r="G547">
        <v>2096</v>
      </c>
      <c r="H547" s="17" t="s">
        <v>1176</v>
      </c>
      <c r="I547">
        <v>4011</v>
      </c>
      <c r="J547">
        <v>0</v>
      </c>
      <c r="K547" s="17" t="s">
        <v>1552</v>
      </c>
      <c r="L547" s="1">
        <v>44588</v>
      </c>
      <c r="M547">
        <v>712.58</v>
      </c>
      <c r="N547" s="17" t="s">
        <v>437</v>
      </c>
      <c r="O547">
        <v>213</v>
      </c>
      <c r="P547" s="17" t="s">
        <v>438</v>
      </c>
      <c r="Q547">
        <v>0</v>
      </c>
      <c r="R547" s="17" t="s">
        <v>439</v>
      </c>
      <c r="S547" s="17" t="s">
        <v>440</v>
      </c>
      <c r="T547" s="17" t="s">
        <v>438</v>
      </c>
      <c r="U547">
        <v>0</v>
      </c>
      <c r="V547">
        <v>0</v>
      </c>
      <c r="W547" s="17" t="s">
        <v>1553</v>
      </c>
      <c r="X547" s="17" t="s">
        <v>442</v>
      </c>
      <c r="Y547">
        <v>0</v>
      </c>
      <c r="Z547" s="17" t="s">
        <v>486</v>
      </c>
      <c r="AA547" s="17" t="s">
        <v>443</v>
      </c>
      <c r="AB547" s="17" t="s">
        <v>444</v>
      </c>
      <c r="AC547">
        <v>0</v>
      </c>
      <c r="AD547">
        <v>0</v>
      </c>
      <c r="AE547">
        <v>0</v>
      </c>
      <c r="AF547">
        <v>2022</v>
      </c>
      <c r="AG547" s="1">
        <v>44562</v>
      </c>
      <c r="AH547" s="1">
        <v>44773</v>
      </c>
      <c r="AI547" s="1">
        <v>44785</v>
      </c>
      <c r="AJ547" s="17" t="s">
        <v>34</v>
      </c>
      <c r="AK547" s="17" t="s">
        <v>35</v>
      </c>
      <c r="AL547" s="17" t="s">
        <v>10388</v>
      </c>
      <c r="AM547" s="17">
        <f>MONTH(EMPENHO[[#This Row],[data_empenho]])</f>
        <v>1</v>
      </c>
    </row>
    <row r="548" spans="1:39" x14ac:dyDescent="0.25">
      <c r="A548">
        <v>9</v>
      </c>
      <c r="B548">
        <v>901</v>
      </c>
      <c r="C548">
        <v>4</v>
      </c>
      <c r="D548">
        <v>122</v>
      </c>
      <c r="E548">
        <v>1</v>
      </c>
      <c r="F548">
        <v>0</v>
      </c>
      <c r="G548">
        <v>2010</v>
      </c>
      <c r="H548" s="17" t="s">
        <v>1173</v>
      </c>
      <c r="I548">
        <v>1</v>
      </c>
      <c r="J548">
        <v>0</v>
      </c>
      <c r="K548" s="17" t="s">
        <v>1554</v>
      </c>
      <c r="L548" s="1">
        <v>44588</v>
      </c>
      <c r="M548">
        <v>5479.93</v>
      </c>
      <c r="N548" s="17" t="s">
        <v>437</v>
      </c>
      <c r="O548">
        <v>213</v>
      </c>
      <c r="P548" s="17" t="s">
        <v>438</v>
      </c>
      <c r="Q548">
        <v>0</v>
      </c>
      <c r="R548" s="17" t="s">
        <v>439</v>
      </c>
      <c r="S548" s="17" t="s">
        <v>440</v>
      </c>
      <c r="T548" s="17" t="s">
        <v>438</v>
      </c>
      <c r="U548">
        <v>0</v>
      </c>
      <c r="V548">
        <v>0</v>
      </c>
      <c r="W548" s="17" t="s">
        <v>1555</v>
      </c>
      <c r="X548" s="17" t="s">
        <v>442</v>
      </c>
      <c r="Y548">
        <v>0</v>
      </c>
      <c r="Z548" s="17" t="s">
        <v>486</v>
      </c>
      <c r="AA548" s="17" t="s">
        <v>443</v>
      </c>
      <c r="AB548" s="17" t="s">
        <v>444</v>
      </c>
      <c r="AC548">
        <v>0</v>
      </c>
      <c r="AD548">
        <v>0</v>
      </c>
      <c r="AE548">
        <v>0</v>
      </c>
      <c r="AF548">
        <v>2022</v>
      </c>
      <c r="AG548" s="1">
        <v>44562</v>
      </c>
      <c r="AH548" s="1">
        <v>44773</v>
      </c>
      <c r="AI548" s="1">
        <v>44785</v>
      </c>
      <c r="AJ548" s="17" t="s">
        <v>34</v>
      </c>
      <c r="AK548" s="17" t="s">
        <v>35</v>
      </c>
      <c r="AL548" s="17" t="s">
        <v>10388</v>
      </c>
      <c r="AM548" s="17">
        <f>MONTH(EMPENHO[[#This Row],[data_empenho]])</f>
        <v>1</v>
      </c>
    </row>
    <row r="549" spans="1:39" x14ac:dyDescent="0.25">
      <c r="A549">
        <v>9</v>
      </c>
      <c r="B549">
        <v>901</v>
      </c>
      <c r="C549">
        <v>4</v>
      </c>
      <c r="D549">
        <v>122</v>
      </c>
      <c r="E549">
        <v>1</v>
      </c>
      <c r="F549">
        <v>0</v>
      </c>
      <c r="G549">
        <v>2010</v>
      </c>
      <c r="H549" s="17" t="s">
        <v>1181</v>
      </c>
      <c r="I549">
        <v>1</v>
      </c>
      <c r="J549">
        <v>0</v>
      </c>
      <c r="K549" s="17" t="s">
        <v>1556</v>
      </c>
      <c r="L549" s="1">
        <v>44588</v>
      </c>
      <c r="M549">
        <v>408.65</v>
      </c>
      <c r="N549" s="17" t="s">
        <v>437</v>
      </c>
      <c r="O549">
        <v>213</v>
      </c>
      <c r="P549" s="17" t="s">
        <v>438</v>
      </c>
      <c r="Q549">
        <v>0</v>
      </c>
      <c r="R549" s="17" t="s">
        <v>439</v>
      </c>
      <c r="S549" s="17" t="s">
        <v>440</v>
      </c>
      <c r="T549" s="17" t="s">
        <v>438</v>
      </c>
      <c r="U549">
        <v>0</v>
      </c>
      <c r="V549">
        <v>0</v>
      </c>
      <c r="W549" s="17" t="s">
        <v>1557</v>
      </c>
      <c r="X549" s="17" t="s">
        <v>442</v>
      </c>
      <c r="Y549">
        <v>0</v>
      </c>
      <c r="Z549" s="17" t="s">
        <v>486</v>
      </c>
      <c r="AA549" s="17" t="s">
        <v>443</v>
      </c>
      <c r="AB549" s="17" t="s">
        <v>444</v>
      </c>
      <c r="AC549">
        <v>0</v>
      </c>
      <c r="AD549">
        <v>0</v>
      </c>
      <c r="AE549">
        <v>0</v>
      </c>
      <c r="AF549">
        <v>2022</v>
      </c>
      <c r="AG549" s="1">
        <v>44562</v>
      </c>
      <c r="AH549" s="1">
        <v>44773</v>
      </c>
      <c r="AI549" s="1">
        <v>44785</v>
      </c>
      <c r="AJ549" s="17" t="s">
        <v>34</v>
      </c>
      <c r="AK549" s="17" t="s">
        <v>35</v>
      </c>
      <c r="AL549" s="17" t="s">
        <v>10388</v>
      </c>
      <c r="AM549" s="17">
        <f>MONTH(EMPENHO[[#This Row],[data_empenho]])</f>
        <v>1</v>
      </c>
    </row>
    <row r="550" spans="1:39" x14ac:dyDescent="0.25">
      <c r="A550">
        <v>9</v>
      </c>
      <c r="B550">
        <v>901</v>
      </c>
      <c r="C550">
        <v>4</v>
      </c>
      <c r="D550">
        <v>122</v>
      </c>
      <c r="E550">
        <v>1</v>
      </c>
      <c r="F550">
        <v>0</v>
      </c>
      <c r="G550">
        <v>2010</v>
      </c>
      <c r="H550" s="17" t="s">
        <v>1433</v>
      </c>
      <c r="I550">
        <v>1</v>
      </c>
      <c r="J550">
        <v>0</v>
      </c>
      <c r="K550" s="17" t="s">
        <v>1558</v>
      </c>
      <c r="L550" s="1">
        <v>44588</v>
      </c>
      <c r="M550">
        <v>2695.8</v>
      </c>
      <c r="N550" s="17" t="s">
        <v>437</v>
      </c>
      <c r="O550">
        <v>213</v>
      </c>
      <c r="P550" s="17" t="s">
        <v>438</v>
      </c>
      <c r="Q550">
        <v>0</v>
      </c>
      <c r="R550" s="17" t="s">
        <v>439</v>
      </c>
      <c r="S550" s="17" t="s">
        <v>440</v>
      </c>
      <c r="T550" s="17" t="s">
        <v>438</v>
      </c>
      <c r="U550">
        <v>0</v>
      </c>
      <c r="V550">
        <v>0</v>
      </c>
      <c r="W550" s="17" t="s">
        <v>1559</v>
      </c>
      <c r="X550" s="17" t="s">
        <v>442</v>
      </c>
      <c r="Y550">
        <v>0</v>
      </c>
      <c r="Z550" s="17" t="s">
        <v>486</v>
      </c>
      <c r="AA550" s="17" t="s">
        <v>443</v>
      </c>
      <c r="AB550" s="17" t="s">
        <v>444</v>
      </c>
      <c r="AC550">
        <v>0</v>
      </c>
      <c r="AD550">
        <v>0</v>
      </c>
      <c r="AE550">
        <v>0</v>
      </c>
      <c r="AF550">
        <v>2022</v>
      </c>
      <c r="AG550" s="1">
        <v>44562</v>
      </c>
      <c r="AH550" s="1">
        <v>44773</v>
      </c>
      <c r="AI550" s="1">
        <v>44785</v>
      </c>
      <c r="AJ550" s="17" t="s">
        <v>34</v>
      </c>
      <c r="AK550" s="17" t="s">
        <v>35</v>
      </c>
      <c r="AL550" s="17" t="s">
        <v>10388</v>
      </c>
      <c r="AM550" s="17">
        <f>MONTH(EMPENHO[[#This Row],[data_empenho]])</f>
        <v>1</v>
      </c>
    </row>
    <row r="551" spans="1:39" x14ac:dyDescent="0.25">
      <c r="A551">
        <v>9</v>
      </c>
      <c r="B551">
        <v>901</v>
      </c>
      <c r="C551">
        <v>4</v>
      </c>
      <c r="D551">
        <v>122</v>
      </c>
      <c r="E551">
        <v>1</v>
      </c>
      <c r="F551">
        <v>0</v>
      </c>
      <c r="G551">
        <v>2010</v>
      </c>
      <c r="H551" s="17" t="s">
        <v>1145</v>
      </c>
      <c r="I551">
        <v>1</v>
      </c>
      <c r="J551">
        <v>0</v>
      </c>
      <c r="K551" s="17" t="s">
        <v>1560</v>
      </c>
      <c r="L551" s="1">
        <v>44588</v>
      </c>
      <c r="M551">
        <v>259.95999999999998</v>
      </c>
      <c r="N551" s="17" t="s">
        <v>437</v>
      </c>
      <c r="O551">
        <v>213</v>
      </c>
      <c r="P551" s="17" t="s">
        <v>438</v>
      </c>
      <c r="Q551">
        <v>0</v>
      </c>
      <c r="R551" s="17" t="s">
        <v>439</v>
      </c>
      <c r="S551" s="17" t="s">
        <v>440</v>
      </c>
      <c r="T551" s="17" t="s">
        <v>438</v>
      </c>
      <c r="U551">
        <v>0</v>
      </c>
      <c r="V551">
        <v>0</v>
      </c>
      <c r="W551" s="17" t="s">
        <v>1561</v>
      </c>
      <c r="X551" s="17" t="s">
        <v>442</v>
      </c>
      <c r="Y551">
        <v>0</v>
      </c>
      <c r="Z551" s="17" t="s">
        <v>486</v>
      </c>
      <c r="AA551" s="17" t="s">
        <v>443</v>
      </c>
      <c r="AB551" s="17" t="s">
        <v>444</v>
      </c>
      <c r="AC551">
        <v>0</v>
      </c>
      <c r="AD551">
        <v>0</v>
      </c>
      <c r="AE551">
        <v>0</v>
      </c>
      <c r="AF551">
        <v>2022</v>
      </c>
      <c r="AG551" s="1">
        <v>44562</v>
      </c>
      <c r="AH551" s="1">
        <v>44773</v>
      </c>
      <c r="AI551" s="1">
        <v>44785</v>
      </c>
      <c r="AJ551" s="17" t="s">
        <v>34</v>
      </c>
      <c r="AK551" s="17" t="s">
        <v>35</v>
      </c>
      <c r="AL551" s="17" t="s">
        <v>10388</v>
      </c>
      <c r="AM551" s="17">
        <f>MONTH(EMPENHO[[#This Row],[data_empenho]])</f>
        <v>1</v>
      </c>
    </row>
    <row r="552" spans="1:39" x14ac:dyDescent="0.25">
      <c r="A552">
        <v>9</v>
      </c>
      <c r="B552">
        <v>901</v>
      </c>
      <c r="C552">
        <v>4</v>
      </c>
      <c r="D552">
        <v>122</v>
      </c>
      <c r="E552">
        <v>1</v>
      </c>
      <c r="F552">
        <v>0</v>
      </c>
      <c r="G552">
        <v>2010</v>
      </c>
      <c r="H552" s="17" t="s">
        <v>1176</v>
      </c>
      <c r="I552">
        <v>1</v>
      </c>
      <c r="J552">
        <v>0</v>
      </c>
      <c r="K552" s="17" t="s">
        <v>1562</v>
      </c>
      <c r="L552" s="1">
        <v>44588</v>
      </c>
      <c r="M552">
        <v>319.99</v>
      </c>
      <c r="N552" s="17" t="s">
        <v>437</v>
      </c>
      <c r="O552">
        <v>213</v>
      </c>
      <c r="P552" s="17" t="s">
        <v>438</v>
      </c>
      <c r="Q552">
        <v>0</v>
      </c>
      <c r="R552" s="17" t="s">
        <v>439</v>
      </c>
      <c r="S552" s="17" t="s">
        <v>440</v>
      </c>
      <c r="T552" s="17" t="s">
        <v>438</v>
      </c>
      <c r="U552">
        <v>0</v>
      </c>
      <c r="V552">
        <v>0</v>
      </c>
      <c r="W552" s="17" t="s">
        <v>1563</v>
      </c>
      <c r="X552" s="17" t="s">
        <v>442</v>
      </c>
      <c r="Y552">
        <v>0</v>
      </c>
      <c r="Z552" s="17" t="s">
        <v>486</v>
      </c>
      <c r="AA552" s="17" t="s">
        <v>443</v>
      </c>
      <c r="AB552" s="17" t="s">
        <v>444</v>
      </c>
      <c r="AC552">
        <v>0</v>
      </c>
      <c r="AD552">
        <v>0</v>
      </c>
      <c r="AE552">
        <v>0</v>
      </c>
      <c r="AF552">
        <v>2022</v>
      </c>
      <c r="AG552" s="1">
        <v>44562</v>
      </c>
      <c r="AH552" s="1">
        <v>44773</v>
      </c>
      <c r="AI552" s="1">
        <v>44785</v>
      </c>
      <c r="AJ552" s="17" t="s">
        <v>34</v>
      </c>
      <c r="AK552" s="17" t="s">
        <v>35</v>
      </c>
      <c r="AL552" s="17" t="s">
        <v>10388</v>
      </c>
      <c r="AM552" s="17">
        <f>MONTH(EMPENHO[[#This Row],[data_empenho]])</f>
        <v>1</v>
      </c>
    </row>
    <row r="553" spans="1:39" x14ac:dyDescent="0.25">
      <c r="A553">
        <v>9</v>
      </c>
      <c r="B553">
        <v>901</v>
      </c>
      <c r="C553">
        <v>4</v>
      </c>
      <c r="D553">
        <v>122</v>
      </c>
      <c r="E553">
        <v>1</v>
      </c>
      <c r="F553">
        <v>0</v>
      </c>
      <c r="G553">
        <v>2010</v>
      </c>
      <c r="H553" s="17" t="s">
        <v>1213</v>
      </c>
      <c r="I553">
        <v>1</v>
      </c>
      <c r="J553">
        <v>0</v>
      </c>
      <c r="K553" s="17" t="s">
        <v>1564</v>
      </c>
      <c r="L553" s="1">
        <v>44588</v>
      </c>
      <c r="M553">
        <v>58.24</v>
      </c>
      <c r="N553" s="17" t="s">
        <v>437</v>
      </c>
      <c r="O553">
        <v>213</v>
      </c>
      <c r="P553" s="17" t="s">
        <v>438</v>
      </c>
      <c r="Q553">
        <v>0</v>
      </c>
      <c r="R553" s="17" t="s">
        <v>439</v>
      </c>
      <c r="S553" s="17" t="s">
        <v>440</v>
      </c>
      <c r="T553" s="17" t="s">
        <v>438</v>
      </c>
      <c r="U553">
        <v>0</v>
      </c>
      <c r="V553">
        <v>0</v>
      </c>
      <c r="W553" s="17" t="s">
        <v>1565</v>
      </c>
      <c r="X553" s="17" t="s">
        <v>442</v>
      </c>
      <c r="Y553">
        <v>0</v>
      </c>
      <c r="Z553" s="17" t="s">
        <v>486</v>
      </c>
      <c r="AA553" s="17" t="s">
        <v>443</v>
      </c>
      <c r="AB553" s="17" t="s">
        <v>444</v>
      </c>
      <c r="AC553">
        <v>0</v>
      </c>
      <c r="AD553">
        <v>0</v>
      </c>
      <c r="AE553">
        <v>0</v>
      </c>
      <c r="AF553">
        <v>2022</v>
      </c>
      <c r="AG553" s="1">
        <v>44562</v>
      </c>
      <c r="AH553" s="1">
        <v>44773</v>
      </c>
      <c r="AI553" s="1">
        <v>44785</v>
      </c>
      <c r="AJ553" s="17" t="s">
        <v>34</v>
      </c>
      <c r="AK553" s="17" t="s">
        <v>35</v>
      </c>
      <c r="AL553" s="17" t="s">
        <v>10388</v>
      </c>
      <c r="AM553" s="17">
        <f>MONTH(EMPENHO[[#This Row],[data_empenho]])</f>
        <v>1</v>
      </c>
    </row>
    <row r="554" spans="1:39" x14ac:dyDescent="0.25">
      <c r="A554">
        <v>9</v>
      </c>
      <c r="B554">
        <v>902</v>
      </c>
      <c r="C554">
        <v>8</v>
      </c>
      <c r="D554">
        <v>244</v>
      </c>
      <c r="E554">
        <v>11</v>
      </c>
      <c r="F554">
        <v>0</v>
      </c>
      <c r="G554">
        <v>2018</v>
      </c>
      <c r="H554" s="17" t="s">
        <v>1173</v>
      </c>
      <c r="I554">
        <v>1</v>
      </c>
      <c r="J554">
        <v>0</v>
      </c>
      <c r="K554" s="17" t="s">
        <v>1566</v>
      </c>
      <c r="L554" s="1">
        <v>44588</v>
      </c>
      <c r="M554">
        <v>9216.9599999999991</v>
      </c>
      <c r="N554" s="17" t="s">
        <v>437</v>
      </c>
      <c r="O554">
        <v>213</v>
      </c>
      <c r="P554" s="17" t="s">
        <v>438</v>
      </c>
      <c r="Q554">
        <v>0</v>
      </c>
      <c r="R554" s="17" t="s">
        <v>439</v>
      </c>
      <c r="S554" s="17" t="s">
        <v>440</v>
      </c>
      <c r="T554" s="17" t="s">
        <v>438</v>
      </c>
      <c r="U554">
        <v>0</v>
      </c>
      <c r="V554">
        <v>0</v>
      </c>
      <c r="W554" s="17" t="s">
        <v>1567</v>
      </c>
      <c r="X554" s="17" t="s">
        <v>442</v>
      </c>
      <c r="Y554">
        <v>0</v>
      </c>
      <c r="Z554" s="17" t="s">
        <v>486</v>
      </c>
      <c r="AA554" s="17" t="s">
        <v>443</v>
      </c>
      <c r="AB554" s="17" t="s">
        <v>444</v>
      </c>
      <c r="AC554">
        <v>0</v>
      </c>
      <c r="AD554">
        <v>0</v>
      </c>
      <c r="AE554">
        <v>0</v>
      </c>
      <c r="AF554">
        <v>2022</v>
      </c>
      <c r="AG554" s="1">
        <v>44562</v>
      </c>
      <c r="AH554" s="1">
        <v>44773</v>
      </c>
      <c r="AI554" s="1">
        <v>44785</v>
      </c>
      <c r="AJ554" s="17" t="s">
        <v>34</v>
      </c>
      <c r="AK554" s="17" t="s">
        <v>35</v>
      </c>
      <c r="AL554" s="17" t="s">
        <v>10388</v>
      </c>
      <c r="AM554" s="17">
        <f>MONTH(EMPENHO[[#This Row],[data_empenho]])</f>
        <v>1</v>
      </c>
    </row>
    <row r="555" spans="1:39" x14ac:dyDescent="0.25">
      <c r="A555">
        <v>9</v>
      </c>
      <c r="B555">
        <v>902</v>
      </c>
      <c r="C555">
        <v>8</v>
      </c>
      <c r="D555">
        <v>244</v>
      </c>
      <c r="E555">
        <v>11</v>
      </c>
      <c r="F555">
        <v>0</v>
      </c>
      <c r="G555">
        <v>2018</v>
      </c>
      <c r="H555" s="17" t="s">
        <v>1568</v>
      </c>
      <c r="I555">
        <v>1</v>
      </c>
      <c r="J555">
        <v>0</v>
      </c>
      <c r="K555" s="17" t="s">
        <v>1569</v>
      </c>
      <c r="L555" s="1">
        <v>44588</v>
      </c>
      <c r="M555">
        <v>172.84</v>
      </c>
      <c r="N555" s="17" t="s">
        <v>437</v>
      </c>
      <c r="O555">
        <v>213</v>
      </c>
      <c r="P555" s="17" t="s">
        <v>438</v>
      </c>
      <c r="Q555">
        <v>0</v>
      </c>
      <c r="R555" s="17" t="s">
        <v>439</v>
      </c>
      <c r="S555" s="17" t="s">
        <v>440</v>
      </c>
      <c r="T555" s="17" t="s">
        <v>438</v>
      </c>
      <c r="U555">
        <v>0</v>
      </c>
      <c r="V555">
        <v>0</v>
      </c>
      <c r="W555" s="17" t="s">
        <v>1570</v>
      </c>
      <c r="X555" s="17" t="s">
        <v>442</v>
      </c>
      <c r="Y555">
        <v>0</v>
      </c>
      <c r="Z555" s="17" t="s">
        <v>486</v>
      </c>
      <c r="AA555" s="17" t="s">
        <v>443</v>
      </c>
      <c r="AB555" s="17" t="s">
        <v>444</v>
      </c>
      <c r="AC555">
        <v>0</v>
      </c>
      <c r="AD555">
        <v>0</v>
      </c>
      <c r="AE555">
        <v>0</v>
      </c>
      <c r="AF555">
        <v>2022</v>
      </c>
      <c r="AG555" s="1">
        <v>44562</v>
      </c>
      <c r="AH555" s="1">
        <v>44773</v>
      </c>
      <c r="AI555" s="1">
        <v>44785</v>
      </c>
      <c r="AJ555" s="17" t="s">
        <v>34</v>
      </c>
      <c r="AK555" s="17" t="s">
        <v>35</v>
      </c>
      <c r="AL555" s="17" t="s">
        <v>10388</v>
      </c>
      <c r="AM555" s="17">
        <f>MONTH(EMPENHO[[#This Row],[data_empenho]])</f>
        <v>1</v>
      </c>
    </row>
    <row r="556" spans="1:39" x14ac:dyDescent="0.25">
      <c r="A556">
        <v>9</v>
      </c>
      <c r="B556">
        <v>902</v>
      </c>
      <c r="C556">
        <v>8</v>
      </c>
      <c r="D556">
        <v>244</v>
      </c>
      <c r="E556">
        <v>11</v>
      </c>
      <c r="F556">
        <v>0</v>
      </c>
      <c r="G556">
        <v>2018</v>
      </c>
      <c r="H556" s="17" t="s">
        <v>1181</v>
      </c>
      <c r="I556">
        <v>1</v>
      </c>
      <c r="J556">
        <v>0</v>
      </c>
      <c r="K556" s="17" t="s">
        <v>1571</v>
      </c>
      <c r="L556" s="1">
        <v>44588</v>
      </c>
      <c r="M556">
        <v>408.65</v>
      </c>
      <c r="N556" s="17" t="s">
        <v>437</v>
      </c>
      <c r="O556">
        <v>213</v>
      </c>
      <c r="P556" s="17" t="s">
        <v>438</v>
      </c>
      <c r="Q556">
        <v>0</v>
      </c>
      <c r="R556" s="17" t="s">
        <v>439</v>
      </c>
      <c r="S556" s="17" t="s">
        <v>440</v>
      </c>
      <c r="T556" s="17" t="s">
        <v>438</v>
      </c>
      <c r="U556">
        <v>0</v>
      </c>
      <c r="V556">
        <v>0</v>
      </c>
      <c r="W556" s="17" t="s">
        <v>1572</v>
      </c>
      <c r="X556" s="17" t="s">
        <v>442</v>
      </c>
      <c r="Y556">
        <v>0</v>
      </c>
      <c r="Z556" s="17" t="s">
        <v>486</v>
      </c>
      <c r="AA556" s="17" t="s">
        <v>443</v>
      </c>
      <c r="AB556" s="17" t="s">
        <v>444</v>
      </c>
      <c r="AC556">
        <v>0</v>
      </c>
      <c r="AD556">
        <v>0</v>
      </c>
      <c r="AE556">
        <v>0</v>
      </c>
      <c r="AF556">
        <v>2022</v>
      </c>
      <c r="AG556" s="1">
        <v>44562</v>
      </c>
      <c r="AH556" s="1">
        <v>44773</v>
      </c>
      <c r="AI556" s="1">
        <v>44785</v>
      </c>
      <c r="AJ556" s="17" t="s">
        <v>34</v>
      </c>
      <c r="AK556" s="17" t="s">
        <v>35</v>
      </c>
      <c r="AL556" s="17" t="s">
        <v>10388</v>
      </c>
      <c r="AM556" s="17">
        <f>MONTH(EMPENHO[[#This Row],[data_empenho]])</f>
        <v>1</v>
      </c>
    </row>
    <row r="557" spans="1:39" x14ac:dyDescent="0.25">
      <c r="A557">
        <v>9</v>
      </c>
      <c r="B557">
        <v>902</v>
      </c>
      <c r="C557">
        <v>8</v>
      </c>
      <c r="D557">
        <v>244</v>
      </c>
      <c r="E557">
        <v>11</v>
      </c>
      <c r="F557">
        <v>0</v>
      </c>
      <c r="G557">
        <v>2018</v>
      </c>
      <c r="H557" s="17" t="s">
        <v>1568</v>
      </c>
      <c r="I557">
        <v>1</v>
      </c>
      <c r="J557">
        <v>0</v>
      </c>
      <c r="K557" s="17" t="s">
        <v>1573</v>
      </c>
      <c r="L557" s="1">
        <v>44588</v>
      </c>
      <c r="M557">
        <v>587.66999999999996</v>
      </c>
      <c r="N557" s="17" t="s">
        <v>437</v>
      </c>
      <c r="O557">
        <v>213</v>
      </c>
      <c r="P557" s="17" t="s">
        <v>438</v>
      </c>
      <c r="Q557">
        <v>0</v>
      </c>
      <c r="R557" s="17" t="s">
        <v>439</v>
      </c>
      <c r="S557" s="17" t="s">
        <v>440</v>
      </c>
      <c r="T557" s="17" t="s">
        <v>438</v>
      </c>
      <c r="U557">
        <v>0</v>
      </c>
      <c r="V557">
        <v>0</v>
      </c>
      <c r="W557" s="17" t="s">
        <v>1574</v>
      </c>
      <c r="X557" s="17" t="s">
        <v>442</v>
      </c>
      <c r="Y557">
        <v>0</v>
      </c>
      <c r="Z557" s="17" t="s">
        <v>486</v>
      </c>
      <c r="AA557" s="17" t="s">
        <v>443</v>
      </c>
      <c r="AB557" s="17" t="s">
        <v>444</v>
      </c>
      <c r="AC557">
        <v>0</v>
      </c>
      <c r="AD557">
        <v>0</v>
      </c>
      <c r="AE557">
        <v>0</v>
      </c>
      <c r="AF557">
        <v>2022</v>
      </c>
      <c r="AG557" s="1">
        <v>44562</v>
      </c>
      <c r="AH557" s="1">
        <v>44773</v>
      </c>
      <c r="AI557" s="1">
        <v>44785</v>
      </c>
      <c r="AJ557" s="17" t="s">
        <v>34</v>
      </c>
      <c r="AK557" s="17" t="s">
        <v>35</v>
      </c>
      <c r="AL557" s="17" t="s">
        <v>10388</v>
      </c>
      <c r="AM557" s="17">
        <f>MONTH(EMPENHO[[#This Row],[data_empenho]])</f>
        <v>1</v>
      </c>
    </row>
    <row r="558" spans="1:39" x14ac:dyDescent="0.25">
      <c r="A558">
        <v>9</v>
      </c>
      <c r="B558">
        <v>902</v>
      </c>
      <c r="C558">
        <v>8</v>
      </c>
      <c r="D558">
        <v>244</v>
      </c>
      <c r="E558">
        <v>11</v>
      </c>
      <c r="F558">
        <v>0</v>
      </c>
      <c r="G558">
        <v>2018</v>
      </c>
      <c r="H558" s="17" t="s">
        <v>1184</v>
      </c>
      <c r="I558">
        <v>1</v>
      </c>
      <c r="J558">
        <v>0</v>
      </c>
      <c r="K558" s="17" t="s">
        <v>1575</v>
      </c>
      <c r="L558" s="1">
        <v>44588</v>
      </c>
      <c r="M558">
        <v>929.6</v>
      </c>
      <c r="N558" s="17" t="s">
        <v>437</v>
      </c>
      <c r="O558">
        <v>213</v>
      </c>
      <c r="P558" s="17" t="s">
        <v>438</v>
      </c>
      <c r="Q558">
        <v>0</v>
      </c>
      <c r="R558" s="17" t="s">
        <v>439</v>
      </c>
      <c r="S558" s="17" t="s">
        <v>440</v>
      </c>
      <c r="T558" s="17" t="s">
        <v>438</v>
      </c>
      <c r="U558">
        <v>0</v>
      </c>
      <c r="V558">
        <v>0</v>
      </c>
      <c r="W558" s="17" t="s">
        <v>1574</v>
      </c>
      <c r="X558" s="17" t="s">
        <v>442</v>
      </c>
      <c r="Y558">
        <v>0</v>
      </c>
      <c r="Z558" s="17" t="s">
        <v>486</v>
      </c>
      <c r="AA558" s="17" t="s">
        <v>443</v>
      </c>
      <c r="AB558" s="17" t="s">
        <v>444</v>
      </c>
      <c r="AC558">
        <v>0</v>
      </c>
      <c r="AD558">
        <v>0</v>
      </c>
      <c r="AE558">
        <v>0</v>
      </c>
      <c r="AF558">
        <v>2022</v>
      </c>
      <c r="AG558" s="1">
        <v>44562</v>
      </c>
      <c r="AH558" s="1">
        <v>44773</v>
      </c>
      <c r="AI558" s="1">
        <v>44785</v>
      </c>
      <c r="AJ558" s="17" t="s">
        <v>34</v>
      </c>
      <c r="AK558" s="17" t="s">
        <v>35</v>
      </c>
      <c r="AL558" s="17" t="s">
        <v>10388</v>
      </c>
      <c r="AM558" s="17">
        <f>MONTH(EMPENHO[[#This Row],[data_empenho]])</f>
        <v>1</v>
      </c>
    </row>
    <row r="559" spans="1:39" x14ac:dyDescent="0.25">
      <c r="A559">
        <v>9</v>
      </c>
      <c r="B559">
        <v>902</v>
      </c>
      <c r="C559">
        <v>8</v>
      </c>
      <c r="D559">
        <v>244</v>
      </c>
      <c r="E559">
        <v>11</v>
      </c>
      <c r="F559">
        <v>0</v>
      </c>
      <c r="G559">
        <v>2018</v>
      </c>
      <c r="H559" s="17" t="s">
        <v>1273</v>
      </c>
      <c r="I559">
        <v>1</v>
      </c>
      <c r="J559">
        <v>0</v>
      </c>
      <c r="K559" s="17" t="s">
        <v>1576</v>
      </c>
      <c r="L559" s="1">
        <v>44588</v>
      </c>
      <c r="M559">
        <v>3317.73</v>
      </c>
      <c r="N559" s="17" t="s">
        <v>437</v>
      </c>
      <c r="O559">
        <v>213</v>
      </c>
      <c r="P559" s="17" t="s">
        <v>438</v>
      </c>
      <c r="Q559">
        <v>0</v>
      </c>
      <c r="R559" s="17" t="s">
        <v>439</v>
      </c>
      <c r="S559" s="17" t="s">
        <v>440</v>
      </c>
      <c r="T559" s="17" t="s">
        <v>438</v>
      </c>
      <c r="U559">
        <v>0</v>
      </c>
      <c r="V559">
        <v>0</v>
      </c>
      <c r="W559" s="17" t="s">
        <v>1577</v>
      </c>
      <c r="X559" s="17" t="s">
        <v>442</v>
      </c>
      <c r="Y559">
        <v>0</v>
      </c>
      <c r="Z559" s="17" t="s">
        <v>486</v>
      </c>
      <c r="AA559" s="17" t="s">
        <v>443</v>
      </c>
      <c r="AB559" s="17" t="s">
        <v>444</v>
      </c>
      <c r="AC559">
        <v>0</v>
      </c>
      <c r="AD559">
        <v>0</v>
      </c>
      <c r="AE559">
        <v>0</v>
      </c>
      <c r="AF559">
        <v>2022</v>
      </c>
      <c r="AG559" s="1">
        <v>44562</v>
      </c>
      <c r="AH559" s="1">
        <v>44773</v>
      </c>
      <c r="AI559" s="1">
        <v>44785</v>
      </c>
      <c r="AJ559" s="17" t="s">
        <v>34</v>
      </c>
      <c r="AK559" s="17" t="s">
        <v>35</v>
      </c>
      <c r="AL559" s="17" t="s">
        <v>10388</v>
      </c>
      <c r="AM559" s="17">
        <f>MONTH(EMPENHO[[#This Row],[data_empenho]])</f>
        <v>1</v>
      </c>
    </row>
    <row r="560" spans="1:39" x14ac:dyDescent="0.25">
      <c r="A560">
        <v>9</v>
      </c>
      <c r="B560">
        <v>902</v>
      </c>
      <c r="C560">
        <v>8</v>
      </c>
      <c r="D560">
        <v>244</v>
      </c>
      <c r="E560">
        <v>11</v>
      </c>
      <c r="F560">
        <v>0</v>
      </c>
      <c r="G560">
        <v>2018</v>
      </c>
      <c r="H560" s="17" t="s">
        <v>1176</v>
      </c>
      <c r="I560">
        <v>1</v>
      </c>
      <c r="J560">
        <v>0</v>
      </c>
      <c r="K560" s="17" t="s">
        <v>1578</v>
      </c>
      <c r="L560" s="1">
        <v>44588</v>
      </c>
      <c r="M560">
        <v>801.14</v>
      </c>
      <c r="N560" s="17" t="s">
        <v>437</v>
      </c>
      <c r="O560">
        <v>213</v>
      </c>
      <c r="P560" s="17" t="s">
        <v>438</v>
      </c>
      <c r="Q560">
        <v>0</v>
      </c>
      <c r="R560" s="17" t="s">
        <v>439</v>
      </c>
      <c r="S560" s="17" t="s">
        <v>440</v>
      </c>
      <c r="T560" s="17" t="s">
        <v>438</v>
      </c>
      <c r="U560">
        <v>0</v>
      </c>
      <c r="V560">
        <v>0</v>
      </c>
      <c r="W560" s="17" t="s">
        <v>1579</v>
      </c>
      <c r="X560" s="17" t="s">
        <v>442</v>
      </c>
      <c r="Y560">
        <v>0</v>
      </c>
      <c r="Z560" s="17" t="s">
        <v>486</v>
      </c>
      <c r="AA560" s="17" t="s">
        <v>443</v>
      </c>
      <c r="AB560" s="17" t="s">
        <v>444</v>
      </c>
      <c r="AC560">
        <v>0</v>
      </c>
      <c r="AD560">
        <v>0</v>
      </c>
      <c r="AE560">
        <v>0</v>
      </c>
      <c r="AF560">
        <v>2022</v>
      </c>
      <c r="AG560" s="1">
        <v>44562</v>
      </c>
      <c r="AH560" s="1">
        <v>44773</v>
      </c>
      <c r="AI560" s="1">
        <v>44785</v>
      </c>
      <c r="AJ560" s="17" t="s">
        <v>34</v>
      </c>
      <c r="AK560" s="17" t="s">
        <v>35</v>
      </c>
      <c r="AL560" s="17" t="s">
        <v>10388</v>
      </c>
      <c r="AM560" s="17">
        <f>MONTH(EMPENHO[[#This Row],[data_empenho]])</f>
        <v>1</v>
      </c>
    </row>
    <row r="561" spans="1:39" x14ac:dyDescent="0.25">
      <c r="A561">
        <v>9</v>
      </c>
      <c r="B561">
        <v>902</v>
      </c>
      <c r="C561">
        <v>8</v>
      </c>
      <c r="D561">
        <v>244</v>
      </c>
      <c r="E561">
        <v>11</v>
      </c>
      <c r="F561">
        <v>0</v>
      </c>
      <c r="G561">
        <v>2018</v>
      </c>
      <c r="H561" s="17" t="s">
        <v>1213</v>
      </c>
      <c r="I561">
        <v>1</v>
      </c>
      <c r="J561">
        <v>0</v>
      </c>
      <c r="K561" s="17" t="s">
        <v>1580</v>
      </c>
      <c r="L561" s="1">
        <v>44588</v>
      </c>
      <c r="M561">
        <v>119.75</v>
      </c>
      <c r="N561" s="17" t="s">
        <v>437</v>
      </c>
      <c r="O561">
        <v>213</v>
      </c>
      <c r="P561" s="17" t="s">
        <v>438</v>
      </c>
      <c r="Q561">
        <v>0</v>
      </c>
      <c r="R561" s="17" t="s">
        <v>439</v>
      </c>
      <c r="S561" s="17" t="s">
        <v>440</v>
      </c>
      <c r="T561" s="17" t="s">
        <v>438</v>
      </c>
      <c r="U561">
        <v>0</v>
      </c>
      <c r="V561">
        <v>0</v>
      </c>
      <c r="W561" s="17" t="s">
        <v>1581</v>
      </c>
      <c r="X561" s="17" t="s">
        <v>442</v>
      </c>
      <c r="Y561">
        <v>0</v>
      </c>
      <c r="Z561" s="17" t="s">
        <v>486</v>
      </c>
      <c r="AA561" s="17" t="s">
        <v>443</v>
      </c>
      <c r="AB561" s="17" t="s">
        <v>444</v>
      </c>
      <c r="AC561">
        <v>0</v>
      </c>
      <c r="AD561">
        <v>0</v>
      </c>
      <c r="AE561">
        <v>0</v>
      </c>
      <c r="AF561">
        <v>2022</v>
      </c>
      <c r="AG561" s="1">
        <v>44562</v>
      </c>
      <c r="AH561" s="1">
        <v>44773</v>
      </c>
      <c r="AI561" s="1">
        <v>44785</v>
      </c>
      <c r="AJ561" s="17" t="s">
        <v>34</v>
      </c>
      <c r="AK561" s="17" t="s">
        <v>35</v>
      </c>
      <c r="AL561" s="17" t="s">
        <v>10388</v>
      </c>
      <c r="AM561" s="17">
        <f>MONTH(EMPENHO[[#This Row],[data_empenho]])</f>
        <v>1</v>
      </c>
    </row>
    <row r="562" spans="1:39" x14ac:dyDescent="0.25">
      <c r="A562">
        <v>9</v>
      </c>
      <c r="B562">
        <v>902</v>
      </c>
      <c r="C562">
        <v>8</v>
      </c>
      <c r="D562">
        <v>244</v>
      </c>
      <c r="E562">
        <v>11</v>
      </c>
      <c r="F562">
        <v>0</v>
      </c>
      <c r="G562">
        <v>2018</v>
      </c>
      <c r="H562" s="17" t="s">
        <v>1568</v>
      </c>
      <c r="I562">
        <v>1</v>
      </c>
      <c r="J562">
        <v>0</v>
      </c>
      <c r="K562" s="17" t="s">
        <v>1582</v>
      </c>
      <c r="L562" s="1">
        <v>44588</v>
      </c>
      <c r="M562">
        <v>518.53</v>
      </c>
      <c r="N562" s="17" t="s">
        <v>437</v>
      </c>
      <c r="O562">
        <v>213</v>
      </c>
      <c r="P562" s="17" t="s">
        <v>438</v>
      </c>
      <c r="Q562">
        <v>0</v>
      </c>
      <c r="R562" s="17" t="s">
        <v>439</v>
      </c>
      <c r="S562" s="17" t="s">
        <v>440</v>
      </c>
      <c r="T562" s="17" t="s">
        <v>438</v>
      </c>
      <c r="U562">
        <v>0</v>
      </c>
      <c r="V562">
        <v>0</v>
      </c>
      <c r="W562" s="17" t="s">
        <v>1583</v>
      </c>
      <c r="X562" s="17" t="s">
        <v>442</v>
      </c>
      <c r="Y562">
        <v>0</v>
      </c>
      <c r="Z562" s="17" t="s">
        <v>486</v>
      </c>
      <c r="AA562" s="17" t="s">
        <v>443</v>
      </c>
      <c r="AB562" s="17" t="s">
        <v>444</v>
      </c>
      <c r="AC562">
        <v>0</v>
      </c>
      <c r="AD562">
        <v>0</v>
      </c>
      <c r="AE562">
        <v>0</v>
      </c>
      <c r="AF562">
        <v>2022</v>
      </c>
      <c r="AG562" s="1">
        <v>44562</v>
      </c>
      <c r="AH562" s="1">
        <v>44773</v>
      </c>
      <c r="AI562" s="1">
        <v>44785</v>
      </c>
      <c r="AJ562" s="17" t="s">
        <v>34</v>
      </c>
      <c r="AK562" s="17" t="s">
        <v>35</v>
      </c>
      <c r="AL562" s="17" t="s">
        <v>10388</v>
      </c>
      <c r="AM562" s="17">
        <f>MONTH(EMPENHO[[#This Row],[data_empenho]])</f>
        <v>1</v>
      </c>
    </row>
    <row r="563" spans="1:39" x14ac:dyDescent="0.25">
      <c r="A563">
        <v>9</v>
      </c>
      <c r="B563">
        <v>902</v>
      </c>
      <c r="C563">
        <v>8</v>
      </c>
      <c r="D563">
        <v>244</v>
      </c>
      <c r="E563">
        <v>11</v>
      </c>
      <c r="F563">
        <v>0</v>
      </c>
      <c r="G563">
        <v>2018</v>
      </c>
      <c r="H563" s="17" t="s">
        <v>1568</v>
      </c>
      <c r="I563">
        <v>1</v>
      </c>
      <c r="J563">
        <v>0</v>
      </c>
      <c r="K563" s="17" t="s">
        <v>1584</v>
      </c>
      <c r="L563" s="1">
        <v>44588</v>
      </c>
      <c r="M563">
        <v>1244.48</v>
      </c>
      <c r="N563" s="17" t="s">
        <v>437</v>
      </c>
      <c r="O563">
        <v>213</v>
      </c>
      <c r="P563" s="17" t="s">
        <v>438</v>
      </c>
      <c r="Q563">
        <v>0</v>
      </c>
      <c r="R563" s="17" t="s">
        <v>439</v>
      </c>
      <c r="S563" s="17" t="s">
        <v>440</v>
      </c>
      <c r="T563" s="17" t="s">
        <v>438</v>
      </c>
      <c r="U563">
        <v>0</v>
      </c>
      <c r="V563">
        <v>0</v>
      </c>
      <c r="W563" s="17" t="s">
        <v>1585</v>
      </c>
      <c r="X563" s="17" t="s">
        <v>442</v>
      </c>
      <c r="Y563">
        <v>0</v>
      </c>
      <c r="Z563" s="17" t="s">
        <v>486</v>
      </c>
      <c r="AA563" s="17" t="s">
        <v>443</v>
      </c>
      <c r="AB563" s="17" t="s">
        <v>444</v>
      </c>
      <c r="AC563">
        <v>0</v>
      </c>
      <c r="AD563">
        <v>0</v>
      </c>
      <c r="AE563">
        <v>0</v>
      </c>
      <c r="AF563">
        <v>2022</v>
      </c>
      <c r="AG563" s="1">
        <v>44562</v>
      </c>
      <c r="AH563" s="1">
        <v>44773</v>
      </c>
      <c r="AI563" s="1">
        <v>44785</v>
      </c>
      <c r="AJ563" s="17" t="s">
        <v>34</v>
      </c>
      <c r="AK563" s="17" t="s">
        <v>35</v>
      </c>
      <c r="AL563" s="17" t="s">
        <v>10388</v>
      </c>
      <c r="AM563" s="17">
        <f>MONTH(EMPENHO[[#This Row],[data_empenho]])</f>
        <v>1</v>
      </c>
    </row>
    <row r="564" spans="1:39" x14ac:dyDescent="0.25">
      <c r="A564">
        <v>10</v>
      </c>
      <c r="B564">
        <v>1001</v>
      </c>
      <c r="C564">
        <v>4</v>
      </c>
      <c r="D564">
        <v>122</v>
      </c>
      <c r="E564">
        <v>1</v>
      </c>
      <c r="F564">
        <v>0</v>
      </c>
      <c r="G564">
        <v>2050</v>
      </c>
      <c r="H564" s="17" t="s">
        <v>1173</v>
      </c>
      <c r="I564">
        <v>1</v>
      </c>
      <c r="J564">
        <v>0</v>
      </c>
      <c r="K564" s="17" t="s">
        <v>1586</v>
      </c>
      <c r="L564" s="1">
        <v>44588</v>
      </c>
      <c r="M564">
        <v>18534.79</v>
      </c>
      <c r="N564" s="17" t="s">
        <v>437</v>
      </c>
      <c r="O564">
        <v>213</v>
      </c>
      <c r="P564" s="17" t="s">
        <v>438</v>
      </c>
      <c r="Q564">
        <v>0</v>
      </c>
      <c r="R564" s="17" t="s">
        <v>439</v>
      </c>
      <c r="S564" s="17" t="s">
        <v>440</v>
      </c>
      <c r="T564" s="17" t="s">
        <v>438</v>
      </c>
      <c r="U564">
        <v>0</v>
      </c>
      <c r="V564">
        <v>0</v>
      </c>
      <c r="W564" s="17" t="s">
        <v>1587</v>
      </c>
      <c r="X564" s="17" t="s">
        <v>442</v>
      </c>
      <c r="Y564">
        <v>0</v>
      </c>
      <c r="Z564" s="17" t="s">
        <v>486</v>
      </c>
      <c r="AA564" s="17" t="s">
        <v>443</v>
      </c>
      <c r="AB564" s="17" t="s">
        <v>444</v>
      </c>
      <c r="AC564">
        <v>0</v>
      </c>
      <c r="AD564">
        <v>0</v>
      </c>
      <c r="AE564">
        <v>0</v>
      </c>
      <c r="AF564">
        <v>2022</v>
      </c>
      <c r="AG564" s="1">
        <v>44562</v>
      </c>
      <c r="AH564" s="1">
        <v>44773</v>
      </c>
      <c r="AI564" s="1">
        <v>44785</v>
      </c>
      <c r="AJ564" s="17" t="s">
        <v>34</v>
      </c>
      <c r="AK564" s="17" t="s">
        <v>35</v>
      </c>
      <c r="AL564" s="17" t="s">
        <v>10388</v>
      </c>
      <c r="AM564" s="17">
        <f>MONTH(EMPENHO[[#This Row],[data_empenho]])</f>
        <v>1</v>
      </c>
    </row>
    <row r="565" spans="1:39" x14ac:dyDescent="0.25">
      <c r="A565">
        <v>10</v>
      </c>
      <c r="B565">
        <v>1001</v>
      </c>
      <c r="C565">
        <v>4</v>
      </c>
      <c r="D565">
        <v>122</v>
      </c>
      <c r="E565">
        <v>1</v>
      </c>
      <c r="F565">
        <v>0</v>
      </c>
      <c r="G565">
        <v>2050</v>
      </c>
      <c r="H565" s="17" t="s">
        <v>1181</v>
      </c>
      <c r="I565">
        <v>1</v>
      </c>
      <c r="J565">
        <v>0</v>
      </c>
      <c r="K565" s="17" t="s">
        <v>1588</v>
      </c>
      <c r="L565" s="1">
        <v>44588</v>
      </c>
      <c r="M565">
        <v>1320.05</v>
      </c>
      <c r="N565" s="17" t="s">
        <v>437</v>
      </c>
      <c r="O565">
        <v>213</v>
      </c>
      <c r="P565" s="17" t="s">
        <v>438</v>
      </c>
      <c r="Q565">
        <v>0</v>
      </c>
      <c r="R565" s="17" t="s">
        <v>439</v>
      </c>
      <c r="S565" s="17" t="s">
        <v>440</v>
      </c>
      <c r="T565" s="17" t="s">
        <v>438</v>
      </c>
      <c r="U565">
        <v>0</v>
      </c>
      <c r="V565">
        <v>0</v>
      </c>
      <c r="W565" s="17" t="s">
        <v>1589</v>
      </c>
      <c r="X565" s="17" t="s">
        <v>442</v>
      </c>
      <c r="Y565">
        <v>0</v>
      </c>
      <c r="Z565" s="17" t="s">
        <v>486</v>
      </c>
      <c r="AA565" s="17" t="s">
        <v>443</v>
      </c>
      <c r="AB565" s="17" t="s">
        <v>444</v>
      </c>
      <c r="AC565">
        <v>0</v>
      </c>
      <c r="AD565">
        <v>0</v>
      </c>
      <c r="AE565">
        <v>0</v>
      </c>
      <c r="AF565">
        <v>2022</v>
      </c>
      <c r="AG565" s="1">
        <v>44562</v>
      </c>
      <c r="AH565" s="1">
        <v>44773</v>
      </c>
      <c r="AI565" s="1">
        <v>44785</v>
      </c>
      <c r="AJ565" s="17" t="s">
        <v>34</v>
      </c>
      <c r="AK565" s="17" t="s">
        <v>35</v>
      </c>
      <c r="AL565" s="17" t="s">
        <v>10388</v>
      </c>
      <c r="AM565" s="17">
        <f>MONTH(EMPENHO[[#This Row],[data_empenho]])</f>
        <v>1</v>
      </c>
    </row>
    <row r="566" spans="1:39" x14ac:dyDescent="0.25">
      <c r="A566">
        <v>10</v>
      </c>
      <c r="B566">
        <v>1001</v>
      </c>
      <c r="C566">
        <v>4</v>
      </c>
      <c r="D566">
        <v>122</v>
      </c>
      <c r="E566">
        <v>1</v>
      </c>
      <c r="F566">
        <v>0</v>
      </c>
      <c r="G566">
        <v>2050</v>
      </c>
      <c r="H566" s="17" t="s">
        <v>1145</v>
      </c>
      <c r="I566">
        <v>1</v>
      </c>
      <c r="J566">
        <v>0</v>
      </c>
      <c r="K566" s="17" t="s">
        <v>1590</v>
      </c>
      <c r="L566" s="1">
        <v>44588</v>
      </c>
      <c r="M566">
        <v>337.94</v>
      </c>
      <c r="N566" s="17" t="s">
        <v>437</v>
      </c>
      <c r="O566">
        <v>213</v>
      </c>
      <c r="P566" s="17" t="s">
        <v>438</v>
      </c>
      <c r="Q566">
        <v>0</v>
      </c>
      <c r="R566" s="17" t="s">
        <v>439</v>
      </c>
      <c r="S566" s="17" t="s">
        <v>440</v>
      </c>
      <c r="T566" s="17" t="s">
        <v>438</v>
      </c>
      <c r="U566">
        <v>0</v>
      </c>
      <c r="V566">
        <v>0</v>
      </c>
      <c r="W566" s="17" t="s">
        <v>1591</v>
      </c>
      <c r="X566" s="17" t="s">
        <v>442</v>
      </c>
      <c r="Y566">
        <v>0</v>
      </c>
      <c r="Z566" s="17" t="s">
        <v>486</v>
      </c>
      <c r="AA566" s="17" t="s">
        <v>443</v>
      </c>
      <c r="AB566" s="17" t="s">
        <v>444</v>
      </c>
      <c r="AC566">
        <v>0</v>
      </c>
      <c r="AD566">
        <v>0</v>
      </c>
      <c r="AE566">
        <v>0</v>
      </c>
      <c r="AF566">
        <v>2022</v>
      </c>
      <c r="AG566" s="1">
        <v>44562</v>
      </c>
      <c r="AH566" s="1">
        <v>44773</v>
      </c>
      <c r="AI566" s="1">
        <v>44785</v>
      </c>
      <c r="AJ566" s="17" t="s">
        <v>34</v>
      </c>
      <c r="AK566" s="17" t="s">
        <v>35</v>
      </c>
      <c r="AL566" s="17" t="s">
        <v>10388</v>
      </c>
      <c r="AM566" s="17">
        <f>MONTH(EMPENHO[[#This Row],[data_empenho]])</f>
        <v>1</v>
      </c>
    </row>
    <row r="567" spans="1:39" x14ac:dyDescent="0.25">
      <c r="A567">
        <v>10</v>
      </c>
      <c r="B567">
        <v>1001</v>
      </c>
      <c r="C567">
        <v>4</v>
      </c>
      <c r="D567">
        <v>122</v>
      </c>
      <c r="E567">
        <v>1</v>
      </c>
      <c r="F567">
        <v>0</v>
      </c>
      <c r="G567">
        <v>2050</v>
      </c>
      <c r="H567" s="17" t="s">
        <v>1433</v>
      </c>
      <c r="I567">
        <v>1</v>
      </c>
      <c r="J567">
        <v>0</v>
      </c>
      <c r="K567" s="17" t="s">
        <v>1592</v>
      </c>
      <c r="L567" s="1">
        <v>44588</v>
      </c>
      <c r="M567">
        <v>4493</v>
      </c>
      <c r="N567" s="17" t="s">
        <v>437</v>
      </c>
      <c r="O567">
        <v>213</v>
      </c>
      <c r="P567" s="17" t="s">
        <v>438</v>
      </c>
      <c r="Q567">
        <v>0</v>
      </c>
      <c r="R567" s="17" t="s">
        <v>439</v>
      </c>
      <c r="S567" s="17" t="s">
        <v>440</v>
      </c>
      <c r="T567" s="17" t="s">
        <v>438</v>
      </c>
      <c r="U567">
        <v>0</v>
      </c>
      <c r="V567">
        <v>0</v>
      </c>
      <c r="W567" s="17" t="s">
        <v>1593</v>
      </c>
      <c r="X567" s="17" t="s">
        <v>442</v>
      </c>
      <c r="Y567">
        <v>0</v>
      </c>
      <c r="Z567" s="17" t="s">
        <v>486</v>
      </c>
      <c r="AA567" s="17" t="s">
        <v>443</v>
      </c>
      <c r="AB567" s="17" t="s">
        <v>444</v>
      </c>
      <c r="AC567">
        <v>0</v>
      </c>
      <c r="AD567">
        <v>0</v>
      </c>
      <c r="AE567">
        <v>0</v>
      </c>
      <c r="AF567">
        <v>2022</v>
      </c>
      <c r="AG567" s="1">
        <v>44562</v>
      </c>
      <c r="AH567" s="1">
        <v>44773</v>
      </c>
      <c r="AI567" s="1">
        <v>44785</v>
      </c>
      <c r="AJ567" s="17" t="s">
        <v>34</v>
      </c>
      <c r="AK567" s="17" t="s">
        <v>35</v>
      </c>
      <c r="AL567" s="17" t="s">
        <v>10388</v>
      </c>
      <c r="AM567" s="17">
        <f>MONTH(EMPENHO[[#This Row],[data_empenho]])</f>
        <v>1</v>
      </c>
    </row>
    <row r="568" spans="1:39" x14ac:dyDescent="0.25">
      <c r="A568">
        <v>10</v>
      </c>
      <c r="B568">
        <v>1001</v>
      </c>
      <c r="C568">
        <v>4</v>
      </c>
      <c r="D568">
        <v>122</v>
      </c>
      <c r="E568">
        <v>1</v>
      </c>
      <c r="F568">
        <v>0</v>
      </c>
      <c r="G568">
        <v>2050</v>
      </c>
      <c r="H568" s="17" t="s">
        <v>1184</v>
      </c>
      <c r="I568">
        <v>1</v>
      </c>
      <c r="J568">
        <v>0</v>
      </c>
      <c r="K568" s="17" t="s">
        <v>1594</v>
      </c>
      <c r="L568" s="1">
        <v>44588</v>
      </c>
      <c r="M568">
        <v>3259.4</v>
      </c>
      <c r="N568" s="17" t="s">
        <v>437</v>
      </c>
      <c r="O568">
        <v>213</v>
      </c>
      <c r="P568" s="17" t="s">
        <v>438</v>
      </c>
      <c r="Q568">
        <v>0</v>
      </c>
      <c r="R568" s="17" t="s">
        <v>439</v>
      </c>
      <c r="S568" s="17" t="s">
        <v>440</v>
      </c>
      <c r="T568" s="17" t="s">
        <v>438</v>
      </c>
      <c r="U568">
        <v>0</v>
      </c>
      <c r="V568">
        <v>0</v>
      </c>
      <c r="W568" s="17" t="s">
        <v>1595</v>
      </c>
      <c r="X568" s="17" t="s">
        <v>442</v>
      </c>
      <c r="Y568">
        <v>0</v>
      </c>
      <c r="Z568" s="17" t="s">
        <v>486</v>
      </c>
      <c r="AA568" s="17" t="s">
        <v>443</v>
      </c>
      <c r="AB568" s="17" t="s">
        <v>444</v>
      </c>
      <c r="AC568">
        <v>0</v>
      </c>
      <c r="AD568">
        <v>0</v>
      </c>
      <c r="AE568">
        <v>0</v>
      </c>
      <c r="AF568">
        <v>2022</v>
      </c>
      <c r="AG568" s="1">
        <v>44562</v>
      </c>
      <c r="AH568" s="1">
        <v>44773</v>
      </c>
      <c r="AI568" s="1">
        <v>44785</v>
      </c>
      <c r="AJ568" s="17" t="s">
        <v>34</v>
      </c>
      <c r="AK568" s="17" t="s">
        <v>35</v>
      </c>
      <c r="AL568" s="17" t="s">
        <v>10388</v>
      </c>
      <c r="AM568" s="17">
        <f>MONTH(EMPENHO[[#This Row],[data_empenho]])</f>
        <v>1</v>
      </c>
    </row>
    <row r="569" spans="1:39" x14ac:dyDescent="0.25">
      <c r="A569">
        <v>10</v>
      </c>
      <c r="B569">
        <v>1001</v>
      </c>
      <c r="C569">
        <v>4</v>
      </c>
      <c r="D569">
        <v>122</v>
      </c>
      <c r="E569">
        <v>1</v>
      </c>
      <c r="F569">
        <v>0</v>
      </c>
      <c r="G569">
        <v>2050</v>
      </c>
      <c r="H569" s="17" t="s">
        <v>1273</v>
      </c>
      <c r="I569">
        <v>1</v>
      </c>
      <c r="J569">
        <v>0</v>
      </c>
      <c r="K569" s="17" t="s">
        <v>1596</v>
      </c>
      <c r="L569" s="1">
        <v>44588</v>
      </c>
      <c r="M569">
        <v>3693.86</v>
      </c>
      <c r="N569" s="17" t="s">
        <v>437</v>
      </c>
      <c r="O569">
        <v>213</v>
      </c>
      <c r="P569" s="17" t="s">
        <v>438</v>
      </c>
      <c r="Q569">
        <v>0</v>
      </c>
      <c r="R569" s="17" t="s">
        <v>439</v>
      </c>
      <c r="S569" s="17" t="s">
        <v>440</v>
      </c>
      <c r="T569" s="17" t="s">
        <v>438</v>
      </c>
      <c r="U569">
        <v>0</v>
      </c>
      <c r="V569">
        <v>0</v>
      </c>
      <c r="W569" s="17" t="s">
        <v>1597</v>
      </c>
      <c r="X569" s="17" t="s">
        <v>442</v>
      </c>
      <c r="Y569">
        <v>0</v>
      </c>
      <c r="Z569" s="17" t="s">
        <v>486</v>
      </c>
      <c r="AA569" s="17" t="s">
        <v>443</v>
      </c>
      <c r="AB569" s="17" t="s">
        <v>444</v>
      </c>
      <c r="AC569">
        <v>0</v>
      </c>
      <c r="AD569">
        <v>0</v>
      </c>
      <c r="AE569">
        <v>0</v>
      </c>
      <c r="AF569">
        <v>2022</v>
      </c>
      <c r="AG569" s="1">
        <v>44562</v>
      </c>
      <c r="AH569" s="1">
        <v>44773</v>
      </c>
      <c r="AI569" s="1">
        <v>44785</v>
      </c>
      <c r="AJ569" s="17" t="s">
        <v>34</v>
      </c>
      <c r="AK569" s="17" t="s">
        <v>35</v>
      </c>
      <c r="AL569" s="17" t="s">
        <v>10388</v>
      </c>
      <c r="AM569" s="17">
        <f>MONTH(EMPENHO[[#This Row],[data_empenho]])</f>
        <v>1</v>
      </c>
    </row>
    <row r="570" spans="1:39" x14ac:dyDescent="0.25">
      <c r="A570">
        <v>10</v>
      </c>
      <c r="B570">
        <v>1001</v>
      </c>
      <c r="C570">
        <v>4</v>
      </c>
      <c r="D570">
        <v>122</v>
      </c>
      <c r="E570">
        <v>1</v>
      </c>
      <c r="F570">
        <v>0</v>
      </c>
      <c r="G570">
        <v>2050</v>
      </c>
      <c r="H570" s="17" t="s">
        <v>1176</v>
      </c>
      <c r="I570">
        <v>1</v>
      </c>
      <c r="J570">
        <v>0</v>
      </c>
      <c r="K570" s="17" t="s">
        <v>1598</v>
      </c>
      <c r="L570" s="1">
        <v>44588</v>
      </c>
      <c r="M570">
        <v>1860.34</v>
      </c>
      <c r="N570" s="17" t="s">
        <v>437</v>
      </c>
      <c r="O570">
        <v>213</v>
      </c>
      <c r="P570" s="17" t="s">
        <v>438</v>
      </c>
      <c r="Q570">
        <v>0</v>
      </c>
      <c r="R570" s="17" t="s">
        <v>439</v>
      </c>
      <c r="S570" s="17" t="s">
        <v>440</v>
      </c>
      <c r="T570" s="17" t="s">
        <v>438</v>
      </c>
      <c r="U570">
        <v>0</v>
      </c>
      <c r="V570">
        <v>0</v>
      </c>
      <c r="W570" s="17" t="s">
        <v>1599</v>
      </c>
      <c r="X570" s="17" t="s">
        <v>442</v>
      </c>
      <c r="Y570">
        <v>0</v>
      </c>
      <c r="Z570" s="17" t="s">
        <v>486</v>
      </c>
      <c r="AA570" s="17" t="s">
        <v>443</v>
      </c>
      <c r="AB570" s="17" t="s">
        <v>444</v>
      </c>
      <c r="AC570">
        <v>0</v>
      </c>
      <c r="AD570">
        <v>0</v>
      </c>
      <c r="AE570">
        <v>0</v>
      </c>
      <c r="AF570">
        <v>2022</v>
      </c>
      <c r="AG570" s="1">
        <v>44562</v>
      </c>
      <c r="AH570" s="1">
        <v>44773</v>
      </c>
      <c r="AI570" s="1">
        <v>44785</v>
      </c>
      <c r="AJ570" s="17" t="s">
        <v>34</v>
      </c>
      <c r="AK570" s="17" t="s">
        <v>35</v>
      </c>
      <c r="AL570" s="17" t="s">
        <v>10388</v>
      </c>
      <c r="AM570" s="17">
        <f>MONTH(EMPENHO[[#This Row],[data_empenho]])</f>
        <v>1</v>
      </c>
    </row>
    <row r="571" spans="1:39" x14ac:dyDescent="0.25">
      <c r="A571">
        <v>10</v>
      </c>
      <c r="B571">
        <v>1001</v>
      </c>
      <c r="C571">
        <v>4</v>
      </c>
      <c r="D571">
        <v>122</v>
      </c>
      <c r="E571">
        <v>1</v>
      </c>
      <c r="F571">
        <v>0</v>
      </c>
      <c r="G571">
        <v>2050</v>
      </c>
      <c r="H571" s="17" t="s">
        <v>1417</v>
      </c>
      <c r="I571">
        <v>1</v>
      </c>
      <c r="J571">
        <v>0</v>
      </c>
      <c r="K571" s="17" t="s">
        <v>1600</v>
      </c>
      <c r="L571" s="1">
        <v>44588</v>
      </c>
      <c r="M571">
        <v>1159.18</v>
      </c>
      <c r="N571" s="17" t="s">
        <v>437</v>
      </c>
      <c r="O571">
        <v>213</v>
      </c>
      <c r="P571" s="17" t="s">
        <v>438</v>
      </c>
      <c r="Q571">
        <v>0</v>
      </c>
      <c r="R571" s="17" t="s">
        <v>439</v>
      </c>
      <c r="S571" s="17" t="s">
        <v>440</v>
      </c>
      <c r="T571" s="17" t="s">
        <v>438</v>
      </c>
      <c r="U571">
        <v>0</v>
      </c>
      <c r="V571">
        <v>0</v>
      </c>
      <c r="W571" s="17" t="s">
        <v>1601</v>
      </c>
      <c r="X571" s="17" t="s">
        <v>442</v>
      </c>
      <c r="Y571">
        <v>0</v>
      </c>
      <c r="Z571" s="17" t="s">
        <v>486</v>
      </c>
      <c r="AA571" s="17" t="s">
        <v>443</v>
      </c>
      <c r="AB571" s="17" t="s">
        <v>444</v>
      </c>
      <c r="AC571">
        <v>0</v>
      </c>
      <c r="AD571">
        <v>0</v>
      </c>
      <c r="AE571">
        <v>0</v>
      </c>
      <c r="AF571">
        <v>2022</v>
      </c>
      <c r="AG571" s="1">
        <v>44562</v>
      </c>
      <c r="AH571" s="1">
        <v>44773</v>
      </c>
      <c r="AI571" s="1">
        <v>44785</v>
      </c>
      <c r="AJ571" s="17" t="s">
        <v>34</v>
      </c>
      <c r="AK571" s="17" t="s">
        <v>35</v>
      </c>
      <c r="AL571" s="17" t="s">
        <v>10388</v>
      </c>
      <c r="AM571" s="17">
        <f>MONTH(EMPENHO[[#This Row],[data_empenho]])</f>
        <v>1</v>
      </c>
    </row>
    <row r="572" spans="1:39" x14ac:dyDescent="0.25">
      <c r="A572">
        <v>10</v>
      </c>
      <c r="B572">
        <v>1001</v>
      </c>
      <c r="C572">
        <v>4</v>
      </c>
      <c r="D572">
        <v>122</v>
      </c>
      <c r="E572">
        <v>1</v>
      </c>
      <c r="F572">
        <v>0</v>
      </c>
      <c r="G572">
        <v>2050</v>
      </c>
      <c r="H572" s="17" t="s">
        <v>1213</v>
      </c>
      <c r="I572">
        <v>1</v>
      </c>
      <c r="J572">
        <v>0</v>
      </c>
      <c r="K572" s="17" t="s">
        <v>1602</v>
      </c>
      <c r="L572" s="1">
        <v>44588</v>
      </c>
      <c r="M572">
        <v>757.05</v>
      </c>
      <c r="N572" s="17" t="s">
        <v>437</v>
      </c>
      <c r="O572">
        <v>213</v>
      </c>
      <c r="P572" s="17" t="s">
        <v>438</v>
      </c>
      <c r="Q572">
        <v>0</v>
      </c>
      <c r="R572" s="17" t="s">
        <v>439</v>
      </c>
      <c r="S572" s="17" t="s">
        <v>440</v>
      </c>
      <c r="T572" s="17" t="s">
        <v>438</v>
      </c>
      <c r="U572">
        <v>0</v>
      </c>
      <c r="V572">
        <v>0</v>
      </c>
      <c r="W572" s="17" t="s">
        <v>1603</v>
      </c>
      <c r="X572" s="17" t="s">
        <v>442</v>
      </c>
      <c r="Y572">
        <v>0</v>
      </c>
      <c r="Z572" s="17" t="s">
        <v>486</v>
      </c>
      <c r="AA572" s="17" t="s">
        <v>443</v>
      </c>
      <c r="AB572" s="17" t="s">
        <v>444</v>
      </c>
      <c r="AC572">
        <v>0</v>
      </c>
      <c r="AD572">
        <v>0</v>
      </c>
      <c r="AE572">
        <v>0</v>
      </c>
      <c r="AF572">
        <v>2022</v>
      </c>
      <c r="AG572" s="1">
        <v>44562</v>
      </c>
      <c r="AH572" s="1">
        <v>44773</v>
      </c>
      <c r="AI572" s="1">
        <v>44785</v>
      </c>
      <c r="AJ572" s="17" t="s">
        <v>34</v>
      </c>
      <c r="AK572" s="17" t="s">
        <v>35</v>
      </c>
      <c r="AL572" s="17" t="s">
        <v>10388</v>
      </c>
      <c r="AM572" s="17">
        <f>MONTH(EMPENHO[[#This Row],[data_empenho]])</f>
        <v>1</v>
      </c>
    </row>
    <row r="573" spans="1:39" x14ac:dyDescent="0.25">
      <c r="A573">
        <v>2</v>
      </c>
      <c r="B573">
        <v>201</v>
      </c>
      <c r="C573">
        <v>4</v>
      </c>
      <c r="D573">
        <v>122</v>
      </c>
      <c r="E573">
        <v>1</v>
      </c>
      <c r="F573">
        <v>0</v>
      </c>
      <c r="G573">
        <v>2078</v>
      </c>
      <c r="H573" s="17" t="s">
        <v>1145</v>
      </c>
      <c r="I573">
        <v>1</v>
      </c>
      <c r="J573">
        <v>0</v>
      </c>
      <c r="K573" s="17" t="s">
        <v>1604</v>
      </c>
      <c r="L573" s="1">
        <v>44588</v>
      </c>
      <c r="M573">
        <v>1039.82</v>
      </c>
      <c r="N573" s="17" t="s">
        <v>437</v>
      </c>
      <c r="O573">
        <v>213</v>
      </c>
      <c r="P573" s="17" t="s">
        <v>438</v>
      </c>
      <c r="Q573">
        <v>0</v>
      </c>
      <c r="R573" s="17" t="s">
        <v>439</v>
      </c>
      <c r="S573" s="17" t="s">
        <v>440</v>
      </c>
      <c r="T573" s="17" t="s">
        <v>438</v>
      </c>
      <c r="U573">
        <v>0</v>
      </c>
      <c r="V573">
        <v>0</v>
      </c>
      <c r="W573" s="17" t="s">
        <v>1605</v>
      </c>
      <c r="X573" s="17" t="s">
        <v>442</v>
      </c>
      <c r="Y573">
        <v>0</v>
      </c>
      <c r="Z573" s="17" t="s">
        <v>486</v>
      </c>
      <c r="AA573" s="17" t="s">
        <v>443</v>
      </c>
      <c r="AB573" s="17" t="s">
        <v>444</v>
      </c>
      <c r="AC573">
        <v>0</v>
      </c>
      <c r="AD573">
        <v>0</v>
      </c>
      <c r="AE573">
        <v>0</v>
      </c>
      <c r="AF573">
        <v>2022</v>
      </c>
      <c r="AG573" s="1">
        <v>44562</v>
      </c>
      <c r="AH573" s="1">
        <v>44773</v>
      </c>
      <c r="AI573" s="1">
        <v>44785</v>
      </c>
      <c r="AJ573" s="17" t="s">
        <v>34</v>
      </c>
      <c r="AK573" s="17" t="s">
        <v>35</v>
      </c>
      <c r="AL573" s="17" t="s">
        <v>10388</v>
      </c>
      <c r="AM573" s="17">
        <f>MONTH(EMPENHO[[#This Row],[data_empenho]])</f>
        <v>1</v>
      </c>
    </row>
    <row r="574" spans="1:39" x14ac:dyDescent="0.25">
      <c r="A574">
        <v>9</v>
      </c>
      <c r="B574">
        <v>904</v>
      </c>
      <c r="C574">
        <v>8</v>
      </c>
      <c r="D574">
        <v>243</v>
      </c>
      <c r="E574">
        <v>11</v>
      </c>
      <c r="F574">
        <v>0</v>
      </c>
      <c r="G574">
        <v>2107</v>
      </c>
      <c r="H574" s="17" t="s">
        <v>1606</v>
      </c>
      <c r="I574">
        <v>1</v>
      </c>
      <c r="J574">
        <v>0</v>
      </c>
      <c r="K574" s="17" t="s">
        <v>1607</v>
      </c>
      <c r="L574" s="1">
        <v>44588</v>
      </c>
      <c r="M574">
        <v>10134.15</v>
      </c>
      <c r="N574" s="17" t="s">
        <v>437</v>
      </c>
      <c r="O574">
        <v>213</v>
      </c>
      <c r="P574" s="17" t="s">
        <v>438</v>
      </c>
      <c r="Q574">
        <v>0</v>
      </c>
      <c r="R574" s="17" t="s">
        <v>439</v>
      </c>
      <c r="S574" s="17" t="s">
        <v>440</v>
      </c>
      <c r="T574" s="17" t="s">
        <v>438</v>
      </c>
      <c r="U574">
        <v>0</v>
      </c>
      <c r="V574">
        <v>0</v>
      </c>
      <c r="W574" s="17" t="s">
        <v>1608</v>
      </c>
      <c r="X574" s="17" t="s">
        <v>442</v>
      </c>
      <c r="Y574">
        <v>0</v>
      </c>
      <c r="Z574" s="17" t="s">
        <v>486</v>
      </c>
      <c r="AA574" s="17" t="s">
        <v>443</v>
      </c>
      <c r="AB574" s="17" t="s">
        <v>444</v>
      </c>
      <c r="AC574">
        <v>0</v>
      </c>
      <c r="AD574">
        <v>0</v>
      </c>
      <c r="AE574">
        <v>0</v>
      </c>
      <c r="AF574">
        <v>2022</v>
      </c>
      <c r="AG574" s="1">
        <v>44562</v>
      </c>
      <c r="AH574" s="1">
        <v>44773</v>
      </c>
      <c r="AI574" s="1">
        <v>44785</v>
      </c>
      <c r="AJ574" s="17" t="s">
        <v>34</v>
      </c>
      <c r="AK574" s="17" t="s">
        <v>35</v>
      </c>
      <c r="AL574" s="17" t="s">
        <v>10388</v>
      </c>
      <c r="AM574" s="17">
        <f>MONTH(EMPENHO[[#This Row],[data_empenho]])</f>
        <v>1</v>
      </c>
    </row>
    <row r="575" spans="1:39" x14ac:dyDescent="0.25">
      <c r="A575">
        <v>2</v>
      </c>
      <c r="B575">
        <v>201</v>
      </c>
      <c r="C575">
        <v>4</v>
      </c>
      <c r="D575">
        <v>122</v>
      </c>
      <c r="E575">
        <v>1</v>
      </c>
      <c r="F575">
        <v>0</v>
      </c>
      <c r="G575">
        <v>2078</v>
      </c>
      <c r="H575" s="17" t="s">
        <v>1173</v>
      </c>
      <c r="I575">
        <v>1</v>
      </c>
      <c r="J575">
        <v>0</v>
      </c>
      <c r="K575" s="17" t="s">
        <v>1609</v>
      </c>
      <c r="L575" s="1">
        <v>44588</v>
      </c>
      <c r="M575">
        <v>24714</v>
      </c>
      <c r="N575" s="17" t="s">
        <v>437</v>
      </c>
      <c r="O575">
        <v>213</v>
      </c>
      <c r="P575" s="17" t="s">
        <v>438</v>
      </c>
      <c r="Q575">
        <v>0</v>
      </c>
      <c r="R575" s="17" t="s">
        <v>439</v>
      </c>
      <c r="S575" s="17" t="s">
        <v>440</v>
      </c>
      <c r="T575" s="17" t="s">
        <v>438</v>
      </c>
      <c r="U575">
        <v>0</v>
      </c>
      <c r="V575">
        <v>0</v>
      </c>
      <c r="W575" s="17" t="s">
        <v>1610</v>
      </c>
      <c r="X575" s="17" t="s">
        <v>442</v>
      </c>
      <c r="Y575">
        <v>0</v>
      </c>
      <c r="Z575" s="17" t="s">
        <v>486</v>
      </c>
      <c r="AA575" s="17" t="s">
        <v>443</v>
      </c>
      <c r="AB575" s="17" t="s">
        <v>444</v>
      </c>
      <c r="AC575">
        <v>0</v>
      </c>
      <c r="AD575">
        <v>0</v>
      </c>
      <c r="AE575">
        <v>0</v>
      </c>
      <c r="AF575">
        <v>2022</v>
      </c>
      <c r="AG575" s="1">
        <v>44562</v>
      </c>
      <c r="AH575" s="1">
        <v>44773</v>
      </c>
      <c r="AI575" s="1">
        <v>44785</v>
      </c>
      <c r="AJ575" s="17" t="s">
        <v>34</v>
      </c>
      <c r="AK575" s="17" t="s">
        <v>35</v>
      </c>
      <c r="AL575" s="17" t="s">
        <v>10388</v>
      </c>
      <c r="AM575" s="17">
        <f>MONTH(EMPENHO[[#This Row],[data_empenho]])</f>
        <v>1</v>
      </c>
    </row>
    <row r="576" spans="1:39" x14ac:dyDescent="0.25">
      <c r="A576">
        <v>2</v>
      </c>
      <c r="B576">
        <v>203</v>
      </c>
      <c r="C576">
        <v>4</v>
      </c>
      <c r="D576">
        <v>122</v>
      </c>
      <c r="E576">
        <v>1</v>
      </c>
      <c r="F576">
        <v>0</v>
      </c>
      <c r="G576">
        <v>2081</v>
      </c>
      <c r="H576" s="17" t="s">
        <v>1184</v>
      </c>
      <c r="I576">
        <v>1</v>
      </c>
      <c r="J576">
        <v>0</v>
      </c>
      <c r="K576" s="17" t="s">
        <v>1611</v>
      </c>
      <c r="L576" s="1">
        <v>44588</v>
      </c>
      <c r="M576">
        <v>1287.48</v>
      </c>
      <c r="N576" s="17" t="s">
        <v>437</v>
      </c>
      <c r="O576">
        <v>213</v>
      </c>
      <c r="P576" s="17" t="s">
        <v>438</v>
      </c>
      <c r="Q576">
        <v>0</v>
      </c>
      <c r="R576" s="17" t="s">
        <v>439</v>
      </c>
      <c r="S576" s="17" t="s">
        <v>440</v>
      </c>
      <c r="T576" s="17" t="s">
        <v>438</v>
      </c>
      <c r="U576">
        <v>0</v>
      </c>
      <c r="V576">
        <v>0</v>
      </c>
      <c r="W576" s="17" t="s">
        <v>1612</v>
      </c>
      <c r="X576" s="17" t="s">
        <v>442</v>
      </c>
      <c r="Y576">
        <v>0</v>
      </c>
      <c r="Z576" s="17" t="s">
        <v>486</v>
      </c>
      <c r="AA576" s="17" t="s">
        <v>443</v>
      </c>
      <c r="AB576" s="17" t="s">
        <v>444</v>
      </c>
      <c r="AC576">
        <v>0</v>
      </c>
      <c r="AD576">
        <v>0</v>
      </c>
      <c r="AE576">
        <v>0</v>
      </c>
      <c r="AF576">
        <v>2022</v>
      </c>
      <c r="AG576" s="1">
        <v>44562</v>
      </c>
      <c r="AH576" s="1">
        <v>44773</v>
      </c>
      <c r="AI576" s="1">
        <v>44785</v>
      </c>
      <c r="AJ576" s="17" t="s">
        <v>34</v>
      </c>
      <c r="AK576" s="17" t="s">
        <v>35</v>
      </c>
      <c r="AL576" s="17" t="s">
        <v>10388</v>
      </c>
      <c r="AM576" s="17">
        <f>MONTH(EMPENHO[[#This Row],[data_empenho]])</f>
        <v>1</v>
      </c>
    </row>
    <row r="577" spans="1:39" x14ac:dyDescent="0.25">
      <c r="A577">
        <v>2</v>
      </c>
      <c r="B577">
        <v>203</v>
      </c>
      <c r="C577">
        <v>4</v>
      </c>
      <c r="D577">
        <v>122</v>
      </c>
      <c r="E577">
        <v>1</v>
      </c>
      <c r="F577">
        <v>0</v>
      </c>
      <c r="G577">
        <v>2081</v>
      </c>
      <c r="H577" s="17" t="s">
        <v>1173</v>
      </c>
      <c r="I577">
        <v>1</v>
      </c>
      <c r="J577">
        <v>0</v>
      </c>
      <c r="K577" s="17" t="s">
        <v>1613</v>
      </c>
      <c r="L577" s="1">
        <v>44588</v>
      </c>
      <c r="M577">
        <v>12269.87</v>
      </c>
      <c r="N577" s="17" t="s">
        <v>437</v>
      </c>
      <c r="O577">
        <v>213</v>
      </c>
      <c r="P577" s="17" t="s">
        <v>438</v>
      </c>
      <c r="Q577">
        <v>0</v>
      </c>
      <c r="R577" s="17" t="s">
        <v>439</v>
      </c>
      <c r="S577" s="17" t="s">
        <v>440</v>
      </c>
      <c r="T577" s="17" t="s">
        <v>438</v>
      </c>
      <c r="U577">
        <v>0</v>
      </c>
      <c r="V577">
        <v>0</v>
      </c>
      <c r="W577" s="17" t="s">
        <v>1614</v>
      </c>
      <c r="X577" s="17" t="s">
        <v>442</v>
      </c>
      <c r="Y577">
        <v>0</v>
      </c>
      <c r="Z577" s="17" t="s">
        <v>486</v>
      </c>
      <c r="AA577" s="17" t="s">
        <v>443</v>
      </c>
      <c r="AB577" s="17" t="s">
        <v>444</v>
      </c>
      <c r="AC577">
        <v>0</v>
      </c>
      <c r="AD577">
        <v>0</v>
      </c>
      <c r="AE577">
        <v>0</v>
      </c>
      <c r="AF577">
        <v>2022</v>
      </c>
      <c r="AG577" s="1">
        <v>44562</v>
      </c>
      <c r="AH577" s="1">
        <v>44773</v>
      </c>
      <c r="AI577" s="1">
        <v>44785</v>
      </c>
      <c r="AJ577" s="17" t="s">
        <v>34</v>
      </c>
      <c r="AK577" s="17" t="s">
        <v>35</v>
      </c>
      <c r="AL577" s="17" t="s">
        <v>10388</v>
      </c>
      <c r="AM577" s="17">
        <f>MONTH(EMPENHO[[#This Row],[data_empenho]])</f>
        <v>1</v>
      </c>
    </row>
    <row r="578" spans="1:39" x14ac:dyDescent="0.25">
      <c r="A578">
        <v>3</v>
      </c>
      <c r="B578">
        <v>301</v>
      </c>
      <c r="C578">
        <v>4</v>
      </c>
      <c r="D578">
        <v>122</v>
      </c>
      <c r="E578">
        <v>1</v>
      </c>
      <c r="F578">
        <v>0</v>
      </c>
      <c r="G578">
        <v>2068</v>
      </c>
      <c r="H578" s="17" t="s">
        <v>1433</v>
      </c>
      <c r="I578">
        <v>1</v>
      </c>
      <c r="J578">
        <v>0</v>
      </c>
      <c r="K578" s="17" t="s">
        <v>1615</v>
      </c>
      <c r="L578" s="1">
        <v>44588</v>
      </c>
      <c r="M578">
        <v>4493</v>
      </c>
      <c r="N578" s="17" t="s">
        <v>437</v>
      </c>
      <c r="O578">
        <v>213</v>
      </c>
      <c r="P578" s="17" t="s">
        <v>438</v>
      </c>
      <c r="Q578">
        <v>0</v>
      </c>
      <c r="R578" s="17" t="s">
        <v>439</v>
      </c>
      <c r="S578" s="17" t="s">
        <v>440</v>
      </c>
      <c r="T578" s="17" t="s">
        <v>438</v>
      </c>
      <c r="U578">
        <v>0</v>
      </c>
      <c r="V578">
        <v>0</v>
      </c>
      <c r="W578" s="17" t="s">
        <v>1616</v>
      </c>
      <c r="X578" s="17" t="s">
        <v>442</v>
      </c>
      <c r="Y578">
        <v>0</v>
      </c>
      <c r="Z578" s="17" t="s">
        <v>486</v>
      </c>
      <c r="AA578" s="17" t="s">
        <v>443</v>
      </c>
      <c r="AB578" s="17" t="s">
        <v>444</v>
      </c>
      <c r="AC578">
        <v>0</v>
      </c>
      <c r="AD578">
        <v>0</v>
      </c>
      <c r="AE578">
        <v>0</v>
      </c>
      <c r="AF578">
        <v>2022</v>
      </c>
      <c r="AG578" s="1">
        <v>44562</v>
      </c>
      <c r="AH578" s="1">
        <v>44773</v>
      </c>
      <c r="AI578" s="1">
        <v>44785</v>
      </c>
      <c r="AJ578" s="17" t="s">
        <v>34</v>
      </c>
      <c r="AK578" s="17" t="s">
        <v>35</v>
      </c>
      <c r="AL578" s="17" t="s">
        <v>10388</v>
      </c>
      <c r="AM578" s="17">
        <f>MONTH(EMPENHO[[#This Row],[data_empenho]])</f>
        <v>1</v>
      </c>
    </row>
    <row r="579" spans="1:39" x14ac:dyDescent="0.25">
      <c r="A579">
        <v>4</v>
      </c>
      <c r="B579">
        <v>401</v>
      </c>
      <c r="C579">
        <v>4</v>
      </c>
      <c r="D579">
        <v>123</v>
      </c>
      <c r="E579">
        <v>1</v>
      </c>
      <c r="F579">
        <v>0</v>
      </c>
      <c r="G579">
        <v>2075</v>
      </c>
      <c r="H579" s="17" t="s">
        <v>1433</v>
      </c>
      <c r="I579">
        <v>1</v>
      </c>
      <c r="J579">
        <v>0</v>
      </c>
      <c r="K579" s="17" t="s">
        <v>1617</v>
      </c>
      <c r="L579" s="1">
        <v>44588</v>
      </c>
      <c r="M579">
        <v>4493</v>
      </c>
      <c r="N579" s="17" t="s">
        <v>437</v>
      </c>
      <c r="O579">
        <v>213</v>
      </c>
      <c r="P579" s="17" t="s">
        <v>438</v>
      </c>
      <c r="Q579">
        <v>0</v>
      </c>
      <c r="R579" s="17" t="s">
        <v>439</v>
      </c>
      <c r="S579" s="17" t="s">
        <v>440</v>
      </c>
      <c r="T579" s="17" t="s">
        <v>438</v>
      </c>
      <c r="U579">
        <v>0</v>
      </c>
      <c r="V579">
        <v>0</v>
      </c>
      <c r="W579" s="17" t="s">
        <v>1618</v>
      </c>
      <c r="X579" s="17" t="s">
        <v>442</v>
      </c>
      <c r="Y579">
        <v>0</v>
      </c>
      <c r="Z579" s="17" t="s">
        <v>486</v>
      </c>
      <c r="AA579" s="17" t="s">
        <v>443</v>
      </c>
      <c r="AB579" s="17" t="s">
        <v>444</v>
      </c>
      <c r="AC579">
        <v>0</v>
      </c>
      <c r="AD579">
        <v>0</v>
      </c>
      <c r="AE579">
        <v>0</v>
      </c>
      <c r="AF579">
        <v>2022</v>
      </c>
      <c r="AG579" s="1">
        <v>44562</v>
      </c>
      <c r="AH579" s="1">
        <v>44773</v>
      </c>
      <c r="AI579" s="1">
        <v>44785</v>
      </c>
      <c r="AJ579" s="17" t="s">
        <v>34</v>
      </c>
      <c r="AK579" s="17" t="s">
        <v>35</v>
      </c>
      <c r="AL579" s="17" t="s">
        <v>10388</v>
      </c>
      <c r="AM579" s="17">
        <f>MONTH(EMPENHO[[#This Row],[data_empenho]])</f>
        <v>1</v>
      </c>
    </row>
    <row r="580" spans="1:39" x14ac:dyDescent="0.25">
      <c r="A580">
        <v>4</v>
      </c>
      <c r="B580">
        <v>401</v>
      </c>
      <c r="C580">
        <v>4</v>
      </c>
      <c r="D580">
        <v>123</v>
      </c>
      <c r="E580">
        <v>1</v>
      </c>
      <c r="F580">
        <v>0</v>
      </c>
      <c r="G580">
        <v>2075</v>
      </c>
      <c r="H580" s="17" t="s">
        <v>1173</v>
      </c>
      <c r="I580">
        <v>1</v>
      </c>
      <c r="J580">
        <v>0</v>
      </c>
      <c r="K580" s="17" t="s">
        <v>1619</v>
      </c>
      <c r="L580" s="1">
        <v>44588</v>
      </c>
      <c r="M580">
        <v>1897.67</v>
      </c>
      <c r="N580" s="17" t="s">
        <v>437</v>
      </c>
      <c r="O580">
        <v>213</v>
      </c>
      <c r="P580" s="17" t="s">
        <v>438</v>
      </c>
      <c r="Q580">
        <v>0</v>
      </c>
      <c r="R580" s="17" t="s">
        <v>439</v>
      </c>
      <c r="S580" s="17" t="s">
        <v>440</v>
      </c>
      <c r="T580" s="17" t="s">
        <v>438</v>
      </c>
      <c r="U580">
        <v>0</v>
      </c>
      <c r="V580">
        <v>0</v>
      </c>
      <c r="W580" s="17" t="s">
        <v>1620</v>
      </c>
      <c r="X580" s="17" t="s">
        <v>442</v>
      </c>
      <c r="Y580">
        <v>0</v>
      </c>
      <c r="Z580" s="17" t="s">
        <v>486</v>
      </c>
      <c r="AA580" s="17" t="s">
        <v>443</v>
      </c>
      <c r="AB580" s="17" t="s">
        <v>444</v>
      </c>
      <c r="AC580">
        <v>0</v>
      </c>
      <c r="AD580">
        <v>0</v>
      </c>
      <c r="AE580">
        <v>0</v>
      </c>
      <c r="AF580">
        <v>2022</v>
      </c>
      <c r="AG580" s="1">
        <v>44562</v>
      </c>
      <c r="AH580" s="1">
        <v>44773</v>
      </c>
      <c r="AI580" s="1">
        <v>44785</v>
      </c>
      <c r="AJ580" s="17" t="s">
        <v>34</v>
      </c>
      <c r="AK580" s="17" t="s">
        <v>35</v>
      </c>
      <c r="AL580" s="17" t="s">
        <v>10388</v>
      </c>
      <c r="AM580" s="17">
        <f>MONTH(EMPENHO[[#This Row],[data_empenho]])</f>
        <v>1</v>
      </c>
    </row>
    <row r="581" spans="1:39" x14ac:dyDescent="0.25">
      <c r="A581">
        <v>4</v>
      </c>
      <c r="B581">
        <v>401</v>
      </c>
      <c r="C581">
        <v>4</v>
      </c>
      <c r="D581">
        <v>129</v>
      </c>
      <c r="E581">
        <v>1</v>
      </c>
      <c r="F581">
        <v>0</v>
      </c>
      <c r="G581">
        <v>2077</v>
      </c>
      <c r="H581" s="17" t="s">
        <v>1621</v>
      </c>
      <c r="I581">
        <v>1</v>
      </c>
      <c r="J581">
        <v>0</v>
      </c>
      <c r="K581" s="17" t="s">
        <v>1622</v>
      </c>
      <c r="L581" s="1">
        <v>44588</v>
      </c>
      <c r="M581">
        <v>3644.58</v>
      </c>
      <c r="N581" s="17" t="s">
        <v>437</v>
      </c>
      <c r="O581">
        <v>213</v>
      </c>
      <c r="P581" s="17" t="s">
        <v>438</v>
      </c>
      <c r="Q581">
        <v>0</v>
      </c>
      <c r="R581" s="17" t="s">
        <v>439</v>
      </c>
      <c r="S581" s="17" t="s">
        <v>440</v>
      </c>
      <c r="T581" s="17" t="s">
        <v>438</v>
      </c>
      <c r="U581">
        <v>0</v>
      </c>
      <c r="V581">
        <v>0</v>
      </c>
      <c r="W581" s="17" t="s">
        <v>1623</v>
      </c>
      <c r="X581" s="17" t="s">
        <v>442</v>
      </c>
      <c r="Y581">
        <v>0</v>
      </c>
      <c r="Z581" s="17" t="s">
        <v>486</v>
      </c>
      <c r="AA581" s="17" t="s">
        <v>443</v>
      </c>
      <c r="AB581" s="17" t="s">
        <v>444</v>
      </c>
      <c r="AC581">
        <v>0</v>
      </c>
      <c r="AD581">
        <v>0</v>
      </c>
      <c r="AE581">
        <v>0</v>
      </c>
      <c r="AF581">
        <v>2022</v>
      </c>
      <c r="AG581" s="1">
        <v>44562</v>
      </c>
      <c r="AH581" s="1">
        <v>44773</v>
      </c>
      <c r="AI581" s="1">
        <v>44785</v>
      </c>
      <c r="AJ581" s="17" t="s">
        <v>34</v>
      </c>
      <c r="AK581" s="17" t="s">
        <v>35</v>
      </c>
      <c r="AL581" s="17" t="s">
        <v>10388</v>
      </c>
      <c r="AM581" s="17">
        <f>MONTH(EMPENHO[[#This Row],[data_empenho]])</f>
        <v>1</v>
      </c>
    </row>
    <row r="582" spans="1:39" x14ac:dyDescent="0.25">
      <c r="A582">
        <v>5</v>
      </c>
      <c r="B582">
        <v>501</v>
      </c>
      <c r="C582">
        <v>4</v>
      </c>
      <c r="D582">
        <v>122</v>
      </c>
      <c r="E582">
        <v>1</v>
      </c>
      <c r="F582">
        <v>0</v>
      </c>
      <c r="G582">
        <v>2022</v>
      </c>
      <c r="H582" s="17" t="s">
        <v>1433</v>
      </c>
      <c r="I582">
        <v>1</v>
      </c>
      <c r="J582">
        <v>0</v>
      </c>
      <c r="K582" s="17" t="s">
        <v>1624</v>
      </c>
      <c r="L582" s="1">
        <v>44588</v>
      </c>
      <c r="M582">
        <v>4493</v>
      </c>
      <c r="N582" s="17" t="s">
        <v>437</v>
      </c>
      <c r="O582">
        <v>213</v>
      </c>
      <c r="P582" s="17" t="s">
        <v>438</v>
      </c>
      <c r="Q582">
        <v>0</v>
      </c>
      <c r="R582" s="17" t="s">
        <v>439</v>
      </c>
      <c r="S582" s="17" t="s">
        <v>440</v>
      </c>
      <c r="T582" s="17" t="s">
        <v>438</v>
      </c>
      <c r="U582">
        <v>0</v>
      </c>
      <c r="V582">
        <v>0</v>
      </c>
      <c r="W582" s="17" t="s">
        <v>1625</v>
      </c>
      <c r="X582" s="17" t="s">
        <v>442</v>
      </c>
      <c r="Y582">
        <v>0</v>
      </c>
      <c r="Z582" s="17" t="s">
        <v>486</v>
      </c>
      <c r="AA582" s="17" t="s">
        <v>443</v>
      </c>
      <c r="AB582" s="17" t="s">
        <v>444</v>
      </c>
      <c r="AC582">
        <v>0</v>
      </c>
      <c r="AD582">
        <v>0</v>
      </c>
      <c r="AE582">
        <v>0</v>
      </c>
      <c r="AF582">
        <v>2022</v>
      </c>
      <c r="AG582" s="1">
        <v>44562</v>
      </c>
      <c r="AH582" s="1">
        <v>44773</v>
      </c>
      <c r="AI582" s="1">
        <v>44785</v>
      </c>
      <c r="AJ582" s="17" t="s">
        <v>34</v>
      </c>
      <c r="AK582" s="17" t="s">
        <v>35</v>
      </c>
      <c r="AL582" s="17" t="s">
        <v>10388</v>
      </c>
      <c r="AM582" s="17">
        <f>MONTH(EMPENHO[[#This Row],[data_empenho]])</f>
        <v>1</v>
      </c>
    </row>
    <row r="583" spans="1:39" x14ac:dyDescent="0.25">
      <c r="A583">
        <v>5</v>
      </c>
      <c r="B583">
        <v>501</v>
      </c>
      <c r="C583">
        <v>4</v>
      </c>
      <c r="D583">
        <v>122</v>
      </c>
      <c r="E583">
        <v>1</v>
      </c>
      <c r="F583">
        <v>0</v>
      </c>
      <c r="G583">
        <v>2022</v>
      </c>
      <c r="H583" s="17" t="s">
        <v>1184</v>
      </c>
      <c r="I583">
        <v>1</v>
      </c>
      <c r="J583">
        <v>0</v>
      </c>
      <c r="K583" s="17" t="s">
        <v>1626</v>
      </c>
      <c r="L583" s="1">
        <v>44588</v>
      </c>
      <c r="M583">
        <v>2200.08</v>
      </c>
      <c r="N583" s="17" t="s">
        <v>437</v>
      </c>
      <c r="O583">
        <v>213</v>
      </c>
      <c r="P583" s="17" t="s">
        <v>438</v>
      </c>
      <c r="Q583">
        <v>0</v>
      </c>
      <c r="R583" s="17" t="s">
        <v>439</v>
      </c>
      <c r="S583" s="17" t="s">
        <v>440</v>
      </c>
      <c r="T583" s="17" t="s">
        <v>438</v>
      </c>
      <c r="U583">
        <v>0</v>
      </c>
      <c r="V583">
        <v>0</v>
      </c>
      <c r="W583" s="17" t="s">
        <v>1627</v>
      </c>
      <c r="X583" s="17" t="s">
        <v>442</v>
      </c>
      <c r="Y583">
        <v>0</v>
      </c>
      <c r="Z583" s="17" t="s">
        <v>486</v>
      </c>
      <c r="AA583" s="17" t="s">
        <v>443</v>
      </c>
      <c r="AB583" s="17" t="s">
        <v>444</v>
      </c>
      <c r="AC583">
        <v>0</v>
      </c>
      <c r="AD583">
        <v>0</v>
      </c>
      <c r="AE583">
        <v>0</v>
      </c>
      <c r="AF583">
        <v>2022</v>
      </c>
      <c r="AG583" s="1">
        <v>44562</v>
      </c>
      <c r="AH583" s="1">
        <v>44773</v>
      </c>
      <c r="AI583" s="1">
        <v>44785</v>
      </c>
      <c r="AJ583" s="17" t="s">
        <v>34</v>
      </c>
      <c r="AK583" s="17" t="s">
        <v>35</v>
      </c>
      <c r="AL583" s="17" t="s">
        <v>10388</v>
      </c>
      <c r="AM583" s="17">
        <f>MONTH(EMPENHO[[#This Row],[data_empenho]])</f>
        <v>1</v>
      </c>
    </row>
    <row r="584" spans="1:39" x14ac:dyDescent="0.25">
      <c r="A584">
        <v>5</v>
      </c>
      <c r="B584">
        <v>501</v>
      </c>
      <c r="C584">
        <v>4</v>
      </c>
      <c r="D584">
        <v>122</v>
      </c>
      <c r="E584">
        <v>1</v>
      </c>
      <c r="F584">
        <v>0</v>
      </c>
      <c r="G584">
        <v>2022</v>
      </c>
      <c r="H584" s="17" t="s">
        <v>1173</v>
      </c>
      <c r="I584">
        <v>1</v>
      </c>
      <c r="J584">
        <v>0</v>
      </c>
      <c r="K584" s="17" t="s">
        <v>1628</v>
      </c>
      <c r="L584" s="1">
        <v>44588</v>
      </c>
      <c r="M584">
        <v>5904.45</v>
      </c>
      <c r="N584" s="17" t="s">
        <v>437</v>
      </c>
      <c r="O584">
        <v>213</v>
      </c>
      <c r="P584" s="17" t="s">
        <v>438</v>
      </c>
      <c r="Q584">
        <v>0</v>
      </c>
      <c r="R584" s="17" t="s">
        <v>439</v>
      </c>
      <c r="S584" s="17" t="s">
        <v>440</v>
      </c>
      <c r="T584" s="17" t="s">
        <v>438</v>
      </c>
      <c r="U584">
        <v>0</v>
      </c>
      <c r="V584">
        <v>0</v>
      </c>
      <c r="W584" s="17" t="s">
        <v>1629</v>
      </c>
      <c r="X584" s="17" t="s">
        <v>442</v>
      </c>
      <c r="Y584">
        <v>0</v>
      </c>
      <c r="Z584" s="17" t="s">
        <v>486</v>
      </c>
      <c r="AA584" s="17" t="s">
        <v>443</v>
      </c>
      <c r="AB584" s="17" t="s">
        <v>444</v>
      </c>
      <c r="AC584">
        <v>0</v>
      </c>
      <c r="AD584">
        <v>0</v>
      </c>
      <c r="AE584">
        <v>0</v>
      </c>
      <c r="AF584">
        <v>2022</v>
      </c>
      <c r="AG584" s="1">
        <v>44562</v>
      </c>
      <c r="AH584" s="1">
        <v>44773</v>
      </c>
      <c r="AI584" s="1">
        <v>44785</v>
      </c>
      <c r="AJ584" s="17" t="s">
        <v>34</v>
      </c>
      <c r="AK584" s="17" t="s">
        <v>35</v>
      </c>
      <c r="AL584" s="17" t="s">
        <v>10388</v>
      </c>
      <c r="AM584" s="17">
        <f>MONTH(EMPENHO[[#This Row],[data_empenho]])</f>
        <v>1</v>
      </c>
    </row>
    <row r="585" spans="1:39" x14ac:dyDescent="0.25">
      <c r="A585">
        <v>5</v>
      </c>
      <c r="B585">
        <v>502</v>
      </c>
      <c r="C585">
        <v>12</v>
      </c>
      <c r="D585">
        <v>361</v>
      </c>
      <c r="E585">
        <v>2</v>
      </c>
      <c r="F585">
        <v>0</v>
      </c>
      <c r="G585">
        <v>2031</v>
      </c>
      <c r="H585" s="17" t="s">
        <v>1184</v>
      </c>
      <c r="I585">
        <v>31</v>
      </c>
      <c r="J585">
        <v>0</v>
      </c>
      <c r="K585" s="17" t="s">
        <v>1630</v>
      </c>
      <c r="L585" s="1">
        <v>44588</v>
      </c>
      <c r="M585">
        <v>421.13</v>
      </c>
      <c r="N585" s="17" t="s">
        <v>437</v>
      </c>
      <c r="O585">
        <v>213</v>
      </c>
      <c r="P585" s="17" t="s">
        <v>438</v>
      </c>
      <c r="Q585">
        <v>501</v>
      </c>
      <c r="R585" s="17" t="s">
        <v>439</v>
      </c>
      <c r="S585" s="17" t="s">
        <v>440</v>
      </c>
      <c r="T585" s="17" t="s">
        <v>438</v>
      </c>
      <c r="U585">
        <v>0</v>
      </c>
      <c r="V585">
        <v>0</v>
      </c>
      <c r="W585" s="17" t="s">
        <v>1631</v>
      </c>
      <c r="X585" s="17" t="s">
        <v>442</v>
      </c>
      <c r="Y585">
        <v>0</v>
      </c>
      <c r="Z585" s="17" t="s">
        <v>486</v>
      </c>
      <c r="AA585" s="17" t="s">
        <v>443</v>
      </c>
      <c r="AB585" s="17" t="s">
        <v>444</v>
      </c>
      <c r="AC585">
        <v>0</v>
      </c>
      <c r="AD585">
        <v>0</v>
      </c>
      <c r="AE585">
        <v>0</v>
      </c>
      <c r="AF585">
        <v>2022</v>
      </c>
      <c r="AG585" s="1">
        <v>44562</v>
      </c>
      <c r="AH585" s="1">
        <v>44773</v>
      </c>
      <c r="AI585" s="1">
        <v>44785</v>
      </c>
      <c r="AJ585" s="17" t="s">
        <v>34</v>
      </c>
      <c r="AK585" s="17" t="s">
        <v>35</v>
      </c>
      <c r="AL585" s="17" t="s">
        <v>10388</v>
      </c>
      <c r="AM585" s="17">
        <f>MONTH(EMPENHO[[#This Row],[data_empenho]])</f>
        <v>1</v>
      </c>
    </row>
    <row r="586" spans="1:39" x14ac:dyDescent="0.25">
      <c r="A586">
        <v>5</v>
      </c>
      <c r="B586">
        <v>502</v>
      </c>
      <c r="C586">
        <v>12</v>
      </c>
      <c r="D586">
        <v>361</v>
      </c>
      <c r="E586">
        <v>2</v>
      </c>
      <c r="F586">
        <v>0</v>
      </c>
      <c r="G586">
        <v>2031</v>
      </c>
      <c r="H586" s="17" t="s">
        <v>1195</v>
      </c>
      <c r="I586">
        <v>1</v>
      </c>
      <c r="J586">
        <v>0</v>
      </c>
      <c r="K586" s="17" t="s">
        <v>1632</v>
      </c>
      <c r="L586" s="1">
        <v>44588</v>
      </c>
      <c r="M586">
        <v>169.41</v>
      </c>
      <c r="N586" s="17" t="s">
        <v>437</v>
      </c>
      <c r="O586">
        <v>213</v>
      </c>
      <c r="P586" s="17" t="s">
        <v>438</v>
      </c>
      <c r="Q586">
        <v>0</v>
      </c>
      <c r="R586" s="17" t="s">
        <v>439</v>
      </c>
      <c r="S586" s="17" t="s">
        <v>440</v>
      </c>
      <c r="T586" s="17" t="s">
        <v>438</v>
      </c>
      <c r="U586">
        <v>0</v>
      </c>
      <c r="V586">
        <v>0</v>
      </c>
      <c r="W586" s="17" t="s">
        <v>1633</v>
      </c>
      <c r="X586" s="17" t="s">
        <v>442</v>
      </c>
      <c r="Y586">
        <v>0</v>
      </c>
      <c r="Z586" s="17" t="s">
        <v>486</v>
      </c>
      <c r="AA586" s="17" t="s">
        <v>443</v>
      </c>
      <c r="AB586" s="17" t="s">
        <v>444</v>
      </c>
      <c r="AC586">
        <v>0</v>
      </c>
      <c r="AD586">
        <v>0</v>
      </c>
      <c r="AE586">
        <v>0</v>
      </c>
      <c r="AF586">
        <v>2022</v>
      </c>
      <c r="AG586" s="1">
        <v>44562</v>
      </c>
      <c r="AH586" s="1">
        <v>44773</v>
      </c>
      <c r="AI586" s="1">
        <v>44785</v>
      </c>
      <c r="AJ586" s="17" t="s">
        <v>34</v>
      </c>
      <c r="AK586" s="17" t="s">
        <v>35</v>
      </c>
      <c r="AL586" s="17" t="s">
        <v>10388</v>
      </c>
      <c r="AM586" s="17">
        <f>MONTH(EMPENHO[[#This Row],[data_empenho]])</f>
        <v>1</v>
      </c>
    </row>
    <row r="587" spans="1:39" x14ac:dyDescent="0.25">
      <c r="A587">
        <v>5</v>
      </c>
      <c r="B587">
        <v>502</v>
      </c>
      <c r="C587">
        <v>12</v>
      </c>
      <c r="D587">
        <v>361</v>
      </c>
      <c r="E587">
        <v>2</v>
      </c>
      <c r="F587">
        <v>0</v>
      </c>
      <c r="G587">
        <v>2031</v>
      </c>
      <c r="H587" s="17" t="s">
        <v>1195</v>
      </c>
      <c r="I587">
        <v>1</v>
      </c>
      <c r="J587">
        <v>0</v>
      </c>
      <c r="K587" s="17" t="s">
        <v>1632</v>
      </c>
      <c r="L587" s="1">
        <v>44588</v>
      </c>
      <c r="M587">
        <v>-169.41</v>
      </c>
      <c r="N587" s="17" t="s">
        <v>451</v>
      </c>
      <c r="O587">
        <v>213</v>
      </c>
      <c r="P587" s="17" t="s">
        <v>438</v>
      </c>
      <c r="Q587">
        <v>0</v>
      </c>
      <c r="R587" s="17" t="s">
        <v>439</v>
      </c>
      <c r="S587" s="17" t="s">
        <v>440</v>
      </c>
      <c r="T587" s="17" t="s">
        <v>438</v>
      </c>
      <c r="U587">
        <v>0</v>
      </c>
      <c r="V587">
        <v>0</v>
      </c>
      <c r="W587" s="17" t="s">
        <v>1198</v>
      </c>
      <c r="X587" s="17" t="s">
        <v>442</v>
      </c>
      <c r="Y587">
        <v>0</v>
      </c>
      <c r="Z587" s="17" t="s">
        <v>486</v>
      </c>
      <c r="AA587" s="17" t="s">
        <v>443</v>
      </c>
      <c r="AB587" s="17" t="s">
        <v>444</v>
      </c>
      <c r="AC587">
        <v>0</v>
      </c>
      <c r="AD587">
        <v>0</v>
      </c>
      <c r="AE587">
        <v>0</v>
      </c>
      <c r="AF587">
        <v>2022</v>
      </c>
      <c r="AG587" s="1">
        <v>44562</v>
      </c>
      <c r="AH587" s="1">
        <v>44773</v>
      </c>
      <c r="AI587" s="1">
        <v>44785</v>
      </c>
      <c r="AJ587" s="17" t="s">
        <v>34</v>
      </c>
      <c r="AK587" s="17" t="s">
        <v>35</v>
      </c>
      <c r="AL587" s="17" t="s">
        <v>10388</v>
      </c>
      <c r="AM587" s="17">
        <f>MONTH(EMPENHO[[#This Row],[data_empenho]])</f>
        <v>1</v>
      </c>
    </row>
    <row r="588" spans="1:39" x14ac:dyDescent="0.25">
      <c r="A588">
        <v>5</v>
      </c>
      <c r="B588">
        <v>502</v>
      </c>
      <c r="C588">
        <v>12</v>
      </c>
      <c r="D588">
        <v>361</v>
      </c>
      <c r="E588">
        <v>2</v>
      </c>
      <c r="F588">
        <v>0</v>
      </c>
      <c r="G588">
        <v>2031</v>
      </c>
      <c r="H588" s="17" t="s">
        <v>1173</v>
      </c>
      <c r="I588">
        <v>31</v>
      </c>
      <c r="J588">
        <v>0</v>
      </c>
      <c r="K588" s="17" t="s">
        <v>1634</v>
      </c>
      <c r="L588" s="1">
        <v>44588</v>
      </c>
      <c r="M588">
        <v>3790.14</v>
      </c>
      <c r="N588" s="17" t="s">
        <v>437</v>
      </c>
      <c r="O588">
        <v>213</v>
      </c>
      <c r="P588" s="17" t="s">
        <v>438</v>
      </c>
      <c r="Q588">
        <v>501</v>
      </c>
      <c r="R588" s="17" t="s">
        <v>439</v>
      </c>
      <c r="S588" s="17" t="s">
        <v>440</v>
      </c>
      <c r="T588" s="17" t="s">
        <v>438</v>
      </c>
      <c r="U588">
        <v>0</v>
      </c>
      <c r="V588">
        <v>0</v>
      </c>
      <c r="W588" s="17" t="s">
        <v>1635</v>
      </c>
      <c r="X588" s="17" t="s">
        <v>442</v>
      </c>
      <c r="Y588">
        <v>0</v>
      </c>
      <c r="Z588" s="17" t="s">
        <v>486</v>
      </c>
      <c r="AA588" s="17" t="s">
        <v>443</v>
      </c>
      <c r="AB588" s="17" t="s">
        <v>444</v>
      </c>
      <c r="AC588">
        <v>0</v>
      </c>
      <c r="AD588">
        <v>0</v>
      </c>
      <c r="AE588">
        <v>0</v>
      </c>
      <c r="AF588">
        <v>2022</v>
      </c>
      <c r="AG588" s="1">
        <v>44562</v>
      </c>
      <c r="AH588" s="1">
        <v>44773</v>
      </c>
      <c r="AI588" s="1">
        <v>44785</v>
      </c>
      <c r="AJ588" s="17" t="s">
        <v>34</v>
      </c>
      <c r="AK588" s="17" t="s">
        <v>35</v>
      </c>
      <c r="AL588" s="17" t="s">
        <v>10388</v>
      </c>
      <c r="AM588" s="17">
        <f>MONTH(EMPENHO[[#This Row],[data_empenho]])</f>
        <v>1</v>
      </c>
    </row>
    <row r="589" spans="1:39" x14ac:dyDescent="0.25">
      <c r="A589">
        <v>6</v>
      </c>
      <c r="B589">
        <v>601</v>
      </c>
      <c r="C589">
        <v>4</v>
      </c>
      <c r="D589">
        <v>122</v>
      </c>
      <c r="E589">
        <v>1</v>
      </c>
      <c r="F589">
        <v>0</v>
      </c>
      <c r="G589">
        <v>2072</v>
      </c>
      <c r="H589" s="17" t="s">
        <v>1433</v>
      </c>
      <c r="I589">
        <v>1</v>
      </c>
      <c r="J589">
        <v>0</v>
      </c>
      <c r="K589" s="17" t="s">
        <v>1636</v>
      </c>
      <c r="L589" s="1">
        <v>44588</v>
      </c>
      <c r="M589">
        <v>5151.97</v>
      </c>
      <c r="N589" s="17" t="s">
        <v>437</v>
      </c>
      <c r="O589">
        <v>213</v>
      </c>
      <c r="P589" s="17" t="s">
        <v>438</v>
      </c>
      <c r="Q589">
        <v>0</v>
      </c>
      <c r="R589" s="17" t="s">
        <v>439</v>
      </c>
      <c r="S589" s="17" t="s">
        <v>440</v>
      </c>
      <c r="T589" s="17" t="s">
        <v>438</v>
      </c>
      <c r="U589">
        <v>0</v>
      </c>
      <c r="V589">
        <v>0</v>
      </c>
      <c r="W589" s="17" t="s">
        <v>1637</v>
      </c>
      <c r="X589" s="17" t="s">
        <v>442</v>
      </c>
      <c r="Y589">
        <v>0</v>
      </c>
      <c r="Z589" s="17" t="s">
        <v>486</v>
      </c>
      <c r="AA589" s="17" t="s">
        <v>443</v>
      </c>
      <c r="AB589" s="17" t="s">
        <v>444</v>
      </c>
      <c r="AC589">
        <v>0</v>
      </c>
      <c r="AD589">
        <v>0</v>
      </c>
      <c r="AE589">
        <v>0</v>
      </c>
      <c r="AF589">
        <v>2022</v>
      </c>
      <c r="AG589" s="1">
        <v>44562</v>
      </c>
      <c r="AH589" s="1">
        <v>44773</v>
      </c>
      <c r="AI589" s="1">
        <v>44785</v>
      </c>
      <c r="AJ589" s="17" t="s">
        <v>34</v>
      </c>
      <c r="AK589" s="17" t="s">
        <v>35</v>
      </c>
      <c r="AL589" s="17" t="s">
        <v>10388</v>
      </c>
      <c r="AM589" s="17">
        <f>MONTH(EMPENHO[[#This Row],[data_empenho]])</f>
        <v>1</v>
      </c>
    </row>
    <row r="590" spans="1:39" x14ac:dyDescent="0.25">
      <c r="A590">
        <v>6</v>
      </c>
      <c r="B590">
        <v>601</v>
      </c>
      <c r="C590">
        <v>4</v>
      </c>
      <c r="D590">
        <v>122</v>
      </c>
      <c r="E590">
        <v>1</v>
      </c>
      <c r="F590">
        <v>0</v>
      </c>
      <c r="G590">
        <v>2072</v>
      </c>
      <c r="H590" s="17" t="s">
        <v>1184</v>
      </c>
      <c r="I590">
        <v>1</v>
      </c>
      <c r="J590">
        <v>0</v>
      </c>
      <c r="K590" s="17" t="s">
        <v>1638</v>
      </c>
      <c r="L590" s="1">
        <v>44588</v>
      </c>
      <c r="M590">
        <v>249.61</v>
      </c>
      <c r="N590" s="17" t="s">
        <v>437</v>
      </c>
      <c r="O590">
        <v>213</v>
      </c>
      <c r="P590" s="17" t="s">
        <v>438</v>
      </c>
      <c r="Q590">
        <v>0</v>
      </c>
      <c r="R590" s="17" t="s">
        <v>439</v>
      </c>
      <c r="S590" s="17" t="s">
        <v>440</v>
      </c>
      <c r="T590" s="17" t="s">
        <v>438</v>
      </c>
      <c r="U590">
        <v>0</v>
      </c>
      <c r="V590">
        <v>0</v>
      </c>
      <c r="W590" s="17" t="s">
        <v>1639</v>
      </c>
      <c r="X590" s="17" t="s">
        <v>442</v>
      </c>
      <c r="Y590">
        <v>0</v>
      </c>
      <c r="Z590" s="17" t="s">
        <v>486</v>
      </c>
      <c r="AA590" s="17" t="s">
        <v>443</v>
      </c>
      <c r="AB590" s="17" t="s">
        <v>444</v>
      </c>
      <c r="AC590">
        <v>0</v>
      </c>
      <c r="AD590">
        <v>0</v>
      </c>
      <c r="AE590">
        <v>0</v>
      </c>
      <c r="AF590">
        <v>2022</v>
      </c>
      <c r="AG590" s="1">
        <v>44562</v>
      </c>
      <c r="AH590" s="1">
        <v>44773</v>
      </c>
      <c r="AI590" s="1">
        <v>44785</v>
      </c>
      <c r="AJ590" s="17" t="s">
        <v>34</v>
      </c>
      <c r="AK590" s="17" t="s">
        <v>35</v>
      </c>
      <c r="AL590" s="17" t="s">
        <v>10388</v>
      </c>
      <c r="AM590" s="17">
        <f>MONTH(EMPENHO[[#This Row],[data_empenho]])</f>
        <v>1</v>
      </c>
    </row>
    <row r="591" spans="1:39" x14ac:dyDescent="0.25">
      <c r="A591">
        <v>6</v>
      </c>
      <c r="B591">
        <v>601</v>
      </c>
      <c r="C591">
        <v>4</v>
      </c>
      <c r="D591">
        <v>122</v>
      </c>
      <c r="E591">
        <v>1</v>
      </c>
      <c r="F591">
        <v>0</v>
      </c>
      <c r="G591">
        <v>2072</v>
      </c>
      <c r="H591" s="17" t="s">
        <v>1173</v>
      </c>
      <c r="I591">
        <v>1</v>
      </c>
      <c r="J591">
        <v>0</v>
      </c>
      <c r="K591" s="17" t="s">
        <v>1640</v>
      </c>
      <c r="L591" s="1">
        <v>44588</v>
      </c>
      <c r="M591">
        <v>4492.0200000000004</v>
      </c>
      <c r="N591" s="17" t="s">
        <v>437</v>
      </c>
      <c r="O591">
        <v>213</v>
      </c>
      <c r="P591" s="17" t="s">
        <v>438</v>
      </c>
      <c r="Q591">
        <v>0</v>
      </c>
      <c r="R591" s="17" t="s">
        <v>439</v>
      </c>
      <c r="S591" s="17" t="s">
        <v>440</v>
      </c>
      <c r="T591" s="17" t="s">
        <v>438</v>
      </c>
      <c r="U591">
        <v>0</v>
      </c>
      <c r="V591">
        <v>0</v>
      </c>
      <c r="W591" s="17" t="s">
        <v>1641</v>
      </c>
      <c r="X591" s="17" t="s">
        <v>442</v>
      </c>
      <c r="Y591">
        <v>0</v>
      </c>
      <c r="Z591" s="17" t="s">
        <v>486</v>
      </c>
      <c r="AA591" s="17" t="s">
        <v>443</v>
      </c>
      <c r="AB591" s="17" t="s">
        <v>444</v>
      </c>
      <c r="AC591">
        <v>0</v>
      </c>
      <c r="AD591">
        <v>0</v>
      </c>
      <c r="AE591">
        <v>0</v>
      </c>
      <c r="AF591">
        <v>2022</v>
      </c>
      <c r="AG591" s="1">
        <v>44562</v>
      </c>
      <c r="AH591" s="1">
        <v>44773</v>
      </c>
      <c r="AI591" s="1">
        <v>44785</v>
      </c>
      <c r="AJ591" s="17" t="s">
        <v>34</v>
      </c>
      <c r="AK591" s="17" t="s">
        <v>35</v>
      </c>
      <c r="AL591" s="17" t="s">
        <v>10388</v>
      </c>
      <c r="AM591" s="17">
        <f>MONTH(EMPENHO[[#This Row],[data_empenho]])</f>
        <v>1</v>
      </c>
    </row>
    <row r="592" spans="1:39" x14ac:dyDescent="0.25">
      <c r="A592">
        <v>5</v>
      </c>
      <c r="B592">
        <v>502</v>
      </c>
      <c r="C592">
        <v>12</v>
      </c>
      <c r="D592">
        <v>365</v>
      </c>
      <c r="E592">
        <v>2</v>
      </c>
      <c r="F592">
        <v>0</v>
      </c>
      <c r="G592">
        <v>2033</v>
      </c>
      <c r="H592" s="17" t="s">
        <v>1621</v>
      </c>
      <c r="I592">
        <v>31</v>
      </c>
      <c r="J592">
        <v>0</v>
      </c>
      <c r="K592" s="17" t="s">
        <v>1642</v>
      </c>
      <c r="L592" s="1">
        <v>44588</v>
      </c>
      <c r="M592">
        <v>408.65</v>
      </c>
      <c r="N592" s="17" t="s">
        <v>437</v>
      </c>
      <c r="O592">
        <v>213</v>
      </c>
      <c r="P592" s="17" t="s">
        <v>438</v>
      </c>
      <c r="Q592">
        <v>501</v>
      </c>
      <c r="R592" s="17" t="s">
        <v>439</v>
      </c>
      <c r="S592" s="17" t="s">
        <v>440</v>
      </c>
      <c r="T592" s="17" t="s">
        <v>438</v>
      </c>
      <c r="U592">
        <v>0</v>
      </c>
      <c r="V592">
        <v>0</v>
      </c>
      <c r="W592" s="17" t="s">
        <v>1643</v>
      </c>
      <c r="X592" s="17" t="s">
        <v>442</v>
      </c>
      <c r="Y592">
        <v>0</v>
      </c>
      <c r="Z592" s="17" t="s">
        <v>486</v>
      </c>
      <c r="AA592" s="17" t="s">
        <v>443</v>
      </c>
      <c r="AB592" s="17" t="s">
        <v>444</v>
      </c>
      <c r="AC592">
        <v>0</v>
      </c>
      <c r="AD592">
        <v>0</v>
      </c>
      <c r="AE592">
        <v>0</v>
      </c>
      <c r="AF592">
        <v>2022</v>
      </c>
      <c r="AG592" s="1">
        <v>44562</v>
      </c>
      <c r="AH592" s="1">
        <v>44773</v>
      </c>
      <c r="AI592" s="1">
        <v>44785</v>
      </c>
      <c r="AJ592" s="17" t="s">
        <v>34</v>
      </c>
      <c r="AK592" s="17" t="s">
        <v>35</v>
      </c>
      <c r="AL592" s="17" t="s">
        <v>10388</v>
      </c>
      <c r="AM592" s="17">
        <f>MONTH(EMPENHO[[#This Row],[data_empenho]])</f>
        <v>1</v>
      </c>
    </row>
    <row r="593" spans="1:39" x14ac:dyDescent="0.25">
      <c r="A593">
        <v>5</v>
      </c>
      <c r="B593">
        <v>502</v>
      </c>
      <c r="C593">
        <v>12</v>
      </c>
      <c r="D593">
        <v>365</v>
      </c>
      <c r="E593">
        <v>2</v>
      </c>
      <c r="F593">
        <v>0</v>
      </c>
      <c r="G593">
        <v>2033</v>
      </c>
      <c r="H593" s="17" t="s">
        <v>1621</v>
      </c>
      <c r="I593">
        <v>31</v>
      </c>
      <c r="J593">
        <v>0</v>
      </c>
      <c r="K593" s="17" t="s">
        <v>1644</v>
      </c>
      <c r="L593" s="1">
        <v>44588</v>
      </c>
      <c r="M593">
        <v>1362.17</v>
      </c>
      <c r="N593" s="17" t="s">
        <v>437</v>
      </c>
      <c r="O593">
        <v>213</v>
      </c>
      <c r="P593" s="17" t="s">
        <v>438</v>
      </c>
      <c r="Q593">
        <v>501</v>
      </c>
      <c r="R593" s="17" t="s">
        <v>439</v>
      </c>
      <c r="S593" s="17" t="s">
        <v>440</v>
      </c>
      <c r="T593" s="17" t="s">
        <v>438</v>
      </c>
      <c r="U593">
        <v>0</v>
      </c>
      <c r="V593">
        <v>0</v>
      </c>
      <c r="W593" s="17" t="s">
        <v>1645</v>
      </c>
      <c r="X593" s="17" t="s">
        <v>442</v>
      </c>
      <c r="Y593">
        <v>0</v>
      </c>
      <c r="Z593" s="17" t="s">
        <v>486</v>
      </c>
      <c r="AA593" s="17" t="s">
        <v>443</v>
      </c>
      <c r="AB593" s="17" t="s">
        <v>444</v>
      </c>
      <c r="AC593">
        <v>0</v>
      </c>
      <c r="AD593">
        <v>0</v>
      </c>
      <c r="AE593">
        <v>0</v>
      </c>
      <c r="AF593">
        <v>2022</v>
      </c>
      <c r="AG593" s="1">
        <v>44562</v>
      </c>
      <c r="AH593" s="1">
        <v>44773</v>
      </c>
      <c r="AI593" s="1">
        <v>44785</v>
      </c>
      <c r="AJ593" s="17" t="s">
        <v>34</v>
      </c>
      <c r="AK593" s="17" t="s">
        <v>35</v>
      </c>
      <c r="AL593" s="17" t="s">
        <v>10388</v>
      </c>
      <c r="AM593" s="17">
        <f>MONTH(EMPENHO[[#This Row],[data_empenho]])</f>
        <v>1</v>
      </c>
    </row>
    <row r="594" spans="1:39" x14ac:dyDescent="0.25">
      <c r="A594">
        <v>7</v>
      </c>
      <c r="B594">
        <v>701</v>
      </c>
      <c r="C594">
        <v>4</v>
      </c>
      <c r="D594">
        <v>122</v>
      </c>
      <c r="E594">
        <v>1</v>
      </c>
      <c r="F594">
        <v>0</v>
      </c>
      <c r="G594">
        <v>2001</v>
      </c>
      <c r="H594" s="17" t="s">
        <v>1173</v>
      </c>
      <c r="I594">
        <v>1</v>
      </c>
      <c r="J594">
        <v>0</v>
      </c>
      <c r="K594" s="17" t="s">
        <v>1646</v>
      </c>
      <c r="L594" s="1">
        <v>44588</v>
      </c>
      <c r="M594">
        <v>3405.41</v>
      </c>
      <c r="N594" s="17" t="s">
        <v>437</v>
      </c>
      <c r="O594">
        <v>213</v>
      </c>
      <c r="P594" s="17" t="s">
        <v>438</v>
      </c>
      <c r="Q594">
        <v>0</v>
      </c>
      <c r="R594" s="17" t="s">
        <v>439</v>
      </c>
      <c r="S594" s="17" t="s">
        <v>440</v>
      </c>
      <c r="T594" s="17" t="s">
        <v>438</v>
      </c>
      <c r="U594">
        <v>0</v>
      </c>
      <c r="V594">
        <v>0</v>
      </c>
      <c r="W594" s="17" t="s">
        <v>1647</v>
      </c>
      <c r="X594" s="17" t="s">
        <v>442</v>
      </c>
      <c r="Y594">
        <v>0</v>
      </c>
      <c r="Z594" s="17" t="s">
        <v>486</v>
      </c>
      <c r="AA594" s="17" t="s">
        <v>443</v>
      </c>
      <c r="AB594" s="17" t="s">
        <v>444</v>
      </c>
      <c r="AC594">
        <v>0</v>
      </c>
      <c r="AD594">
        <v>0</v>
      </c>
      <c r="AE594">
        <v>0</v>
      </c>
      <c r="AF594">
        <v>2022</v>
      </c>
      <c r="AG594" s="1">
        <v>44562</v>
      </c>
      <c r="AH594" s="1">
        <v>44773</v>
      </c>
      <c r="AI594" s="1">
        <v>44785</v>
      </c>
      <c r="AJ594" s="17" t="s">
        <v>34</v>
      </c>
      <c r="AK594" s="17" t="s">
        <v>35</v>
      </c>
      <c r="AL594" s="17" t="s">
        <v>10388</v>
      </c>
      <c r="AM594" s="17">
        <f>MONTH(EMPENHO[[#This Row],[data_empenho]])</f>
        <v>1</v>
      </c>
    </row>
    <row r="595" spans="1:39" x14ac:dyDescent="0.25">
      <c r="A595">
        <v>8</v>
      </c>
      <c r="B595">
        <v>801</v>
      </c>
      <c r="C595">
        <v>10</v>
      </c>
      <c r="D595">
        <v>122</v>
      </c>
      <c r="E595">
        <v>5</v>
      </c>
      <c r="F595">
        <v>0</v>
      </c>
      <c r="G595">
        <v>2084</v>
      </c>
      <c r="H595" s="17" t="s">
        <v>1433</v>
      </c>
      <c r="I595">
        <v>40</v>
      </c>
      <c r="J595">
        <v>0</v>
      </c>
      <c r="K595" s="17" t="s">
        <v>1648</v>
      </c>
      <c r="L595" s="1">
        <v>44588</v>
      </c>
      <c r="M595">
        <v>4493</v>
      </c>
      <c r="N595" s="17" t="s">
        <v>437</v>
      </c>
      <c r="O595">
        <v>213</v>
      </c>
      <c r="P595" s="17" t="s">
        <v>438</v>
      </c>
      <c r="Q595">
        <v>0</v>
      </c>
      <c r="R595" s="17" t="s">
        <v>439</v>
      </c>
      <c r="S595" s="17" t="s">
        <v>440</v>
      </c>
      <c r="T595" s="17" t="s">
        <v>438</v>
      </c>
      <c r="U595">
        <v>0</v>
      </c>
      <c r="V595">
        <v>0</v>
      </c>
      <c r="W595" s="17" t="s">
        <v>1649</v>
      </c>
      <c r="X595" s="17" t="s">
        <v>442</v>
      </c>
      <c r="Y595">
        <v>0</v>
      </c>
      <c r="Z595" s="17" t="s">
        <v>486</v>
      </c>
      <c r="AA595" s="17" t="s">
        <v>443</v>
      </c>
      <c r="AB595" s="17" t="s">
        <v>444</v>
      </c>
      <c r="AC595">
        <v>0</v>
      </c>
      <c r="AD595">
        <v>0</v>
      </c>
      <c r="AE595">
        <v>0</v>
      </c>
      <c r="AF595">
        <v>2022</v>
      </c>
      <c r="AG595" s="1">
        <v>44562</v>
      </c>
      <c r="AH595" s="1">
        <v>44773</v>
      </c>
      <c r="AI595" s="1">
        <v>44785</v>
      </c>
      <c r="AJ595" s="17" t="s">
        <v>34</v>
      </c>
      <c r="AK595" s="17" t="s">
        <v>35</v>
      </c>
      <c r="AL595" s="17" t="s">
        <v>10388</v>
      </c>
      <c r="AM595" s="17">
        <f>MONTH(EMPENHO[[#This Row],[data_empenho]])</f>
        <v>1</v>
      </c>
    </row>
    <row r="596" spans="1:39" x14ac:dyDescent="0.25">
      <c r="A596">
        <v>8</v>
      </c>
      <c r="B596">
        <v>801</v>
      </c>
      <c r="C596">
        <v>10</v>
      </c>
      <c r="D596">
        <v>122</v>
      </c>
      <c r="E596">
        <v>5</v>
      </c>
      <c r="F596">
        <v>0</v>
      </c>
      <c r="G596">
        <v>2084</v>
      </c>
      <c r="H596" s="17" t="s">
        <v>1184</v>
      </c>
      <c r="I596">
        <v>40</v>
      </c>
      <c r="J596">
        <v>0</v>
      </c>
      <c r="K596" s="17" t="s">
        <v>1650</v>
      </c>
      <c r="L596" s="1">
        <v>44588</v>
      </c>
      <c r="M596">
        <v>1896.15</v>
      </c>
      <c r="N596" s="17" t="s">
        <v>437</v>
      </c>
      <c r="O596">
        <v>213</v>
      </c>
      <c r="P596" s="17" t="s">
        <v>438</v>
      </c>
      <c r="Q596">
        <v>0</v>
      </c>
      <c r="R596" s="17" t="s">
        <v>439</v>
      </c>
      <c r="S596" s="17" t="s">
        <v>440</v>
      </c>
      <c r="T596" s="17" t="s">
        <v>438</v>
      </c>
      <c r="U596">
        <v>0</v>
      </c>
      <c r="V596">
        <v>0</v>
      </c>
      <c r="W596" s="17" t="s">
        <v>1651</v>
      </c>
      <c r="X596" s="17" t="s">
        <v>442</v>
      </c>
      <c r="Y596">
        <v>0</v>
      </c>
      <c r="Z596" s="17" t="s">
        <v>486</v>
      </c>
      <c r="AA596" s="17" t="s">
        <v>443</v>
      </c>
      <c r="AB596" s="17" t="s">
        <v>444</v>
      </c>
      <c r="AC596">
        <v>0</v>
      </c>
      <c r="AD596">
        <v>0</v>
      </c>
      <c r="AE596">
        <v>0</v>
      </c>
      <c r="AF596">
        <v>2022</v>
      </c>
      <c r="AG596" s="1">
        <v>44562</v>
      </c>
      <c r="AH596" s="1">
        <v>44773</v>
      </c>
      <c r="AI596" s="1">
        <v>44785</v>
      </c>
      <c r="AJ596" s="17" t="s">
        <v>34</v>
      </c>
      <c r="AK596" s="17" t="s">
        <v>35</v>
      </c>
      <c r="AL596" s="17" t="s">
        <v>10388</v>
      </c>
      <c r="AM596" s="17">
        <f>MONTH(EMPENHO[[#This Row],[data_empenho]])</f>
        <v>1</v>
      </c>
    </row>
    <row r="597" spans="1:39" x14ac:dyDescent="0.25">
      <c r="A597">
        <v>8</v>
      </c>
      <c r="B597">
        <v>801</v>
      </c>
      <c r="C597">
        <v>10</v>
      </c>
      <c r="D597">
        <v>122</v>
      </c>
      <c r="E597">
        <v>5</v>
      </c>
      <c r="F597">
        <v>0</v>
      </c>
      <c r="G597">
        <v>2084</v>
      </c>
      <c r="H597" s="17" t="s">
        <v>1173</v>
      </c>
      <c r="I597">
        <v>40</v>
      </c>
      <c r="J597">
        <v>0</v>
      </c>
      <c r="K597" s="17" t="s">
        <v>1652</v>
      </c>
      <c r="L597" s="1">
        <v>44588</v>
      </c>
      <c r="M597">
        <v>9732.7099999999991</v>
      </c>
      <c r="N597" s="17" t="s">
        <v>437</v>
      </c>
      <c r="O597">
        <v>213</v>
      </c>
      <c r="P597" s="17" t="s">
        <v>438</v>
      </c>
      <c r="Q597">
        <v>0</v>
      </c>
      <c r="R597" s="17" t="s">
        <v>439</v>
      </c>
      <c r="S597" s="17" t="s">
        <v>440</v>
      </c>
      <c r="T597" s="17" t="s">
        <v>438</v>
      </c>
      <c r="U597">
        <v>0</v>
      </c>
      <c r="V597">
        <v>0</v>
      </c>
      <c r="W597" s="17" t="s">
        <v>1653</v>
      </c>
      <c r="X597" s="17" t="s">
        <v>442</v>
      </c>
      <c r="Y597">
        <v>0</v>
      </c>
      <c r="Z597" s="17" t="s">
        <v>486</v>
      </c>
      <c r="AA597" s="17" t="s">
        <v>443</v>
      </c>
      <c r="AB597" s="17" t="s">
        <v>444</v>
      </c>
      <c r="AC597">
        <v>0</v>
      </c>
      <c r="AD597">
        <v>0</v>
      </c>
      <c r="AE597">
        <v>0</v>
      </c>
      <c r="AF597">
        <v>2022</v>
      </c>
      <c r="AG597" s="1">
        <v>44562</v>
      </c>
      <c r="AH597" s="1">
        <v>44773</v>
      </c>
      <c r="AI597" s="1">
        <v>44785</v>
      </c>
      <c r="AJ597" s="17" t="s">
        <v>34</v>
      </c>
      <c r="AK597" s="17" t="s">
        <v>35</v>
      </c>
      <c r="AL597" s="17" t="s">
        <v>10388</v>
      </c>
      <c r="AM597" s="17">
        <f>MONTH(EMPENHO[[#This Row],[data_empenho]])</f>
        <v>1</v>
      </c>
    </row>
    <row r="598" spans="1:39" x14ac:dyDescent="0.25">
      <c r="A598">
        <v>8</v>
      </c>
      <c r="B598">
        <v>801</v>
      </c>
      <c r="C598">
        <v>10</v>
      </c>
      <c r="D598">
        <v>301</v>
      </c>
      <c r="E598">
        <v>6</v>
      </c>
      <c r="F598">
        <v>0</v>
      </c>
      <c r="G598">
        <v>2092</v>
      </c>
      <c r="H598" s="17" t="s">
        <v>1621</v>
      </c>
      <c r="I598">
        <v>40</v>
      </c>
      <c r="J598">
        <v>0</v>
      </c>
      <c r="K598" s="17" t="s">
        <v>1654</v>
      </c>
      <c r="L598" s="1">
        <v>44588</v>
      </c>
      <c r="M598">
        <v>306.67</v>
      </c>
      <c r="N598" s="17" t="s">
        <v>437</v>
      </c>
      <c r="O598">
        <v>213</v>
      </c>
      <c r="P598" s="17" t="s">
        <v>438</v>
      </c>
      <c r="Q598">
        <v>0</v>
      </c>
      <c r="R598" s="17" t="s">
        <v>439</v>
      </c>
      <c r="S598" s="17" t="s">
        <v>440</v>
      </c>
      <c r="T598" s="17" t="s">
        <v>438</v>
      </c>
      <c r="U598">
        <v>0</v>
      </c>
      <c r="V598">
        <v>0</v>
      </c>
      <c r="W598" s="17" t="s">
        <v>1655</v>
      </c>
      <c r="X598" s="17" t="s">
        <v>442</v>
      </c>
      <c r="Y598">
        <v>0</v>
      </c>
      <c r="Z598" s="17" t="s">
        <v>486</v>
      </c>
      <c r="AA598" s="17" t="s">
        <v>443</v>
      </c>
      <c r="AB598" s="17" t="s">
        <v>444</v>
      </c>
      <c r="AC598">
        <v>0</v>
      </c>
      <c r="AD598">
        <v>0</v>
      </c>
      <c r="AE598">
        <v>0</v>
      </c>
      <c r="AF598">
        <v>2022</v>
      </c>
      <c r="AG598" s="1">
        <v>44562</v>
      </c>
      <c r="AH598" s="1">
        <v>44773</v>
      </c>
      <c r="AI598" s="1">
        <v>44785</v>
      </c>
      <c r="AJ598" s="17" t="s">
        <v>34</v>
      </c>
      <c r="AK598" s="17" t="s">
        <v>35</v>
      </c>
      <c r="AL598" s="17" t="s">
        <v>10388</v>
      </c>
      <c r="AM598" s="17">
        <f>MONTH(EMPENHO[[#This Row],[data_empenho]])</f>
        <v>1</v>
      </c>
    </row>
    <row r="599" spans="1:39" x14ac:dyDescent="0.25">
      <c r="A599">
        <v>8</v>
      </c>
      <c r="B599">
        <v>801</v>
      </c>
      <c r="C599">
        <v>10</v>
      </c>
      <c r="D599">
        <v>301</v>
      </c>
      <c r="E599">
        <v>6</v>
      </c>
      <c r="F599">
        <v>0</v>
      </c>
      <c r="G599">
        <v>2092</v>
      </c>
      <c r="H599" s="17" t="s">
        <v>1621</v>
      </c>
      <c r="I599">
        <v>40</v>
      </c>
      <c r="J599">
        <v>0</v>
      </c>
      <c r="K599" s="17" t="s">
        <v>1656</v>
      </c>
      <c r="L599" s="1">
        <v>44588</v>
      </c>
      <c r="M599">
        <v>567.61</v>
      </c>
      <c r="N599" s="17" t="s">
        <v>437</v>
      </c>
      <c r="O599">
        <v>213</v>
      </c>
      <c r="P599" s="17" t="s">
        <v>438</v>
      </c>
      <c r="Q599">
        <v>0</v>
      </c>
      <c r="R599" s="17" t="s">
        <v>439</v>
      </c>
      <c r="S599" s="17" t="s">
        <v>440</v>
      </c>
      <c r="T599" s="17" t="s">
        <v>438</v>
      </c>
      <c r="U599">
        <v>0</v>
      </c>
      <c r="V599">
        <v>0</v>
      </c>
      <c r="W599" s="17" t="s">
        <v>1657</v>
      </c>
      <c r="X599" s="17" t="s">
        <v>442</v>
      </c>
      <c r="Y599">
        <v>0</v>
      </c>
      <c r="Z599" s="17" t="s">
        <v>486</v>
      </c>
      <c r="AA599" s="17" t="s">
        <v>443</v>
      </c>
      <c r="AB599" s="17" t="s">
        <v>444</v>
      </c>
      <c r="AC599">
        <v>0</v>
      </c>
      <c r="AD599">
        <v>0</v>
      </c>
      <c r="AE599">
        <v>0</v>
      </c>
      <c r="AF599">
        <v>2022</v>
      </c>
      <c r="AG599" s="1">
        <v>44562</v>
      </c>
      <c r="AH599" s="1">
        <v>44773</v>
      </c>
      <c r="AI599" s="1">
        <v>44785</v>
      </c>
      <c r="AJ599" s="17" t="s">
        <v>34</v>
      </c>
      <c r="AK599" s="17" t="s">
        <v>35</v>
      </c>
      <c r="AL599" s="17" t="s">
        <v>10388</v>
      </c>
      <c r="AM599" s="17">
        <f>MONTH(EMPENHO[[#This Row],[data_empenho]])</f>
        <v>1</v>
      </c>
    </row>
    <row r="600" spans="1:39" x14ac:dyDescent="0.25">
      <c r="A600">
        <v>8</v>
      </c>
      <c r="B600">
        <v>801</v>
      </c>
      <c r="C600">
        <v>10</v>
      </c>
      <c r="D600">
        <v>301</v>
      </c>
      <c r="E600">
        <v>6</v>
      </c>
      <c r="F600">
        <v>0</v>
      </c>
      <c r="G600">
        <v>2092</v>
      </c>
      <c r="H600" s="17" t="s">
        <v>1621</v>
      </c>
      <c r="I600">
        <v>40</v>
      </c>
      <c r="J600">
        <v>0</v>
      </c>
      <c r="K600" s="17" t="s">
        <v>1658</v>
      </c>
      <c r="L600" s="1">
        <v>44588</v>
      </c>
      <c r="M600">
        <v>1143.28</v>
      </c>
      <c r="N600" s="17" t="s">
        <v>437</v>
      </c>
      <c r="O600">
        <v>213</v>
      </c>
      <c r="P600" s="17" t="s">
        <v>438</v>
      </c>
      <c r="Q600">
        <v>0</v>
      </c>
      <c r="R600" s="17" t="s">
        <v>439</v>
      </c>
      <c r="S600" s="17" t="s">
        <v>440</v>
      </c>
      <c r="T600" s="17" t="s">
        <v>438</v>
      </c>
      <c r="U600">
        <v>0</v>
      </c>
      <c r="V600">
        <v>0</v>
      </c>
      <c r="W600" s="17" t="s">
        <v>1659</v>
      </c>
      <c r="X600" s="17" t="s">
        <v>442</v>
      </c>
      <c r="Y600">
        <v>0</v>
      </c>
      <c r="Z600" s="17" t="s">
        <v>486</v>
      </c>
      <c r="AA600" s="17" t="s">
        <v>443</v>
      </c>
      <c r="AB600" s="17" t="s">
        <v>444</v>
      </c>
      <c r="AC600">
        <v>0</v>
      </c>
      <c r="AD600">
        <v>0</v>
      </c>
      <c r="AE600">
        <v>0</v>
      </c>
      <c r="AF600">
        <v>2022</v>
      </c>
      <c r="AG600" s="1">
        <v>44562</v>
      </c>
      <c r="AH600" s="1">
        <v>44773</v>
      </c>
      <c r="AI600" s="1">
        <v>44785</v>
      </c>
      <c r="AJ600" s="17" t="s">
        <v>34</v>
      </c>
      <c r="AK600" s="17" t="s">
        <v>35</v>
      </c>
      <c r="AL600" s="17" t="s">
        <v>10388</v>
      </c>
      <c r="AM600" s="17">
        <f>MONTH(EMPENHO[[#This Row],[data_empenho]])</f>
        <v>1</v>
      </c>
    </row>
    <row r="601" spans="1:39" x14ac:dyDescent="0.25">
      <c r="A601">
        <v>8</v>
      </c>
      <c r="B601">
        <v>801</v>
      </c>
      <c r="C601">
        <v>10</v>
      </c>
      <c r="D601">
        <v>301</v>
      </c>
      <c r="E601">
        <v>6</v>
      </c>
      <c r="F601">
        <v>0</v>
      </c>
      <c r="G601">
        <v>2092</v>
      </c>
      <c r="H601" s="17" t="s">
        <v>1621</v>
      </c>
      <c r="I601">
        <v>40</v>
      </c>
      <c r="J601">
        <v>0</v>
      </c>
      <c r="K601" s="17" t="s">
        <v>1660</v>
      </c>
      <c r="L601" s="1">
        <v>44588</v>
      </c>
      <c r="M601">
        <v>2689.97</v>
      </c>
      <c r="N601" s="17" t="s">
        <v>437</v>
      </c>
      <c r="O601">
        <v>213</v>
      </c>
      <c r="P601" s="17" t="s">
        <v>438</v>
      </c>
      <c r="Q601">
        <v>0</v>
      </c>
      <c r="R601" s="17" t="s">
        <v>439</v>
      </c>
      <c r="S601" s="17" t="s">
        <v>440</v>
      </c>
      <c r="T601" s="17" t="s">
        <v>438</v>
      </c>
      <c r="U601">
        <v>0</v>
      </c>
      <c r="V601">
        <v>0</v>
      </c>
      <c r="W601" s="17" t="s">
        <v>1661</v>
      </c>
      <c r="X601" s="17" t="s">
        <v>442</v>
      </c>
      <c r="Y601">
        <v>0</v>
      </c>
      <c r="Z601" s="17" t="s">
        <v>486</v>
      </c>
      <c r="AA601" s="17" t="s">
        <v>443</v>
      </c>
      <c r="AB601" s="17" t="s">
        <v>444</v>
      </c>
      <c r="AC601">
        <v>0</v>
      </c>
      <c r="AD601">
        <v>0</v>
      </c>
      <c r="AE601">
        <v>0</v>
      </c>
      <c r="AF601">
        <v>2022</v>
      </c>
      <c r="AG601" s="1">
        <v>44562</v>
      </c>
      <c r="AH601" s="1">
        <v>44773</v>
      </c>
      <c r="AI601" s="1">
        <v>44785</v>
      </c>
      <c r="AJ601" s="17" t="s">
        <v>34</v>
      </c>
      <c r="AK601" s="17" t="s">
        <v>35</v>
      </c>
      <c r="AL601" s="17" t="s">
        <v>10388</v>
      </c>
      <c r="AM601" s="17">
        <f>MONTH(EMPENHO[[#This Row],[data_empenho]])</f>
        <v>1</v>
      </c>
    </row>
    <row r="602" spans="1:39" x14ac:dyDescent="0.25">
      <c r="A602">
        <v>8</v>
      </c>
      <c r="B602">
        <v>801</v>
      </c>
      <c r="C602">
        <v>10</v>
      </c>
      <c r="D602">
        <v>301</v>
      </c>
      <c r="E602">
        <v>6</v>
      </c>
      <c r="F602">
        <v>0</v>
      </c>
      <c r="G602">
        <v>2092</v>
      </c>
      <c r="H602" s="17" t="s">
        <v>1568</v>
      </c>
      <c r="I602">
        <v>40</v>
      </c>
      <c r="J602">
        <v>0</v>
      </c>
      <c r="K602" s="17" t="s">
        <v>1662</v>
      </c>
      <c r="L602" s="1">
        <v>44588</v>
      </c>
      <c r="M602">
        <v>1008.78</v>
      </c>
      <c r="N602" s="17" t="s">
        <v>437</v>
      </c>
      <c r="O602">
        <v>213</v>
      </c>
      <c r="P602" s="17" t="s">
        <v>438</v>
      </c>
      <c r="Q602">
        <v>0</v>
      </c>
      <c r="R602" s="17" t="s">
        <v>439</v>
      </c>
      <c r="S602" s="17" t="s">
        <v>440</v>
      </c>
      <c r="T602" s="17" t="s">
        <v>438</v>
      </c>
      <c r="U602">
        <v>0</v>
      </c>
      <c r="V602">
        <v>0</v>
      </c>
      <c r="W602" s="17" t="s">
        <v>1663</v>
      </c>
      <c r="X602" s="17" t="s">
        <v>442</v>
      </c>
      <c r="Y602">
        <v>0</v>
      </c>
      <c r="Z602" s="17" t="s">
        <v>486</v>
      </c>
      <c r="AA602" s="17" t="s">
        <v>443</v>
      </c>
      <c r="AB602" s="17" t="s">
        <v>444</v>
      </c>
      <c r="AC602">
        <v>0</v>
      </c>
      <c r="AD602">
        <v>0</v>
      </c>
      <c r="AE602">
        <v>0</v>
      </c>
      <c r="AF602">
        <v>2022</v>
      </c>
      <c r="AG602" s="1">
        <v>44562</v>
      </c>
      <c r="AH602" s="1">
        <v>44773</v>
      </c>
      <c r="AI602" s="1">
        <v>44785</v>
      </c>
      <c r="AJ602" s="17" t="s">
        <v>34</v>
      </c>
      <c r="AK602" s="17" t="s">
        <v>35</v>
      </c>
      <c r="AL602" s="17" t="s">
        <v>10388</v>
      </c>
      <c r="AM602" s="17">
        <f>MONTH(EMPENHO[[#This Row],[data_empenho]])</f>
        <v>1</v>
      </c>
    </row>
    <row r="603" spans="1:39" x14ac:dyDescent="0.25">
      <c r="A603">
        <v>8</v>
      </c>
      <c r="B603">
        <v>801</v>
      </c>
      <c r="C603">
        <v>10</v>
      </c>
      <c r="D603">
        <v>301</v>
      </c>
      <c r="E603">
        <v>6</v>
      </c>
      <c r="F603">
        <v>0</v>
      </c>
      <c r="G603">
        <v>2092</v>
      </c>
      <c r="H603" s="17" t="s">
        <v>1568</v>
      </c>
      <c r="I603">
        <v>40</v>
      </c>
      <c r="J603">
        <v>0</v>
      </c>
      <c r="K603" s="17" t="s">
        <v>1664</v>
      </c>
      <c r="L603" s="1">
        <v>44588</v>
      </c>
      <c r="M603">
        <v>2421.0700000000002</v>
      </c>
      <c r="N603" s="17" t="s">
        <v>437</v>
      </c>
      <c r="O603">
        <v>213</v>
      </c>
      <c r="P603" s="17" t="s">
        <v>438</v>
      </c>
      <c r="Q603">
        <v>0</v>
      </c>
      <c r="R603" s="17" t="s">
        <v>439</v>
      </c>
      <c r="S603" s="17" t="s">
        <v>440</v>
      </c>
      <c r="T603" s="17" t="s">
        <v>438</v>
      </c>
      <c r="U603">
        <v>0</v>
      </c>
      <c r="V603">
        <v>0</v>
      </c>
      <c r="W603" s="17" t="s">
        <v>1665</v>
      </c>
      <c r="X603" s="17" t="s">
        <v>442</v>
      </c>
      <c r="Y603">
        <v>0</v>
      </c>
      <c r="Z603" s="17" t="s">
        <v>486</v>
      </c>
      <c r="AA603" s="17" t="s">
        <v>443</v>
      </c>
      <c r="AB603" s="17" t="s">
        <v>444</v>
      </c>
      <c r="AC603">
        <v>0</v>
      </c>
      <c r="AD603">
        <v>0</v>
      </c>
      <c r="AE603">
        <v>0</v>
      </c>
      <c r="AF603">
        <v>2022</v>
      </c>
      <c r="AG603" s="1">
        <v>44562</v>
      </c>
      <c r="AH603" s="1">
        <v>44773</v>
      </c>
      <c r="AI603" s="1">
        <v>44785</v>
      </c>
      <c r="AJ603" s="17" t="s">
        <v>34</v>
      </c>
      <c r="AK603" s="17" t="s">
        <v>35</v>
      </c>
      <c r="AL603" s="17" t="s">
        <v>10388</v>
      </c>
      <c r="AM603" s="17">
        <f>MONTH(EMPENHO[[#This Row],[data_empenho]])</f>
        <v>1</v>
      </c>
    </row>
    <row r="604" spans="1:39" x14ac:dyDescent="0.25">
      <c r="A604">
        <v>8</v>
      </c>
      <c r="B604">
        <v>801</v>
      </c>
      <c r="C604">
        <v>10</v>
      </c>
      <c r="D604">
        <v>302</v>
      </c>
      <c r="E604">
        <v>8</v>
      </c>
      <c r="F604">
        <v>0</v>
      </c>
      <c r="G604">
        <v>2096</v>
      </c>
      <c r="H604" s="17" t="s">
        <v>1666</v>
      </c>
      <c r="I604">
        <v>40</v>
      </c>
      <c r="J604">
        <v>0</v>
      </c>
      <c r="K604" s="17" t="s">
        <v>1667</v>
      </c>
      <c r="L604" s="1">
        <v>44588</v>
      </c>
      <c r="M604">
        <v>947.8</v>
      </c>
      <c r="N604" s="17" t="s">
        <v>437</v>
      </c>
      <c r="O604">
        <v>213</v>
      </c>
      <c r="P604" s="17" t="s">
        <v>438</v>
      </c>
      <c r="Q604">
        <v>0</v>
      </c>
      <c r="R604" s="17" t="s">
        <v>439</v>
      </c>
      <c r="S604" s="17" t="s">
        <v>440</v>
      </c>
      <c r="T604" s="17" t="s">
        <v>438</v>
      </c>
      <c r="U604">
        <v>0</v>
      </c>
      <c r="V604">
        <v>0</v>
      </c>
      <c r="W604" s="17" t="s">
        <v>1668</v>
      </c>
      <c r="X604" s="17" t="s">
        <v>442</v>
      </c>
      <c r="Y604">
        <v>0</v>
      </c>
      <c r="Z604" s="17" t="s">
        <v>486</v>
      </c>
      <c r="AA604" s="17" t="s">
        <v>443</v>
      </c>
      <c r="AB604" s="17" t="s">
        <v>444</v>
      </c>
      <c r="AC604">
        <v>0</v>
      </c>
      <c r="AD604">
        <v>0</v>
      </c>
      <c r="AE604">
        <v>0</v>
      </c>
      <c r="AF604">
        <v>2022</v>
      </c>
      <c r="AG604" s="1">
        <v>44562</v>
      </c>
      <c r="AH604" s="1">
        <v>44773</v>
      </c>
      <c r="AI604" s="1">
        <v>44785</v>
      </c>
      <c r="AJ604" s="17" t="s">
        <v>34</v>
      </c>
      <c r="AK604" s="17" t="s">
        <v>35</v>
      </c>
      <c r="AL604" s="17" t="s">
        <v>10388</v>
      </c>
      <c r="AM604" s="17">
        <f>MONTH(EMPENHO[[#This Row],[data_empenho]])</f>
        <v>1</v>
      </c>
    </row>
    <row r="605" spans="1:39" x14ac:dyDescent="0.25">
      <c r="A605">
        <v>8</v>
      </c>
      <c r="B605">
        <v>801</v>
      </c>
      <c r="C605">
        <v>10</v>
      </c>
      <c r="D605">
        <v>302</v>
      </c>
      <c r="E605">
        <v>8</v>
      </c>
      <c r="F605">
        <v>0</v>
      </c>
      <c r="G605">
        <v>2096</v>
      </c>
      <c r="H605" s="17" t="s">
        <v>1666</v>
      </c>
      <c r="I605">
        <v>40</v>
      </c>
      <c r="J605">
        <v>0</v>
      </c>
      <c r="K605" s="17" t="s">
        <v>1669</v>
      </c>
      <c r="L605" s="1">
        <v>44588</v>
      </c>
      <c r="M605">
        <v>947.8</v>
      </c>
      <c r="N605" s="17" t="s">
        <v>437</v>
      </c>
      <c r="O605">
        <v>213</v>
      </c>
      <c r="P605" s="17" t="s">
        <v>438</v>
      </c>
      <c r="Q605">
        <v>0</v>
      </c>
      <c r="R605" s="17" t="s">
        <v>439</v>
      </c>
      <c r="S605" s="17" t="s">
        <v>440</v>
      </c>
      <c r="T605" s="17" t="s">
        <v>438</v>
      </c>
      <c r="U605">
        <v>0</v>
      </c>
      <c r="V605">
        <v>0</v>
      </c>
      <c r="W605" s="17" t="s">
        <v>1670</v>
      </c>
      <c r="X605" s="17" t="s">
        <v>442</v>
      </c>
      <c r="Y605">
        <v>0</v>
      </c>
      <c r="Z605" s="17" t="s">
        <v>486</v>
      </c>
      <c r="AA605" s="17" t="s">
        <v>443</v>
      </c>
      <c r="AB605" s="17" t="s">
        <v>444</v>
      </c>
      <c r="AC605">
        <v>0</v>
      </c>
      <c r="AD605">
        <v>0</v>
      </c>
      <c r="AE605">
        <v>0</v>
      </c>
      <c r="AF605">
        <v>2022</v>
      </c>
      <c r="AG605" s="1">
        <v>44562</v>
      </c>
      <c r="AH605" s="1">
        <v>44773</v>
      </c>
      <c r="AI605" s="1">
        <v>44785</v>
      </c>
      <c r="AJ605" s="17" t="s">
        <v>34</v>
      </c>
      <c r="AK605" s="17" t="s">
        <v>35</v>
      </c>
      <c r="AL605" s="17" t="s">
        <v>10388</v>
      </c>
      <c r="AM605" s="17">
        <f>MONTH(EMPENHO[[#This Row],[data_empenho]])</f>
        <v>1</v>
      </c>
    </row>
    <row r="606" spans="1:39" x14ac:dyDescent="0.25">
      <c r="A606">
        <v>8</v>
      </c>
      <c r="B606">
        <v>801</v>
      </c>
      <c r="C606">
        <v>10</v>
      </c>
      <c r="D606">
        <v>302</v>
      </c>
      <c r="E606">
        <v>8</v>
      </c>
      <c r="F606">
        <v>0</v>
      </c>
      <c r="G606">
        <v>2096</v>
      </c>
      <c r="H606" s="17" t="s">
        <v>1666</v>
      </c>
      <c r="I606">
        <v>40</v>
      </c>
      <c r="J606">
        <v>0</v>
      </c>
      <c r="K606" s="17" t="s">
        <v>1671</v>
      </c>
      <c r="L606" s="1">
        <v>44588</v>
      </c>
      <c r="M606">
        <v>4739</v>
      </c>
      <c r="N606" s="17" t="s">
        <v>437</v>
      </c>
      <c r="O606">
        <v>213</v>
      </c>
      <c r="P606" s="17" t="s">
        <v>438</v>
      </c>
      <c r="Q606">
        <v>0</v>
      </c>
      <c r="R606" s="17" t="s">
        <v>439</v>
      </c>
      <c r="S606" s="17" t="s">
        <v>440</v>
      </c>
      <c r="T606" s="17" t="s">
        <v>438</v>
      </c>
      <c r="U606">
        <v>0</v>
      </c>
      <c r="V606">
        <v>0</v>
      </c>
      <c r="W606" s="17" t="s">
        <v>1672</v>
      </c>
      <c r="X606" s="17" t="s">
        <v>442</v>
      </c>
      <c r="Y606">
        <v>0</v>
      </c>
      <c r="Z606" s="17" t="s">
        <v>486</v>
      </c>
      <c r="AA606" s="17" t="s">
        <v>443</v>
      </c>
      <c r="AB606" s="17" t="s">
        <v>444</v>
      </c>
      <c r="AC606">
        <v>0</v>
      </c>
      <c r="AD606">
        <v>0</v>
      </c>
      <c r="AE606">
        <v>0</v>
      </c>
      <c r="AF606">
        <v>2022</v>
      </c>
      <c r="AG606" s="1">
        <v>44562</v>
      </c>
      <c r="AH606" s="1">
        <v>44773</v>
      </c>
      <c r="AI606" s="1">
        <v>44785</v>
      </c>
      <c r="AJ606" s="17" t="s">
        <v>34</v>
      </c>
      <c r="AK606" s="17" t="s">
        <v>35</v>
      </c>
      <c r="AL606" s="17" t="s">
        <v>10388</v>
      </c>
      <c r="AM606" s="17">
        <f>MONTH(EMPENHO[[#This Row],[data_empenho]])</f>
        <v>1</v>
      </c>
    </row>
    <row r="607" spans="1:39" x14ac:dyDescent="0.25">
      <c r="A607">
        <v>9</v>
      </c>
      <c r="B607">
        <v>901</v>
      </c>
      <c r="C607">
        <v>4</v>
      </c>
      <c r="D607">
        <v>122</v>
      </c>
      <c r="E607">
        <v>1</v>
      </c>
      <c r="F607">
        <v>0</v>
      </c>
      <c r="G607">
        <v>2010</v>
      </c>
      <c r="H607" s="17" t="s">
        <v>1568</v>
      </c>
      <c r="I607">
        <v>1</v>
      </c>
      <c r="J607">
        <v>0</v>
      </c>
      <c r="K607" s="17" t="s">
        <v>1673</v>
      </c>
      <c r="L607" s="1">
        <v>44588</v>
      </c>
      <c r="M607">
        <v>1739.53</v>
      </c>
      <c r="N607" s="17" t="s">
        <v>437</v>
      </c>
      <c r="O607">
        <v>213</v>
      </c>
      <c r="P607" s="17" t="s">
        <v>438</v>
      </c>
      <c r="Q607">
        <v>0</v>
      </c>
      <c r="R607" s="17" t="s">
        <v>439</v>
      </c>
      <c r="S607" s="17" t="s">
        <v>440</v>
      </c>
      <c r="T607" s="17" t="s">
        <v>438</v>
      </c>
      <c r="U607">
        <v>0</v>
      </c>
      <c r="V607">
        <v>0</v>
      </c>
      <c r="W607" s="17" t="s">
        <v>1674</v>
      </c>
      <c r="X607" s="17" t="s">
        <v>442</v>
      </c>
      <c r="Y607">
        <v>0</v>
      </c>
      <c r="Z607" s="17" t="s">
        <v>486</v>
      </c>
      <c r="AA607" s="17" t="s">
        <v>443</v>
      </c>
      <c r="AB607" s="17" t="s">
        <v>444</v>
      </c>
      <c r="AC607">
        <v>0</v>
      </c>
      <c r="AD607">
        <v>0</v>
      </c>
      <c r="AE607">
        <v>0</v>
      </c>
      <c r="AF607">
        <v>2022</v>
      </c>
      <c r="AG607" s="1">
        <v>44562</v>
      </c>
      <c r="AH607" s="1">
        <v>44773</v>
      </c>
      <c r="AI607" s="1">
        <v>44785</v>
      </c>
      <c r="AJ607" s="17" t="s">
        <v>34</v>
      </c>
      <c r="AK607" s="17" t="s">
        <v>35</v>
      </c>
      <c r="AL607" s="17" t="s">
        <v>10388</v>
      </c>
      <c r="AM607" s="17">
        <f>MONTH(EMPENHO[[#This Row],[data_empenho]])</f>
        <v>1</v>
      </c>
    </row>
    <row r="608" spans="1:39" x14ac:dyDescent="0.25">
      <c r="A608">
        <v>9</v>
      </c>
      <c r="B608">
        <v>901</v>
      </c>
      <c r="C608">
        <v>4</v>
      </c>
      <c r="D608">
        <v>122</v>
      </c>
      <c r="E608">
        <v>1</v>
      </c>
      <c r="F608">
        <v>0</v>
      </c>
      <c r="G608">
        <v>2010</v>
      </c>
      <c r="H608" s="17" t="s">
        <v>1184</v>
      </c>
      <c r="I608">
        <v>1</v>
      </c>
      <c r="J608">
        <v>0</v>
      </c>
      <c r="K608" s="17" t="s">
        <v>1675</v>
      </c>
      <c r="L608" s="1">
        <v>44588</v>
      </c>
      <c r="M608">
        <v>579.84</v>
      </c>
      <c r="N608" s="17" t="s">
        <v>437</v>
      </c>
      <c r="O608">
        <v>213</v>
      </c>
      <c r="P608" s="17" t="s">
        <v>438</v>
      </c>
      <c r="Q608">
        <v>0</v>
      </c>
      <c r="R608" s="17" t="s">
        <v>439</v>
      </c>
      <c r="S608" s="17" t="s">
        <v>440</v>
      </c>
      <c r="T608" s="17" t="s">
        <v>438</v>
      </c>
      <c r="U608">
        <v>0</v>
      </c>
      <c r="V608">
        <v>0</v>
      </c>
      <c r="W608" s="17" t="s">
        <v>1676</v>
      </c>
      <c r="X608" s="17" t="s">
        <v>442</v>
      </c>
      <c r="Y608">
        <v>0</v>
      </c>
      <c r="Z608" s="17" t="s">
        <v>486</v>
      </c>
      <c r="AA608" s="17" t="s">
        <v>443</v>
      </c>
      <c r="AB608" s="17" t="s">
        <v>444</v>
      </c>
      <c r="AC608">
        <v>0</v>
      </c>
      <c r="AD608">
        <v>0</v>
      </c>
      <c r="AE608">
        <v>0</v>
      </c>
      <c r="AF608">
        <v>2022</v>
      </c>
      <c r="AG608" s="1">
        <v>44562</v>
      </c>
      <c r="AH608" s="1">
        <v>44773</v>
      </c>
      <c r="AI608" s="1">
        <v>44785</v>
      </c>
      <c r="AJ608" s="17" t="s">
        <v>34</v>
      </c>
      <c r="AK608" s="17" t="s">
        <v>35</v>
      </c>
      <c r="AL608" s="17" t="s">
        <v>10388</v>
      </c>
      <c r="AM608" s="17">
        <f>MONTH(EMPENHO[[#This Row],[data_empenho]])</f>
        <v>1</v>
      </c>
    </row>
    <row r="609" spans="1:39" x14ac:dyDescent="0.25">
      <c r="A609">
        <v>9</v>
      </c>
      <c r="B609">
        <v>901</v>
      </c>
      <c r="C609">
        <v>4</v>
      </c>
      <c r="D609">
        <v>122</v>
      </c>
      <c r="E609">
        <v>1</v>
      </c>
      <c r="F609">
        <v>0</v>
      </c>
      <c r="G609">
        <v>2010</v>
      </c>
      <c r="H609" s="17" t="s">
        <v>1173</v>
      </c>
      <c r="I609">
        <v>1</v>
      </c>
      <c r="J609">
        <v>0</v>
      </c>
      <c r="K609" s="17" t="s">
        <v>1677</v>
      </c>
      <c r="L609" s="1">
        <v>44588</v>
      </c>
      <c r="M609">
        <v>1895.94</v>
      </c>
      <c r="N609" s="17" t="s">
        <v>437</v>
      </c>
      <c r="O609">
        <v>213</v>
      </c>
      <c r="P609" s="17" t="s">
        <v>438</v>
      </c>
      <c r="Q609">
        <v>0</v>
      </c>
      <c r="R609" s="17" t="s">
        <v>439</v>
      </c>
      <c r="S609" s="17" t="s">
        <v>440</v>
      </c>
      <c r="T609" s="17" t="s">
        <v>438</v>
      </c>
      <c r="U609">
        <v>0</v>
      </c>
      <c r="V609">
        <v>0</v>
      </c>
      <c r="W609" s="17" t="s">
        <v>1678</v>
      </c>
      <c r="X609" s="17" t="s">
        <v>442</v>
      </c>
      <c r="Y609">
        <v>0</v>
      </c>
      <c r="Z609" s="17" t="s">
        <v>486</v>
      </c>
      <c r="AA609" s="17" t="s">
        <v>443</v>
      </c>
      <c r="AB609" s="17" t="s">
        <v>444</v>
      </c>
      <c r="AC609">
        <v>0</v>
      </c>
      <c r="AD609">
        <v>0</v>
      </c>
      <c r="AE609">
        <v>0</v>
      </c>
      <c r="AF609">
        <v>2022</v>
      </c>
      <c r="AG609" s="1">
        <v>44562</v>
      </c>
      <c r="AH609" s="1">
        <v>44773</v>
      </c>
      <c r="AI609" s="1">
        <v>44785</v>
      </c>
      <c r="AJ609" s="17" t="s">
        <v>34</v>
      </c>
      <c r="AK609" s="17" t="s">
        <v>35</v>
      </c>
      <c r="AL609" s="17" t="s">
        <v>10388</v>
      </c>
      <c r="AM609" s="17">
        <f>MONTH(EMPENHO[[#This Row],[data_empenho]])</f>
        <v>1</v>
      </c>
    </row>
    <row r="610" spans="1:39" x14ac:dyDescent="0.25">
      <c r="A610">
        <v>10</v>
      </c>
      <c r="B610">
        <v>1001</v>
      </c>
      <c r="C610">
        <v>4</v>
      </c>
      <c r="D610">
        <v>122</v>
      </c>
      <c r="E610">
        <v>1</v>
      </c>
      <c r="F610">
        <v>0</v>
      </c>
      <c r="G610">
        <v>2050</v>
      </c>
      <c r="H610" s="17" t="s">
        <v>1173</v>
      </c>
      <c r="I610">
        <v>1</v>
      </c>
      <c r="J610">
        <v>0</v>
      </c>
      <c r="K610" s="17" t="s">
        <v>1679</v>
      </c>
      <c r="L610" s="1">
        <v>44588</v>
      </c>
      <c r="M610">
        <v>2807.51</v>
      </c>
      <c r="N610" s="17" t="s">
        <v>437</v>
      </c>
      <c r="O610">
        <v>213</v>
      </c>
      <c r="P610" s="17" t="s">
        <v>438</v>
      </c>
      <c r="Q610">
        <v>0</v>
      </c>
      <c r="R610" s="17" t="s">
        <v>439</v>
      </c>
      <c r="S610" s="17" t="s">
        <v>440</v>
      </c>
      <c r="T610" s="17" t="s">
        <v>438</v>
      </c>
      <c r="U610">
        <v>0</v>
      </c>
      <c r="V610">
        <v>0</v>
      </c>
      <c r="W610" s="17" t="s">
        <v>1680</v>
      </c>
      <c r="X610" s="17" t="s">
        <v>442</v>
      </c>
      <c r="Y610">
        <v>0</v>
      </c>
      <c r="Z610" s="17" t="s">
        <v>486</v>
      </c>
      <c r="AA610" s="17" t="s">
        <v>443</v>
      </c>
      <c r="AB610" s="17" t="s">
        <v>444</v>
      </c>
      <c r="AC610">
        <v>0</v>
      </c>
      <c r="AD610">
        <v>0</v>
      </c>
      <c r="AE610">
        <v>0</v>
      </c>
      <c r="AF610">
        <v>2022</v>
      </c>
      <c r="AG610" s="1">
        <v>44562</v>
      </c>
      <c r="AH610" s="1">
        <v>44773</v>
      </c>
      <c r="AI610" s="1">
        <v>44785</v>
      </c>
      <c r="AJ610" s="17" t="s">
        <v>34</v>
      </c>
      <c r="AK610" s="17" t="s">
        <v>35</v>
      </c>
      <c r="AL610" s="17" t="s">
        <v>10388</v>
      </c>
      <c r="AM610" s="17">
        <f>MONTH(EMPENHO[[#This Row],[data_empenho]])</f>
        <v>1</v>
      </c>
    </row>
    <row r="611" spans="1:39" x14ac:dyDescent="0.25">
      <c r="A611">
        <v>12</v>
      </c>
      <c r="B611">
        <v>1201</v>
      </c>
      <c r="C611">
        <v>9</v>
      </c>
      <c r="D611">
        <v>122</v>
      </c>
      <c r="E611">
        <v>1</v>
      </c>
      <c r="F611">
        <v>0</v>
      </c>
      <c r="G611">
        <v>2066</v>
      </c>
      <c r="H611" s="17" t="s">
        <v>483</v>
      </c>
      <c r="I611">
        <v>50</v>
      </c>
      <c r="J611">
        <v>0</v>
      </c>
      <c r="K611" s="17" t="s">
        <v>1681</v>
      </c>
      <c r="L611" s="1">
        <v>44588</v>
      </c>
      <c r="M611">
        <v>1000</v>
      </c>
      <c r="N611" s="17" t="s">
        <v>437</v>
      </c>
      <c r="O611">
        <v>213</v>
      </c>
      <c r="P611" s="17" t="s">
        <v>438</v>
      </c>
      <c r="Q611">
        <v>0</v>
      </c>
      <c r="R611" s="17" t="s">
        <v>439</v>
      </c>
      <c r="S611" s="17" t="s">
        <v>440</v>
      </c>
      <c r="T611" s="17" t="s">
        <v>438</v>
      </c>
      <c r="U611">
        <v>0</v>
      </c>
      <c r="V611">
        <v>0</v>
      </c>
      <c r="W611" s="17" t="s">
        <v>1147</v>
      </c>
      <c r="X611" s="17" t="s">
        <v>442</v>
      </c>
      <c r="Y611">
        <v>0</v>
      </c>
      <c r="Z611" s="17" t="s">
        <v>486</v>
      </c>
      <c r="AA611" s="17" t="s">
        <v>443</v>
      </c>
      <c r="AB611" s="17" t="s">
        <v>444</v>
      </c>
      <c r="AC611">
        <v>0</v>
      </c>
      <c r="AD611">
        <v>0</v>
      </c>
      <c r="AE611">
        <v>0</v>
      </c>
      <c r="AF611">
        <v>2022</v>
      </c>
      <c r="AG611" s="1">
        <v>44562</v>
      </c>
      <c r="AH611" s="1">
        <v>44773</v>
      </c>
      <c r="AI611" s="1">
        <v>44785</v>
      </c>
      <c r="AJ611" s="17" t="s">
        <v>34</v>
      </c>
      <c r="AK611" s="17" t="s">
        <v>35</v>
      </c>
      <c r="AL611" s="17" t="s">
        <v>10388</v>
      </c>
      <c r="AM611" s="17">
        <f>MONTH(EMPENHO[[#This Row],[data_empenho]])</f>
        <v>1</v>
      </c>
    </row>
    <row r="612" spans="1:39" x14ac:dyDescent="0.25">
      <c r="A612">
        <v>8</v>
      </c>
      <c r="B612">
        <v>801</v>
      </c>
      <c r="C612">
        <v>10</v>
      </c>
      <c r="D612">
        <v>301</v>
      </c>
      <c r="E612">
        <v>6</v>
      </c>
      <c r="F612">
        <v>0</v>
      </c>
      <c r="G612">
        <v>2092</v>
      </c>
      <c r="H612" s="17" t="s">
        <v>1173</v>
      </c>
      <c r="I612">
        <v>4011</v>
      </c>
      <c r="J612">
        <v>0</v>
      </c>
      <c r="K612" s="17" t="s">
        <v>1682</v>
      </c>
      <c r="L612" s="1">
        <v>44588</v>
      </c>
      <c r="M612">
        <v>5636.15</v>
      </c>
      <c r="N612" s="17" t="s">
        <v>437</v>
      </c>
      <c r="O612">
        <v>213</v>
      </c>
      <c r="P612" s="17" t="s">
        <v>438</v>
      </c>
      <c r="Q612">
        <v>0</v>
      </c>
      <c r="R612" s="17" t="s">
        <v>439</v>
      </c>
      <c r="S612" s="17" t="s">
        <v>440</v>
      </c>
      <c r="T612" s="17" t="s">
        <v>438</v>
      </c>
      <c r="U612">
        <v>0</v>
      </c>
      <c r="V612">
        <v>0</v>
      </c>
      <c r="W612" s="17" t="s">
        <v>1683</v>
      </c>
      <c r="X612" s="17" t="s">
        <v>465</v>
      </c>
      <c r="Y612">
        <v>1</v>
      </c>
      <c r="Z612" s="17" t="s">
        <v>486</v>
      </c>
      <c r="AA612" s="17" t="s">
        <v>443</v>
      </c>
      <c r="AB612" s="17" t="s">
        <v>444</v>
      </c>
      <c r="AC612">
        <v>0</v>
      </c>
      <c r="AD612">
        <v>0</v>
      </c>
      <c r="AE612">
        <v>0</v>
      </c>
      <c r="AF612">
        <v>2022</v>
      </c>
      <c r="AG612" s="1">
        <v>44562</v>
      </c>
      <c r="AH612" s="1">
        <v>44773</v>
      </c>
      <c r="AI612" s="1">
        <v>44785</v>
      </c>
      <c r="AJ612" s="17" t="s">
        <v>34</v>
      </c>
      <c r="AK612" s="17" t="s">
        <v>35</v>
      </c>
      <c r="AL612" s="17" t="s">
        <v>10388</v>
      </c>
      <c r="AM612" s="17">
        <f>MONTH(EMPENHO[[#This Row],[data_empenho]])</f>
        <v>1</v>
      </c>
    </row>
    <row r="613" spans="1:39" x14ac:dyDescent="0.25">
      <c r="A613">
        <v>8</v>
      </c>
      <c r="B613">
        <v>801</v>
      </c>
      <c r="C613">
        <v>10</v>
      </c>
      <c r="D613">
        <v>301</v>
      </c>
      <c r="E613">
        <v>6</v>
      </c>
      <c r="F613">
        <v>0</v>
      </c>
      <c r="G613">
        <v>2105</v>
      </c>
      <c r="H613" s="17" t="s">
        <v>641</v>
      </c>
      <c r="I613">
        <v>40</v>
      </c>
      <c r="J613">
        <v>0</v>
      </c>
      <c r="K613" s="17" t="s">
        <v>1684</v>
      </c>
      <c r="L613" s="1">
        <v>44588</v>
      </c>
      <c r="M613">
        <v>500</v>
      </c>
      <c r="N613" s="17" t="s">
        <v>437</v>
      </c>
      <c r="O613">
        <v>1342</v>
      </c>
      <c r="P613" s="17" t="s">
        <v>438</v>
      </c>
      <c r="Q613">
        <v>0</v>
      </c>
      <c r="R613" s="17" t="s">
        <v>439</v>
      </c>
      <c r="S613" s="17" t="s">
        <v>440</v>
      </c>
      <c r="T613" s="17" t="s">
        <v>438</v>
      </c>
      <c r="U613">
        <v>0</v>
      </c>
      <c r="V613">
        <v>0</v>
      </c>
      <c r="W613" s="17" t="s">
        <v>1685</v>
      </c>
      <c r="X613" s="17" t="s">
        <v>442</v>
      </c>
      <c r="Y613">
        <v>6</v>
      </c>
      <c r="Z613" s="17" t="s">
        <v>443</v>
      </c>
      <c r="AA613" s="17" t="s">
        <v>443</v>
      </c>
      <c r="AB613" s="17" t="s">
        <v>444</v>
      </c>
      <c r="AC613">
        <v>0</v>
      </c>
      <c r="AD613">
        <v>0</v>
      </c>
      <c r="AE613">
        <v>0</v>
      </c>
      <c r="AF613">
        <v>2022</v>
      </c>
      <c r="AG613" s="1">
        <v>44562</v>
      </c>
      <c r="AH613" s="1">
        <v>44773</v>
      </c>
      <c r="AI613" s="1">
        <v>44785</v>
      </c>
      <c r="AJ613" s="17" t="s">
        <v>34</v>
      </c>
      <c r="AK613" s="17" t="s">
        <v>35</v>
      </c>
      <c r="AL613" s="17" t="s">
        <v>10388</v>
      </c>
      <c r="AM613" s="17">
        <f>MONTH(EMPENHO[[#This Row],[data_empenho]])</f>
        <v>1</v>
      </c>
    </row>
    <row r="614" spans="1:39" x14ac:dyDescent="0.25">
      <c r="A614">
        <v>8</v>
      </c>
      <c r="B614">
        <v>801</v>
      </c>
      <c r="C614">
        <v>10</v>
      </c>
      <c r="D614">
        <v>301</v>
      </c>
      <c r="E614">
        <v>6</v>
      </c>
      <c r="F614">
        <v>0</v>
      </c>
      <c r="G614">
        <v>2105</v>
      </c>
      <c r="H614" s="17" t="s">
        <v>641</v>
      </c>
      <c r="I614">
        <v>40</v>
      </c>
      <c r="J614">
        <v>0</v>
      </c>
      <c r="K614" s="17" t="s">
        <v>1684</v>
      </c>
      <c r="L614" s="1">
        <v>44600</v>
      </c>
      <c r="M614">
        <v>-500</v>
      </c>
      <c r="N614" s="17" t="s">
        <v>451</v>
      </c>
      <c r="O614">
        <v>1342</v>
      </c>
      <c r="P614" s="17" t="s">
        <v>438</v>
      </c>
      <c r="Q614">
        <v>0</v>
      </c>
      <c r="R614" s="17" t="s">
        <v>439</v>
      </c>
      <c r="S614" s="17" t="s">
        <v>440</v>
      </c>
      <c r="T614" s="17" t="s">
        <v>438</v>
      </c>
      <c r="U614">
        <v>0</v>
      </c>
      <c r="V614">
        <v>0</v>
      </c>
      <c r="W614" s="17" t="s">
        <v>1686</v>
      </c>
      <c r="X614" s="17" t="s">
        <v>442</v>
      </c>
      <c r="Y614">
        <v>6</v>
      </c>
      <c r="Z614" s="17" t="s">
        <v>443</v>
      </c>
      <c r="AA614" s="17" t="s">
        <v>443</v>
      </c>
      <c r="AB614" s="17" t="s">
        <v>444</v>
      </c>
      <c r="AC614">
        <v>0</v>
      </c>
      <c r="AD614">
        <v>0</v>
      </c>
      <c r="AE614">
        <v>0</v>
      </c>
      <c r="AF614">
        <v>2022</v>
      </c>
      <c r="AG614" s="1">
        <v>44562</v>
      </c>
      <c r="AH614" s="1">
        <v>44773</v>
      </c>
      <c r="AI614" s="1">
        <v>44785</v>
      </c>
      <c r="AJ614" s="17" t="s">
        <v>34</v>
      </c>
      <c r="AK614" s="17" t="s">
        <v>35</v>
      </c>
      <c r="AL614" s="17" t="s">
        <v>10388</v>
      </c>
      <c r="AM614" s="17">
        <f>MONTH(EMPENHO[[#This Row],[data_empenho]])</f>
        <v>2</v>
      </c>
    </row>
    <row r="615" spans="1:39" x14ac:dyDescent="0.25">
      <c r="A615">
        <v>5</v>
      </c>
      <c r="B615">
        <v>501</v>
      </c>
      <c r="C615">
        <v>4</v>
      </c>
      <c r="D615">
        <v>122</v>
      </c>
      <c r="E615">
        <v>1</v>
      </c>
      <c r="F615">
        <v>0</v>
      </c>
      <c r="G615">
        <v>2022</v>
      </c>
      <c r="H615" s="17" t="s">
        <v>445</v>
      </c>
      <c r="I615">
        <v>1</v>
      </c>
      <c r="J615">
        <v>0</v>
      </c>
      <c r="K615" s="17" t="s">
        <v>1687</v>
      </c>
      <c r="L615" s="1">
        <v>44588</v>
      </c>
      <c r="M615">
        <v>41.82</v>
      </c>
      <c r="N615" s="17" t="s">
        <v>437</v>
      </c>
      <c r="O615">
        <v>5512</v>
      </c>
      <c r="P615" s="17" t="s">
        <v>438</v>
      </c>
      <c r="Q615">
        <v>0</v>
      </c>
      <c r="R615" s="17" t="s">
        <v>439</v>
      </c>
      <c r="S615" s="17" t="s">
        <v>440</v>
      </c>
      <c r="T615" s="17" t="s">
        <v>438</v>
      </c>
      <c r="U615">
        <v>0</v>
      </c>
      <c r="V615">
        <v>0</v>
      </c>
      <c r="W615" s="17" t="s">
        <v>1688</v>
      </c>
      <c r="X615" s="17" t="s">
        <v>442</v>
      </c>
      <c r="Y615">
        <v>0</v>
      </c>
      <c r="Z615" s="17" t="s">
        <v>450</v>
      </c>
      <c r="AA615" s="17" t="s">
        <v>443</v>
      </c>
      <c r="AB615" s="17" t="s">
        <v>444</v>
      </c>
      <c r="AC615">
        <v>0</v>
      </c>
      <c r="AD615">
        <v>0</v>
      </c>
      <c r="AE615">
        <v>0</v>
      </c>
      <c r="AF615">
        <v>2022</v>
      </c>
      <c r="AG615" s="1">
        <v>44562</v>
      </c>
      <c r="AH615" s="1">
        <v>44773</v>
      </c>
      <c r="AI615" s="1">
        <v>44785</v>
      </c>
      <c r="AJ615" s="17" t="s">
        <v>34</v>
      </c>
      <c r="AK615" s="17" t="s">
        <v>35</v>
      </c>
      <c r="AL615" s="17" t="s">
        <v>10388</v>
      </c>
      <c r="AM615" s="17">
        <f>MONTH(EMPENHO[[#This Row],[data_empenho]])</f>
        <v>1</v>
      </c>
    </row>
    <row r="616" spans="1:39" x14ac:dyDescent="0.25">
      <c r="A616">
        <v>4</v>
      </c>
      <c r="B616">
        <v>401</v>
      </c>
      <c r="C616">
        <v>4</v>
      </c>
      <c r="D616">
        <v>123</v>
      </c>
      <c r="E616">
        <v>1</v>
      </c>
      <c r="F616">
        <v>0</v>
      </c>
      <c r="G616">
        <v>2075</v>
      </c>
      <c r="H616" s="17" t="s">
        <v>638</v>
      </c>
      <c r="I616">
        <v>1</v>
      </c>
      <c r="J616">
        <v>0</v>
      </c>
      <c r="K616" s="17" t="s">
        <v>1689</v>
      </c>
      <c r="L616" s="1">
        <v>44588</v>
      </c>
      <c r="M616">
        <v>82</v>
      </c>
      <c r="N616" s="17" t="s">
        <v>437</v>
      </c>
      <c r="O616">
        <v>7764</v>
      </c>
      <c r="P616" s="17" t="s">
        <v>438</v>
      </c>
      <c r="Q616">
        <v>0</v>
      </c>
      <c r="R616" s="17" t="s">
        <v>480</v>
      </c>
      <c r="S616" s="17" t="s">
        <v>653</v>
      </c>
      <c r="T616" s="17" t="s">
        <v>438</v>
      </c>
      <c r="U616">
        <v>9</v>
      </c>
      <c r="V616">
        <v>2021</v>
      </c>
      <c r="W616" s="17" t="s">
        <v>1690</v>
      </c>
      <c r="X616" s="17" t="s">
        <v>482</v>
      </c>
      <c r="Y616">
        <v>7</v>
      </c>
      <c r="Z616" s="17" t="s">
        <v>443</v>
      </c>
      <c r="AA616" s="17" t="s">
        <v>443</v>
      </c>
      <c r="AB616" s="17" t="s">
        <v>444</v>
      </c>
      <c r="AC616">
        <v>0</v>
      </c>
      <c r="AD616">
        <v>0</v>
      </c>
      <c r="AE616">
        <v>0</v>
      </c>
      <c r="AF616">
        <v>2022</v>
      </c>
      <c r="AG616" s="1">
        <v>44562</v>
      </c>
      <c r="AH616" s="1">
        <v>44773</v>
      </c>
      <c r="AI616" s="1">
        <v>44785</v>
      </c>
      <c r="AJ616" s="17" t="s">
        <v>34</v>
      </c>
      <c r="AK616" s="17" t="s">
        <v>35</v>
      </c>
      <c r="AL616" s="17" t="s">
        <v>10388</v>
      </c>
      <c r="AM616" s="17">
        <f>MONTH(EMPENHO[[#This Row],[data_empenho]])</f>
        <v>1</v>
      </c>
    </row>
    <row r="617" spans="1:39" x14ac:dyDescent="0.25">
      <c r="A617">
        <v>9</v>
      </c>
      <c r="B617">
        <v>902</v>
      </c>
      <c r="C617">
        <v>8</v>
      </c>
      <c r="D617">
        <v>243</v>
      </c>
      <c r="E617">
        <v>11</v>
      </c>
      <c r="F617">
        <v>0</v>
      </c>
      <c r="G617">
        <v>2014</v>
      </c>
      <c r="H617" s="17" t="s">
        <v>504</v>
      </c>
      <c r="I617">
        <v>1</v>
      </c>
      <c r="J617">
        <v>0</v>
      </c>
      <c r="K617" s="17" t="s">
        <v>1691</v>
      </c>
      <c r="L617" s="1">
        <v>44588</v>
      </c>
      <c r="M617">
        <v>29187</v>
      </c>
      <c r="N617" s="17" t="s">
        <v>437</v>
      </c>
      <c r="O617">
        <v>552</v>
      </c>
      <c r="P617" s="17" t="s">
        <v>438</v>
      </c>
      <c r="Q617">
        <v>0</v>
      </c>
      <c r="R617" s="17" t="s">
        <v>439</v>
      </c>
      <c r="S617" s="17" t="s">
        <v>440</v>
      </c>
      <c r="T617" s="17" t="s">
        <v>438</v>
      </c>
      <c r="U617">
        <v>8</v>
      </c>
      <c r="V617">
        <v>2022</v>
      </c>
      <c r="W617" s="17" t="s">
        <v>1692</v>
      </c>
      <c r="X617" s="17" t="s">
        <v>465</v>
      </c>
      <c r="Y617">
        <v>1</v>
      </c>
      <c r="Z617" s="17" t="s">
        <v>443</v>
      </c>
      <c r="AA617" s="17" t="s">
        <v>443</v>
      </c>
      <c r="AB617" s="17" t="s">
        <v>444</v>
      </c>
      <c r="AC617">
        <v>0</v>
      </c>
      <c r="AD617">
        <v>0</v>
      </c>
      <c r="AE617">
        <v>0</v>
      </c>
      <c r="AF617">
        <v>2022</v>
      </c>
      <c r="AG617" s="1">
        <v>44562</v>
      </c>
      <c r="AH617" s="1">
        <v>44773</v>
      </c>
      <c r="AI617" s="1">
        <v>44785</v>
      </c>
      <c r="AJ617" s="17" t="s">
        <v>34</v>
      </c>
      <c r="AK617" s="17" t="s">
        <v>35</v>
      </c>
      <c r="AL617" s="17" t="s">
        <v>10388</v>
      </c>
      <c r="AM617" s="17">
        <f>MONTH(EMPENHO[[#This Row],[data_empenho]])</f>
        <v>1</v>
      </c>
    </row>
    <row r="618" spans="1:39" x14ac:dyDescent="0.25">
      <c r="A618">
        <v>8</v>
      </c>
      <c r="B618">
        <v>801</v>
      </c>
      <c r="C618">
        <v>10</v>
      </c>
      <c r="D618">
        <v>303</v>
      </c>
      <c r="E618">
        <v>8</v>
      </c>
      <c r="F618">
        <v>0</v>
      </c>
      <c r="G618">
        <v>2101</v>
      </c>
      <c r="H618" s="17" t="s">
        <v>602</v>
      </c>
      <c r="I618">
        <v>40</v>
      </c>
      <c r="J618">
        <v>0</v>
      </c>
      <c r="K618" s="17" t="s">
        <v>1693</v>
      </c>
      <c r="L618" s="1">
        <v>44588</v>
      </c>
      <c r="M618">
        <v>3400</v>
      </c>
      <c r="N618" s="17" t="s">
        <v>437</v>
      </c>
      <c r="O618">
        <v>47</v>
      </c>
      <c r="P618" s="17" t="s">
        <v>438</v>
      </c>
      <c r="Q618">
        <v>0</v>
      </c>
      <c r="R618" s="17" t="s">
        <v>673</v>
      </c>
      <c r="S618" s="17" t="s">
        <v>440</v>
      </c>
      <c r="T618" s="17" t="s">
        <v>674</v>
      </c>
      <c r="U618">
        <v>1</v>
      </c>
      <c r="V618">
        <v>2018</v>
      </c>
      <c r="W618" s="17" t="s">
        <v>1694</v>
      </c>
      <c r="X618" s="17" t="s">
        <v>676</v>
      </c>
      <c r="Y618">
        <v>1</v>
      </c>
      <c r="Z618" s="17" t="s">
        <v>443</v>
      </c>
      <c r="AA618" s="17" t="s">
        <v>443</v>
      </c>
      <c r="AB618" s="17" t="s">
        <v>444</v>
      </c>
      <c r="AC618">
        <v>0</v>
      </c>
      <c r="AD618">
        <v>0</v>
      </c>
      <c r="AE618">
        <v>0</v>
      </c>
      <c r="AF618">
        <v>2022</v>
      </c>
      <c r="AG618" s="1">
        <v>44562</v>
      </c>
      <c r="AH618" s="1">
        <v>44773</v>
      </c>
      <c r="AI618" s="1">
        <v>44785</v>
      </c>
      <c r="AJ618" s="17" t="s">
        <v>34</v>
      </c>
      <c r="AK618" s="17" t="s">
        <v>35</v>
      </c>
      <c r="AL618" s="17" t="s">
        <v>10388</v>
      </c>
      <c r="AM618" s="17">
        <f>MONTH(EMPENHO[[#This Row],[data_empenho]])</f>
        <v>1</v>
      </c>
    </row>
    <row r="619" spans="1:39" x14ac:dyDescent="0.25">
      <c r="A619">
        <v>8</v>
      </c>
      <c r="B619">
        <v>801</v>
      </c>
      <c r="C619">
        <v>10</v>
      </c>
      <c r="D619">
        <v>303</v>
      </c>
      <c r="E619">
        <v>8</v>
      </c>
      <c r="F619">
        <v>0</v>
      </c>
      <c r="G619">
        <v>2101</v>
      </c>
      <c r="H619" s="17" t="s">
        <v>602</v>
      </c>
      <c r="I619">
        <v>40</v>
      </c>
      <c r="J619">
        <v>0</v>
      </c>
      <c r="K619" s="17" t="s">
        <v>1693</v>
      </c>
      <c r="L619" s="1">
        <v>44726</v>
      </c>
      <c r="M619">
        <v>-130</v>
      </c>
      <c r="N619" s="17" t="s">
        <v>451</v>
      </c>
      <c r="O619">
        <v>47</v>
      </c>
      <c r="P619" s="17" t="s">
        <v>438</v>
      </c>
      <c r="Q619">
        <v>0</v>
      </c>
      <c r="R619" s="17" t="s">
        <v>673</v>
      </c>
      <c r="S619" s="17" t="s">
        <v>440</v>
      </c>
      <c r="T619" s="17" t="s">
        <v>674</v>
      </c>
      <c r="U619">
        <v>1</v>
      </c>
      <c r="V619">
        <v>2018</v>
      </c>
      <c r="W619" s="17" t="s">
        <v>790</v>
      </c>
      <c r="X619" s="17" t="s">
        <v>676</v>
      </c>
      <c r="Y619">
        <v>1</v>
      </c>
      <c r="Z619" s="17" t="s">
        <v>443</v>
      </c>
      <c r="AA619" s="17" t="s">
        <v>443</v>
      </c>
      <c r="AB619" s="17" t="s">
        <v>444</v>
      </c>
      <c r="AC619">
        <v>0</v>
      </c>
      <c r="AD619">
        <v>0</v>
      </c>
      <c r="AE619">
        <v>0</v>
      </c>
      <c r="AF619">
        <v>2022</v>
      </c>
      <c r="AG619" s="1">
        <v>44562</v>
      </c>
      <c r="AH619" s="1">
        <v>44773</v>
      </c>
      <c r="AI619" s="1">
        <v>44785</v>
      </c>
      <c r="AJ619" s="17" t="s">
        <v>34</v>
      </c>
      <c r="AK619" s="17" t="s">
        <v>35</v>
      </c>
      <c r="AL619" s="17" t="s">
        <v>10388</v>
      </c>
      <c r="AM619" s="17">
        <f>MONTH(EMPENHO[[#This Row],[data_empenho]])</f>
        <v>6</v>
      </c>
    </row>
    <row r="620" spans="1:39" x14ac:dyDescent="0.25">
      <c r="A620">
        <v>8</v>
      </c>
      <c r="B620">
        <v>801</v>
      </c>
      <c r="C620">
        <v>10</v>
      </c>
      <c r="D620">
        <v>303</v>
      </c>
      <c r="E620">
        <v>8</v>
      </c>
      <c r="F620">
        <v>0</v>
      </c>
      <c r="G620">
        <v>1047</v>
      </c>
      <c r="H620" s="17" t="s">
        <v>602</v>
      </c>
      <c r="I620">
        <v>40</v>
      </c>
      <c r="J620">
        <v>0</v>
      </c>
      <c r="K620" s="17" t="s">
        <v>1695</v>
      </c>
      <c r="L620" s="1">
        <v>44588</v>
      </c>
      <c r="M620">
        <v>15000</v>
      </c>
      <c r="N620" s="17" t="s">
        <v>437</v>
      </c>
      <c r="O620">
        <v>47</v>
      </c>
      <c r="P620" s="17" t="s">
        <v>438</v>
      </c>
      <c r="Q620">
        <v>0</v>
      </c>
      <c r="R620" s="17" t="s">
        <v>673</v>
      </c>
      <c r="S620" s="17" t="s">
        <v>440</v>
      </c>
      <c r="T620" s="17" t="s">
        <v>674</v>
      </c>
      <c r="U620">
        <v>1</v>
      </c>
      <c r="V620">
        <v>2018</v>
      </c>
      <c r="W620" s="17" t="s">
        <v>1696</v>
      </c>
      <c r="X620" s="17" t="s">
        <v>676</v>
      </c>
      <c r="Y620">
        <v>1</v>
      </c>
      <c r="Z620" s="17" t="s">
        <v>443</v>
      </c>
      <c r="AA620" s="17" t="s">
        <v>443</v>
      </c>
      <c r="AB620" s="17" t="s">
        <v>444</v>
      </c>
      <c r="AC620">
        <v>0</v>
      </c>
      <c r="AD620">
        <v>0</v>
      </c>
      <c r="AE620">
        <v>0</v>
      </c>
      <c r="AF620">
        <v>2022</v>
      </c>
      <c r="AG620" s="1">
        <v>44562</v>
      </c>
      <c r="AH620" s="1">
        <v>44773</v>
      </c>
      <c r="AI620" s="1">
        <v>44785</v>
      </c>
      <c r="AJ620" s="17" t="s">
        <v>34</v>
      </c>
      <c r="AK620" s="17" t="s">
        <v>35</v>
      </c>
      <c r="AL620" s="17" t="s">
        <v>10388</v>
      </c>
      <c r="AM620" s="17">
        <f>MONTH(EMPENHO[[#This Row],[data_empenho]])</f>
        <v>1</v>
      </c>
    </row>
    <row r="621" spans="1:39" x14ac:dyDescent="0.25">
      <c r="A621">
        <v>10</v>
      </c>
      <c r="B621">
        <v>1003</v>
      </c>
      <c r="C621">
        <v>23</v>
      </c>
      <c r="D621">
        <v>691</v>
      </c>
      <c r="E621">
        <v>4</v>
      </c>
      <c r="F621">
        <v>0</v>
      </c>
      <c r="G621">
        <v>2058</v>
      </c>
      <c r="H621" s="17" t="s">
        <v>1697</v>
      </c>
      <c r="I621">
        <v>1</v>
      </c>
      <c r="J621">
        <v>0</v>
      </c>
      <c r="K621" s="17" t="s">
        <v>1698</v>
      </c>
      <c r="L621" s="1">
        <v>44588</v>
      </c>
      <c r="M621">
        <v>200</v>
      </c>
      <c r="N621" s="17" t="s">
        <v>437</v>
      </c>
      <c r="O621">
        <v>8197</v>
      </c>
      <c r="P621" s="17" t="s">
        <v>438</v>
      </c>
      <c r="Q621">
        <v>0</v>
      </c>
      <c r="R621" s="17" t="s">
        <v>439</v>
      </c>
      <c r="S621" s="17" t="s">
        <v>440</v>
      </c>
      <c r="T621" s="17" t="s">
        <v>438</v>
      </c>
      <c r="U621">
        <v>0</v>
      </c>
      <c r="V621">
        <v>0</v>
      </c>
      <c r="W621" s="17" t="s">
        <v>1699</v>
      </c>
      <c r="X621" s="17" t="s">
        <v>442</v>
      </c>
      <c r="Y621">
        <v>1</v>
      </c>
      <c r="Z621" s="17" t="s">
        <v>443</v>
      </c>
      <c r="AA621" s="17" t="s">
        <v>443</v>
      </c>
      <c r="AB621" s="17" t="s">
        <v>444</v>
      </c>
      <c r="AC621">
        <v>0</v>
      </c>
      <c r="AD621">
        <v>0</v>
      </c>
      <c r="AE621">
        <v>0</v>
      </c>
      <c r="AF621">
        <v>2022</v>
      </c>
      <c r="AG621" s="1">
        <v>44562</v>
      </c>
      <c r="AH621" s="1">
        <v>44773</v>
      </c>
      <c r="AI621" s="1">
        <v>44785</v>
      </c>
      <c r="AJ621" s="17" t="s">
        <v>34</v>
      </c>
      <c r="AK621" s="17" t="s">
        <v>35</v>
      </c>
      <c r="AL621" s="17" t="s">
        <v>10388</v>
      </c>
      <c r="AM621" s="17">
        <f>MONTH(EMPENHO[[#This Row],[data_empenho]])</f>
        <v>1</v>
      </c>
    </row>
    <row r="622" spans="1:39" x14ac:dyDescent="0.25">
      <c r="A622">
        <v>10</v>
      </c>
      <c r="B622">
        <v>1003</v>
      </c>
      <c r="C622">
        <v>23</v>
      </c>
      <c r="D622">
        <v>691</v>
      </c>
      <c r="E622">
        <v>4</v>
      </c>
      <c r="F622">
        <v>0</v>
      </c>
      <c r="G622">
        <v>2058</v>
      </c>
      <c r="H622" s="17" t="s">
        <v>1697</v>
      </c>
      <c r="I622">
        <v>1</v>
      </c>
      <c r="J622">
        <v>0</v>
      </c>
      <c r="K622" s="17" t="s">
        <v>1700</v>
      </c>
      <c r="L622" s="1">
        <v>44588</v>
      </c>
      <c r="M622">
        <v>200</v>
      </c>
      <c r="N622" s="17" t="s">
        <v>437</v>
      </c>
      <c r="O622">
        <v>8013</v>
      </c>
      <c r="P622" s="17" t="s">
        <v>438</v>
      </c>
      <c r="Q622">
        <v>0</v>
      </c>
      <c r="R622" s="17" t="s">
        <v>439</v>
      </c>
      <c r="S622" s="17" t="s">
        <v>440</v>
      </c>
      <c r="T622" s="17" t="s">
        <v>438</v>
      </c>
      <c r="U622">
        <v>0</v>
      </c>
      <c r="V622">
        <v>0</v>
      </c>
      <c r="W622" s="17" t="s">
        <v>1701</v>
      </c>
      <c r="X622" s="17" t="s">
        <v>442</v>
      </c>
      <c r="Y622">
        <v>1</v>
      </c>
      <c r="Z622" s="17" t="s">
        <v>443</v>
      </c>
      <c r="AA622" s="17" t="s">
        <v>443</v>
      </c>
      <c r="AB622" s="17" t="s">
        <v>444</v>
      </c>
      <c r="AC622">
        <v>0</v>
      </c>
      <c r="AD622">
        <v>0</v>
      </c>
      <c r="AE622">
        <v>0</v>
      </c>
      <c r="AF622">
        <v>2022</v>
      </c>
      <c r="AG622" s="1">
        <v>44562</v>
      </c>
      <c r="AH622" s="1">
        <v>44773</v>
      </c>
      <c r="AI622" s="1">
        <v>44785</v>
      </c>
      <c r="AJ622" s="17" t="s">
        <v>34</v>
      </c>
      <c r="AK622" s="17" t="s">
        <v>35</v>
      </c>
      <c r="AL622" s="17" t="s">
        <v>10388</v>
      </c>
      <c r="AM622" s="17">
        <f>MONTH(EMPENHO[[#This Row],[data_empenho]])</f>
        <v>1</v>
      </c>
    </row>
    <row r="623" spans="1:39" x14ac:dyDescent="0.25">
      <c r="A623">
        <v>10</v>
      </c>
      <c r="B623">
        <v>1003</v>
      </c>
      <c r="C623">
        <v>23</v>
      </c>
      <c r="D623">
        <v>691</v>
      </c>
      <c r="E623">
        <v>4</v>
      </c>
      <c r="F623">
        <v>0</v>
      </c>
      <c r="G623">
        <v>2058</v>
      </c>
      <c r="H623" s="17" t="s">
        <v>1697</v>
      </c>
      <c r="I623">
        <v>1</v>
      </c>
      <c r="J623">
        <v>0</v>
      </c>
      <c r="K623" s="17" t="s">
        <v>1702</v>
      </c>
      <c r="L623" s="1">
        <v>44588</v>
      </c>
      <c r="M623">
        <v>200</v>
      </c>
      <c r="N623" s="17" t="s">
        <v>437</v>
      </c>
      <c r="O623">
        <v>6315</v>
      </c>
      <c r="P623" s="17" t="s">
        <v>438</v>
      </c>
      <c r="Q623">
        <v>0</v>
      </c>
      <c r="R623" s="17" t="s">
        <v>439</v>
      </c>
      <c r="S623" s="17" t="s">
        <v>440</v>
      </c>
      <c r="T623" s="17" t="s">
        <v>438</v>
      </c>
      <c r="U623">
        <v>0</v>
      </c>
      <c r="V623">
        <v>0</v>
      </c>
      <c r="W623" s="17" t="s">
        <v>1703</v>
      </c>
      <c r="X623" s="17" t="s">
        <v>442</v>
      </c>
      <c r="Y623">
        <v>1</v>
      </c>
      <c r="Z623" s="17" t="s">
        <v>443</v>
      </c>
      <c r="AA623" s="17" t="s">
        <v>443</v>
      </c>
      <c r="AB623" s="17" t="s">
        <v>444</v>
      </c>
      <c r="AC623">
        <v>0</v>
      </c>
      <c r="AD623">
        <v>0</v>
      </c>
      <c r="AE623">
        <v>0</v>
      </c>
      <c r="AF623">
        <v>2022</v>
      </c>
      <c r="AG623" s="1">
        <v>44562</v>
      </c>
      <c r="AH623" s="1">
        <v>44773</v>
      </c>
      <c r="AI623" s="1">
        <v>44785</v>
      </c>
      <c r="AJ623" s="17" t="s">
        <v>34</v>
      </c>
      <c r="AK623" s="17" t="s">
        <v>35</v>
      </c>
      <c r="AL623" s="17" t="s">
        <v>10388</v>
      </c>
      <c r="AM623" s="17">
        <f>MONTH(EMPENHO[[#This Row],[data_empenho]])</f>
        <v>1</v>
      </c>
    </row>
    <row r="624" spans="1:39" x14ac:dyDescent="0.25">
      <c r="A624">
        <v>10</v>
      </c>
      <c r="B624">
        <v>1003</v>
      </c>
      <c r="C624">
        <v>23</v>
      </c>
      <c r="D624">
        <v>691</v>
      </c>
      <c r="E624">
        <v>4</v>
      </c>
      <c r="F624">
        <v>0</v>
      </c>
      <c r="G624">
        <v>2058</v>
      </c>
      <c r="H624" s="17" t="s">
        <v>1697</v>
      </c>
      <c r="I624">
        <v>1</v>
      </c>
      <c r="J624">
        <v>0</v>
      </c>
      <c r="K624" s="17" t="s">
        <v>1704</v>
      </c>
      <c r="L624" s="1">
        <v>44588</v>
      </c>
      <c r="M624">
        <v>200</v>
      </c>
      <c r="N624" s="17" t="s">
        <v>437</v>
      </c>
      <c r="O624">
        <v>8294</v>
      </c>
      <c r="P624" s="17" t="s">
        <v>438</v>
      </c>
      <c r="Q624">
        <v>0</v>
      </c>
      <c r="R624" s="17" t="s">
        <v>439</v>
      </c>
      <c r="S624" s="17" t="s">
        <v>440</v>
      </c>
      <c r="T624" s="17" t="s">
        <v>438</v>
      </c>
      <c r="U624">
        <v>0</v>
      </c>
      <c r="V624">
        <v>0</v>
      </c>
      <c r="W624" s="17" t="s">
        <v>1705</v>
      </c>
      <c r="X624" s="17" t="s">
        <v>442</v>
      </c>
      <c r="Y624">
        <v>1</v>
      </c>
      <c r="Z624" s="17" t="s">
        <v>443</v>
      </c>
      <c r="AA624" s="17" t="s">
        <v>443</v>
      </c>
      <c r="AB624" s="17" t="s">
        <v>444</v>
      </c>
      <c r="AC624">
        <v>0</v>
      </c>
      <c r="AD624">
        <v>0</v>
      </c>
      <c r="AE624">
        <v>0</v>
      </c>
      <c r="AF624">
        <v>2022</v>
      </c>
      <c r="AG624" s="1">
        <v>44562</v>
      </c>
      <c r="AH624" s="1">
        <v>44773</v>
      </c>
      <c r="AI624" s="1">
        <v>44785</v>
      </c>
      <c r="AJ624" s="17" t="s">
        <v>34</v>
      </c>
      <c r="AK624" s="17" t="s">
        <v>35</v>
      </c>
      <c r="AL624" s="17" t="s">
        <v>10388</v>
      </c>
      <c r="AM624" s="17">
        <f>MONTH(EMPENHO[[#This Row],[data_empenho]])</f>
        <v>1</v>
      </c>
    </row>
    <row r="625" spans="1:39" x14ac:dyDescent="0.25">
      <c r="A625">
        <v>10</v>
      </c>
      <c r="B625">
        <v>1003</v>
      </c>
      <c r="C625">
        <v>23</v>
      </c>
      <c r="D625">
        <v>691</v>
      </c>
      <c r="E625">
        <v>4</v>
      </c>
      <c r="F625">
        <v>0</v>
      </c>
      <c r="G625">
        <v>2058</v>
      </c>
      <c r="H625" s="17" t="s">
        <v>1697</v>
      </c>
      <c r="I625">
        <v>1</v>
      </c>
      <c r="J625">
        <v>0</v>
      </c>
      <c r="K625" s="17" t="s">
        <v>1706</v>
      </c>
      <c r="L625" s="1">
        <v>44588</v>
      </c>
      <c r="M625">
        <v>200</v>
      </c>
      <c r="N625" s="17" t="s">
        <v>437</v>
      </c>
      <c r="O625">
        <v>8250</v>
      </c>
      <c r="P625" s="17" t="s">
        <v>438</v>
      </c>
      <c r="Q625">
        <v>0</v>
      </c>
      <c r="R625" s="17" t="s">
        <v>439</v>
      </c>
      <c r="S625" s="17" t="s">
        <v>440</v>
      </c>
      <c r="T625" s="17" t="s">
        <v>438</v>
      </c>
      <c r="U625">
        <v>0</v>
      </c>
      <c r="V625">
        <v>0</v>
      </c>
      <c r="W625" s="17" t="s">
        <v>1707</v>
      </c>
      <c r="X625" s="17" t="s">
        <v>442</v>
      </c>
      <c r="Y625">
        <v>1</v>
      </c>
      <c r="Z625" s="17" t="s">
        <v>443</v>
      </c>
      <c r="AA625" s="17" t="s">
        <v>443</v>
      </c>
      <c r="AB625" s="17" t="s">
        <v>444</v>
      </c>
      <c r="AC625">
        <v>0</v>
      </c>
      <c r="AD625">
        <v>0</v>
      </c>
      <c r="AE625">
        <v>0</v>
      </c>
      <c r="AF625">
        <v>2022</v>
      </c>
      <c r="AG625" s="1">
        <v>44562</v>
      </c>
      <c r="AH625" s="1">
        <v>44773</v>
      </c>
      <c r="AI625" s="1">
        <v>44785</v>
      </c>
      <c r="AJ625" s="17" t="s">
        <v>34</v>
      </c>
      <c r="AK625" s="17" t="s">
        <v>35</v>
      </c>
      <c r="AL625" s="17" t="s">
        <v>10388</v>
      </c>
      <c r="AM625" s="17">
        <f>MONTH(EMPENHO[[#This Row],[data_empenho]])</f>
        <v>1</v>
      </c>
    </row>
    <row r="626" spans="1:39" x14ac:dyDescent="0.25">
      <c r="A626">
        <v>5</v>
      </c>
      <c r="B626">
        <v>502</v>
      </c>
      <c r="C626">
        <v>12</v>
      </c>
      <c r="D626">
        <v>361</v>
      </c>
      <c r="E626">
        <v>2</v>
      </c>
      <c r="F626">
        <v>0</v>
      </c>
      <c r="G626">
        <v>2031</v>
      </c>
      <c r="H626" s="17" t="s">
        <v>1708</v>
      </c>
      <c r="I626">
        <v>20</v>
      </c>
      <c r="J626">
        <v>0</v>
      </c>
      <c r="K626" s="17" t="s">
        <v>1709</v>
      </c>
      <c r="L626" s="1">
        <v>44589</v>
      </c>
      <c r="M626">
        <v>235.19</v>
      </c>
      <c r="N626" s="17" t="s">
        <v>437</v>
      </c>
      <c r="O626">
        <v>249</v>
      </c>
      <c r="P626" s="17" t="s">
        <v>438</v>
      </c>
      <c r="Q626">
        <v>0</v>
      </c>
      <c r="R626" s="17" t="s">
        <v>439</v>
      </c>
      <c r="S626" s="17" t="s">
        <v>440</v>
      </c>
      <c r="T626" s="17" t="s">
        <v>438</v>
      </c>
      <c r="U626">
        <v>0</v>
      </c>
      <c r="V626">
        <v>0</v>
      </c>
      <c r="W626" s="17" t="s">
        <v>1710</v>
      </c>
      <c r="X626" s="17" t="s">
        <v>442</v>
      </c>
      <c r="Y626">
        <v>0</v>
      </c>
      <c r="Z626" s="17" t="s">
        <v>443</v>
      </c>
      <c r="AA626" s="17" t="s">
        <v>443</v>
      </c>
      <c r="AB626" s="17" t="s">
        <v>444</v>
      </c>
      <c r="AC626">
        <v>0</v>
      </c>
      <c r="AD626">
        <v>0</v>
      </c>
      <c r="AE626">
        <v>0</v>
      </c>
      <c r="AF626">
        <v>2022</v>
      </c>
      <c r="AG626" s="1">
        <v>44562</v>
      </c>
      <c r="AH626" s="1">
        <v>44773</v>
      </c>
      <c r="AI626" s="1">
        <v>44785</v>
      </c>
      <c r="AJ626" s="17" t="s">
        <v>34</v>
      </c>
      <c r="AK626" s="17" t="s">
        <v>35</v>
      </c>
      <c r="AL626" s="17" t="s">
        <v>10388</v>
      </c>
      <c r="AM626" s="17">
        <f>MONTH(EMPENHO[[#This Row],[data_empenho]])</f>
        <v>1</v>
      </c>
    </row>
    <row r="627" spans="1:39" x14ac:dyDescent="0.25">
      <c r="A627">
        <v>5</v>
      </c>
      <c r="B627">
        <v>502</v>
      </c>
      <c r="C627">
        <v>12</v>
      </c>
      <c r="D627">
        <v>361</v>
      </c>
      <c r="E627">
        <v>2</v>
      </c>
      <c r="F627">
        <v>0</v>
      </c>
      <c r="G627">
        <v>2031</v>
      </c>
      <c r="H627" s="17" t="s">
        <v>1708</v>
      </c>
      <c r="I627">
        <v>20</v>
      </c>
      <c r="J627">
        <v>0</v>
      </c>
      <c r="K627" s="17" t="s">
        <v>1709</v>
      </c>
      <c r="L627" s="1">
        <v>44616</v>
      </c>
      <c r="M627">
        <v>-235.19</v>
      </c>
      <c r="N627" s="17" t="s">
        <v>451</v>
      </c>
      <c r="O627">
        <v>249</v>
      </c>
      <c r="P627" s="17" t="s">
        <v>438</v>
      </c>
      <c r="Q627">
        <v>0</v>
      </c>
      <c r="R627" s="17" t="s">
        <v>439</v>
      </c>
      <c r="S627" s="17" t="s">
        <v>440</v>
      </c>
      <c r="T627" s="17" t="s">
        <v>438</v>
      </c>
      <c r="U627">
        <v>0</v>
      </c>
      <c r="V627">
        <v>0</v>
      </c>
      <c r="W627" s="17" t="s">
        <v>1711</v>
      </c>
      <c r="X627" s="17" t="s">
        <v>442</v>
      </c>
      <c r="Y627">
        <v>0</v>
      </c>
      <c r="Z627" s="17" t="s">
        <v>443</v>
      </c>
      <c r="AA627" s="17" t="s">
        <v>443</v>
      </c>
      <c r="AB627" s="17" t="s">
        <v>444</v>
      </c>
      <c r="AC627">
        <v>0</v>
      </c>
      <c r="AD627">
        <v>0</v>
      </c>
      <c r="AE627">
        <v>0</v>
      </c>
      <c r="AF627">
        <v>2022</v>
      </c>
      <c r="AG627" s="1">
        <v>44562</v>
      </c>
      <c r="AH627" s="1">
        <v>44773</v>
      </c>
      <c r="AI627" s="1">
        <v>44785</v>
      </c>
      <c r="AJ627" s="17" t="s">
        <v>34</v>
      </c>
      <c r="AK627" s="17" t="s">
        <v>35</v>
      </c>
      <c r="AL627" s="17" t="s">
        <v>10388</v>
      </c>
      <c r="AM627" s="17">
        <f>MONTH(EMPENHO[[#This Row],[data_empenho]])</f>
        <v>2</v>
      </c>
    </row>
    <row r="628" spans="1:39" x14ac:dyDescent="0.25">
      <c r="A628">
        <v>8</v>
      </c>
      <c r="B628">
        <v>801</v>
      </c>
      <c r="C628">
        <v>10</v>
      </c>
      <c r="D628">
        <v>305</v>
      </c>
      <c r="E628">
        <v>7</v>
      </c>
      <c r="F628">
        <v>0</v>
      </c>
      <c r="G628">
        <v>2104</v>
      </c>
      <c r="H628" s="17" t="s">
        <v>1712</v>
      </c>
      <c r="I628">
        <v>40</v>
      </c>
      <c r="J628">
        <v>0</v>
      </c>
      <c r="K628" s="17" t="s">
        <v>1713</v>
      </c>
      <c r="L628" s="1">
        <v>44589</v>
      </c>
      <c r="M628">
        <v>355.91</v>
      </c>
      <c r="N628" s="17" t="s">
        <v>437</v>
      </c>
      <c r="O628">
        <v>249</v>
      </c>
      <c r="P628" s="17" t="s">
        <v>438</v>
      </c>
      <c r="Q628">
        <v>0</v>
      </c>
      <c r="R628" s="17" t="s">
        <v>439</v>
      </c>
      <c r="S628" s="17" t="s">
        <v>440</v>
      </c>
      <c r="T628" s="17" t="s">
        <v>438</v>
      </c>
      <c r="U628">
        <v>0</v>
      </c>
      <c r="V628">
        <v>0</v>
      </c>
      <c r="W628" s="17" t="s">
        <v>1710</v>
      </c>
      <c r="X628" s="17" t="s">
        <v>442</v>
      </c>
      <c r="Y628">
        <v>0</v>
      </c>
      <c r="Z628" s="17" t="s">
        <v>443</v>
      </c>
      <c r="AA628" s="17" t="s">
        <v>443</v>
      </c>
      <c r="AB628" s="17" t="s">
        <v>444</v>
      </c>
      <c r="AC628">
        <v>0</v>
      </c>
      <c r="AD628">
        <v>0</v>
      </c>
      <c r="AE628">
        <v>0</v>
      </c>
      <c r="AF628">
        <v>2022</v>
      </c>
      <c r="AG628" s="1">
        <v>44562</v>
      </c>
      <c r="AH628" s="1">
        <v>44773</v>
      </c>
      <c r="AI628" s="1">
        <v>44785</v>
      </c>
      <c r="AJ628" s="17" t="s">
        <v>34</v>
      </c>
      <c r="AK628" s="17" t="s">
        <v>35</v>
      </c>
      <c r="AL628" s="17" t="s">
        <v>10388</v>
      </c>
      <c r="AM628" s="17">
        <f>MONTH(EMPENHO[[#This Row],[data_empenho]])</f>
        <v>1</v>
      </c>
    </row>
    <row r="629" spans="1:39" x14ac:dyDescent="0.25">
      <c r="A629">
        <v>8</v>
      </c>
      <c r="B629">
        <v>801</v>
      </c>
      <c r="C629">
        <v>10</v>
      </c>
      <c r="D629">
        <v>301</v>
      </c>
      <c r="E629">
        <v>6</v>
      </c>
      <c r="F629">
        <v>0</v>
      </c>
      <c r="G629">
        <v>2091</v>
      </c>
      <c r="H629" s="17" t="s">
        <v>1712</v>
      </c>
      <c r="I629">
        <v>40</v>
      </c>
      <c r="J629">
        <v>0</v>
      </c>
      <c r="K629" s="17" t="s">
        <v>1714</v>
      </c>
      <c r="L629" s="1">
        <v>44589</v>
      </c>
      <c r="M629">
        <v>1346.25</v>
      </c>
      <c r="N629" s="17" t="s">
        <v>437</v>
      </c>
      <c r="O629">
        <v>249</v>
      </c>
      <c r="P629" s="17" t="s">
        <v>438</v>
      </c>
      <c r="Q629">
        <v>0</v>
      </c>
      <c r="R629" s="17" t="s">
        <v>439</v>
      </c>
      <c r="S629" s="17" t="s">
        <v>440</v>
      </c>
      <c r="T629" s="17" t="s">
        <v>438</v>
      </c>
      <c r="U629">
        <v>0</v>
      </c>
      <c r="V629">
        <v>0</v>
      </c>
      <c r="W629" s="17" t="s">
        <v>1710</v>
      </c>
      <c r="X629" s="17" t="s">
        <v>442</v>
      </c>
      <c r="Y629">
        <v>0</v>
      </c>
      <c r="Z629" s="17" t="s">
        <v>443</v>
      </c>
      <c r="AA629" s="17" t="s">
        <v>443</v>
      </c>
      <c r="AB629" s="17" t="s">
        <v>444</v>
      </c>
      <c r="AC629">
        <v>0</v>
      </c>
      <c r="AD629">
        <v>0</v>
      </c>
      <c r="AE629">
        <v>0</v>
      </c>
      <c r="AF629">
        <v>2022</v>
      </c>
      <c r="AG629" s="1">
        <v>44562</v>
      </c>
      <c r="AH629" s="1">
        <v>44773</v>
      </c>
      <c r="AI629" s="1">
        <v>44785</v>
      </c>
      <c r="AJ629" s="17" t="s">
        <v>34</v>
      </c>
      <c r="AK629" s="17" t="s">
        <v>35</v>
      </c>
      <c r="AL629" s="17" t="s">
        <v>10388</v>
      </c>
      <c r="AM629" s="17">
        <f>MONTH(EMPENHO[[#This Row],[data_empenho]])</f>
        <v>1</v>
      </c>
    </row>
    <row r="630" spans="1:39" x14ac:dyDescent="0.25">
      <c r="A630">
        <v>8</v>
      </c>
      <c r="B630">
        <v>801</v>
      </c>
      <c r="C630">
        <v>10</v>
      </c>
      <c r="D630">
        <v>301</v>
      </c>
      <c r="E630">
        <v>6</v>
      </c>
      <c r="F630">
        <v>0</v>
      </c>
      <c r="G630">
        <v>2091</v>
      </c>
      <c r="H630" s="17" t="s">
        <v>1712</v>
      </c>
      <c r="I630">
        <v>40</v>
      </c>
      <c r="J630">
        <v>0</v>
      </c>
      <c r="K630" s="17" t="s">
        <v>1715</v>
      </c>
      <c r="L630" s="1">
        <v>44589</v>
      </c>
      <c r="M630">
        <v>1560.49</v>
      </c>
      <c r="N630" s="17" t="s">
        <v>437</v>
      </c>
      <c r="O630">
        <v>249</v>
      </c>
      <c r="P630" s="17" t="s">
        <v>438</v>
      </c>
      <c r="Q630">
        <v>0</v>
      </c>
      <c r="R630" s="17" t="s">
        <v>439</v>
      </c>
      <c r="S630" s="17" t="s">
        <v>440</v>
      </c>
      <c r="T630" s="17" t="s">
        <v>438</v>
      </c>
      <c r="U630">
        <v>0</v>
      </c>
      <c r="V630">
        <v>0</v>
      </c>
      <c r="W630" s="17" t="s">
        <v>1710</v>
      </c>
      <c r="X630" s="17" t="s">
        <v>442</v>
      </c>
      <c r="Y630">
        <v>0</v>
      </c>
      <c r="Z630" s="17" t="s">
        <v>443</v>
      </c>
      <c r="AA630" s="17" t="s">
        <v>443</v>
      </c>
      <c r="AB630" s="17" t="s">
        <v>444</v>
      </c>
      <c r="AC630">
        <v>0</v>
      </c>
      <c r="AD630">
        <v>0</v>
      </c>
      <c r="AE630">
        <v>0</v>
      </c>
      <c r="AF630">
        <v>2022</v>
      </c>
      <c r="AG630" s="1">
        <v>44562</v>
      </c>
      <c r="AH630" s="1">
        <v>44773</v>
      </c>
      <c r="AI630" s="1">
        <v>44785</v>
      </c>
      <c r="AJ630" s="17" t="s">
        <v>34</v>
      </c>
      <c r="AK630" s="17" t="s">
        <v>35</v>
      </c>
      <c r="AL630" s="17" t="s">
        <v>10388</v>
      </c>
      <c r="AM630" s="17">
        <f>MONTH(EMPENHO[[#This Row],[data_empenho]])</f>
        <v>1</v>
      </c>
    </row>
    <row r="631" spans="1:39" x14ac:dyDescent="0.25">
      <c r="A631">
        <v>9</v>
      </c>
      <c r="B631">
        <v>904</v>
      </c>
      <c r="C631">
        <v>8</v>
      </c>
      <c r="D631">
        <v>243</v>
      </c>
      <c r="E631">
        <v>11</v>
      </c>
      <c r="F631">
        <v>0</v>
      </c>
      <c r="G631">
        <v>2107</v>
      </c>
      <c r="H631" s="17" t="s">
        <v>1716</v>
      </c>
      <c r="I631">
        <v>1</v>
      </c>
      <c r="J631">
        <v>0</v>
      </c>
      <c r="K631" s="17" t="s">
        <v>1717</v>
      </c>
      <c r="L631" s="1">
        <v>44589</v>
      </c>
      <c r="M631">
        <v>2026.83</v>
      </c>
      <c r="N631" s="17" t="s">
        <v>437</v>
      </c>
      <c r="O631">
        <v>155</v>
      </c>
      <c r="P631" s="17" t="s">
        <v>438</v>
      </c>
      <c r="Q631">
        <v>0</v>
      </c>
      <c r="R631" s="17" t="s">
        <v>439</v>
      </c>
      <c r="S631" s="17" t="s">
        <v>440</v>
      </c>
      <c r="T631" s="17" t="s">
        <v>438</v>
      </c>
      <c r="U631">
        <v>0</v>
      </c>
      <c r="V631">
        <v>0</v>
      </c>
      <c r="W631" s="17" t="s">
        <v>1718</v>
      </c>
      <c r="X631" s="17" t="s">
        <v>442</v>
      </c>
      <c r="Y631">
        <v>0</v>
      </c>
      <c r="Z631" s="17" t="s">
        <v>443</v>
      </c>
      <c r="AA631" s="17" t="s">
        <v>443</v>
      </c>
      <c r="AB631" s="17" t="s">
        <v>444</v>
      </c>
      <c r="AC631">
        <v>0</v>
      </c>
      <c r="AD631">
        <v>0</v>
      </c>
      <c r="AE631">
        <v>0</v>
      </c>
      <c r="AF631">
        <v>2022</v>
      </c>
      <c r="AG631" s="1">
        <v>44562</v>
      </c>
      <c r="AH631" s="1">
        <v>44773</v>
      </c>
      <c r="AI631" s="1">
        <v>44785</v>
      </c>
      <c r="AJ631" s="17" t="s">
        <v>34</v>
      </c>
      <c r="AK631" s="17" t="s">
        <v>35</v>
      </c>
      <c r="AL631" s="17" t="s">
        <v>10388</v>
      </c>
      <c r="AM631" s="17">
        <f>MONTH(EMPENHO[[#This Row],[data_empenho]])</f>
        <v>1</v>
      </c>
    </row>
    <row r="632" spans="1:39" x14ac:dyDescent="0.25">
      <c r="A632">
        <v>2</v>
      </c>
      <c r="B632">
        <v>201</v>
      </c>
      <c r="C632">
        <v>4</v>
      </c>
      <c r="D632">
        <v>122</v>
      </c>
      <c r="E632">
        <v>1</v>
      </c>
      <c r="F632">
        <v>0</v>
      </c>
      <c r="G632">
        <v>2078</v>
      </c>
      <c r="H632" s="17" t="s">
        <v>1716</v>
      </c>
      <c r="I632">
        <v>1</v>
      </c>
      <c r="J632">
        <v>0</v>
      </c>
      <c r="K632" s="17" t="s">
        <v>1719</v>
      </c>
      <c r="L632" s="1">
        <v>44589</v>
      </c>
      <c r="M632">
        <v>5189.9399999999996</v>
      </c>
      <c r="N632" s="17" t="s">
        <v>437</v>
      </c>
      <c r="O632">
        <v>155</v>
      </c>
      <c r="P632" s="17" t="s">
        <v>438</v>
      </c>
      <c r="Q632">
        <v>0</v>
      </c>
      <c r="R632" s="17" t="s">
        <v>439</v>
      </c>
      <c r="S632" s="17" t="s">
        <v>440</v>
      </c>
      <c r="T632" s="17" t="s">
        <v>438</v>
      </c>
      <c r="U632">
        <v>0</v>
      </c>
      <c r="V632">
        <v>0</v>
      </c>
      <c r="W632" s="17" t="s">
        <v>1720</v>
      </c>
      <c r="X632" s="17" t="s">
        <v>442</v>
      </c>
      <c r="Y632">
        <v>0</v>
      </c>
      <c r="Z632" s="17" t="s">
        <v>443</v>
      </c>
      <c r="AA632" s="17" t="s">
        <v>443</v>
      </c>
      <c r="AB632" s="17" t="s">
        <v>444</v>
      </c>
      <c r="AC632">
        <v>0</v>
      </c>
      <c r="AD632">
        <v>0</v>
      </c>
      <c r="AE632">
        <v>0</v>
      </c>
      <c r="AF632">
        <v>2022</v>
      </c>
      <c r="AG632" s="1">
        <v>44562</v>
      </c>
      <c r="AH632" s="1">
        <v>44773</v>
      </c>
      <c r="AI632" s="1">
        <v>44785</v>
      </c>
      <c r="AJ632" s="17" t="s">
        <v>34</v>
      </c>
      <c r="AK632" s="17" t="s">
        <v>35</v>
      </c>
      <c r="AL632" s="17" t="s">
        <v>10388</v>
      </c>
      <c r="AM632" s="17">
        <f>MONTH(EMPENHO[[#This Row],[data_empenho]])</f>
        <v>1</v>
      </c>
    </row>
    <row r="633" spans="1:39" x14ac:dyDescent="0.25">
      <c r="A633">
        <v>2</v>
      </c>
      <c r="B633">
        <v>203</v>
      </c>
      <c r="C633">
        <v>4</v>
      </c>
      <c r="D633">
        <v>122</v>
      </c>
      <c r="E633">
        <v>1</v>
      </c>
      <c r="F633">
        <v>0</v>
      </c>
      <c r="G633">
        <v>2081</v>
      </c>
      <c r="H633" s="17" t="s">
        <v>1721</v>
      </c>
      <c r="I633">
        <v>1</v>
      </c>
      <c r="J633">
        <v>0</v>
      </c>
      <c r="K633" s="17" t="s">
        <v>1722</v>
      </c>
      <c r="L633" s="1">
        <v>44589</v>
      </c>
      <c r="M633">
        <v>2847.04</v>
      </c>
      <c r="N633" s="17" t="s">
        <v>437</v>
      </c>
      <c r="O633">
        <v>155</v>
      </c>
      <c r="P633" s="17" t="s">
        <v>438</v>
      </c>
      <c r="Q633">
        <v>0</v>
      </c>
      <c r="R633" s="17" t="s">
        <v>439</v>
      </c>
      <c r="S633" s="17" t="s">
        <v>440</v>
      </c>
      <c r="T633" s="17" t="s">
        <v>438</v>
      </c>
      <c r="U633">
        <v>0</v>
      </c>
      <c r="V633">
        <v>0</v>
      </c>
      <c r="W633" s="17" t="s">
        <v>1723</v>
      </c>
      <c r="X633" s="17" t="s">
        <v>442</v>
      </c>
      <c r="Y633">
        <v>0</v>
      </c>
      <c r="Z633" s="17" t="s">
        <v>443</v>
      </c>
      <c r="AA633" s="17" t="s">
        <v>443</v>
      </c>
      <c r="AB633" s="17" t="s">
        <v>444</v>
      </c>
      <c r="AC633">
        <v>0</v>
      </c>
      <c r="AD633">
        <v>0</v>
      </c>
      <c r="AE633">
        <v>0</v>
      </c>
      <c r="AF633">
        <v>2022</v>
      </c>
      <c r="AG633" s="1">
        <v>44562</v>
      </c>
      <c r="AH633" s="1">
        <v>44773</v>
      </c>
      <c r="AI633" s="1">
        <v>44785</v>
      </c>
      <c r="AJ633" s="17" t="s">
        <v>34</v>
      </c>
      <c r="AK633" s="17" t="s">
        <v>35</v>
      </c>
      <c r="AL633" s="17" t="s">
        <v>10388</v>
      </c>
      <c r="AM633" s="17">
        <f>MONTH(EMPENHO[[#This Row],[data_empenho]])</f>
        <v>1</v>
      </c>
    </row>
    <row r="634" spans="1:39" x14ac:dyDescent="0.25">
      <c r="A634">
        <v>3</v>
      </c>
      <c r="B634">
        <v>301</v>
      </c>
      <c r="C634">
        <v>4</v>
      </c>
      <c r="D634">
        <v>122</v>
      </c>
      <c r="E634">
        <v>1</v>
      </c>
      <c r="F634">
        <v>0</v>
      </c>
      <c r="G634">
        <v>2068</v>
      </c>
      <c r="H634" s="17" t="s">
        <v>1721</v>
      </c>
      <c r="I634">
        <v>1</v>
      </c>
      <c r="J634">
        <v>0</v>
      </c>
      <c r="K634" s="17" t="s">
        <v>1724</v>
      </c>
      <c r="L634" s="1">
        <v>44589</v>
      </c>
      <c r="M634">
        <v>943.53</v>
      </c>
      <c r="N634" s="17" t="s">
        <v>437</v>
      </c>
      <c r="O634">
        <v>155</v>
      </c>
      <c r="P634" s="17" t="s">
        <v>438</v>
      </c>
      <c r="Q634">
        <v>0</v>
      </c>
      <c r="R634" s="17" t="s">
        <v>439</v>
      </c>
      <c r="S634" s="17" t="s">
        <v>440</v>
      </c>
      <c r="T634" s="17" t="s">
        <v>438</v>
      </c>
      <c r="U634">
        <v>0</v>
      </c>
      <c r="V634">
        <v>0</v>
      </c>
      <c r="W634" s="17" t="s">
        <v>1725</v>
      </c>
      <c r="X634" s="17" t="s">
        <v>442</v>
      </c>
      <c r="Y634">
        <v>0</v>
      </c>
      <c r="Z634" s="17" t="s">
        <v>443</v>
      </c>
      <c r="AA634" s="17" t="s">
        <v>443</v>
      </c>
      <c r="AB634" s="17" t="s">
        <v>444</v>
      </c>
      <c r="AC634">
        <v>0</v>
      </c>
      <c r="AD634">
        <v>0</v>
      </c>
      <c r="AE634">
        <v>0</v>
      </c>
      <c r="AF634">
        <v>2022</v>
      </c>
      <c r="AG634" s="1">
        <v>44562</v>
      </c>
      <c r="AH634" s="1">
        <v>44773</v>
      </c>
      <c r="AI634" s="1">
        <v>44785</v>
      </c>
      <c r="AJ634" s="17" t="s">
        <v>34</v>
      </c>
      <c r="AK634" s="17" t="s">
        <v>35</v>
      </c>
      <c r="AL634" s="17" t="s">
        <v>10388</v>
      </c>
      <c r="AM634" s="17">
        <f>MONTH(EMPENHO[[#This Row],[data_empenho]])</f>
        <v>1</v>
      </c>
    </row>
    <row r="635" spans="1:39" x14ac:dyDescent="0.25">
      <c r="A635">
        <v>4</v>
      </c>
      <c r="B635">
        <v>401</v>
      </c>
      <c r="C635">
        <v>4</v>
      </c>
      <c r="D635">
        <v>123</v>
      </c>
      <c r="E635">
        <v>1</v>
      </c>
      <c r="F635">
        <v>0</v>
      </c>
      <c r="G635">
        <v>2075</v>
      </c>
      <c r="H635" s="17" t="s">
        <v>1721</v>
      </c>
      <c r="I635">
        <v>1</v>
      </c>
      <c r="J635">
        <v>0</v>
      </c>
      <c r="K635" s="17" t="s">
        <v>1726</v>
      </c>
      <c r="L635" s="1">
        <v>44589</v>
      </c>
      <c r="M635">
        <v>1342.04</v>
      </c>
      <c r="N635" s="17" t="s">
        <v>437</v>
      </c>
      <c r="O635">
        <v>155</v>
      </c>
      <c r="P635" s="17" t="s">
        <v>438</v>
      </c>
      <c r="Q635">
        <v>0</v>
      </c>
      <c r="R635" s="17" t="s">
        <v>439</v>
      </c>
      <c r="S635" s="17" t="s">
        <v>440</v>
      </c>
      <c r="T635" s="17" t="s">
        <v>438</v>
      </c>
      <c r="U635">
        <v>0</v>
      </c>
      <c r="V635">
        <v>0</v>
      </c>
      <c r="W635" s="17" t="s">
        <v>1727</v>
      </c>
      <c r="X635" s="17" t="s">
        <v>442</v>
      </c>
      <c r="Y635">
        <v>0</v>
      </c>
      <c r="Z635" s="17" t="s">
        <v>443</v>
      </c>
      <c r="AA635" s="17" t="s">
        <v>443</v>
      </c>
      <c r="AB635" s="17" t="s">
        <v>444</v>
      </c>
      <c r="AC635">
        <v>0</v>
      </c>
      <c r="AD635">
        <v>0</v>
      </c>
      <c r="AE635">
        <v>0</v>
      </c>
      <c r="AF635">
        <v>2022</v>
      </c>
      <c r="AG635" s="1">
        <v>44562</v>
      </c>
      <c r="AH635" s="1">
        <v>44773</v>
      </c>
      <c r="AI635" s="1">
        <v>44785</v>
      </c>
      <c r="AJ635" s="17" t="s">
        <v>34</v>
      </c>
      <c r="AK635" s="17" t="s">
        <v>35</v>
      </c>
      <c r="AL635" s="17" t="s">
        <v>10388</v>
      </c>
      <c r="AM635" s="17">
        <f>MONTH(EMPENHO[[#This Row],[data_empenho]])</f>
        <v>1</v>
      </c>
    </row>
    <row r="636" spans="1:39" x14ac:dyDescent="0.25">
      <c r="A636">
        <v>4</v>
      </c>
      <c r="B636">
        <v>401</v>
      </c>
      <c r="C636">
        <v>4</v>
      </c>
      <c r="D636">
        <v>129</v>
      </c>
      <c r="E636">
        <v>1</v>
      </c>
      <c r="F636">
        <v>0</v>
      </c>
      <c r="G636">
        <v>2077</v>
      </c>
      <c r="H636" s="17" t="s">
        <v>1721</v>
      </c>
      <c r="I636">
        <v>1</v>
      </c>
      <c r="J636">
        <v>0</v>
      </c>
      <c r="K636" s="17" t="s">
        <v>1728</v>
      </c>
      <c r="L636" s="1">
        <v>44589</v>
      </c>
      <c r="M636">
        <v>765.36</v>
      </c>
      <c r="N636" s="17" t="s">
        <v>437</v>
      </c>
      <c r="O636">
        <v>155</v>
      </c>
      <c r="P636" s="17" t="s">
        <v>438</v>
      </c>
      <c r="Q636">
        <v>0</v>
      </c>
      <c r="R636" s="17" t="s">
        <v>439</v>
      </c>
      <c r="S636" s="17" t="s">
        <v>440</v>
      </c>
      <c r="T636" s="17" t="s">
        <v>438</v>
      </c>
      <c r="U636">
        <v>0</v>
      </c>
      <c r="V636">
        <v>0</v>
      </c>
      <c r="W636" s="17" t="s">
        <v>1729</v>
      </c>
      <c r="X636" s="17" t="s">
        <v>442</v>
      </c>
      <c r="Y636">
        <v>0</v>
      </c>
      <c r="Z636" s="17" t="s">
        <v>443</v>
      </c>
      <c r="AA636" s="17" t="s">
        <v>443</v>
      </c>
      <c r="AB636" s="17" t="s">
        <v>444</v>
      </c>
      <c r="AC636">
        <v>0</v>
      </c>
      <c r="AD636">
        <v>0</v>
      </c>
      <c r="AE636">
        <v>0</v>
      </c>
      <c r="AF636">
        <v>2022</v>
      </c>
      <c r="AG636" s="1">
        <v>44562</v>
      </c>
      <c r="AH636" s="1">
        <v>44773</v>
      </c>
      <c r="AI636" s="1">
        <v>44785</v>
      </c>
      <c r="AJ636" s="17" t="s">
        <v>34</v>
      </c>
      <c r="AK636" s="17" t="s">
        <v>35</v>
      </c>
      <c r="AL636" s="17" t="s">
        <v>10388</v>
      </c>
      <c r="AM636" s="17">
        <f>MONTH(EMPENHO[[#This Row],[data_empenho]])</f>
        <v>1</v>
      </c>
    </row>
    <row r="637" spans="1:39" x14ac:dyDescent="0.25">
      <c r="A637">
        <v>9</v>
      </c>
      <c r="B637">
        <v>901</v>
      </c>
      <c r="C637">
        <v>4</v>
      </c>
      <c r="D637">
        <v>122</v>
      </c>
      <c r="E637">
        <v>1</v>
      </c>
      <c r="F637">
        <v>0</v>
      </c>
      <c r="G637">
        <v>2010</v>
      </c>
      <c r="H637" s="17" t="s">
        <v>1721</v>
      </c>
      <c r="I637">
        <v>1</v>
      </c>
      <c r="J637">
        <v>0</v>
      </c>
      <c r="K637" s="17" t="s">
        <v>1730</v>
      </c>
      <c r="L637" s="1">
        <v>44589</v>
      </c>
      <c r="M637">
        <v>398.12</v>
      </c>
      <c r="N637" s="17" t="s">
        <v>437</v>
      </c>
      <c r="O637">
        <v>155</v>
      </c>
      <c r="P637" s="17" t="s">
        <v>438</v>
      </c>
      <c r="Q637">
        <v>0</v>
      </c>
      <c r="R637" s="17" t="s">
        <v>439</v>
      </c>
      <c r="S637" s="17" t="s">
        <v>440</v>
      </c>
      <c r="T637" s="17" t="s">
        <v>438</v>
      </c>
      <c r="U637">
        <v>0</v>
      </c>
      <c r="V637">
        <v>0</v>
      </c>
      <c r="W637" s="17" t="s">
        <v>1731</v>
      </c>
      <c r="X637" s="17" t="s">
        <v>442</v>
      </c>
      <c r="Y637">
        <v>0</v>
      </c>
      <c r="Z637" s="17" t="s">
        <v>443</v>
      </c>
      <c r="AA637" s="17" t="s">
        <v>443</v>
      </c>
      <c r="AB637" s="17" t="s">
        <v>444</v>
      </c>
      <c r="AC637">
        <v>0</v>
      </c>
      <c r="AD637">
        <v>0</v>
      </c>
      <c r="AE637">
        <v>0</v>
      </c>
      <c r="AF637">
        <v>2022</v>
      </c>
      <c r="AG637" s="1">
        <v>44562</v>
      </c>
      <c r="AH637" s="1">
        <v>44773</v>
      </c>
      <c r="AI637" s="1">
        <v>44785</v>
      </c>
      <c r="AJ637" s="17" t="s">
        <v>34</v>
      </c>
      <c r="AK637" s="17" t="s">
        <v>35</v>
      </c>
      <c r="AL637" s="17" t="s">
        <v>10388</v>
      </c>
      <c r="AM637" s="17">
        <f>MONTH(EMPENHO[[#This Row],[data_empenho]])</f>
        <v>1</v>
      </c>
    </row>
    <row r="638" spans="1:39" x14ac:dyDescent="0.25">
      <c r="A638">
        <v>6</v>
      </c>
      <c r="B638">
        <v>601</v>
      </c>
      <c r="C638">
        <v>4</v>
      </c>
      <c r="D638">
        <v>122</v>
      </c>
      <c r="E638">
        <v>1</v>
      </c>
      <c r="F638">
        <v>0</v>
      </c>
      <c r="G638">
        <v>2072</v>
      </c>
      <c r="H638" s="17" t="s">
        <v>1721</v>
      </c>
      <c r="I638">
        <v>1</v>
      </c>
      <c r="J638">
        <v>0</v>
      </c>
      <c r="K638" s="17" t="s">
        <v>1732</v>
      </c>
      <c r="L638" s="1">
        <v>44589</v>
      </c>
      <c r="M638">
        <v>2077.66</v>
      </c>
      <c r="N638" s="17" t="s">
        <v>437</v>
      </c>
      <c r="O638">
        <v>155</v>
      </c>
      <c r="P638" s="17" t="s">
        <v>438</v>
      </c>
      <c r="Q638">
        <v>0</v>
      </c>
      <c r="R638" s="17" t="s">
        <v>439</v>
      </c>
      <c r="S638" s="17" t="s">
        <v>440</v>
      </c>
      <c r="T638" s="17" t="s">
        <v>438</v>
      </c>
      <c r="U638">
        <v>0</v>
      </c>
      <c r="V638">
        <v>0</v>
      </c>
      <c r="W638" s="17" t="s">
        <v>1733</v>
      </c>
      <c r="X638" s="17" t="s">
        <v>442</v>
      </c>
      <c r="Y638">
        <v>0</v>
      </c>
      <c r="Z638" s="17" t="s">
        <v>443</v>
      </c>
      <c r="AA638" s="17" t="s">
        <v>443</v>
      </c>
      <c r="AB638" s="17" t="s">
        <v>444</v>
      </c>
      <c r="AC638">
        <v>0</v>
      </c>
      <c r="AD638">
        <v>0</v>
      </c>
      <c r="AE638">
        <v>0</v>
      </c>
      <c r="AF638">
        <v>2022</v>
      </c>
      <c r="AG638" s="1">
        <v>44562</v>
      </c>
      <c r="AH638" s="1">
        <v>44773</v>
      </c>
      <c r="AI638" s="1">
        <v>44785</v>
      </c>
      <c r="AJ638" s="17" t="s">
        <v>34</v>
      </c>
      <c r="AK638" s="17" t="s">
        <v>35</v>
      </c>
      <c r="AL638" s="17" t="s">
        <v>10388</v>
      </c>
      <c r="AM638" s="17">
        <f>MONTH(EMPENHO[[#This Row],[data_empenho]])</f>
        <v>1</v>
      </c>
    </row>
    <row r="639" spans="1:39" x14ac:dyDescent="0.25">
      <c r="A639">
        <v>7</v>
      </c>
      <c r="B639">
        <v>701</v>
      </c>
      <c r="C639">
        <v>4</v>
      </c>
      <c r="D639">
        <v>122</v>
      </c>
      <c r="E639">
        <v>1</v>
      </c>
      <c r="F639">
        <v>0</v>
      </c>
      <c r="G639">
        <v>2001</v>
      </c>
      <c r="H639" s="17" t="s">
        <v>1721</v>
      </c>
      <c r="I639">
        <v>1</v>
      </c>
      <c r="J639">
        <v>0</v>
      </c>
      <c r="K639" s="17" t="s">
        <v>1734</v>
      </c>
      <c r="L639" s="1">
        <v>44589</v>
      </c>
      <c r="M639">
        <v>715.14</v>
      </c>
      <c r="N639" s="17" t="s">
        <v>437</v>
      </c>
      <c r="O639">
        <v>155</v>
      </c>
      <c r="P639" s="17" t="s">
        <v>438</v>
      </c>
      <c r="Q639">
        <v>0</v>
      </c>
      <c r="R639" s="17" t="s">
        <v>439</v>
      </c>
      <c r="S639" s="17" t="s">
        <v>440</v>
      </c>
      <c r="T639" s="17" t="s">
        <v>438</v>
      </c>
      <c r="U639">
        <v>0</v>
      </c>
      <c r="V639">
        <v>0</v>
      </c>
      <c r="W639" s="17" t="s">
        <v>1735</v>
      </c>
      <c r="X639" s="17" t="s">
        <v>442</v>
      </c>
      <c r="Y639">
        <v>0</v>
      </c>
      <c r="Z639" s="17" t="s">
        <v>443</v>
      </c>
      <c r="AA639" s="17" t="s">
        <v>443</v>
      </c>
      <c r="AB639" s="17" t="s">
        <v>444</v>
      </c>
      <c r="AC639">
        <v>0</v>
      </c>
      <c r="AD639">
        <v>0</v>
      </c>
      <c r="AE639">
        <v>0</v>
      </c>
      <c r="AF639">
        <v>2022</v>
      </c>
      <c r="AG639" s="1">
        <v>44562</v>
      </c>
      <c r="AH639" s="1">
        <v>44773</v>
      </c>
      <c r="AI639" s="1">
        <v>44785</v>
      </c>
      <c r="AJ639" s="17" t="s">
        <v>34</v>
      </c>
      <c r="AK639" s="17" t="s">
        <v>35</v>
      </c>
      <c r="AL639" s="17" t="s">
        <v>10388</v>
      </c>
      <c r="AM639" s="17">
        <f>MONTH(EMPENHO[[#This Row],[data_empenho]])</f>
        <v>1</v>
      </c>
    </row>
    <row r="640" spans="1:39" x14ac:dyDescent="0.25">
      <c r="A640">
        <v>10</v>
      </c>
      <c r="B640">
        <v>1001</v>
      </c>
      <c r="C640">
        <v>4</v>
      </c>
      <c r="D640">
        <v>122</v>
      </c>
      <c r="E640">
        <v>1</v>
      </c>
      <c r="F640">
        <v>0</v>
      </c>
      <c r="G640">
        <v>2050</v>
      </c>
      <c r="H640" s="17" t="s">
        <v>1721</v>
      </c>
      <c r="I640">
        <v>1</v>
      </c>
      <c r="J640">
        <v>0</v>
      </c>
      <c r="K640" s="17" t="s">
        <v>1736</v>
      </c>
      <c r="L640" s="1">
        <v>44589</v>
      </c>
      <c r="M640">
        <v>589.58000000000004</v>
      </c>
      <c r="N640" s="17" t="s">
        <v>437</v>
      </c>
      <c r="O640">
        <v>155</v>
      </c>
      <c r="P640" s="17" t="s">
        <v>438</v>
      </c>
      <c r="Q640">
        <v>0</v>
      </c>
      <c r="R640" s="17" t="s">
        <v>439</v>
      </c>
      <c r="S640" s="17" t="s">
        <v>440</v>
      </c>
      <c r="T640" s="17" t="s">
        <v>438</v>
      </c>
      <c r="U640">
        <v>0</v>
      </c>
      <c r="V640">
        <v>0</v>
      </c>
      <c r="W640" s="17" t="s">
        <v>1737</v>
      </c>
      <c r="X640" s="17" t="s">
        <v>442</v>
      </c>
      <c r="Y640">
        <v>0</v>
      </c>
      <c r="Z640" s="17" t="s">
        <v>443</v>
      </c>
      <c r="AA640" s="17" t="s">
        <v>443</v>
      </c>
      <c r="AB640" s="17" t="s">
        <v>444</v>
      </c>
      <c r="AC640">
        <v>0</v>
      </c>
      <c r="AD640">
        <v>0</v>
      </c>
      <c r="AE640">
        <v>0</v>
      </c>
      <c r="AF640">
        <v>2022</v>
      </c>
      <c r="AG640" s="1">
        <v>44562</v>
      </c>
      <c r="AH640" s="1">
        <v>44773</v>
      </c>
      <c r="AI640" s="1">
        <v>44785</v>
      </c>
      <c r="AJ640" s="17" t="s">
        <v>34</v>
      </c>
      <c r="AK640" s="17" t="s">
        <v>35</v>
      </c>
      <c r="AL640" s="17" t="s">
        <v>10388</v>
      </c>
      <c r="AM640" s="17">
        <f>MONTH(EMPENHO[[#This Row],[data_empenho]])</f>
        <v>1</v>
      </c>
    </row>
    <row r="641" spans="1:39" x14ac:dyDescent="0.25">
      <c r="A641">
        <v>5</v>
      </c>
      <c r="B641">
        <v>501</v>
      </c>
      <c r="C641">
        <v>4</v>
      </c>
      <c r="D641">
        <v>122</v>
      </c>
      <c r="E641">
        <v>1</v>
      </c>
      <c r="F641">
        <v>0</v>
      </c>
      <c r="G641">
        <v>2022</v>
      </c>
      <c r="H641" s="17" t="s">
        <v>1721</v>
      </c>
      <c r="I641">
        <v>1</v>
      </c>
      <c r="J641">
        <v>0</v>
      </c>
      <c r="K641" s="17" t="s">
        <v>1738</v>
      </c>
      <c r="L641" s="1">
        <v>44589</v>
      </c>
      <c r="M641">
        <v>2645.48</v>
      </c>
      <c r="N641" s="17" t="s">
        <v>437</v>
      </c>
      <c r="O641">
        <v>155</v>
      </c>
      <c r="P641" s="17" t="s">
        <v>438</v>
      </c>
      <c r="Q641">
        <v>0</v>
      </c>
      <c r="R641" s="17" t="s">
        <v>439</v>
      </c>
      <c r="S641" s="17" t="s">
        <v>440</v>
      </c>
      <c r="T641" s="17" t="s">
        <v>438</v>
      </c>
      <c r="U641">
        <v>0</v>
      </c>
      <c r="V641">
        <v>0</v>
      </c>
      <c r="W641" s="17" t="s">
        <v>1739</v>
      </c>
      <c r="X641" s="17" t="s">
        <v>442</v>
      </c>
      <c r="Y641">
        <v>0</v>
      </c>
      <c r="Z641" s="17" t="s">
        <v>443</v>
      </c>
      <c r="AA641" s="17" t="s">
        <v>443</v>
      </c>
      <c r="AB641" s="17" t="s">
        <v>444</v>
      </c>
      <c r="AC641">
        <v>0</v>
      </c>
      <c r="AD641">
        <v>0</v>
      </c>
      <c r="AE641">
        <v>0</v>
      </c>
      <c r="AF641">
        <v>2022</v>
      </c>
      <c r="AG641" s="1">
        <v>44562</v>
      </c>
      <c r="AH641" s="1">
        <v>44773</v>
      </c>
      <c r="AI641" s="1">
        <v>44785</v>
      </c>
      <c r="AJ641" s="17" t="s">
        <v>34</v>
      </c>
      <c r="AK641" s="17" t="s">
        <v>35</v>
      </c>
      <c r="AL641" s="17" t="s">
        <v>10388</v>
      </c>
      <c r="AM641" s="17">
        <f>MONTH(EMPENHO[[#This Row],[data_empenho]])</f>
        <v>1</v>
      </c>
    </row>
    <row r="642" spans="1:39" x14ac:dyDescent="0.25">
      <c r="A642">
        <v>5</v>
      </c>
      <c r="B642">
        <v>502</v>
      </c>
      <c r="C642">
        <v>12</v>
      </c>
      <c r="D642">
        <v>361</v>
      </c>
      <c r="E642">
        <v>2</v>
      </c>
      <c r="F642">
        <v>0</v>
      </c>
      <c r="G642">
        <v>2031</v>
      </c>
      <c r="H642" s="17" t="s">
        <v>1721</v>
      </c>
      <c r="I642">
        <v>31</v>
      </c>
      <c r="J642">
        <v>0</v>
      </c>
      <c r="K642" s="17" t="s">
        <v>1740</v>
      </c>
      <c r="L642" s="1">
        <v>44589</v>
      </c>
      <c r="M642">
        <v>884.37</v>
      </c>
      <c r="N642" s="17" t="s">
        <v>437</v>
      </c>
      <c r="O642">
        <v>155</v>
      </c>
      <c r="P642" s="17" t="s">
        <v>438</v>
      </c>
      <c r="Q642">
        <v>501</v>
      </c>
      <c r="R642" s="17" t="s">
        <v>439</v>
      </c>
      <c r="S642" s="17" t="s">
        <v>440</v>
      </c>
      <c r="T642" s="17" t="s">
        <v>438</v>
      </c>
      <c r="U642">
        <v>0</v>
      </c>
      <c r="V642">
        <v>0</v>
      </c>
      <c r="W642" s="17" t="s">
        <v>1741</v>
      </c>
      <c r="X642" s="17" t="s">
        <v>442</v>
      </c>
      <c r="Y642">
        <v>0</v>
      </c>
      <c r="Z642" s="17" t="s">
        <v>443</v>
      </c>
      <c r="AA642" s="17" t="s">
        <v>443</v>
      </c>
      <c r="AB642" s="17" t="s">
        <v>444</v>
      </c>
      <c r="AC642">
        <v>0</v>
      </c>
      <c r="AD642">
        <v>0</v>
      </c>
      <c r="AE642">
        <v>0</v>
      </c>
      <c r="AF642">
        <v>2022</v>
      </c>
      <c r="AG642" s="1">
        <v>44562</v>
      </c>
      <c r="AH642" s="1">
        <v>44773</v>
      </c>
      <c r="AI642" s="1">
        <v>44785</v>
      </c>
      <c r="AJ642" s="17" t="s">
        <v>34</v>
      </c>
      <c r="AK642" s="17" t="s">
        <v>35</v>
      </c>
      <c r="AL642" s="17" t="s">
        <v>10388</v>
      </c>
      <c r="AM642" s="17">
        <f>MONTH(EMPENHO[[#This Row],[data_empenho]])</f>
        <v>1</v>
      </c>
    </row>
    <row r="643" spans="1:39" x14ac:dyDescent="0.25">
      <c r="A643">
        <v>5</v>
      </c>
      <c r="B643">
        <v>502</v>
      </c>
      <c r="C643">
        <v>12</v>
      </c>
      <c r="D643">
        <v>365</v>
      </c>
      <c r="E643">
        <v>2</v>
      </c>
      <c r="F643">
        <v>0</v>
      </c>
      <c r="G643">
        <v>2033</v>
      </c>
      <c r="H643" s="17" t="s">
        <v>1721</v>
      </c>
      <c r="I643">
        <v>31</v>
      </c>
      <c r="J643">
        <v>0</v>
      </c>
      <c r="K643" s="17" t="s">
        <v>1742</v>
      </c>
      <c r="L643" s="1">
        <v>44589</v>
      </c>
      <c r="M643">
        <v>371.87</v>
      </c>
      <c r="N643" s="17" t="s">
        <v>437</v>
      </c>
      <c r="O643">
        <v>155</v>
      </c>
      <c r="P643" s="17" t="s">
        <v>438</v>
      </c>
      <c r="Q643">
        <v>501</v>
      </c>
      <c r="R643" s="17" t="s">
        <v>439</v>
      </c>
      <c r="S643" s="17" t="s">
        <v>440</v>
      </c>
      <c r="T643" s="17" t="s">
        <v>438</v>
      </c>
      <c r="U643">
        <v>0</v>
      </c>
      <c r="V643">
        <v>0</v>
      </c>
      <c r="W643" s="17" t="s">
        <v>1743</v>
      </c>
      <c r="X643" s="17" t="s">
        <v>442</v>
      </c>
      <c r="Y643">
        <v>0</v>
      </c>
      <c r="Z643" s="17" t="s">
        <v>443</v>
      </c>
      <c r="AA643" s="17" t="s">
        <v>443</v>
      </c>
      <c r="AB643" s="17" t="s">
        <v>444</v>
      </c>
      <c r="AC643">
        <v>0</v>
      </c>
      <c r="AD643">
        <v>0</v>
      </c>
      <c r="AE643">
        <v>0</v>
      </c>
      <c r="AF643">
        <v>2022</v>
      </c>
      <c r="AG643" s="1">
        <v>44562</v>
      </c>
      <c r="AH643" s="1">
        <v>44773</v>
      </c>
      <c r="AI643" s="1">
        <v>44785</v>
      </c>
      <c r="AJ643" s="17" t="s">
        <v>34</v>
      </c>
      <c r="AK643" s="17" t="s">
        <v>35</v>
      </c>
      <c r="AL643" s="17" t="s">
        <v>10388</v>
      </c>
      <c r="AM643" s="17">
        <f>MONTH(EMPENHO[[#This Row],[data_empenho]])</f>
        <v>1</v>
      </c>
    </row>
    <row r="644" spans="1:39" x14ac:dyDescent="0.25">
      <c r="A644">
        <v>5</v>
      </c>
      <c r="B644">
        <v>502</v>
      </c>
      <c r="C644">
        <v>12</v>
      </c>
      <c r="D644">
        <v>361</v>
      </c>
      <c r="E644">
        <v>2</v>
      </c>
      <c r="F644">
        <v>0</v>
      </c>
      <c r="G644">
        <v>2025</v>
      </c>
      <c r="H644" s="17" t="s">
        <v>1721</v>
      </c>
      <c r="I644">
        <v>31</v>
      </c>
      <c r="J644">
        <v>0</v>
      </c>
      <c r="K644" s="17" t="s">
        <v>1744</v>
      </c>
      <c r="L644" s="1">
        <v>44589</v>
      </c>
      <c r="M644">
        <v>617.38</v>
      </c>
      <c r="N644" s="17" t="s">
        <v>437</v>
      </c>
      <c r="O644">
        <v>155</v>
      </c>
      <c r="P644" s="17" t="s">
        <v>438</v>
      </c>
      <c r="Q644">
        <v>501</v>
      </c>
      <c r="R644" s="17" t="s">
        <v>439</v>
      </c>
      <c r="S644" s="17" t="s">
        <v>440</v>
      </c>
      <c r="T644" s="17" t="s">
        <v>438</v>
      </c>
      <c r="U644">
        <v>0</v>
      </c>
      <c r="V644">
        <v>0</v>
      </c>
      <c r="W644" s="17" t="s">
        <v>1745</v>
      </c>
      <c r="X644" s="17" t="s">
        <v>442</v>
      </c>
      <c r="Y644">
        <v>0</v>
      </c>
      <c r="Z644" s="17" t="s">
        <v>443</v>
      </c>
      <c r="AA644" s="17" t="s">
        <v>443</v>
      </c>
      <c r="AB644" s="17" t="s">
        <v>444</v>
      </c>
      <c r="AC644">
        <v>0</v>
      </c>
      <c r="AD644">
        <v>0</v>
      </c>
      <c r="AE644">
        <v>0</v>
      </c>
      <c r="AF644">
        <v>2022</v>
      </c>
      <c r="AG644" s="1">
        <v>44562</v>
      </c>
      <c r="AH644" s="1">
        <v>44773</v>
      </c>
      <c r="AI644" s="1">
        <v>44785</v>
      </c>
      <c r="AJ644" s="17" t="s">
        <v>34</v>
      </c>
      <c r="AK644" s="17" t="s">
        <v>35</v>
      </c>
      <c r="AL644" s="17" t="s">
        <v>10388</v>
      </c>
      <c r="AM644" s="17">
        <f>MONTH(EMPENHO[[#This Row],[data_empenho]])</f>
        <v>1</v>
      </c>
    </row>
    <row r="645" spans="1:39" x14ac:dyDescent="0.25">
      <c r="A645">
        <v>8</v>
      </c>
      <c r="B645">
        <v>801</v>
      </c>
      <c r="C645">
        <v>10</v>
      </c>
      <c r="D645">
        <v>301</v>
      </c>
      <c r="E645">
        <v>6</v>
      </c>
      <c r="F645">
        <v>0</v>
      </c>
      <c r="G645">
        <v>2091</v>
      </c>
      <c r="H645" s="17" t="s">
        <v>1721</v>
      </c>
      <c r="I645">
        <v>40</v>
      </c>
      <c r="J645">
        <v>0</v>
      </c>
      <c r="K645" s="17" t="s">
        <v>1746</v>
      </c>
      <c r="L645" s="1">
        <v>44589</v>
      </c>
      <c r="M645">
        <v>3533.91</v>
      </c>
      <c r="N645" s="17" t="s">
        <v>437</v>
      </c>
      <c r="O645">
        <v>155</v>
      </c>
      <c r="P645" s="17" t="s">
        <v>438</v>
      </c>
      <c r="Q645">
        <v>0</v>
      </c>
      <c r="R645" s="17" t="s">
        <v>439</v>
      </c>
      <c r="S645" s="17" t="s">
        <v>440</v>
      </c>
      <c r="T645" s="17" t="s">
        <v>438</v>
      </c>
      <c r="U645">
        <v>0</v>
      </c>
      <c r="V645">
        <v>0</v>
      </c>
      <c r="W645" s="17" t="s">
        <v>1747</v>
      </c>
      <c r="X645" s="17" t="s">
        <v>442</v>
      </c>
      <c r="Y645">
        <v>0</v>
      </c>
      <c r="Z645" s="17" t="s">
        <v>443</v>
      </c>
      <c r="AA645" s="17" t="s">
        <v>443</v>
      </c>
      <c r="AB645" s="17" t="s">
        <v>444</v>
      </c>
      <c r="AC645">
        <v>0</v>
      </c>
      <c r="AD645">
        <v>0</v>
      </c>
      <c r="AE645">
        <v>0</v>
      </c>
      <c r="AF645">
        <v>2022</v>
      </c>
      <c r="AG645" s="1">
        <v>44562</v>
      </c>
      <c r="AH645" s="1">
        <v>44773</v>
      </c>
      <c r="AI645" s="1">
        <v>44785</v>
      </c>
      <c r="AJ645" s="17" t="s">
        <v>34</v>
      </c>
      <c r="AK645" s="17" t="s">
        <v>35</v>
      </c>
      <c r="AL645" s="17" t="s">
        <v>10388</v>
      </c>
      <c r="AM645" s="17">
        <f>MONTH(EMPENHO[[#This Row],[data_empenho]])</f>
        <v>1</v>
      </c>
    </row>
    <row r="646" spans="1:39" x14ac:dyDescent="0.25">
      <c r="A646">
        <v>8</v>
      </c>
      <c r="B646">
        <v>801</v>
      </c>
      <c r="C646">
        <v>10</v>
      </c>
      <c r="D646">
        <v>301</v>
      </c>
      <c r="E646">
        <v>6</v>
      </c>
      <c r="F646">
        <v>0</v>
      </c>
      <c r="G646">
        <v>2091</v>
      </c>
      <c r="H646" s="17" t="s">
        <v>1721</v>
      </c>
      <c r="I646">
        <v>40</v>
      </c>
      <c r="J646">
        <v>0</v>
      </c>
      <c r="K646" s="17" t="s">
        <v>1748</v>
      </c>
      <c r="L646" s="1">
        <v>44589</v>
      </c>
      <c r="M646">
        <v>4096.3100000000004</v>
      </c>
      <c r="N646" s="17" t="s">
        <v>437</v>
      </c>
      <c r="O646">
        <v>155</v>
      </c>
      <c r="P646" s="17" t="s">
        <v>438</v>
      </c>
      <c r="Q646">
        <v>0</v>
      </c>
      <c r="R646" s="17" t="s">
        <v>439</v>
      </c>
      <c r="S646" s="17" t="s">
        <v>440</v>
      </c>
      <c r="T646" s="17" t="s">
        <v>438</v>
      </c>
      <c r="U646">
        <v>0</v>
      </c>
      <c r="V646">
        <v>0</v>
      </c>
      <c r="W646" s="17" t="s">
        <v>1749</v>
      </c>
      <c r="X646" s="17" t="s">
        <v>442</v>
      </c>
      <c r="Y646">
        <v>0</v>
      </c>
      <c r="Z646" s="17" t="s">
        <v>443</v>
      </c>
      <c r="AA646" s="17" t="s">
        <v>443</v>
      </c>
      <c r="AB646" s="17" t="s">
        <v>444</v>
      </c>
      <c r="AC646">
        <v>0</v>
      </c>
      <c r="AD646">
        <v>0</v>
      </c>
      <c r="AE646">
        <v>0</v>
      </c>
      <c r="AF646">
        <v>2022</v>
      </c>
      <c r="AG646" s="1">
        <v>44562</v>
      </c>
      <c r="AH646" s="1">
        <v>44773</v>
      </c>
      <c r="AI646" s="1">
        <v>44785</v>
      </c>
      <c r="AJ646" s="17" t="s">
        <v>34</v>
      </c>
      <c r="AK646" s="17" t="s">
        <v>35</v>
      </c>
      <c r="AL646" s="17" t="s">
        <v>10388</v>
      </c>
      <c r="AM646" s="17">
        <f>MONTH(EMPENHO[[#This Row],[data_empenho]])</f>
        <v>1</v>
      </c>
    </row>
    <row r="647" spans="1:39" x14ac:dyDescent="0.25">
      <c r="A647">
        <v>8</v>
      </c>
      <c r="B647">
        <v>801</v>
      </c>
      <c r="C647">
        <v>10</v>
      </c>
      <c r="D647">
        <v>305</v>
      </c>
      <c r="E647">
        <v>7</v>
      </c>
      <c r="F647">
        <v>0</v>
      </c>
      <c r="G647">
        <v>2104</v>
      </c>
      <c r="H647" s="17" t="s">
        <v>1721</v>
      </c>
      <c r="I647">
        <v>40</v>
      </c>
      <c r="J647">
        <v>0</v>
      </c>
      <c r="K647" s="17" t="s">
        <v>1750</v>
      </c>
      <c r="L647" s="1">
        <v>44589</v>
      </c>
      <c r="M647">
        <v>934.26</v>
      </c>
      <c r="N647" s="17" t="s">
        <v>437</v>
      </c>
      <c r="O647">
        <v>155</v>
      </c>
      <c r="P647" s="17" t="s">
        <v>438</v>
      </c>
      <c r="Q647">
        <v>0</v>
      </c>
      <c r="R647" s="17" t="s">
        <v>439</v>
      </c>
      <c r="S647" s="17" t="s">
        <v>440</v>
      </c>
      <c r="T647" s="17" t="s">
        <v>438</v>
      </c>
      <c r="U647">
        <v>0</v>
      </c>
      <c r="V647">
        <v>0</v>
      </c>
      <c r="W647" s="17" t="s">
        <v>1751</v>
      </c>
      <c r="X647" s="17" t="s">
        <v>442</v>
      </c>
      <c r="Y647">
        <v>0</v>
      </c>
      <c r="Z647" s="17" t="s">
        <v>443</v>
      </c>
      <c r="AA647" s="17" t="s">
        <v>443</v>
      </c>
      <c r="AB647" s="17" t="s">
        <v>444</v>
      </c>
      <c r="AC647">
        <v>0</v>
      </c>
      <c r="AD647">
        <v>0</v>
      </c>
      <c r="AE647">
        <v>0</v>
      </c>
      <c r="AF647">
        <v>2022</v>
      </c>
      <c r="AG647" s="1">
        <v>44562</v>
      </c>
      <c r="AH647" s="1">
        <v>44773</v>
      </c>
      <c r="AI647" s="1">
        <v>44785</v>
      </c>
      <c r="AJ647" s="17" t="s">
        <v>34</v>
      </c>
      <c r="AK647" s="17" t="s">
        <v>35</v>
      </c>
      <c r="AL647" s="17" t="s">
        <v>10388</v>
      </c>
      <c r="AM647" s="17">
        <f>MONTH(EMPENHO[[#This Row],[data_empenho]])</f>
        <v>1</v>
      </c>
    </row>
    <row r="648" spans="1:39" x14ac:dyDescent="0.25">
      <c r="A648">
        <v>8</v>
      </c>
      <c r="B648">
        <v>801</v>
      </c>
      <c r="C648">
        <v>10</v>
      </c>
      <c r="D648">
        <v>302</v>
      </c>
      <c r="E648">
        <v>8</v>
      </c>
      <c r="F648">
        <v>0</v>
      </c>
      <c r="G648">
        <v>2096</v>
      </c>
      <c r="H648" s="17" t="s">
        <v>1721</v>
      </c>
      <c r="I648">
        <v>40</v>
      </c>
      <c r="J648">
        <v>0</v>
      </c>
      <c r="K648" s="17" t="s">
        <v>1752</v>
      </c>
      <c r="L648" s="1">
        <v>44589</v>
      </c>
      <c r="M648">
        <v>1393.27</v>
      </c>
      <c r="N648" s="17" t="s">
        <v>437</v>
      </c>
      <c r="O648">
        <v>155</v>
      </c>
      <c r="P648" s="17" t="s">
        <v>438</v>
      </c>
      <c r="Q648">
        <v>0</v>
      </c>
      <c r="R648" s="17" t="s">
        <v>439</v>
      </c>
      <c r="S648" s="17" t="s">
        <v>440</v>
      </c>
      <c r="T648" s="17" t="s">
        <v>438</v>
      </c>
      <c r="U648">
        <v>0</v>
      </c>
      <c r="V648">
        <v>0</v>
      </c>
      <c r="W648" s="17" t="s">
        <v>1753</v>
      </c>
      <c r="X648" s="17" t="s">
        <v>442</v>
      </c>
      <c r="Y648">
        <v>0</v>
      </c>
      <c r="Z648" s="17" t="s">
        <v>443</v>
      </c>
      <c r="AA648" s="17" t="s">
        <v>443</v>
      </c>
      <c r="AB648" s="17" t="s">
        <v>444</v>
      </c>
      <c r="AC648">
        <v>0</v>
      </c>
      <c r="AD648">
        <v>0</v>
      </c>
      <c r="AE648">
        <v>0</v>
      </c>
      <c r="AF648">
        <v>2022</v>
      </c>
      <c r="AG648" s="1">
        <v>44562</v>
      </c>
      <c r="AH648" s="1">
        <v>44773</v>
      </c>
      <c r="AI648" s="1">
        <v>44785</v>
      </c>
      <c r="AJ648" s="17" t="s">
        <v>34</v>
      </c>
      <c r="AK648" s="17" t="s">
        <v>35</v>
      </c>
      <c r="AL648" s="17" t="s">
        <v>10388</v>
      </c>
      <c r="AM648" s="17">
        <f>MONTH(EMPENHO[[#This Row],[data_empenho]])</f>
        <v>1</v>
      </c>
    </row>
    <row r="649" spans="1:39" x14ac:dyDescent="0.25">
      <c r="A649">
        <v>8</v>
      </c>
      <c r="B649">
        <v>801</v>
      </c>
      <c r="C649">
        <v>10</v>
      </c>
      <c r="D649">
        <v>301</v>
      </c>
      <c r="E649">
        <v>6</v>
      </c>
      <c r="F649">
        <v>0</v>
      </c>
      <c r="G649">
        <v>2092</v>
      </c>
      <c r="H649" s="17" t="s">
        <v>1721</v>
      </c>
      <c r="I649">
        <v>40</v>
      </c>
      <c r="J649">
        <v>0</v>
      </c>
      <c r="K649" s="17" t="s">
        <v>1754</v>
      </c>
      <c r="L649" s="1">
        <v>44589</v>
      </c>
      <c r="M649">
        <v>748.49</v>
      </c>
      <c r="N649" s="17" t="s">
        <v>437</v>
      </c>
      <c r="O649">
        <v>155</v>
      </c>
      <c r="P649" s="17" t="s">
        <v>438</v>
      </c>
      <c r="Q649">
        <v>0</v>
      </c>
      <c r="R649" s="17" t="s">
        <v>439</v>
      </c>
      <c r="S649" s="17" t="s">
        <v>440</v>
      </c>
      <c r="T649" s="17" t="s">
        <v>438</v>
      </c>
      <c r="U649">
        <v>0</v>
      </c>
      <c r="V649">
        <v>0</v>
      </c>
      <c r="W649" s="17" t="s">
        <v>1755</v>
      </c>
      <c r="X649" s="17" t="s">
        <v>442</v>
      </c>
      <c r="Y649">
        <v>0</v>
      </c>
      <c r="Z649" s="17" t="s">
        <v>443</v>
      </c>
      <c r="AA649" s="17" t="s">
        <v>443</v>
      </c>
      <c r="AB649" s="17" t="s">
        <v>444</v>
      </c>
      <c r="AC649">
        <v>0</v>
      </c>
      <c r="AD649">
        <v>0</v>
      </c>
      <c r="AE649">
        <v>0</v>
      </c>
      <c r="AF649">
        <v>2022</v>
      </c>
      <c r="AG649" s="1">
        <v>44562</v>
      </c>
      <c r="AH649" s="1">
        <v>44773</v>
      </c>
      <c r="AI649" s="1">
        <v>44785</v>
      </c>
      <c r="AJ649" s="17" t="s">
        <v>34</v>
      </c>
      <c r="AK649" s="17" t="s">
        <v>35</v>
      </c>
      <c r="AL649" s="17" t="s">
        <v>10388</v>
      </c>
      <c r="AM649" s="17">
        <f>MONTH(EMPENHO[[#This Row],[data_empenho]])</f>
        <v>1</v>
      </c>
    </row>
    <row r="650" spans="1:39" x14ac:dyDescent="0.25">
      <c r="A650">
        <v>8</v>
      </c>
      <c r="B650">
        <v>801</v>
      </c>
      <c r="C650">
        <v>10</v>
      </c>
      <c r="D650">
        <v>122</v>
      </c>
      <c r="E650">
        <v>5</v>
      </c>
      <c r="F650">
        <v>0</v>
      </c>
      <c r="G650">
        <v>2084</v>
      </c>
      <c r="H650" s="17" t="s">
        <v>1721</v>
      </c>
      <c r="I650">
        <v>40</v>
      </c>
      <c r="J650">
        <v>0</v>
      </c>
      <c r="K650" s="17" t="s">
        <v>1756</v>
      </c>
      <c r="L650" s="1">
        <v>44589</v>
      </c>
      <c r="M650">
        <v>3385.59</v>
      </c>
      <c r="N650" s="17" t="s">
        <v>437</v>
      </c>
      <c r="O650">
        <v>155</v>
      </c>
      <c r="P650" s="17" t="s">
        <v>438</v>
      </c>
      <c r="Q650">
        <v>0</v>
      </c>
      <c r="R650" s="17" t="s">
        <v>439</v>
      </c>
      <c r="S650" s="17" t="s">
        <v>440</v>
      </c>
      <c r="T650" s="17" t="s">
        <v>438</v>
      </c>
      <c r="U650">
        <v>0</v>
      </c>
      <c r="V650">
        <v>0</v>
      </c>
      <c r="W650" s="17" t="s">
        <v>1757</v>
      </c>
      <c r="X650" s="17" t="s">
        <v>442</v>
      </c>
      <c r="Y650">
        <v>0</v>
      </c>
      <c r="Z650" s="17" t="s">
        <v>443</v>
      </c>
      <c r="AA650" s="17" t="s">
        <v>443</v>
      </c>
      <c r="AB650" s="17" t="s">
        <v>444</v>
      </c>
      <c r="AC650">
        <v>0</v>
      </c>
      <c r="AD650">
        <v>0</v>
      </c>
      <c r="AE650">
        <v>0</v>
      </c>
      <c r="AF650">
        <v>2022</v>
      </c>
      <c r="AG650" s="1">
        <v>44562</v>
      </c>
      <c r="AH650" s="1">
        <v>44773</v>
      </c>
      <c r="AI650" s="1">
        <v>44785</v>
      </c>
      <c r="AJ650" s="17" t="s">
        <v>34</v>
      </c>
      <c r="AK650" s="17" t="s">
        <v>35</v>
      </c>
      <c r="AL650" s="17" t="s">
        <v>10388</v>
      </c>
      <c r="AM650" s="17">
        <f>MONTH(EMPENHO[[#This Row],[data_empenho]])</f>
        <v>1</v>
      </c>
    </row>
    <row r="651" spans="1:39" x14ac:dyDescent="0.25">
      <c r="A651">
        <v>2</v>
      </c>
      <c r="B651">
        <v>203</v>
      </c>
      <c r="C651">
        <v>4</v>
      </c>
      <c r="D651">
        <v>124</v>
      </c>
      <c r="E651">
        <v>1</v>
      </c>
      <c r="F651">
        <v>0</v>
      </c>
      <c r="G651">
        <v>2082</v>
      </c>
      <c r="H651" s="17" t="s">
        <v>1708</v>
      </c>
      <c r="I651">
        <v>1</v>
      </c>
      <c r="J651">
        <v>0</v>
      </c>
      <c r="K651" s="17" t="s">
        <v>1758</v>
      </c>
      <c r="L651" s="1">
        <v>44589</v>
      </c>
      <c r="M651">
        <v>955.4</v>
      </c>
      <c r="N651" s="17" t="s">
        <v>437</v>
      </c>
      <c r="O651">
        <v>6</v>
      </c>
      <c r="P651" s="17" t="s">
        <v>438</v>
      </c>
      <c r="Q651">
        <v>0</v>
      </c>
      <c r="R651" s="17" t="s">
        <v>439</v>
      </c>
      <c r="S651" s="17" t="s">
        <v>440</v>
      </c>
      <c r="T651" s="17" t="s">
        <v>438</v>
      </c>
      <c r="U651">
        <v>0</v>
      </c>
      <c r="V651">
        <v>0</v>
      </c>
      <c r="W651" s="17" t="s">
        <v>1759</v>
      </c>
      <c r="X651" s="17" t="s">
        <v>442</v>
      </c>
      <c r="Y651">
        <v>0</v>
      </c>
      <c r="Z651" s="17" t="s">
        <v>443</v>
      </c>
      <c r="AA651" s="17" t="s">
        <v>443</v>
      </c>
      <c r="AB651" s="17" t="s">
        <v>444</v>
      </c>
      <c r="AC651">
        <v>0</v>
      </c>
      <c r="AD651">
        <v>0</v>
      </c>
      <c r="AE651">
        <v>0</v>
      </c>
      <c r="AF651">
        <v>2022</v>
      </c>
      <c r="AG651" s="1">
        <v>44562</v>
      </c>
      <c r="AH651" s="1">
        <v>44773</v>
      </c>
      <c r="AI651" s="1">
        <v>44785</v>
      </c>
      <c r="AJ651" s="17" t="s">
        <v>34</v>
      </c>
      <c r="AK651" s="17" t="s">
        <v>35</v>
      </c>
      <c r="AL651" s="17" t="s">
        <v>10388</v>
      </c>
      <c r="AM651" s="17">
        <f>MONTH(EMPENHO[[#This Row],[data_empenho]])</f>
        <v>1</v>
      </c>
    </row>
    <row r="652" spans="1:39" x14ac:dyDescent="0.25">
      <c r="A652">
        <v>2</v>
      </c>
      <c r="B652">
        <v>203</v>
      </c>
      <c r="C652">
        <v>4</v>
      </c>
      <c r="D652">
        <v>124</v>
      </c>
      <c r="E652">
        <v>1</v>
      </c>
      <c r="F652">
        <v>0</v>
      </c>
      <c r="G652">
        <v>2082</v>
      </c>
      <c r="H652" s="17" t="s">
        <v>1708</v>
      </c>
      <c r="I652">
        <v>1</v>
      </c>
      <c r="J652">
        <v>0</v>
      </c>
      <c r="K652" s="17" t="s">
        <v>1758</v>
      </c>
      <c r="L652" s="1">
        <v>44616</v>
      </c>
      <c r="M652">
        <v>-955.4</v>
      </c>
      <c r="N652" s="17" t="s">
        <v>451</v>
      </c>
      <c r="O652">
        <v>6</v>
      </c>
      <c r="P652" s="17" t="s">
        <v>438</v>
      </c>
      <c r="Q652">
        <v>0</v>
      </c>
      <c r="R652" s="17" t="s">
        <v>439</v>
      </c>
      <c r="S652" s="17" t="s">
        <v>440</v>
      </c>
      <c r="T652" s="17" t="s">
        <v>438</v>
      </c>
      <c r="U652">
        <v>0</v>
      </c>
      <c r="V652">
        <v>0</v>
      </c>
      <c r="W652" s="17" t="s">
        <v>1711</v>
      </c>
      <c r="X652" s="17" t="s">
        <v>442</v>
      </c>
      <c r="Y652">
        <v>0</v>
      </c>
      <c r="Z652" s="17" t="s">
        <v>443</v>
      </c>
      <c r="AA652" s="17" t="s">
        <v>443</v>
      </c>
      <c r="AB652" s="17" t="s">
        <v>444</v>
      </c>
      <c r="AC652">
        <v>0</v>
      </c>
      <c r="AD652">
        <v>0</v>
      </c>
      <c r="AE652">
        <v>0</v>
      </c>
      <c r="AF652">
        <v>2022</v>
      </c>
      <c r="AG652" s="1">
        <v>44562</v>
      </c>
      <c r="AH652" s="1">
        <v>44773</v>
      </c>
      <c r="AI652" s="1">
        <v>44785</v>
      </c>
      <c r="AJ652" s="17" t="s">
        <v>34</v>
      </c>
      <c r="AK652" s="17" t="s">
        <v>35</v>
      </c>
      <c r="AL652" s="17" t="s">
        <v>10388</v>
      </c>
      <c r="AM652" s="17">
        <f>MONTH(EMPENHO[[#This Row],[data_empenho]])</f>
        <v>2</v>
      </c>
    </row>
    <row r="653" spans="1:39" x14ac:dyDescent="0.25">
      <c r="A653">
        <v>2</v>
      </c>
      <c r="B653">
        <v>201</v>
      </c>
      <c r="C653">
        <v>4</v>
      </c>
      <c r="D653">
        <v>122</v>
      </c>
      <c r="E653">
        <v>1</v>
      </c>
      <c r="F653">
        <v>0</v>
      </c>
      <c r="G653">
        <v>2078</v>
      </c>
      <c r="H653" s="17" t="s">
        <v>1708</v>
      </c>
      <c r="I653">
        <v>1</v>
      </c>
      <c r="J653">
        <v>0</v>
      </c>
      <c r="K653" s="17" t="s">
        <v>1760</v>
      </c>
      <c r="L653" s="1">
        <v>44589</v>
      </c>
      <c r="M653">
        <v>506.63</v>
      </c>
      <c r="N653" s="17" t="s">
        <v>437</v>
      </c>
      <c r="O653">
        <v>6</v>
      </c>
      <c r="P653" s="17" t="s">
        <v>438</v>
      </c>
      <c r="Q653">
        <v>0</v>
      </c>
      <c r="R653" s="17" t="s">
        <v>439</v>
      </c>
      <c r="S653" s="17" t="s">
        <v>440</v>
      </c>
      <c r="T653" s="17" t="s">
        <v>438</v>
      </c>
      <c r="U653">
        <v>0</v>
      </c>
      <c r="V653">
        <v>0</v>
      </c>
      <c r="W653" s="17" t="s">
        <v>1761</v>
      </c>
      <c r="X653" s="17" t="s">
        <v>442</v>
      </c>
      <c r="Y653">
        <v>0</v>
      </c>
      <c r="Z653" s="17" t="s">
        <v>443</v>
      </c>
      <c r="AA653" s="17" t="s">
        <v>443</v>
      </c>
      <c r="AB653" s="17" t="s">
        <v>444</v>
      </c>
      <c r="AC653">
        <v>0</v>
      </c>
      <c r="AD653">
        <v>0</v>
      </c>
      <c r="AE653">
        <v>0</v>
      </c>
      <c r="AF653">
        <v>2022</v>
      </c>
      <c r="AG653" s="1">
        <v>44562</v>
      </c>
      <c r="AH653" s="1">
        <v>44773</v>
      </c>
      <c r="AI653" s="1">
        <v>44785</v>
      </c>
      <c r="AJ653" s="17" t="s">
        <v>34</v>
      </c>
      <c r="AK653" s="17" t="s">
        <v>35</v>
      </c>
      <c r="AL653" s="17" t="s">
        <v>10388</v>
      </c>
      <c r="AM653" s="17">
        <f>MONTH(EMPENHO[[#This Row],[data_empenho]])</f>
        <v>1</v>
      </c>
    </row>
    <row r="654" spans="1:39" x14ac:dyDescent="0.25">
      <c r="A654">
        <v>2</v>
      </c>
      <c r="B654">
        <v>201</v>
      </c>
      <c r="C654">
        <v>4</v>
      </c>
      <c r="D654">
        <v>122</v>
      </c>
      <c r="E654">
        <v>1</v>
      </c>
      <c r="F654">
        <v>0</v>
      </c>
      <c r="G654">
        <v>2078</v>
      </c>
      <c r="H654" s="17" t="s">
        <v>1708</v>
      </c>
      <c r="I654">
        <v>1</v>
      </c>
      <c r="J654">
        <v>0</v>
      </c>
      <c r="K654" s="17" t="s">
        <v>1760</v>
      </c>
      <c r="L654" s="1">
        <v>44616</v>
      </c>
      <c r="M654">
        <v>-506.63</v>
      </c>
      <c r="N654" s="17" t="s">
        <v>451</v>
      </c>
      <c r="O654">
        <v>6</v>
      </c>
      <c r="P654" s="17" t="s">
        <v>438</v>
      </c>
      <c r="Q654">
        <v>0</v>
      </c>
      <c r="R654" s="17" t="s">
        <v>439</v>
      </c>
      <c r="S654" s="17" t="s">
        <v>440</v>
      </c>
      <c r="T654" s="17" t="s">
        <v>438</v>
      </c>
      <c r="U654">
        <v>0</v>
      </c>
      <c r="V654">
        <v>0</v>
      </c>
      <c r="W654" s="17" t="s">
        <v>1711</v>
      </c>
      <c r="X654" s="17" t="s">
        <v>442</v>
      </c>
      <c r="Y654">
        <v>0</v>
      </c>
      <c r="Z654" s="17" t="s">
        <v>443</v>
      </c>
      <c r="AA654" s="17" t="s">
        <v>443</v>
      </c>
      <c r="AB654" s="17" t="s">
        <v>444</v>
      </c>
      <c r="AC654">
        <v>0</v>
      </c>
      <c r="AD654">
        <v>0</v>
      </c>
      <c r="AE654">
        <v>0</v>
      </c>
      <c r="AF654">
        <v>2022</v>
      </c>
      <c r="AG654" s="1">
        <v>44562</v>
      </c>
      <c r="AH654" s="1">
        <v>44773</v>
      </c>
      <c r="AI654" s="1">
        <v>44785</v>
      </c>
      <c r="AJ654" s="17" t="s">
        <v>34</v>
      </c>
      <c r="AK654" s="17" t="s">
        <v>35</v>
      </c>
      <c r="AL654" s="17" t="s">
        <v>10388</v>
      </c>
      <c r="AM654" s="17">
        <f>MONTH(EMPENHO[[#This Row],[data_empenho]])</f>
        <v>2</v>
      </c>
    </row>
    <row r="655" spans="1:39" x14ac:dyDescent="0.25">
      <c r="A655">
        <v>3</v>
      </c>
      <c r="B655">
        <v>301</v>
      </c>
      <c r="C655">
        <v>4</v>
      </c>
      <c r="D655">
        <v>122</v>
      </c>
      <c r="E655">
        <v>1</v>
      </c>
      <c r="F655">
        <v>0</v>
      </c>
      <c r="G655">
        <v>2067</v>
      </c>
      <c r="H655" s="17" t="s">
        <v>1708</v>
      </c>
      <c r="I655">
        <v>1</v>
      </c>
      <c r="J655">
        <v>0</v>
      </c>
      <c r="K655" s="17" t="s">
        <v>1762</v>
      </c>
      <c r="L655" s="1">
        <v>44589</v>
      </c>
      <c r="M655">
        <v>781.34</v>
      </c>
      <c r="N655" s="17" t="s">
        <v>437</v>
      </c>
      <c r="O655">
        <v>6</v>
      </c>
      <c r="P655" s="17" t="s">
        <v>438</v>
      </c>
      <c r="Q655">
        <v>0</v>
      </c>
      <c r="R655" s="17" t="s">
        <v>439</v>
      </c>
      <c r="S655" s="17" t="s">
        <v>440</v>
      </c>
      <c r="T655" s="17" t="s">
        <v>438</v>
      </c>
      <c r="U655">
        <v>0</v>
      </c>
      <c r="V655">
        <v>0</v>
      </c>
      <c r="W655" s="17" t="s">
        <v>1763</v>
      </c>
      <c r="X655" s="17" t="s">
        <v>442</v>
      </c>
      <c r="Y655">
        <v>0</v>
      </c>
      <c r="Z655" s="17" t="s">
        <v>443</v>
      </c>
      <c r="AA655" s="17" t="s">
        <v>443</v>
      </c>
      <c r="AB655" s="17" t="s">
        <v>444</v>
      </c>
      <c r="AC655">
        <v>0</v>
      </c>
      <c r="AD655">
        <v>0</v>
      </c>
      <c r="AE655">
        <v>0</v>
      </c>
      <c r="AF655">
        <v>2022</v>
      </c>
      <c r="AG655" s="1">
        <v>44562</v>
      </c>
      <c r="AH655" s="1">
        <v>44773</v>
      </c>
      <c r="AI655" s="1">
        <v>44785</v>
      </c>
      <c r="AJ655" s="17" t="s">
        <v>34</v>
      </c>
      <c r="AK655" s="17" t="s">
        <v>35</v>
      </c>
      <c r="AL655" s="17" t="s">
        <v>10388</v>
      </c>
      <c r="AM655" s="17">
        <f>MONTH(EMPENHO[[#This Row],[data_empenho]])</f>
        <v>1</v>
      </c>
    </row>
    <row r="656" spans="1:39" x14ac:dyDescent="0.25">
      <c r="A656">
        <v>3</v>
      </c>
      <c r="B656">
        <v>301</v>
      </c>
      <c r="C656">
        <v>4</v>
      </c>
      <c r="D656">
        <v>122</v>
      </c>
      <c r="E656">
        <v>1</v>
      </c>
      <c r="F656">
        <v>0</v>
      </c>
      <c r="G656">
        <v>2067</v>
      </c>
      <c r="H656" s="17" t="s">
        <v>1708</v>
      </c>
      <c r="I656">
        <v>1</v>
      </c>
      <c r="J656">
        <v>0</v>
      </c>
      <c r="K656" s="17" t="s">
        <v>1762</v>
      </c>
      <c r="L656" s="1">
        <v>44616</v>
      </c>
      <c r="M656">
        <v>-781.34</v>
      </c>
      <c r="N656" s="17" t="s">
        <v>451</v>
      </c>
      <c r="O656">
        <v>6</v>
      </c>
      <c r="P656" s="17" t="s">
        <v>438</v>
      </c>
      <c r="Q656">
        <v>0</v>
      </c>
      <c r="R656" s="17" t="s">
        <v>439</v>
      </c>
      <c r="S656" s="17" t="s">
        <v>440</v>
      </c>
      <c r="T656" s="17" t="s">
        <v>438</v>
      </c>
      <c r="U656">
        <v>0</v>
      </c>
      <c r="V656">
        <v>0</v>
      </c>
      <c r="W656" s="17" t="s">
        <v>1711</v>
      </c>
      <c r="X656" s="17" t="s">
        <v>442</v>
      </c>
      <c r="Y656">
        <v>0</v>
      </c>
      <c r="Z656" s="17" t="s">
        <v>443</v>
      </c>
      <c r="AA656" s="17" t="s">
        <v>443</v>
      </c>
      <c r="AB656" s="17" t="s">
        <v>444</v>
      </c>
      <c r="AC656">
        <v>0</v>
      </c>
      <c r="AD656">
        <v>0</v>
      </c>
      <c r="AE656">
        <v>0</v>
      </c>
      <c r="AF656">
        <v>2022</v>
      </c>
      <c r="AG656" s="1">
        <v>44562</v>
      </c>
      <c r="AH656" s="1">
        <v>44773</v>
      </c>
      <c r="AI656" s="1">
        <v>44785</v>
      </c>
      <c r="AJ656" s="17" t="s">
        <v>34</v>
      </c>
      <c r="AK656" s="17" t="s">
        <v>35</v>
      </c>
      <c r="AL656" s="17" t="s">
        <v>10388</v>
      </c>
      <c r="AM656" s="17">
        <f>MONTH(EMPENHO[[#This Row],[data_empenho]])</f>
        <v>2</v>
      </c>
    </row>
    <row r="657" spans="1:39" x14ac:dyDescent="0.25">
      <c r="A657">
        <v>3</v>
      </c>
      <c r="B657">
        <v>301</v>
      </c>
      <c r="C657">
        <v>4</v>
      </c>
      <c r="D657">
        <v>122</v>
      </c>
      <c r="E657">
        <v>1</v>
      </c>
      <c r="F657">
        <v>0</v>
      </c>
      <c r="G657">
        <v>2068</v>
      </c>
      <c r="H657" s="17" t="s">
        <v>1708</v>
      </c>
      <c r="I657">
        <v>1</v>
      </c>
      <c r="J657">
        <v>0</v>
      </c>
      <c r="K657" s="17" t="s">
        <v>1764</v>
      </c>
      <c r="L657" s="1">
        <v>44589</v>
      </c>
      <c r="M657">
        <v>2511.42</v>
      </c>
      <c r="N657" s="17" t="s">
        <v>437</v>
      </c>
      <c r="O657">
        <v>6</v>
      </c>
      <c r="P657" s="17" t="s">
        <v>438</v>
      </c>
      <c r="Q657">
        <v>0</v>
      </c>
      <c r="R657" s="17" t="s">
        <v>439</v>
      </c>
      <c r="S657" s="17" t="s">
        <v>440</v>
      </c>
      <c r="T657" s="17" t="s">
        <v>438</v>
      </c>
      <c r="U657">
        <v>0</v>
      </c>
      <c r="V657">
        <v>0</v>
      </c>
      <c r="W657" s="17" t="s">
        <v>1765</v>
      </c>
      <c r="X657" s="17" t="s">
        <v>442</v>
      </c>
      <c r="Y657">
        <v>0</v>
      </c>
      <c r="Z657" s="17" t="s">
        <v>443</v>
      </c>
      <c r="AA657" s="17" t="s">
        <v>443</v>
      </c>
      <c r="AB657" s="17" t="s">
        <v>444</v>
      </c>
      <c r="AC657">
        <v>0</v>
      </c>
      <c r="AD657">
        <v>0</v>
      </c>
      <c r="AE657">
        <v>0</v>
      </c>
      <c r="AF657">
        <v>2022</v>
      </c>
      <c r="AG657" s="1">
        <v>44562</v>
      </c>
      <c r="AH657" s="1">
        <v>44773</v>
      </c>
      <c r="AI657" s="1">
        <v>44785</v>
      </c>
      <c r="AJ657" s="17" t="s">
        <v>34</v>
      </c>
      <c r="AK657" s="17" t="s">
        <v>35</v>
      </c>
      <c r="AL657" s="17" t="s">
        <v>10388</v>
      </c>
      <c r="AM657" s="17">
        <f>MONTH(EMPENHO[[#This Row],[data_empenho]])</f>
        <v>1</v>
      </c>
    </row>
    <row r="658" spans="1:39" x14ac:dyDescent="0.25">
      <c r="A658">
        <v>3</v>
      </c>
      <c r="B658">
        <v>301</v>
      </c>
      <c r="C658">
        <v>4</v>
      </c>
      <c r="D658">
        <v>122</v>
      </c>
      <c r="E658">
        <v>1</v>
      </c>
      <c r="F658">
        <v>0</v>
      </c>
      <c r="G658">
        <v>2068</v>
      </c>
      <c r="H658" s="17" t="s">
        <v>1708</v>
      </c>
      <c r="I658">
        <v>1</v>
      </c>
      <c r="J658">
        <v>0</v>
      </c>
      <c r="K658" s="17" t="s">
        <v>1764</v>
      </c>
      <c r="L658" s="1">
        <v>44616</v>
      </c>
      <c r="M658">
        <v>-2511.42</v>
      </c>
      <c r="N658" s="17" t="s">
        <v>451</v>
      </c>
      <c r="O658">
        <v>6</v>
      </c>
      <c r="P658" s="17" t="s">
        <v>438</v>
      </c>
      <c r="Q658">
        <v>0</v>
      </c>
      <c r="R658" s="17" t="s">
        <v>439</v>
      </c>
      <c r="S658" s="17" t="s">
        <v>440</v>
      </c>
      <c r="T658" s="17" t="s">
        <v>438</v>
      </c>
      <c r="U658">
        <v>0</v>
      </c>
      <c r="V658">
        <v>0</v>
      </c>
      <c r="W658" s="17" t="s">
        <v>1711</v>
      </c>
      <c r="X658" s="17" t="s">
        <v>442</v>
      </c>
      <c r="Y658">
        <v>0</v>
      </c>
      <c r="Z658" s="17" t="s">
        <v>443</v>
      </c>
      <c r="AA658" s="17" t="s">
        <v>443</v>
      </c>
      <c r="AB658" s="17" t="s">
        <v>444</v>
      </c>
      <c r="AC658">
        <v>0</v>
      </c>
      <c r="AD658">
        <v>0</v>
      </c>
      <c r="AE658">
        <v>0</v>
      </c>
      <c r="AF658">
        <v>2022</v>
      </c>
      <c r="AG658" s="1">
        <v>44562</v>
      </c>
      <c r="AH658" s="1">
        <v>44773</v>
      </c>
      <c r="AI658" s="1">
        <v>44785</v>
      </c>
      <c r="AJ658" s="17" t="s">
        <v>34</v>
      </c>
      <c r="AK658" s="17" t="s">
        <v>35</v>
      </c>
      <c r="AL658" s="17" t="s">
        <v>10388</v>
      </c>
      <c r="AM658" s="17">
        <f>MONTH(EMPENHO[[#This Row],[data_empenho]])</f>
        <v>2</v>
      </c>
    </row>
    <row r="659" spans="1:39" x14ac:dyDescent="0.25">
      <c r="A659">
        <v>3</v>
      </c>
      <c r="B659">
        <v>301</v>
      </c>
      <c r="C659">
        <v>4</v>
      </c>
      <c r="D659">
        <v>122</v>
      </c>
      <c r="E659">
        <v>1</v>
      </c>
      <c r="F659">
        <v>0</v>
      </c>
      <c r="G659">
        <v>2068</v>
      </c>
      <c r="H659" s="17" t="s">
        <v>1708</v>
      </c>
      <c r="I659">
        <v>1</v>
      </c>
      <c r="J659">
        <v>0</v>
      </c>
      <c r="K659" s="17" t="s">
        <v>1766</v>
      </c>
      <c r="L659" s="1">
        <v>44589</v>
      </c>
      <c r="M659">
        <v>332.74</v>
      </c>
      <c r="N659" s="17" t="s">
        <v>437</v>
      </c>
      <c r="O659">
        <v>6</v>
      </c>
      <c r="P659" s="17" t="s">
        <v>438</v>
      </c>
      <c r="Q659">
        <v>0</v>
      </c>
      <c r="R659" s="17" t="s">
        <v>439</v>
      </c>
      <c r="S659" s="17" t="s">
        <v>440</v>
      </c>
      <c r="T659" s="17" t="s">
        <v>438</v>
      </c>
      <c r="U659">
        <v>0</v>
      </c>
      <c r="V659">
        <v>0</v>
      </c>
      <c r="W659" s="17" t="s">
        <v>1767</v>
      </c>
      <c r="X659" s="17" t="s">
        <v>442</v>
      </c>
      <c r="Y659">
        <v>0</v>
      </c>
      <c r="Z659" s="17" t="s">
        <v>443</v>
      </c>
      <c r="AA659" s="17" t="s">
        <v>443</v>
      </c>
      <c r="AB659" s="17" t="s">
        <v>444</v>
      </c>
      <c r="AC659">
        <v>0</v>
      </c>
      <c r="AD659">
        <v>0</v>
      </c>
      <c r="AE659">
        <v>0</v>
      </c>
      <c r="AF659">
        <v>2022</v>
      </c>
      <c r="AG659" s="1">
        <v>44562</v>
      </c>
      <c r="AH659" s="1">
        <v>44773</v>
      </c>
      <c r="AI659" s="1">
        <v>44785</v>
      </c>
      <c r="AJ659" s="17" t="s">
        <v>34</v>
      </c>
      <c r="AK659" s="17" t="s">
        <v>35</v>
      </c>
      <c r="AL659" s="17" t="s">
        <v>10388</v>
      </c>
      <c r="AM659" s="17">
        <f>MONTH(EMPENHO[[#This Row],[data_empenho]])</f>
        <v>1</v>
      </c>
    </row>
    <row r="660" spans="1:39" x14ac:dyDescent="0.25">
      <c r="A660">
        <v>3</v>
      </c>
      <c r="B660">
        <v>301</v>
      </c>
      <c r="C660">
        <v>4</v>
      </c>
      <c r="D660">
        <v>122</v>
      </c>
      <c r="E660">
        <v>1</v>
      </c>
      <c r="F660">
        <v>0</v>
      </c>
      <c r="G660">
        <v>2068</v>
      </c>
      <c r="H660" s="17" t="s">
        <v>1708</v>
      </c>
      <c r="I660">
        <v>1</v>
      </c>
      <c r="J660">
        <v>0</v>
      </c>
      <c r="K660" s="17" t="s">
        <v>1766</v>
      </c>
      <c r="L660" s="1">
        <v>44616</v>
      </c>
      <c r="M660">
        <v>-332.74</v>
      </c>
      <c r="N660" s="17" t="s">
        <v>451</v>
      </c>
      <c r="O660">
        <v>6</v>
      </c>
      <c r="P660" s="17" t="s">
        <v>438</v>
      </c>
      <c r="Q660">
        <v>0</v>
      </c>
      <c r="R660" s="17" t="s">
        <v>439</v>
      </c>
      <c r="S660" s="17" t="s">
        <v>440</v>
      </c>
      <c r="T660" s="17" t="s">
        <v>438</v>
      </c>
      <c r="U660">
        <v>0</v>
      </c>
      <c r="V660">
        <v>0</v>
      </c>
      <c r="W660" s="17" t="s">
        <v>1711</v>
      </c>
      <c r="X660" s="17" t="s">
        <v>442</v>
      </c>
      <c r="Y660">
        <v>0</v>
      </c>
      <c r="Z660" s="17" t="s">
        <v>443</v>
      </c>
      <c r="AA660" s="17" t="s">
        <v>443</v>
      </c>
      <c r="AB660" s="17" t="s">
        <v>444</v>
      </c>
      <c r="AC660">
        <v>0</v>
      </c>
      <c r="AD660">
        <v>0</v>
      </c>
      <c r="AE660">
        <v>0</v>
      </c>
      <c r="AF660">
        <v>2022</v>
      </c>
      <c r="AG660" s="1">
        <v>44562</v>
      </c>
      <c r="AH660" s="1">
        <v>44773</v>
      </c>
      <c r="AI660" s="1">
        <v>44785</v>
      </c>
      <c r="AJ660" s="17" t="s">
        <v>34</v>
      </c>
      <c r="AK660" s="17" t="s">
        <v>35</v>
      </c>
      <c r="AL660" s="17" t="s">
        <v>10388</v>
      </c>
      <c r="AM660" s="17">
        <f>MONTH(EMPENHO[[#This Row],[data_empenho]])</f>
        <v>2</v>
      </c>
    </row>
    <row r="661" spans="1:39" x14ac:dyDescent="0.25">
      <c r="A661">
        <v>3</v>
      </c>
      <c r="B661">
        <v>301</v>
      </c>
      <c r="C661">
        <v>4</v>
      </c>
      <c r="D661">
        <v>122</v>
      </c>
      <c r="E661">
        <v>1</v>
      </c>
      <c r="F661">
        <v>0</v>
      </c>
      <c r="G661">
        <v>2068</v>
      </c>
      <c r="H661" s="17" t="s">
        <v>1708</v>
      </c>
      <c r="I661">
        <v>1</v>
      </c>
      <c r="J661">
        <v>0</v>
      </c>
      <c r="K661" s="17" t="s">
        <v>1768</v>
      </c>
      <c r="L661" s="1">
        <v>44589</v>
      </c>
      <c r="M661">
        <v>499.11</v>
      </c>
      <c r="N661" s="17" t="s">
        <v>437</v>
      </c>
      <c r="O661">
        <v>6</v>
      </c>
      <c r="P661" s="17" t="s">
        <v>438</v>
      </c>
      <c r="Q661">
        <v>0</v>
      </c>
      <c r="R661" s="17" t="s">
        <v>439</v>
      </c>
      <c r="S661" s="17" t="s">
        <v>440</v>
      </c>
      <c r="T661" s="17" t="s">
        <v>438</v>
      </c>
      <c r="U661">
        <v>0</v>
      </c>
      <c r="V661">
        <v>0</v>
      </c>
      <c r="W661" s="17" t="s">
        <v>1769</v>
      </c>
      <c r="X661" s="17" t="s">
        <v>442</v>
      </c>
      <c r="Y661">
        <v>0</v>
      </c>
      <c r="Z661" s="17" t="s">
        <v>443</v>
      </c>
      <c r="AA661" s="17" t="s">
        <v>443</v>
      </c>
      <c r="AB661" s="17" t="s">
        <v>444</v>
      </c>
      <c r="AC661">
        <v>0</v>
      </c>
      <c r="AD661">
        <v>0</v>
      </c>
      <c r="AE661">
        <v>0</v>
      </c>
      <c r="AF661">
        <v>2022</v>
      </c>
      <c r="AG661" s="1">
        <v>44562</v>
      </c>
      <c r="AH661" s="1">
        <v>44773</v>
      </c>
      <c r="AI661" s="1">
        <v>44785</v>
      </c>
      <c r="AJ661" s="17" t="s">
        <v>34</v>
      </c>
      <c r="AK661" s="17" t="s">
        <v>35</v>
      </c>
      <c r="AL661" s="17" t="s">
        <v>10388</v>
      </c>
      <c r="AM661" s="17">
        <f>MONTH(EMPENHO[[#This Row],[data_empenho]])</f>
        <v>1</v>
      </c>
    </row>
    <row r="662" spans="1:39" x14ac:dyDescent="0.25">
      <c r="A662">
        <v>3</v>
      </c>
      <c r="B662">
        <v>301</v>
      </c>
      <c r="C662">
        <v>4</v>
      </c>
      <c r="D662">
        <v>122</v>
      </c>
      <c r="E662">
        <v>1</v>
      </c>
      <c r="F662">
        <v>0</v>
      </c>
      <c r="G662">
        <v>2068</v>
      </c>
      <c r="H662" s="17" t="s">
        <v>1708</v>
      </c>
      <c r="I662">
        <v>1</v>
      </c>
      <c r="J662">
        <v>0</v>
      </c>
      <c r="K662" s="17" t="s">
        <v>1768</v>
      </c>
      <c r="L662" s="1">
        <v>44616</v>
      </c>
      <c r="M662">
        <v>-499.11</v>
      </c>
      <c r="N662" s="17" t="s">
        <v>451</v>
      </c>
      <c r="O662">
        <v>6</v>
      </c>
      <c r="P662" s="17" t="s">
        <v>438</v>
      </c>
      <c r="Q662">
        <v>0</v>
      </c>
      <c r="R662" s="17" t="s">
        <v>439</v>
      </c>
      <c r="S662" s="17" t="s">
        <v>440</v>
      </c>
      <c r="T662" s="17" t="s">
        <v>438</v>
      </c>
      <c r="U662">
        <v>0</v>
      </c>
      <c r="V662">
        <v>0</v>
      </c>
      <c r="W662" s="17" t="s">
        <v>1711</v>
      </c>
      <c r="X662" s="17" t="s">
        <v>442</v>
      </c>
      <c r="Y662">
        <v>0</v>
      </c>
      <c r="Z662" s="17" t="s">
        <v>443</v>
      </c>
      <c r="AA662" s="17" t="s">
        <v>443</v>
      </c>
      <c r="AB662" s="17" t="s">
        <v>444</v>
      </c>
      <c r="AC662">
        <v>0</v>
      </c>
      <c r="AD662">
        <v>0</v>
      </c>
      <c r="AE662">
        <v>0</v>
      </c>
      <c r="AF662">
        <v>2022</v>
      </c>
      <c r="AG662" s="1">
        <v>44562</v>
      </c>
      <c r="AH662" s="1">
        <v>44773</v>
      </c>
      <c r="AI662" s="1">
        <v>44785</v>
      </c>
      <c r="AJ662" s="17" t="s">
        <v>34</v>
      </c>
      <c r="AK662" s="17" t="s">
        <v>35</v>
      </c>
      <c r="AL662" s="17" t="s">
        <v>10388</v>
      </c>
      <c r="AM662" s="17">
        <f>MONTH(EMPENHO[[#This Row],[data_empenho]])</f>
        <v>2</v>
      </c>
    </row>
    <row r="663" spans="1:39" x14ac:dyDescent="0.25">
      <c r="A663">
        <v>4</v>
      </c>
      <c r="B663">
        <v>401</v>
      </c>
      <c r="C663">
        <v>4</v>
      </c>
      <c r="D663">
        <v>123</v>
      </c>
      <c r="E663">
        <v>1</v>
      </c>
      <c r="F663">
        <v>0</v>
      </c>
      <c r="G663">
        <v>2075</v>
      </c>
      <c r="H663" s="17" t="s">
        <v>1708</v>
      </c>
      <c r="I663">
        <v>1</v>
      </c>
      <c r="J663">
        <v>0</v>
      </c>
      <c r="K663" s="17" t="s">
        <v>1770</v>
      </c>
      <c r="L663" s="1">
        <v>44589</v>
      </c>
      <c r="M663">
        <v>3804.7</v>
      </c>
      <c r="N663" s="17" t="s">
        <v>437</v>
      </c>
      <c r="O663">
        <v>6</v>
      </c>
      <c r="P663" s="17" t="s">
        <v>438</v>
      </c>
      <c r="Q663">
        <v>0</v>
      </c>
      <c r="R663" s="17" t="s">
        <v>439</v>
      </c>
      <c r="S663" s="17" t="s">
        <v>440</v>
      </c>
      <c r="T663" s="17" t="s">
        <v>438</v>
      </c>
      <c r="U663">
        <v>0</v>
      </c>
      <c r="V663">
        <v>0</v>
      </c>
      <c r="W663" s="17" t="s">
        <v>1771</v>
      </c>
      <c r="X663" s="17" t="s">
        <v>442</v>
      </c>
      <c r="Y663">
        <v>0</v>
      </c>
      <c r="Z663" s="17" t="s">
        <v>443</v>
      </c>
      <c r="AA663" s="17" t="s">
        <v>443</v>
      </c>
      <c r="AB663" s="17" t="s">
        <v>444</v>
      </c>
      <c r="AC663">
        <v>0</v>
      </c>
      <c r="AD663">
        <v>0</v>
      </c>
      <c r="AE663">
        <v>0</v>
      </c>
      <c r="AF663">
        <v>2022</v>
      </c>
      <c r="AG663" s="1">
        <v>44562</v>
      </c>
      <c r="AH663" s="1">
        <v>44773</v>
      </c>
      <c r="AI663" s="1">
        <v>44785</v>
      </c>
      <c r="AJ663" s="17" t="s">
        <v>34</v>
      </c>
      <c r="AK663" s="17" t="s">
        <v>35</v>
      </c>
      <c r="AL663" s="17" t="s">
        <v>10388</v>
      </c>
      <c r="AM663" s="17">
        <f>MONTH(EMPENHO[[#This Row],[data_empenho]])</f>
        <v>1</v>
      </c>
    </row>
    <row r="664" spans="1:39" x14ac:dyDescent="0.25">
      <c r="A664">
        <v>4</v>
      </c>
      <c r="B664">
        <v>401</v>
      </c>
      <c r="C664">
        <v>4</v>
      </c>
      <c r="D664">
        <v>123</v>
      </c>
      <c r="E664">
        <v>1</v>
      </c>
      <c r="F664">
        <v>0</v>
      </c>
      <c r="G664">
        <v>2075</v>
      </c>
      <c r="H664" s="17" t="s">
        <v>1708</v>
      </c>
      <c r="I664">
        <v>1</v>
      </c>
      <c r="J664">
        <v>0</v>
      </c>
      <c r="K664" s="17" t="s">
        <v>1770</v>
      </c>
      <c r="L664" s="1">
        <v>44616</v>
      </c>
      <c r="M664">
        <v>-3804.7</v>
      </c>
      <c r="N664" s="17" t="s">
        <v>451</v>
      </c>
      <c r="O664">
        <v>6</v>
      </c>
      <c r="P664" s="17" t="s">
        <v>438</v>
      </c>
      <c r="Q664">
        <v>0</v>
      </c>
      <c r="R664" s="17" t="s">
        <v>439</v>
      </c>
      <c r="S664" s="17" t="s">
        <v>440</v>
      </c>
      <c r="T664" s="17" t="s">
        <v>438</v>
      </c>
      <c r="U664">
        <v>0</v>
      </c>
      <c r="V664">
        <v>0</v>
      </c>
      <c r="W664" s="17" t="s">
        <v>1711</v>
      </c>
      <c r="X664" s="17" t="s">
        <v>442</v>
      </c>
      <c r="Y664">
        <v>0</v>
      </c>
      <c r="Z664" s="17" t="s">
        <v>443</v>
      </c>
      <c r="AA664" s="17" t="s">
        <v>443</v>
      </c>
      <c r="AB664" s="17" t="s">
        <v>444</v>
      </c>
      <c r="AC664">
        <v>0</v>
      </c>
      <c r="AD664">
        <v>0</v>
      </c>
      <c r="AE664">
        <v>0</v>
      </c>
      <c r="AF664">
        <v>2022</v>
      </c>
      <c r="AG664" s="1">
        <v>44562</v>
      </c>
      <c r="AH664" s="1">
        <v>44773</v>
      </c>
      <c r="AI664" s="1">
        <v>44785</v>
      </c>
      <c r="AJ664" s="17" t="s">
        <v>34</v>
      </c>
      <c r="AK664" s="17" t="s">
        <v>35</v>
      </c>
      <c r="AL664" s="17" t="s">
        <v>10388</v>
      </c>
      <c r="AM664" s="17">
        <f>MONTH(EMPENHO[[#This Row],[data_empenho]])</f>
        <v>2</v>
      </c>
    </row>
    <row r="665" spans="1:39" x14ac:dyDescent="0.25">
      <c r="A665">
        <v>4</v>
      </c>
      <c r="B665">
        <v>401</v>
      </c>
      <c r="C665">
        <v>4</v>
      </c>
      <c r="D665">
        <v>123</v>
      </c>
      <c r="E665">
        <v>1</v>
      </c>
      <c r="F665">
        <v>0</v>
      </c>
      <c r="G665">
        <v>2075</v>
      </c>
      <c r="H665" s="17" t="s">
        <v>1708</v>
      </c>
      <c r="I665">
        <v>1</v>
      </c>
      <c r="J665">
        <v>0</v>
      </c>
      <c r="K665" s="17" t="s">
        <v>1772</v>
      </c>
      <c r="L665" s="1">
        <v>44589</v>
      </c>
      <c r="M665">
        <v>499.11</v>
      </c>
      <c r="N665" s="17" t="s">
        <v>437</v>
      </c>
      <c r="O665">
        <v>6</v>
      </c>
      <c r="P665" s="17" t="s">
        <v>438</v>
      </c>
      <c r="Q665">
        <v>0</v>
      </c>
      <c r="R665" s="17" t="s">
        <v>439</v>
      </c>
      <c r="S665" s="17" t="s">
        <v>440</v>
      </c>
      <c r="T665" s="17" t="s">
        <v>438</v>
      </c>
      <c r="U665">
        <v>0</v>
      </c>
      <c r="V665">
        <v>0</v>
      </c>
      <c r="W665" s="17" t="s">
        <v>1773</v>
      </c>
      <c r="X665" s="17" t="s">
        <v>442</v>
      </c>
      <c r="Y665">
        <v>0</v>
      </c>
      <c r="Z665" s="17" t="s">
        <v>443</v>
      </c>
      <c r="AA665" s="17" t="s">
        <v>443</v>
      </c>
      <c r="AB665" s="17" t="s">
        <v>444</v>
      </c>
      <c r="AC665">
        <v>0</v>
      </c>
      <c r="AD665">
        <v>0</v>
      </c>
      <c r="AE665">
        <v>0</v>
      </c>
      <c r="AF665">
        <v>2022</v>
      </c>
      <c r="AG665" s="1">
        <v>44562</v>
      </c>
      <c r="AH665" s="1">
        <v>44773</v>
      </c>
      <c r="AI665" s="1">
        <v>44785</v>
      </c>
      <c r="AJ665" s="17" t="s">
        <v>34</v>
      </c>
      <c r="AK665" s="17" t="s">
        <v>35</v>
      </c>
      <c r="AL665" s="17" t="s">
        <v>10388</v>
      </c>
      <c r="AM665" s="17">
        <f>MONTH(EMPENHO[[#This Row],[data_empenho]])</f>
        <v>1</v>
      </c>
    </row>
    <row r="666" spans="1:39" x14ac:dyDescent="0.25">
      <c r="A666">
        <v>4</v>
      </c>
      <c r="B666">
        <v>401</v>
      </c>
      <c r="C666">
        <v>4</v>
      </c>
      <c r="D666">
        <v>123</v>
      </c>
      <c r="E666">
        <v>1</v>
      </c>
      <c r="F666">
        <v>0</v>
      </c>
      <c r="G666">
        <v>2075</v>
      </c>
      <c r="H666" s="17" t="s">
        <v>1708</v>
      </c>
      <c r="I666">
        <v>1</v>
      </c>
      <c r="J666">
        <v>0</v>
      </c>
      <c r="K666" s="17" t="s">
        <v>1772</v>
      </c>
      <c r="L666" s="1">
        <v>44616</v>
      </c>
      <c r="M666">
        <v>-499.11</v>
      </c>
      <c r="N666" s="17" t="s">
        <v>451</v>
      </c>
      <c r="O666">
        <v>6</v>
      </c>
      <c r="P666" s="17" t="s">
        <v>438</v>
      </c>
      <c r="Q666">
        <v>0</v>
      </c>
      <c r="R666" s="17" t="s">
        <v>439</v>
      </c>
      <c r="S666" s="17" t="s">
        <v>440</v>
      </c>
      <c r="T666" s="17" t="s">
        <v>438</v>
      </c>
      <c r="U666">
        <v>0</v>
      </c>
      <c r="V666">
        <v>0</v>
      </c>
      <c r="W666" s="17" t="s">
        <v>1711</v>
      </c>
      <c r="X666" s="17" t="s">
        <v>442</v>
      </c>
      <c r="Y666">
        <v>0</v>
      </c>
      <c r="Z666" s="17" t="s">
        <v>443</v>
      </c>
      <c r="AA666" s="17" t="s">
        <v>443</v>
      </c>
      <c r="AB666" s="17" t="s">
        <v>444</v>
      </c>
      <c r="AC666">
        <v>0</v>
      </c>
      <c r="AD666">
        <v>0</v>
      </c>
      <c r="AE666">
        <v>0</v>
      </c>
      <c r="AF666">
        <v>2022</v>
      </c>
      <c r="AG666" s="1">
        <v>44562</v>
      </c>
      <c r="AH666" s="1">
        <v>44773</v>
      </c>
      <c r="AI666" s="1">
        <v>44785</v>
      </c>
      <c r="AJ666" s="17" t="s">
        <v>34</v>
      </c>
      <c r="AK666" s="17" t="s">
        <v>35</v>
      </c>
      <c r="AL666" s="17" t="s">
        <v>10388</v>
      </c>
      <c r="AM666" s="17">
        <f>MONTH(EMPENHO[[#This Row],[data_empenho]])</f>
        <v>2</v>
      </c>
    </row>
    <row r="667" spans="1:39" x14ac:dyDescent="0.25">
      <c r="A667">
        <v>4</v>
      </c>
      <c r="B667">
        <v>401</v>
      </c>
      <c r="C667">
        <v>4</v>
      </c>
      <c r="D667">
        <v>123</v>
      </c>
      <c r="E667">
        <v>1</v>
      </c>
      <c r="F667">
        <v>0</v>
      </c>
      <c r="G667">
        <v>2075</v>
      </c>
      <c r="H667" s="17" t="s">
        <v>1708</v>
      </c>
      <c r="I667">
        <v>1</v>
      </c>
      <c r="J667">
        <v>0</v>
      </c>
      <c r="K667" s="17" t="s">
        <v>1774</v>
      </c>
      <c r="L667" s="1">
        <v>44589</v>
      </c>
      <c r="M667">
        <v>499.11</v>
      </c>
      <c r="N667" s="17" t="s">
        <v>437</v>
      </c>
      <c r="O667">
        <v>6</v>
      </c>
      <c r="P667" s="17" t="s">
        <v>438</v>
      </c>
      <c r="Q667">
        <v>0</v>
      </c>
      <c r="R667" s="17" t="s">
        <v>439</v>
      </c>
      <c r="S667" s="17" t="s">
        <v>440</v>
      </c>
      <c r="T667" s="17" t="s">
        <v>438</v>
      </c>
      <c r="U667">
        <v>0</v>
      </c>
      <c r="V667">
        <v>0</v>
      </c>
      <c r="W667" s="17" t="s">
        <v>1769</v>
      </c>
      <c r="X667" s="17" t="s">
        <v>442</v>
      </c>
      <c r="Y667">
        <v>0</v>
      </c>
      <c r="Z667" s="17" t="s">
        <v>443</v>
      </c>
      <c r="AA667" s="17" t="s">
        <v>443</v>
      </c>
      <c r="AB667" s="17" t="s">
        <v>444</v>
      </c>
      <c r="AC667">
        <v>0</v>
      </c>
      <c r="AD667">
        <v>0</v>
      </c>
      <c r="AE667">
        <v>0</v>
      </c>
      <c r="AF667">
        <v>2022</v>
      </c>
      <c r="AG667" s="1">
        <v>44562</v>
      </c>
      <c r="AH667" s="1">
        <v>44773</v>
      </c>
      <c r="AI667" s="1">
        <v>44785</v>
      </c>
      <c r="AJ667" s="17" t="s">
        <v>34</v>
      </c>
      <c r="AK667" s="17" t="s">
        <v>35</v>
      </c>
      <c r="AL667" s="17" t="s">
        <v>10388</v>
      </c>
      <c r="AM667" s="17">
        <f>MONTH(EMPENHO[[#This Row],[data_empenho]])</f>
        <v>1</v>
      </c>
    </row>
    <row r="668" spans="1:39" x14ac:dyDescent="0.25">
      <c r="A668">
        <v>4</v>
      </c>
      <c r="B668">
        <v>401</v>
      </c>
      <c r="C668">
        <v>4</v>
      </c>
      <c r="D668">
        <v>123</v>
      </c>
      <c r="E668">
        <v>1</v>
      </c>
      <c r="F668">
        <v>0</v>
      </c>
      <c r="G668">
        <v>2075</v>
      </c>
      <c r="H668" s="17" t="s">
        <v>1708</v>
      </c>
      <c r="I668">
        <v>1</v>
      </c>
      <c r="J668">
        <v>0</v>
      </c>
      <c r="K668" s="17" t="s">
        <v>1774</v>
      </c>
      <c r="L668" s="1">
        <v>44616</v>
      </c>
      <c r="M668">
        <v>-499.11</v>
      </c>
      <c r="N668" s="17" t="s">
        <v>451</v>
      </c>
      <c r="O668">
        <v>6</v>
      </c>
      <c r="P668" s="17" t="s">
        <v>438</v>
      </c>
      <c r="Q668">
        <v>0</v>
      </c>
      <c r="R668" s="17" t="s">
        <v>439</v>
      </c>
      <c r="S668" s="17" t="s">
        <v>440</v>
      </c>
      <c r="T668" s="17" t="s">
        <v>438</v>
      </c>
      <c r="U668">
        <v>0</v>
      </c>
      <c r="V668">
        <v>0</v>
      </c>
      <c r="W668" s="17" t="s">
        <v>1711</v>
      </c>
      <c r="X668" s="17" t="s">
        <v>442</v>
      </c>
      <c r="Y668">
        <v>0</v>
      </c>
      <c r="Z668" s="17" t="s">
        <v>443</v>
      </c>
      <c r="AA668" s="17" t="s">
        <v>443</v>
      </c>
      <c r="AB668" s="17" t="s">
        <v>444</v>
      </c>
      <c r="AC668">
        <v>0</v>
      </c>
      <c r="AD668">
        <v>0</v>
      </c>
      <c r="AE668">
        <v>0</v>
      </c>
      <c r="AF668">
        <v>2022</v>
      </c>
      <c r="AG668" s="1">
        <v>44562</v>
      </c>
      <c r="AH668" s="1">
        <v>44773</v>
      </c>
      <c r="AI668" s="1">
        <v>44785</v>
      </c>
      <c r="AJ668" s="17" t="s">
        <v>34</v>
      </c>
      <c r="AK668" s="17" t="s">
        <v>35</v>
      </c>
      <c r="AL668" s="17" t="s">
        <v>10388</v>
      </c>
      <c r="AM668" s="17">
        <f>MONTH(EMPENHO[[#This Row],[data_empenho]])</f>
        <v>2</v>
      </c>
    </row>
    <row r="669" spans="1:39" x14ac:dyDescent="0.25">
      <c r="A669">
        <v>4</v>
      </c>
      <c r="B669">
        <v>401</v>
      </c>
      <c r="C669">
        <v>4</v>
      </c>
      <c r="D669">
        <v>129</v>
      </c>
      <c r="E669">
        <v>1</v>
      </c>
      <c r="F669">
        <v>0</v>
      </c>
      <c r="G669">
        <v>2077</v>
      </c>
      <c r="H669" s="17" t="s">
        <v>1708</v>
      </c>
      <c r="I669">
        <v>1</v>
      </c>
      <c r="J669">
        <v>0</v>
      </c>
      <c r="K669" s="17" t="s">
        <v>1775</v>
      </c>
      <c r="L669" s="1">
        <v>44589</v>
      </c>
      <c r="M669">
        <v>2081.42</v>
      </c>
      <c r="N669" s="17" t="s">
        <v>437</v>
      </c>
      <c r="O669">
        <v>6</v>
      </c>
      <c r="P669" s="17" t="s">
        <v>438</v>
      </c>
      <c r="Q669">
        <v>0</v>
      </c>
      <c r="R669" s="17" t="s">
        <v>439</v>
      </c>
      <c r="S669" s="17" t="s">
        <v>440</v>
      </c>
      <c r="T669" s="17" t="s">
        <v>438</v>
      </c>
      <c r="U669">
        <v>0</v>
      </c>
      <c r="V669">
        <v>0</v>
      </c>
      <c r="W669" s="17" t="s">
        <v>1776</v>
      </c>
      <c r="X669" s="17" t="s">
        <v>442</v>
      </c>
      <c r="Y669">
        <v>0</v>
      </c>
      <c r="Z669" s="17" t="s">
        <v>443</v>
      </c>
      <c r="AA669" s="17" t="s">
        <v>443</v>
      </c>
      <c r="AB669" s="17" t="s">
        <v>444</v>
      </c>
      <c r="AC669">
        <v>0</v>
      </c>
      <c r="AD669">
        <v>0</v>
      </c>
      <c r="AE669">
        <v>0</v>
      </c>
      <c r="AF669">
        <v>2022</v>
      </c>
      <c r="AG669" s="1">
        <v>44562</v>
      </c>
      <c r="AH669" s="1">
        <v>44773</v>
      </c>
      <c r="AI669" s="1">
        <v>44785</v>
      </c>
      <c r="AJ669" s="17" t="s">
        <v>34</v>
      </c>
      <c r="AK669" s="17" t="s">
        <v>35</v>
      </c>
      <c r="AL669" s="17" t="s">
        <v>10388</v>
      </c>
      <c r="AM669" s="17">
        <f>MONTH(EMPENHO[[#This Row],[data_empenho]])</f>
        <v>1</v>
      </c>
    </row>
    <row r="670" spans="1:39" x14ac:dyDescent="0.25">
      <c r="A670">
        <v>4</v>
      </c>
      <c r="B670">
        <v>401</v>
      </c>
      <c r="C670">
        <v>4</v>
      </c>
      <c r="D670">
        <v>129</v>
      </c>
      <c r="E670">
        <v>1</v>
      </c>
      <c r="F670">
        <v>0</v>
      </c>
      <c r="G670">
        <v>2077</v>
      </c>
      <c r="H670" s="17" t="s">
        <v>1708</v>
      </c>
      <c r="I670">
        <v>1</v>
      </c>
      <c r="J670">
        <v>0</v>
      </c>
      <c r="K670" s="17" t="s">
        <v>1775</v>
      </c>
      <c r="L670" s="1">
        <v>44616</v>
      </c>
      <c r="M670">
        <v>-2081.42</v>
      </c>
      <c r="N670" s="17" t="s">
        <v>451</v>
      </c>
      <c r="O670">
        <v>6</v>
      </c>
      <c r="P670" s="17" t="s">
        <v>438</v>
      </c>
      <c r="Q670">
        <v>0</v>
      </c>
      <c r="R670" s="17" t="s">
        <v>439</v>
      </c>
      <c r="S670" s="17" t="s">
        <v>440</v>
      </c>
      <c r="T670" s="17" t="s">
        <v>438</v>
      </c>
      <c r="U670">
        <v>0</v>
      </c>
      <c r="V670">
        <v>0</v>
      </c>
      <c r="W670" s="17" t="s">
        <v>1711</v>
      </c>
      <c r="X670" s="17" t="s">
        <v>442</v>
      </c>
      <c r="Y670">
        <v>0</v>
      </c>
      <c r="Z670" s="17" t="s">
        <v>443</v>
      </c>
      <c r="AA670" s="17" t="s">
        <v>443</v>
      </c>
      <c r="AB670" s="17" t="s">
        <v>444</v>
      </c>
      <c r="AC670">
        <v>0</v>
      </c>
      <c r="AD670">
        <v>0</v>
      </c>
      <c r="AE670">
        <v>0</v>
      </c>
      <c r="AF670">
        <v>2022</v>
      </c>
      <c r="AG670" s="1">
        <v>44562</v>
      </c>
      <c r="AH670" s="1">
        <v>44773</v>
      </c>
      <c r="AI670" s="1">
        <v>44785</v>
      </c>
      <c r="AJ670" s="17" t="s">
        <v>34</v>
      </c>
      <c r="AK670" s="17" t="s">
        <v>35</v>
      </c>
      <c r="AL670" s="17" t="s">
        <v>10388</v>
      </c>
      <c r="AM670" s="17">
        <f>MONTH(EMPENHO[[#This Row],[data_empenho]])</f>
        <v>2</v>
      </c>
    </row>
    <row r="671" spans="1:39" x14ac:dyDescent="0.25">
      <c r="A671">
        <v>6</v>
      </c>
      <c r="B671">
        <v>601</v>
      </c>
      <c r="C671">
        <v>4</v>
      </c>
      <c r="D671">
        <v>122</v>
      </c>
      <c r="E671">
        <v>1</v>
      </c>
      <c r="F671">
        <v>0</v>
      </c>
      <c r="G671">
        <v>2072</v>
      </c>
      <c r="H671" s="17" t="s">
        <v>1708</v>
      </c>
      <c r="I671">
        <v>1</v>
      </c>
      <c r="J671">
        <v>0</v>
      </c>
      <c r="K671" s="17" t="s">
        <v>1777</v>
      </c>
      <c r="L671" s="1">
        <v>44589</v>
      </c>
      <c r="M671">
        <v>4007.07</v>
      </c>
      <c r="N671" s="17" t="s">
        <v>437</v>
      </c>
      <c r="O671">
        <v>6</v>
      </c>
      <c r="P671" s="17" t="s">
        <v>438</v>
      </c>
      <c r="Q671">
        <v>0</v>
      </c>
      <c r="R671" s="17" t="s">
        <v>439</v>
      </c>
      <c r="S671" s="17" t="s">
        <v>440</v>
      </c>
      <c r="T671" s="17" t="s">
        <v>438</v>
      </c>
      <c r="U671">
        <v>0</v>
      </c>
      <c r="V671">
        <v>0</v>
      </c>
      <c r="W671" s="17" t="s">
        <v>1778</v>
      </c>
      <c r="X671" s="17" t="s">
        <v>442</v>
      </c>
      <c r="Y671">
        <v>0</v>
      </c>
      <c r="Z671" s="17" t="s">
        <v>443</v>
      </c>
      <c r="AA671" s="17" t="s">
        <v>443</v>
      </c>
      <c r="AB671" s="17" t="s">
        <v>444</v>
      </c>
      <c r="AC671">
        <v>0</v>
      </c>
      <c r="AD671">
        <v>0</v>
      </c>
      <c r="AE671">
        <v>0</v>
      </c>
      <c r="AF671">
        <v>2022</v>
      </c>
      <c r="AG671" s="1">
        <v>44562</v>
      </c>
      <c r="AH671" s="1">
        <v>44773</v>
      </c>
      <c r="AI671" s="1">
        <v>44785</v>
      </c>
      <c r="AJ671" s="17" t="s">
        <v>34</v>
      </c>
      <c r="AK671" s="17" t="s">
        <v>35</v>
      </c>
      <c r="AL671" s="17" t="s">
        <v>10388</v>
      </c>
      <c r="AM671" s="17">
        <f>MONTH(EMPENHO[[#This Row],[data_empenho]])</f>
        <v>1</v>
      </c>
    </row>
    <row r="672" spans="1:39" x14ac:dyDescent="0.25">
      <c r="A672">
        <v>6</v>
      </c>
      <c r="B672">
        <v>601</v>
      </c>
      <c r="C672">
        <v>4</v>
      </c>
      <c r="D672">
        <v>122</v>
      </c>
      <c r="E672">
        <v>1</v>
      </c>
      <c r="F672">
        <v>0</v>
      </c>
      <c r="G672">
        <v>2072</v>
      </c>
      <c r="H672" s="17" t="s">
        <v>1708</v>
      </c>
      <c r="I672">
        <v>1</v>
      </c>
      <c r="J672">
        <v>0</v>
      </c>
      <c r="K672" s="17" t="s">
        <v>1777</v>
      </c>
      <c r="L672" s="1">
        <v>44616</v>
      </c>
      <c r="M672">
        <v>-4007.07</v>
      </c>
      <c r="N672" s="17" t="s">
        <v>451</v>
      </c>
      <c r="O672">
        <v>6</v>
      </c>
      <c r="P672" s="17" t="s">
        <v>438</v>
      </c>
      <c r="Q672">
        <v>0</v>
      </c>
      <c r="R672" s="17" t="s">
        <v>439</v>
      </c>
      <c r="S672" s="17" t="s">
        <v>440</v>
      </c>
      <c r="T672" s="17" t="s">
        <v>438</v>
      </c>
      <c r="U672">
        <v>0</v>
      </c>
      <c r="V672">
        <v>0</v>
      </c>
      <c r="W672" s="17" t="s">
        <v>1711</v>
      </c>
      <c r="X672" s="17" t="s">
        <v>442</v>
      </c>
      <c r="Y672">
        <v>0</v>
      </c>
      <c r="Z672" s="17" t="s">
        <v>443</v>
      </c>
      <c r="AA672" s="17" t="s">
        <v>443</v>
      </c>
      <c r="AB672" s="17" t="s">
        <v>444</v>
      </c>
      <c r="AC672">
        <v>0</v>
      </c>
      <c r="AD672">
        <v>0</v>
      </c>
      <c r="AE672">
        <v>0</v>
      </c>
      <c r="AF672">
        <v>2022</v>
      </c>
      <c r="AG672" s="1">
        <v>44562</v>
      </c>
      <c r="AH672" s="1">
        <v>44773</v>
      </c>
      <c r="AI672" s="1">
        <v>44785</v>
      </c>
      <c r="AJ672" s="17" t="s">
        <v>34</v>
      </c>
      <c r="AK672" s="17" t="s">
        <v>35</v>
      </c>
      <c r="AL672" s="17" t="s">
        <v>10388</v>
      </c>
      <c r="AM672" s="17">
        <f>MONTH(EMPENHO[[#This Row],[data_empenho]])</f>
        <v>2</v>
      </c>
    </row>
    <row r="673" spans="1:39" x14ac:dyDescent="0.25">
      <c r="A673">
        <v>7</v>
      </c>
      <c r="B673">
        <v>701</v>
      </c>
      <c r="C673">
        <v>4</v>
      </c>
      <c r="D673">
        <v>122</v>
      </c>
      <c r="E673">
        <v>1</v>
      </c>
      <c r="F673">
        <v>0</v>
      </c>
      <c r="G673">
        <v>2001</v>
      </c>
      <c r="H673" s="17" t="s">
        <v>1708</v>
      </c>
      <c r="I673">
        <v>1</v>
      </c>
      <c r="J673">
        <v>0</v>
      </c>
      <c r="K673" s="17" t="s">
        <v>1779</v>
      </c>
      <c r="L673" s="1">
        <v>44589</v>
      </c>
      <c r="M673">
        <v>7815.36</v>
      </c>
      <c r="N673" s="17" t="s">
        <v>437</v>
      </c>
      <c r="O673">
        <v>6</v>
      </c>
      <c r="P673" s="17" t="s">
        <v>438</v>
      </c>
      <c r="Q673">
        <v>0</v>
      </c>
      <c r="R673" s="17" t="s">
        <v>439</v>
      </c>
      <c r="S673" s="17" t="s">
        <v>440</v>
      </c>
      <c r="T673" s="17" t="s">
        <v>438</v>
      </c>
      <c r="U673">
        <v>0</v>
      </c>
      <c r="V673">
        <v>0</v>
      </c>
      <c r="W673" s="17" t="s">
        <v>1780</v>
      </c>
      <c r="X673" s="17" t="s">
        <v>442</v>
      </c>
      <c r="Y673">
        <v>0</v>
      </c>
      <c r="Z673" s="17" t="s">
        <v>443</v>
      </c>
      <c r="AA673" s="17" t="s">
        <v>443</v>
      </c>
      <c r="AB673" s="17" t="s">
        <v>444</v>
      </c>
      <c r="AC673">
        <v>0</v>
      </c>
      <c r="AD673">
        <v>0</v>
      </c>
      <c r="AE673">
        <v>0</v>
      </c>
      <c r="AF673">
        <v>2022</v>
      </c>
      <c r="AG673" s="1">
        <v>44562</v>
      </c>
      <c r="AH673" s="1">
        <v>44773</v>
      </c>
      <c r="AI673" s="1">
        <v>44785</v>
      </c>
      <c r="AJ673" s="17" t="s">
        <v>34</v>
      </c>
      <c r="AK673" s="17" t="s">
        <v>35</v>
      </c>
      <c r="AL673" s="17" t="s">
        <v>10388</v>
      </c>
      <c r="AM673" s="17">
        <f>MONTH(EMPENHO[[#This Row],[data_empenho]])</f>
        <v>1</v>
      </c>
    </row>
    <row r="674" spans="1:39" x14ac:dyDescent="0.25">
      <c r="A674">
        <v>7</v>
      </c>
      <c r="B674">
        <v>701</v>
      </c>
      <c r="C674">
        <v>4</v>
      </c>
      <c r="D674">
        <v>122</v>
      </c>
      <c r="E674">
        <v>1</v>
      </c>
      <c r="F674">
        <v>0</v>
      </c>
      <c r="G674">
        <v>2001</v>
      </c>
      <c r="H674" s="17" t="s">
        <v>1708</v>
      </c>
      <c r="I674">
        <v>1</v>
      </c>
      <c r="J674">
        <v>0</v>
      </c>
      <c r="K674" s="17" t="s">
        <v>1779</v>
      </c>
      <c r="L674" s="1">
        <v>44616</v>
      </c>
      <c r="M674">
        <v>-7815.36</v>
      </c>
      <c r="N674" s="17" t="s">
        <v>451</v>
      </c>
      <c r="O674">
        <v>6</v>
      </c>
      <c r="P674" s="17" t="s">
        <v>438</v>
      </c>
      <c r="Q674">
        <v>0</v>
      </c>
      <c r="R674" s="17" t="s">
        <v>439</v>
      </c>
      <c r="S674" s="17" t="s">
        <v>440</v>
      </c>
      <c r="T674" s="17" t="s">
        <v>438</v>
      </c>
      <c r="U674">
        <v>0</v>
      </c>
      <c r="V674">
        <v>0</v>
      </c>
      <c r="W674" s="17" t="s">
        <v>1711</v>
      </c>
      <c r="X674" s="17" t="s">
        <v>442</v>
      </c>
      <c r="Y674">
        <v>0</v>
      </c>
      <c r="Z674" s="17" t="s">
        <v>443</v>
      </c>
      <c r="AA674" s="17" t="s">
        <v>443</v>
      </c>
      <c r="AB674" s="17" t="s">
        <v>444</v>
      </c>
      <c r="AC674">
        <v>0</v>
      </c>
      <c r="AD674">
        <v>0</v>
      </c>
      <c r="AE674">
        <v>0</v>
      </c>
      <c r="AF674">
        <v>2022</v>
      </c>
      <c r="AG674" s="1">
        <v>44562</v>
      </c>
      <c r="AH674" s="1">
        <v>44773</v>
      </c>
      <c r="AI674" s="1">
        <v>44785</v>
      </c>
      <c r="AJ674" s="17" t="s">
        <v>34</v>
      </c>
      <c r="AK674" s="17" t="s">
        <v>35</v>
      </c>
      <c r="AL674" s="17" t="s">
        <v>10388</v>
      </c>
      <c r="AM674" s="17">
        <f>MONTH(EMPENHO[[#This Row],[data_empenho]])</f>
        <v>2</v>
      </c>
    </row>
    <row r="675" spans="1:39" x14ac:dyDescent="0.25">
      <c r="A675">
        <v>9</v>
      </c>
      <c r="B675">
        <v>901</v>
      </c>
      <c r="C675">
        <v>4</v>
      </c>
      <c r="D675">
        <v>122</v>
      </c>
      <c r="E675">
        <v>1</v>
      </c>
      <c r="F675">
        <v>0</v>
      </c>
      <c r="G675">
        <v>2010</v>
      </c>
      <c r="H675" s="17" t="s">
        <v>1708</v>
      </c>
      <c r="I675">
        <v>1</v>
      </c>
      <c r="J675">
        <v>0</v>
      </c>
      <c r="K675" s="17" t="s">
        <v>1781</v>
      </c>
      <c r="L675" s="1">
        <v>44589</v>
      </c>
      <c r="M675">
        <v>1359.32</v>
      </c>
      <c r="N675" s="17" t="s">
        <v>437</v>
      </c>
      <c r="O675">
        <v>6</v>
      </c>
      <c r="P675" s="17" t="s">
        <v>438</v>
      </c>
      <c r="Q675">
        <v>0</v>
      </c>
      <c r="R675" s="17" t="s">
        <v>439</v>
      </c>
      <c r="S675" s="17" t="s">
        <v>440</v>
      </c>
      <c r="T675" s="17" t="s">
        <v>438</v>
      </c>
      <c r="U675">
        <v>0</v>
      </c>
      <c r="V675">
        <v>0</v>
      </c>
      <c r="W675" s="17" t="s">
        <v>1782</v>
      </c>
      <c r="X675" s="17" t="s">
        <v>442</v>
      </c>
      <c r="Y675">
        <v>0</v>
      </c>
      <c r="Z675" s="17" t="s">
        <v>443</v>
      </c>
      <c r="AA675" s="17" t="s">
        <v>443</v>
      </c>
      <c r="AB675" s="17" t="s">
        <v>444</v>
      </c>
      <c r="AC675">
        <v>0</v>
      </c>
      <c r="AD675">
        <v>0</v>
      </c>
      <c r="AE675">
        <v>0</v>
      </c>
      <c r="AF675">
        <v>2022</v>
      </c>
      <c r="AG675" s="1">
        <v>44562</v>
      </c>
      <c r="AH675" s="1">
        <v>44773</v>
      </c>
      <c r="AI675" s="1">
        <v>44785</v>
      </c>
      <c r="AJ675" s="17" t="s">
        <v>34</v>
      </c>
      <c r="AK675" s="17" t="s">
        <v>35</v>
      </c>
      <c r="AL675" s="17" t="s">
        <v>10388</v>
      </c>
      <c r="AM675" s="17">
        <f>MONTH(EMPENHO[[#This Row],[data_empenho]])</f>
        <v>1</v>
      </c>
    </row>
    <row r="676" spans="1:39" x14ac:dyDescent="0.25">
      <c r="A676">
        <v>9</v>
      </c>
      <c r="B676">
        <v>901</v>
      </c>
      <c r="C676">
        <v>4</v>
      </c>
      <c r="D676">
        <v>122</v>
      </c>
      <c r="E676">
        <v>1</v>
      </c>
      <c r="F676">
        <v>0</v>
      </c>
      <c r="G676">
        <v>2010</v>
      </c>
      <c r="H676" s="17" t="s">
        <v>1708</v>
      </c>
      <c r="I676">
        <v>1</v>
      </c>
      <c r="J676">
        <v>0</v>
      </c>
      <c r="K676" s="17" t="s">
        <v>1781</v>
      </c>
      <c r="L676" s="1">
        <v>44616</v>
      </c>
      <c r="M676">
        <v>-1359.32</v>
      </c>
      <c r="N676" s="17" t="s">
        <v>451</v>
      </c>
      <c r="O676">
        <v>6</v>
      </c>
      <c r="P676" s="17" t="s">
        <v>438</v>
      </c>
      <c r="Q676">
        <v>0</v>
      </c>
      <c r="R676" s="17" t="s">
        <v>439</v>
      </c>
      <c r="S676" s="17" t="s">
        <v>440</v>
      </c>
      <c r="T676" s="17" t="s">
        <v>438</v>
      </c>
      <c r="U676">
        <v>0</v>
      </c>
      <c r="V676">
        <v>0</v>
      </c>
      <c r="W676" s="17" t="s">
        <v>1711</v>
      </c>
      <c r="X676" s="17" t="s">
        <v>442</v>
      </c>
      <c r="Y676">
        <v>0</v>
      </c>
      <c r="Z676" s="17" t="s">
        <v>443</v>
      </c>
      <c r="AA676" s="17" t="s">
        <v>443</v>
      </c>
      <c r="AB676" s="17" t="s">
        <v>444</v>
      </c>
      <c r="AC676">
        <v>0</v>
      </c>
      <c r="AD676">
        <v>0</v>
      </c>
      <c r="AE676">
        <v>0</v>
      </c>
      <c r="AF676">
        <v>2022</v>
      </c>
      <c r="AG676" s="1">
        <v>44562</v>
      </c>
      <c r="AH676" s="1">
        <v>44773</v>
      </c>
      <c r="AI676" s="1">
        <v>44785</v>
      </c>
      <c r="AJ676" s="17" t="s">
        <v>34</v>
      </c>
      <c r="AK676" s="17" t="s">
        <v>35</v>
      </c>
      <c r="AL676" s="17" t="s">
        <v>10388</v>
      </c>
      <c r="AM676" s="17">
        <f>MONTH(EMPENHO[[#This Row],[data_empenho]])</f>
        <v>2</v>
      </c>
    </row>
    <row r="677" spans="1:39" x14ac:dyDescent="0.25">
      <c r="A677">
        <v>9</v>
      </c>
      <c r="B677">
        <v>902</v>
      </c>
      <c r="C677">
        <v>8</v>
      </c>
      <c r="D677">
        <v>244</v>
      </c>
      <c r="E677">
        <v>11</v>
      </c>
      <c r="F677">
        <v>0</v>
      </c>
      <c r="G677">
        <v>2018</v>
      </c>
      <c r="H677" s="17" t="s">
        <v>1708</v>
      </c>
      <c r="I677">
        <v>1</v>
      </c>
      <c r="J677">
        <v>0</v>
      </c>
      <c r="K677" s="17" t="s">
        <v>1783</v>
      </c>
      <c r="L677" s="1">
        <v>44589</v>
      </c>
      <c r="M677">
        <v>2310.12</v>
      </c>
      <c r="N677" s="17" t="s">
        <v>437</v>
      </c>
      <c r="O677">
        <v>6</v>
      </c>
      <c r="P677" s="17" t="s">
        <v>438</v>
      </c>
      <c r="Q677">
        <v>0</v>
      </c>
      <c r="R677" s="17" t="s">
        <v>439</v>
      </c>
      <c r="S677" s="17" t="s">
        <v>440</v>
      </c>
      <c r="T677" s="17" t="s">
        <v>438</v>
      </c>
      <c r="U677">
        <v>0</v>
      </c>
      <c r="V677">
        <v>0</v>
      </c>
      <c r="W677" s="17" t="s">
        <v>1784</v>
      </c>
      <c r="X677" s="17" t="s">
        <v>442</v>
      </c>
      <c r="Y677">
        <v>0</v>
      </c>
      <c r="Z677" s="17" t="s">
        <v>443</v>
      </c>
      <c r="AA677" s="17" t="s">
        <v>443</v>
      </c>
      <c r="AB677" s="17" t="s">
        <v>444</v>
      </c>
      <c r="AC677">
        <v>0</v>
      </c>
      <c r="AD677">
        <v>0</v>
      </c>
      <c r="AE677">
        <v>0</v>
      </c>
      <c r="AF677">
        <v>2022</v>
      </c>
      <c r="AG677" s="1">
        <v>44562</v>
      </c>
      <c r="AH677" s="1">
        <v>44773</v>
      </c>
      <c r="AI677" s="1">
        <v>44785</v>
      </c>
      <c r="AJ677" s="17" t="s">
        <v>34</v>
      </c>
      <c r="AK677" s="17" t="s">
        <v>35</v>
      </c>
      <c r="AL677" s="17" t="s">
        <v>10388</v>
      </c>
      <c r="AM677" s="17">
        <f>MONTH(EMPENHO[[#This Row],[data_empenho]])</f>
        <v>1</v>
      </c>
    </row>
    <row r="678" spans="1:39" x14ac:dyDescent="0.25">
      <c r="A678">
        <v>9</v>
      </c>
      <c r="B678">
        <v>902</v>
      </c>
      <c r="C678">
        <v>8</v>
      </c>
      <c r="D678">
        <v>244</v>
      </c>
      <c r="E678">
        <v>11</v>
      </c>
      <c r="F678">
        <v>0</v>
      </c>
      <c r="G678">
        <v>2018</v>
      </c>
      <c r="H678" s="17" t="s">
        <v>1708</v>
      </c>
      <c r="I678">
        <v>1</v>
      </c>
      <c r="J678">
        <v>0</v>
      </c>
      <c r="K678" s="17" t="s">
        <v>1783</v>
      </c>
      <c r="L678" s="1">
        <v>44616</v>
      </c>
      <c r="M678">
        <v>-2310.12</v>
      </c>
      <c r="N678" s="17" t="s">
        <v>451</v>
      </c>
      <c r="O678">
        <v>6</v>
      </c>
      <c r="P678" s="17" t="s">
        <v>438</v>
      </c>
      <c r="Q678">
        <v>0</v>
      </c>
      <c r="R678" s="17" t="s">
        <v>439</v>
      </c>
      <c r="S678" s="17" t="s">
        <v>440</v>
      </c>
      <c r="T678" s="17" t="s">
        <v>438</v>
      </c>
      <c r="U678">
        <v>0</v>
      </c>
      <c r="V678">
        <v>0</v>
      </c>
      <c r="W678" s="17" t="s">
        <v>1711</v>
      </c>
      <c r="X678" s="17" t="s">
        <v>442</v>
      </c>
      <c r="Y678">
        <v>0</v>
      </c>
      <c r="Z678" s="17" t="s">
        <v>443</v>
      </c>
      <c r="AA678" s="17" t="s">
        <v>443</v>
      </c>
      <c r="AB678" s="17" t="s">
        <v>444</v>
      </c>
      <c r="AC678">
        <v>0</v>
      </c>
      <c r="AD678">
        <v>0</v>
      </c>
      <c r="AE678">
        <v>0</v>
      </c>
      <c r="AF678">
        <v>2022</v>
      </c>
      <c r="AG678" s="1">
        <v>44562</v>
      </c>
      <c r="AH678" s="1">
        <v>44773</v>
      </c>
      <c r="AI678" s="1">
        <v>44785</v>
      </c>
      <c r="AJ678" s="17" t="s">
        <v>34</v>
      </c>
      <c r="AK678" s="17" t="s">
        <v>35</v>
      </c>
      <c r="AL678" s="17" t="s">
        <v>10388</v>
      </c>
      <c r="AM678" s="17">
        <f>MONTH(EMPENHO[[#This Row],[data_empenho]])</f>
        <v>2</v>
      </c>
    </row>
    <row r="679" spans="1:39" x14ac:dyDescent="0.25">
      <c r="A679">
        <v>10</v>
      </c>
      <c r="B679">
        <v>1001</v>
      </c>
      <c r="C679">
        <v>4</v>
      </c>
      <c r="D679">
        <v>122</v>
      </c>
      <c r="E679">
        <v>1</v>
      </c>
      <c r="F679">
        <v>0</v>
      </c>
      <c r="G679">
        <v>2050</v>
      </c>
      <c r="H679" s="17" t="s">
        <v>1708</v>
      </c>
      <c r="I679">
        <v>1</v>
      </c>
      <c r="J679">
        <v>0</v>
      </c>
      <c r="K679" s="17" t="s">
        <v>1785</v>
      </c>
      <c r="L679" s="1">
        <v>44589</v>
      </c>
      <c r="M679">
        <v>5094.6400000000003</v>
      </c>
      <c r="N679" s="17" t="s">
        <v>437</v>
      </c>
      <c r="O679">
        <v>6</v>
      </c>
      <c r="P679" s="17" t="s">
        <v>438</v>
      </c>
      <c r="Q679">
        <v>0</v>
      </c>
      <c r="R679" s="17" t="s">
        <v>439</v>
      </c>
      <c r="S679" s="17" t="s">
        <v>440</v>
      </c>
      <c r="T679" s="17" t="s">
        <v>438</v>
      </c>
      <c r="U679">
        <v>0</v>
      </c>
      <c r="V679">
        <v>0</v>
      </c>
      <c r="W679" s="17" t="s">
        <v>1786</v>
      </c>
      <c r="X679" s="17" t="s">
        <v>442</v>
      </c>
      <c r="Y679">
        <v>0</v>
      </c>
      <c r="Z679" s="17" t="s">
        <v>443</v>
      </c>
      <c r="AA679" s="17" t="s">
        <v>443</v>
      </c>
      <c r="AB679" s="17" t="s">
        <v>444</v>
      </c>
      <c r="AC679">
        <v>0</v>
      </c>
      <c r="AD679">
        <v>0</v>
      </c>
      <c r="AE679">
        <v>0</v>
      </c>
      <c r="AF679">
        <v>2022</v>
      </c>
      <c r="AG679" s="1">
        <v>44562</v>
      </c>
      <c r="AH679" s="1">
        <v>44773</v>
      </c>
      <c r="AI679" s="1">
        <v>44785</v>
      </c>
      <c r="AJ679" s="17" t="s">
        <v>34</v>
      </c>
      <c r="AK679" s="17" t="s">
        <v>35</v>
      </c>
      <c r="AL679" s="17" t="s">
        <v>10388</v>
      </c>
      <c r="AM679" s="17">
        <f>MONTH(EMPENHO[[#This Row],[data_empenho]])</f>
        <v>1</v>
      </c>
    </row>
    <row r="680" spans="1:39" x14ac:dyDescent="0.25">
      <c r="A680">
        <v>10</v>
      </c>
      <c r="B680">
        <v>1001</v>
      </c>
      <c r="C680">
        <v>4</v>
      </c>
      <c r="D680">
        <v>122</v>
      </c>
      <c r="E680">
        <v>1</v>
      </c>
      <c r="F680">
        <v>0</v>
      </c>
      <c r="G680">
        <v>2050</v>
      </c>
      <c r="H680" s="17" t="s">
        <v>1708</v>
      </c>
      <c r="I680">
        <v>1</v>
      </c>
      <c r="J680">
        <v>0</v>
      </c>
      <c r="K680" s="17" t="s">
        <v>1785</v>
      </c>
      <c r="L680" s="1">
        <v>44616</v>
      </c>
      <c r="M680">
        <v>-5094.6400000000003</v>
      </c>
      <c r="N680" s="17" t="s">
        <v>451</v>
      </c>
      <c r="O680">
        <v>6</v>
      </c>
      <c r="P680" s="17" t="s">
        <v>438</v>
      </c>
      <c r="Q680">
        <v>0</v>
      </c>
      <c r="R680" s="17" t="s">
        <v>439</v>
      </c>
      <c r="S680" s="17" t="s">
        <v>440</v>
      </c>
      <c r="T680" s="17" t="s">
        <v>438</v>
      </c>
      <c r="U680">
        <v>0</v>
      </c>
      <c r="V680">
        <v>0</v>
      </c>
      <c r="W680" s="17" t="s">
        <v>1711</v>
      </c>
      <c r="X680" s="17" t="s">
        <v>442</v>
      </c>
      <c r="Y680">
        <v>0</v>
      </c>
      <c r="Z680" s="17" t="s">
        <v>443</v>
      </c>
      <c r="AA680" s="17" t="s">
        <v>443</v>
      </c>
      <c r="AB680" s="17" t="s">
        <v>444</v>
      </c>
      <c r="AC680">
        <v>0</v>
      </c>
      <c r="AD680">
        <v>0</v>
      </c>
      <c r="AE680">
        <v>0</v>
      </c>
      <c r="AF680">
        <v>2022</v>
      </c>
      <c r="AG680" s="1">
        <v>44562</v>
      </c>
      <c r="AH680" s="1">
        <v>44773</v>
      </c>
      <c r="AI680" s="1">
        <v>44785</v>
      </c>
      <c r="AJ680" s="17" t="s">
        <v>34</v>
      </c>
      <c r="AK680" s="17" t="s">
        <v>35</v>
      </c>
      <c r="AL680" s="17" t="s">
        <v>10388</v>
      </c>
      <c r="AM680" s="17">
        <f>MONTH(EMPENHO[[#This Row],[data_empenho]])</f>
        <v>2</v>
      </c>
    </row>
    <row r="681" spans="1:39" x14ac:dyDescent="0.25">
      <c r="A681">
        <v>5</v>
      </c>
      <c r="B681">
        <v>501</v>
      </c>
      <c r="C681">
        <v>4</v>
      </c>
      <c r="D681">
        <v>122</v>
      </c>
      <c r="E681">
        <v>1</v>
      </c>
      <c r="F681">
        <v>0</v>
      </c>
      <c r="G681">
        <v>2022</v>
      </c>
      <c r="H681" s="17" t="s">
        <v>1708</v>
      </c>
      <c r="I681">
        <v>1</v>
      </c>
      <c r="J681">
        <v>0</v>
      </c>
      <c r="K681" s="17" t="s">
        <v>1787</v>
      </c>
      <c r="L681" s="1">
        <v>44589</v>
      </c>
      <c r="M681">
        <v>1470.87</v>
      </c>
      <c r="N681" s="17" t="s">
        <v>437</v>
      </c>
      <c r="O681">
        <v>6</v>
      </c>
      <c r="P681" s="17" t="s">
        <v>438</v>
      </c>
      <c r="Q681">
        <v>0</v>
      </c>
      <c r="R681" s="17" t="s">
        <v>439</v>
      </c>
      <c r="S681" s="17" t="s">
        <v>440</v>
      </c>
      <c r="T681" s="17" t="s">
        <v>438</v>
      </c>
      <c r="U681">
        <v>0</v>
      </c>
      <c r="V681">
        <v>0</v>
      </c>
      <c r="W681" s="17" t="s">
        <v>1788</v>
      </c>
      <c r="X681" s="17" t="s">
        <v>442</v>
      </c>
      <c r="Y681">
        <v>0</v>
      </c>
      <c r="Z681" s="17" t="s">
        <v>443</v>
      </c>
      <c r="AA681" s="17" t="s">
        <v>443</v>
      </c>
      <c r="AB681" s="17" t="s">
        <v>444</v>
      </c>
      <c r="AC681">
        <v>0</v>
      </c>
      <c r="AD681">
        <v>0</v>
      </c>
      <c r="AE681">
        <v>0</v>
      </c>
      <c r="AF681">
        <v>2022</v>
      </c>
      <c r="AG681" s="1">
        <v>44562</v>
      </c>
      <c r="AH681" s="1">
        <v>44773</v>
      </c>
      <c r="AI681" s="1">
        <v>44785</v>
      </c>
      <c r="AJ681" s="17" t="s">
        <v>34</v>
      </c>
      <c r="AK681" s="17" t="s">
        <v>35</v>
      </c>
      <c r="AL681" s="17" t="s">
        <v>10388</v>
      </c>
      <c r="AM681" s="17">
        <f>MONTH(EMPENHO[[#This Row],[data_empenho]])</f>
        <v>1</v>
      </c>
    </row>
    <row r="682" spans="1:39" x14ac:dyDescent="0.25">
      <c r="A682">
        <v>5</v>
      </c>
      <c r="B682">
        <v>501</v>
      </c>
      <c r="C682">
        <v>4</v>
      </c>
      <c r="D682">
        <v>122</v>
      </c>
      <c r="E682">
        <v>1</v>
      </c>
      <c r="F682">
        <v>0</v>
      </c>
      <c r="G682">
        <v>2022</v>
      </c>
      <c r="H682" s="17" t="s">
        <v>1708</v>
      </c>
      <c r="I682">
        <v>1</v>
      </c>
      <c r="J682">
        <v>0</v>
      </c>
      <c r="K682" s="17" t="s">
        <v>1787</v>
      </c>
      <c r="L682" s="1">
        <v>44616</v>
      </c>
      <c r="M682">
        <v>-1470.87</v>
      </c>
      <c r="N682" s="17" t="s">
        <v>451</v>
      </c>
      <c r="O682">
        <v>6</v>
      </c>
      <c r="P682" s="17" t="s">
        <v>438</v>
      </c>
      <c r="Q682">
        <v>0</v>
      </c>
      <c r="R682" s="17" t="s">
        <v>439</v>
      </c>
      <c r="S682" s="17" t="s">
        <v>440</v>
      </c>
      <c r="T682" s="17" t="s">
        <v>438</v>
      </c>
      <c r="U682">
        <v>0</v>
      </c>
      <c r="V682">
        <v>0</v>
      </c>
      <c r="W682" s="17" t="s">
        <v>1711</v>
      </c>
      <c r="X682" s="17" t="s">
        <v>442</v>
      </c>
      <c r="Y682">
        <v>0</v>
      </c>
      <c r="Z682" s="17" t="s">
        <v>443</v>
      </c>
      <c r="AA682" s="17" t="s">
        <v>443</v>
      </c>
      <c r="AB682" s="17" t="s">
        <v>444</v>
      </c>
      <c r="AC682">
        <v>0</v>
      </c>
      <c r="AD682">
        <v>0</v>
      </c>
      <c r="AE682">
        <v>0</v>
      </c>
      <c r="AF682">
        <v>2022</v>
      </c>
      <c r="AG682" s="1">
        <v>44562</v>
      </c>
      <c r="AH682" s="1">
        <v>44773</v>
      </c>
      <c r="AI682" s="1">
        <v>44785</v>
      </c>
      <c r="AJ682" s="17" t="s">
        <v>34</v>
      </c>
      <c r="AK682" s="17" t="s">
        <v>35</v>
      </c>
      <c r="AL682" s="17" t="s">
        <v>10388</v>
      </c>
      <c r="AM682" s="17">
        <f>MONTH(EMPENHO[[#This Row],[data_empenho]])</f>
        <v>2</v>
      </c>
    </row>
    <row r="683" spans="1:39" x14ac:dyDescent="0.25">
      <c r="A683">
        <v>5</v>
      </c>
      <c r="B683">
        <v>502</v>
      </c>
      <c r="C683">
        <v>12</v>
      </c>
      <c r="D683">
        <v>365</v>
      </c>
      <c r="E683">
        <v>2</v>
      </c>
      <c r="F683">
        <v>0</v>
      </c>
      <c r="G683">
        <v>2026</v>
      </c>
      <c r="H683" s="17" t="s">
        <v>1708</v>
      </c>
      <c r="I683">
        <v>31</v>
      </c>
      <c r="J683">
        <v>0</v>
      </c>
      <c r="K683" s="17" t="s">
        <v>1789</v>
      </c>
      <c r="L683" s="1">
        <v>44589</v>
      </c>
      <c r="M683">
        <v>11328.13</v>
      </c>
      <c r="N683" s="17" t="s">
        <v>437</v>
      </c>
      <c r="O683">
        <v>6</v>
      </c>
      <c r="P683" s="17" t="s">
        <v>438</v>
      </c>
      <c r="Q683">
        <v>501</v>
      </c>
      <c r="R683" s="17" t="s">
        <v>439</v>
      </c>
      <c r="S683" s="17" t="s">
        <v>440</v>
      </c>
      <c r="T683" s="17" t="s">
        <v>438</v>
      </c>
      <c r="U683">
        <v>0</v>
      </c>
      <c r="V683">
        <v>0</v>
      </c>
      <c r="W683" s="17" t="s">
        <v>1790</v>
      </c>
      <c r="X683" s="17" t="s">
        <v>442</v>
      </c>
      <c r="Y683">
        <v>0</v>
      </c>
      <c r="Z683" s="17" t="s">
        <v>443</v>
      </c>
      <c r="AA683" s="17" t="s">
        <v>443</v>
      </c>
      <c r="AB683" s="17" t="s">
        <v>444</v>
      </c>
      <c r="AC683">
        <v>0</v>
      </c>
      <c r="AD683">
        <v>0</v>
      </c>
      <c r="AE683">
        <v>0</v>
      </c>
      <c r="AF683">
        <v>2022</v>
      </c>
      <c r="AG683" s="1">
        <v>44562</v>
      </c>
      <c r="AH683" s="1">
        <v>44773</v>
      </c>
      <c r="AI683" s="1">
        <v>44785</v>
      </c>
      <c r="AJ683" s="17" t="s">
        <v>34</v>
      </c>
      <c r="AK683" s="17" t="s">
        <v>35</v>
      </c>
      <c r="AL683" s="17" t="s">
        <v>10388</v>
      </c>
      <c r="AM683" s="17">
        <f>MONTH(EMPENHO[[#This Row],[data_empenho]])</f>
        <v>1</v>
      </c>
    </row>
    <row r="684" spans="1:39" x14ac:dyDescent="0.25">
      <c r="A684">
        <v>5</v>
      </c>
      <c r="B684">
        <v>502</v>
      </c>
      <c r="C684">
        <v>12</v>
      </c>
      <c r="D684">
        <v>365</v>
      </c>
      <c r="E684">
        <v>2</v>
      </c>
      <c r="F684">
        <v>0</v>
      </c>
      <c r="G684">
        <v>2026</v>
      </c>
      <c r="H684" s="17" t="s">
        <v>1708</v>
      </c>
      <c r="I684">
        <v>31</v>
      </c>
      <c r="J684">
        <v>0</v>
      </c>
      <c r="K684" s="17" t="s">
        <v>1789</v>
      </c>
      <c r="L684" s="1">
        <v>44616</v>
      </c>
      <c r="M684">
        <v>-11328.13</v>
      </c>
      <c r="N684" s="17" t="s">
        <v>451</v>
      </c>
      <c r="O684">
        <v>6</v>
      </c>
      <c r="P684" s="17" t="s">
        <v>438</v>
      </c>
      <c r="Q684">
        <v>501</v>
      </c>
      <c r="R684" s="17" t="s">
        <v>439</v>
      </c>
      <c r="S684" s="17" t="s">
        <v>440</v>
      </c>
      <c r="T684" s="17" t="s">
        <v>438</v>
      </c>
      <c r="U684">
        <v>0</v>
      </c>
      <c r="V684">
        <v>0</v>
      </c>
      <c r="W684" s="17" t="s">
        <v>1711</v>
      </c>
      <c r="X684" s="17" t="s">
        <v>442</v>
      </c>
      <c r="Y684">
        <v>0</v>
      </c>
      <c r="Z684" s="17" t="s">
        <v>443</v>
      </c>
      <c r="AA684" s="17" t="s">
        <v>443</v>
      </c>
      <c r="AB684" s="17" t="s">
        <v>444</v>
      </c>
      <c r="AC684">
        <v>0</v>
      </c>
      <c r="AD684">
        <v>0</v>
      </c>
      <c r="AE684">
        <v>0</v>
      </c>
      <c r="AF684">
        <v>2022</v>
      </c>
      <c r="AG684" s="1">
        <v>44562</v>
      </c>
      <c r="AH684" s="1">
        <v>44773</v>
      </c>
      <c r="AI684" s="1">
        <v>44785</v>
      </c>
      <c r="AJ684" s="17" t="s">
        <v>34</v>
      </c>
      <c r="AK684" s="17" t="s">
        <v>35</v>
      </c>
      <c r="AL684" s="17" t="s">
        <v>10388</v>
      </c>
      <c r="AM684" s="17">
        <f>MONTH(EMPENHO[[#This Row],[data_empenho]])</f>
        <v>2</v>
      </c>
    </row>
    <row r="685" spans="1:39" x14ac:dyDescent="0.25">
      <c r="A685">
        <v>5</v>
      </c>
      <c r="B685">
        <v>502</v>
      </c>
      <c r="C685">
        <v>12</v>
      </c>
      <c r="D685">
        <v>365</v>
      </c>
      <c r="E685">
        <v>2</v>
      </c>
      <c r="F685">
        <v>0</v>
      </c>
      <c r="G685">
        <v>2033</v>
      </c>
      <c r="H685" s="17" t="s">
        <v>1708</v>
      </c>
      <c r="I685">
        <v>31</v>
      </c>
      <c r="J685">
        <v>0</v>
      </c>
      <c r="K685" s="17" t="s">
        <v>1791</v>
      </c>
      <c r="L685" s="1">
        <v>44589</v>
      </c>
      <c r="M685">
        <v>2492.9</v>
      </c>
      <c r="N685" s="17" t="s">
        <v>437</v>
      </c>
      <c r="O685">
        <v>6</v>
      </c>
      <c r="P685" s="17" t="s">
        <v>438</v>
      </c>
      <c r="Q685">
        <v>501</v>
      </c>
      <c r="R685" s="17" t="s">
        <v>439</v>
      </c>
      <c r="S685" s="17" t="s">
        <v>440</v>
      </c>
      <c r="T685" s="17" t="s">
        <v>438</v>
      </c>
      <c r="U685">
        <v>0</v>
      </c>
      <c r="V685">
        <v>0</v>
      </c>
      <c r="W685" s="17" t="s">
        <v>1792</v>
      </c>
      <c r="X685" s="17" t="s">
        <v>442</v>
      </c>
      <c r="Y685">
        <v>0</v>
      </c>
      <c r="Z685" s="17" t="s">
        <v>443</v>
      </c>
      <c r="AA685" s="17" t="s">
        <v>443</v>
      </c>
      <c r="AB685" s="17" t="s">
        <v>444</v>
      </c>
      <c r="AC685">
        <v>0</v>
      </c>
      <c r="AD685">
        <v>0</v>
      </c>
      <c r="AE685">
        <v>0</v>
      </c>
      <c r="AF685">
        <v>2022</v>
      </c>
      <c r="AG685" s="1">
        <v>44562</v>
      </c>
      <c r="AH685" s="1">
        <v>44773</v>
      </c>
      <c r="AI685" s="1">
        <v>44785</v>
      </c>
      <c r="AJ685" s="17" t="s">
        <v>34</v>
      </c>
      <c r="AK685" s="17" t="s">
        <v>35</v>
      </c>
      <c r="AL685" s="17" t="s">
        <v>10388</v>
      </c>
      <c r="AM685" s="17">
        <f>MONTH(EMPENHO[[#This Row],[data_empenho]])</f>
        <v>1</v>
      </c>
    </row>
    <row r="686" spans="1:39" x14ac:dyDescent="0.25">
      <c r="A686">
        <v>5</v>
      </c>
      <c r="B686">
        <v>502</v>
      </c>
      <c r="C686">
        <v>12</v>
      </c>
      <c r="D686">
        <v>365</v>
      </c>
      <c r="E686">
        <v>2</v>
      </c>
      <c r="F686">
        <v>0</v>
      </c>
      <c r="G686">
        <v>2033</v>
      </c>
      <c r="H686" s="17" t="s">
        <v>1708</v>
      </c>
      <c r="I686">
        <v>31</v>
      </c>
      <c r="J686">
        <v>0</v>
      </c>
      <c r="K686" s="17" t="s">
        <v>1791</v>
      </c>
      <c r="L686" s="1">
        <v>44616</v>
      </c>
      <c r="M686">
        <v>-2492.9</v>
      </c>
      <c r="N686" s="17" t="s">
        <v>451</v>
      </c>
      <c r="O686">
        <v>6</v>
      </c>
      <c r="P686" s="17" t="s">
        <v>438</v>
      </c>
      <c r="Q686">
        <v>501</v>
      </c>
      <c r="R686" s="17" t="s">
        <v>439</v>
      </c>
      <c r="S686" s="17" t="s">
        <v>440</v>
      </c>
      <c r="T686" s="17" t="s">
        <v>438</v>
      </c>
      <c r="U686">
        <v>0</v>
      </c>
      <c r="V686">
        <v>0</v>
      </c>
      <c r="W686" s="17" t="s">
        <v>1711</v>
      </c>
      <c r="X686" s="17" t="s">
        <v>442</v>
      </c>
      <c r="Y686">
        <v>0</v>
      </c>
      <c r="Z686" s="17" t="s">
        <v>443</v>
      </c>
      <c r="AA686" s="17" t="s">
        <v>443</v>
      </c>
      <c r="AB686" s="17" t="s">
        <v>444</v>
      </c>
      <c r="AC686">
        <v>0</v>
      </c>
      <c r="AD686">
        <v>0</v>
      </c>
      <c r="AE686">
        <v>0</v>
      </c>
      <c r="AF686">
        <v>2022</v>
      </c>
      <c r="AG686" s="1">
        <v>44562</v>
      </c>
      <c r="AH686" s="1">
        <v>44773</v>
      </c>
      <c r="AI686" s="1">
        <v>44785</v>
      </c>
      <c r="AJ686" s="17" t="s">
        <v>34</v>
      </c>
      <c r="AK686" s="17" t="s">
        <v>35</v>
      </c>
      <c r="AL686" s="17" t="s">
        <v>10388</v>
      </c>
      <c r="AM686" s="17">
        <f>MONTH(EMPENHO[[#This Row],[data_empenho]])</f>
        <v>2</v>
      </c>
    </row>
    <row r="687" spans="1:39" x14ac:dyDescent="0.25">
      <c r="A687">
        <v>5</v>
      </c>
      <c r="B687">
        <v>502</v>
      </c>
      <c r="C687">
        <v>12</v>
      </c>
      <c r="D687">
        <v>361</v>
      </c>
      <c r="E687">
        <v>2</v>
      </c>
      <c r="F687">
        <v>0</v>
      </c>
      <c r="G687">
        <v>2025</v>
      </c>
      <c r="H687" s="17" t="s">
        <v>1708</v>
      </c>
      <c r="I687">
        <v>31</v>
      </c>
      <c r="J687">
        <v>0</v>
      </c>
      <c r="K687" s="17" t="s">
        <v>1793</v>
      </c>
      <c r="L687" s="1">
        <v>44589</v>
      </c>
      <c r="M687">
        <v>20392.009999999998</v>
      </c>
      <c r="N687" s="17" t="s">
        <v>437</v>
      </c>
      <c r="O687">
        <v>6</v>
      </c>
      <c r="P687" s="17" t="s">
        <v>438</v>
      </c>
      <c r="Q687">
        <v>501</v>
      </c>
      <c r="R687" s="17" t="s">
        <v>439</v>
      </c>
      <c r="S687" s="17" t="s">
        <v>440</v>
      </c>
      <c r="T687" s="17" t="s">
        <v>438</v>
      </c>
      <c r="U687">
        <v>0</v>
      </c>
      <c r="V687">
        <v>0</v>
      </c>
      <c r="W687" s="17" t="s">
        <v>1794</v>
      </c>
      <c r="X687" s="17" t="s">
        <v>442</v>
      </c>
      <c r="Y687">
        <v>0</v>
      </c>
      <c r="Z687" s="17" t="s">
        <v>443</v>
      </c>
      <c r="AA687" s="17" t="s">
        <v>443</v>
      </c>
      <c r="AB687" s="17" t="s">
        <v>444</v>
      </c>
      <c r="AC687">
        <v>0</v>
      </c>
      <c r="AD687">
        <v>0</v>
      </c>
      <c r="AE687">
        <v>0</v>
      </c>
      <c r="AF687">
        <v>2022</v>
      </c>
      <c r="AG687" s="1">
        <v>44562</v>
      </c>
      <c r="AH687" s="1">
        <v>44773</v>
      </c>
      <c r="AI687" s="1">
        <v>44785</v>
      </c>
      <c r="AJ687" s="17" t="s">
        <v>34</v>
      </c>
      <c r="AK687" s="17" t="s">
        <v>35</v>
      </c>
      <c r="AL687" s="17" t="s">
        <v>10388</v>
      </c>
      <c r="AM687" s="17">
        <f>MONTH(EMPENHO[[#This Row],[data_empenho]])</f>
        <v>1</v>
      </c>
    </row>
    <row r="688" spans="1:39" x14ac:dyDescent="0.25">
      <c r="A688">
        <v>5</v>
      </c>
      <c r="B688">
        <v>502</v>
      </c>
      <c r="C688">
        <v>12</v>
      </c>
      <c r="D688">
        <v>361</v>
      </c>
      <c r="E688">
        <v>2</v>
      </c>
      <c r="F688">
        <v>0</v>
      </c>
      <c r="G688">
        <v>2025</v>
      </c>
      <c r="H688" s="17" t="s">
        <v>1708</v>
      </c>
      <c r="I688">
        <v>31</v>
      </c>
      <c r="J688">
        <v>0</v>
      </c>
      <c r="K688" s="17" t="s">
        <v>1793</v>
      </c>
      <c r="L688" s="1">
        <v>44616</v>
      </c>
      <c r="M688">
        <v>-20392.009999999998</v>
      </c>
      <c r="N688" s="17" t="s">
        <v>451</v>
      </c>
      <c r="O688">
        <v>6</v>
      </c>
      <c r="P688" s="17" t="s">
        <v>438</v>
      </c>
      <c r="Q688">
        <v>501</v>
      </c>
      <c r="R688" s="17" t="s">
        <v>439</v>
      </c>
      <c r="S688" s="17" t="s">
        <v>440</v>
      </c>
      <c r="T688" s="17" t="s">
        <v>438</v>
      </c>
      <c r="U688">
        <v>0</v>
      </c>
      <c r="V688">
        <v>0</v>
      </c>
      <c r="W688" s="17" t="s">
        <v>1711</v>
      </c>
      <c r="X688" s="17" t="s">
        <v>442</v>
      </c>
      <c r="Y688">
        <v>0</v>
      </c>
      <c r="Z688" s="17" t="s">
        <v>443</v>
      </c>
      <c r="AA688" s="17" t="s">
        <v>443</v>
      </c>
      <c r="AB688" s="17" t="s">
        <v>444</v>
      </c>
      <c r="AC688">
        <v>0</v>
      </c>
      <c r="AD688">
        <v>0</v>
      </c>
      <c r="AE688">
        <v>0</v>
      </c>
      <c r="AF688">
        <v>2022</v>
      </c>
      <c r="AG688" s="1">
        <v>44562</v>
      </c>
      <c r="AH688" s="1">
        <v>44773</v>
      </c>
      <c r="AI688" s="1">
        <v>44785</v>
      </c>
      <c r="AJ688" s="17" t="s">
        <v>34</v>
      </c>
      <c r="AK688" s="17" t="s">
        <v>35</v>
      </c>
      <c r="AL688" s="17" t="s">
        <v>10388</v>
      </c>
      <c r="AM688" s="17">
        <f>MONTH(EMPENHO[[#This Row],[data_empenho]])</f>
        <v>2</v>
      </c>
    </row>
    <row r="689" spans="1:39" x14ac:dyDescent="0.25">
      <c r="A689">
        <v>5</v>
      </c>
      <c r="B689">
        <v>502</v>
      </c>
      <c r="C689">
        <v>12</v>
      </c>
      <c r="D689">
        <v>365</v>
      </c>
      <c r="E689">
        <v>2</v>
      </c>
      <c r="F689">
        <v>0</v>
      </c>
      <c r="G689">
        <v>2026</v>
      </c>
      <c r="H689" s="17" t="s">
        <v>1708</v>
      </c>
      <c r="I689">
        <v>31</v>
      </c>
      <c r="J689">
        <v>0</v>
      </c>
      <c r="K689" s="17" t="s">
        <v>1795</v>
      </c>
      <c r="L689" s="1">
        <v>44589</v>
      </c>
      <c r="M689">
        <v>3079.76</v>
      </c>
      <c r="N689" s="17" t="s">
        <v>437</v>
      </c>
      <c r="O689">
        <v>6</v>
      </c>
      <c r="P689" s="17" t="s">
        <v>438</v>
      </c>
      <c r="Q689">
        <v>501</v>
      </c>
      <c r="R689" s="17" t="s">
        <v>439</v>
      </c>
      <c r="S689" s="17" t="s">
        <v>440</v>
      </c>
      <c r="T689" s="17" t="s">
        <v>438</v>
      </c>
      <c r="U689">
        <v>0</v>
      </c>
      <c r="V689">
        <v>0</v>
      </c>
      <c r="W689" s="17" t="s">
        <v>1796</v>
      </c>
      <c r="X689" s="17" t="s">
        <v>442</v>
      </c>
      <c r="Y689">
        <v>0</v>
      </c>
      <c r="Z689" s="17" t="s">
        <v>443</v>
      </c>
      <c r="AA689" s="17" t="s">
        <v>443</v>
      </c>
      <c r="AB689" s="17" t="s">
        <v>444</v>
      </c>
      <c r="AC689">
        <v>0</v>
      </c>
      <c r="AD689">
        <v>0</v>
      </c>
      <c r="AE689">
        <v>0</v>
      </c>
      <c r="AF689">
        <v>2022</v>
      </c>
      <c r="AG689" s="1">
        <v>44562</v>
      </c>
      <c r="AH689" s="1">
        <v>44773</v>
      </c>
      <c r="AI689" s="1">
        <v>44785</v>
      </c>
      <c r="AJ689" s="17" t="s">
        <v>34</v>
      </c>
      <c r="AK689" s="17" t="s">
        <v>35</v>
      </c>
      <c r="AL689" s="17" t="s">
        <v>10388</v>
      </c>
      <c r="AM689" s="17">
        <f>MONTH(EMPENHO[[#This Row],[data_empenho]])</f>
        <v>1</v>
      </c>
    </row>
    <row r="690" spans="1:39" x14ac:dyDescent="0.25">
      <c r="A690">
        <v>5</v>
      </c>
      <c r="B690">
        <v>502</v>
      </c>
      <c r="C690">
        <v>12</v>
      </c>
      <c r="D690">
        <v>365</v>
      </c>
      <c r="E690">
        <v>2</v>
      </c>
      <c r="F690">
        <v>0</v>
      </c>
      <c r="G690">
        <v>2026</v>
      </c>
      <c r="H690" s="17" t="s">
        <v>1708</v>
      </c>
      <c r="I690">
        <v>31</v>
      </c>
      <c r="J690">
        <v>0</v>
      </c>
      <c r="K690" s="17" t="s">
        <v>1795</v>
      </c>
      <c r="L690" s="1">
        <v>44616</v>
      </c>
      <c r="M690">
        <v>-3079.76</v>
      </c>
      <c r="N690" s="17" t="s">
        <v>451</v>
      </c>
      <c r="O690">
        <v>6</v>
      </c>
      <c r="P690" s="17" t="s">
        <v>438</v>
      </c>
      <c r="Q690">
        <v>501</v>
      </c>
      <c r="R690" s="17" t="s">
        <v>439</v>
      </c>
      <c r="S690" s="17" t="s">
        <v>440</v>
      </c>
      <c r="T690" s="17" t="s">
        <v>438</v>
      </c>
      <c r="U690">
        <v>0</v>
      </c>
      <c r="V690">
        <v>0</v>
      </c>
      <c r="W690" s="17" t="s">
        <v>1711</v>
      </c>
      <c r="X690" s="17" t="s">
        <v>442</v>
      </c>
      <c r="Y690">
        <v>0</v>
      </c>
      <c r="Z690" s="17" t="s">
        <v>443</v>
      </c>
      <c r="AA690" s="17" t="s">
        <v>443</v>
      </c>
      <c r="AB690" s="17" t="s">
        <v>444</v>
      </c>
      <c r="AC690">
        <v>0</v>
      </c>
      <c r="AD690">
        <v>0</v>
      </c>
      <c r="AE690">
        <v>0</v>
      </c>
      <c r="AF690">
        <v>2022</v>
      </c>
      <c r="AG690" s="1">
        <v>44562</v>
      </c>
      <c r="AH690" s="1">
        <v>44773</v>
      </c>
      <c r="AI690" s="1">
        <v>44785</v>
      </c>
      <c r="AJ690" s="17" t="s">
        <v>34</v>
      </c>
      <c r="AK690" s="17" t="s">
        <v>35</v>
      </c>
      <c r="AL690" s="17" t="s">
        <v>10388</v>
      </c>
      <c r="AM690" s="17">
        <f>MONTH(EMPENHO[[#This Row],[data_empenho]])</f>
        <v>2</v>
      </c>
    </row>
    <row r="691" spans="1:39" x14ac:dyDescent="0.25">
      <c r="A691">
        <v>5</v>
      </c>
      <c r="B691">
        <v>502</v>
      </c>
      <c r="C691">
        <v>12</v>
      </c>
      <c r="D691">
        <v>361</v>
      </c>
      <c r="E691">
        <v>2</v>
      </c>
      <c r="F691">
        <v>0</v>
      </c>
      <c r="G691">
        <v>2031</v>
      </c>
      <c r="H691" s="17" t="s">
        <v>1708</v>
      </c>
      <c r="I691">
        <v>31</v>
      </c>
      <c r="J691">
        <v>0</v>
      </c>
      <c r="K691" s="17" t="s">
        <v>1797</v>
      </c>
      <c r="L691" s="1">
        <v>44589</v>
      </c>
      <c r="M691">
        <v>694.7</v>
      </c>
      <c r="N691" s="17" t="s">
        <v>437</v>
      </c>
      <c r="O691">
        <v>6</v>
      </c>
      <c r="P691" s="17" t="s">
        <v>438</v>
      </c>
      <c r="Q691">
        <v>501</v>
      </c>
      <c r="R691" s="17" t="s">
        <v>439</v>
      </c>
      <c r="S691" s="17" t="s">
        <v>440</v>
      </c>
      <c r="T691" s="17" t="s">
        <v>438</v>
      </c>
      <c r="U691">
        <v>0</v>
      </c>
      <c r="V691">
        <v>0</v>
      </c>
      <c r="W691" s="17" t="s">
        <v>1798</v>
      </c>
      <c r="X691" s="17" t="s">
        <v>442</v>
      </c>
      <c r="Y691">
        <v>0</v>
      </c>
      <c r="Z691" s="17" t="s">
        <v>443</v>
      </c>
      <c r="AA691" s="17" t="s">
        <v>443</v>
      </c>
      <c r="AB691" s="17" t="s">
        <v>444</v>
      </c>
      <c r="AC691">
        <v>0</v>
      </c>
      <c r="AD691">
        <v>0</v>
      </c>
      <c r="AE691">
        <v>0</v>
      </c>
      <c r="AF691">
        <v>2022</v>
      </c>
      <c r="AG691" s="1">
        <v>44562</v>
      </c>
      <c r="AH691" s="1">
        <v>44773</v>
      </c>
      <c r="AI691" s="1">
        <v>44785</v>
      </c>
      <c r="AJ691" s="17" t="s">
        <v>34</v>
      </c>
      <c r="AK691" s="17" t="s">
        <v>35</v>
      </c>
      <c r="AL691" s="17" t="s">
        <v>10388</v>
      </c>
      <c r="AM691" s="17">
        <f>MONTH(EMPENHO[[#This Row],[data_empenho]])</f>
        <v>1</v>
      </c>
    </row>
    <row r="692" spans="1:39" x14ac:dyDescent="0.25">
      <c r="A692">
        <v>5</v>
      </c>
      <c r="B692">
        <v>502</v>
      </c>
      <c r="C692">
        <v>12</v>
      </c>
      <c r="D692">
        <v>361</v>
      </c>
      <c r="E692">
        <v>2</v>
      </c>
      <c r="F692">
        <v>0</v>
      </c>
      <c r="G692">
        <v>2031</v>
      </c>
      <c r="H692" s="17" t="s">
        <v>1708</v>
      </c>
      <c r="I692">
        <v>31</v>
      </c>
      <c r="J692">
        <v>0</v>
      </c>
      <c r="K692" s="17" t="s">
        <v>1797</v>
      </c>
      <c r="L692" s="1">
        <v>44616</v>
      </c>
      <c r="M692">
        <v>-694.7</v>
      </c>
      <c r="N692" s="17" t="s">
        <v>451</v>
      </c>
      <c r="O692">
        <v>6</v>
      </c>
      <c r="P692" s="17" t="s">
        <v>438</v>
      </c>
      <c r="Q692">
        <v>501</v>
      </c>
      <c r="R692" s="17" t="s">
        <v>439</v>
      </c>
      <c r="S692" s="17" t="s">
        <v>440</v>
      </c>
      <c r="T692" s="17" t="s">
        <v>438</v>
      </c>
      <c r="U692">
        <v>0</v>
      </c>
      <c r="V692">
        <v>0</v>
      </c>
      <c r="W692" s="17" t="s">
        <v>1711</v>
      </c>
      <c r="X692" s="17" t="s">
        <v>442</v>
      </c>
      <c r="Y692">
        <v>0</v>
      </c>
      <c r="Z692" s="17" t="s">
        <v>443</v>
      </c>
      <c r="AA692" s="17" t="s">
        <v>443</v>
      </c>
      <c r="AB692" s="17" t="s">
        <v>444</v>
      </c>
      <c r="AC692">
        <v>0</v>
      </c>
      <c r="AD692">
        <v>0</v>
      </c>
      <c r="AE692">
        <v>0</v>
      </c>
      <c r="AF692">
        <v>2022</v>
      </c>
      <c r="AG692" s="1">
        <v>44562</v>
      </c>
      <c r="AH692" s="1">
        <v>44773</v>
      </c>
      <c r="AI692" s="1">
        <v>44785</v>
      </c>
      <c r="AJ692" s="17" t="s">
        <v>34</v>
      </c>
      <c r="AK692" s="17" t="s">
        <v>35</v>
      </c>
      <c r="AL692" s="17" t="s">
        <v>10388</v>
      </c>
      <c r="AM692" s="17">
        <f>MONTH(EMPENHO[[#This Row],[data_empenho]])</f>
        <v>2</v>
      </c>
    </row>
    <row r="693" spans="1:39" x14ac:dyDescent="0.25">
      <c r="A693">
        <v>5</v>
      </c>
      <c r="B693">
        <v>502</v>
      </c>
      <c r="C693">
        <v>12</v>
      </c>
      <c r="D693">
        <v>365</v>
      </c>
      <c r="E693">
        <v>2</v>
      </c>
      <c r="F693">
        <v>0</v>
      </c>
      <c r="G693">
        <v>2033</v>
      </c>
      <c r="H693" s="17" t="s">
        <v>1708</v>
      </c>
      <c r="I693">
        <v>31</v>
      </c>
      <c r="J693">
        <v>0</v>
      </c>
      <c r="K693" s="17" t="s">
        <v>1799</v>
      </c>
      <c r="L693" s="1">
        <v>44589</v>
      </c>
      <c r="M693">
        <v>286.99</v>
      </c>
      <c r="N693" s="17" t="s">
        <v>437</v>
      </c>
      <c r="O693">
        <v>6</v>
      </c>
      <c r="P693" s="17" t="s">
        <v>438</v>
      </c>
      <c r="Q693">
        <v>501</v>
      </c>
      <c r="R693" s="17" t="s">
        <v>439</v>
      </c>
      <c r="S693" s="17" t="s">
        <v>440</v>
      </c>
      <c r="T693" s="17" t="s">
        <v>438</v>
      </c>
      <c r="U693">
        <v>0</v>
      </c>
      <c r="V693">
        <v>0</v>
      </c>
      <c r="W693" s="17" t="s">
        <v>1800</v>
      </c>
      <c r="X693" s="17" t="s">
        <v>442</v>
      </c>
      <c r="Y693">
        <v>0</v>
      </c>
      <c r="Z693" s="17" t="s">
        <v>443</v>
      </c>
      <c r="AA693" s="17" t="s">
        <v>443</v>
      </c>
      <c r="AB693" s="17" t="s">
        <v>444</v>
      </c>
      <c r="AC693">
        <v>0</v>
      </c>
      <c r="AD693">
        <v>0</v>
      </c>
      <c r="AE693">
        <v>0</v>
      </c>
      <c r="AF693">
        <v>2022</v>
      </c>
      <c r="AG693" s="1">
        <v>44562</v>
      </c>
      <c r="AH693" s="1">
        <v>44773</v>
      </c>
      <c r="AI693" s="1">
        <v>44785</v>
      </c>
      <c r="AJ693" s="17" t="s">
        <v>34</v>
      </c>
      <c r="AK693" s="17" t="s">
        <v>35</v>
      </c>
      <c r="AL693" s="17" t="s">
        <v>10388</v>
      </c>
      <c r="AM693" s="17">
        <f>MONTH(EMPENHO[[#This Row],[data_empenho]])</f>
        <v>1</v>
      </c>
    </row>
    <row r="694" spans="1:39" x14ac:dyDescent="0.25">
      <c r="A694">
        <v>5</v>
      </c>
      <c r="B694">
        <v>502</v>
      </c>
      <c r="C694">
        <v>12</v>
      </c>
      <c r="D694">
        <v>365</v>
      </c>
      <c r="E694">
        <v>2</v>
      </c>
      <c r="F694">
        <v>0</v>
      </c>
      <c r="G694">
        <v>2033</v>
      </c>
      <c r="H694" s="17" t="s">
        <v>1708</v>
      </c>
      <c r="I694">
        <v>31</v>
      </c>
      <c r="J694">
        <v>0</v>
      </c>
      <c r="K694" s="17" t="s">
        <v>1799</v>
      </c>
      <c r="L694" s="1">
        <v>44616</v>
      </c>
      <c r="M694">
        <v>-286.99</v>
      </c>
      <c r="N694" s="17" t="s">
        <v>451</v>
      </c>
      <c r="O694">
        <v>6</v>
      </c>
      <c r="P694" s="17" t="s">
        <v>438</v>
      </c>
      <c r="Q694">
        <v>501</v>
      </c>
      <c r="R694" s="17" t="s">
        <v>439</v>
      </c>
      <c r="S694" s="17" t="s">
        <v>440</v>
      </c>
      <c r="T694" s="17" t="s">
        <v>438</v>
      </c>
      <c r="U694">
        <v>0</v>
      </c>
      <c r="V694">
        <v>0</v>
      </c>
      <c r="W694" s="17" t="s">
        <v>1711</v>
      </c>
      <c r="X694" s="17" t="s">
        <v>442</v>
      </c>
      <c r="Y694">
        <v>0</v>
      </c>
      <c r="Z694" s="17" t="s">
        <v>443</v>
      </c>
      <c r="AA694" s="17" t="s">
        <v>443</v>
      </c>
      <c r="AB694" s="17" t="s">
        <v>444</v>
      </c>
      <c r="AC694">
        <v>0</v>
      </c>
      <c r="AD694">
        <v>0</v>
      </c>
      <c r="AE694">
        <v>0</v>
      </c>
      <c r="AF694">
        <v>2022</v>
      </c>
      <c r="AG694" s="1">
        <v>44562</v>
      </c>
      <c r="AH694" s="1">
        <v>44773</v>
      </c>
      <c r="AI694" s="1">
        <v>44785</v>
      </c>
      <c r="AJ694" s="17" t="s">
        <v>34</v>
      </c>
      <c r="AK694" s="17" t="s">
        <v>35</v>
      </c>
      <c r="AL694" s="17" t="s">
        <v>10388</v>
      </c>
      <c r="AM694" s="17">
        <f>MONTH(EMPENHO[[#This Row],[data_empenho]])</f>
        <v>2</v>
      </c>
    </row>
    <row r="695" spans="1:39" x14ac:dyDescent="0.25">
      <c r="A695">
        <v>5</v>
      </c>
      <c r="B695">
        <v>502</v>
      </c>
      <c r="C695">
        <v>12</v>
      </c>
      <c r="D695">
        <v>782</v>
      </c>
      <c r="E695">
        <v>2</v>
      </c>
      <c r="F695">
        <v>0</v>
      </c>
      <c r="G695">
        <v>2035</v>
      </c>
      <c r="H695" s="17" t="s">
        <v>1708</v>
      </c>
      <c r="I695">
        <v>31</v>
      </c>
      <c r="J695">
        <v>0</v>
      </c>
      <c r="K695" s="17" t="s">
        <v>1801</v>
      </c>
      <c r="L695" s="1">
        <v>44589</v>
      </c>
      <c r="M695">
        <v>3988.66</v>
      </c>
      <c r="N695" s="17" t="s">
        <v>437</v>
      </c>
      <c r="O695">
        <v>6</v>
      </c>
      <c r="P695" s="17" t="s">
        <v>438</v>
      </c>
      <c r="Q695">
        <v>501</v>
      </c>
      <c r="R695" s="17" t="s">
        <v>439</v>
      </c>
      <c r="S695" s="17" t="s">
        <v>440</v>
      </c>
      <c r="T695" s="17" t="s">
        <v>438</v>
      </c>
      <c r="U695">
        <v>0</v>
      </c>
      <c r="V695">
        <v>0</v>
      </c>
      <c r="W695" s="17" t="s">
        <v>1802</v>
      </c>
      <c r="X695" s="17" t="s">
        <v>442</v>
      </c>
      <c r="Y695">
        <v>0</v>
      </c>
      <c r="Z695" s="17" t="s">
        <v>443</v>
      </c>
      <c r="AA695" s="17" t="s">
        <v>443</v>
      </c>
      <c r="AB695" s="17" t="s">
        <v>444</v>
      </c>
      <c r="AC695">
        <v>0</v>
      </c>
      <c r="AD695">
        <v>0</v>
      </c>
      <c r="AE695">
        <v>0</v>
      </c>
      <c r="AF695">
        <v>2022</v>
      </c>
      <c r="AG695" s="1">
        <v>44562</v>
      </c>
      <c r="AH695" s="1">
        <v>44773</v>
      </c>
      <c r="AI695" s="1">
        <v>44785</v>
      </c>
      <c r="AJ695" s="17" t="s">
        <v>34</v>
      </c>
      <c r="AK695" s="17" t="s">
        <v>35</v>
      </c>
      <c r="AL695" s="17" t="s">
        <v>10388</v>
      </c>
      <c r="AM695" s="17">
        <f>MONTH(EMPENHO[[#This Row],[data_empenho]])</f>
        <v>1</v>
      </c>
    </row>
    <row r="696" spans="1:39" x14ac:dyDescent="0.25">
      <c r="A696">
        <v>5</v>
      </c>
      <c r="B696">
        <v>502</v>
      </c>
      <c r="C696">
        <v>12</v>
      </c>
      <c r="D696">
        <v>782</v>
      </c>
      <c r="E696">
        <v>2</v>
      </c>
      <c r="F696">
        <v>0</v>
      </c>
      <c r="G696">
        <v>2035</v>
      </c>
      <c r="H696" s="17" t="s">
        <v>1708</v>
      </c>
      <c r="I696">
        <v>31</v>
      </c>
      <c r="J696">
        <v>0</v>
      </c>
      <c r="K696" s="17" t="s">
        <v>1801</v>
      </c>
      <c r="L696" s="1">
        <v>44616</v>
      </c>
      <c r="M696">
        <v>-3988.66</v>
      </c>
      <c r="N696" s="17" t="s">
        <v>451</v>
      </c>
      <c r="O696">
        <v>6</v>
      </c>
      <c r="P696" s="17" t="s">
        <v>438</v>
      </c>
      <c r="Q696">
        <v>501</v>
      </c>
      <c r="R696" s="17" t="s">
        <v>439</v>
      </c>
      <c r="S696" s="17" t="s">
        <v>440</v>
      </c>
      <c r="T696" s="17" t="s">
        <v>438</v>
      </c>
      <c r="U696">
        <v>0</v>
      </c>
      <c r="V696">
        <v>0</v>
      </c>
      <c r="W696" s="17" t="s">
        <v>1711</v>
      </c>
      <c r="X696" s="17" t="s">
        <v>442</v>
      </c>
      <c r="Y696">
        <v>0</v>
      </c>
      <c r="Z696" s="17" t="s">
        <v>443</v>
      </c>
      <c r="AA696" s="17" t="s">
        <v>443</v>
      </c>
      <c r="AB696" s="17" t="s">
        <v>444</v>
      </c>
      <c r="AC696">
        <v>0</v>
      </c>
      <c r="AD696">
        <v>0</v>
      </c>
      <c r="AE696">
        <v>0</v>
      </c>
      <c r="AF696">
        <v>2022</v>
      </c>
      <c r="AG696" s="1">
        <v>44562</v>
      </c>
      <c r="AH696" s="1">
        <v>44773</v>
      </c>
      <c r="AI696" s="1">
        <v>44785</v>
      </c>
      <c r="AJ696" s="17" t="s">
        <v>34</v>
      </c>
      <c r="AK696" s="17" t="s">
        <v>35</v>
      </c>
      <c r="AL696" s="17" t="s">
        <v>10388</v>
      </c>
      <c r="AM696" s="17">
        <f>MONTH(EMPENHO[[#This Row],[data_empenho]])</f>
        <v>2</v>
      </c>
    </row>
    <row r="697" spans="1:39" x14ac:dyDescent="0.25">
      <c r="A697">
        <v>5</v>
      </c>
      <c r="B697">
        <v>502</v>
      </c>
      <c r="C697">
        <v>12</v>
      </c>
      <c r="D697">
        <v>361</v>
      </c>
      <c r="E697">
        <v>2</v>
      </c>
      <c r="F697">
        <v>0</v>
      </c>
      <c r="G697">
        <v>2025</v>
      </c>
      <c r="H697" s="17" t="s">
        <v>1708</v>
      </c>
      <c r="I697">
        <v>31</v>
      </c>
      <c r="J697">
        <v>0</v>
      </c>
      <c r="K697" s="17" t="s">
        <v>1803</v>
      </c>
      <c r="L697" s="1">
        <v>44589</v>
      </c>
      <c r="M697">
        <v>472.01</v>
      </c>
      <c r="N697" s="17" t="s">
        <v>437</v>
      </c>
      <c r="O697">
        <v>6</v>
      </c>
      <c r="P697" s="17" t="s">
        <v>438</v>
      </c>
      <c r="Q697">
        <v>501</v>
      </c>
      <c r="R697" s="17" t="s">
        <v>439</v>
      </c>
      <c r="S697" s="17" t="s">
        <v>440</v>
      </c>
      <c r="T697" s="17" t="s">
        <v>438</v>
      </c>
      <c r="U697">
        <v>0</v>
      </c>
      <c r="V697">
        <v>0</v>
      </c>
      <c r="W697" s="17" t="s">
        <v>1804</v>
      </c>
      <c r="X697" s="17" t="s">
        <v>442</v>
      </c>
      <c r="Y697">
        <v>0</v>
      </c>
      <c r="Z697" s="17" t="s">
        <v>443</v>
      </c>
      <c r="AA697" s="17" t="s">
        <v>443</v>
      </c>
      <c r="AB697" s="17" t="s">
        <v>444</v>
      </c>
      <c r="AC697">
        <v>0</v>
      </c>
      <c r="AD697">
        <v>0</v>
      </c>
      <c r="AE697">
        <v>0</v>
      </c>
      <c r="AF697">
        <v>2022</v>
      </c>
      <c r="AG697" s="1">
        <v>44562</v>
      </c>
      <c r="AH697" s="1">
        <v>44773</v>
      </c>
      <c r="AI697" s="1">
        <v>44785</v>
      </c>
      <c r="AJ697" s="17" t="s">
        <v>34</v>
      </c>
      <c r="AK697" s="17" t="s">
        <v>35</v>
      </c>
      <c r="AL697" s="17" t="s">
        <v>10388</v>
      </c>
      <c r="AM697" s="17">
        <f>MONTH(EMPENHO[[#This Row],[data_empenho]])</f>
        <v>1</v>
      </c>
    </row>
    <row r="698" spans="1:39" x14ac:dyDescent="0.25">
      <c r="A698">
        <v>5</v>
      </c>
      <c r="B698">
        <v>502</v>
      </c>
      <c r="C698">
        <v>12</v>
      </c>
      <c r="D698">
        <v>361</v>
      </c>
      <c r="E698">
        <v>2</v>
      </c>
      <c r="F698">
        <v>0</v>
      </c>
      <c r="G698">
        <v>2025</v>
      </c>
      <c r="H698" s="17" t="s">
        <v>1708</v>
      </c>
      <c r="I698">
        <v>31</v>
      </c>
      <c r="J698">
        <v>0</v>
      </c>
      <c r="K698" s="17" t="s">
        <v>1803</v>
      </c>
      <c r="L698" s="1">
        <v>44616</v>
      </c>
      <c r="M698">
        <v>-472.01</v>
      </c>
      <c r="N698" s="17" t="s">
        <v>451</v>
      </c>
      <c r="O698">
        <v>6</v>
      </c>
      <c r="P698" s="17" t="s">
        <v>438</v>
      </c>
      <c r="Q698">
        <v>501</v>
      </c>
      <c r="R698" s="17" t="s">
        <v>439</v>
      </c>
      <c r="S698" s="17" t="s">
        <v>440</v>
      </c>
      <c r="T698" s="17" t="s">
        <v>438</v>
      </c>
      <c r="U698">
        <v>0</v>
      </c>
      <c r="V698">
        <v>0</v>
      </c>
      <c r="W698" s="17" t="s">
        <v>1711</v>
      </c>
      <c r="X698" s="17" t="s">
        <v>442</v>
      </c>
      <c r="Y698">
        <v>0</v>
      </c>
      <c r="Z698" s="17" t="s">
        <v>443</v>
      </c>
      <c r="AA698" s="17" t="s">
        <v>443</v>
      </c>
      <c r="AB698" s="17" t="s">
        <v>444</v>
      </c>
      <c r="AC698">
        <v>0</v>
      </c>
      <c r="AD698">
        <v>0</v>
      </c>
      <c r="AE698">
        <v>0</v>
      </c>
      <c r="AF698">
        <v>2022</v>
      </c>
      <c r="AG698" s="1">
        <v>44562</v>
      </c>
      <c r="AH698" s="1">
        <v>44773</v>
      </c>
      <c r="AI698" s="1">
        <v>44785</v>
      </c>
      <c r="AJ698" s="17" t="s">
        <v>34</v>
      </c>
      <c r="AK698" s="17" t="s">
        <v>35</v>
      </c>
      <c r="AL698" s="17" t="s">
        <v>10388</v>
      </c>
      <c r="AM698" s="17">
        <f>MONTH(EMPENHO[[#This Row],[data_empenho]])</f>
        <v>2</v>
      </c>
    </row>
    <row r="699" spans="1:39" x14ac:dyDescent="0.25">
      <c r="A699">
        <v>5</v>
      </c>
      <c r="B699">
        <v>502</v>
      </c>
      <c r="C699">
        <v>12</v>
      </c>
      <c r="D699">
        <v>365</v>
      </c>
      <c r="E699">
        <v>2</v>
      </c>
      <c r="F699">
        <v>0</v>
      </c>
      <c r="G699">
        <v>2026</v>
      </c>
      <c r="H699" s="17" t="s">
        <v>1708</v>
      </c>
      <c r="I699">
        <v>31</v>
      </c>
      <c r="J699">
        <v>0</v>
      </c>
      <c r="K699" s="17" t="s">
        <v>1805</v>
      </c>
      <c r="L699" s="1">
        <v>44589</v>
      </c>
      <c r="M699">
        <v>1523.18</v>
      </c>
      <c r="N699" s="17" t="s">
        <v>437</v>
      </c>
      <c r="O699">
        <v>6</v>
      </c>
      <c r="P699" s="17" t="s">
        <v>438</v>
      </c>
      <c r="Q699">
        <v>501</v>
      </c>
      <c r="R699" s="17" t="s">
        <v>439</v>
      </c>
      <c r="S699" s="17" t="s">
        <v>440</v>
      </c>
      <c r="T699" s="17" t="s">
        <v>438</v>
      </c>
      <c r="U699">
        <v>0</v>
      </c>
      <c r="V699">
        <v>0</v>
      </c>
      <c r="W699" s="17" t="s">
        <v>1806</v>
      </c>
      <c r="X699" s="17" t="s">
        <v>442</v>
      </c>
      <c r="Y699">
        <v>0</v>
      </c>
      <c r="Z699" s="17" t="s">
        <v>443</v>
      </c>
      <c r="AA699" s="17" t="s">
        <v>443</v>
      </c>
      <c r="AB699" s="17" t="s">
        <v>444</v>
      </c>
      <c r="AC699">
        <v>0</v>
      </c>
      <c r="AD699">
        <v>0</v>
      </c>
      <c r="AE699">
        <v>0</v>
      </c>
      <c r="AF699">
        <v>2022</v>
      </c>
      <c r="AG699" s="1">
        <v>44562</v>
      </c>
      <c r="AH699" s="1">
        <v>44773</v>
      </c>
      <c r="AI699" s="1">
        <v>44785</v>
      </c>
      <c r="AJ699" s="17" t="s">
        <v>34</v>
      </c>
      <c r="AK699" s="17" t="s">
        <v>35</v>
      </c>
      <c r="AL699" s="17" t="s">
        <v>10388</v>
      </c>
      <c r="AM699" s="17">
        <f>MONTH(EMPENHO[[#This Row],[data_empenho]])</f>
        <v>1</v>
      </c>
    </row>
    <row r="700" spans="1:39" x14ac:dyDescent="0.25">
      <c r="A700">
        <v>5</v>
      </c>
      <c r="B700">
        <v>502</v>
      </c>
      <c r="C700">
        <v>12</v>
      </c>
      <c r="D700">
        <v>365</v>
      </c>
      <c r="E700">
        <v>2</v>
      </c>
      <c r="F700">
        <v>0</v>
      </c>
      <c r="G700">
        <v>2026</v>
      </c>
      <c r="H700" s="17" t="s">
        <v>1708</v>
      </c>
      <c r="I700">
        <v>31</v>
      </c>
      <c r="J700">
        <v>0</v>
      </c>
      <c r="K700" s="17" t="s">
        <v>1805</v>
      </c>
      <c r="L700" s="1">
        <v>44616</v>
      </c>
      <c r="M700">
        <v>-1523.18</v>
      </c>
      <c r="N700" s="17" t="s">
        <v>451</v>
      </c>
      <c r="O700">
        <v>6</v>
      </c>
      <c r="P700" s="17" t="s">
        <v>438</v>
      </c>
      <c r="Q700">
        <v>501</v>
      </c>
      <c r="R700" s="17" t="s">
        <v>439</v>
      </c>
      <c r="S700" s="17" t="s">
        <v>440</v>
      </c>
      <c r="T700" s="17" t="s">
        <v>438</v>
      </c>
      <c r="U700">
        <v>0</v>
      </c>
      <c r="V700">
        <v>0</v>
      </c>
      <c r="W700" s="17" t="s">
        <v>1711</v>
      </c>
      <c r="X700" s="17" t="s">
        <v>442</v>
      </c>
      <c r="Y700">
        <v>0</v>
      </c>
      <c r="Z700" s="17" t="s">
        <v>443</v>
      </c>
      <c r="AA700" s="17" t="s">
        <v>443</v>
      </c>
      <c r="AB700" s="17" t="s">
        <v>444</v>
      </c>
      <c r="AC700">
        <v>0</v>
      </c>
      <c r="AD700">
        <v>0</v>
      </c>
      <c r="AE700">
        <v>0</v>
      </c>
      <c r="AF700">
        <v>2022</v>
      </c>
      <c r="AG700" s="1">
        <v>44562</v>
      </c>
      <c r="AH700" s="1">
        <v>44773</v>
      </c>
      <c r="AI700" s="1">
        <v>44785</v>
      </c>
      <c r="AJ700" s="17" t="s">
        <v>34</v>
      </c>
      <c r="AK700" s="17" t="s">
        <v>35</v>
      </c>
      <c r="AL700" s="17" t="s">
        <v>10388</v>
      </c>
      <c r="AM700" s="17">
        <f>MONTH(EMPENHO[[#This Row],[data_empenho]])</f>
        <v>2</v>
      </c>
    </row>
    <row r="701" spans="1:39" x14ac:dyDescent="0.25">
      <c r="A701">
        <v>5</v>
      </c>
      <c r="B701">
        <v>502</v>
      </c>
      <c r="C701">
        <v>12</v>
      </c>
      <c r="D701">
        <v>361</v>
      </c>
      <c r="E701">
        <v>2</v>
      </c>
      <c r="F701">
        <v>0</v>
      </c>
      <c r="G701">
        <v>2031</v>
      </c>
      <c r="H701" s="17" t="s">
        <v>1708</v>
      </c>
      <c r="I701">
        <v>31</v>
      </c>
      <c r="J701">
        <v>0</v>
      </c>
      <c r="K701" s="17" t="s">
        <v>1807</v>
      </c>
      <c r="L701" s="1">
        <v>44589</v>
      </c>
      <c r="M701">
        <v>2119.6</v>
      </c>
      <c r="N701" s="17" t="s">
        <v>437</v>
      </c>
      <c r="O701">
        <v>6</v>
      </c>
      <c r="P701" s="17" t="s">
        <v>438</v>
      </c>
      <c r="Q701">
        <v>501</v>
      </c>
      <c r="R701" s="17" t="s">
        <v>439</v>
      </c>
      <c r="S701" s="17" t="s">
        <v>440</v>
      </c>
      <c r="T701" s="17" t="s">
        <v>438</v>
      </c>
      <c r="U701">
        <v>0</v>
      </c>
      <c r="V701">
        <v>0</v>
      </c>
      <c r="W701" s="17" t="s">
        <v>1808</v>
      </c>
      <c r="X701" s="17" t="s">
        <v>442</v>
      </c>
      <c r="Y701">
        <v>0</v>
      </c>
      <c r="Z701" s="17" t="s">
        <v>443</v>
      </c>
      <c r="AA701" s="17" t="s">
        <v>443</v>
      </c>
      <c r="AB701" s="17" t="s">
        <v>444</v>
      </c>
      <c r="AC701">
        <v>0</v>
      </c>
      <c r="AD701">
        <v>0</v>
      </c>
      <c r="AE701">
        <v>0</v>
      </c>
      <c r="AF701">
        <v>2022</v>
      </c>
      <c r="AG701" s="1">
        <v>44562</v>
      </c>
      <c r="AH701" s="1">
        <v>44773</v>
      </c>
      <c r="AI701" s="1">
        <v>44785</v>
      </c>
      <c r="AJ701" s="17" t="s">
        <v>34</v>
      </c>
      <c r="AK701" s="17" t="s">
        <v>35</v>
      </c>
      <c r="AL701" s="17" t="s">
        <v>10388</v>
      </c>
      <c r="AM701" s="17">
        <f>MONTH(EMPENHO[[#This Row],[data_empenho]])</f>
        <v>1</v>
      </c>
    </row>
    <row r="702" spans="1:39" x14ac:dyDescent="0.25">
      <c r="A702">
        <v>5</v>
      </c>
      <c r="B702">
        <v>502</v>
      </c>
      <c r="C702">
        <v>12</v>
      </c>
      <c r="D702">
        <v>361</v>
      </c>
      <c r="E702">
        <v>2</v>
      </c>
      <c r="F702">
        <v>0</v>
      </c>
      <c r="G702">
        <v>2031</v>
      </c>
      <c r="H702" s="17" t="s">
        <v>1708</v>
      </c>
      <c r="I702">
        <v>31</v>
      </c>
      <c r="J702">
        <v>0</v>
      </c>
      <c r="K702" s="17" t="s">
        <v>1807</v>
      </c>
      <c r="L702" s="1">
        <v>44616</v>
      </c>
      <c r="M702">
        <v>-2119.6</v>
      </c>
      <c r="N702" s="17" t="s">
        <v>451</v>
      </c>
      <c r="O702">
        <v>6</v>
      </c>
      <c r="P702" s="17" t="s">
        <v>438</v>
      </c>
      <c r="Q702">
        <v>501</v>
      </c>
      <c r="R702" s="17" t="s">
        <v>439</v>
      </c>
      <c r="S702" s="17" t="s">
        <v>440</v>
      </c>
      <c r="T702" s="17" t="s">
        <v>438</v>
      </c>
      <c r="U702">
        <v>0</v>
      </c>
      <c r="V702">
        <v>0</v>
      </c>
      <c r="W702" s="17" t="s">
        <v>1711</v>
      </c>
      <c r="X702" s="17" t="s">
        <v>442</v>
      </c>
      <c r="Y702">
        <v>0</v>
      </c>
      <c r="Z702" s="17" t="s">
        <v>443</v>
      </c>
      <c r="AA702" s="17" t="s">
        <v>443</v>
      </c>
      <c r="AB702" s="17" t="s">
        <v>444</v>
      </c>
      <c r="AC702">
        <v>0</v>
      </c>
      <c r="AD702">
        <v>0</v>
      </c>
      <c r="AE702">
        <v>0</v>
      </c>
      <c r="AF702">
        <v>2022</v>
      </c>
      <c r="AG702" s="1">
        <v>44562</v>
      </c>
      <c r="AH702" s="1">
        <v>44773</v>
      </c>
      <c r="AI702" s="1">
        <v>44785</v>
      </c>
      <c r="AJ702" s="17" t="s">
        <v>34</v>
      </c>
      <c r="AK702" s="17" t="s">
        <v>35</v>
      </c>
      <c r="AL702" s="17" t="s">
        <v>10388</v>
      </c>
      <c r="AM702" s="17">
        <f>MONTH(EMPENHO[[#This Row],[data_empenho]])</f>
        <v>2</v>
      </c>
    </row>
    <row r="703" spans="1:39" x14ac:dyDescent="0.25">
      <c r="A703">
        <v>5</v>
      </c>
      <c r="B703">
        <v>502</v>
      </c>
      <c r="C703">
        <v>12</v>
      </c>
      <c r="D703">
        <v>361</v>
      </c>
      <c r="E703">
        <v>2</v>
      </c>
      <c r="F703">
        <v>0</v>
      </c>
      <c r="G703">
        <v>2025</v>
      </c>
      <c r="H703" s="17" t="s">
        <v>1708</v>
      </c>
      <c r="I703">
        <v>31</v>
      </c>
      <c r="J703">
        <v>0</v>
      </c>
      <c r="K703" s="17" t="s">
        <v>1809</v>
      </c>
      <c r="L703" s="1">
        <v>44589</v>
      </c>
      <c r="M703">
        <v>4240.3</v>
      </c>
      <c r="N703" s="17" t="s">
        <v>437</v>
      </c>
      <c r="O703">
        <v>6</v>
      </c>
      <c r="P703" s="17" t="s">
        <v>438</v>
      </c>
      <c r="Q703">
        <v>501</v>
      </c>
      <c r="R703" s="17" t="s">
        <v>439</v>
      </c>
      <c r="S703" s="17" t="s">
        <v>440</v>
      </c>
      <c r="T703" s="17" t="s">
        <v>438</v>
      </c>
      <c r="U703">
        <v>0</v>
      </c>
      <c r="V703">
        <v>0</v>
      </c>
      <c r="W703" s="17" t="s">
        <v>1810</v>
      </c>
      <c r="X703" s="17" t="s">
        <v>442</v>
      </c>
      <c r="Y703">
        <v>0</v>
      </c>
      <c r="Z703" s="17" t="s">
        <v>443</v>
      </c>
      <c r="AA703" s="17" t="s">
        <v>443</v>
      </c>
      <c r="AB703" s="17" t="s">
        <v>444</v>
      </c>
      <c r="AC703">
        <v>0</v>
      </c>
      <c r="AD703">
        <v>0</v>
      </c>
      <c r="AE703">
        <v>0</v>
      </c>
      <c r="AF703">
        <v>2022</v>
      </c>
      <c r="AG703" s="1">
        <v>44562</v>
      </c>
      <c r="AH703" s="1">
        <v>44773</v>
      </c>
      <c r="AI703" s="1">
        <v>44785</v>
      </c>
      <c r="AJ703" s="17" t="s">
        <v>34</v>
      </c>
      <c r="AK703" s="17" t="s">
        <v>35</v>
      </c>
      <c r="AL703" s="17" t="s">
        <v>10388</v>
      </c>
      <c r="AM703" s="17">
        <f>MONTH(EMPENHO[[#This Row],[data_empenho]])</f>
        <v>1</v>
      </c>
    </row>
    <row r="704" spans="1:39" x14ac:dyDescent="0.25">
      <c r="A704">
        <v>5</v>
      </c>
      <c r="B704">
        <v>502</v>
      </c>
      <c r="C704">
        <v>12</v>
      </c>
      <c r="D704">
        <v>361</v>
      </c>
      <c r="E704">
        <v>2</v>
      </c>
      <c r="F704">
        <v>0</v>
      </c>
      <c r="G704">
        <v>2025</v>
      </c>
      <c r="H704" s="17" t="s">
        <v>1708</v>
      </c>
      <c r="I704">
        <v>31</v>
      </c>
      <c r="J704">
        <v>0</v>
      </c>
      <c r="K704" s="17" t="s">
        <v>1809</v>
      </c>
      <c r="L704" s="1">
        <v>44616</v>
      </c>
      <c r="M704">
        <v>-4240.3</v>
      </c>
      <c r="N704" s="17" t="s">
        <v>451</v>
      </c>
      <c r="O704">
        <v>6</v>
      </c>
      <c r="P704" s="17" t="s">
        <v>438</v>
      </c>
      <c r="Q704">
        <v>501</v>
      </c>
      <c r="R704" s="17" t="s">
        <v>439</v>
      </c>
      <c r="S704" s="17" t="s">
        <v>440</v>
      </c>
      <c r="T704" s="17" t="s">
        <v>438</v>
      </c>
      <c r="U704">
        <v>0</v>
      </c>
      <c r="V704">
        <v>0</v>
      </c>
      <c r="W704" s="17" t="s">
        <v>1711</v>
      </c>
      <c r="X704" s="17" t="s">
        <v>442</v>
      </c>
      <c r="Y704">
        <v>0</v>
      </c>
      <c r="Z704" s="17" t="s">
        <v>443</v>
      </c>
      <c r="AA704" s="17" t="s">
        <v>443</v>
      </c>
      <c r="AB704" s="17" t="s">
        <v>444</v>
      </c>
      <c r="AC704">
        <v>0</v>
      </c>
      <c r="AD704">
        <v>0</v>
      </c>
      <c r="AE704">
        <v>0</v>
      </c>
      <c r="AF704">
        <v>2022</v>
      </c>
      <c r="AG704" s="1">
        <v>44562</v>
      </c>
      <c r="AH704" s="1">
        <v>44773</v>
      </c>
      <c r="AI704" s="1">
        <v>44785</v>
      </c>
      <c r="AJ704" s="17" t="s">
        <v>34</v>
      </c>
      <c r="AK704" s="17" t="s">
        <v>35</v>
      </c>
      <c r="AL704" s="17" t="s">
        <v>10388</v>
      </c>
      <c r="AM704" s="17">
        <f>MONTH(EMPENHO[[#This Row],[data_empenho]])</f>
        <v>2</v>
      </c>
    </row>
    <row r="705" spans="1:39" x14ac:dyDescent="0.25">
      <c r="A705">
        <v>8</v>
      </c>
      <c r="B705">
        <v>801</v>
      </c>
      <c r="C705">
        <v>10</v>
      </c>
      <c r="D705">
        <v>122</v>
      </c>
      <c r="E705">
        <v>5</v>
      </c>
      <c r="F705">
        <v>0</v>
      </c>
      <c r="G705">
        <v>2084</v>
      </c>
      <c r="H705" s="17" t="s">
        <v>1708</v>
      </c>
      <c r="I705">
        <v>40</v>
      </c>
      <c r="J705">
        <v>0</v>
      </c>
      <c r="K705" s="17" t="s">
        <v>1811</v>
      </c>
      <c r="L705" s="1">
        <v>44589</v>
      </c>
      <c r="M705">
        <v>1441.87</v>
      </c>
      <c r="N705" s="17" t="s">
        <v>437</v>
      </c>
      <c r="O705">
        <v>6</v>
      </c>
      <c r="P705" s="17" t="s">
        <v>438</v>
      </c>
      <c r="Q705">
        <v>0</v>
      </c>
      <c r="R705" s="17" t="s">
        <v>439</v>
      </c>
      <c r="S705" s="17" t="s">
        <v>440</v>
      </c>
      <c r="T705" s="17" t="s">
        <v>438</v>
      </c>
      <c r="U705">
        <v>0</v>
      </c>
      <c r="V705">
        <v>0</v>
      </c>
      <c r="W705" s="17" t="s">
        <v>1812</v>
      </c>
      <c r="X705" s="17" t="s">
        <v>442</v>
      </c>
      <c r="Y705">
        <v>0</v>
      </c>
      <c r="Z705" s="17" t="s">
        <v>443</v>
      </c>
      <c r="AA705" s="17" t="s">
        <v>443</v>
      </c>
      <c r="AB705" s="17" t="s">
        <v>444</v>
      </c>
      <c r="AC705">
        <v>0</v>
      </c>
      <c r="AD705">
        <v>0</v>
      </c>
      <c r="AE705">
        <v>0</v>
      </c>
      <c r="AF705">
        <v>2022</v>
      </c>
      <c r="AG705" s="1">
        <v>44562</v>
      </c>
      <c r="AH705" s="1">
        <v>44773</v>
      </c>
      <c r="AI705" s="1">
        <v>44785</v>
      </c>
      <c r="AJ705" s="17" t="s">
        <v>34</v>
      </c>
      <c r="AK705" s="17" t="s">
        <v>35</v>
      </c>
      <c r="AL705" s="17" t="s">
        <v>10388</v>
      </c>
      <c r="AM705" s="17">
        <f>MONTH(EMPENHO[[#This Row],[data_empenho]])</f>
        <v>1</v>
      </c>
    </row>
    <row r="706" spans="1:39" x14ac:dyDescent="0.25">
      <c r="A706">
        <v>8</v>
      </c>
      <c r="B706">
        <v>801</v>
      </c>
      <c r="C706">
        <v>10</v>
      </c>
      <c r="D706">
        <v>122</v>
      </c>
      <c r="E706">
        <v>5</v>
      </c>
      <c r="F706">
        <v>0</v>
      </c>
      <c r="G706">
        <v>2084</v>
      </c>
      <c r="H706" s="17" t="s">
        <v>1708</v>
      </c>
      <c r="I706">
        <v>40</v>
      </c>
      <c r="J706">
        <v>0</v>
      </c>
      <c r="K706" s="17" t="s">
        <v>1811</v>
      </c>
      <c r="L706" s="1">
        <v>44616</v>
      </c>
      <c r="M706">
        <v>-1441.87</v>
      </c>
      <c r="N706" s="17" t="s">
        <v>451</v>
      </c>
      <c r="O706">
        <v>6</v>
      </c>
      <c r="P706" s="17" t="s">
        <v>438</v>
      </c>
      <c r="Q706">
        <v>0</v>
      </c>
      <c r="R706" s="17" t="s">
        <v>439</v>
      </c>
      <c r="S706" s="17" t="s">
        <v>440</v>
      </c>
      <c r="T706" s="17" t="s">
        <v>438</v>
      </c>
      <c r="U706">
        <v>0</v>
      </c>
      <c r="V706">
        <v>0</v>
      </c>
      <c r="W706" s="17" t="s">
        <v>1711</v>
      </c>
      <c r="X706" s="17" t="s">
        <v>442</v>
      </c>
      <c r="Y706">
        <v>0</v>
      </c>
      <c r="Z706" s="17" t="s">
        <v>443</v>
      </c>
      <c r="AA706" s="17" t="s">
        <v>443</v>
      </c>
      <c r="AB706" s="17" t="s">
        <v>444</v>
      </c>
      <c r="AC706">
        <v>0</v>
      </c>
      <c r="AD706">
        <v>0</v>
      </c>
      <c r="AE706">
        <v>0</v>
      </c>
      <c r="AF706">
        <v>2022</v>
      </c>
      <c r="AG706" s="1">
        <v>44562</v>
      </c>
      <c r="AH706" s="1">
        <v>44773</v>
      </c>
      <c r="AI706" s="1">
        <v>44785</v>
      </c>
      <c r="AJ706" s="17" t="s">
        <v>34</v>
      </c>
      <c r="AK706" s="17" t="s">
        <v>35</v>
      </c>
      <c r="AL706" s="17" t="s">
        <v>10388</v>
      </c>
      <c r="AM706" s="17">
        <f>MONTH(EMPENHO[[#This Row],[data_empenho]])</f>
        <v>2</v>
      </c>
    </row>
    <row r="707" spans="1:39" x14ac:dyDescent="0.25">
      <c r="A707">
        <v>8</v>
      </c>
      <c r="B707">
        <v>801</v>
      </c>
      <c r="C707">
        <v>10</v>
      </c>
      <c r="D707">
        <v>305</v>
      </c>
      <c r="E707">
        <v>7</v>
      </c>
      <c r="F707">
        <v>0</v>
      </c>
      <c r="G707">
        <v>2104</v>
      </c>
      <c r="H707" s="17" t="s">
        <v>1708</v>
      </c>
      <c r="I707">
        <v>40</v>
      </c>
      <c r="J707">
        <v>0</v>
      </c>
      <c r="K707" s="17" t="s">
        <v>1813</v>
      </c>
      <c r="L707" s="1">
        <v>44589</v>
      </c>
      <c r="M707">
        <v>1768.74</v>
      </c>
      <c r="N707" s="17" t="s">
        <v>437</v>
      </c>
      <c r="O707">
        <v>6</v>
      </c>
      <c r="P707" s="17" t="s">
        <v>438</v>
      </c>
      <c r="Q707">
        <v>0</v>
      </c>
      <c r="R707" s="17" t="s">
        <v>439</v>
      </c>
      <c r="S707" s="17" t="s">
        <v>440</v>
      </c>
      <c r="T707" s="17" t="s">
        <v>438</v>
      </c>
      <c r="U707">
        <v>0</v>
      </c>
      <c r="V707">
        <v>0</v>
      </c>
      <c r="W707" s="17" t="s">
        <v>1814</v>
      </c>
      <c r="X707" s="17" t="s">
        <v>442</v>
      </c>
      <c r="Y707">
        <v>0</v>
      </c>
      <c r="Z707" s="17" t="s">
        <v>443</v>
      </c>
      <c r="AA707" s="17" t="s">
        <v>443</v>
      </c>
      <c r="AB707" s="17" t="s">
        <v>444</v>
      </c>
      <c r="AC707">
        <v>0</v>
      </c>
      <c r="AD707">
        <v>0</v>
      </c>
      <c r="AE707">
        <v>0</v>
      </c>
      <c r="AF707">
        <v>2022</v>
      </c>
      <c r="AG707" s="1">
        <v>44562</v>
      </c>
      <c r="AH707" s="1">
        <v>44773</v>
      </c>
      <c r="AI707" s="1">
        <v>44785</v>
      </c>
      <c r="AJ707" s="17" t="s">
        <v>34</v>
      </c>
      <c r="AK707" s="17" t="s">
        <v>35</v>
      </c>
      <c r="AL707" s="17" t="s">
        <v>10388</v>
      </c>
      <c r="AM707" s="17">
        <f>MONTH(EMPENHO[[#This Row],[data_empenho]])</f>
        <v>1</v>
      </c>
    </row>
    <row r="708" spans="1:39" x14ac:dyDescent="0.25">
      <c r="A708">
        <v>8</v>
      </c>
      <c r="B708">
        <v>801</v>
      </c>
      <c r="C708">
        <v>10</v>
      </c>
      <c r="D708">
        <v>305</v>
      </c>
      <c r="E708">
        <v>7</v>
      </c>
      <c r="F708">
        <v>0</v>
      </c>
      <c r="G708">
        <v>2104</v>
      </c>
      <c r="H708" s="17" t="s">
        <v>1708</v>
      </c>
      <c r="I708">
        <v>40</v>
      </c>
      <c r="J708">
        <v>0</v>
      </c>
      <c r="K708" s="17" t="s">
        <v>1813</v>
      </c>
      <c r="L708" s="1">
        <v>44616</v>
      </c>
      <c r="M708">
        <v>-1768.74</v>
      </c>
      <c r="N708" s="17" t="s">
        <v>451</v>
      </c>
      <c r="O708">
        <v>6</v>
      </c>
      <c r="P708" s="17" t="s">
        <v>438</v>
      </c>
      <c r="Q708">
        <v>0</v>
      </c>
      <c r="R708" s="17" t="s">
        <v>439</v>
      </c>
      <c r="S708" s="17" t="s">
        <v>440</v>
      </c>
      <c r="T708" s="17" t="s">
        <v>438</v>
      </c>
      <c r="U708">
        <v>0</v>
      </c>
      <c r="V708">
        <v>0</v>
      </c>
      <c r="W708" s="17" t="s">
        <v>1711</v>
      </c>
      <c r="X708" s="17" t="s">
        <v>442</v>
      </c>
      <c r="Y708">
        <v>0</v>
      </c>
      <c r="Z708" s="17" t="s">
        <v>443</v>
      </c>
      <c r="AA708" s="17" t="s">
        <v>443</v>
      </c>
      <c r="AB708" s="17" t="s">
        <v>444</v>
      </c>
      <c r="AC708">
        <v>0</v>
      </c>
      <c r="AD708">
        <v>0</v>
      </c>
      <c r="AE708">
        <v>0</v>
      </c>
      <c r="AF708">
        <v>2022</v>
      </c>
      <c r="AG708" s="1">
        <v>44562</v>
      </c>
      <c r="AH708" s="1">
        <v>44773</v>
      </c>
      <c r="AI708" s="1">
        <v>44785</v>
      </c>
      <c r="AJ708" s="17" t="s">
        <v>34</v>
      </c>
      <c r="AK708" s="17" t="s">
        <v>35</v>
      </c>
      <c r="AL708" s="17" t="s">
        <v>10388</v>
      </c>
      <c r="AM708" s="17">
        <f>MONTH(EMPENHO[[#This Row],[data_empenho]])</f>
        <v>2</v>
      </c>
    </row>
    <row r="709" spans="1:39" x14ac:dyDescent="0.25">
      <c r="A709">
        <v>8</v>
      </c>
      <c r="B709">
        <v>801</v>
      </c>
      <c r="C709">
        <v>10</v>
      </c>
      <c r="D709">
        <v>301</v>
      </c>
      <c r="E709">
        <v>6</v>
      </c>
      <c r="F709">
        <v>0</v>
      </c>
      <c r="G709">
        <v>2105</v>
      </c>
      <c r="H709" s="17" t="s">
        <v>1708</v>
      </c>
      <c r="I709">
        <v>40</v>
      </c>
      <c r="J709">
        <v>0</v>
      </c>
      <c r="K709" s="17" t="s">
        <v>1815</v>
      </c>
      <c r="L709" s="1">
        <v>44589</v>
      </c>
      <c r="M709">
        <v>2560.63</v>
      </c>
      <c r="N709" s="17" t="s">
        <v>437</v>
      </c>
      <c r="O709">
        <v>6</v>
      </c>
      <c r="P709" s="17" t="s">
        <v>438</v>
      </c>
      <c r="Q709">
        <v>0</v>
      </c>
      <c r="R709" s="17" t="s">
        <v>439</v>
      </c>
      <c r="S709" s="17" t="s">
        <v>440</v>
      </c>
      <c r="T709" s="17" t="s">
        <v>438</v>
      </c>
      <c r="U709">
        <v>0</v>
      </c>
      <c r="V709">
        <v>0</v>
      </c>
      <c r="W709" s="17" t="s">
        <v>1816</v>
      </c>
      <c r="X709" s="17" t="s">
        <v>442</v>
      </c>
      <c r="Y709">
        <v>0</v>
      </c>
      <c r="Z709" s="17" t="s">
        <v>443</v>
      </c>
      <c r="AA709" s="17" t="s">
        <v>443</v>
      </c>
      <c r="AB709" s="17" t="s">
        <v>444</v>
      </c>
      <c r="AC709">
        <v>0</v>
      </c>
      <c r="AD709">
        <v>0</v>
      </c>
      <c r="AE709">
        <v>0</v>
      </c>
      <c r="AF709">
        <v>2022</v>
      </c>
      <c r="AG709" s="1">
        <v>44562</v>
      </c>
      <c r="AH709" s="1">
        <v>44773</v>
      </c>
      <c r="AI709" s="1">
        <v>44785</v>
      </c>
      <c r="AJ709" s="17" t="s">
        <v>34</v>
      </c>
      <c r="AK709" s="17" t="s">
        <v>35</v>
      </c>
      <c r="AL709" s="17" t="s">
        <v>10388</v>
      </c>
      <c r="AM709" s="17">
        <f>MONTH(EMPENHO[[#This Row],[data_empenho]])</f>
        <v>1</v>
      </c>
    </row>
    <row r="710" spans="1:39" x14ac:dyDescent="0.25">
      <c r="A710">
        <v>8</v>
      </c>
      <c r="B710">
        <v>801</v>
      </c>
      <c r="C710">
        <v>10</v>
      </c>
      <c r="D710">
        <v>301</v>
      </c>
      <c r="E710">
        <v>6</v>
      </c>
      <c r="F710">
        <v>0</v>
      </c>
      <c r="G710">
        <v>2105</v>
      </c>
      <c r="H710" s="17" t="s">
        <v>1708</v>
      </c>
      <c r="I710">
        <v>40</v>
      </c>
      <c r="J710">
        <v>0</v>
      </c>
      <c r="K710" s="17" t="s">
        <v>1815</v>
      </c>
      <c r="L710" s="1">
        <v>44616</v>
      </c>
      <c r="M710">
        <v>-2560.63</v>
      </c>
      <c r="N710" s="17" t="s">
        <v>451</v>
      </c>
      <c r="O710">
        <v>6</v>
      </c>
      <c r="P710" s="17" t="s">
        <v>438</v>
      </c>
      <c r="Q710">
        <v>0</v>
      </c>
      <c r="R710" s="17" t="s">
        <v>439</v>
      </c>
      <c r="S710" s="17" t="s">
        <v>440</v>
      </c>
      <c r="T710" s="17" t="s">
        <v>438</v>
      </c>
      <c r="U710">
        <v>0</v>
      </c>
      <c r="V710">
        <v>0</v>
      </c>
      <c r="W710" s="17" t="s">
        <v>1711</v>
      </c>
      <c r="X710" s="17" t="s">
        <v>442</v>
      </c>
      <c r="Y710">
        <v>0</v>
      </c>
      <c r="Z710" s="17" t="s">
        <v>443</v>
      </c>
      <c r="AA710" s="17" t="s">
        <v>443</v>
      </c>
      <c r="AB710" s="17" t="s">
        <v>444</v>
      </c>
      <c r="AC710">
        <v>0</v>
      </c>
      <c r="AD710">
        <v>0</v>
      </c>
      <c r="AE710">
        <v>0</v>
      </c>
      <c r="AF710">
        <v>2022</v>
      </c>
      <c r="AG710" s="1">
        <v>44562</v>
      </c>
      <c r="AH710" s="1">
        <v>44773</v>
      </c>
      <c r="AI710" s="1">
        <v>44785</v>
      </c>
      <c r="AJ710" s="17" t="s">
        <v>34</v>
      </c>
      <c r="AK710" s="17" t="s">
        <v>35</v>
      </c>
      <c r="AL710" s="17" t="s">
        <v>10388</v>
      </c>
      <c r="AM710" s="17">
        <f>MONTH(EMPENHO[[#This Row],[data_empenho]])</f>
        <v>2</v>
      </c>
    </row>
    <row r="711" spans="1:39" x14ac:dyDescent="0.25">
      <c r="A711">
        <v>8</v>
      </c>
      <c r="B711">
        <v>801</v>
      </c>
      <c r="C711">
        <v>10</v>
      </c>
      <c r="D711">
        <v>301</v>
      </c>
      <c r="E711">
        <v>6</v>
      </c>
      <c r="F711">
        <v>0</v>
      </c>
      <c r="G711">
        <v>2089</v>
      </c>
      <c r="H711" s="17" t="s">
        <v>1708</v>
      </c>
      <c r="I711">
        <v>40</v>
      </c>
      <c r="J711">
        <v>0</v>
      </c>
      <c r="K711" s="17" t="s">
        <v>1817</v>
      </c>
      <c r="L711" s="1">
        <v>44589</v>
      </c>
      <c r="M711">
        <v>666.76</v>
      </c>
      <c r="N711" s="17" t="s">
        <v>437</v>
      </c>
      <c r="O711">
        <v>6</v>
      </c>
      <c r="P711" s="17" t="s">
        <v>438</v>
      </c>
      <c r="Q711">
        <v>0</v>
      </c>
      <c r="R711" s="17" t="s">
        <v>439</v>
      </c>
      <c r="S711" s="17" t="s">
        <v>440</v>
      </c>
      <c r="T711" s="17" t="s">
        <v>438</v>
      </c>
      <c r="U711">
        <v>0</v>
      </c>
      <c r="V711">
        <v>0</v>
      </c>
      <c r="W711" s="17" t="s">
        <v>1818</v>
      </c>
      <c r="X711" s="17" t="s">
        <v>442</v>
      </c>
      <c r="Y711">
        <v>0</v>
      </c>
      <c r="Z711" s="17" t="s">
        <v>443</v>
      </c>
      <c r="AA711" s="17" t="s">
        <v>443</v>
      </c>
      <c r="AB711" s="17" t="s">
        <v>444</v>
      </c>
      <c r="AC711">
        <v>0</v>
      </c>
      <c r="AD711">
        <v>0</v>
      </c>
      <c r="AE711">
        <v>0</v>
      </c>
      <c r="AF711">
        <v>2022</v>
      </c>
      <c r="AG711" s="1">
        <v>44562</v>
      </c>
      <c r="AH711" s="1">
        <v>44773</v>
      </c>
      <c r="AI711" s="1">
        <v>44785</v>
      </c>
      <c r="AJ711" s="17" t="s">
        <v>34</v>
      </c>
      <c r="AK711" s="17" t="s">
        <v>35</v>
      </c>
      <c r="AL711" s="17" t="s">
        <v>10388</v>
      </c>
      <c r="AM711" s="17">
        <f>MONTH(EMPENHO[[#This Row],[data_empenho]])</f>
        <v>1</v>
      </c>
    </row>
    <row r="712" spans="1:39" x14ac:dyDescent="0.25">
      <c r="A712">
        <v>8</v>
      </c>
      <c r="B712">
        <v>801</v>
      </c>
      <c r="C712">
        <v>10</v>
      </c>
      <c r="D712">
        <v>301</v>
      </c>
      <c r="E712">
        <v>6</v>
      </c>
      <c r="F712">
        <v>0</v>
      </c>
      <c r="G712">
        <v>2089</v>
      </c>
      <c r="H712" s="17" t="s">
        <v>1708</v>
      </c>
      <c r="I712">
        <v>40</v>
      </c>
      <c r="J712">
        <v>0</v>
      </c>
      <c r="K712" s="17" t="s">
        <v>1817</v>
      </c>
      <c r="L712" s="1">
        <v>44616</v>
      </c>
      <c r="M712">
        <v>-666.76</v>
      </c>
      <c r="N712" s="17" t="s">
        <v>451</v>
      </c>
      <c r="O712">
        <v>6</v>
      </c>
      <c r="P712" s="17" t="s">
        <v>438</v>
      </c>
      <c r="Q712">
        <v>0</v>
      </c>
      <c r="R712" s="17" t="s">
        <v>439</v>
      </c>
      <c r="S712" s="17" t="s">
        <v>440</v>
      </c>
      <c r="T712" s="17" t="s">
        <v>438</v>
      </c>
      <c r="U712">
        <v>0</v>
      </c>
      <c r="V712">
        <v>0</v>
      </c>
      <c r="W712" s="17" t="s">
        <v>1711</v>
      </c>
      <c r="X712" s="17" t="s">
        <v>442</v>
      </c>
      <c r="Y712">
        <v>0</v>
      </c>
      <c r="Z712" s="17" t="s">
        <v>443</v>
      </c>
      <c r="AA712" s="17" t="s">
        <v>443</v>
      </c>
      <c r="AB712" s="17" t="s">
        <v>444</v>
      </c>
      <c r="AC712">
        <v>0</v>
      </c>
      <c r="AD712">
        <v>0</v>
      </c>
      <c r="AE712">
        <v>0</v>
      </c>
      <c r="AF712">
        <v>2022</v>
      </c>
      <c r="AG712" s="1">
        <v>44562</v>
      </c>
      <c r="AH712" s="1">
        <v>44773</v>
      </c>
      <c r="AI712" s="1">
        <v>44785</v>
      </c>
      <c r="AJ712" s="17" t="s">
        <v>34</v>
      </c>
      <c r="AK712" s="17" t="s">
        <v>35</v>
      </c>
      <c r="AL712" s="17" t="s">
        <v>10388</v>
      </c>
      <c r="AM712" s="17">
        <f>MONTH(EMPENHO[[#This Row],[data_empenho]])</f>
        <v>2</v>
      </c>
    </row>
    <row r="713" spans="1:39" x14ac:dyDescent="0.25">
      <c r="A713">
        <v>8</v>
      </c>
      <c r="B713">
        <v>801</v>
      </c>
      <c r="C713">
        <v>10</v>
      </c>
      <c r="D713">
        <v>301</v>
      </c>
      <c r="E713">
        <v>9</v>
      </c>
      <c r="F713">
        <v>0</v>
      </c>
      <c r="G713">
        <v>2109</v>
      </c>
      <c r="H713" s="17" t="s">
        <v>1708</v>
      </c>
      <c r="I713">
        <v>40</v>
      </c>
      <c r="J713">
        <v>0</v>
      </c>
      <c r="K713" s="17" t="s">
        <v>1819</v>
      </c>
      <c r="L713" s="1">
        <v>44589</v>
      </c>
      <c r="M713">
        <v>783.54</v>
      </c>
      <c r="N713" s="17" t="s">
        <v>437</v>
      </c>
      <c r="O713">
        <v>6</v>
      </c>
      <c r="P713" s="17" t="s">
        <v>438</v>
      </c>
      <c r="Q713">
        <v>0</v>
      </c>
      <c r="R713" s="17" t="s">
        <v>439</v>
      </c>
      <c r="S713" s="17" t="s">
        <v>440</v>
      </c>
      <c r="T713" s="17" t="s">
        <v>438</v>
      </c>
      <c r="U713">
        <v>0</v>
      </c>
      <c r="V713">
        <v>0</v>
      </c>
      <c r="W713" s="17" t="s">
        <v>1820</v>
      </c>
      <c r="X713" s="17" t="s">
        <v>442</v>
      </c>
      <c r="Y713">
        <v>0</v>
      </c>
      <c r="Z713" s="17" t="s">
        <v>443</v>
      </c>
      <c r="AA713" s="17" t="s">
        <v>443</v>
      </c>
      <c r="AB713" s="17" t="s">
        <v>444</v>
      </c>
      <c r="AC713">
        <v>0</v>
      </c>
      <c r="AD713">
        <v>0</v>
      </c>
      <c r="AE713">
        <v>0</v>
      </c>
      <c r="AF713">
        <v>2022</v>
      </c>
      <c r="AG713" s="1">
        <v>44562</v>
      </c>
      <c r="AH713" s="1">
        <v>44773</v>
      </c>
      <c r="AI713" s="1">
        <v>44785</v>
      </c>
      <c r="AJ713" s="17" t="s">
        <v>34</v>
      </c>
      <c r="AK713" s="17" t="s">
        <v>35</v>
      </c>
      <c r="AL713" s="17" t="s">
        <v>10388</v>
      </c>
      <c r="AM713" s="17">
        <f>MONTH(EMPENHO[[#This Row],[data_empenho]])</f>
        <v>1</v>
      </c>
    </row>
    <row r="714" spans="1:39" x14ac:dyDescent="0.25">
      <c r="A714">
        <v>8</v>
      </c>
      <c r="B714">
        <v>801</v>
      </c>
      <c r="C714">
        <v>10</v>
      </c>
      <c r="D714">
        <v>301</v>
      </c>
      <c r="E714">
        <v>9</v>
      </c>
      <c r="F714">
        <v>0</v>
      </c>
      <c r="G714">
        <v>2109</v>
      </c>
      <c r="H714" s="17" t="s">
        <v>1708</v>
      </c>
      <c r="I714">
        <v>40</v>
      </c>
      <c r="J714">
        <v>0</v>
      </c>
      <c r="K714" s="17" t="s">
        <v>1819</v>
      </c>
      <c r="L714" s="1">
        <v>44616</v>
      </c>
      <c r="M714">
        <v>-783.54</v>
      </c>
      <c r="N714" s="17" t="s">
        <v>451</v>
      </c>
      <c r="O714">
        <v>6</v>
      </c>
      <c r="P714" s="17" t="s">
        <v>438</v>
      </c>
      <c r="Q714">
        <v>0</v>
      </c>
      <c r="R714" s="17" t="s">
        <v>439</v>
      </c>
      <c r="S714" s="17" t="s">
        <v>440</v>
      </c>
      <c r="T714" s="17" t="s">
        <v>438</v>
      </c>
      <c r="U714">
        <v>0</v>
      </c>
      <c r="V714">
        <v>0</v>
      </c>
      <c r="W714" s="17" t="s">
        <v>1711</v>
      </c>
      <c r="X714" s="17" t="s">
        <v>442</v>
      </c>
      <c r="Y714">
        <v>0</v>
      </c>
      <c r="Z714" s="17" t="s">
        <v>443</v>
      </c>
      <c r="AA714" s="17" t="s">
        <v>443</v>
      </c>
      <c r="AB714" s="17" t="s">
        <v>444</v>
      </c>
      <c r="AC714">
        <v>0</v>
      </c>
      <c r="AD714">
        <v>0</v>
      </c>
      <c r="AE714">
        <v>0</v>
      </c>
      <c r="AF714">
        <v>2022</v>
      </c>
      <c r="AG714" s="1">
        <v>44562</v>
      </c>
      <c r="AH714" s="1">
        <v>44773</v>
      </c>
      <c r="AI714" s="1">
        <v>44785</v>
      </c>
      <c r="AJ714" s="17" t="s">
        <v>34</v>
      </c>
      <c r="AK714" s="17" t="s">
        <v>35</v>
      </c>
      <c r="AL714" s="17" t="s">
        <v>10388</v>
      </c>
      <c r="AM714" s="17">
        <f>MONTH(EMPENHO[[#This Row],[data_empenho]])</f>
        <v>2</v>
      </c>
    </row>
    <row r="715" spans="1:39" x14ac:dyDescent="0.25">
      <c r="A715">
        <v>8</v>
      </c>
      <c r="B715">
        <v>801</v>
      </c>
      <c r="C715">
        <v>10</v>
      </c>
      <c r="D715">
        <v>301</v>
      </c>
      <c r="E715">
        <v>6</v>
      </c>
      <c r="F715">
        <v>0</v>
      </c>
      <c r="G715">
        <v>2090</v>
      </c>
      <c r="H715" s="17" t="s">
        <v>1708</v>
      </c>
      <c r="I715">
        <v>40</v>
      </c>
      <c r="J715">
        <v>0</v>
      </c>
      <c r="K715" s="17" t="s">
        <v>1821</v>
      </c>
      <c r="L715" s="1">
        <v>44589</v>
      </c>
      <c r="M715">
        <v>1370.96</v>
      </c>
      <c r="N715" s="17" t="s">
        <v>437</v>
      </c>
      <c r="O715">
        <v>6</v>
      </c>
      <c r="P715" s="17" t="s">
        <v>438</v>
      </c>
      <c r="Q715">
        <v>0</v>
      </c>
      <c r="R715" s="17" t="s">
        <v>439</v>
      </c>
      <c r="S715" s="17" t="s">
        <v>440</v>
      </c>
      <c r="T715" s="17" t="s">
        <v>438</v>
      </c>
      <c r="U715">
        <v>0</v>
      </c>
      <c r="V715">
        <v>0</v>
      </c>
      <c r="W715" s="17" t="s">
        <v>1822</v>
      </c>
      <c r="X715" s="17" t="s">
        <v>442</v>
      </c>
      <c r="Y715">
        <v>0</v>
      </c>
      <c r="Z715" s="17" t="s">
        <v>443</v>
      </c>
      <c r="AA715" s="17" t="s">
        <v>443</v>
      </c>
      <c r="AB715" s="17" t="s">
        <v>444</v>
      </c>
      <c r="AC715">
        <v>0</v>
      </c>
      <c r="AD715">
        <v>0</v>
      </c>
      <c r="AE715">
        <v>0</v>
      </c>
      <c r="AF715">
        <v>2022</v>
      </c>
      <c r="AG715" s="1">
        <v>44562</v>
      </c>
      <c r="AH715" s="1">
        <v>44773</v>
      </c>
      <c r="AI715" s="1">
        <v>44785</v>
      </c>
      <c r="AJ715" s="17" t="s">
        <v>34</v>
      </c>
      <c r="AK715" s="17" t="s">
        <v>35</v>
      </c>
      <c r="AL715" s="17" t="s">
        <v>10388</v>
      </c>
      <c r="AM715" s="17">
        <f>MONTH(EMPENHO[[#This Row],[data_empenho]])</f>
        <v>1</v>
      </c>
    </row>
    <row r="716" spans="1:39" x14ac:dyDescent="0.25">
      <c r="A716">
        <v>8</v>
      </c>
      <c r="B716">
        <v>801</v>
      </c>
      <c r="C716">
        <v>10</v>
      </c>
      <c r="D716">
        <v>301</v>
      </c>
      <c r="E716">
        <v>6</v>
      </c>
      <c r="F716">
        <v>0</v>
      </c>
      <c r="G716">
        <v>2090</v>
      </c>
      <c r="H716" s="17" t="s">
        <v>1708</v>
      </c>
      <c r="I716">
        <v>40</v>
      </c>
      <c r="J716">
        <v>0</v>
      </c>
      <c r="K716" s="17" t="s">
        <v>1821</v>
      </c>
      <c r="L716" s="1">
        <v>44616</v>
      </c>
      <c r="M716">
        <v>-1370.96</v>
      </c>
      <c r="N716" s="17" t="s">
        <v>451</v>
      </c>
      <c r="O716">
        <v>6</v>
      </c>
      <c r="P716" s="17" t="s">
        <v>438</v>
      </c>
      <c r="Q716">
        <v>0</v>
      </c>
      <c r="R716" s="17" t="s">
        <v>439</v>
      </c>
      <c r="S716" s="17" t="s">
        <v>440</v>
      </c>
      <c r="T716" s="17" t="s">
        <v>438</v>
      </c>
      <c r="U716">
        <v>0</v>
      </c>
      <c r="V716">
        <v>0</v>
      </c>
      <c r="W716" s="17" t="s">
        <v>1711</v>
      </c>
      <c r="X716" s="17" t="s">
        <v>442</v>
      </c>
      <c r="Y716">
        <v>0</v>
      </c>
      <c r="Z716" s="17" t="s">
        <v>443</v>
      </c>
      <c r="AA716" s="17" t="s">
        <v>443</v>
      </c>
      <c r="AB716" s="17" t="s">
        <v>444</v>
      </c>
      <c r="AC716">
        <v>0</v>
      </c>
      <c r="AD716">
        <v>0</v>
      </c>
      <c r="AE716">
        <v>0</v>
      </c>
      <c r="AF716">
        <v>2022</v>
      </c>
      <c r="AG716" s="1">
        <v>44562</v>
      </c>
      <c r="AH716" s="1">
        <v>44773</v>
      </c>
      <c r="AI716" s="1">
        <v>44785</v>
      </c>
      <c r="AJ716" s="17" t="s">
        <v>34</v>
      </c>
      <c r="AK716" s="17" t="s">
        <v>35</v>
      </c>
      <c r="AL716" s="17" t="s">
        <v>10388</v>
      </c>
      <c r="AM716" s="17">
        <f>MONTH(EMPENHO[[#This Row],[data_empenho]])</f>
        <v>2</v>
      </c>
    </row>
    <row r="717" spans="1:39" x14ac:dyDescent="0.25">
      <c r="A717">
        <v>8</v>
      </c>
      <c r="B717">
        <v>801</v>
      </c>
      <c r="C717">
        <v>10</v>
      </c>
      <c r="D717">
        <v>301</v>
      </c>
      <c r="E717">
        <v>6</v>
      </c>
      <c r="F717">
        <v>0</v>
      </c>
      <c r="G717">
        <v>2092</v>
      </c>
      <c r="H717" s="17" t="s">
        <v>1708</v>
      </c>
      <c r="I717">
        <v>40</v>
      </c>
      <c r="J717">
        <v>0</v>
      </c>
      <c r="K717" s="17" t="s">
        <v>1823</v>
      </c>
      <c r="L717" s="1">
        <v>44589</v>
      </c>
      <c r="M717">
        <v>3468.26</v>
      </c>
      <c r="N717" s="17" t="s">
        <v>437</v>
      </c>
      <c r="O717">
        <v>6</v>
      </c>
      <c r="P717" s="17" t="s">
        <v>438</v>
      </c>
      <c r="Q717">
        <v>0</v>
      </c>
      <c r="R717" s="17" t="s">
        <v>439</v>
      </c>
      <c r="S717" s="17" t="s">
        <v>440</v>
      </c>
      <c r="T717" s="17" t="s">
        <v>438</v>
      </c>
      <c r="U717">
        <v>0</v>
      </c>
      <c r="V717">
        <v>0</v>
      </c>
      <c r="W717" s="17" t="s">
        <v>1824</v>
      </c>
      <c r="X717" s="17" t="s">
        <v>442</v>
      </c>
      <c r="Y717">
        <v>0</v>
      </c>
      <c r="Z717" s="17" t="s">
        <v>443</v>
      </c>
      <c r="AA717" s="17" t="s">
        <v>443</v>
      </c>
      <c r="AB717" s="17" t="s">
        <v>444</v>
      </c>
      <c r="AC717">
        <v>0</v>
      </c>
      <c r="AD717">
        <v>0</v>
      </c>
      <c r="AE717">
        <v>0</v>
      </c>
      <c r="AF717">
        <v>2022</v>
      </c>
      <c r="AG717" s="1">
        <v>44562</v>
      </c>
      <c r="AH717" s="1">
        <v>44773</v>
      </c>
      <c r="AI717" s="1">
        <v>44785</v>
      </c>
      <c r="AJ717" s="17" t="s">
        <v>34</v>
      </c>
      <c r="AK717" s="17" t="s">
        <v>35</v>
      </c>
      <c r="AL717" s="17" t="s">
        <v>10388</v>
      </c>
      <c r="AM717" s="17">
        <f>MONTH(EMPENHO[[#This Row],[data_empenho]])</f>
        <v>1</v>
      </c>
    </row>
    <row r="718" spans="1:39" x14ac:dyDescent="0.25">
      <c r="A718">
        <v>8</v>
      </c>
      <c r="B718">
        <v>801</v>
      </c>
      <c r="C718">
        <v>10</v>
      </c>
      <c r="D718">
        <v>301</v>
      </c>
      <c r="E718">
        <v>6</v>
      </c>
      <c r="F718">
        <v>0</v>
      </c>
      <c r="G718">
        <v>2092</v>
      </c>
      <c r="H718" s="17" t="s">
        <v>1708</v>
      </c>
      <c r="I718">
        <v>40</v>
      </c>
      <c r="J718">
        <v>0</v>
      </c>
      <c r="K718" s="17" t="s">
        <v>1823</v>
      </c>
      <c r="L718" s="1">
        <v>44616</v>
      </c>
      <c r="M718">
        <v>-3468.26</v>
      </c>
      <c r="N718" s="17" t="s">
        <v>451</v>
      </c>
      <c r="O718">
        <v>6</v>
      </c>
      <c r="P718" s="17" t="s">
        <v>438</v>
      </c>
      <c r="Q718">
        <v>0</v>
      </c>
      <c r="R718" s="17" t="s">
        <v>439</v>
      </c>
      <c r="S718" s="17" t="s">
        <v>440</v>
      </c>
      <c r="T718" s="17" t="s">
        <v>438</v>
      </c>
      <c r="U718">
        <v>0</v>
      </c>
      <c r="V718">
        <v>0</v>
      </c>
      <c r="W718" s="17" t="s">
        <v>1711</v>
      </c>
      <c r="X718" s="17" t="s">
        <v>442</v>
      </c>
      <c r="Y718">
        <v>0</v>
      </c>
      <c r="Z718" s="17" t="s">
        <v>443</v>
      </c>
      <c r="AA718" s="17" t="s">
        <v>443</v>
      </c>
      <c r="AB718" s="17" t="s">
        <v>444</v>
      </c>
      <c r="AC718">
        <v>0</v>
      </c>
      <c r="AD718">
        <v>0</v>
      </c>
      <c r="AE718">
        <v>0</v>
      </c>
      <c r="AF718">
        <v>2022</v>
      </c>
      <c r="AG718" s="1">
        <v>44562</v>
      </c>
      <c r="AH718" s="1">
        <v>44773</v>
      </c>
      <c r="AI718" s="1">
        <v>44785</v>
      </c>
      <c r="AJ718" s="17" t="s">
        <v>34</v>
      </c>
      <c r="AK718" s="17" t="s">
        <v>35</v>
      </c>
      <c r="AL718" s="17" t="s">
        <v>10388</v>
      </c>
      <c r="AM718" s="17">
        <f>MONTH(EMPENHO[[#This Row],[data_empenho]])</f>
        <v>2</v>
      </c>
    </row>
    <row r="719" spans="1:39" x14ac:dyDescent="0.25">
      <c r="A719">
        <v>8</v>
      </c>
      <c r="B719">
        <v>801</v>
      </c>
      <c r="C719">
        <v>10</v>
      </c>
      <c r="D719">
        <v>301</v>
      </c>
      <c r="E719">
        <v>6</v>
      </c>
      <c r="F719">
        <v>0</v>
      </c>
      <c r="G719">
        <v>2090</v>
      </c>
      <c r="H719" s="17" t="s">
        <v>1708</v>
      </c>
      <c r="I719">
        <v>40</v>
      </c>
      <c r="J719">
        <v>0</v>
      </c>
      <c r="K719" s="17" t="s">
        <v>1825</v>
      </c>
      <c r="L719" s="1">
        <v>44589</v>
      </c>
      <c r="M719">
        <v>1060.6199999999999</v>
      </c>
      <c r="N719" s="17" t="s">
        <v>437</v>
      </c>
      <c r="O719">
        <v>6</v>
      </c>
      <c r="P719" s="17" t="s">
        <v>438</v>
      </c>
      <c r="Q719">
        <v>0</v>
      </c>
      <c r="R719" s="17" t="s">
        <v>439</v>
      </c>
      <c r="S719" s="17" t="s">
        <v>440</v>
      </c>
      <c r="T719" s="17" t="s">
        <v>438</v>
      </c>
      <c r="U719">
        <v>0</v>
      </c>
      <c r="V719">
        <v>0</v>
      </c>
      <c r="W719" s="17" t="s">
        <v>1826</v>
      </c>
      <c r="X719" s="17" t="s">
        <v>442</v>
      </c>
      <c r="Y719">
        <v>0</v>
      </c>
      <c r="Z719" s="17" t="s">
        <v>443</v>
      </c>
      <c r="AA719" s="17" t="s">
        <v>443</v>
      </c>
      <c r="AB719" s="17" t="s">
        <v>444</v>
      </c>
      <c r="AC719">
        <v>0</v>
      </c>
      <c r="AD719">
        <v>0</v>
      </c>
      <c r="AE719">
        <v>0</v>
      </c>
      <c r="AF719">
        <v>2022</v>
      </c>
      <c r="AG719" s="1">
        <v>44562</v>
      </c>
      <c r="AH719" s="1">
        <v>44773</v>
      </c>
      <c r="AI719" s="1">
        <v>44785</v>
      </c>
      <c r="AJ719" s="17" t="s">
        <v>34</v>
      </c>
      <c r="AK719" s="17" t="s">
        <v>35</v>
      </c>
      <c r="AL719" s="17" t="s">
        <v>10388</v>
      </c>
      <c r="AM719" s="17">
        <f>MONTH(EMPENHO[[#This Row],[data_empenho]])</f>
        <v>1</v>
      </c>
    </row>
    <row r="720" spans="1:39" x14ac:dyDescent="0.25">
      <c r="A720">
        <v>8</v>
      </c>
      <c r="B720">
        <v>801</v>
      </c>
      <c r="C720">
        <v>10</v>
      </c>
      <c r="D720">
        <v>301</v>
      </c>
      <c r="E720">
        <v>6</v>
      </c>
      <c r="F720">
        <v>0</v>
      </c>
      <c r="G720">
        <v>2090</v>
      </c>
      <c r="H720" s="17" t="s">
        <v>1708</v>
      </c>
      <c r="I720">
        <v>40</v>
      </c>
      <c r="J720">
        <v>0</v>
      </c>
      <c r="K720" s="17" t="s">
        <v>1825</v>
      </c>
      <c r="L720" s="1">
        <v>44616</v>
      </c>
      <c r="M720">
        <v>-1060.6199999999999</v>
      </c>
      <c r="N720" s="17" t="s">
        <v>451</v>
      </c>
      <c r="O720">
        <v>6</v>
      </c>
      <c r="P720" s="17" t="s">
        <v>438</v>
      </c>
      <c r="Q720">
        <v>0</v>
      </c>
      <c r="R720" s="17" t="s">
        <v>439</v>
      </c>
      <c r="S720" s="17" t="s">
        <v>440</v>
      </c>
      <c r="T720" s="17" t="s">
        <v>438</v>
      </c>
      <c r="U720">
        <v>0</v>
      </c>
      <c r="V720">
        <v>0</v>
      </c>
      <c r="W720" s="17" t="s">
        <v>1711</v>
      </c>
      <c r="X720" s="17" t="s">
        <v>442</v>
      </c>
      <c r="Y720">
        <v>0</v>
      </c>
      <c r="Z720" s="17" t="s">
        <v>443</v>
      </c>
      <c r="AA720" s="17" t="s">
        <v>443</v>
      </c>
      <c r="AB720" s="17" t="s">
        <v>444</v>
      </c>
      <c r="AC720">
        <v>0</v>
      </c>
      <c r="AD720">
        <v>0</v>
      </c>
      <c r="AE720">
        <v>0</v>
      </c>
      <c r="AF720">
        <v>2022</v>
      </c>
      <c r="AG720" s="1">
        <v>44562</v>
      </c>
      <c r="AH720" s="1">
        <v>44773</v>
      </c>
      <c r="AI720" s="1">
        <v>44785</v>
      </c>
      <c r="AJ720" s="17" t="s">
        <v>34</v>
      </c>
      <c r="AK720" s="17" t="s">
        <v>35</v>
      </c>
      <c r="AL720" s="17" t="s">
        <v>10388</v>
      </c>
      <c r="AM720" s="17">
        <f>MONTH(EMPENHO[[#This Row],[data_empenho]])</f>
        <v>2</v>
      </c>
    </row>
    <row r="721" spans="1:39" x14ac:dyDescent="0.25">
      <c r="A721">
        <v>8</v>
      </c>
      <c r="B721">
        <v>801</v>
      </c>
      <c r="C721">
        <v>10</v>
      </c>
      <c r="D721">
        <v>301</v>
      </c>
      <c r="E721">
        <v>6</v>
      </c>
      <c r="F721">
        <v>0</v>
      </c>
      <c r="G721">
        <v>2092</v>
      </c>
      <c r="H721" s="17" t="s">
        <v>1708</v>
      </c>
      <c r="I721">
        <v>40</v>
      </c>
      <c r="J721">
        <v>0</v>
      </c>
      <c r="K721" s="17" t="s">
        <v>1827</v>
      </c>
      <c r="L721" s="1">
        <v>44589</v>
      </c>
      <c r="M721">
        <v>3492.74</v>
      </c>
      <c r="N721" s="17" t="s">
        <v>437</v>
      </c>
      <c r="O721">
        <v>6</v>
      </c>
      <c r="P721" s="17" t="s">
        <v>438</v>
      </c>
      <c r="Q721">
        <v>0</v>
      </c>
      <c r="R721" s="17" t="s">
        <v>439</v>
      </c>
      <c r="S721" s="17" t="s">
        <v>440</v>
      </c>
      <c r="T721" s="17" t="s">
        <v>438</v>
      </c>
      <c r="U721">
        <v>0</v>
      </c>
      <c r="V721">
        <v>0</v>
      </c>
      <c r="W721" s="17" t="s">
        <v>1828</v>
      </c>
      <c r="X721" s="17" t="s">
        <v>442</v>
      </c>
      <c r="Y721">
        <v>0</v>
      </c>
      <c r="Z721" s="17" t="s">
        <v>443</v>
      </c>
      <c r="AA721" s="17" t="s">
        <v>443</v>
      </c>
      <c r="AB721" s="17" t="s">
        <v>444</v>
      </c>
      <c r="AC721">
        <v>0</v>
      </c>
      <c r="AD721">
        <v>0</v>
      </c>
      <c r="AE721">
        <v>0</v>
      </c>
      <c r="AF721">
        <v>2022</v>
      </c>
      <c r="AG721" s="1">
        <v>44562</v>
      </c>
      <c r="AH721" s="1">
        <v>44773</v>
      </c>
      <c r="AI721" s="1">
        <v>44785</v>
      </c>
      <c r="AJ721" s="17" t="s">
        <v>34</v>
      </c>
      <c r="AK721" s="17" t="s">
        <v>35</v>
      </c>
      <c r="AL721" s="17" t="s">
        <v>10388</v>
      </c>
      <c r="AM721" s="17">
        <f>MONTH(EMPENHO[[#This Row],[data_empenho]])</f>
        <v>1</v>
      </c>
    </row>
    <row r="722" spans="1:39" x14ac:dyDescent="0.25">
      <c r="A722">
        <v>8</v>
      </c>
      <c r="B722">
        <v>801</v>
      </c>
      <c r="C722">
        <v>10</v>
      </c>
      <c r="D722">
        <v>301</v>
      </c>
      <c r="E722">
        <v>6</v>
      </c>
      <c r="F722">
        <v>0</v>
      </c>
      <c r="G722">
        <v>2092</v>
      </c>
      <c r="H722" s="17" t="s">
        <v>1708</v>
      </c>
      <c r="I722">
        <v>40</v>
      </c>
      <c r="J722">
        <v>0</v>
      </c>
      <c r="K722" s="17" t="s">
        <v>1827</v>
      </c>
      <c r="L722" s="1">
        <v>44616</v>
      </c>
      <c r="M722">
        <v>-3492.74</v>
      </c>
      <c r="N722" s="17" t="s">
        <v>451</v>
      </c>
      <c r="O722">
        <v>6</v>
      </c>
      <c r="P722" s="17" t="s">
        <v>438</v>
      </c>
      <c r="Q722">
        <v>0</v>
      </c>
      <c r="R722" s="17" t="s">
        <v>439</v>
      </c>
      <c r="S722" s="17" t="s">
        <v>440</v>
      </c>
      <c r="T722" s="17" t="s">
        <v>438</v>
      </c>
      <c r="U722">
        <v>0</v>
      </c>
      <c r="V722">
        <v>0</v>
      </c>
      <c r="W722" s="17" t="s">
        <v>1711</v>
      </c>
      <c r="X722" s="17" t="s">
        <v>442</v>
      </c>
      <c r="Y722">
        <v>0</v>
      </c>
      <c r="Z722" s="17" t="s">
        <v>443</v>
      </c>
      <c r="AA722" s="17" t="s">
        <v>443</v>
      </c>
      <c r="AB722" s="17" t="s">
        <v>444</v>
      </c>
      <c r="AC722">
        <v>0</v>
      </c>
      <c r="AD722">
        <v>0</v>
      </c>
      <c r="AE722">
        <v>0</v>
      </c>
      <c r="AF722">
        <v>2022</v>
      </c>
      <c r="AG722" s="1">
        <v>44562</v>
      </c>
      <c r="AH722" s="1">
        <v>44773</v>
      </c>
      <c r="AI722" s="1">
        <v>44785</v>
      </c>
      <c r="AJ722" s="17" t="s">
        <v>34</v>
      </c>
      <c r="AK722" s="17" t="s">
        <v>35</v>
      </c>
      <c r="AL722" s="17" t="s">
        <v>10388</v>
      </c>
      <c r="AM722" s="17">
        <f>MONTH(EMPENHO[[#This Row],[data_empenho]])</f>
        <v>2</v>
      </c>
    </row>
    <row r="723" spans="1:39" x14ac:dyDescent="0.25">
      <c r="A723">
        <v>8</v>
      </c>
      <c r="B723">
        <v>801</v>
      </c>
      <c r="C723">
        <v>10</v>
      </c>
      <c r="D723">
        <v>302</v>
      </c>
      <c r="E723">
        <v>8</v>
      </c>
      <c r="F723">
        <v>0</v>
      </c>
      <c r="G723">
        <v>2096</v>
      </c>
      <c r="H723" s="17" t="s">
        <v>1708</v>
      </c>
      <c r="I723">
        <v>40</v>
      </c>
      <c r="J723">
        <v>0</v>
      </c>
      <c r="K723" s="17" t="s">
        <v>1829</v>
      </c>
      <c r="L723" s="1">
        <v>44589</v>
      </c>
      <c r="M723">
        <v>4768.84</v>
      </c>
      <c r="N723" s="17" t="s">
        <v>437</v>
      </c>
      <c r="O723">
        <v>6</v>
      </c>
      <c r="P723" s="17" t="s">
        <v>438</v>
      </c>
      <c r="Q723">
        <v>0</v>
      </c>
      <c r="R723" s="17" t="s">
        <v>439</v>
      </c>
      <c r="S723" s="17" t="s">
        <v>440</v>
      </c>
      <c r="T723" s="17" t="s">
        <v>438</v>
      </c>
      <c r="U723">
        <v>0</v>
      </c>
      <c r="V723">
        <v>0</v>
      </c>
      <c r="W723" s="17" t="s">
        <v>1830</v>
      </c>
      <c r="X723" s="17" t="s">
        <v>442</v>
      </c>
      <c r="Y723">
        <v>0</v>
      </c>
      <c r="Z723" s="17" t="s">
        <v>443</v>
      </c>
      <c r="AA723" s="17" t="s">
        <v>443</v>
      </c>
      <c r="AB723" s="17" t="s">
        <v>444</v>
      </c>
      <c r="AC723">
        <v>0</v>
      </c>
      <c r="AD723">
        <v>0</v>
      </c>
      <c r="AE723">
        <v>0</v>
      </c>
      <c r="AF723">
        <v>2022</v>
      </c>
      <c r="AG723" s="1">
        <v>44562</v>
      </c>
      <c r="AH723" s="1">
        <v>44773</v>
      </c>
      <c r="AI723" s="1">
        <v>44785</v>
      </c>
      <c r="AJ723" s="17" t="s">
        <v>34</v>
      </c>
      <c r="AK723" s="17" t="s">
        <v>35</v>
      </c>
      <c r="AL723" s="17" t="s">
        <v>10388</v>
      </c>
      <c r="AM723" s="17">
        <f>MONTH(EMPENHO[[#This Row],[data_empenho]])</f>
        <v>1</v>
      </c>
    </row>
    <row r="724" spans="1:39" x14ac:dyDescent="0.25">
      <c r="A724">
        <v>8</v>
      </c>
      <c r="B724">
        <v>801</v>
      </c>
      <c r="C724">
        <v>10</v>
      </c>
      <c r="D724">
        <v>302</v>
      </c>
      <c r="E724">
        <v>8</v>
      </c>
      <c r="F724">
        <v>0</v>
      </c>
      <c r="G724">
        <v>2096</v>
      </c>
      <c r="H724" s="17" t="s">
        <v>1708</v>
      </c>
      <c r="I724">
        <v>40</v>
      </c>
      <c r="J724">
        <v>0</v>
      </c>
      <c r="K724" s="17" t="s">
        <v>1829</v>
      </c>
      <c r="L724" s="1">
        <v>44616</v>
      </c>
      <c r="M724">
        <v>-4768.84</v>
      </c>
      <c r="N724" s="17" t="s">
        <v>451</v>
      </c>
      <c r="O724">
        <v>6</v>
      </c>
      <c r="P724" s="17" t="s">
        <v>438</v>
      </c>
      <c r="Q724">
        <v>0</v>
      </c>
      <c r="R724" s="17" t="s">
        <v>439</v>
      </c>
      <c r="S724" s="17" t="s">
        <v>440</v>
      </c>
      <c r="T724" s="17" t="s">
        <v>438</v>
      </c>
      <c r="U724">
        <v>0</v>
      </c>
      <c r="V724">
        <v>0</v>
      </c>
      <c r="W724" s="17" t="s">
        <v>1711</v>
      </c>
      <c r="X724" s="17" t="s">
        <v>442</v>
      </c>
      <c r="Y724">
        <v>0</v>
      </c>
      <c r="Z724" s="17" t="s">
        <v>443</v>
      </c>
      <c r="AA724" s="17" t="s">
        <v>443</v>
      </c>
      <c r="AB724" s="17" t="s">
        <v>444</v>
      </c>
      <c r="AC724">
        <v>0</v>
      </c>
      <c r="AD724">
        <v>0</v>
      </c>
      <c r="AE724">
        <v>0</v>
      </c>
      <c r="AF724">
        <v>2022</v>
      </c>
      <c r="AG724" s="1">
        <v>44562</v>
      </c>
      <c r="AH724" s="1">
        <v>44773</v>
      </c>
      <c r="AI724" s="1">
        <v>44785</v>
      </c>
      <c r="AJ724" s="17" t="s">
        <v>34</v>
      </c>
      <c r="AK724" s="17" t="s">
        <v>35</v>
      </c>
      <c r="AL724" s="17" t="s">
        <v>10388</v>
      </c>
      <c r="AM724" s="17">
        <f>MONTH(EMPENHO[[#This Row],[data_empenho]])</f>
        <v>2</v>
      </c>
    </row>
    <row r="725" spans="1:39" x14ac:dyDescent="0.25">
      <c r="A725">
        <v>8</v>
      </c>
      <c r="B725">
        <v>801</v>
      </c>
      <c r="C725">
        <v>10</v>
      </c>
      <c r="D725">
        <v>301</v>
      </c>
      <c r="E725">
        <v>6</v>
      </c>
      <c r="F725">
        <v>0</v>
      </c>
      <c r="G725">
        <v>2092</v>
      </c>
      <c r="H725" s="17" t="s">
        <v>1708</v>
      </c>
      <c r="I725">
        <v>40</v>
      </c>
      <c r="J725">
        <v>0</v>
      </c>
      <c r="K725" s="17" t="s">
        <v>1831</v>
      </c>
      <c r="L725" s="1">
        <v>44589</v>
      </c>
      <c r="M725">
        <v>252.18</v>
      </c>
      <c r="N725" s="17" t="s">
        <v>437</v>
      </c>
      <c r="O725">
        <v>6</v>
      </c>
      <c r="P725" s="17" t="s">
        <v>438</v>
      </c>
      <c r="Q725">
        <v>0</v>
      </c>
      <c r="R725" s="17" t="s">
        <v>439</v>
      </c>
      <c r="S725" s="17" t="s">
        <v>440</v>
      </c>
      <c r="T725" s="17" t="s">
        <v>438</v>
      </c>
      <c r="U725">
        <v>0</v>
      </c>
      <c r="V725">
        <v>0</v>
      </c>
      <c r="W725" s="17" t="s">
        <v>1832</v>
      </c>
      <c r="X725" s="17" t="s">
        <v>442</v>
      </c>
      <c r="Y725">
        <v>0</v>
      </c>
      <c r="Z725" s="17" t="s">
        <v>443</v>
      </c>
      <c r="AA725" s="17" t="s">
        <v>443</v>
      </c>
      <c r="AB725" s="17" t="s">
        <v>444</v>
      </c>
      <c r="AC725">
        <v>0</v>
      </c>
      <c r="AD725">
        <v>0</v>
      </c>
      <c r="AE725">
        <v>0</v>
      </c>
      <c r="AF725">
        <v>2022</v>
      </c>
      <c r="AG725" s="1">
        <v>44562</v>
      </c>
      <c r="AH725" s="1">
        <v>44773</v>
      </c>
      <c r="AI725" s="1">
        <v>44785</v>
      </c>
      <c r="AJ725" s="17" t="s">
        <v>34</v>
      </c>
      <c r="AK725" s="17" t="s">
        <v>35</v>
      </c>
      <c r="AL725" s="17" t="s">
        <v>10388</v>
      </c>
      <c r="AM725" s="17">
        <f>MONTH(EMPENHO[[#This Row],[data_empenho]])</f>
        <v>1</v>
      </c>
    </row>
    <row r="726" spans="1:39" x14ac:dyDescent="0.25">
      <c r="A726">
        <v>8</v>
      </c>
      <c r="B726">
        <v>801</v>
      </c>
      <c r="C726">
        <v>10</v>
      </c>
      <c r="D726">
        <v>301</v>
      </c>
      <c r="E726">
        <v>6</v>
      </c>
      <c r="F726">
        <v>0</v>
      </c>
      <c r="G726">
        <v>2092</v>
      </c>
      <c r="H726" s="17" t="s">
        <v>1708</v>
      </c>
      <c r="I726">
        <v>40</v>
      </c>
      <c r="J726">
        <v>0</v>
      </c>
      <c r="K726" s="17" t="s">
        <v>1831</v>
      </c>
      <c r="L726" s="1">
        <v>44616</v>
      </c>
      <c r="M726">
        <v>-252.18</v>
      </c>
      <c r="N726" s="17" t="s">
        <v>451</v>
      </c>
      <c r="O726">
        <v>6</v>
      </c>
      <c r="P726" s="17" t="s">
        <v>438</v>
      </c>
      <c r="Q726">
        <v>0</v>
      </c>
      <c r="R726" s="17" t="s">
        <v>439</v>
      </c>
      <c r="S726" s="17" t="s">
        <v>440</v>
      </c>
      <c r="T726" s="17" t="s">
        <v>438</v>
      </c>
      <c r="U726">
        <v>0</v>
      </c>
      <c r="V726">
        <v>0</v>
      </c>
      <c r="W726" s="17" t="s">
        <v>1711</v>
      </c>
      <c r="X726" s="17" t="s">
        <v>442</v>
      </c>
      <c r="Y726">
        <v>0</v>
      </c>
      <c r="Z726" s="17" t="s">
        <v>443</v>
      </c>
      <c r="AA726" s="17" t="s">
        <v>443</v>
      </c>
      <c r="AB726" s="17" t="s">
        <v>444</v>
      </c>
      <c r="AC726">
        <v>0</v>
      </c>
      <c r="AD726">
        <v>0</v>
      </c>
      <c r="AE726">
        <v>0</v>
      </c>
      <c r="AF726">
        <v>2022</v>
      </c>
      <c r="AG726" s="1">
        <v>44562</v>
      </c>
      <c r="AH726" s="1">
        <v>44773</v>
      </c>
      <c r="AI726" s="1">
        <v>44785</v>
      </c>
      <c r="AJ726" s="17" t="s">
        <v>34</v>
      </c>
      <c r="AK726" s="17" t="s">
        <v>35</v>
      </c>
      <c r="AL726" s="17" t="s">
        <v>10388</v>
      </c>
      <c r="AM726" s="17">
        <f>MONTH(EMPENHO[[#This Row],[data_empenho]])</f>
        <v>2</v>
      </c>
    </row>
    <row r="727" spans="1:39" x14ac:dyDescent="0.25">
      <c r="A727">
        <v>8</v>
      </c>
      <c r="B727">
        <v>801</v>
      </c>
      <c r="C727">
        <v>10</v>
      </c>
      <c r="D727">
        <v>302</v>
      </c>
      <c r="E727">
        <v>8</v>
      </c>
      <c r="F727">
        <v>0</v>
      </c>
      <c r="G727">
        <v>2096</v>
      </c>
      <c r="H727" s="17" t="s">
        <v>1708</v>
      </c>
      <c r="I727">
        <v>40</v>
      </c>
      <c r="J727">
        <v>0</v>
      </c>
      <c r="K727" s="17" t="s">
        <v>1833</v>
      </c>
      <c r="L727" s="1">
        <v>44589</v>
      </c>
      <c r="M727">
        <v>1191.08</v>
      </c>
      <c r="N727" s="17" t="s">
        <v>437</v>
      </c>
      <c r="O727">
        <v>6</v>
      </c>
      <c r="P727" s="17" t="s">
        <v>438</v>
      </c>
      <c r="Q727">
        <v>0</v>
      </c>
      <c r="R727" s="17" t="s">
        <v>439</v>
      </c>
      <c r="S727" s="17" t="s">
        <v>440</v>
      </c>
      <c r="T727" s="17" t="s">
        <v>438</v>
      </c>
      <c r="U727">
        <v>0</v>
      </c>
      <c r="V727">
        <v>0</v>
      </c>
      <c r="W727" s="17" t="s">
        <v>1834</v>
      </c>
      <c r="X727" s="17" t="s">
        <v>442</v>
      </c>
      <c r="Y727">
        <v>0</v>
      </c>
      <c r="Z727" s="17" t="s">
        <v>443</v>
      </c>
      <c r="AA727" s="17" t="s">
        <v>443</v>
      </c>
      <c r="AB727" s="17" t="s">
        <v>444</v>
      </c>
      <c r="AC727">
        <v>0</v>
      </c>
      <c r="AD727">
        <v>0</v>
      </c>
      <c r="AE727">
        <v>0</v>
      </c>
      <c r="AF727">
        <v>2022</v>
      </c>
      <c r="AG727" s="1">
        <v>44562</v>
      </c>
      <c r="AH727" s="1">
        <v>44773</v>
      </c>
      <c r="AI727" s="1">
        <v>44785</v>
      </c>
      <c r="AJ727" s="17" t="s">
        <v>34</v>
      </c>
      <c r="AK727" s="17" t="s">
        <v>35</v>
      </c>
      <c r="AL727" s="17" t="s">
        <v>10388</v>
      </c>
      <c r="AM727" s="17">
        <f>MONTH(EMPENHO[[#This Row],[data_empenho]])</f>
        <v>1</v>
      </c>
    </row>
    <row r="728" spans="1:39" x14ac:dyDescent="0.25">
      <c r="A728">
        <v>8</v>
      </c>
      <c r="B728">
        <v>801</v>
      </c>
      <c r="C728">
        <v>10</v>
      </c>
      <c r="D728">
        <v>302</v>
      </c>
      <c r="E728">
        <v>8</v>
      </c>
      <c r="F728">
        <v>0</v>
      </c>
      <c r="G728">
        <v>2096</v>
      </c>
      <c r="H728" s="17" t="s">
        <v>1708</v>
      </c>
      <c r="I728">
        <v>40</v>
      </c>
      <c r="J728">
        <v>0</v>
      </c>
      <c r="K728" s="17" t="s">
        <v>1833</v>
      </c>
      <c r="L728" s="1">
        <v>44616</v>
      </c>
      <c r="M728">
        <v>-1191.08</v>
      </c>
      <c r="N728" s="17" t="s">
        <v>451</v>
      </c>
      <c r="O728">
        <v>6</v>
      </c>
      <c r="P728" s="17" t="s">
        <v>438</v>
      </c>
      <c r="Q728">
        <v>0</v>
      </c>
      <c r="R728" s="17" t="s">
        <v>439</v>
      </c>
      <c r="S728" s="17" t="s">
        <v>440</v>
      </c>
      <c r="T728" s="17" t="s">
        <v>438</v>
      </c>
      <c r="U728">
        <v>0</v>
      </c>
      <c r="V728">
        <v>0</v>
      </c>
      <c r="W728" s="17" t="s">
        <v>1711</v>
      </c>
      <c r="X728" s="17" t="s">
        <v>442</v>
      </c>
      <c r="Y728">
        <v>0</v>
      </c>
      <c r="Z728" s="17" t="s">
        <v>443</v>
      </c>
      <c r="AA728" s="17" t="s">
        <v>443</v>
      </c>
      <c r="AB728" s="17" t="s">
        <v>444</v>
      </c>
      <c r="AC728">
        <v>0</v>
      </c>
      <c r="AD728">
        <v>0</v>
      </c>
      <c r="AE728">
        <v>0</v>
      </c>
      <c r="AF728">
        <v>2022</v>
      </c>
      <c r="AG728" s="1">
        <v>44562</v>
      </c>
      <c r="AH728" s="1">
        <v>44773</v>
      </c>
      <c r="AI728" s="1">
        <v>44785</v>
      </c>
      <c r="AJ728" s="17" t="s">
        <v>34</v>
      </c>
      <c r="AK728" s="17" t="s">
        <v>35</v>
      </c>
      <c r="AL728" s="17" t="s">
        <v>10388</v>
      </c>
      <c r="AM728" s="17">
        <f>MONTH(EMPENHO[[#This Row],[data_empenho]])</f>
        <v>2</v>
      </c>
    </row>
    <row r="729" spans="1:39" x14ac:dyDescent="0.25">
      <c r="A729">
        <v>3</v>
      </c>
      <c r="B729">
        <v>301</v>
      </c>
      <c r="C729">
        <v>9</v>
      </c>
      <c r="D729">
        <v>272</v>
      </c>
      <c r="E729">
        <v>20</v>
      </c>
      <c r="F729">
        <v>0</v>
      </c>
      <c r="G729">
        <v>9</v>
      </c>
      <c r="H729" s="17" t="s">
        <v>1835</v>
      </c>
      <c r="I729">
        <v>1</v>
      </c>
      <c r="J729">
        <v>0</v>
      </c>
      <c r="K729" s="17" t="s">
        <v>1836</v>
      </c>
      <c r="L729" s="1">
        <v>44589</v>
      </c>
      <c r="M729">
        <v>43140</v>
      </c>
      <c r="N729" s="17" t="s">
        <v>437</v>
      </c>
      <c r="O729">
        <v>6</v>
      </c>
      <c r="P729" s="17" t="s">
        <v>438</v>
      </c>
      <c r="Q729">
        <v>0</v>
      </c>
      <c r="R729" s="17" t="s">
        <v>439</v>
      </c>
      <c r="S729" s="17" t="s">
        <v>440</v>
      </c>
      <c r="T729" s="17" t="s">
        <v>438</v>
      </c>
      <c r="U729">
        <v>0</v>
      </c>
      <c r="V729">
        <v>0</v>
      </c>
      <c r="W729" s="17" t="s">
        <v>1837</v>
      </c>
      <c r="X729" s="17" t="s">
        <v>442</v>
      </c>
      <c r="Y729">
        <v>0</v>
      </c>
      <c r="Z729" s="17" t="s">
        <v>443</v>
      </c>
      <c r="AA729" s="17" t="s">
        <v>443</v>
      </c>
      <c r="AB729" s="17" t="s">
        <v>444</v>
      </c>
      <c r="AC729">
        <v>0</v>
      </c>
      <c r="AD729">
        <v>0</v>
      </c>
      <c r="AE729">
        <v>0</v>
      </c>
      <c r="AF729">
        <v>2022</v>
      </c>
      <c r="AG729" s="1">
        <v>44562</v>
      </c>
      <c r="AH729" s="1">
        <v>44773</v>
      </c>
      <c r="AI729" s="1">
        <v>44785</v>
      </c>
      <c r="AJ729" s="17" t="s">
        <v>34</v>
      </c>
      <c r="AK729" s="17" t="s">
        <v>35</v>
      </c>
      <c r="AL729" s="17" t="s">
        <v>10388</v>
      </c>
      <c r="AM729" s="17">
        <f>MONTH(EMPENHO[[#This Row],[data_empenho]])</f>
        <v>1</v>
      </c>
    </row>
    <row r="730" spans="1:39" x14ac:dyDescent="0.25">
      <c r="A730">
        <v>3</v>
      </c>
      <c r="B730">
        <v>301</v>
      </c>
      <c r="C730">
        <v>9</v>
      </c>
      <c r="D730">
        <v>272</v>
      </c>
      <c r="E730">
        <v>20</v>
      </c>
      <c r="F730">
        <v>0</v>
      </c>
      <c r="G730">
        <v>9</v>
      </c>
      <c r="H730" s="17" t="s">
        <v>1835</v>
      </c>
      <c r="I730">
        <v>1</v>
      </c>
      <c r="J730">
        <v>0</v>
      </c>
      <c r="K730" s="17" t="s">
        <v>1836</v>
      </c>
      <c r="L730" s="1">
        <v>44589</v>
      </c>
      <c r="M730">
        <v>-43140</v>
      </c>
      <c r="N730" s="17" t="s">
        <v>451</v>
      </c>
      <c r="O730">
        <v>6</v>
      </c>
      <c r="P730" s="17" t="s">
        <v>438</v>
      </c>
      <c r="Q730">
        <v>0</v>
      </c>
      <c r="R730" s="17" t="s">
        <v>439</v>
      </c>
      <c r="S730" s="17" t="s">
        <v>440</v>
      </c>
      <c r="T730" s="17" t="s">
        <v>438</v>
      </c>
      <c r="U730">
        <v>0</v>
      </c>
      <c r="V730">
        <v>0</v>
      </c>
      <c r="W730" s="17" t="s">
        <v>1838</v>
      </c>
      <c r="X730" s="17" t="s">
        <v>442</v>
      </c>
      <c r="Y730">
        <v>0</v>
      </c>
      <c r="Z730" s="17" t="s">
        <v>443</v>
      </c>
      <c r="AA730" s="17" t="s">
        <v>443</v>
      </c>
      <c r="AB730" s="17" t="s">
        <v>444</v>
      </c>
      <c r="AC730">
        <v>0</v>
      </c>
      <c r="AD730">
        <v>0</v>
      </c>
      <c r="AE730">
        <v>0</v>
      </c>
      <c r="AF730">
        <v>2022</v>
      </c>
      <c r="AG730" s="1">
        <v>44562</v>
      </c>
      <c r="AH730" s="1">
        <v>44773</v>
      </c>
      <c r="AI730" s="1">
        <v>44785</v>
      </c>
      <c r="AJ730" s="17" t="s">
        <v>34</v>
      </c>
      <c r="AK730" s="17" t="s">
        <v>35</v>
      </c>
      <c r="AL730" s="17" t="s">
        <v>10388</v>
      </c>
      <c r="AM730" s="17">
        <f>MONTH(EMPENHO[[#This Row],[data_empenho]])</f>
        <v>1</v>
      </c>
    </row>
    <row r="731" spans="1:39" x14ac:dyDescent="0.25">
      <c r="A731">
        <v>3</v>
      </c>
      <c r="B731">
        <v>301</v>
      </c>
      <c r="C731">
        <v>9</v>
      </c>
      <c r="D731">
        <v>272</v>
      </c>
      <c r="E731">
        <v>20</v>
      </c>
      <c r="F731">
        <v>0</v>
      </c>
      <c r="G731">
        <v>9</v>
      </c>
      <c r="H731" s="17" t="s">
        <v>1835</v>
      </c>
      <c r="I731">
        <v>1</v>
      </c>
      <c r="J731">
        <v>0</v>
      </c>
      <c r="K731" s="17" t="s">
        <v>1839</v>
      </c>
      <c r="L731" s="1">
        <v>44589</v>
      </c>
      <c r="M731">
        <v>1919.49</v>
      </c>
      <c r="N731" s="17" t="s">
        <v>437</v>
      </c>
      <c r="O731">
        <v>6</v>
      </c>
      <c r="P731" s="17" t="s">
        <v>438</v>
      </c>
      <c r="Q731">
        <v>0</v>
      </c>
      <c r="R731" s="17" t="s">
        <v>439</v>
      </c>
      <c r="S731" s="17" t="s">
        <v>440</v>
      </c>
      <c r="T731" s="17" t="s">
        <v>438</v>
      </c>
      <c r="U731">
        <v>0</v>
      </c>
      <c r="V731">
        <v>0</v>
      </c>
      <c r="W731" s="17" t="s">
        <v>1840</v>
      </c>
      <c r="X731" s="17" t="s">
        <v>442</v>
      </c>
      <c r="Y731">
        <v>0</v>
      </c>
      <c r="Z731" s="17" t="s">
        <v>443</v>
      </c>
      <c r="AA731" s="17" t="s">
        <v>443</v>
      </c>
      <c r="AB731" s="17" t="s">
        <v>444</v>
      </c>
      <c r="AC731">
        <v>0</v>
      </c>
      <c r="AD731">
        <v>0</v>
      </c>
      <c r="AE731">
        <v>0</v>
      </c>
      <c r="AF731">
        <v>2022</v>
      </c>
      <c r="AG731" s="1">
        <v>44562</v>
      </c>
      <c r="AH731" s="1">
        <v>44773</v>
      </c>
      <c r="AI731" s="1">
        <v>44785</v>
      </c>
      <c r="AJ731" s="17" t="s">
        <v>34</v>
      </c>
      <c r="AK731" s="17" t="s">
        <v>35</v>
      </c>
      <c r="AL731" s="17" t="s">
        <v>10388</v>
      </c>
      <c r="AM731" s="17">
        <f>MONTH(EMPENHO[[#This Row],[data_empenho]])</f>
        <v>1</v>
      </c>
    </row>
    <row r="732" spans="1:39" x14ac:dyDescent="0.25">
      <c r="A732">
        <v>3</v>
      </c>
      <c r="B732">
        <v>301</v>
      </c>
      <c r="C732">
        <v>9</v>
      </c>
      <c r="D732">
        <v>272</v>
      </c>
      <c r="E732">
        <v>20</v>
      </c>
      <c r="F732">
        <v>0</v>
      </c>
      <c r="G732">
        <v>9</v>
      </c>
      <c r="H732" s="17" t="s">
        <v>1835</v>
      </c>
      <c r="I732">
        <v>1</v>
      </c>
      <c r="J732">
        <v>0</v>
      </c>
      <c r="K732" s="17" t="s">
        <v>1839</v>
      </c>
      <c r="L732" s="1">
        <v>44589</v>
      </c>
      <c r="M732">
        <v>-1919.49</v>
      </c>
      <c r="N732" s="17" t="s">
        <v>451</v>
      </c>
      <c r="O732">
        <v>6</v>
      </c>
      <c r="P732" s="17" t="s">
        <v>438</v>
      </c>
      <c r="Q732">
        <v>0</v>
      </c>
      <c r="R732" s="17" t="s">
        <v>439</v>
      </c>
      <c r="S732" s="17" t="s">
        <v>440</v>
      </c>
      <c r="T732" s="17" t="s">
        <v>438</v>
      </c>
      <c r="U732">
        <v>0</v>
      </c>
      <c r="V732">
        <v>0</v>
      </c>
      <c r="W732" s="17" t="s">
        <v>1838</v>
      </c>
      <c r="X732" s="17" t="s">
        <v>442</v>
      </c>
      <c r="Y732">
        <v>0</v>
      </c>
      <c r="Z732" s="17" t="s">
        <v>443</v>
      </c>
      <c r="AA732" s="17" t="s">
        <v>443</v>
      </c>
      <c r="AB732" s="17" t="s">
        <v>444</v>
      </c>
      <c r="AC732">
        <v>0</v>
      </c>
      <c r="AD732">
        <v>0</v>
      </c>
      <c r="AE732">
        <v>0</v>
      </c>
      <c r="AF732">
        <v>2022</v>
      </c>
      <c r="AG732" s="1">
        <v>44562</v>
      </c>
      <c r="AH732" s="1">
        <v>44773</v>
      </c>
      <c r="AI732" s="1">
        <v>44785</v>
      </c>
      <c r="AJ732" s="17" t="s">
        <v>34</v>
      </c>
      <c r="AK732" s="17" t="s">
        <v>35</v>
      </c>
      <c r="AL732" s="17" t="s">
        <v>10388</v>
      </c>
      <c r="AM732" s="17">
        <f>MONTH(EMPENHO[[#This Row],[data_empenho]])</f>
        <v>1</v>
      </c>
    </row>
    <row r="733" spans="1:39" x14ac:dyDescent="0.25">
      <c r="A733">
        <v>5</v>
      </c>
      <c r="B733">
        <v>502</v>
      </c>
      <c r="C733">
        <v>12</v>
      </c>
      <c r="D733">
        <v>272</v>
      </c>
      <c r="E733">
        <v>20</v>
      </c>
      <c r="F733">
        <v>0</v>
      </c>
      <c r="G733">
        <v>16</v>
      </c>
      <c r="H733" s="17" t="s">
        <v>1835</v>
      </c>
      <c r="I733">
        <v>31</v>
      </c>
      <c r="J733">
        <v>0</v>
      </c>
      <c r="K733" s="17" t="s">
        <v>1841</v>
      </c>
      <c r="L733" s="1">
        <v>44589</v>
      </c>
      <c r="M733">
        <v>66056.800000000003</v>
      </c>
      <c r="N733" s="17" t="s">
        <v>437</v>
      </c>
      <c r="O733">
        <v>6</v>
      </c>
      <c r="P733" s="17" t="s">
        <v>438</v>
      </c>
      <c r="Q733">
        <v>501</v>
      </c>
      <c r="R733" s="17" t="s">
        <v>439</v>
      </c>
      <c r="S733" s="17" t="s">
        <v>440</v>
      </c>
      <c r="T733" s="17" t="s">
        <v>438</v>
      </c>
      <c r="U733">
        <v>0</v>
      </c>
      <c r="V733">
        <v>0</v>
      </c>
      <c r="W733" s="17" t="s">
        <v>1842</v>
      </c>
      <c r="X733" s="17" t="s">
        <v>442</v>
      </c>
      <c r="Y733">
        <v>0</v>
      </c>
      <c r="Z733" s="17" t="s">
        <v>443</v>
      </c>
      <c r="AA733" s="17" t="s">
        <v>443</v>
      </c>
      <c r="AB733" s="17" t="s">
        <v>444</v>
      </c>
      <c r="AC733">
        <v>0</v>
      </c>
      <c r="AD733">
        <v>0</v>
      </c>
      <c r="AE733">
        <v>0</v>
      </c>
      <c r="AF733">
        <v>2022</v>
      </c>
      <c r="AG733" s="1">
        <v>44562</v>
      </c>
      <c r="AH733" s="1">
        <v>44773</v>
      </c>
      <c r="AI733" s="1">
        <v>44785</v>
      </c>
      <c r="AJ733" s="17" t="s">
        <v>34</v>
      </c>
      <c r="AK733" s="17" t="s">
        <v>35</v>
      </c>
      <c r="AL733" s="17" t="s">
        <v>10388</v>
      </c>
      <c r="AM733" s="17">
        <f>MONTH(EMPENHO[[#This Row],[data_empenho]])</f>
        <v>1</v>
      </c>
    </row>
    <row r="734" spans="1:39" x14ac:dyDescent="0.25">
      <c r="A734">
        <v>5</v>
      </c>
      <c r="B734">
        <v>502</v>
      </c>
      <c r="C734">
        <v>12</v>
      </c>
      <c r="D734">
        <v>272</v>
      </c>
      <c r="E734">
        <v>20</v>
      </c>
      <c r="F734">
        <v>0</v>
      </c>
      <c r="G734">
        <v>16</v>
      </c>
      <c r="H734" s="17" t="s">
        <v>1835</v>
      </c>
      <c r="I734">
        <v>31</v>
      </c>
      <c r="J734">
        <v>0</v>
      </c>
      <c r="K734" s="17" t="s">
        <v>1841</v>
      </c>
      <c r="L734" s="1">
        <v>44616</v>
      </c>
      <c r="M734">
        <v>-66056.800000000003</v>
      </c>
      <c r="N734" s="17" t="s">
        <v>451</v>
      </c>
      <c r="O734">
        <v>6</v>
      </c>
      <c r="P734" s="17" t="s">
        <v>438</v>
      </c>
      <c r="Q734">
        <v>501</v>
      </c>
      <c r="R734" s="17" t="s">
        <v>439</v>
      </c>
      <c r="S734" s="17" t="s">
        <v>440</v>
      </c>
      <c r="T734" s="17" t="s">
        <v>438</v>
      </c>
      <c r="U734">
        <v>0</v>
      </c>
      <c r="V734">
        <v>0</v>
      </c>
      <c r="W734" s="17" t="s">
        <v>1711</v>
      </c>
      <c r="X734" s="17" t="s">
        <v>442</v>
      </c>
      <c r="Y734">
        <v>0</v>
      </c>
      <c r="Z734" s="17" t="s">
        <v>443</v>
      </c>
      <c r="AA734" s="17" t="s">
        <v>443</v>
      </c>
      <c r="AB734" s="17" t="s">
        <v>444</v>
      </c>
      <c r="AC734">
        <v>0</v>
      </c>
      <c r="AD734">
        <v>0</v>
      </c>
      <c r="AE734">
        <v>0</v>
      </c>
      <c r="AF734">
        <v>2022</v>
      </c>
      <c r="AG734" s="1">
        <v>44562</v>
      </c>
      <c r="AH734" s="1">
        <v>44773</v>
      </c>
      <c r="AI734" s="1">
        <v>44785</v>
      </c>
      <c r="AJ734" s="17" t="s">
        <v>34</v>
      </c>
      <c r="AK734" s="17" t="s">
        <v>35</v>
      </c>
      <c r="AL734" s="17" t="s">
        <v>10388</v>
      </c>
      <c r="AM734" s="17">
        <f>MONTH(EMPENHO[[#This Row],[data_empenho]])</f>
        <v>2</v>
      </c>
    </row>
    <row r="735" spans="1:39" x14ac:dyDescent="0.25">
      <c r="A735">
        <v>8</v>
      </c>
      <c r="B735">
        <v>801</v>
      </c>
      <c r="C735">
        <v>10</v>
      </c>
      <c r="D735">
        <v>272</v>
      </c>
      <c r="E735">
        <v>20</v>
      </c>
      <c r="F735">
        <v>0</v>
      </c>
      <c r="G735">
        <v>21</v>
      </c>
      <c r="H735" s="17" t="s">
        <v>1835</v>
      </c>
      <c r="I735">
        <v>40</v>
      </c>
      <c r="J735">
        <v>0</v>
      </c>
      <c r="K735" s="17" t="s">
        <v>1843</v>
      </c>
      <c r="L735" s="1">
        <v>44589</v>
      </c>
      <c r="M735">
        <v>29788.32</v>
      </c>
      <c r="N735" s="17" t="s">
        <v>437</v>
      </c>
      <c r="O735">
        <v>6</v>
      </c>
      <c r="P735" s="17" t="s">
        <v>438</v>
      </c>
      <c r="Q735">
        <v>0</v>
      </c>
      <c r="R735" s="17" t="s">
        <v>439</v>
      </c>
      <c r="S735" s="17" t="s">
        <v>440</v>
      </c>
      <c r="T735" s="17" t="s">
        <v>438</v>
      </c>
      <c r="U735">
        <v>0</v>
      </c>
      <c r="V735">
        <v>0</v>
      </c>
      <c r="W735" s="17" t="s">
        <v>1844</v>
      </c>
      <c r="X735" s="17" t="s">
        <v>442</v>
      </c>
      <c r="Y735">
        <v>0</v>
      </c>
      <c r="Z735" s="17" t="s">
        <v>443</v>
      </c>
      <c r="AA735" s="17" t="s">
        <v>443</v>
      </c>
      <c r="AB735" s="17" t="s">
        <v>444</v>
      </c>
      <c r="AC735">
        <v>0</v>
      </c>
      <c r="AD735">
        <v>0</v>
      </c>
      <c r="AE735">
        <v>0</v>
      </c>
      <c r="AF735">
        <v>2022</v>
      </c>
      <c r="AG735" s="1">
        <v>44562</v>
      </c>
      <c r="AH735" s="1">
        <v>44773</v>
      </c>
      <c r="AI735" s="1">
        <v>44785</v>
      </c>
      <c r="AJ735" s="17" t="s">
        <v>34</v>
      </c>
      <c r="AK735" s="17" t="s">
        <v>35</v>
      </c>
      <c r="AL735" s="17" t="s">
        <v>10388</v>
      </c>
      <c r="AM735" s="17">
        <f>MONTH(EMPENHO[[#This Row],[data_empenho]])</f>
        <v>1</v>
      </c>
    </row>
    <row r="736" spans="1:39" x14ac:dyDescent="0.25">
      <c r="A736">
        <v>8</v>
      </c>
      <c r="B736">
        <v>801</v>
      </c>
      <c r="C736">
        <v>10</v>
      </c>
      <c r="D736">
        <v>272</v>
      </c>
      <c r="E736">
        <v>20</v>
      </c>
      <c r="F736">
        <v>0</v>
      </c>
      <c r="G736">
        <v>21</v>
      </c>
      <c r="H736" s="17" t="s">
        <v>1835</v>
      </c>
      <c r="I736">
        <v>40</v>
      </c>
      <c r="J736">
        <v>0</v>
      </c>
      <c r="K736" s="17" t="s">
        <v>1843</v>
      </c>
      <c r="L736" s="1">
        <v>44616</v>
      </c>
      <c r="M736">
        <v>-29788.32</v>
      </c>
      <c r="N736" s="17" t="s">
        <v>451</v>
      </c>
      <c r="O736">
        <v>6</v>
      </c>
      <c r="P736" s="17" t="s">
        <v>438</v>
      </c>
      <c r="Q736">
        <v>0</v>
      </c>
      <c r="R736" s="17" t="s">
        <v>439</v>
      </c>
      <c r="S736" s="17" t="s">
        <v>440</v>
      </c>
      <c r="T736" s="17" t="s">
        <v>438</v>
      </c>
      <c r="U736">
        <v>0</v>
      </c>
      <c r="V736">
        <v>0</v>
      </c>
      <c r="W736" s="17" t="s">
        <v>1711</v>
      </c>
      <c r="X736" s="17" t="s">
        <v>442</v>
      </c>
      <c r="Y736">
        <v>0</v>
      </c>
      <c r="Z736" s="17" t="s">
        <v>443</v>
      </c>
      <c r="AA736" s="17" t="s">
        <v>443</v>
      </c>
      <c r="AB736" s="17" t="s">
        <v>444</v>
      </c>
      <c r="AC736">
        <v>0</v>
      </c>
      <c r="AD736">
        <v>0</v>
      </c>
      <c r="AE736">
        <v>0</v>
      </c>
      <c r="AF736">
        <v>2022</v>
      </c>
      <c r="AG736" s="1">
        <v>44562</v>
      </c>
      <c r="AH736" s="1">
        <v>44773</v>
      </c>
      <c r="AI736" s="1">
        <v>44785</v>
      </c>
      <c r="AJ736" s="17" t="s">
        <v>34</v>
      </c>
      <c r="AK736" s="17" t="s">
        <v>35</v>
      </c>
      <c r="AL736" s="17" t="s">
        <v>10388</v>
      </c>
      <c r="AM736" s="17">
        <f>MONTH(EMPENHO[[#This Row],[data_empenho]])</f>
        <v>2</v>
      </c>
    </row>
    <row r="737" spans="1:39" x14ac:dyDescent="0.25">
      <c r="A737">
        <v>7</v>
      </c>
      <c r="B737">
        <v>702</v>
      </c>
      <c r="C737">
        <v>15</v>
      </c>
      <c r="D737">
        <v>452</v>
      </c>
      <c r="E737">
        <v>10</v>
      </c>
      <c r="F737">
        <v>0</v>
      </c>
      <c r="G737">
        <v>2006</v>
      </c>
      <c r="H737" s="17" t="s">
        <v>510</v>
      </c>
      <c r="I737">
        <v>1</v>
      </c>
      <c r="J737">
        <v>0</v>
      </c>
      <c r="K737" s="17" t="s">
        <v>1845</v>
      </c>
      <c r="L737" s="1">
        <v>44589</v>
      </c>
      <c r="M737">
        <v>350000</v>
      </c>
      <c r="N737" s="17" t="s">
        <v>437</v>
      </c>
      <c r="O737">
        <v>1169</v>
      </c>
      <c r="P737" s="17" t="s">
        <v>438</v>
      </c>
      <c r="Q737">
        <v>0</v>
      </c>
      <c r="R737" s="17" t="s">
        <v>439</v>
      </c>
      <c r="S737" s="17" t="s">
        <v>440</v>
      </c>
      <c r="T737" s="17" t="s">
        <v>438</v>
      </c>
      <c r="U737">
        <v>0</v>
      </c>
      <c r="V737">
        <v>0</v>
      </c>
      <c r="W737" s="17" t="s">
        <v>1846</v>
      </c>
      <c r="X737" s="17" t="s">
        <v>465</v>
      </c>
      <c r="Y737">
        <v>1</v>
      </c>
      <c r="Z737" s="17" t="s">
        <v>443</v>
      </c>
      <c r="AA737" s="17" t="s">
        <v>443</v>
      </c>
      <c r="AB737" s="17" t="s">
        <v>444</v>
      </c>
      <c r="AC737">
        <v>0</v>
      </c>
      <c r="AD737">
        <v>0</v>
      </c>
      <c r="AE737">
        <v>0</v>
      </c>
      <c r="AF737">
        <v>2022</v>
      </c>
      <c r="AG737" s="1">
        <v>44562</v>
      </c>
      <c r="AH737" s="1">
        <v>44773</v>
      </c>
      <c r="AI737" s="1">
        <v>44785</v>
      </c>
      <c r="AJ737" s="17" t="s">
        <v>34</v>
      </c>
      <c r="AK737" s="17" t="s">
        <v>35</v>
      </c>
      <c r="AL737" s="17" t="s">
        <v>10388</v>
      </c>
      <c r="AM737" s="17">
        <f>MONTH(EMPENHO[[#This Row],[data_empenho]])</f>
        <v>1</v>
      </c>
    </row>
    <row r="738" spans="1:39" x14ac:dyDescent="0.25">
      <c r="A738">
        <v>3</v>
      </c>
      <c r="B738">
        <v>301</v>
      </c>
      <c r="C738">
        <v>9</v>
      </c>
      <c r="D738">
        <v>272</v>
      </c>
      <c r="E738">
        <v>20</v>
      </c>
      <c r="F738">
        <v>0</v>
      </c>
      <c r="G738">
        <v>9</v>
      </c>
      <c r="H738" s="17" t="s">
        <v>1847</v>
      </c>
      <c r="I738">
        <v>1</v>
      </c>
      <c r="J738">
        <v>0</v>
      </c>
      <c r="K738" s="17" t="s">
        <v>1848</v>
      </c>
      <c r="L738" s="1">
        <v>44589</v>
      </c>
      <c r="M738">
        <v>45059.49</v>
      </c>
      <c r="N738" s="17" t="s">
        <v>437</v>
      </c>
      <c r="O738">
        <v>6</v>
      </c>
      <c r="P738" s="17" t="s">
        <v>438</v>
      </c>
      <c r="Q738">
        <v>0</v>
      </c>
      <c r="R738" s="17" t="s">
        <v>439</v>
      </c>
      <c r="S738" s="17" t="s">
        <v>440</v>
      </c>
      <c r="T738" s="17" t="s">
        <v>438</v>
      </c>
      <c r="U738">
        <v>0</v>
      </c>
      <c r="V738">
        <v>0</v>
      </c>
      <c r="W738" s="17" t="s">
        <v>1849</v>
      </c>
      <c r="X738" s="17" t="s">
        <v>465</v>
      </c>
      <c r="Y738">
        <v>0</v>
      </c>
      <c r="Z738" s="17" t="s">
        <v>443</v>
      </c>
      <c r="AA738" s="17" t="s">
        <v>443</v>
      </c>
      <c r="AB738" s="17" t="s">
        <v>444</v>
      </c>
      <c r="AC738">
        <v>0</v>
      </c>
      <c r="AD738">
        <v>0</v>
      </c>
      <c r="AE738">
        <v>0</v>
      </c>
      <c r="AF738">
        <v>2022</v>
      </c>
      <c r="AG738" s="1">
        <v>44562</v>
      </c>
      <c r="AH738" s="1">
        <v>44773</v>
      </c>
      <c r="AI738" s="1">
        <v>44785</v>
      </c>
      <c r="AJ738" s="17" t="s">
        <v>34</v>
      </c>
      <c r="AK738" s="17" t="s">
        <v>35</v>
      </c>
      <c r="AL738" s="17" t="s">
        <v>10388</v>
      </c>
      <c r="AM738" s="17">
        <f>MONTH(EMPENHO[[#This Row],[data_empenho]])</f>
        <v>1</v>
      </c>
    </row>
    <row r="739" spans="1:39" x14ac:dyDescent="0.25">
      <c r="A739">
        <v>5</v>
      </c>
      <c r="B739">
        <v>502</v>
      </c>
      <c r="C739">
        <v>12</v>
      </c>
      <c r="D739">
        <v>272</v>
      </c>
      <c r="E739">
        <v>20</v>
      </c>
      <c r="F739">
        <v>0</v>
      </c>
      <c r="G739">
        <v>16</v>
      </c>
      <c r="H739" s="17" t="s">
        <v>1847</v>
      </c>
      <c r="I739">
        <v>31</v>
      </c>
      <c r="J739">
        <v>0</v>
      </c>
      <c r="K739" s="17" t="s">
        <v>1850</v>
      </c>
      <c r="L739" s="1">
        <v>44589</v>
      </c>
      <c r="M739">
        <v>66056.800000000003</v>
      </c>
      <c r="N739" s="17" t="s">
        <v>437</v>
      </c>
      <c r="O739">
        <v>6</v>
      </c>
      <c r="P739" s="17" t="s">
        <v>438</v>
      </c>
      <c r="Q739">
        <v>501</v>
      </c>
      <c r="R739" s="17" t="s">
        <v>439</v>
      </c>
      <c r="S739" s="17" t="s">
        <v>440</v>
      </c>
      <c r="T739" s="17" t="s">
        <v>438</v>
      </c>
      <c r="U739">
        <v>0</v>
      </c>
      <c r="V739">
        <v>0</v>
      </c>
      <c r="W739" s="17" t="s">
        <v>1842</v>
      </c>
      <c r="X739" s="17" t="s">
        <v>442</v>
      </c>
      <c r="Y739">
        <v>0</v>
      </c>
      <c r="Z739" s="17" t="s">
        <v>443</v>
      </c>
      <c r="AA739" s="17" t="s">
        <v>443</v>
      </c>
      <c r="AB739" s="17" t="s">
        <v>444</v>
      </c>
      <c r="AC739">
        <v>0</v>
      </c>
      <c r="AD739">
        <v>0</v>
      </c>
      <c r="AE739">
        <v>0</v>
      </c>
      <c r="AF739">
        <v>2022</v>
      </c>
      <c r="AG739" s="1">
        <v>44562</v>
      </c>
      <c r="AH739" s="1">
        <v>44773</v>
      </c>
      <c r="AI739" s="1">
        <v>44785</v>
      </c>
      <c r="AJ739" s="17" t="s">
        <v>34</v>
      </c>
      <c r="AK739" s="17" t="s">
        <v>35</v>
      </c>
      <c r="AL739" s="17" t="s">
        <v>10388</v>
      </c>
      <c r="AM739" s="17">
        <f>MONTH(EMPENHO[[#This Row],[data_empenho]])</f>
        <v>1</v>
      </c>
    </row>
    <row r="740" spans="1:39" x14ac:dyDescent="0.25">
      <c r="A740">
        <v>5</v>
      </c>
      <c r="B740">
        <v>502</v>
      </c>
      <c r="C740">
        <v>12</v>
      </c>
      <c r="D740">
        <v>272</v>
      </c>
      <c r="E740">
        <v>20</v>
      </c>
      <c r="F740">
        <v>0</v>
      </c>
      <c r="G740">
        <v>16</v>
      </c>
      <c r="H740" s="17" t="s">
        <v>1847</v>
      </c>
      <c r="I740">
        <v>31</v>
      </c>
      <c r="J740">
        <v>0</v>
      </c>
      <c r="K740" s="17" t="s">
        <v>1850</v>
      </c>
      <c r="L740" s="1">
        <v>44589</v>
      </c>
      <c r="M740">
        <v>-66056.800000000003</v>
      </c>
      <c r="N740" s="17" t="s">
        <v>451</v>
      </c>
      <c r="O740">
        <v>6</v>
      </c>
      <c r="P740" s="17" t="s">
        <v>438</v>
      </c>
      <c r="Q740">
        <v>501</v>
      </c>
      <c r="R740" s="17" t="s">
        <v>439</v>
      </c>
      <c r="S740" s="17" t="s">
        <v>440</v>
      </c>
      <c r="T740" s="17" t="s">
        <v>438</v>
      </c>
      <c r="U740">
        <v>0</v>
      </c>
      <c r="V740">
        <v>0</v>
      </c>
      <c r="W740" s="17" t="s">
        <v>1838</v>
      </c>
      <c r="X740" s="17" t="s">
        <v>442</v>
      </c>
      <c r="Y740">
        <v>0</v>
      </c>
      <c r="Z740" s="17" t="s">
        <v>443</v>
      </c>
      <c r="AA740" s="17" t="s">
        <v>443</v>
      </c>
      <c r="AB740" s="17" t="s">
        <v>444</v>
      </c>
      <c r="AC740">
        <v>0</v>
      </c>
      <c r="AD740">
        <v>0</v>
      </c>
      <c r="AE740">
        <v>0</v>
      </c>
      <c r="AF740">
        <v>2022</v>
      </c>
      <c r="AG740" s="1">
        <v>44562</v>
      </c>
      <c r="AH740" s="1">
        <v>44773</v>
      </c>
      <c r="AI740" s="1">
        <v>44785</v>
      </c>
      <c r="AJ740" s="17" t="s">
        <v>34</v>
      </c>
      <c r="AK740" s="17" t="s">
        <v>35</v>
      </c>
      <c r="AL740" s="17" t="s">
        <v>10388</v>
      </c>
      <c r="AM740" s="17">
        <f>MONTH(EMPENHO[[#This Row],[data_empenho]])</f>
        <v>1</v>
      </c>
    </row>
    <row r="741" spans="1:39" x14ac:dyDescent="0.25">
      <c r="A741">
        <v>8</v>
      </c>
      <c r="B741">
        <v>801</v>
      </c>
      <c r="C741">
        <v>10</v>
      </c>
      <c r="D741">
        <v>272</v>
      </c>
      <c r="E741">
        <v>20</v>
      </c>
      <c r="F741">
        <v>0</v>
      </c>
      <c r="G741">
        <v>21</v>
      </c>
      <c r="H741" s="17" t="s">
        <v>1847</v>
      </c>
      <c r="I741">
        <v>40</v>
      </c>
      <c r="J741">
        <v>0</v>
      </c>
      <c r="K741" s="17" t="s">
        <v>1851</v>
      </c>
      <c r="L741" s="1">
        <v>44589</v>
      </c>
      <c r="M741">
        <v>29788.32</v>
      </c>
      <c r="N741" s="17" t="s">
        <v>437</v>
      </c>
      <c r="O741">
        <v>6</v>
      </c>
      <c r="P741" s="17" t="s">
        <v>438</v>
      </c>
      <c r="Q741">
        <v>0</v>
      </c>
      <c r="R741" s="17" t="s">
        <v>439</v>
      </c>
      <c r="S741" s="17" t="s">
        <v>440</v>
      </c>
      <c r="T741" s="17" t="s">
        <v>438</v>
      </c>
      <c r="U741">
        <v>0</v>
      </c>
      <c r="V741">
        <v>0</v>
      </c>
      <c r="W741" s="17" t="s">
        <v>1844</v>
      </c>
      <c r="X741" s="17" t="s">
        <v>442</v>
      </c>
      <c r="Y741">
        <v>0</v>
      </c>
      <c r="Z741" s="17" t="s">
        <v>443</v>
      </c>
      <c r="AA741" s="17" t="s">
        <v>443</v>
      </c>
      <c r="AB741" s="17" t="s">
        <v>444</v>
      </c>
      <c r="AC741">
        <v>0</v>
      </c>
      <c r="AD741">
        <v>0</v>
      </c>
      <c r="AE741">
        <v>0</v>
      </c>
      <c r="AF741">
        <v>2022</v>
      </c>
      <c r="AG741" s="1">
        <v>44562</v>
      </c>
      <c r="AH741" s="1">
        <v>44773</v>
      </c>
      <c r="AI741" s="1">
        <v>44785</v>
      </c>
      <c r="AJ741" s="17" t="s">
        <v>34</v>
      </c>
      <c r="AK741" s="17" t="s">
        <v>35</v>
      </c>
      <c r="AL741" s="17" t="s">
        <v>10388</v>
      </c>
      <c r="AM741" s="17">
        <f>MONTH(EMPENHO[[#This Row],[data_empenho]])</f>
        <v>1</v>
      </c>
    </row>
    <row r="742" spans="1:39" x14ac:dyDescent="0.25">
      <c r="A742">
        <v>8</v>
      </c>
      <c r="B742">
        <v>801</v>
      </c>
      <c r="C742">
        <v>10</v>
      </c>
      <c r="D742">
        <v>272</v>
      </c>
      <c r="E742">
        <v>20</v>
      </c>
      <c r="F742">
        <v>0</v>
      </c>
      <c r="G742">
        <v>21</v>
      </c>
      <c r="H742" s="17" t="s">
        <v>1847</v>
      </c>
      <c r="I742">
        <v>40</v>
      </c>
      <c r="J742">
        <v>0</v>
      </c>
      <c r="K742" s="17" t="s">
        <v>1851</v>
      </c>
      <c r="L742" s="1">
        <v>44589</v>
      </c>
      <c r="M742">
        <v>-29788.32</v>
      </c>
      <c r="N742" s="17" t="s">
        <v>451</v>
      </c>
      <c r="O742">
        <v>6</v>
      </c>
      <c r="P742" s="17" t="s">
        <v>438</v>
      </c>
      <c r="Q742">
        <v>0</v>
      </c>
      <c r="R742" s="17" t="s">
        <v>439</v>
      </c>
      <c r="S742" s="17" t="s">
        <v>440</v>
      </c>
      <c r="T742" s="17" t="s">
        <v>438</v>
      </c>
      <c r="U742">
        <v>0</v>
      </c>
      <c r="V742">
        <v>0</v>
      </c>
      <c r="W742" s="17" t="s">
        <v>1838</v>
      </c>
      <c r="X742" s="17" t="s">
        <v>442</v>
      </c>
      <c r="Y742">
        <v>0</v>
      </c>
      <c r="Z742" s="17" t="s">
        <v>443</v>
      </c>
      <c r="AA742" s="17" t="s">
        <v>443</v>
      </c>
      <c r="AB742" s="17" t="s">
        <v>444</v>
      </c>
      <c r="AC742">
        <v>0</v>
      </c>
      <c r="AD742">
        <v>0</v>
      </c>
      <c r="AE742">
        <v>0</v>
      </c>
      <c r="AF742">
        <v>2022</v>
      </c>
      <c r="AG742" s="1">
        <v>44562</v>
      </c>
      <c r="AH742" s="1">
        <v>44773</v>
      </c>
      <c r="AI742" s="1">
        <v>44785</v>
      </c>
      <c r="AJ742" s="17" t="s">
        <v>34</v>
      </c>
      <c r="AK742" s="17" t="s">
        <v>35</v>
      </c>
      <c r="AL742" s="17" t="s">
        <v>10388</v>
      </c>
      <c r="AM742" s="17">
        <f>MONTH(EMPENHO[[#This Row],[data_empenho]])</f>
        <v>1</v>
      </c>
    </row>
    <row r="743" spans="1:39" x14ac:dyDescent="0.25">
      <c r="A743">
        <v>3</v>
      </c>
      <c r="B743">
        <v>301</v>
      </c>
      <c r="C743">
        <v>9</v>
      </c>
      <c r="D743">
        <v>272</v>
      </c>
      <c r="E743">
        <v>20</v>
      </c>
      <c r="F743">
        <v>0</v>
      </c>
      <c r="G743">
        <v>9</v>
      </c>
      <c r="H743" s="17" t="s">
        <v>1847</v>
      </c>
      <c r="I743">
        <v>1</v>
      </c>
      <c r="J743">
        <v>0</v>
      </c>
      <c r="K743" s="17" t="s">
        <v>1852</v>
      </c>
      <c r="L743" s="1">
        <v>44589</v>
      </c>
      <c r="M743">
        <v>3713.24</v>
      </c>
      <c r="N743" s="17" t="s">
        <v>437</v>
      </c>
      <c r="O743">
        <v>6</v>
      </c>
      <c r="P743" s="17" t="s">
        <v>438</v>
      </c>
      <c r="Q743">
        <v>0</v>
      </c>
      <c r="R743" s="17" t="s">
        <v>439</v>
      </c>
      <c r="S743" s="17" t="s">
        <v>440</v>
      </c>
      <c r="T743" s="17" t="s">
        <v>438</v>
      </c>
      <c r="U743">
        <v>0</v>
      </c>
      <c r="V743">
        <v>0</v>
      </c>
      <c r="W743" s="17" t="s">
        <v>1853</v>
      </c>
      <c r="X743" s="17" t="s">
        <v>442</v>
      </c>
      <c r="Y743">
        <v>0</v>
      </c>
      <c r="Z743" s="17" t="s">
        <v>443</v>
      </c>
      <c r="AA743" s="17" t="s">
        <v>443</v>
      </c>
      <c r="AB743" s="17" t="s">
        <v>444</v>
      </c>
      <c r="AC743">
        <v>0</v>
      </c>
      <c r="AD743">
        <v>0</v>
      </c>
      <c r="AE743">
        <v>0</v>
      </c>
      <c r="AF743">
        <v>2022</v>
      </c>
      <c r="AG743" s="1">
        <v>44562</v>
      </c>
      <c r="AH743" s="1">
        <v>44773</v>
      </c>
      <c r="AI743" s="1">
        <v>44785</v>
      </c>
      <c r="AJ743" s="17" t="s">
        <v>34</v>
      </c>
      <c r="AK743" s="17" t="s">
        <v>35</v>
      </c>
      <c r="AL743" s="17" t="s">
        <v>10388</v>
      </c>
      <c r="AM743" s="17">
        <f>MONTH(EMPENHO[[#This Row],[data_empenho]])</f>
        <v>1</v>
      </c>
    </row>
    <row r="744" spans="1:39" x14ac:dyDescent="0.25">
      <c r="A744">
        <v>3</v>
      </c>
      <c r="B744">
        <v>301</v>
      </c>
      <c r="C744">
        <v>9</v>
      </c>
      <c r="D744">
        <v>272</v>
      </c>
      <c r="E744">
        <v>20</v>
      </c>
      <c r="F744">
        <v>0</v>
      </c>
      <c r="G744">
        <v>9</v>
      </c>
      <c r="H744" s="17" t="s">
        <v>1847</v>
      </c>
      <c r="I744">
        <v>1</v>
      </c>
      <c r="J744">
        <v>0</v>
      </c>
      <c r="K744" s="17" t="s">
        <v>1852</v>
      </c>
      <c r="L744" s="1">
        <v>44616</v>
      </c>
      <c r="M744">
        <v>-3713.24</v>
      </c>
      <c r="N744" s="17" t="s">
        <v>451</v>
      </c>
      <c r="O744">
        <v>6</v>
      </c>
      <c r="P744" s="17" t="s">
        <v>438</v>
      </c>
      <c r="Q744">
        <v>0</v>
      </c>
      <c r="R744" s="17" t="s">
        <v>439</v>
      </c>
      <c r="S744" s="17" t="s">
        <v>440</v>
      </c>
      <c r="T744" s="17" t="s">
        <v>438</v>
      </c>
      <c r="U744">
        <v>0</v>
      </c>
      <c r="V744">
        <v>0</v>
      </c>
      <c r="W744" s="17" t="s">
        <v>1711</v>
      </c>
      <c r="X744" s="17" t="s">
        <v>442</v>
      </c>
      <c r="Y744">
        <v>0</v>
      </c>
      <c r="Z744" s="17" t="s">
        <v>443</v>
      </c>
      <c r="AA744" s="17" t="s">
        <v>443</v>
      </c>
      <c r="AB744" s="17" t="s">
        <v>444</v>
      </c>
      <c r="AC744">
        <v>0</v>
      </c>
      <c r="AD744">
        <v>0</v>
      </c>
      <c r="AE744">
        <v>0</v>
      </c>
      <c r="AF744">
        <v>2022</v>
      </c>
      <c r="AG744" s="1">
        <v>44562</v>
      </c>
      <c r="AH744" s="1">
        <v>44773</v>
      </c>
      <c r="AI744" s="1">
        <v>44785</v>
      </c>
      <c r="AJ744" s="17" t="s">
        <v>34</v>
      </c>
      <c r="AK744" s="17" t="s">
        <v>35</v>
      </c>
      <c r="AL744" s="17" t="s">
        <v>10388</v>
      </c>
      <c r="AM744" s="17">
        <f>MONTH(EMPENHO[[#This Row],[data_empenho]])</f>
        <v>2</v>
      </c>
    </row>
    <row r="745" spans="1:39" x14ac:dyDescent="0.25">
      <c r="A745">
        <v>3</v>
      </c>
      <c r="B745">
        <v>301</v>
      </c>
      <c r="C745">
        <v>4</v>
      </c>
      <c r="D745">
        <v>122</v>
      </c>
      <c r="E745">
        <v>1</v>
      </c>
      <c r="F745">
        <v>0</v>
      </c>
      <c r="G745">
        <v>2068</v>
      </c>
      <c r="H745" s="17" t="s">
        <v>1708</v>
      </c>
      <c r="I745">
        <v>1</v>
      </c>
      <c r="J745">
        <v>0</v>
      </c>
      <c r="K745" s="17" t="s">
        <v>1854</v>
      </c>
      <c r="L745" s="1">
        <v>44589</v>
      </c>
      <c r="M745">
        <v>1262.52</v>
      </c>
      <c r="N745" s="17" t="s">
        <v>437</v>
      </c>
      <c r="O745">
        <v>6</v>
      </c>
      <c r="P745" s="17" t="s">
        <v>438</v>
      </c>
      <c r="Q745">
        <v>0</v>
      </c>
      <c r="R745" s="17" t="s">
        <v>439</v>
      </c>
      <c r="S745" s="17" t="s">
        <v>440</v>
      </c>
      <c r="T745" s="17" t="s">
        <v>438</v>
      </c>
      <c r="U745">
        <v>0</v>
      </c>
      <c r="V745">
        <v>0</v>
      </c>
      <c r="W745" s="17" t="s">
        <v>1855</v>
      </c>
      <c r="X745" s="17" t="s">
        <v>442</v>
      </c>
      <c r="Y745">
        <v>0</v>
      </c>
      <c r="Z745" s="17" t="s">
        <v>443</v>
      </c>
      <c r="AA745" s="17" t="s">
        <v>443</v>
      </c>
      <c r="AB745" s="17" t="s">
        <v>444</v>
      </c>
      <c r="AC745">
        <v>0</v>
      </c>
      <c r="AD745">
        <v>0</v>
      </c>
      <c r="AE745">
        <v>0</v>
      </c>
      <c r="AF745">
        <v>2022</v>
      </c>
      <c r="AG745" s="1">
        <v>44562</v>
      </c>
      <c r="AH745" s="1">
        <v>44773</v>
      </c>
      <c r="AI745" s="1">
        <v>44785</v>
      </c>
      <c r="AJ745" s="17" t="s">
        <v>34</v>
      </c>
      <c r="AK745" s="17" t="s">
        <v>35</v>
      </c>
      <c r="AL745" s="17" t="s">
        <v>10388</v>
      </c>
      <c r="AM745" s="17">
        <f>MONTH(EMPENHO[[#This Row],[data_empenho]])</f>
        <v>1</v>
      </c>
    </row>
    <row r="746" spans="1:39" x14ac:dyDescent="0.25">
      <c r="A746">
        <v>3</v>
      </c>
      <c r="B746">
        <v>301</v>
      </c>
      <c r="C746">
        <v>4</v>
      </c>
      <c r="D746">
        <v>122</v>
      </c>
      <c r="E746">
        <v>1</v>
      </c>
      <c r="F746">
        <v>0</v>
      </c>
      <c r="G746">
        <v>2068</v>
      </c>
      <c r="H746" s="17" t="s">
        <v>1708</v>
      </c>
      <c r="I746">
        <v>1</v>
      </c>
      <c r="J746">
        <v>0</v>
      </c>
      <c r="K746" s="17" t="s">
        <v>1854</v>
      </c>
      <c r="L746" s="1">
        <v>44589</v>
      </c>
      <c r="M746">
        <v>-1262.52</v>
      </c>
      <c r="N746" s="17" t="s">
        <v>451</v>
      </c>
      <c r="O746">
        <v>6</v>
      </c>
      <c r="P746" s="17" t="s">
        <v>438</v>
      </c>
      <c r="Q746">
        <v>0</v>
      </c>
      <c r="R746" s="17" t="s">
        <v>439</v>
      </c>
      <c r="S746" s="17" t="s">
        <v>440</v>
      </c>
      <c r="T746" s="17" t="s">
        <v>438</v>
      </c>
      <c r="U746">
        <v>0</v>
      </c>
      <c r="V746">
        <v>0</v>
      </c>
      <c r="W746" s="17" t="s">
        <v>1856</v>
      </c>
      <c r="X746" s="17" t="s">
        <v>442</v>
      </c>
      <c r="Y746">
        <v>0</v>
      </c>
      <c r="Z746" s="17" t="s">
        <v>443</v>
      </c>
      <c r="AA746" s="17" t="s">
        <v>443</v>
      </c>
      <c r="AB746" s="17" t="s">
        <v>444</v>
      </c>
      <c r="AC746">
        <v>0</v>
      </c>
      <c r="AD746">
        <v>0</v>
      </c>
      <c r="AE746">
        <v>0</v>
      </c>
      <c r="AF746">
        <v>2022</v>
      </c>
      <c r="AG746" s="1">
        <v>44562</v>
      </c>
      <c r="AH746" s="1">
        <v>44773</v>
      </c>
      <c r="AI746" s="1">
        <v>44785</v>
      </c>
      <c r="AJ746" s="17" t="s">
        <v>34</v>
      </c>
      <c r="AK746" s="17" t="s">
        <v>35</v>
      </c>
      <c r="AL746" s="17" t="s">
        <v>10388</v>
      </c>
      <c r="AM746" s="17">
        <f>MONTH(EMPENHO[[#This Row],[data_empenho]])</f>
        <v>1</v>
      </c>
    </row>
    <row r="747" spans="1:39" x14ac:dyDescent="0.25">
      <c r="A747">
        <v>3</v>
      </c>
      <c r="B747">
        <v>301</v>
      </c>
      <c r="C747">
        <v>4</v>
      </c>
      <c r="D747">
        <v>122</v>
      </c>
      <c r="E747">
        <v>1</v>
      </c>
      <c r="F747">
        <v>0</v>
      </c>
      <c r="G747">
        <v>2068</v>
      </c>
      <c r="H747" s="17" t="s">
        <v>1708</v>
      </c>
      <c r="I747">
        <v>1</v>
      </c>
      <c r="J747">
        <v>0</v>
      </c>
      <c r="K747" s="17" t="s">
        <v>1857</v>
      </c>
      <c r="L747" s="1">
        <v>44589</v>
      </c>
      <c r="M747">
        <v>454.48</v>
      </c>
      <c r="N747" s="17" t="s">
        <v>437</v>
      </c>
      <c r="O747">
        <v>6</v>
      </c>
      <c r="P747" s="17" t="s">
        <v>438</v>
      </c>
      <c r="Q747">
        <v>0</v>
      </c>
      <c r="R747" s="17" t="s">
        <v>439</v>
      </c>
      <c r="S747" s="17" t="s">
        <v>440</v>
      </c>
      <c r="T747" s="17" t="s">
        <v>438</v>
      </c>
      <c r="U747">
        <v>0</v>
      </c>
      <c r="V747">
        <v>0</v>
      </c>
      <c r="W747" s="17" t="s">
        <v>1858</v>
      </c>
      <c r="X747" s="17" t="s">
        <v>442</v>
      </c>
      <c r="Y747">
        <v>0</v>
      </c>
      <c r="Z747" s="17" t="s">
        <v>443</v>
      </c>
      <c r="AA747" s="17" t="s">
        <v>443</v>
      </c>
      <c r="AB747" s="17" t="s">
        <v>444</v>
      </c>
      <c r="AC747">
        <v>0</v>
      </c>
      <c r="AD747">
        <v>0</v>
      </c>
      <c r="AE747">
        <v>0</v>
      </c>
      <c r="AF747">
        <v>2022</v>
      </c>
      <c r="AG747" s="1">
        <v>44562</v>
      </c>
      <c r="AH747" s="1">
        <v>44773</v>
      </c>
      <c r="AI747" s="1">
        <v>44785</v>
      </c>
      <c r="AJ747" s="17" t="s">
        <v>34</v>
      </c>
      <c r="AK747" s="17" t="s">
        <v>35</v>
      </c>
      <c r="AL747" s="17" t="s">
        <v>10388</v>
      </c>
      <c r="AM747" s="17">
        <f>MONTH(EMPENHO[[#This Row],[data_empenho]])</f>
        <v>1</v>
      </c>
    </row>
    <row r="748" spans="1:39" x14ac:dyDescent="0.25">
      <c r="A748">
        <v>3</v>
      </c>
      <c r="B748">
        <v>301</v>
      </c>
      <c r="C748">
        <v>4</v>
      </c>
      <c r="D748">
        <v>122</v>
      </c>
      <c r="E748">
        <v>1</v>
      </c>
      <c r="F748">
        <v>0</v>
      </c>
      <c r="G748">
        <v>2068</v>
      </c>
      <c r="H748" s="17" t="s">
        <v>1708</v>
      </c>
      <c r="I748">
        <v>1</v>
      </c>
      <c r="J748">
        <v>0</v>
      </c>
      <c r="K748" s="17" t="s">
        <v>1857</v>
      </c>
      <c r="L748" s="1">
        <v>44589</v>
      </c>
      <c r="M748">
        <v>-454.48</v>
      </c>
      <c r="N748" s="17" t="s">
        <v>451</v>
      </c>
      <c r="O748">
        <v>6</v>
      </c>
      <c r="P748" s="17" t="s">
        <v>438</v>
      </c>
      <c r="Q748">
        <v>0</v>
      </c>
      <c r="R748" s="17" t="s">
        <v>439</v>
      </c>
      <c r="S748" s="17" t="s">
        <v>440</v>
      </c>
      <c r="T748" s="17" t="s">
        <v>438</v>
      </c>
      <c r="U748">
        <v>0</v>
      </c>
      <c r="V748">
        <v>0</v>
      </c>
      <c r="W748" s="17" t="s">
        <v>1856</v>
      </c>
      <c r="X748" s="17" t="s">
        <v>442</v>
      </c>
      <c r="Y748">
        <v>0</v>
      </c>
      <c r="Z748" s="17" t="s">
        <v>443</v>
      </c>
      <c r="AA748" s="17" t="s">
        <v>443</v>
      </c>
      <c r="AB748" s="17" t="s">
        <v>444</v>
      </c>
      <c r="AC748">
        <v>0</v>
      </c>
      <c r="AD748">
        <v>0</v>
      </c>
      <c r="AE748">
        <v>0</v>
      </c>
      <c r="AF748">
        <v>2022</v>
      </c>
      <c r="AG748" s="1">
        <v>44562</v>
      </c>
      <c r="AH748" s="1">
        <v>44773</v>
      </c>
      <c r="AI748" s="1">
        <v>44785</v>
      </c>
      <c r="AJ748" s="17" t="s">
        <v>34</v>
      </c>
      <c r="AK748" s="17" t="s">
        <v>35</v>
      </c>
      <c r="AL748" s="17" t="s">
        <v>10388</v>
      </c>
      <c r="AM748" s="17">
        <f>MONTH(EMPENHO[[#This Row],[data_empenho]])</f>
        <v>1</v>
      </c>
    </row>
    <row r="749" spans="1:39" x14ac:dyDescent="0.25">
      <c r="A749">
        <v>2</v>
      </c>
      <c r="B749">
        <v>201</v>
      </c>
      <c r="C749">
        <v>4</v>
      </c>
      <c r="D749">
        <v>122</v>
      </c>
      <c r="E749">
        <v>1</v>
      </c>
      <c r="F749">
        <v>0</v>
      </c>
      <c r="G749">
        <v>2078</v>
      </c>
      <c r="H749" s="17" t="s">
        <v>1859</v>
      </c>
      <c r="I749">
        <v>1</v>
      </c>
      <c r="J749">
        <v>0</v>
      </c>
      <c r="K749" s="17" t="s">
        <v>1860</v>
      </c>
      <c r="L749" s="1">
        <v>44589</v>
      </c>
      <c r="M749">
        <v>931.98</v>
      </c>
      <c r="N749" s="17" t="s">
        <v>437</v>
      </c>
      <c r="O749">
        <v>6424</v>
      </c>
      <c r="P749" s="17" t="s">
        <v>438</v>
      </c>
      <c r="Q749">
        <v>0</v>
      </c>
      <c r="R749" s="17" t="s">
        <v>1083</v>
      </c>
      <c r="S749" s="17" t="s">
        <v>440</v>
      </c>
      <c r="T749" s="17" t="s">
        <v>438</v>
      </c>
      <c r="U749">
        <v>2</v>
      </c>
      <c r="V749">
        <v>2021</v>
      </c>
      <c r="W749" s="17" t="s">
        <v>1861</v>
      </c>
      <c r="X749" s="17" t="s">
        <v>1085</v>
      </c>
      <c r="Y749">
        <v>7</v>
      </c>
      <c r="Z749" s="17" t="s">
        <v>443</v>
      </c>
      <c r="AA749" s="17" t="s">
        <v>443</v>
      </c>
      <c r="AB749" s="17" t="s">
        <v>444</v>
      </c>
      <c r="AC749">
        <v>0</v>
      </c>
      <c r="AD749">
        <v>0</v>
      </c>
      <c r="AE749">
        <v>0</v>
      </c>
      <c r="AF749">
        <v>2022</v>
      </c>
      <c r="AG749" s="1">
        <v>44562</v>
      </c>
      <c r="AH749" s="1">
        <v>44773</v>
      </c>
      <c r="AI749" s="1">
        <v>44785</v>
      </c>
      <c r="AJ749" s="17" t="s">
        <v>34</v>
      </c>
      <c r="AK749" s="17" t="s">
        <v>35</v>
      </c>
      <c r="AL749" s="17" t="s">
        <v>10388</v>
      </c>
      <c r="AM749" s="17">
        <f>MONTH(EMPENHO[[#This Row],[data_empenho]])</f>
        <v>1</v>
      </c>
    </row>
    <row r="750" spans="1:39" x14ac:dyDescent="0.25">
      <c r="A750">
        <v>3</v>
      </c>
      <c r="B750">
        <v>301</v>
      </c>
      <c r="C750">
        <v>4</v>
      </c>
      <c r="D750">
        <v>122</v>
      </c>
      <c r="E750">
        <v>1</v>
      </c>
      <c r="F750">
        <v>0</v>
      </c>
      <c r="G750">
        <v>2068</v>
      </c>
      <c r="H750" s="17" t="s">
        <v>1859</v>
      </c>
      <c r="I750">
        <v>1</v>
      </c>
      <c r="J750">
        <v>0</v>
      </c>
      <c r="K750" s="17" t="s">
        <v>1862</v>
      </c>
      <c r="L750" s="1">
        <v>44589</v>
      </c>
      <c r="M750">
        <v>3331.82</v>
      </c>
      <c r="N750" s="17" t="s">
        <v>437</v>
      </c>
      <c r="O750">
        <v>6424</v>
      </c>
      <c r="P750" s="17" t="s">
        <v>438</v>
      </c>
      <c r="Q750">
        <v>0</v>
      </c>
      <c r="R750" s="17" t="s">
        <v>1083</v>
      </c>
      <c r="S750" s="17" t="s">
        <v>440</v>
      </c>
      <c r="T750" s="17" t="s">
        <v>438</v>
      </c>
      <c r="U750">
        <v>2</v>
      </c>
      <c r="V750">
        <v>2021</v>
      </c>
      <c r="W750" s="17" t="s">
        <v>1861</v>
      </c>
      <c r="X750" s="17" t="s">
        <v>1085</v>
      </c>
      <c r="Y750">
        <v>7</v>
      </c>
      <c r="Z750" s="17" t="s">
        <v>443</v>
      </c>
      <c r="AA750" s="17" t="s">
        <v>443</v>
      </c>
      <c r="AB750" s="17" t="s">
        <v>444</v>
      </c>
      <c r="AC750">
        <v>0</v>
      </c>
      <c r="AD750">
        <v>0</v>
      </c>
      <c r="AE750">
        <v>0</v>
      </c>
      <c r="AF750">
        <v>2022</v>
      </c>
      <c r="AG750" s="1">
        <v>44562</v>
      </c>
      <c r="AH750" s="1">
        <v>44773</v>
      </c>
      <c r="AI750" s="1">
        <v>44785</v>
      </c>
      <c r="AJ750" s="17" t="s">
        <v>34</v>
      </c>
      <c r="AK750" s="17" t="s">
        <v>35</v>
      </c>
      <c r="AL750" s="17" t="s">
        <v>10388</v>
      </c>
      <c r="AM750" s="17">
        <f>MONTH(EMPENHO[[#This Row],[data_empenho]])</f>
        <v>1</v>
      </c>
    </row>
    <row r="751" spans="1:39" x14ac:dyDescent="0.25">
      <c r="A751">
        <v>4</v>
      </c>
      <c r="B751">
        <v>401</v>
      </c>
      <c r="C751">
        <v>4</v>
      </c>
      <c r="D751">
        <v>123</v>
      </c>
      <c r="E751">
        <v>1</v>
      </c>
      <c r="F751">
        <v>0</v>
      </c>
      <c r="G751">
        <v>2075</v>
      </c>
      <c r="H751" s="17" t="s">
        <v>1859</v>
      </c>
      <c r="I751">
        <v>1</v>
      </c>
      <c r="J751">
        <v>0</v>
      </c>
      <c r="K751" s="17" t="s">
        <v>1863</v>
      </c>
      <c r="L751" s="1">
        <v>44589</v>
      </c>
      <c r="M751">
        <v>3564.82</v>
      </c>
      <c r="N751" s="17" t="s">
        <v>437</v>
      </c>
      <c r="O751">
        <v>6424</v>
      </c>
      <c r="P751" s="17" t="s">
        <v>438</v>
      </c>
      <c r="Q751">
        <v>0</v>
      </c>
      <c r="R751" s="17" t="s">
        <v>1083</v>
      </c>
      <c r="S751" s="17" t="s">
        <v>440</v>
      </c>
      <c r="T751" s="17" t="s">
        <v>438</v>
      </c>
      <c r="U751">
        <v>2</v>
      </c>
      <c r="V751">
        <v>2021</v>
      </c>
      <c r="W751" s="17" t="s">
        <v>1861</v>
      </c>
      <c r="X751" s="17" t="s">
        <v>1085</v>
      </c>
      <c r="Y751">
        <v>7</v>
      </c>
      <c r="Z751" s="17" t="s">
        <v>443</v>
      </c>
      <c r="AA751" s="17" t="s">
        <v>443</v>
      </c>
      <c r="AB751" s="17" t="s">
        <v>444</v>
      </c>
      <c r="AC751">
        <v>0</v>
      </c>
      <c r="AD751">
        <v>0</v>
      </c>
      <c r="AE751">
        <v>0</v>
      </c>
      <c r="AF751">
        <v>2022</v>
      </c>
      <c r="AG751" s="1">
        <v>44562</v>
      </c>
      <c r="AH751" s="1">
        <v>44773</v>
      </c>
      <c r="AI751" s="1">
        <v>44785</v>
      </c>
      <c r="AJ751" s="17" t="s">
        <v>34</v>
      </c>
      <c r="AK751" s="17" t="s">
        <v>35</v>
      </c>
      <c r="AL751" s="17" t="s">
        <v>10388</v>
      </c>
      <c r="AM751" s="17">
        <f>MONTH(EMPENHO[[#This Row],[data_empenho]])</f>
        <v>1</v>
      </c>
    </row>
    <row r="752" spans="1:39" x14ac:dyDescent="0.25">
      <c r="A752">
        <v>5</v>
      </c>
      <c r="B752">
        <v>501</v>
      </c>
      <c r="C752">
        <v>4</v>
      </c>
      <c r="D752">
        <v>122</v>
      </c>
      <c r="E752">
        <v>1</v>
      </c>
      <c r="F752">
        <v>0</v>
      </c>
      <c r="G752">
        <v>2022</v>
      </c>
      <c r="H752" s="17" t="s">
        <v>1859</v>
      </c>
      <c r="I752">
        <v>1</v>
      </c>
      <c r="J752">
        <v>0</v>
      </c>
      <c r="K752" s="17" t="s">
        <v>1864</v>
      </c>
      <c r="L752" s="1">
        <v>44589</v>
      </c>
      <c r="M752">
        <v>2516.34</v>
      </c>
      <c r="N752" s="17" t="s">
        <v>437</v>
      </c>
      <c r="O752">
        <v>6424</v>
      </c>
      <c r="P752" s="17" t="s">
        <v>438</v>
      </c>
      <c r="Q752">
        <v>0</v>
      </c>
      <c r="R752" s="17" t="s">
        <v>1083</v>
      </c>
      <c r="S752" s="17" t="s">
        <v>440</v>
      </c>
      <c r="T752" s="17" t="s">
        <v>438</v>
      </c>
      <c r="U752">
        <v>2</v>
      </c>
      <c r="V752">
        <v>2021</v>
      </c>
      <c r="W752" s="17" t="s">
        <v>1861</v>
      </c>
      <c r="X752" s="17" t="s">
        <v>1085</v>
      </c>
      <c r="Y752">
        <v>7</v>
      </c>
      <c r="Z752" s="17" t="s">
        <v>443</v>
      </c>
      <c r="AA752" s="17" t="s">
        <v>443</v>
      </c>
      <c r="AB752" s="17" t="s">
        <v>444</v>
      </c>
      <c r="AC752">
        <v>0</v>
      </c>
      <c r="AD752">
        <v>0</v>
      </c>
      <c r="AE752">
        <v>0</v>
      </c>
      <c r="AF752">
        <v>2022</v>
      </c>
      <c r="AG752" s="1">
        <v>44562</v>
      </c>
      <c r="AH752" s="1">
        <v>44773</v>
      </c>
      <c r="AI752" s="1">
        <v>44785</v>
      </c>
      <c r="AJ752" s="17" t="s">
        <v>34</v>
      </c>
      <c r="AK752" s="17" t="s">
        <v>35</v>
      </c>
      <c r="AL752" s="17" t="s">
        <v>10388</v>
      </c>
      <c r="AM752" s="17">
        <f>MONTH(EMPENHO[[#This Row],[data_empenho]])</f>
        <v>1</v>
      </c>
    </row>
    <row r="753" spans="1:39" x14ac:dyDescent="0.25">
      <c r="A753">
        <v>5</v>
      </c>
      <c r="B753">
        <v>502</v>
      </c>
      <c r="C753">
        <v>12</v>
      </c>
      <c r="D753">
        <v>361</v>
      </c>
      <c r="E753">
        <v>2</v>
      </c>
      <c r="F753">
        <v>0</v>
      </c>
      <c r="G753">
        <v>2025</v>
      </c>
      <c r="H753" s="17" t="s">
        <v>1859</v>
      </c>
      <c r="I753">
        <v>20</v>
      </c>
      <c r="J753">
        <v>0</v>
      </c>
      <c r="K753" s="17" t="s">
        <v>1865</v>
      </c>
      <c r="L753" s="1">
        <v>44589</v>
      </c>
      <c r="M753">
        <v>6663.79</v>
      </c>
      <c r="N753" s="17" t="s">
        <v>437</v>
      </c>
      <c r="O753">
        <v>6424</v>
      </c>
      <c r="P753" s="17" t="s">
        <v>438</v>
      </c>
      <c r="Q753">
        <v>0</v>
      </c>
      <c r="R753" s="17" t="s">
        <v>1083</v>
      </c>
      <c r="S753" s="17" t="s">
        <v>440</v>
      </c>
      <c r="T753" s="17" t="s">
        <v>438</v>
      </c>
      <c r="U753">
        <v>2</v>
      </c>
      <c r="V753">
        <v>2021</v>
      </c>
      <c r="W753" s="17" t="s">
        <v>1861</v>
      </c>
      <c r="X753" s="17" t="s">
        <v>1085</v>
      </c>
      <c r="Y753">
        <v>7</v>
      </c>
      <c r="Z753" s="17" t="s">
        <v>443</v>
      </c>
      <c r="AA753" s="17" t="s">
        <v>443</v>
      </c>
      <c r="AB753" s="17" t="s">
        <v>444</v>
      </c>
      <c r="AC753">
        <v>0</v>
      </c>
      <c r="AD753">
        <v>0</v>
      </c>
      <c r="AE753">
        <v>0</v>
      </c>
      <c r="AF753">
        <v>2022</v>
      </c>
      <c r="AG753" s="1">
        <v>44562</v>
      </c>
      <c r="AH753" s="1">
        <v>44773</v>
      </c>
      <c r="AI753" s="1">
        <v>44785</v>
      </c>
      <c r="AJ753" s="17" t="s">
        <v>34</v>
      </c>
      <c r="AK753" s="17" t="s">
        <v>35</v>
      </c>
      <c r="AL753" s="17" t="s">
        <v>10388</v>
      </c>
      <c r="AM753" s="17">
        <f>MONTH(EMPENHO[[#This Row],[data_empenho]])</f>
        <v>1</v>
      </c>
    </row>
    <row r="754" spans="1:39" x14ac:dyDescent="0.25">
      <c r="A754">
        <v>5</v>
      </c>
      <c r="B754">
        <v>502</v>
      </c>
      <c r="C754">
        <v>12</v>
      </c>
      <c r="D754">
        <v>365</v>
      </c>
      <c r="E754">
        <v>2</v>
      </c>
      <c r="F754">
        <v>0</v>
      </c>
      <c r="G754">
        <v>2026</v>
      </c>
      <c r="H754" s="17" t="s">
        <v>1859</v>
      </c>
      <c r="I754">
        <v>20</v>
      </c>
      <c r="J754">
        <v>0</v>
      </c>
      <c r="K754" s="17" t="s">
        <v>1866</v>
      </c>
      <c r="L754" s="1">
        <v>44589</v>
      </c>
      <c r="M754">
        <v>10170.299999999999</v>
      </c>
      <c r="N754" s="17" t="s">
        <v>437</v>
      </c>
      <c r="O754">
        <v>6424</v>
      </c>
      <c r="P754" s="17" t="s">
        <v>438</v>
      </c>
      <c r="Q754">
        <v>0</v>
      </c>
      <c r="R754" s="17" t="s">
        <v>1083</v>
      </c>
      <c r="S754" s="17" t="s">
        <v>440</v>
      </c>
      <c r="T754" s="17" t="s">
        <v>438</v>
      </c>
      <c r="U754">
        <v>2</v>
      </c>
      <c r="V754">
        <v>2021</v>
      </c>
      <c r="W754" s="17" t="s">
        <v>1861</v>
      </c>
      <c r="X754" s="17" t="s">
        <v>1085</v>
      </c>
      <c r="Y754">
        <v>7</v>
      </c>
      <c r="Z754" s="17" t="s">
        <v>443</v>
      </c>
      <c r="AA754" s="17" t="s">
        <v>443</v>
      </c>
      <c r="AB754" s="17" t="s">
        <v>444</v>
      </c>
      <c r="AC754">
        <v>0</v>
      </c>
      <c r="AD754">
        <v>0</v>
      </c>
      <c r="AE754">
        <v>0</v>
      </c>
      <c r="AF754">
        <v>2022</v>
      </c>
      <c r="AG754" s="1">
        <v>44562</v>
      </c>
      <c r="AH754" s="1">
        <v>44773</v>
      </c>
      <c r="AI754" s="1">
        <v>44785</v>
      </c>
      <c r="AJ754" s="17" t="s">
        <v>34</v>
      </c>
      <c r="AK754" s="17" t="s">
        <v>35</v>
      </c>
      <c r="AL754" s="17" t="s">
        <v>10388</v>
      </c>
      <c r="AM754" s="17">
        <f>MONTH(EMPENHO[[#This Row],[data_empenho]])</f>
        <v>1</v>
      </c>
    </row>
    <row r="755" spans="1:39" x14ac:dyDescent="0.25">
      <c r="A755">
        <v>5</v>
      </c>
      <c r="B755">
        <v>502</v>
      </c>
      <c r="C755">
        <v>12</v>
      </c>
      <c r="D755">
        <v>361</v>
      </c>
      <c r="E755">
        <v>2</v>
      </c>
      <c r="F755">
        <v>0</v>
      </c>
      <c r="G755">
        <v>2031</v>
      </c>
      <c r="H755" s="17" t="s">
        <v>1859</v>
      </c>
      <c r="I755">
        <v>20</v>
      </c>
      <c r="J755">
        <v>0</v>
      </c>
      <c r="K755" s="17" t="s">
        <v>1867</v>
      </c>
      <c r="L755" s="1">
        <v>44589</v>
      </c>
      <c r="M755">
        <v>4811.3500000000004</v>
      </c>
      <c r="N755" s="17" t="s">
        <v>437</v>
      </c>
      <c r="O755">
        <v>6424</v>
      </c>
      <c r="P755" s="17" t="s">
        <v>438</v>
      </c>
      <c r="Q755">
        <v>0</v>
      </c>
      <c r="R755" s="17" t="s">
        <v>1083</v>
      </c>
      <c r="S755" s="17" t="s">
        <v>440</v>
      </c>
      <c r="T755" s="17" t="s">
        <v>438</v>
      </c>
      <c r="U755">
        <v>2</v>
      </c>
      <c r="V755">
        <v>2021</v>
      </c>
      <c r="W755" s="17" t="s">
        <v>1861</v>
      </c>
      <c r="X755" s="17" t="s">
        <v>1085</v>
      </c>
      <c r="Y755">
        <v>7</v>
      </c>
      <c r="Z755" s="17" t="s">
        <v>443</v>
      </c>
      <c r="AA755" s="17" t="s">
        <v>443</v>
      </c>
      <c r="AB755" s="17" t="s">
        <v>444</v>
      </c>
      <c r="AC755">
        <v>0</v>
      </c>
      <c r="AD755">
        <v>0</v>
      </c>
      <c r="AE755">
        <v>0</v>
      </c>
      <c r="AF755">
        <v>2022</v>
      </c>
      <c r="AG755" s="1">
        <v>44562</v>
      </c>
      <c r="AH755" s="1">
        <v>44773</v>
      </c>
      <c r="AI755" s="1">
        <v>44785</v>
      </c>
      <c r="AJ755" s="17" t="s">
        <v>34</v>
      </c>
      <c r="AK755" s="17" t="s">
        <v>35</v>
      </c>
      <c r="AL755" s="17" t="s">
        <v>10388</v>
      </c>
      <c r="AM755" s="17">
        <f>MONTH(EMPENHO[[#This Row],[data_empenho]])</f>
        <v>1</v>
      </c>
    </row>
    <row r="756" spans="1:39" x14ac:dyDescent="0.25">
      <c r="A756">
        <v>6</v>
      </c>
      <c r="B756">
        <v>601</v>
      </c>
      <c r="C756">
        <v>4</v>
      </c>
      <c r="D756">
        <v>122</v>
      </c>
      <c r="E756">
        <v>1</v>
      </c>
      <c r="F756">
        <v>0</v>
      </c>
      <c r="G756">
        <v>2072</v>
      </c>
      <c r="H756" s="17" t="s">
        <v>1859</v>
      </c>
      <c r="I756">
        <v>1</v>
      </c>
      <c r="J756">
        <v>0</v>
      </c>
      <c r="K756" s="17" t="s">
        <v>1868</v>
      </c>
      <c r="L756" s="1">
        <v>44589</v>
      </c>
      <c r="M756">
        <v>5521.96</v>
      </c>
      <c r="N756" s="17" t="s">
        <v>437</v>
      </c>
      <c r="O756">
        <v>6424</v>
      </c>
      <c r="P756" s="17" t="s">
        <v>438</v>
      </c>
      <c r="Q756">
        <v>0</v>
      </c>
      <c r="R756" s="17" t="s">
        <v>1083</v>
      </c>
      <c r="S756" s="17" t="s">
        <v>440</v>
      </c>
      <c r="T756" s="17" t="s">
        <v>438</v>
      </c>
      <c r="U756">
        <v>2</v>
      </c>
      <c r="V756">
        <v>2021</v>
      </c>
      <c r="W756" s="17" t="s">
        <v>1861</v>
      </c>
      <c r="X756" s="17" t="s">
        <v>1085</v>
      </c>
      <c r="Y756">
        <v>7</v>
      </c>
      <c r="Z756" s="17" t="s">
        <v>443</v>
      </c>
      <c r="AA756" s="17" t="s">
        <v>443</v>
      </c>
      <c r="AB756" s="17" t="s">
        <v>444</v>
      </c>
      <c r="AC756">
        <v>0</v>
      </c>
      <c r="AD756">
        <v>0</v>
      </c>
      <c r="AE756">
        <v>0</v>
      </c>
      <c r="AF756">
        <v>2022</v>
      </c>
      <c r="AG756" s="1">
        <v>44562</v>
      </c>
      <c r="AH756" s="1">
        <v>44773</v>
      </c>
      <c r="AI756" s="1">
        <v>44785</v>
      </c>
      <c r="AJ756" s="17" t="s">
        <v>34</v>
      </c>
      <c r="AK756" s="17" t="s">
        <v>35</v>
      </c>
      <c r="AL756" s="17" t="s">
        <v>10388</v>
      </c>
      <c r="AM756" s="17">
        <f>MONTH(EMPENHO[[#This Row],[data_empenho]])</f>
        <v>1</v>
      </c>
    </row>
    <row r="757" spans="1:39" x14ac:dyDescent="0.25">
      <c r="A757">
        <v>7</v>
      </c>
      <c r="B757">
        <v>701</v>
      </c>
      <c r="C757">
        <v>4</v>
      </c>
      <c r="D757">
        <v>122</v>
      </c>
      <c r="E757">
        <v>1</v>
      </c>
      <c r="F757">
        <v>0</v>
      </c>
      <c r="G757">
        <v>2001</v>
      </c>
      <c r="H757" s="17" t="s">
        <v>1859</v>
      </c>
      <c r="I757">
        <v>1</v>
      </c>
      <c r="J757">
        <v>0</v>
      </c>
      <c r="K757" s="17" t="s">
        <v>1869</v>
      </c>
      <c r="L757" s="1">
        <v>44589</v>
      </c>
      <c r="M757">
        <v>11067.24</v>
      </c>
      <c r="N757" s="17" t="s">
        <v>437</v>
      </c>
      <c r="O757">
        <v>6424</v>
      </c>
      <c r="P757" s="17" t="s">
        <v>438</v>
      </c>
      <c r="Q757">
        <v>0</v>
      </c>
      <c r="R757" s="17" t="s">
        <v>1083</v>
      </c>
      <c r="S757" s="17" t="s">
        <v>440</v>
      </c>
      <c r="T757" s="17" t="s">
        <v>438</v>
      </c>
      <c r="U757">
        <v>2</v>
      </c>
      <c r="V757">
        <v>2021</v>
      </c>
      <c r="W757" s="17" t="s">
        <v>1861</v>
      </c>
      <c r="X757" s="17" t="s">
        <v>1085</v>
      </c>
      <c r="Y757">
        <v>7</v>
      </c>
      <c r="Z757" s="17" t="s">
        <v>443</v>
      </c>
      <c r="AA757" s="17" t="s">
        <v>443</v>
      </c>
      <c r="AB757" s="17" t="s">
        <v>444</v>
      </c>
      <c r="AC757">
        <v>0</v>
      </c>
      <c r="AD757">
        <v>0</v>
      </c>
      <c r="AE757">
        <v>0</v>
      </c>
      <c r="AF757">
        <v>2022</v>
      </c>
      <c r="AG757" s="1">
        <v>44562</v>
      </c>
      <c r="AH757" s="1">
        <v>44773</v>
      </c>
      <c r="AI757" s="1">
        <v>44785</v>
      </c>
      <c r="AJ757" s="17" t="s">
        <v>34</v>
      </c>
      <c r="AK757" s="17" t="s">
        <v>35</v>
      </c>
      <c r="AL757" s="17" t="s">
        <v>10388</v>
      </c>
      <c r="AM757" s="17">
        <f>MONTH(EMPENHO[[#This Row],[data_empenho]])</f>
        <v>1</v>
      </c>
    </row>
    <row r="758" spans="1:39" x14ac:dyDescent="0.25">
      <c r="A758">
        <v>8</v>
      </c>
      <c r="B758">
        <v>801</v>
      </c>
      <c r="C758">
        <v>10</v>
      </c>
      <c r="D758">
        <v>122</v>
      </c>
      <c r="E758">
        <v>5</v>
      </c>
      <c r="F758">
        <v>0</v>
      </c>
      <c r="G758">
        <v>2084</v>
      </c>
      <c r="H758" s="17" t="s">
        <v>1859</v>
      </c>
      <c r="I758">
        <v>40</v>
      </c>
      <c r="J758">
        <v>0</v>
      </c>
      <c r="K758" s="17" t="s">
        <v>1870</v>
      </c>
      <c r="L758" s="1">
        <v>44589</v>
      </c>
      <c r="M758">
        <v>3821.11</v>
      </c>
      <c r="N758" s="17" t="s">
        <v>437</v>
      </c>
      <c r="O758">
        <v>6424</v>
      </c>
      <c r="P758" s="17" t="s">
        <v>438</v>
      </c>
      <c r="Q758">
        <v>0</v>
      </c>
      <c r="R758" s="17" t="s">
        <v>1083</v>
      </c>
      <c r="S758" s="17" t="s">
        <v>440</v>
      </c>
      <c r="T758" s="17" t="s">
        <v>438</v>
      </c>
      <c r="U758">
        <v>2</v>
      </c>
      <c r="V758">
        <v>2021</v>
      </c>
      <c r="W758" s="17" t="s">
        <v>1861</v>
      </c>
      <c r="X758" s="17" t="s">
        <v>1085</v>
      </c>
      <c r="Y758">
        <v>7</v>
      </c>
      <c r="Z758" s="17" t="s">
        <v>443</v>
      </c>
      <c r="AA758" s="17" t="s">
        <v>443</v>
      </c>
      <c r="AB758" s="17" t="s">
        <v>444</v>
      </c>
      <c r="AC758">
        <v>0</v>
      </c>
      <c r="AD758">
        <v>0</v>
      </c>
      <c r="AE758">
        <v>0</v>
      </c>
      <c r="AF758">
        <v>2022</v>
      </c>
      <c r="AG758" s="1">
        <v>44562</v>
      </c>
      <c r="AH758" s="1">
        <v>44773</v>
      </c>
      <c r="AI758" s="1">
        <v>44785</v>
      </c>
      <c r="AJ758" s="17" t="s">
        <v>34</v>
      </c>
      <c r="AK758" s="17" t="s">
        <v>35</v>
      </c>
      <c r="AL758" s="17" t="s">
        <v>10388</v>
      </c>
      <c r="AM758" s="17">
        <f>MONTH(EMPENHO[[#This Row],[data_empenho]])</f>
        <v>1</v>
      </c>
    </row>
    <row r="759" spans="1:39" x14ac:dyDescent="0.25">
      <c r="A759">
        <v>8</v>
      </c>
      <c r="B759">
        <v>801</v>
      </c>
      <c r="C759">
        <v>10</v>
      </c>
      <c r="D759">
        <v>301</v>
      </c>
      <c r="E759">
        <v>6</v>
      </c>
      <c r="F759">
        <v>0</v>
      </c>
      <c r="G759">
        <v>2089</v>
      </c>
      <c r="H759" s="17" t="s">
        <v>1859</v>
      </c>
      <c r="I759">
        <v>40</v>
      </c>
      <c r="J759">
        <v>0</v>
      </c>
      <c r="K759" s="17" t="s">
        <v>1871</v>
      </c>
      <c r="L759" s="1">
        <v>44589</v>
      </c>
      <c r="M759">
        <v>139.79</v>
      </c>
      <c r="N759" s="17" t="s">
        <v>437</v>
      </c>
      <c r="O759">
        <v>6424</v>
      </c>
      <c r="P759" s="17" t="s">
        <v>438</v>
      </c>
      <c r="Q759">
        <v>0</v>
      </c>
      <c r="R759" s="17" t="s">
        <v>1083</v>
      </c>
      <c r="S759" s="17" t="s">
        <v>440</v>
      </c>
      <c r="T759" s="17" t="s">
        <v>438</v>
      </c>
      <c r="U759">
        <v>2</v>
      </c>
      <c r="V759">
        <v>2021</v>
      </c>
      <c r="W759" s="17" t="s">
        <v>1861</v>
      </c>
      <c r="X759" s="17" t="s">
        <v>1085</v>
      </c>
      <c r="Y759">
        <v>7</v>
      </c>
      <c r="Z759" s="17" t="s">
        <v>443</v>
      </c>
      <c r="AA759" s="17" t="s">
        <v>443</v>
      </c>
      <c r="AB759" s="17" t="s">
        <v>444</v>
      </c>
      <c r="AC759">
        <v>0</v>
      </c>
      <c r="AD759">
        <v>0</v>
      </c>
      <c r="AE759">
        <v>0</v>
      </c>
      <c r="AF759">
        <v>2022</v>
      </c>
      <c r="AG759" s="1">
        <v>44562</v>
      </c>
      <c r="AH759" s="1">
        <v>44773</v>
      </c>
      <c r="AI759" s="1">
        <v>44785</v>
      </c>
      <c r="AJ759" s="17" t="s">
        <v>34</v>
      </c>
      <c r="AK759" s="17" t="s">
        <v>35</v>
      </c>
      <c r="AL759" s="17" t="s">
        <v>10388</v>
      </c>
      <c r="AM759" s="17">
        <f>MONTH(EMPENHO[[#This Row],[data_empenho]])</f>
        <v>1</v>
      </c>
    </row>
    <row r="760" spans="1:39" x14ac:dyDescent="0.25">
      <c r="A760">
        <v>8</v>
      </c>
      <c r="B760">
        <v>801</v>
      </c>
      <c r="C760">
        <v>10</v>
      </c>
      <c r="D760">
        <v>301</v>
      </c>
      <c r="E760">
        <v>6</v>
      </c>
      <c r="F760">
        <v>0</v>
      </c>
      <c r="G760">
        <v>2090</v>
      </c>
      <c r="H760" s="17" t="s">
        <v>1859</v>
      </c>
      <c r="I760">
        <v>40</v>
      </c>
      <c r="J760">
        <v>0</v>
      </c>
      <c r="K760" s="17" t="s">
        <v>1872</v>
      </c>
      <c r="L760" s="1">
        <v>44589</v>
      </c>
      <c r="M760">
        <v>675.68</v>
      </c>
      <c r="N760" s="17" t="s">
        <v>437</v>
      </c>
      <c r="O760">
        <v>6424</v>
      </c>
      <c r="P760" s="17" t="s">
        <v>438</v>
      </c>
      <c r="Q760">
        <v>0</v>
      </c>
      <c r="R760" s="17" t="s">
        <v>1083</v>
      </c>
      <c r="S760" s="17" t="s">
        <v>440</v>
      </c>
      <c r="T760" s="17" t="s">
        <v>438</v>
      </c>
      <c r="U760">
        <v>2</v>
      </c>
      <c r="V760">
        <v>2021</v>
      </c>
      <c r="W760" s="17" t="s">
        <v>1861</v>
      </c>
      <c r="X760" s="17" t="s">
        <v>1085</v>
      </c>
      <c r="Y760">
        <v>7</v>
      </c>
      <c r="Z760" s="17" t="s">
        <v>443</v>
      </c>
      <c r="AA760" s="17" t="s">
        <v>443</v>
      </c>
      <c r="AB760" s="17" t="s">
        <v>444</v>
      </c>
      <c r="AC760">
        <v>0</v>
      </c>
      <c r="AD760">
        <v>0</v>
      </c>
      <c r="AE760">
        <v>0</v>
      </c>
      <c r="AF760">
        <v>2022</v>
      </c>
      <c r="AG760" s="1">
        <v>44562</v>
      </c>
      <c r="AH760" s="1">
        <v>44773</v>
      </c>
      <c r="AI760" s="1">
        <v>44785</v>
      </c>
      <c r="AJ760" s="17" t="s">
        <v>34</v>
      </c>
      <c r="AK760" s="17" t="s">
        <v>35</v>
      </c>
      <c r="AL760" s="17" t="s">
        <v>10388</v>
      </c>
      <c r="AM760" s="17">
        <f>MONTH(EMPENHO[[#This Row],[data_empenho]])</f>
        <v>1</v>
      </c>
    </row>
    <row r="761" spans="1:39" x14ac:dyDescent="0.25">
      <c r="A761">
        <v>8</v>
      </c>
      <c r="B761">
        <v>801</v>
      </c>
      <c r="C761">
        <v>10</v>
      </c>
      <c r="D761">
        <v>301</v>
      </c>
      <c r="E761">
        <v>6</v>
      </c>
      <c r="F761">
        <v>0</v>
      </c>
      <c r="G761">
        <v>2091</v>
      </c>
      <c r="H761" s="17" t="s">
        <v>1859</v>
      </c>
      <c r="I761">
        <v>40</v>
      </c>
      <c r="J761">
        <v>0</v>
      </c>
      <c r="K761" s="17" t="s">
        <v>1873</v>
      </c>
      <c r="L761" s="1">
        <v>44589</v>
      </c>
      <c r="M761">
        <v>5941.36</v>
      </c>
      <c r="N761" s="17" t="s">
        <v>437</v>
      </c>
      <c r="O761">
        <v>6424</v>
      </c>
      <c r="P761" s="17" t="s">
        <v>438</v>
      </c>
      <c r="Q761">
        <v>0</v>
      </c>
      <c r="R761" s="17" t="s">
        <v>1083</v>
      </c>
      <c r="S761" s="17" t="s">
        <v>440</v>
      </c>
      <c r="T761" s="17" t="s">
        <v>438</v>
      </c>
      <c r="U761">
        <v>2</v>
      </c>
      <c r="V761">
        <v>2021</v>
      </c>
      <c r="W761" s="17" t="s">
        <v>1861</v>
      </c>
      <c r="X761" s="17" t="s">
        <v>1085</v>
      </c>
      <c r="Y761">
        <v>7</v>
      </c>
      <c r="Z761" s="17" t="s">
        <v>443</v>
      </c>
      <c r="AA761" s="17" t="s">
        <v>443</v>
      </c>
      <c r="AB761" s="17" t="s">
        <v>444</v>
      </c>
      <c r="AC761">
        <v>0</v>
      </c>
      <c r="AD761">
        <v>0</v>
      </c>
      <c r="AE761">
        <v>0</v>
      </c>
      <c r="AF761">
        <v>2022</v>
      </c>
      <c r="AG761" s="1">
        <v>44562</v>
      </c>
      <c r="AH761" s="1">
        <v>44773</v>
      </c>
      <c r="AI761" s="1">
        <v>44785</v>
      </c>
      <c r="AJ761" s="17" t="s">
        <v>34</v>
      </c>
      <c r="AK761" s="17" t="s">
        <v>35</v>
      </c>
      <c r="AL761" s="17" t="s">
        <v>10388</v>
      </c>
      <c r="AM761" s="17">
        <f>MONTH(EMPENHO[[#This Row],[data_empenho]])</f>
        <v>1</v>
      </c>
    </row>
    <row r="762" spans="1:39" x14ac:dyDescent="0.25">
      <c r="A762">
        <v>8</v>
      </c>
      <c r="B762">
        <v>801</v>
      </c>
      <c r="C762">
        <v>10</v>
      </c>
      <c r="D762">
        <v>301</v>
      </c>
      <c r="E762">
        <v>6</v>
      </c>
      <c r="F762">
        <v>0</v>
      </c>
      <c r="G762">
        <v>2092</v>
      </c>
      <c r="H762" s="17" t="s">
        <v>1859</v>
      </c>
      <c r="I762">
        <v>40</v>
      </c>
      <c r="J762">
        <v>0</v>
      </c>
      <c r="K762" s="17" t="s">
        <v>1874</v>
      </c>
      <c r="L762" s="1">
        <v>44589</v>
      </c>
      <c r="M762">
        <v>4729.7700000000004</v>
      </c>
      <c r="N762" s="17" t="s">
        <v>437</v>
      </c>
      <c r="O762">
        <v>6424</v>
      </c>
      <c r="P762" s="17" t="s">
        <v>438</v>
      </c>
      <c r="Q762">
        <v>0</v>
      </c>
      <c r="R762" s="17" t="s">
        <v>1083</v>
      </c>
      <c r="S762" s="17" t="s">
        <v>440</v>
      </c>
      <c r="T762" s="17" t="s">
        <v>438</v>
      </c>
      <c r="U762">
        <v>2</v>
      </c>
      <c r="V762">
        <v>2021</v>
      </c>
      <c r="W762" s="17" t="s">
        <v>1861</v>
      </c>
      <c r="X762" s="17" t="s">
        <v>1085</v>
      </c>
      <c r="Y762">
        <v>7</v>
      </c>
      <c r="Z762" s="17" t="s">
        <v>443</v>
      </c>
      <c r="AA762" s="17" t="s">
        <v>443</v>
      </c>
      <c r="AB762" s="17" t="s">
        <v>444</v>
      </c>
      <c r="AC762">
        <v>0</v>
      </c>
      <c r="AD762">
        <v>0</v>
      </c>
      <c r="AE762">
        <v>0</v>
      </c>
      <c r="AF762">
        <v>2022</v>
      </c>
      <c r="AG762" s="1">
        <v>44562</v>
      </c>
      <c r="AH762" s="1">
        <v>44773</v>
      </c>
      <c r="AI762" s="1">
        <v>44785</v>
      </c>
      <c r="AJ762" s="17" t="s">
        <v>34</v>
      </c>
      <c r="AK762" s="17" t="s">
        <v>35</v>
      </c>
      <c r="AL762" s="17" t="s">
        <v>10388</v>
      </c>
      <c r="AM762" s="17">
        <f>MONTH(EMPENHO[[#This Row],[data_empenho]])</f>
        <v>1</v>
      </c>
    </row>
    <row r="763" spans="1:39" x14ac:dyDescent="0.25">
      <c r="A763">
        <v>8</v>
      </c>
      <c r="B763">
        <v>801</v>
      </c>
      <c r="C763">
        <v>10</v>
      </c>
      <c r="D763">
        <v>302</v>
      </c>
      <c r="E763">
        <v>8</v>
      </c>
      <c r="F763">
        <v>0</v>
      </c>
      <c r="G763">
        <v>2096</v>
      </c>
      <c r="H763" s="17" t="s">
        <v>1859</v>
      </c>
      <c r="I763">
        <v>40</v>
      </c>
      <c r="J763">
        <v>0</v>
      </c>
      <c r="K763" s="17" t="s">
        <v>1875</v>
      </c>
      <c r="L763" s="1">
        <v>44589</v>
      </c>
      <c r="M763">
        <v>3942.31</v>
      </c>
      <c r="N763" s="17" t="s">
        <v>437</v>
      </c>
      <c r="O763">
        <v>6424</v>
      </c>
      <c r="P763" s="17" t="s">
        <v>438</v>
      </c>
      <c r="Q763">
        <v>0</v>
      </c>
      <c r="R763" s="17" t="s">
        <v>1083</v>
      </c>
      <c r="S763" s="17" t="s">
        <v>440</v>
      </c>
      <c r="T763" s="17" t="s">
        <v>438</v>
      </c>
      <c r="U763">
        <v>2</v>
      </c>
      <c r="V763">
        <v>2021</v>
      </c>
      <c r="W763" s="17" t="s">
        <v>1861</v>
      </c>
      <c r="X763" s="17" t="s">
        <v>1085</v>
      </c>
      <c r="Y763">
        <v>7</v>
      </c>
      <c r="Z763" s="17" t="s">
        <v>443</v>
      </c>
      <c r="AA763" s="17" t="s">
        <v>443</v>
      </c>
      <c r="AB763" s="17" t="s">
        <v>444</v>
      </c>
      <c r="AC763">
        <v>0</v>
      </c>
      <c r="AD763">
        <v>0</v>
      </c>
      <c r="AE763">
        <v>0</v>
      </c>
      <c r="AF763">
        <v>2022</v>
      </c>
      <c r="AG763" s="1">
        <v>44562</v>
      </c>
      <c r="AH763" s="1">
        <v>44773</v>
      </c>
      <c r="AI763" s="1">
        <v>44785</v>
      </c>
      <c r="AJ763" s="17" t="s">
        <v>34</v>
      </c>
      <c r="AK763" s="17" t="s">
        <v>35</v>
      </c>
      <c r="AL763" s="17" t="s">
        <v>10388</v>
      </c>
      <c r="AM763" s="17">
        <f>MONTH(EMPENHO[[#This Row],[data_empenho]])</f>
        <v>1</v>
      </c>
    </row>
    <row r="764" spans="1:39" x14ac:dyDescent="0.25">
      <c r="A764">
        <v>8</v>
      </c>
      <c r="B764">
        <v>801</v>
      </c>
      <c r="C764">
        <v>10</v>
      </c>
      <c r="D764">
        <v>305</v>
      </c>
      <c r="E764">
        <v>7</v>
      </c>
      <c r="F764">
        <v>0</v>
      </c>
      <c r="G764">
        <v>2104</v>
      </c>
      <c r="H764" s="17" t="s">
        <v>1859</v>
      </c>
      <c r="I764">
        <v>40</v>
      </c>
      <c r="J764">
        <v>0</v>
      </c>
      <c r="K764" s="17" t="s">
        <v>1876</v>
      </c>
      <c r="L764" s="1">
        <v>44589</v>
      </c>
      <c r="M764">
        <v>792.18</v>
      </c>
      <c r="N764" s="17" t="s">
        <v>437</v>
      </c>
      <c r="O764">
        <v>6424</v>
      </c>
      <c r="P764" s="17" t="s">
        <v>438</v>
      </c>
      <c r="Q764">
        <v>0</v>
      </c>
      <c r="R764" s="17" t="s">
        <v>1083</v>
      </c>
      <c r="S764" s="17" t="s">
        <v>440</v>
      </c>
      <c r="T764" s="17" t="s">
        <v>438</v>
      </c>
      <c r="U764">
        <v>2</v>
      </c>
      <c r="V764">
        <v>2021</v>
      </c>
      <c r="W764" s="17" t="s">
        <v>1861</v>
      </c>
      <c r="X764" s="17" t="s">
        <v>1085</v>
      </c>
      <c r="Y764">
        <v>7</v>
      </c>
      <c r="Z764" s="17" t="s">
        <v>443</v>
      </c>
      <c r="AA764" s="17" t="s">
        <v>443</v>
      </c>
      <c r="AB764" s="17" t="s">
        <v>444</v>
      </c>
      <c r="AC764">
        <v>0</v>
      </c>
      <c r="AD764">
        <v>0</v>
      </c>
      <c r="AE764">
        <v>0</v>
      </c>
      <c r="AF764">
        <v>2022</v>
      </c>
      <c r="AG764" s="1">
        <v>44562</v>
      </c>
      <c r="AH764" s="1">
        <v>44773</v>
      </c>
      <c r="AI764" s="1">
        <v>44785</v>
      </c>
      <c r="AJ764" s="17" t="s">
        <v>34</v>
      </c>
      <c r="AK764" s="17" t="s">
        <v>35</v>
      </c>
      <c r="AL764" s="17" t="s">
        <v>10388</v>
      </c>
      <c r="AM764" s="17">
        <f>MONTH(EMPENHO[[#This Row],[data_empenho]])</f>
        <v>1</v>
      </c>
    </row>
    <row r="765" spans="1:39" x14ac:dyDescent="0.25">
      <c r="A765">
        <v>8</v>
      </c>
      <c r="B765">
        <v>801</v>
      </c>
      <c r="C765">
        <v>10</v>
      </c>
      <c r="D765">
        <v>301</v>
      </c>
      <c r="E765">
        <v>6</v>
      </c>
      <c r="F765">
        <v>0</v>
      </c>
      <c r="G765">
        <v>2105</v>
      </c>
      <c r="H765" s="17" t="s">
        <v>1859</v>
      </c>
      <c r="I765">
        <v>40</v>
      </c>
      <c r="J765">
        <v>0</v>
      </c>
      <c r="K765" s="17" t="s">
        <v>1877</v>
      </c>
      <c r="L765" s="1">
        <v>44589</v>
      </c>
      <c r="M765">
        <v>2795.93</v>
      </c>
      <c r="N765" s="17" t="s">
        <v>437</v>
      </c>
      <c r="O765">
        <v>6424</v>
      </c>
      <c r="P765" s="17" t="s">
        <v>438</v>
      </c>
      <c r="Q765">
        <v>0</v>
      </c>
      <c r="R765" s="17" t="s">
        <v>1083</v>
      </c>
      <c r="S765" s="17" t="s">
        <v>440</v>
      </c>
      <c r="T765" s="17" t="s">
        <v>438</v>
      </c>
      <c r="U765">
        <v>2</v>
      </c>
      <c r="V765">
        <v>2021</v>
      </c>
      <c r="W765" s="17" t="s">
        <v>1861</v>
      </c>
      <c r="X765" s="17" t="s">
        <v>1085</v>
      </c>
      <c r="Y765">
        <v>7</v>
      </c>
      <c r="Z765" s="17" t="s">
        <v>443</v>
      </c>
      <c r="AA765" s="17" t="s">
        <v>443</v>
      </c>
      <c r="AB765" s="17" t="s">
        <v>444</v>
      </c>
      <c r="AC765">
        <v>0</v>
      </c>
      <c r="AD765">
        <v>0</v>
      </c>
      <c r="AE765">
        <v>0</v>
      </c>
      <c r="AF765">
        <v>2022</v>
      </c>
      <c r="AG765" s="1">
        <v>44562</v>
      </c>
      <c r="AH765" s="1">
        <v>44773</v>
      </c>
      <c r="AI765" s="1">
        <v>44785</v>
      </c>
      <c r="AJ765" s="17" t="s">
        <v>34</v>
      </c>
      <c r="AK765" s="17" t="s">
        <v>35</v>
      </c>
      <c r="AL765" s="17" t="s">
        <v>10388</v>
      </c>
      <c r="AM765" s="17">
        <f>MONTH(EMPENHO[[#This Row],[data_empenho]])</f>
        <v>1</v>
      </c>
    </row>
    <row r="766" spans="1:39" x14ac:dyDescent="0.25">
      <c r="A766">
        <v>9</v>
      </c>
      <c r="B766">
        <v>901</v>
      </c>
      <c r="C766">
        <v>4</v>
      </c>
      <c r="D766">
        <v>122</v>
      </c>
      <c r="E766">
        <v>1</v>
      </c>
      <c r="F766">
        <v>0</v>
      </c>
      <c r="G766">
        <v>2010</v>
      </c>
      <c r="H766" s="17" t="s">
        <v>1859</v>
      </c>
      <c r="I766">
        <v>1</v>
      </c>
      <c r="J766">
        <v>0</v>
      </c>
      <c r="K766" s="17" t="s">
        <v>1878</v>
      </c>
      <c r="L766" s="1">
        <v>44589</v>
      </c>
      <c r="M766">
        <v>2003.74</v>
      </c>
      <c r="N766" s="17" t="s">
        <v>437</v>
      </c>
      <c r="O766">
        <v>6424</v>
      </c>
      <c r="P766" s="17" t="s">
        <v>438</v>
      </c>
      <c r="Q766">
        <v>0</v>
      </c>
      <c r="R766" s="17" t="s">
        <v>1083</v>
      </c>
      <c r="S766" s="17" t="s">
        <v>440</v>
      </c>
      <c r="T766" s="17" t="s">
        <v>438</v>
      </c>
      <c r="U766">
        <v>2</v>
      </c>
      <c r="V766">
        <v>2021</v>
      </c>
      <c r="W766" s="17" t="s">
        <v>1861</v>
      </c>
      <c r="X766" s="17" t="s">
        <v>1085</v>
      </c>
      <c r="Y766">
        <v>7</v>
      </c>
      <c r="Z766" s="17" t="s">
        <v>443</v>
      </c>
      <c r="AA766" s="17" t="s">
        <v>443</v>
      </c>
      <c r="AB766" s="17" t="s">
        <v>444</v>
      </c>
      <c r="AC766">
        <v>0</v>
      </c>
      <c r="AD766">
        <v>0</v>
      </c>
      <c r="AE766">
        <v>0</v>
      </c>
      <c r="AF766">
        <v>2022</v>
      </c>
      <c r="AG766" s="1">
        <v>44562</v>
      </c>
      <c r="AH766" s="1">
        <v>44773</v>
      </c>
      <c r="AI766" s="1">
        <v>44785</v>
      </c>
      <c r="AJ766" s="17" t="s">
        <v>34</v>
      </c>
      <c r="AK766" s="17" t="s">
        <v>35</v>
      </c>
      <c r="AL766" s="17" t="s">
        <v>10388</v>
      </c>
      <c r="AM766" s="17">
        <f>MONTH(EMPENHO[[#This Row],[data_empenho]])</f>
        <v>1</v>
      </c>
    </row>
    <row r="767" spans="1:39" x14ac:dyDescent="0.25">
      <c r="A767">
        <v>9</v>
      </c>
      <c r="B767">
        <v>902</v>
      </c>
      <c r="C767">
        <v>8</v>
      </c>
      <c r="D767">
        <v>244</v>
      </c>
      <c r="E767">
        <v>11</v>
      </c>
      <c r="F767">
        <v>0</v>
      </c>
      <c r="G767">
        <v>2018</v>
      </c>
      <c r="H767" s="17" t="s">
        <v>1859</v>
      </c>
      <c r="I767">
        <v>1</v>
      </c>
      <c r="J767">
        <v>0</v>
      </c>
      <c r="K767" s="17" t="s">
        <v>1879</v>
      </c>
      <c r="L767" s="1">
        <v>44589</v>
      </c>
      <c r="M767">
        <v>1281.46</v>
      </c>
      <c r="N767" s="17" t="s">
        <v>437</v>
      </c>
      <c r="O767">
        <v>6424</v>
      </c>
      <c r="P767" s="17" t="s">
        <v>438</v>
      </c>
      <c r="Q767">
        <v>0</v>
      </c>
      <c r="R767" s="17" t="s">
        <v>1083</v>
      </c>
      <c r="S767" s="17" t="s">
        <v>440</v>
      </c>
      <c r="T767" s="17" t="s">
        <v>438</v>
      </c>
      <c r="U767">
        <v>2</v>
      </c>
      <c r="V767">
        <v>2021</v>
      </c>
      <c r="W767" s="17" t="s">
        <v>1861</v>
      </c>
      <c r="X767" s="17" t="s">
        <v>1085</v>
      </c>
      <c r="Y767">
        <v>7</v>
      </c>
      <c r="Z767" s="17" t="s">
        <v>443</v>
      </c>
      <c r="AA767" s="17" t="s">
        <v>443</v>
      </c>
      <c r="AB767" s="17" t="s">
        <v>444</v>
      </c>
      <c r="AC767">
        <v>0</v>
      </c>
      <c r="AD767">
        <v>0</v>
      </c>
      <c r="AE767">
        <v>0</v>
      </c>
      <c r="AF767">
        <v>2022</v>
      </c>
      <c r="AG767" s="1">
        <v>44562</v>
      </c>
      <c r="AH767" s="1">
        <v>44773</v>
      </c>
      <c r="AI767" s="1">
        <v>44785</v>
      </c>
      <c r="AJ767" s="17" t="s">
        <v>34</v>
      </c>
      <c r="AK767" s="17" t="s">
        <v>35</v>
      </c>
      <c r="AL767" s="17" t="s">
        <v>10388</v>
      </c>
      <c r="AM767" s="17">
        <f>MONTH(EMPENHO[[#This Row],[data_empenho]])</f>
        <v>1</v>
      </c>
    </row>
    <row r="768" spans="1:39" x14ac:dyDescent="0.25">
      <c r="A768">
        <v>10</v>
      </c>
      <c r="B768">
        <v>1001</v>
      </c>
      <c r="C768">
        <v>4</v>
      </c>
      <c r="D768">
        <v>122</v>
      </c>
      <c r="E768">
        <v>1</v>
      </c>
      <c r="F768">
        <v>0</v>
      </c>
      <c r="G768">
        <v>2050</v>
      </c>
      <c r="H768" s="17" t="s">
        <v>1859</v>
      </c>
      <c r="I768">
        <v>1</v>
      </c>
      <c r="J768">
        <v>0</v>
      </c>
      <c r="K768" s="17" t="s">
        <v>1880</v>
      </c>
      <c r="L768" s="1">
        <v>44589</v>
      </c>
      <c r="M768">
        <v>3494.92</v>
      </c>
      <c r="N768" s="17" t="s">
        <v>437</v>
      </c>
      <c r="O768">
        <v>6424</v>
      </c>
      <c r="P768" s="17" t="s">
        <v>438</v>
      </c>
      <c r="Q768">
        <v>0</v>
      </c>
      <c r="R768" s="17" t="s">
        <v>1083</v>
      </c>
      <c r="S768" s="17" t="s">
        <v>440</v>
      </c>
      <c r="T768" s="17" t="s">
        <v>438</v>
      </c>
      <c r="U768">
        <v>2</v>
      </c>
      <c r="V768">
        <v>2021</v>
      </c>
      <c r="W768" s="17" t="s">
        <v>1861</v>
      </c>
      <c r="X768" s="17" t="s">
        <v>1085</v>
      </c>
      <c r="Y768">
        <v>7</v>
      </c>
      <c r="Z768" s="17" t="s">
        <v>443</v>
      </c>
      <c r="AA768" s="17" t="s">
        <v>443</v>
      </c>
      <c r="AB768" s="17" t="s">
        <v>444</v>
      </c>
      <c r="AC768">
        <v>0</v>
      </c>
      <c r="AD768">
        <v>0</v>
      </c>
      <c r="AE768">
        <v>0</v>
      </c>
      <c r="AF768">
        <v>2022</v>
      </c>
      <c r="AG768" s="1">
        <v>44562</v>
      </c>
      <c r="AH768" s="1">
        <v>44773</v>
      </c>
      <c r="AI768" s="1">
        <v>44785</v>
      </c>
      <c r="AJ768" s="17" t="s">
        <v>34</v>
      </c>
      <c r="AK768" s="17" t="s">
        <v>35</v>
      </c>
      <c r="AL768" s="17" t="s">
        <v>10388</v>
      </c>
      <c r="AM768" s="17">
        <f>MONTH(EMPENHO[[#This Row],[data_empenho]])</f>
        <v>1</v>
      </c>
    </row>
    <row r="769" spans="1:39" x14ac:dyDescent="0.25">
      <c r="A769">
        <v>3</v>
      </c>
      <c r="B769">
        <v>301</v>
      </c>
      <c r="C769">
        <v>4</v>
      </c>
      <c r="D769">
        <v>122</v>
      </c>
      <c r="E769">
        <v>1</v>
      </c>
      <c r="F769">
        <v>0</v>
      </c>
      <c r="G769">
        <v>2067</v>
      </c>
      <c r="H769" s="17" t="s">
        <v>1859</v>
      </c>
      <c r="I769">
        <v>1</v>
      </c>
      <c r="J769">
        <v>0</v>
      </c>
      <c r="K769" s="17" t="s">
        <v>1881</v>
      </c>
      <c r="L769" s="1">
        <v>44589</v>
      </c>
      <c r="M769">
        <v>1025.17</v>
      </c>
      <c r="N769" s="17" t="s">
        <v>437</v>
      </c>
      <c r="O769">
        <v>6424</v>
      </c>
      <c r="P769" s="17" t="s">
        <v>438</v>
      </c>
      <c r="Q769">
        <v>0</v>
      </c>
      <c r="R769" s="17" t="s">
        <v>1083</v>
      </c>
      <c r="S769" s="17" t="s">
        <v>440</v>
      </c>
      <c r="T769" s="17" t="s">
        <v>438</v>
      </c>
      <c r="U769">
        <v>2</v>
      </c>
      <c r="V769">
        <v>2021</v>
      </c>
      <c r="W769" s="17" t="s">
        <v>1861</v>
      </c>
      <c r="X769" s="17" t="s">
        <v>1085</v>
      </c>
      <c r="Y769">
        <v>7</v>
      </c>
      <c r="Z769" s="17" t="s">
        <v>443</v>
      </c>
      <c r="AA769" s="17" t="s">
        <v>443</v>
      </c>
      <c r="AB769" s="17" t="s">
        <v>444</v>
      </c>
      <c r="AC769">
        <v>0</v>
      </c>
      <c r="AD769">
        <v>0</v>
      </c>
      <c r="AE769">
        <v>0</v>
      </c>
      <c r="AF769">
        <v>2022</v>
      </c>
      <c r="AG769" s="1">
        <v>44562</v>
      </c>
      <c r="AH769" s="1">
        <v>44773</v>
      </c>
      <c r="AI769" s="1">
        <v>44785</v>
      </c>
      <c r="AJ769" s="17" t="s">
        <v>34</v>
      </c>
      <c r="AK769" s="17" t="s">
        <v>35</v>
      </c>
      <c r="AL769" s="17" t="s">
        <v>10388</v>
      </c>
      <c r="AM769" s="17">
        <f>MONTH(EMPENHO[[#This Row],[data_empenho]])</f>
        <v>1</v>
      </c>
    </row>
    <row r="770" spans="1:39" x14ac:dyDescent="0.25">
      <c r="A770">
        <v>8</v>
      </c>
      <c r="B770">
        <v>801</v>
      </c>
      <c r="C770">
        <v>10</v>
      </c>
      <c r="D770">
        <v>301</v>
      </c>
      <c r="E770">
        <v>9</v>
      </c>
      <c r="F770">
        <v>0</v>
      </c>
      <c r="G770">
        <v>2109</v>
      </c>
      <c r="H770" s="17" t="s">
        <v>1859</v>
      </c>
      <c r="I770">
        <v>40</v>
      </c>
      <c r="J770">
        <v>0</v>
      </c>
      <c r="K770" s="17" t="s">
        <v>1882</v>
      </c>
      <c r="L770" s="1">
        <v>44589</v>
      </c>
      <c r="M770">
        <v>419.39</v>
      </c>
      <c r="N770" s="17" t="s">
        <v>437</v>
      </c>
      <c r="O770">
        <v>6424</v>
      </c>
      <c r="P770" s="17" t="s">
        <v>438</v>
      </c>
      <c r="Q770">
        <v>0</v>
      </c>
      <c r="R770" s="17" t="s">
        <v>1083</v>
      </c>
      <c r="S770" s="17" t="s">
        <v>440</v>
      </c>
      <c r="T770" s="17" t="s">
        <v>438</v>
      </c>
      <c r="U770">
        <v>2</v>
      </c>
      <c r="V770">
        <v>2021</v>
      </c>
      <c r="W770" s="17" t="s">
        <v>1861</v>
      </c>
      <c r="X770" s="17" t="s">
        <v>1085</v>
      </c>
      <c r="Y770">
        <v>7</v>
      </c>
      <c r="Z770" s="17" t="s">
        <v>443</v>
      </c>
      <c r="AA770" s="17" t="s">
        <v>443</v>
      </c>
      <c r="AB770" s="17" t="s">
        <v>444</v>
      </c>
      <c r="AC770">
        <v>0</v>
      </c>
      <c r="AD770">
        <v>0</v>
      </c>
      <c r="AE770">
        <v>0</v>
      </c>
      <c r="AF770">
        <v>2022</v>
      </c>
      <c r="AG770" s="1">
        <v>44562</v>
      </c>
      <c r="AH770" s="1">
        <v>44773</v>
      </c>
      <c r="AI770" s="1">
        <v>44785</v>
      </c>
      <c r="AJ770" s="17" t="s">
        <v>34</v>
      </c>
      <c r="AK770" s="17" t="s">
        <v>35</v>
      </c>
      <c r="AL770" s="17" t="s">
        <v>10388</v>
      </c>
      <c r="AM770" s="17">
        <f>MONTH(EMPENHO[[#This Row],[data_empenho]])</f>
        <v>1</v>
      </c>
    </row>
    <row r="771" spans="1:39" x14ac:dyDescent="0.25">
      <c r="A771">
        <v>4</v>
      </c>
      <c r="B771">
        <v>401</v>
      </c>
      <c r="C771">
        <v>4</v>
      </c>
      <c r="D771">
        <v>129</v>
      </c>
      <c r="E771">
        <v>1</v>
      </c>
      <c r="F771">
        <v>0</v>
      </c>
      <c r="G771">
        <v>2077</v>
      </c>
      <c r="H771" s="17" t="s">
        <v>1859</v>
      </c>
      <c r="I771">
        <v>1</v>
      </c>
      <c r="J771">
        <v>0</v>
      </c>
      <c r="K771" s="17" t="s">
        <v>1883</v>
      </c>
      <c r="L771" s="1">
        <v>44589</v>
      </c>
      <c r="M771">
        <v>1421.26</v>
      </c>
      <c r="N771" s="17" t="s">
        <v>437</v>
      </c>
      <c r="O771">
        <v>6424</v>
      </c>
      <c r="P771" s="17" t="s">
        <v>438</v>
      </c>
      <c r="Q771">
        <v>0</v>
      </c>
      <c r="R771" s="17" t="s">
        <v>1083</v>
      </c>
      <c r="S771" s="17" t="s">
        <v>440</v>
      </c>
      <c r="T771" s="17" t="s">
        <v>438</v>
      </c>
      <c r="U771">
        <v>2</v>
      </c>
      <c r="V771">
        <v>2021</v>
      </c>
      <c r="W771" s="17" t="s">
        <v>1861</v>
      </c>
      <c r="X771" s="17" t="s">
        <v>1085</v>
      </c>
      <c r="Y771">
        <v>7</v>
      </c>
      <c r="Z771" s="17" t="s">
        <v>443</v>
      </c>
      <c r="AA771" s="17" t="s">
        <v>443</v>
      </c>
      <c r="AB771" s="17" t="s">
        <v>444</v>
      </c>
      <c r="AC771">
        <v>0</v>
      </c>
      <c r="AD771">
        <v>0</v>
      </c>
      <c r="AE771">
        <v>0</v>
      </c>
      <c r="AF771">
        <v>2022</v>
      </c>
      <c r="AG771" s="1">
        <v>44562</v>
      </c>
      <c r="AH771" s="1">
        <v>44773</v>
      </c>
      <c r="AI771" s="1">
        <v>44785</v>
      </c>
      <c r="AJ771" s="17" t="s">
        <v>34</v>
      </c>
      <c r="AK771" s="17" t="s">
        <v>35</v>
      </c>
      <c r="AL771" s="17" t="s">
        <v>10388</v>
      </c>
      <c r="AM771" s="17">
        <f>MONTH(EMPENHO[[#This Row],[data_empenho]])</f>
        <v>1</v>
      </c>
    </row>
    <row r="772" spans="1:39" x14ac:dyDescent="0.25">
      <c r="A772">
        <v>5</v>
      </c>
      <c r="B772">
        <v>502</v>
      </c>
      <c r="C772">
        <v>12</v>
      </c>
      <c r="D772">
        <v>782</v>
      </c>
      <c r="E772">
        <v>2</v>
      </c>
      <c r="F772">
        <v>0</v>
      </c>
      <c r="G772">
        <v>2035</v>
      </c>
      <c r="H772" s="17" t="s">
        <v>1859</v>
      </c>
      <c r="I772">
        <v>20</v>
      </c>
      <c r="J772">
        <v>0</v>
      </c>
      <c r="K772" s="17" t="s">
        <v>1884</v>
      </c>
      <c r="L772" s="1">
        <v>44589</v>
      </c>
      <c r="M772">
        <v>4193.91</v>
      </c>
      <c r="N772" s="17" t="s">
        <v>437</v>
      </c>
      <c r="O772">
        <v>6424</v>
      </c>
      <c r="P772" s="17" t="s">
        <v>438</v>
      </c>
      <c r="Q772">
        <v>0</v>
      </c>
      <c r="R772" s="17" t="s">
        <v>1083</v>
      </c>
      <c r="S772" s="17" t="s">
        <v>440</v>
      </c>
      <c r="T772" s="17" t="s">
        <v>438</v>
      </c>
      <c r="U772">
        <v>2</v>
      </c>
      <c r="V772">
        <v>2021</v>
      </c>
      <c r="W772" s="17" t="s">
        <v>1861</v>
      </c>
      <c r="X772" s="17" t="s">
        <v>1085</v>
      </c>
      <c r="Y772">
        <v>7</v>
      </c>
      <c r="Z772" s="17" t="s">
        <v>443</v>
      </c>
      <c r="AA772" s="17" t="s">
        <v>443</v>
      </c>
      <c r="AB772" s="17" t="s">
        <v>444</v>
      </c>
      <c r="AC772">
        <v>0</v>
      </c>
      <c r="AD772">
        <v>0</v>
      </c>
      <c r="AE772">
        <v>0</v>
      </c>
      <c r="AF772">
        <v>2022</v>
      </c>
      <c r="AG772" s="1">
        <v>44562</v>
      </c>
      <c r="AH772" s="1">
        <v>44773</v>
      </c>
      <c r="AI772" s="1">
        <v>44785</v>
      </c>
      <c r="AJ772" s="17" t="s">
        <v>34</v>
      </c>
      <c r="AK772" s="17" t="s">
        <v>35</v>
      </c>
      <c r="AL772" s="17" t="s">
        <v>10388</v>
      </c>
      <c r="AM772" s="17">
        <f>MONTH(EMPENHO[[#This Row],[data_empenho]])</f>
        <v>1</v>
      </c>
    </row>
    <row r="773" spans="1:39" x14ac:dyDescent="0.25">
      <c r="A773">
        <v>5</v>
      </c>
      <c r="B773">
        <v>502</v>
      </c>
      <c r="C773">
        <v>12</v>
      </c>
      <c r="D773">
        <v>365</v>
      </c>
      <c r="E773">
        <v>2</v>
      </c>
      <c r="F773">
        <v>0</v>
      </c>
      <c r="G773">
        <v>2033</v>
      </c>
      <c r="H773" s="17" t="s">
        <v>1859</v>
      </c>
      <c r="I773">
        <v>20</v>
      </c>
      <c r="J773">
        <v>0</v>
      </c>
      <c r="K773" s="17" t="s">
        <v>1885</v>
      </c>
      <c r="L773" s="1">
        <v>44589</v>
      </c>
      <c r="M773">
        <v>3984.21</v>
      </c>
      <c r="N773" s="17" t="s">
        <v>437</v>
      </c>
      <c r="O773">
        <v>6424</v>
      </c>
      <c r="P773" s="17" t="s">
        <v>438</v>
      </c>
      <c r="Q773">
        <v>0</v>
      </c>
      <c r="R773" s="17" t="s">
        <v>1083</v>
      </c>
      <c r="S773" s="17" t="s">
        <v>440</v>
      </c>
      <c r="T773" s="17" t="s">
        <v>438</v>
      </c>
      <c r="U773">
        <v>2</v>
      </c>
      <c r="V773">
        <v>2021</v>
      </c>
      <c r="W773" s="17" t="s">
        <v>1861</v>
      </c>
      <c r="X773" s="17" t="s">
        <v>1085</v>
      </c>
      <c r="Y773">
        <v>7</v>
      </c>
      <c r="Z773" s="17" t="s">
        <v>443</v>
      </c>
      <c r="AA773" s="17" t="s">
        <v>443</v>
      </c>
      <c r="AB773" s="17" t="s">
        <v>444</v>
      </c>
      <c r="AC773">
        <v>0</v>
      </c>
      <c r="AD773">
        <v>0</v>
      </c>
      <c r="AE773">
        <v>0</v>
      </c>
      <c r="AF773">
        <v>2022</v>
      </c>
      <c r="AG773" s="1">
        <v>44562</v>
      </c>
      <c r="AH773" s="1">
        <v>44773</v>
      </c>
      <c r="AI773" s="1">
        <v>44785</v>
      </c>
      <c r="AJ773" s="17" t="s">
        <v>34</v>
      </c>
      <c r="AK773" s="17" t="s">
        <v>35</v>
      </c>
      <c r="AL773" s="17" t="s">
        <v>10388</v>
      </c>
      <c r="AM773" s="17">
        <f>MONTH(EMPENHO[[#This Row],[data_empenho]])</f>
        <v>1</v>
      </c>
    </row>
    <row r="774" spans="1:39" x14ac:dyDescent="0.25">
      <c r="A774">
        <v>2</v>
      </c>
      <c r="B774">
        <v>203</v>
      </c>
      <c r="C774">
        <v>4</v>
      </c>
      <c r="D774">
        <v>122</v>
      </c>
      <c r="E774">
        <v>1</v>
      </c>
      <c r="F774">
        <v>0</v>
      </c>
      <c r="G774">
        <v>2081</v>
      </c>
      <c r="H774" s="17" t="s">
        <v>1859</v>
      </c>
      <c r="I774">
        <v>1</v>
      </c>
      <c r="J774">
        <v>0</v>
      </c>
      <c r="K774" s="17" t="s">
        <v>1886</v>
      </c>
      <c r="L774" s="1">
        <v>44589</v>
      </c>
      <c r="M774">
        <v>1863.96</v>
      </c>
      <c r="N774" s="17" t="s">
        <v>437</v>
      </c>
      <c r="O774">
        <v>6424</v>
      </c>
      <c r="P774" s="17" t="s">
        <v>438</v>
      </c>
      <c r="Q774">
        <v>0</v>
      </c>
      <c r="R774" s="17" t="s">
        <v>1083</v>
      </c>
      <c r="S774" s="17" t="s">
        <v>440</v>
      </c>
      <c r="T774" s="17" t="s">
        <v>438</v>
      </c>
      <c r="U774">
        <v>2</v>
      </c>
      <c r="V774">
        <v>2021</v>
      </c>
      <c r="W774" s="17" t="s">
        <v>1861</v>
      </c>
      <c r="X774" s="17" t="s">
        <v>1085</v>
      </c>
      <c r="Y774">
        <v>7</v>
      </c>
      <c r="Z774" s="17" t="s">
        <v>443</v>
      </c>
      <c r="AA774" s="17" t="s">
        <v>443</v>
      </c>
      <c r="AB774" s="17" t="s">
        <v>444</v>
      </c>
      <c r="AC774">
        <v>0</v>
      </c>
      <c r="AD774">
        <v>0</v>
      </c>
      <c r="AE774">
        <v>0</v>
      </c>
      <c r="AF774">
        <v>2022</v>
      </c>
      <c r="AG774" s="1">
        <v>44562</v>
      </c>
      <c r="AH774" s="1">
        <v>44773</v>
      </c>
      <c r="AI774" s="1">
        <v>44785</v>
      </c>
      <c r="AJ774" s="17" t="s">
        <v>34</v>
      </c>
      <c r="AK774" s="17" t="s">
        <v>35</v>
      </c>
      <c r="AL774" s="17" t="s">
        <v>10388</v>
      </c>
      <c r="AM774" s="17">
        <f>MONTH(EMPENHO[[#This Row],[data_empenho]])</f>
        <v>1</v>
      </c>
    </row>
    <row r="775" spans="1:39" x14ac:dyDescent="0.25">
      <c r="A775">
        <v>2</v>
      </c>
      <c r="B775">
        <v>203</v>
      </c>
      <c r="C775">
        <v>4</v>
      </c>
      <c r="D775">
        <v>124</v>
      </c>
      <c r="E775">
        <v>1</v>
      </c>
      <c r="F775">
        <v>0</v>
      </c>
      <c r="G775">
        <v>2082</v>
      </c>
      <c r="H775" s="17" t="s">
        <v>1859</v>
      </c>
      <c r="I775">
        <v>1</v>
      </c>
      <c r="J775">
        <v>0</v>
      </c>
      <c r="K775" s="17" t="s">
        <v>1887</v>
      </c>
      <c r="L775" s="1">
        <v>44589</v>
      </c>
      <c r="M775">
        <v>465.99</v>
      </c>
      <c r="N775" s="17" t="s">
        <v>437</v>
      </c>
      <c r="O775">
        <v>6424</v>
      </c>
      <c r="P775" s="17" t="s">
        <v>438</v>
      </c>
      <c r="Q775">
        <v>0</v>
      </c>
      <c r="R775" s="17" t="s">
        <v>1083</v>
      </c>
      <c r="S775" s="17" t="s">
        <v>440</v>
      </c>
      <c r="T775" s="17" t="s">
        <v>438</v>
      </c>
      <c r="U775">
        <v>2</v>
      </c>
      <c r="V775">
        <v>2021</v>
      </c>
      <c r="W775" s="17" t="s">
        <v>1861</v>
      </c>
      <c r="X775" s="17" t="s">
        <v>1085</v>
      </c>
      <c r="Y775">
        <v>7</v>
      </c>
      <c r="Z775" s="17" t="s">
        <v>443</v>
      </c>
      <c r="AA775" s="17" t="s">
        <v>443</v>
      </c>
      <c r="AB775" s="17" t="s">
        <v>444</v>
      </c>
      <c r="AC775">
        <v>0</v>
      </c>
      <c r="AD775">
        <v>0</v>
      </c>
      <c r="AE775">
        <v>0</v>
      </c>
      <c r="AF775">
        <v>2022</v>
      </c>
      <c r="AG775" s="1">
        <v>44562</v>
      </c>
      <c r="AH775" s="1">
        <v>44773</v>
      </c>
      <c r="AI775" s="1">
        <v>44785</v>
      </c>
      <c r="AJ775" s="17" t="s">
        <v>34</v>
      </c>
      <c r="AK775" s="17" t="s">
        <v>35</v>
      </c>
      <c r="AL775" s="17" t="s">
        <v>10388</v>
      </c>
      <c r="AM775" s="17">
        <f>MONTH(EMPENHO[[#This Row],[data_empenho]])</f>
        <v>1</v>
      </c>
    </row>
    <row r="776" spans="1:39" x14ac:dyDescent="0.25">
      <c r="A776">
        <v>6</v>
      </c>
      <c r="B776">
        <v>603</v>
      </c>
      <c r="C776">
        <v>26</v>
      </c>
      <c r="D776">
        <v>782</v>
      </c>
      <c r="E776">
        <v>17</v>
      </c>
      <c r="F776">
        <v>0</v>
      </c>
      <c r="G776">
        <v>2073</v>
      </c>
      <c r="H776" s="17" t="s">
        <v>828</v>
      </c>
      <c r="I776">
        <v>1</v>
      </c>
      <c r="J776">
        <v>0</v>
      </c>
      <c r="K776" s="17" t="s">
        <v>1888</v>
      </c>
      <c r="L776" s="1">
        <v>44589</v>
      </c>
      <c r="M776">
        <v>45</v>
      </c>
      <c r="N776" s="17" t="s">
        <v>437</v>
      </c>
      <c r="O776">
        <v>204</v>
      </c>
      <c r="P776" s="17" t="s">
        <v>438</v>
      </c>
      <c r="Q776">
        <v>0</v>
      </c>
      <c r="R776" s="17" t="s">
        <v>439</v>
      </c>
      <c r="S776" s="17" t="s">
        <v>440</v>
      </c>
      <c r="T776" s="17" t="s">
        <v>438</v>
      </c>
      <c r="U776">
        <v>0</v>
      </c>
      <c r="V776">
        <v>0</v>
      </c>
      <c r="W776" s="17" t="s">
        <v>1889</v>
      </c>
      <c r="X776" s="17" t="s">
        <v>465</v>
      </c>
      <c r="Y776">
        <v>1</v>
      </c>
      <c r="Z776" s="17" t="s">
        <v>443</v>
      </c>
      <c r="AA776" s="17" t="s">
        <v>443</v>
      </c>
      <c r="AB776" s="17" t="s">
        <v>444</v>
      </c>
      <c r="AC776">
        <v>0</v>
      </c>
      <c r="AD776">
        <v>0</v>
      </c>
      <c r="AE776">
        <v>0</v>
      </c>
      <c r="AF776">
        <v>2022</v>
      </c>
      <c r="AG776" s="1">
        <v>44562</v>
      </c>
      <c r="AH776" s="1">
        <v>44773</v>
      </c>
      <c r="AI776" s="1">
        <v>44785</v>
      </c>
      <c r="AJ776" s="17" t="s">
        <v>34</v>
      </c>
      <c r="AK776" s="17" t="s">
        <v>35</v>
      </c>
      <c r="AL776" s="17" t="s">
        <v>10388</v>
      </c>
      <c r="AM776" s="17">
        <f>MONTH(EMPENHO[[#This Row],[data_empenho]])</f>
        <v>1</v>
      </c>
    </row>
    <row r="777" spans="1:39" x14ac:dyDescent="0.25">
      <c r="A777">
        <v>6</v>
      </c>
      <c r="B777">
        <v>603</v>
      </c>
      <c r="C777">
        <v>26</v>
      </c>
      <c r="D777">
        <v>782</v>
      </c>
      <c r="E777">
        <v>17</v>
      </c>
      <c r="F777">
        <v>0</v>
      </c>
      <c r="G777">
        <v>2073</v>
      </c>
      <c r="H777" s="17" t="s">
        <v>698</v>
      </c>
      <c r="I777">
        <v>1</v>
      </c>
      <c r="J777">
        <v>0</v>
      </c>
      <c r="K777" s="17" t="s">
        <v>1890</v>
      </c>
      <c r="L777" s="1">
        <v>44589</v>
      </c>
      <c r="M777">
        <v>339.24</v>
      </c>
      <c r="N777" s="17" t="s">
        <v>437</v>
      </c>
      <c r="O777">
        <v>4041</v>
      </c>
      <c r="P777" s="17" t="s">
        <v>438</v>
      </c>
      <c r="Q777">
        <v>0</v>
      </c>
      <c r="R777" s="17" t="s">
        <v>439</v>
      </c>
      <c r="S777" s="17" t="s">
        <v>440</v>
      </c>
      <c r="T777" s="17" t="s">
        <v>438</v>
      </c>
      <c r="U777">
        <v>0</v>
      </c>
      <c r="V777">
        <v>0</v>
      </c>
      <c r="W777" s="17" t="s">
        <v>1891</v>
      </c>
      <c r="X777" s="17" t="s">
        <v>465</v>
      </c>
      <c r="Y777">
        <v>1</v>
      </c>
      <c r="Z777" s="17" t="s">
        <v>443</v>
      </c>
      <c r="AA777" s="17" t="s">
        <v>443</v>
      </c>
      <c r="AB777" s="17" t="s">
        <v>444</v>
      </c>
      <c r="AC777">
        <v>0</v>
      </c>
      <c r="AD777">
        <v>0</v>
      </c>
      <c r="AE777">
        <v>0</v>
      </c>
      <c r="AF777">
        <v>2022</v>
      </c>
      <c r="AG777" s="1">
        <v>44562</v>
      </c>
      <c r="AH777" s="1">
        <v>44773</v>
      </c>
      <c r="AI777" s="1">
        <v>44785</v>
      </c>
      <c r="AJ777" s="17" t="s">
        <v>34</v>
      </c>
      <c r="AK777" s="17" t="s">
        <v>35</v>
      </c>
      <c r="AL777" s="17" t="s">
        <v>10388</v>
      </c>
      <c r="AM777" s="17">
        <f>MONTH(EMPENHO[[#This Row],[data_empenho]])</f>
        <v>1</v>
      </c>
    </row>
    <row r="778" spans="1:39" x14ac:dyDescent="0.25">
      <c r="A778">
        <v>8</v>
      </c>
      <c r="B778">
        <v>801</v>
      </c>
      <c r="C778">
        <v>10</v>
      </c>
      <c r="D778">
        <v>303</v>
      </c>
      <c r="E778">
        <v>8</v>
      </c>
      <c r="F778">
        <v>0</v>
      </c>
      <c r="G778">
        <v>2099</v>
      </c>
      <c r="H778" s="17" t="s">
        <v>1060</v>
      </c>
      <c r="I778">
        <v>40</v>
      </c>
      <c r="J778">
        <v>0</v>
      </c>
      <c r="K778" s="17" t="s">
        <v>1892</v>
      </c>
      <c r="L778" s="1">
        <v>44589</v>
      </c>
      <c r="M778">
        <v>400</v>
      </c>
      <c r="N778" s="17" t="s">
        <v>437</v>
      </c>
      <c r="O778">
        <v>8293</v>
      </c>
      <c r="P778" s="17" t="s">
        <v>438</v>
      </c>
      <c r="Q778">
        <v>0</v>
      </c>
      <c r="R778" s="17" t="s">
        <v>439</v>
      </c>
      <c r="S778" s="17" t="s">
        <v>440</v>
      </c>
      <c r="T778" s="17" t="s">
        <v>438</v>
      </c>
      <c r="U778">
        <v>0</v>
      </c>
      <c r="V778">
        <v>0</v>
      </c>
      <c r="W778" s="17" t="s">
        <v>1893</v>
      </c>
      <c r="X778" s="17" t="s">
        <v>442</v>
      </c>
      <c r="Y778">
        <v>1</v>
      </c>
      <c r="Z778" s="17" t="s">
        <v>443</v>
      </c>
      <c r="AA778" s="17" t="s">
        <v>443</v>
      </c>
      <c r="AB778" s="17" t="s">
        <v>444</v>
      </c>
      <c r="AC778">
        <v>0</v>
      </c>
      <c r="AD778">
        <v>0</v>
      </c>
      <c r="AE778">
        <v>0</v>
      </c>
      <c r="AF778">
        <v>2022</v>
      </c>
      <c r="AG778" s="1">
        <v>44562</v>
      </c>
      <c r="AH778" s="1">
        <v>44773</v>
      </c>
      <c r="AI778" s="1">
        <v>44785</v>
      </c>
      <c r="AJ778" s="17" t="s">
        <v>34</v>
      </c>
      <c r="AK778" s="17" t="s">
        <v>35</v>
      </c>
      <c r="AL778" s="17" t="s">
        <v>10388</v>
      </c>
      <c r="AM778" s="17">
        <f>MONTH(EMPENHO[[#This Row],[data_empenho]])</f>
        <v>1</v>
      </c>
    </row>
    <row r="779" spans="1:39" x14ac:dyDescent="0.25">
      <c r="A779">
        <v>6</v>
      </c>
      <c r="B779">
        <v>603</v>
      </c>
      <c r="C779">
        <v>26</v>
      </c>
      <c r="D779">
        <v>782</v>
      </c>
      <c r="E779">
        <v>17</v>
      </c>
      <c r="F779">
        <v>0</v>
      </c>
      <c r="G779">
        <v>2073</v>
      </c>
      <c r="H779" s="17" t="s">
        <v>860</v>
      </c>
      <c r="I779">
        <v>1</v>
      </c>
      <c r="J779">
        <v>0</v>
      </c>
      <c r="K779" s="17" t="s">
        <v>1894</v>
      </c>
      <c r="L779" s="1">
        <v>44589</v>
      </c>
      <c r="M779">
        <v>150</v>
      </c>
      <c r="N779" s="17" t="s">
        <v>437</v>
      </c>
      <c r="O779">
        <v>7781</v>
      </c>
      <c r="P779" s="17" t="s">
        <v>438</v>
      </c>
      <c r="Q779">
        <v>0</v>
      </c>
      <c r="R779" s="17" t="s">
        <v>439</v>
      </c>
      <c r="S779" s="17" t="s">
        <v>440</v>
      </c>
      <c r="T779" s="17" t="s">
        <v>438</v>
      </c>
      <c r="U779">
        <v>0</v>
      </c>
      <c r="V779">
        <v>0</v>
      </c>
      <c r="W779" s="17" t="s">
        <v>1895</v>
      </c>
      <c r="X779" s="17" t="s">
        <v>465</v>
      </c>
      <c r="Y779">
        <v>1</v>
      </c>
      <c r="Z779" s="17" t="s">
        <v>443</v>
      </c>
      <c r="AA779" s="17" t="s">
        <v>443</v>
      </c>
      <c r="AB779" s="17" t="s">
        <v>444</v>
      </c>
      <c r="AC779">
        <v>0</v>
      </c>
      <c r="AD779">
        <v>0</v>
      </c>
      <c r="AE779">
        <v>0</v>
      </c>
      <c r="AF779">
        <v>2022</v>
      </c>
      <c r="AG779" s="1">
        <v>44562</v>
      </c>
      <c r="AH779" s="1">
        <v>44773</v>
      </c>
      <c r="AI779" s="1">
        <v>44785</v>
      </c>
      <c r="AJ779" s="17" t="s">
        <v>34</v>
      </c>
      <c r="AK779" s="17" t="s">
        <v>35</v>
      </c>
      <c r="AL779" s="17" t="s">
        <v>10388</v>
      </c>
      <c r="AM779" s="17">
        <f>MONTH(EMPENHO[[#This Row],[data_empenho]])</f>
        <v>1</v>
      </c>
    </row>
    <row r="780" spans="1:39" x14ac:dyDescent="0.25">
      <c r="A780">
        <v>6</v>
      </c>
      <c r="B780">
        <v>603</v>
      </c>
      <c r="C780">
        <v>26</v>
      </c>
      <c r="D780">
        <v>782</v>
      </c>
      <c r="E780">
        <v>17</v>
      </c>
      <c r="F780">
        <v>0</v>
      </c>
      <c r="G780">
        <v>2073</v>
      </c>
      <c r="H780" s="17" t="s">
        <v>828</v>
      </c>
      <c r="I780">
        <v>1</v>
      </c>
      <c r="J780">
        <v>0</v>
      </c>
      <c r="K780" s="17" t="s">
        <v>1896</v>
      </c>
      <c r="L780" s="1">
        <v>44589</v>
      </c>
      <c r="M780">
        <v>330</v>
      </c>
      <c r="N780" s="17" t="s">
        <v>437</v>
      </c>
      <c r="O780">
        <v>7781</v>
      </c>
      <c r="P780" s="17" t="s">
        <v>438</v>
      </c>
      <c r="Q780">
        <v>0</v>
      </c>
      <c r="R780" s="17" t="s">
        <v>439</v>
      </c>
      <c r="S780" s="17" t="s">
        <v>440</v>
      </c>
      <c r="T780" s="17" t="s">
        <v>438</v>
      </c>
      <c r="U780">
        <v>0</v>
      </c>
      <c r="V780">
        <v>0</v>
      </c>
      <c r="W780" s="17" t="s">
        <v>1897</v>
      </c>
      <c r="X780" s="17" t="s">
        <v>465</v>
      </c>
      <c r="Y780">
        <v>1</v>
      </c>
      <c r="Z780" s="17" t="s">
        <v>443</v>
      </c>
      <c r="AA780" s="17" t="s">
        <v>443</v>
      </c>
      <c r="AB780" s="17" t="s">
        <v>444</v>
      </c>
      <c r="AC780">
        <v>0</v>
      </c>
      <c r="AD780">
        <v>0</v>
      </c>
      <c r="AE780">
        <v>0</v>
      </c>
      <c r="AF780">
        <v>2022</v>
      </c>
      <c r="AG780" s="1">
        <v>44562</v>
      </c>
      <c r="AH780" s="1">
        <v>44773</v>
      </c>
      <c r="AI780" s="1">
        <v>44785</v>
      </c>
      <c r="AJ780" s="17" t="s">
        <v>34</v>
      </c>
      <c r="AK780" s="17" t="s">
        <v>35</v>
      </c>
      <c r="AL780" s="17" t="s">
        <v>10388</v>
      </c>
      <c r="AM780" s="17">
        <f>MONTH(EMPENHO[[#This Row],[data_empenho]])</f>
        <v>1</v>
      </c>
    </row>
    <row r="781" spans="1:39" x14ac:dyDescent="0.25">
      <c r="A781">
        <v>6</v>
      </c>
      <c r="B781">
        <v>603</v>
      </c>
      <c r="C781">
        <v>26</v>
      </c>
      <c r="D781">
        <v>782</v>
      </c>
      <c r="E781">
        <v>17</v>
      </c>
      <c r="F781">
        <v>0</v>
      </c>
      <c r="G781">
        <v>2073</v>
      </c>
      <c r="H781" s="17" t="s">
        <v>679</v>
      </c>
      <c r="I781">
        <v>1</v>
      </c>
      <c r="J781">
        <v>0</v>
      </c>
      <c r="K781" s="17" t="s">
        <v>1898</v>
      </c>
      <c r="L781" s="1">
        <v>44589</v>
      </c>
      <c r="M781">
        <v>11850</v>
      </c>
      <c r="N781" s="17" t="s">
        <v>437</v>
      </c>
      <c r="O781">
        <v>7727</v>
      </c>
      <c r="P781" s="17" t="s">
        <v>438</v>
      </c>
      <c r="Q781">
        <v>0</v>
      </c>
      <c r="R781" s="17" t="s">
        <v>480</v>
      </c>
      <c r="S781" s="17" t="s">
        <v>653</v>
      </c>
      <c r="T781" s="17" t="s">
        <v>438</v>
      </c>
      <c r="U781">
        <v>3</v>
      </c>
      <c r="V781">
        <v>2021</v>
      </c>
      <c r="W781" s="17" t="s">
        <v>1899</v>
      </c>
      <c r="X781" s="17" t="s">
        <v>482</v>
      </c>
      <c r="Y781">
        <v>7</v>
      </c>
      <c r="Z781" s="17" t="s">
        <v>443</v>
      </c>
      <c r="AA781" s="17" t="s">
        <v>443</v>
      </c>
      <c r="AB781" s="17" t="s">
        <v>444</v>
      </c>
      <c r="AC781">
        <v>0</v>
      </c>
      <c r="AD781">
        <v>0</v>
      </c>
      <c r="AE781">
        <v>0</v>
      </c>
      <c r="AF781">
        <v>2022</v>
      </c>
      <c r="AG781" s="1">
        <v>44562</v>
      </c>
      <c r="AH781" s="1">
        <v>44773</v>
      </c>
      <c r="AI781" s="1">
        <v>44785</v>
      </c>
      <c r="AJ781" s="17" t="s">
        <v>34</v>
      </c>
      <c r="AK781" s="17" t="s">
        <v>35</v>
      </c>
      <c r="AL781" s="17" t="s">
        <v>10388</v>
      </c>
      <c r="AM781" s="17">
        <f>MONTH(EMPENHO[[#This Row],[data_empenho]])</f>
        <v>1</v>
      </c>
    </row>
    <row r="782" spans="1:39" x14ac:dyDescent="0.25">
      <c r="A782">
        <v>10</v>
      </c>
      <c r="B782">
        <v>1001</v>
      </c>
      <c r="C782">
        <v>4</v>
      </c>
      <c r="D782">
        <v>122</v>
      </c>
      <c r="E782">
        <v>1</v>
      </c>
      <c r="F782">
        <v>0</v>
      </c>
      <c r="G782">
        <v>2050</v>
      </c>
      <c r="H782" s="17" t="s">
        <v>638</v>
      </c>
      <c r="I782">
        <v>1</v>
      </c>
      <c r="J782">
        <v>0</v>
      </c>
      <c r="K782" s="17" t="s">
        <v>1900</v>
      </c>
      <c r="L782" s="1">
        <v>44589</v>
      </c>
      <c r="M782">
        <v>137.47</v>
      </c>
      <c r="N782" s="17" t="s">
        <v>437</v>
      </c>
      <c r="O782">
        <v>7764</v>
      </c>
      <c r="P782" s="17" t="s">
        <v>438</v>
      </c>
      <c r="Q782">
        <v>0</v>
      </c>
      <c r="R782" s="17" t="s">
        <v>480</v>
      </c>
      <c r="S782" s="17" t="s">
        <v>653</v>
      </c>
      <c r="T782" s="17" t="s">
        <v>438</v>
      </c>
      <c r="U782">
        <v>28</v>
      </c>
      <c r="V782">
        <v>2021</v>
      </c>
      <c r="W782" s="17" t="s">
        <v>1901</v>
      </c>
      <c r="X782" s="17" t="s">
        <v>482</v>
      </c>
      <c r="Y782">
        <v>7</v>
      </c>
      <c r="Z782" s="17" t="s">
        <v>443</v>
      </c>
      <c r="AA782" s="17" t="s">
        <v>443</v>
      </c>
      <c r="AB782" s="17" t="s">
        <v>444</v>
      </c>
      <c r="AC782">
        <v>0</v>
      </c>
      <c r="AD782">
        <v>0</v>
      </c>
      <c r="AE782">
        <v>0</v>
      </c>
      <c r="AF782">
        <v>2022</v>
      </c>
      <c r="AG782" s="1">
        <v>44562</v>
      </c>
      <c r="AH782" s="1">
        <v>44773</v>
      </c>
      <c r="AI782" s="1">
        <v>44785</v>
      </c>
      <c r="AJ782" s="17" t="s">
        <v>34</v>
      </c>
      <c r="AK782" s="17" t="s">
        <v>35</v>
      </c>
      <c r="AL782" s="17" t="s">
        <v>10388</v>
      </c>
      <c r="AM782" s="17">
        <f>MONTH(EMPENHO[[#This Row],[data_empenho]])</f>
        <v>1</v>
      </c>
    </row>
    <row r="783" spans="1:39" x14ac:dyDescent="0.25">
      <c r="A783">
        <v>10</v>
      </c>
      <c r="B783">
        <v>1001</v>
      </c>
      <c r="C783">
        <v>4</v>
      </c>
      <c r="D783">
        <v>122</v>
      </c>
      <c r="E783">
        <v>1</v>
      </c>
      <c r="F783">
        <v>0</v>
      </c>
      <c r="G783">
        <v>2050</v>
      </c>
      <c r="H783" s="17" t="s">
        <v>638</v>
      </c>
      <c r="I783">
        <v>1</v>
      </c>
      <c r="J783">
        <v>0</v>
      </c>
      <c r="K783" s="17" t="s">
        <v>1902</v>
      </c>
      <c r="L783" s="1">
        <v>44589</v>
      </c>
      <c r="M783">
        <v>3690.36</v>
      </c>
      <c r="N783" s="17" t="s">
        <v>437</v>
      </c>
      <c r="O783">
        <v>5783</v>
      </c>
      <c r="P783" s="17" t="s">
        <v>438</v>
      </c>
      <c r="Q783">
        <v>0</v>
      </c>
      <c r="R783" s="17" t="s">
        <v>480</v>
      </c>
      <c r="S783" s="17" t="s">
        <v>653</v>
      </c>
      <c r="T783" s="17" t="s">
        <v>438</v>
      </c>
      <c r="U783">
        <v>28</v>
      </c>
      <c r="V783">
        <v>2021</v>
      </c>
      <c r="W783" s="17" t="s">
        <v>1903</v>
      </c>
      <c r="X783" s="17" t="s">
        <v>482</v>
      </c>
      <c r="Y783">
        <v>7</v>
      </c>
      <c r="Z783" s="17" t="s">
        <v>443</v>
      </c>
      <c r="AA783" s="17" t="s">
        <v>443</v>
      </c>
      <c r="AB783" s="17" t="s">
        <v>444</v>
      </c>
      <c r="AC783">
        <v>0</v>
      </c>
      <c r="AD783">
        <v>0</v>
      </c>
      <c r="AE783">
        <v>0</v>
      </c>
      <c r="AF783">
        <v>2022</v>
      </c>
      <c r="AG783" s="1">
        <v>44562</v>
      </c>
      <c r="AH783" s="1">
        <v>44773</v>
      </c>
      <c r="AI783" s="1">
        <v>44785</v>
      </c>
      <c r="AJ783" s="17" t="s">
        <v>34</v>
      </c>
      <c r="AK783" s="17" t="s">
        <v>35</v>
      </c>
      <c r="AL783" s="17" t="s">
        <v>10388</v>
      </c>
      <c r="AM783" s="17">
        <f>MONTH(EMPENHO[[#This Row],[data_empenho]])</f>
        <v>1</v>
      </c>
    </row>
    <row r="784" spans="1:39" x14ac:dyDescent="0.25">
      <c r="A784">
        <v>10</v>
      </c>
      <c r="B784">
        <v>1001</v>
      </c>
      <c r="C784">
        <v>4</v>
      </c>
      <c r="D784">
        <v>122</v>
      </c>
      <c r="E784">
        <v>1</v>
      </c>
      <c r="F784">
        <v>0</v>
      </c>
      <c r="G784">
        <v>2050</v>
      </c>
      <c r="H784" s="17" t="s">
        <v>638</v>
      </c>
      <c r="I784">
        <v>1</v>
      </c>
      <c r="J784">
        <v>0</v>
      </c>
      <c r="K784" s="17" t="s">
        <v>1904</v>
      </c>
      <c r="L784" s="1">
        <v>44589</v>
      </c>
      <c r="M784">
        <v>156.6</v>
      </c>
      <c r="N784" s="17" t="s">
        <v>437</v>
      </c>
      <c r="O784">
        <v>7840</v>
      </c>
      <c r="P784" s="17" t="s">
        <v>438</v>
      </c>
      <c r="Q784">
        <v>0</v>
      </c>
      <c r="R784" s="17" t="s">
        <v>480</v>
      </c>
      <c r="S784" s="17" t="s">
        <v>653</v>
      </c>
      <c r="T784" s="17" t="s">
        <v>438</v>
      </c>
      <c r="U784">
        <v>28</v>
      </c>
      <c r="V784">
        <v>2021</v>
      </c>
      <c r="W784" s="17" t="s">
        <v>1905</v>
      </c>
      <c r="X784" s="17" t="s">
        <v>482</v>
      </c>
      <c r="Y784">
        <v>7</v>
      </c>
      <c r="Z784" s="17" t="s">
        <v>443</v>
      </c>
      <c r="AA784" s="17" t="s">
        <v>443</v>
      </c>
      <c r="AB784" s="17" t="s">
        <v>444</v>
      </c>
      <c r="AC784">
        <v>0</v>
      </c>
      <c r="AD784">
        <v>0</v>
      </c>
      <c r="AE784">
        <v>0</v>
      </c>
      <c r="AF784">
        <v>2022</v>
      </c>
      <c r="AG784" s="1">
        <v>44562</v>
      </c>
      <c r="AH784" s="1">
        <v>44773</v>
      </c>
      <c r="AI784" s="1">
        <v>44785</v>
      </c>
      <c r="AJ784" s="17" t="s">
        <v>34</v>
      </c>
      <c r="AK784" s="17" t="s">
        <v>35</v>
      </c>
      <c r="AL784" s="17" t="s">
        <v>10388</v>
      </c>
      <c r="AM784" s="17">
        <f>MONTH(EMPENHO[[#This Row],[data_empenho]])</f>
        <v>1</v>
      </c>
    </row>
    <row r="785" spans="1:39" x14ac:dyDescent="0.25">
      <c r="A785">
        <v>10</v>
      </c>
      <c r="B785">
        <v>1001</v>
      </c>
      <c r="C785">
        <v>4</v>
      </c>
      <c r="D785">
        <v>122</v>
      </c>
      <c r="E785">
        <v>1</v>
      </c>
      <c r="F785">
        <v>0</v>
      </c>
      <c r="G785">
        <v>2050</v>
      </c>
      <c r="H785" s="17" t="s">
        <v>638</v>
      </c>
      <c r="I785">
        <v>1</v>
      </c>
      <c r="J785">
        <v>0</v>
      </c>
      <c r="K785" s="17" t="s">
        <v>1906</v>
      </c>
      <c r="L785" s="1">
        <v>44589</v>
      </c>
      <c r="M785">
        <v>11.5</v>
      </c>
      <c r="N785" s="17" t="s">
        <v>437</v>
      </c>
      <c r="O785">
        <v>5210</v>
      </c>
      <c r="P785" s="17" t="s">
        <v>438</v>
      </c>
      <c r="Q785">
        <v>0</v>
      </c>
      <c r="R785" s="17" t="s">
        <v>480</v>
      </c>
      <c r="S785" s="17" t="s">
        <v>653</v>
      </c>
      <c r="T785" s="17" t="s">
        <v>438</v>
      </c>
      <c r="U785">
        <v>28</v>
      </c>
      <c r="V785">
        <v>2021</v>
      </c>
      <c r="W785" s="17" t="s">
        <v>1907</v>
      </c>
      <c r="X785" s="17" t="s">
        <v>482</v>
      </c>
      <c r="Y785">
        <v>7</v>
      </c>
      <c r="Z785" s="17" t="s">
        <v>443</v>
      </c>
      <c r="AA785" s="17" t="s">
        <v>443</v>
      </c>
      <c r="AB785" s="17" t="s">
        <v>444</v>
      </c>
      <c r="AC785">
        <v>0</v>
      </c>
      <c r="AD785">
        <v>0</v>
      </c>
      <c r="AE785">
        <v>0</v>
      </c>
      <c r="AF785">
        <v>2022</v>
      </c>
      <c r="AG785" s="1">
        <v>44562</v>
      </c>
      <c r="AH785" s="1">
        <v>44773</v>
      </c>
      <c r="AI785" s="1">
        <v>44785</v>
      </c>
      <c r="AJ785" s="17" t="s">
        <v>34</v>
      </c>
      <c r="AK785" s="17" t="s">
        <v>35</v>
      </c>
      <c r="AL785" s="17" t="s">
        <v>10388</v>
      </c>
      <c r="AM785" s="17">
        <f>MONTH(EMPENHO[[#This Row],[data_empenho]])</f>
        <v>1</v>
      </c>
    </row>
    <row r="786" spans="1:39" x14ac:dyDescent="0.25">
      <c r="A786">
        <v>8</v>
      </c>
      <c r="B786">
        <v>801</v>
      </c>
      <c r="C786">
        <v>10</v>
      </c>
      <c r="D786">
        <v>301</v>
      </c>
      <c r="E786">
        <v>6</v>
      </c>
      <c r="F786">
        <v>0</v>
      </c>
      <c r="G786">
        <v>2092</v>
      </c>
      <c r="H786" s="17" t="s">
        <v>1908</v>
      </c>
      <c r="I786">
        <v>40</v>
      </c>
      <c r="J786">
        <v>0</v>
      </c>
      <c r="K786" s="17" t="s">
        <v>1909</v>
      </c>
      <c r="L786" s="1">
        <v>44589</v>
      </c>
      <c r="M786">
        <v>7467</v>
      </c>
      <c r="N786" s="17" t="s">
        <v>437</v>
      </c>
      <c r="O786">
        <v>7868</v>
      </c>
      <c r="P786" s="17" t="s">
        <v>438</v>
      </c>
      <c r="Q786">
        <v>0</v>
      </c>
      <c r="R786" s="17" t="s">
        <v>480</v>
      </c>
      <c r="S786" s="17" t="s">
        <v>653</v>
      </c>
      <c r="T786" s="17" t="s">
        <v>438</v>
      </c>
      <c r="U786">
        <v>23</v>
      </c>
      <c r="V786">
        <v>2021</v>
      </c>
      <c r="W786" s="17" t="s">
        <v>1910</v>
      </c>
      <c r="X786" s="17" t="s">
        <v>482</v>
      </c>
      <c r="Y786">
        <v>7</v>
      </c>
      <c r="Z786" s="17" t="s">
        <v>443</v>
      </c>
      <c r="AA786" s="17" t="s">
        <v>443</v>
      </c>
      <c r="AB786" s="17" t="s">
        <v>444</v>
      </c>
      <c r="AC786">
        <v>0</v>
      </c>
      <c r="AD786">
        <v>0</v>
      </c>
      <c r="AE786">
        <v>0</v>
      </c>
      <c r="AF786">
        <v>2022</v>
      </c>
      <c r="AG786" s="1">
        <v>44562</v>
      </c>
      <c r="AH786" s="1">
        <v>44773</v>
      </c>
      <c r="AI786" s="1">
        <v>44785</v>
      </c>
      <c r="AJ786" s="17" t="s">
        <v>34</v>
      </c>
      <c r="AK786" s="17" t="s">
        <v>35</v>
      </c>
      <c r="AL786" s="17" t="s">
        <v>10388</v>
      </c>
      <c r="AM786" s="17">
        <f>MONTH(EMPENHO[[#This Row],[data_empenho]])</f>
        <v>1</v>
      </c>
    </row>
    <row r="787" spans="1:39" x14ac:dyDescent="0.25">
      <c r="A787">
        <v>7</v>
      </c>
      <c r="B787">
        <v>702</v>
      </c>
      <c r="C787">
        <v>17</v>
      </c>
      <c r="D787">
        <v>512</v>
      </c>
      <c r="E787">
        <v>12</v>
      </c>
      <c r="F787">
        <v>0</v>
      </c>
      <c r="G787">
        <v>2007</v>
      </c>
      <c r="H787" s="17" t="s">
        <v>776</v>
      </c>
      <c r="I787">
        <v>1</v>
      </c>
      <c r="J787">
        <v>0</v>
      </c>
      <c r="K787" s="17" t="s">
        <v>1911</v>
      </c>
      <c r="L787" s="1">
        <v>44589</v>
      </c>
      <c r="M787">
        <v>1737.6</v>
      </c>
      <c r="N787" s="17" t="s">
        <v>437</v>
      </c>
      <c r="O787">
        <v>1600</v>
      </c>
      <c r="P787" s="17" t="s">
        <v>438</v>
      </c>
      <c r="Q787">
        <v>0</v>
      </c>
      <c r="R787" s="17" t="s">
        <v>480</v>
      </c>
      <c r="S787" s="17" t="s">
        <v>653</v>
      </c>
      <c r="T787" s="17" t="s">
        <v>438</v>
      </c>
      <c r="U787">
        <v>40</v>
      </c>
      <c r="V787">
        <v>2021</v>
      </c>
      <c r="W787" s="17" t="s">
        <v>1912</v>
      </c>
      <c r="X787" s="17" t="s">
        <v>482</v>
      </c>
      <c r="Y787">
        <v>7</v>
      </c>
      <c r="Z787" s="17" t="s">
        <v>443</v>
      </c>
      <c r="AA787" s="17" t="s">
        <v>443</v>
      </c>
      <c r="AB787" s="17" t="s">
        <v>444</v>
      </c>
      <c r="AC787">
        <v>0</v>
      </c>
      <c r="AD787">
        <v>0</v>
      </c>
      <c r="AE787">
        <v>0</v>
      </c>
      <c r="AF787">
        <v>2022</v>
      </c>
      <c r="AG787" s="1">
        <v>44562</v>
      </c>
      <c r="AH787" s="1">
        <v>44773</v>
      </c>
      <c r="AI787" s="1">
        <v>44785</v>
      </c>
      <c r="AJ787" s="17" t="s">
        <v>34</v>
      </c>
      <c r="AK787" s="17" t="s">
        <v>35</v>
      </c>
      <c r="AL787" s="17" t="s">
        <v>10388</v>
      </c>
      <c r="AM787" s="17">
        <f>MONTH(EMPENHO[[#This Row],[data_empenho]])</f>
        <v>1</v>
      </c>
    </row>
    <row r="788" spans="1:39" x14ac:dyDescent="0.25">
      <c r="A788">
        <v>5</v>
      </c>
      <c r="B788">
        <v>502</v>
      </c>
      <c r="C788">
        <v>12</v>
      </c>
      <c r="D788">
        <v>782</v>
      </c>
      <c r="E788">
        <v>2</v>
      </c>
      <c r="F788">
        <v>0</v>
      </c>
      <c r="G788">
        <v>2035</v>
      </c>
      <c r="H788" s="17" t="s">
        <v>828</v>
      </c>
      <c r="I788">
        <v>20</v>
      </c>
      <c r="J788">
        <v>0</v>
      </c>
      <c r="K788" s="17" t="s">
        <v>1913</v>
      </c>
      <c r="L788" s="1">
        <v>44589</v>
      </c>
      <c r="M788">
        <v>25786</v>
      </c>
      <c r="N788" s="17" t="s">
        <v>437</v>
      </c>
      <c r="O788">
        <v>7210</v>
      </c>
      <c r="P788" s="17" t="s">
        <v>438</v>
      </c>
      <c r="Q788">
        <v>0</v>
      </c>
      <c r="R788" s="17" t="s">
        <v>480</v>
      </c>
      <c r="S788" s="17" t="s">
        <v>653</v>
      </c>
      <c r="T788" s="17" t="s">
        <v>438</v>
      </c>
      <c r="U788">
        <v>48</v>
      </c>
      <c r="V788">
        <v>2021</v>
      </c>
      <c r="W788" s="17" t="s">
        <v>1914</v>
      </c>
      <c r="X788" s="17" t="s">
        <v>482</v>
      </c>
      <c r="Y788">
        <v>7</v>
      </c>
      <c r="Z788" s="17" t="s">
        <v>443</v>
      </c>
      <c r="AA788" s="17" t="s">
        <v>443</v>
      </c>
      <c r="AB788" s="17" t="s">
        <v>444</v>
      </c>
      <c r="AC788">
        <v>0</v>
      </c>
      <c r="AD788">
        <v>0</v>
      </c>
      <c r="AE788">
        <v>0</v>
      </c>
      <c r="AF788">
        <v>2022</v>
      </c>
      <c r="AG788" s="1">
        <v>44562</v>
      </c>
      <c r="AH788" s="1">
        <v>44773</v>
      </c>
      <c r="AI788" s="1">
        <v>44785</v>
      </c>
      <c r="AJ788" s="17" t="s">
        <v>34</v>
      </c>
      <c r="AK788" s="17" t="s">
        <v>35</v>
      </c>
      <c r="AL788" s="17" t="s">
        <v>10388</v>
      </c>
      <c r="AM788" s="17">
        <f>MONTH(EMPENHO[[#This Row],[data_empenho]])</f>
        <v>1</v>
      </c>
    </row>
    <row r="789" spans="1:39" x14ac:dyDescent="0.25">
      <c r="A789">
        <v>5</v>
      </c>
      <c r="B789">
        <v>502</v>
      </c>
      <c r="C789">
        <v>12</v>
      </c>
      <c r="D789">
        <v>782</v>
      </c>
      <c r="E789">
        <v>2</v>
      </c>
      <c r="F789">
        <v>0</v>
      </c>
      <c r="G789">
        <v>2035</v>
      </c>
      <c r="H789" s="17" t="s">
        <v>828</v>
      </c>
      <c r="I789">
        <v>20</v>
      </c>
      <c r="J789">
        <v>0</v>
      </c>
      <c r="K789" s="17" t="s">
        <v>1915</v>
      </c>
      <c r="L789" s="1">
        <v>44589</v>
      </c>
      <c r="M789">
        <v>46976</v>
      </c>
      <c r="N789" s="17" t="s">
        <v>437</v>
      </c>
      <c r="O789">
        <v>3786</v>
      </c>
      <c r="P789" s="17" t="s">
        <v>438</v>
      </c>
      <c r="Q789">
        <v>0</v>
      </c>
      <c r="R789" s="17" t="s">
        <v>480</v>
      </c>
      <c r="S789" s="17" t="s">
        <v>653</v>
      </c>
      <c r="T789" s="17" t="s">
        <v>438</v>
      </c>
      <c r="U789">
        <v>48</v>
      </c>
      <c r="V789">
        <v>2021</v>
      </c>
      <c r="W789" s="17" t="s">
        <v>1916</v>
      </c>
      <c r="X789" s="17" t="s">
        <v>482</v>
      </c>
      <c r="Y789">
        <v>7</v>
      </c>
      <c r="Z789" s="17" t="s">
        <v>443</v>
      </c>
      <c r="AA789" s="17" t="s">
        <v>443</v>
      </c>
      <c r="AB789" s="17" t="s">
        <v>444</v>
      </c>
      <c r="AC789">
        <v>0</v>
      </c>
      <c r="AD789">
        <v>0</v>
      </c>
      <c r="AE789">
        <v>0</v>
      </c>
      <c r="AF789">
        <v>2022</v>
      </c>
      <c r="AG789" s="1">
        <v>44562</v>
      </c>
      <c r="AH789" s="1">
        <v>44773</v>
      </c>
      <c r="AI789" s="1">
        <v>44785</v>
      </c>
      <c r="AJ789" s="17" t="s">
        <v>34</v>
      </c>
      <c r="AK789" s="17" t="s">
        <v>35</v>
      </c>
      <c r="AL789" s="17" t="s">
        <v>10388</v>
      </c>
      <c r="AM789" s="17">
        <f>MONTH(EMPENHO[[#This Row],[data_empenho]])</f>
        <v>1</v>
      </c>
    </row>
    <row r="790" spans="1:39" x14ac:dyDescent="0.25">
      <c r="A790">
        <v>8</v>
      </c>
      <c r="B790">
        <v>801</v>
      </c>
      <c r="C790">
        <v>10</v>
      </c>
      <c r="D790">
        <v>303</v>
      </c>
      <c r="E790">
        <v>8</v>
      </c>
      <c r="F790">
        <v>0</v>
      </c>
      <c r="G790">
        <v>2101</v>
      </c>
      <c r="H790" s="17" t="s">
        <v>602</v>
      </c>
      <c r="I790">
        <v>40</v>
      </c>
      <c r="J790">
        <v>0</v>
      </c>
      <c r="K790" s="17" t="s">
        <v>1917</v>
      </c>
      <c r="L790" s="1">
        <v>44589</v>
      </c>
      <c r="M790">
        <v>7700</v>
      </c>
      <c r="N790" s="17" t="s">
        <v>437</v>
      </c>
      <c r="O790">
        <v>5073</v>
      </c>
      <c r="P790" s="17" t="s">
        <v>438</v>
      </c>
      <c r="Q790">
        <v>0</v>
      </c>
      <c r="R790" s="17" t="s">
        <v>673</v>
      </c>
      <c r="S790" s="17" t="s">
        <v>440</v>
      </c>
      <c r="T790" s="17" t="s">
        <v>674</v>
      </c>
      <c r="U790">
        <v>1</v>
      </c>
      <c r="V790">
        <v>2021</v>
      </c>
      <c r="W790" s="17" t="s">
        <v>1918</v>
      </c>
      <c r="X790" s="17" t="s">
        <v>676</v>
      </c>
      <c r="Y790">
        <v>1</v>
      </c>
      <c r="Z790" s="17" t="s">
        <v>443</v>
      </c>
      <c r="AA790" s="17" t="s">
        <v>443</v>
      </c>
      <c r="AB790" s="17" t="s">
        <v>444</v>
      </c>
      <c r="AC790">
        <v>0</v>
      </c>
      <c r="AD790">
        <v>0</v>
      </c>
      <c r="AE790">
        <v>0</v>
      </c>
      <c r="AF790">
        <v>2022</v>
      </c>
      <c r="AG790" s="1">
        <v>44562</v>
      </c>
      <c r="AH790" s="1">
        <v>44773</v>
      </c>
      <c r="AI790" s="1">
        <v>44785</v>
      </c>
      <c r="AJ790" s="17" t="s">
        <v>34</v>
      </c>
      <c r="AK790" s="17" t="s">
        <v>35</v>
      </c>
      <c r="AL790" s="17" t="s">
        <v>10388</v>
      </c>
      <c r="AM790" s="17">
        <f>MONTH(EMPENHO[[#This Row],[data_empenho]])</f>
        <v>1</v>
      </c>
    </row>
    <row r="791" spans="1:39" x14ac:dyDescent="0.25">
      <c r="A791">
        <v>6</v>
      </c>
      <c r="B791">
        <v>603</v>
      </c>
      <c r="C791">
        <v>26</v>
      </c>
      <c r="D791">
        <v>782</v>
      </c>
      <c r="E791">
        <v>17</v>
      </c>
      <c r="F791">
        <v>0</v>
      </c>
      <c r="G791">
        <v>2073</v>
      </c>
      <c r="H791" s="17" t="s">
        <v>828</v>
      </c>
      <c r="I791">
        <v>1</v>
      </c>
      <c r="J791">
        <v>0</v>
      </c>
      <c r="K791" s="17" t="s">
        <v>1919</v>
      </c>
      <c r="L791" s="1">
        <v>44589</v>
      </c>
      <c r="M791">
        <v>549</v>
      </c>
      <c r="N791" s="17" t="s">
        <v>437</v>
      </c>
      <c r="O791">
        <v>7417</v>
      </c>
      <c r="P791" s="17" t="s">
        <v>438</v>
      </c>
      <c r="Q791">
        <v>0</v>
      </c>
      <c r="R791" s="17" t="s">
        <v>439</v>
      </c>
      <c r="S791" s="17" t="s">
        <v>440</v>
      </c>
      <c r="T791" s="17" t="s">
        <v>438</v>
      </c>
      <c r="U791">
        <v>0</v>
      </c>
      <c r="V791">
        <v>0</v>
      </c>
      <c r="W791" s="17" t="s">
        <v>1920</v>
      </c>
      <c r="X791" s="17" t="s">
        <v>465</v>
      </c>
      <c r="Y791">
        <v>1</v>
      </c>
      <c r="Z791" s="17" t="s">
        <v>443</v>
      </c>
      <c r="AA791" s="17" t="s">
        <v>443</v>
      </c>
      <c r="AB791" s="17" t="s">
        <v>444</v>
      </c>
      <c r="AC791">
        <v>0</v>
      </c>
      <c r="AD791">
        <v>0</v>
      </c>
      <c r="AE791">
        <v>0</v>
      </c>
      <c r="AF791">
        <v>2022</v>
      </c>
      <c r="AG791" s="1">
        <v>44562</v>
      </c>
      <c r="AH791" s="1">
        <v>44773</v>
      </c>
      <c r="AI791" s="1">
        <v>44785</v>
      </c>
      <c r="AJ791" s="17" t="s">
        <v>34</v>
      </c>
      <c r="AK791" s="17" t="s">
        <v>35</v>
      </c>
      <c r="AL791" s="17" t="s">
        <v>10388</v>
      </c>
      <c r="AM791" s="17">
        <f>MONTH(EMPENHO[[#This Row],[data_empenho]])</f>
        <v>1</v>
      </c>
    </row>
    <row r="792" spans="1:39" x14ac:dyDescent="0.25">
      <c r="A792">
        <v>6</v>
      </c>
      <c r="B792">
        <v>603</v>
      </c>
      <c r="C792">
        <v>26</v>
      </c>
      <c r="D792">
        <v>782</v>
      </c>
      <c r="E792">
        <v>17</v>
      </c>
      <c r="F792">
        <v>0</v>
      </c>
      <c r="G792">
        <v>2073</v>
      </c>
      <c r="H792" s="17" t="s">
        <v>860</v>
      </c>
      <c r="I792">
        <v>1</v>
      </c>
      <c r="J792">
        <v>0</v>
      </c>
      <c r="K792" s="17" t="s">
        <v>1921</v>
      </c>
      <c r="L792" s="1">
        <v>44589</v>
      </c>
      <c r="M792">
        <v>520</v>
      </c>
      <c r="N792" s="17" t="s">
        <v>437</v>
      </c>
      <c r="O792">
        <v>5349</v>
      </c>
      <c r="P792" s="17" t="s">
        <v>438</v>
      </c>
      <c r="Q792">
        <v>0</v>
      </c>
      <c r="R792" s="17" t="s">
        <v>439</v>
      </c>
      <c r="S792" s="17" t="s">
        <v>440</v>
      </c>
      <c r="T792" s="17" t="s">
        <v>438</v>
      </c>
      <c r="U792">
        <v>9</v>
      </c>
      <c r="V792">
        <v>2022</v>
      </c>
      <c r="W792" s="17" t="s">
        <v>1922</v>
      </c>
      <c r="X792" s="17" t="s">
        <v>465</v>
      </c>
      <c r="Y792">
        <v>1</v>
      </c>
      <c r="Z792" s="17" t="s">
        <v>443</v>
      </c>
      <c r="AA792" s="17" t="s">
        <v>443</v>
      </c>
      <c r="AB792" s="17" t="s">
        <v>444</v>
      </c>
      <c r="AC792">
        <v>0</v>
      </c>
      <c r="AD792">
        <v>0</v>
      </c>
      <c r="AE792">
        <v>0</v>
      </c>
      <c r="AF792">
        <v>2022</v>
      </c>
      <c r="AG792" s="1">
        <v>44562</v>
      </c>
      <c r="AH792" s="1">
        <v>44773</v>
      </c>
      <c r="AI792" s="1">
        <v>44785</v>
      </c>
      <c r="AJ792" s="17" t="s">
        <v>34</v>
      </c>
      <c r="AK792" s="17" t="s">
        <v>35</v>
      </c>
      <c r="AL792" s="17" t="s">
        <v>10388</v>
      </c>
      <c r="AM792" s="17">
        <f>MONTH(EMPENHO[[#This Row],[data_empenho]])</f>
        <v>1</v>
      </c>
    </row>
    <row r="793" spans="1:39" x14ac:dyDescent="0.25">
      <c r="A793">
        <v>6</v>
      </c>
      <c r="B793">
        <v>603</v>
      </c>
      <c r="C793">
        <v>26</v>
      </c>
      <c r="D793">
        <v>782</v>
      </c>
      <c r="E793">
        <v>17</v>
      </c>
      <c r="F793">
        <v>0</v>
      </c>
      <c r="G793">
        <v>2073</v>
      </c>
      <c r="H793" s="17" t="s">
        <v>828</v>
      </c>
      <c r="I793">
        <v>1</v>
      </c>
      <c r="J793">
        <v>0</v>
      </c>
      <c r="K793" s="17" t="s">
        <v>1923</v>
      </c>
      <c r="L793" s="1">
        <v>44589</v>
      </c>
      <c r="M793">
        <v>1367</v>
      </c>
      <c r="N793" s="17" t="s">
        <v>437</v>
      </c>
      <c r="O793">
        <v>5349</v>
      </c>
      <c r="P793" s="17" t="s">
        <v>438</v>
      </c>
      <c r="Q793">
        <v>0</v>
      </c>
      <c r="R793" s="17" t="s">
        <v>439</v>
      </c>
      <c r="S793" s="17" t="s">
        <v>440</v>
      </c>
      <c r="T793" s="17" t="s">
        <v>438</v>
      </c>
      <c r="U793">
        <v>9</v>
      </c>
      <c r="V793">
        <v>2022</v>
      </c>
      <c r="W793" s="17" t="s">
        <v>1924</v>
      </c>
      <c r="X793" s="17" t="s">
        <v>465</v>
      </c>
      <c r="Y793">
        <v>1</v>
      </c>
      <c r="Z793" s="17" t="s">
        <v>443</v>
      </c>
      <c r="AA793" s="17" t="s">
        <v>443</v>
      </c>
      <c r="AB793" s="17" t="s">
        <v>444</v>
      </c>
      <c r="AC793">
        <v>0</v>
      </c>
      <c r="AD793">
        <v>0</v>
      </c>
      <c r="AE793">
        <v>0</v>
      </c>
      <c r="AF793">
        <v>2022</v>
      </c>
      <c r="AG793" s="1">
        <v>44562</v>
      </c>
      <c r="AH793" s="1">
        <v>44773</v>
      </c>
      <c r="AI793" s="1">
        <v>44785</v>
      </c>
      <c r="AJ793" s="17" t="s">
        <v>34</v>
      </c>
      <c r="AK793" s="17" t="s">
        <v>35</v>
      </c>
      <c r="AL793" s="17" t="s">
        <v>10388</v>
      </c>
      <c r="AM793" s="17">
        <f>MONTH(EMPENHO[[#This Row],[data_empenho]])</f>
        <v>1</v>
      </c>
    </row>
    <row r="794" spans="1:39" x14ac:dyDescent="0.25">
      <c r="A794">
        <v>10</v>
      </c>
      <c r="B794">
        <v>1002</v>
      </c>
      <c r="C794">
        <v>20</v>
      </c>
      <c r="D794">
        <v>608</v>
      </c>
      <c r="E794">
        <v>4</v>
      </c>
      <c r="F794">
        <v>0</v>
      </c>
      <c r="G794">
        <v>2052</v>
      </c>
      <c r="H794" s="17" t="s">
        <v>629</v>
      </c>
      <c r="I794">
        <v>1</v>
      </c>
      <c r="J794">
        <v>0</v>
      </c>
      <c r="K794" s="17" t="s">
        <v>1925</v>
      </c>
      <c r="L794" s="1">
        <v>44589</v>
      </c>
      <c r="M794">
        <v>18601.740000000002</v>
      </c>
      <c r="N794" s="17" t="s">
        <v>437</v>
      </c>
      <c r="O794">
        <v>217</v>
      </c>
      <c r="P794" s="17" t="s">
        <v>438</v>
      </c>
      <c r="Q794">
        <v>0</v>
      </c>
      <c r="R794" s="17" t="s">
        <v>439</v>
      </c>
      <c r="S794" s="17" t="s">
        <v>440</v>
      </c>
      <c r="T794" s="17" t="s">
        <v>438</v>
      </c>
      <c r="U794">
        <v>0</v>
      </c>
      <c r="V794">
        <v>0</v>
      </c>
      <c r="W794" s="17" t="s">
        <v>1926</v>
      </c>
      <c r="X794" s="17" t="s">
        <v>465</v>
      </c>
      <c r="Y794">
        <v>1</v>
      </c>
      <c r="Z794" s="17" t="s">
        <v>443</v>
      </c>
      <c r="AA794" s="17" t="s">
        <v>443</v>
      </c>
      <c r="AB794" s="17" t="s">
        <v>444</v>
      </c>
      <c r="AC794">
        <v>0</v>
      </c>
      <c r="AD794">
        <v>0</v>
      </c>
      <c r="AE794">
        <v>0</v>
      </c>
      <c r="AF794">
        <v>2022</v>
      </c>
      <c r="AG794" s="1">
        <v>44562</v>
      </c>
      <c r="AH794" s="1">
        <v>44773</v>
      </c>
      <c r="AI794" s="1">
        <v>44785</v>
      </c>
      <c r="AJ794" s="17" t="s">
        <v>34</v>
      </c>
      <c r="AK794" s="17" t="s">
        <v>35</v>
      </c>
      <c r="AL794" s="17" t="s">
        <v>10388</v>
      </c>
      <c r="AM794" s="17">
        <f>MONTH(EMPENHO[[#This Row],[data_empenho]])</f>
        <v>1</v>
      </c>
    </row>
    <row r="795" spans="1:39" x14ac:dyDescent="0.25">
      <c r="A795">
        <v>4</v>
      </c>
      <c r="B795">
        <v>401</v>
      </c>
      <c r="C795">
        <v>4</v>
      </c>
      <c r="D795">
        <v>123</v>
      </c>
      <c r="E795">
        <v>1</v>
      </c>
      <c r="F795">
        <v>0</v>
      </c>
      <c r="G795">
        <v>2075</v>
      </c>
      <c r="H795" s="17" t="s">
        <v>779</v>
      </c>
      <c r="I795">
        <v>1</v>
      </c>
      <c r="J795">
        <v>0</v>
      </c>
      <c r="K795" s="17" t="s">
        <v>1927</v>
      </c>
      <c r="L795" s="1">
        <v>44592</v>
      </c>
      <c r="M795">
        <v>424</v>
      </c>
      <c r="N795" s="17" t="s">
        <v>437</v>
      </c>
      <c r="O795">
        <v>5044</v>
      </c>
      <c r="P795" s="17" t="s">
        <v>438</v>
      </c>
      <c r="Q795">
        <v>0</v>
      </c>
      <c r="R795" s="17" t="s">
        <v>439</v>
      </c>
      <c r="S795" s="17" t="s">
        <v>440</v>
      </c>
      <c r="T795" s="17" t="s">
        <v>438</v>
      </c>
      <c r="U795">
        <v>0</v>
      </c>
      <c r="V795">
        <v>0</v>
      </c>
      <c r="W795" s="17" t="s">
        <v>1928</v>
      </c>
      <c r="X795" s="17" t="s">
        <v>465</v>
      </c>
      <c r="Y795">
        <v>1</v>
      </c>
      <c r="Z795" s="17" t="s">
        <v>443</v>
      </c>
      <c r="AA795" s="17" t="s">
        <v>443</v>
      </c>
      <c r="AB795" s="17" t="s">
        <v>444</v>
      </c>
      <c r="AC795">
        <v>0</v>
      </c>
      <c r="AD795">
        <v>0</v>
      </c>
      <c r="AE795">
        <v>0</v>
      </c>
      <c r="AF795">
        <v>2022</v>
      </c>
      <c r="AG795" s="1">
        <v>44562</v>
      </c>
      <c r="AH795" s="1">
        <v>44773</v>
      </c>
      <c r="AI795" s="1">
        <v>44785</v>
      </c>
      <c r="AJ795" s="17" t="s">
        <v>34</v>
      </c>
      <c r="AK795" s="17" t="s">
        <v>35</v>
      </c>
      <c r="AL795" s="17" t="s">
        <v>10388</v>
      </c>
      <c r="AM795" s="17">
        <f>MONTH(EMPENHO[[#This Row],[data_empenho]])</f>
        <v>1</v>
      </c>
    </row>
    <row r="796" spans="1:39" x14ac:dyDescent="0.25">
      <c r="A796">
        <v>8</v>
      </c>
      <c r="B796">
        <v>801</v>
      </c>
      <c r="C796">
        <v>10</v>
      </c>
      <c r="D796">
        <v>302</v>
      </c>
      <c r="E796">
        <v>8</v>
      </c>
      <c r="F796">
        <v>0</v>
      </c>
      <c r="G796">
        <v>2096</v>
      </c>
      <c r="H796" s="17" t="s">
        <v>1929</v>
      </c>
      <c r="I796">
        <v>40</v>
      </c>
      <c r="J796">
        <v>0</v>
      </c>
      <c r="K796" s="17" t="s">
        <v>1930</v>
      </c>
      <c r="L796" s="1">
        <v>44592</v>
      </c>
      <c r="M796">
        <v>65</v>
      </c>
      <c r="N796" s="17" t="s">
        <v>437</v>
      </c>
      <c r="O796">
        <v>678</v>
      </c>
      <c r="P796" s="17" t="s">
        <v>438</v>
      </c>
      <c r="Q796">
        <v>0</v>
      </c>
      <c r="R796" s="17" t="s">
        <v>480</v>
      </c>
      <c r="S796" s="17" t="s">
        <v>653</v>
      </c>
      <c r="T796" s="17" t="s">
        <v>438</v>
      </c>
      <c r="U796">
        <v>19</v>
      </c>
      <c r="V796">
        <v>2021</v>
      </c>
      <c r="W796" s="17" t="s">
        <v>1931</v>
      </c>
      <c r="X796" s="17" t="s">
        <v>482</v>
      </c>
      <c r="Y796">
        <v>7</v>
      </c>
      <c r="Z796" s="17" t="s">
        <v>443</v>
      </c>
      <c r="AA796" s="17" t="s">
        <v>443</v>
      </c>
      <c r="AB796" s="17" t="s">
        <v>444</v>
      </c>
      <c r="AC796">
        <v>0</v>
      </c>
      <c r="AD796">
        <v>0</v>
      </c>
      <c r="AE796">
        <v>0</v>
      </c>
      <c r="AF796">
        <v>2022</v>
      </c>
      <c r="AG796" s="1">
        <v>44562</v>
      </c>
      <c r="AH796" s="1">
        <v>44773</v>
      </c>
      <c r="AI796" s="1">
        <v>44785</v>
      </c>
      <c r="AJ796" s="17" t="s">
        <v>34</v>
      </c>
      <c r="AK796" s="17" t="s">
        <v>35</v>
      </c>
      <c r="AL796" s="17" t="s">
        <v>10388</v>
      </c>
      <c r="AM796" s="17">
        <f>MONTH(EMPENHO[[#This Row],[data_empenho]])</f>
        <v>1</v>
      </c>
    </row>
    <row r="797" spans="1:39" x14ac:dyDescent="0.25">
      <c r="A797">
        <v>8</v>
      </c>
      <c r="B797">
        <v>801</v>
      </c>
      <c r="C797">
        <v>10</v>
      </c>
      <c r="D797">
        <v>301</v>
      </c>
      <c r="E797">
        <v>6</v>
      </c>
      <c r="F797">
        <v>0</v>
      </c>
      <c r="G797">
        <v>2092</v>
      </c>
      <c r="H797" s="17" t="s">
        <v>1929</v>
      </c>
      <c r="I797">
        <v>40</v>
      </c>
      <c r="J797">
        <v>0</v>
      </c>
      <c r="K797" s="17" t="s">
        <v>1932</v>
      </c>
      <c r="L797" s="1">
        <v>44592</v>
      </c>
      <c r="M797">
        <v>130</v>
      </c>
      <c r="N797" s="17" t="s">
        <v>437</v>
      </c>
      <c r="O797">
        <v>678</v>
      </c>
      <c r="P797" s="17" t="s">
        <v>438</v>
      </c>
      <c r="Q797">
        <v>0</v>
      </c>
      <c r="R797" s="17" t="s">
        <v>480</v>
      </c>
      <c r="S797" s="17" t="s">
        <v>653</v>
      </c>
      <c r="T797" s="17" t="s">
        <v>438</v>
      </c>
      <c r="U797">
        <v>19</v>
      </c>
      <c r="V797">
        <v>2021</v>
      </c>
      <c r="W797" s="17" t="s">
        <v>1933</v>
      </c>
      <c r="X797" s="17" t="s">
        <v>482</v>
      </c>
      <c r="Y797">
        <v>7</v>
      </c>
      <c r="Z797" s="17" t="s">
        <v>443</v>
      </c>
      <c r="AA797" s="17" t="s">
        <v>443</v>
      </c>
      <c r="AB797" s="17" t="s">
        <v>444</v>
      </c>
      <c r="AC797">
        <v>0</v>
      </c>
      <c r="AD797">
        <v>0</v>
      </c>
      <c r="AE797">
        <v>0</v>
      </c>
      <c r="AF797">
        <v>2022</v>
      </c>
      <c r="AG797" s="1">
        <v>44562</v>
      </c>
      <c r="AH797" s="1">
        <v>44773</v>
      </c>
      <c r="AI797" s="1">
        <v>44785</v>
      </c>
      <c r="AJ797" s="17" t="s">
        <v>34</v>
      </c>
      <c r="AK797" s="17" t="s">
        <v>35</v>
      </c>
      <c r="AL797" s="17" t="s">
        <v>10388</v>
      </c>
      <c r="AM797" s="17">
        <f>MONTH(EMPENHO[[#This Row],[data_empenho]])</f>
        <v>1</v>
      </c>
    </row>
    <row r="798" spans="1:39" x14ac:dyDescent="0.25">
      <c r="A798">
        <v>8</v>
      </c>
      <c r="B798">
        <v>801</v>
      </c>
      <c r="C798">
        <v>10</v>
      </c>
      <c r="D798">
        <v>122</v>
      </c>
      <c r="E798">
        <v>5</v>
      </c>
      <c r="F798">
        <v>0</v>
      </c>
      <c r="G798">
        <v>2084</v>
      </c>
      <c r="H798" s="17" t="s">
        <v>1929</v>
      </c>
      <c r="I798">
        <v>40</v>
      </c>
      <c r="J798">
        <v>0</v>
      </c>
      <c r="K798" s="17" t="s">
        <v>1934</v>
      </c>
      <c r="L798" s="1">
        <v>44592</v>
      </c>
      <c r="M798">
        <v>130</v>
      </c>
      <c r="N798" s="17" t="s">
        <v>437</v>
      </c>
      <c r="O798">
        <v>678</v>
      </c>
      <c r="P798" s="17" t="s">
        <v>438</v>
      </c>
      <c r="Q798">
        <v>0</v>
      </c>
      <c r="R798" s="17" t="s">
        <v>480</v>
      </c>
      <c r="S798" s="17" t="s">
        <v>653</v>
      </c>
      <c r="T798" s="17" t="s">
        <v>438</v>
      </c>
      <c r="U798">
        <v>19</v>
      </c>
      <c r="V798">
        <v>2021</v>
      </c>
      <c r="W798" s="17" t="s">
        <v>1935</v>
      </c>
      <c r="X798" s="17" t="s">
        <v>482</v>
      </c>
      <c r="Y798">
        <v>7</v>
      </c>
      <c r="Z798" s="17" t="s">
        <v>443</v>
      </c>
      <c r="AA798" s="17" t="s">
        <v>443</v>
      </c>
      <c r="AB798" s="17" t="s">
        <v>444</v>
      </c>
      <c r="AC798">
        <v>0</v>
      </c>
      <c r="AD798">
        <v>0</v>
      </c>
      <c r="AE798">
        <v>0</v>
      </c>
      <c r="AF798">
        <v>2022</v>
      </c>
      <c r="AG798" s="1">
        <v>44562</v>
      </c>
      <c r="AH798" s="1">
        <v>44773</v>
      </c>
      <c r="AI798" s="1">
        <v>44785</v>
      </c>
      <c r="AJ798" s="17" t="s">
        <v>34</v>
      </c>
      <c r="AK798" s="17" t="s">
        <v>35</v>
      </c>
      <c r="AL798" s="17" t="s">
        <v>10388</v>
      </c>
      <c r="AM798" s="17">
        <f>MONTH(EMPENHO[[#This Row],[data_empenho]])</f>
        <v>1</v>
      </c>
    </row>
    <row r="799" spans="1:39" x14ac:dyDescent="0.25">
      <c r="A799">
        <v>8</v>
      </c>
      <c r="B799">
        <v>801</v>
      </c>
      <c r="C799">
        <v>10</v>
      </c>
      <c r="D799">
        <v>301</v>
      </c>
      <c r="E799">
        <v>6</v>
      </c>
      <c r="F799">
        <v>0</v>
      </c>
      <c r="G799">
        <v>2092</v>
      </c>
      <c r="H799" s="17" t="s">
        <v>755</v>
      </c>
      <c r="I799">
        <v>4500</v>
      </c>
      <c r="J799">
        <v>0</v>
      </c>
      <c r="K799" s="17" t="s">
        <v>1936</v>
      </c>
      <c r="L799" s="1">
        <v>44592</v>
      </c>
      <c r="M799">
        <v>1400</v>
      </c>
      <c r="N799" s="17" t="s">
        <v>437</v>
      </c>
      <c r="O799">
        <v>379</v>
      </c>
      <c r="P799" s="17" t="s">
        <v>438</v>
      </c>
      <c r="Q799">
        <v>0</v>
      </c>
      <c r="R799" s="17" t="s">
        <v>439</v>
      </c>
      <c r="S799" s="17" t="s">
        <v>440</v>
      </c>
      <c r="T799" s="17" t="s">
        <v>438</v>
      </c>
      <c r="U799">
        <v>0</v>
      </c>
      <c r="V799">
        <v>0</v>
      </c>
      <c r="W799" s="17" t="s">
        <v>1937</v>
      </c>
      <c r="X799" s="17" t="s">
        <v>465</v>
      </c>
      <c r="Y799">
        <v>1</v>
      </c>
      <c r="Z799" s="17" t="s">
        <v>443</v>
      </c>
      <c r="AA799" s="17" t="s">
        <v>443</v>
      </c>
      <c r="AB799" s="17" t="s">
        <v>444</v>
      </c>
      <c r="AC799">
        <v>0</v>
      </c>
      <c r="AD799">
        <v>0</v>
      </c>
      <c r="AE799">
        <v>0</v>
      </c>
      <c r="AF799">
        <v>2022</v>
      </c>
      <c r="AG799" s="1">
        <v>44562</v>
      </c>
      <c r="AH799" s="1">
        <v>44773</v>
      </c>
      <c r="AI799" s="1">
        <v>44785</v>
      </c>
      <c r="AJ799" s="17" t="s">
        <v>34</v>
      </c>
      <c r="AK799" s="17" t="s">
        <v>35</v>
      </c>
      <c r="AL799" s="17" t="s">
        <v>10388</v>
      </c>
      <c r="AM799" s="17">
        <f>MONTH(EMPENHO[[#This Row],[data_empenho]])</f>
        <v>1</v>
      </c>
    </row>
    <row r="800" spans="1:39" x14ac:dyDescent="0.25">
      <c r="A800">
        <v>6</v>
      </c>
      <c r="B800">
        <v>603</v>
      </c>
      <c r="C800">
        <v>26</v>
      </c>
      <c r="D800">
        <v>782</v>
      </c>
      <c r="E800">
        <v>17</v>
      </c>
      <c r="F800">
        <v>0</v>
      </c>
      <c r="G800">
        <v>2073</v>
      </c>
      <c r="H800" s="17" t="s">
        <v>828</v>
      </c>
      <c r="I800">
        <v>1</v>
      </c>
      <c r="J800">
        <v>0</v>
      </c>
      <c r="K800" s="17" t="s">
        <v>1938</v>
      </c>
      <c r="L800" s="1">
        <v>44592</v>
      </c>
      <c r="M800">
        <v>220</v>
      </c>
      <c r="N800" s="17" t="s">
        <v>437</v>
      </c>
      <c r="O800">
        <v>204</v>
      </c>
      <c r="P800" s="17" t="s">
        <v>438</v>
      </c>
      <c r="Q800">
        <v>0</v>
      </c>
      <c r="R800" s="17" t="s">
        <v>439</v>
      </c>
      <c r="S800" s="17" t="s">
        <v>440</v>
      </c>
      <c r="T800" s="17" t="s">
        <v>438</v>
      </c>
      <c r="U800">
        <v>0</v>
      </c>
      <c r="V800">
        <v>0</v>
      </c>
      <c r="W800" s="17" t="s">
        <v>1939</v>
      </c>
      <c r="X800" s="17" t="s">
        <v>465</v>
      </c>
      <c r="Y800">
        <v>1</v>
      </c>
      <c r="Z800" s="17" t="s">
        <v>443</v>
      </c>
      <c r="AA800" s="17" t="s">
        <v>443</v>
      </c>
      <c r="AB800" s="17" t="s">
        <v>444</v>
      </c>
      <c r="AC800">
        <v>0</v>
      </c>
      <c r="AD800">
        <v>0</v>
      </c>
      <c r="AE800">
        <v>0</v>
      </c>
      <c r="AF800">
        <v>2022</v>
      </c>
      <c r="AG800" s="1">
        <v>44562</v>
      </c>
      <c r="AH800" s="1">
        <v>44773</v>
      </c>
      <c r="AI800" s="1">
        <v>44785</v>
      </c>
      <c r="AJ800" s="17" t="s">
        <v>34</v>
      </c>
      <c r="AK800" s="17" t="s">
        <v>35</v>
      </c>
      <c r="AL800" s="17" t="s">
        <v>10388</v>
      </c>
      <c r="AM800" s="17">
        <f>MONTH(EMPENHO[[#This Row],[data_empenho]])</f>
        <v>1</v>
      </c>
    </row>
    <row r="801" spans="1:39" x14ac:dyDescent="0.25">
      <c r="A801">
        <v>6</v>
      </c>
      <c r="B801">
        <v>603</v>
      </c>
      <c r="C801">
        <v>26</v>
      </c>
      <c r="D801">
        <v>782</v>
      </c>
      <c r="E801">
        <v>17</v>
      </c>
      <c r="F801">
        <v>0</v>
      </c>
      <c r="G801">
        <v>2073</v>
      </c>
      <c r="H801" s="17" t="s">
        <v>698</v>
      </c>
      <c r="I801">
        <v>1</v>
      </c>
      <c r="J801">
        <v>0</v>
      </c>
      <c r="K801" s="17" t="s">
        <v>1940</v>
      </c>
      <c r="L801" s="1">
        <v>44592</v>
      </c>
      <c r="M801">
        <v>1068.8</v>
      </c>
      <c r="N801" s="17" t="s">
        <v>437</v>
      </c>
      <c r="O801">
        <v>5756</v>
      </c>
      <c r="P801" s="17" t="s">
        <v>438</v>
      </c>
      <c r="Q801">
        <v>0</v>
      </c>
      <c r="R801" s="17" t="s">
        <v>439</v>
      </c>
      <c r="S801" s="17" t="s">
        <v>440</v>
      </c>
      <c r="T801" s="17" t="s">
        <v>438</v>
      </c>
      <c r="U801">
        <v>0</v>
      </c>
      <c r="V801">
        <v>0</v>
      </c>
      <c r="W801" s="17" t="s">
        <v>1941</v>
      </c>
      <c r="X801" s="17" t="s">
        <v>465</v>
      </c>
      <c r="Y801">
        <v>1</v>
      </c>
      <c r="Z801" s="17" t="s">
        <v>443</v>
      </c>
      <c r="AA801" s="17" t="s">
        <v>443</v>
      </c>
      <c r="AB801" s="17" t="s">
        <v>444</v>
      </c>
      <c r="AC801">
        <v>0</v>
      </c>
      <c r="AD801">
        <v>0</v>
      </c>
      <c r="AE801">
        <v>0</v>
      </c>
      <c r="AF801">
        <v>2022</v>
      </c>
      <c r="AG801" s="1">
        <v>44562</v>
      </c>
      <c r="AH801" s="1">
        <v>44773</v>
      </c>
      <c r="AI801" s="1">
        <v>44785</v>
      </c>
      <c r="AJ801" s="17" t="s">
        <v>34</v>
      </c>
      <c r="AK801" s="17" t="s">
        <v>35</v>
      </c>
      <c r="AL801" s="17" t="s">
        <v>10388</v>
      </c>
      <c r="AM801" s="17">
        <f>MONTH(EMPENHO[[#This Row],[data_empenho]])</f>
        <v>1</v>
      </c>
    </row>
    <row r="802" spans="1:39" x14ac:dyDescent="0.25">
      <c r="A802">
        <v>7</v>
      </c>
      <c r="B802">
        <v>702</v>
      </c>
      <c r="C802">
        <v>15</v>
      </c>
      <c r="D802">
        <v>452</v>
      </c>
      <c r="E802">
        <v>10</v>
      </c>
      <c r="F802">
        <v>0</v>
      </c>
      <c r="G802">
        <v>2004</v>
      </c>
      <c r="H802" s="17" t="s">
        <v>755</v>
      </c>
      <c r="I802">
        <v>1</v>
      </c>
      <c r="J802">
        <v>0</v>
      </c>
      <c r="K802" s="17" t="s">
        <v>1942</v>
      </c>
      <c r="L802" s="1">
        <v>44592</v>
      </c>
      <c r="M802">
        <v>2502.5</v>
      </c>
      <c r="N802" s="17" t="s">
        <v>437</v>
      </c>
      <c r="O802">
        <v>7798</v>
      </c>
      <c r="P802" s="17" t="s">
        <v>438</v>
      </c>
      <c r="Q802">
        <v>0</v>
      </c>
      <c r="R802" s="17" t="s">
        <v>480</v>
      </c>
      <c r="S802" s="17" t="s">
        <v>653</v>
      </c>
      <c r="T802" s="17" t="s">
        <v>438</v>
      </c>
      <c r="U802">
        <v>17</v>
      </c>
      <c r="V802">
        <v>2021</v>
      </c>
      <c r="W802" s="17" t="s">
        <v>1943</v>
      </c>
      <c r="X802" s="17" t="s">
        <v>482</v>
      </c>
      <c r="Y802">
        <v>7</v>
      </c>
      <c r="Z802" s="17" t="s">
        <v>443</v>
      </c>
      <c r="AA802" s="17" t="s">
        <v>443</v>
      </c>
      <c r="AB802" s="17" t="s">
        <v>444</v>
      </c>
      <c r="AC802">
        <v>0</v>
      </c>
      <c r="AD802">
        <v>0</v>
      </c>
      <c r="AE802">
        <v>0</v>
      </c>
      <c r="AF802">
        <v>2022</v>
      </c>
      <c r="AG802" s="1">
        <v>44562</v>
      </c>
      <c r="AH802" s="1">
        <v>44773</v>
      </c>
      <c r="AI802" s="1">
        <v>44785</v>
      </c>
      <c r="AJ802" s="17" t="s">
        <v>34</v>
      </c>
      <c r="AK802" s="17" t="s">
        <v>35</v>
      </c>
      <c r="AL802" s="17" t="s">
        <v>10388</v>
      </c>
      <c r="AM802" s="17">
        <f>MONTH(EMPENHO[[#This Row],[data_empenho]])</f>
        <v>1</v>
      </c>
    </row>
    <row r="803" spans="1:39" x14ac:dyDescent="0.25">
      <c r="A803">
        <v>7</v>
      </c>
      <c r="B803">
        <v>702</v>
      </c>
      <c r="C803">
        <v>15</v>
      </c>
      <c r="D803">
        <v>452</v>
      </c>
      <c r="E803">
        <v>10</v>
      </c>
      <c r="F803">
        <v>0</v>
      </c>
      <c r="G803">
        <v>2004</v>
      </c>
      <c r="H803" s="17" t="s">
        <v>755</v>
      </c>
      <c r="I803">
        <v>1</v>
      </c>
      <c r="J803">
        <v>0</v>
      </c>
      <c r="K803" s="17" t="s">
        <v>1942</v>
      </c>
      <c r="L803" s="1">
        <v>44684</v>
      </c>
      <c r="M803">
        <v>-0.25</v>
      </c>
      <c r="N803" s="17" t="s">
        <v>451</v>
      </c>
      <c r="O803">
        <v>7798</v>
      </c>
      <c r="P803" s="17" t="s">
        <v>438</v>
      </c>
      <c r="Q803">
        <v>0</v>
      </c>
      <c r="R803" s="17" t="s">
        <v>480</v>
      </c>
      <c r="S803" s="17" t="s">
        <v>653</v>
      </c>
      <c r="T803" s="17" t="s">
        <v>438</v>
      </c>
      <c r="U803">
        <v>17</v>
      </c>
      <c r="V803">
        <v>2021</v>
      </c>
      <c r="W803" s="17" t="s">
        <v>790</v>
      </c>
      <c r="X803" s="17" t="s">
        <v>482</v>
      </c>
      <c r="Y803">
        <v>7</v>
      </c>
      <c r="Z803" s="17" t="s">
        <v>443</v>
      </c>
      <c r="AA803" s="17" t="s">
        <v>443</v>
      </c>
      <c r="AB803" s="17" t="s">
        <v>444</v>
      </c>
      <c r="AC803">
        <v>0</v>
      </c>
      <c r="AD803">
        <v>0</v>
      </c>
      <c r="AE803">
        <v>0</v>
      </c>
      <c r="AF803">
        <v>2022</v>
      </c>
      <c r="AG803" s="1">
        <v>44562</v>
      </c>
      <c r="AH803" s="1">
        <v>44773</v>
      </c>
      <c r="AI803" s="1">
        <v>44785</v>
      </c>
      <c r="AJ803" s="17" t="s">
        <v>34</v>
      </c>
      <c r="AK803" s="17" t="s">
        <v>35</v>
      </c>
      <c r="AL803" s="17" t="s">
        <v>10388</v>
      </c>
      <c r="AM803" s="17">
        <f>MONTH(EMPENHO[[#This Row],[data_empenho]])</f>
        <v>5</v>
      </c>
    </row>
    <row r="804" spans="1:39" x14ac:dyDescent="0.25">
      <c r="A804">
        <v>7</v>
      </c>
      <c r="B804">
        <v>702</v>
      </c>
      <c r="C804">
        <v>15</v>
      </c>
      <c r="D804">
        <v>452</v>
      </c>
      <c r="E804">
        <v>10</v>
      </c>
      <c r="F804">
        <v>0</v>
      </c>
      <c r="G804">
        <v>2004</v>
      </c>
      <c r="H804" s="17" t="s">
        <v>698</v>
      </c>
      <c r="I804">
        <v>1</v>
      </c>
      <c r="J804">
        <v>0</v>
      </c>
      <c r="K804" s="17" t="s">
        <v>1944</v>
      </c>
      <c r="L804" s="1">
        <v>44592</v>
      </c>
      <c r="M804">
        <v>9054.08</v>
      </c>
      <c r="N804" s="17" t="s">
        <v>437</v>
      </c>
      <c r="O804">
        <v>7798</v>
      </c>
      <c r="P804" s="17" t="s">
        <v>438</v>
      </c>
      <c r="Q804">
        <v>0</v>
      </c>
      <c r="R804" s="17" t="s">
        <v>480</v>
      </c>
      <c r="S804" s="17" t="s">
        <v>653</v>
      </c>
      <c r="T804" s="17" t="s">
        <v>438</v>
      </c>
      <c r="U804">
        <v>17</v>
      </c>
      <c r="V804">
        <v>2021</v>
      </c>
      <c r="W804" s="17" t="s">
        <v>1945</v>
      </c>
      <c r="X804" s="17" t="s">
        <v>482</v>
      </c>
      <c r="Y804">
        <v>7</v>
      </c>
      <c r="Z804" s="17" t="s">
        <v>443</v>
      </c>
      <c r="AA804" s="17" t="s">
        <v>443</v>
      </c>
      <c r="AB804" s="17" t="s">
        <v>444</v>
      </c>
      <c r="AC804">
        <v>0</v>
      </c>
      <c r="AD804">
        <v>0</v>
      </c>
      <c r="AE804">
        <v>0</v>
      </c>
      <c r="AF804">
        <v>2022</v>
      </c>
      <c r="AG804" s="1">
        <v>44562</v>
      </c>
      <c r="AH804" s="1">
        <v>44773</v>
      </c>
      <c r="AI804" s="1">
        <v>44785</v>
      </c>
      <c r="AJ804" s="17" t="s">
        <v>34</v>
      </c>
      <c r="AK804" s="17" t="s">
        <v>35</v>
      </c>
      <c r="AL804" s="17" t="s">
        <v>10388</v>
      </c>
      <c r="AM804" s="17">
        <f>MONTH(EMPENHO[[#This Row],[data_empenho]])</f>
        <v>1</v>
      </c>
    </row>
    <row r="805" spans="1:39" x14ac:dyDescent="0.25">
      <c r="A805">
        <v>7</v>
      </c>
      <c r="B805">
        <v>702</v>
      </c>
      <c r="C805">
        <v>15</v>
      </c>
      <c r="D805">
        <v>452</v>
      </c>
      <c r="E805">
        <v>10</v>
      </c>
      <c r="F805">
        <v>0</v>
      </c>
      <c r="G805">
        <v>2004</v>
      </c>
      <c r="H805" s="17" t="s">
        <v>698</v>
      </c>
      <c r="I805">
        <v>1</v>
      </c>
      <c r="J805">
        <v>0</v>
      </c>
      <c r="K805" s="17" t="s">
        <v>1944</v>
      </c>
      <c r="L805" s="1">
        <v>44684</v>
      </c>
      <c r="M805">
        <v>-0.06</v>
      </c>
      <c r="N805" s="17" t="s">
        <v>451</v>
      </c>
      <c r="O805">
        <v>7798</v>
      </c>
      <c r="P805" s="17" t="s">
        <v>438</v>
      </c>
      <c r="Q805">
        <v>0</v>
      </c>
      <c r="R805" s="17" t="s">
        <v>480</v>
      </c>
      <c r="S805" s="17" t="s">
        <v>653</v>
      </c>
      <c r="T805" s="17" t="s">
        <v>438</v>
      </c>
      <c r="U805">
        <v>17</v>
      </c>
      <c r="V805">
        <v>2021</v>
      </c>
      <c r="W805" s="17" t="s">
        <v>790</v>
      </c>
      <c r="X805" s="17" t="s">
        <v>482</v>
      </c>
      <c r="Y805">
        <v>7</v>
      </c>
      <c r="Z805" s="17" t="s">
        <v>443</v>
      </c>
      <c r="AA805" s="17" t="s">
        <v>443</v>
      </c>
      <c r="AB805" s="17" t="s">
        <v>444</v>
      </c>
      <c r="AC805">
        <v>0</v>
      </c>
      <c r="AD805">
        <v>0</v>
      </c>
      <c r="AE805">
        <v>0</v>
      </c>
      <c r="AF805">
        <v>2022</v>
      </c>
      <c r="AG805" s="1">
        <v>44562</v>
      </c>
      <c r="AH805" s="1">
        <v>44773</v>
      </c>
      <c r="AI805" s="1">
        <v>44785</v>
      </c>
      <c r="AJ805" s="17" t="s">
        <v>34</v>
      </c>
      <c r="AK805" s="17" t="s">
        <v>35</v>
      </c>
      <c r="AL805" s="17" t="s">
        <v>10388</v>
      </c>
      <c r="AM805" s="17">
        <f>MONTH(EMPENHO[[#This Row],[data_empenho]])</f>
        <v>5</v>
      </c>
    </row>
    <row r="806" spans="1:39" x14ac:dyDescent="0.25">
      <c r="A806">
        <v>6</v>
      </c>
      <c r="B806">
        <v>603</v>
      </c>
      <c r="C806">
        <v>26</v>
      </c>
      <c r="D806">
        <v>782</v>
      </c>
      <c r="E806">
        <v>17</v>
      </c>
      <c r="F806">
        <v>0</v>
      </c>
      <c r="G806">
        <v>2073</v>
      </c>
      <c r="H806" s="17" t="s">
        <v>755</v>
      </c>
      <c r="I806">
        <v>1</v>
      </c>
      <c r="J806">
        <v>0</v>
      </c>
      <c r="K806" s="17" t="s">
        <v>1946</v>
      </c>
      <c r="L806" s="1">
        <v>44592</v>
      </c>
      <c r="M806">
        <v>1134</v>
      </c>
      <c r="N806" s="17" t="s">
        <v>437</v>
      </c>
      <c r="O806">
        <v>5965</v>
      </c>
      <c r="P806" s="17" t="s">
        <v>438</v>
      </c>
      <c r="Q806">
        <v>0</v>
      </c>
      <c r="R806" s="17" t="s">
        <v>480</v>
      </c>
      <c r="S806" s="17" t="s">
        <v>653</v>
      </c>
      <c r="T806" s="17" t="s">
        <v>438</v>
      </c>
      <c r="U806">
        <v>53</v>
      </c>
      <c r="V806">
        <v>2021</v>
      </c>
      <c r="W806" s="17" t="s">
        <v>1947</v>
      </c>
      <c r="X806" s="17" t="s">
        <v>482</v>
      </c>
      <c r="Y806">
        <v>1</v>
      </c>
      <c r="Z806" s="17" t="s">
        <v>443</v>
      </c>
      <c r="AA806" s="17" t="s">
        <v>443</v>
      </c>
      <c r="AB806" s="17" t="s">
        <v>444</v>
      </c>
      <c r="AC806">
        <v>0</v>
      </c>
      <c r="AD806">
        <v>0</v>
      </c>
      <c r="AE806">
        <v>0</v>
      </c>
      <c r="AF806">
        <v>2022</v>
      </c>
      <c r="AG806" s="1">
        <v>44562</v>
      </c>
      <c r="AH806" s="1">
        <v>44773</v>
      </c>
      <c r="AI806" s="1">
        <v>44785</v>
      </c>
      <c r="AJ806" s="17" t="s">
        <v>34</v>
      </c>
      <c r="AK806" s="17" t="s">
        <v>35</v>
      </c>
      <c r="AL806" s="17" t="s">
        <v>10388</v>
      </c>
      <c r="AM806" s="17">
        <f>MONTH(EMPENHO[[#This Row],[data_empenho]])</f>
        <v>1</v>
      </c>
    </row>
    <row r="807" spans="1:39" x14ac:dyDescent="0.25">
      <c r="A807">
        <v>6</v>
      </c>
      <c r="B807">
        <v>603</v>
      </c>
      <c r="C807">
        <v>26</v>
      </c>
      <c r="D807">
        <v>782</v>
      </c>
      <c r="E807">
        <v>17</v>
      </c>
      <c r="F807">
        <v>0</v>
      </c>
      <c r="G807">
        <v>2073</v>
      </c>
      <c r="H807" s="17" t="s">
        <v>698</v>
      </c>
      <c r="I807">
        <v>1</v>
      </c>
      <c r="J807">
        <v>0</v>
      </c>
      <c r="K807" s="17" t="s">
        <v>1948</v>
      </c>
      <c r="L807" s="1">
        <v>44592</v>
      </c>
      <c r="M807">
        <v>160</v>
      </c>
      <c r="N807" s="17" t="s">
        <v>437</v>
      </c>
      <c r="O807">
        <v>5965</v>
      </c>
      <c r="P807" s="17" t="s">
        <v>438</v>
      </c>
      <c r="Q807">
        <v>0</v>
      </c>
      <c r="R807" s="17" t="s">
        <v>480</v>
      </c>
      <c r="S807" s="17" t="s">
        <v>653</v>
      </c>
      <c r="T807" s="17" t="s">
        <v>438</v>
      </c>
      <c r="U807">
        <v>53</v>
      </c>
      <c r="V807">
        <v>2021</v>
      </c>
      <c r="W807" s="17" t="s">
        <v>1949</v>
      </c>
      <c r="X807" s="17" t="s">
        <v>482</v>
      </c>
      <c r="Y807">
        <v>7</v>
      </c>
      <c r="Z807" s="17" t="s">
        <v>443</v>
      </c>
      <c r="AA807" s="17" t="s">
        <v>443</v>
      </c>
      <c r="AB807" s="17" t="s">
        <v>444</v>
      </c>
      <c r="AC807">
        <v>0</v>
      </c>
      <c r="AD807">
        <v>0</v>
      </c>
      <c r="AE807">
        <v>0</v>
      </c>
      <c r="AF807">
        <v>2022</v>
      </c>
      <c r="AG807" s="1">
        <v>44562</v>
      </c>
      <c r="AH807" s="1">
        <v>44773</v>
      </c>
      <c r="AI807" s="1">
        <v>44785</v>
      </c>
      <c r="AJ807" s="17" t="s">
        <v>34</v>
      </c>
      <c r="AK807" s="17" t="s">
        <v>35</v>
      </c>
      <c r="AL807" s="17" t="s">
        <v>10388</v>
      </c>
      <c r="AM807" s="17">
        <f>MONTH(EMPENHO[[#This Row],[data_empenho]])</f>
        <v>1</v>
      </c>
    </row>
    <row r="808" spans="1:39" x14ac:dyDescent="0.25">
      <c r="A808">
        <v>6</v>
      </c>
      <c r="B808">
        <v>603</v>
      </c>
      <c r="C808">
        <v>26</v>
      </c>
      <c r="D808">
        <v>782</v>
      </c>
      <c r="E808">
        <v>17</v>
      </c>
      <c r="F808">
        <v>0</v>
      </c>
      <c r="G808">
        <v>2073</v>
      </c>
      <c r="H808" s="17" t="s">
        <v>828</v>
      </c>
      <c r="I808">
        <v>1</v>
      </c>
      <c r="J808">
        <v>0</v>
      </c>
      <c r="K808" s="17" t="s">
        <v>1950</v>
      </c>
      <c r="L808" s="1">
        <v>44592</v>
      </c>
      <c r="M808">
        <v>3038</v>
      </c>
      <c r="N808" s="17" t="s">
        <v>437</v>
      </c>
      <c r="O808">
        <v>5965</v>
      </c>
      <c r="P808" s="17" t="s">
        <v>438</v>
      </c>
      <c r="Q808">
        <v>0</v>
      </c>
      <c r="R808" s="17" t="s">
        <v>480</v>
      </c>
      <c r="S808" s="17" t="s">
        <v>653</v>
      </c>
      <c r="T808" s="17" t="s">
        <v>438</v>
      </c>
      <c r="U808">
        <v>39</v>
      </c>
      <c r="V808">
        <v>2021</v>
      </c>
      <c r="W808" s="17" t="s">
        <v>1951</v>
      </c>
      <c r="X808" s="17" t="s">
        <v>482</v>
      </c>
      <c r="Y808">
        <v>7</v>
      </c>
      <c r="Z808" s="17" t="s">
        <v>443</v>
      </c>
      <c r="AA808" s="17" t="s">
        <v>443</v>
      </c>
      <c r="AB808" s="17" t="s">
        <v>444</v>
      </c>
      <c r="AC808">
        <v>0</v>
      </c>
      <c r="AD808">
        <v>0</v>
      </c>
      <c r="AE808">
        <v>0</v>
      </c>
      <c r="AF808">
        <v>2022</v>
      </c>
      <c r="AG808" s="1">
        <v>44562</v>
      </c>
      <c r="AH808" s="1">
        <v>44773</v>
      </c>
      <c r="AI808" s="1">
        <v>44785</v>
      </c>
      <c r="AJ808" s="17" t="s">
        <v>34</v>
      </c>
      <c r="AK808" s="17" t="s">
        <v>35</v>
      </c>
      <c r="AL808" s="17" t="s">
        <v>10388</v>
      </c>
      <c r="AM808" s="17">
        <f>MONTH(EMPENHO[[#This Row],[data_empenho]])</f>
        <v>1</v>
      </c>
    </row>
    <row r="809" spans="1:39" x14ac:dyDescent="0.25">
      <c r="A809">
        <v>12</v>
      </c>
      <c r="B809">
        <v>1201</v>
      </c>
      <c r="C809">
        <v>9</v>
      </c>
      <c r="D809">
        <v>122</v>
      </c>
      <c r="E809">
        <v>1</v>
      </c>
      <c r="F809">
        <v>0</v>
      </c>
      <c r="G809">
        <v>2066</v>
      </c>
      <c r="H809" s="17" t="s">
        <v>1708</v>
      </c>
      <c r="I809">
        <v>50</v>
      </c>
      <c r="J809">
        <v>0</v>
      </c>
      <c r="K809" s="17" t="s">
        <v>1952</v>
      </c>
      <c r="L809" s="1">
        <v>44593</v>
      </c>
      <c r="M809">
        <v>1262.52</v>
      </c>
      <c r="N809" s="17" t="s">
        <v>437</v>
      </c>
      <c r="O809">
        <v>6</v>
      </c>
      <c r="P809" s="17" t="s">
        <v>438</v>
      </c>
      <c r="Q809">
        <v>0</v>
      </c>
      <c r="R809" s="17" t="s">
        <v>439</v>
      </c>
      <c r="S809" s="17" t="s">
        <v>440</v>
      </c>
      <c r="T809" s="17" t="s">
        <v>438</v>
      </c>
      <c r="U809">
        <v>0</v>
      </c>
      <c r="V809">
        <v>0</v>
      </c>
      <c r="W809" s="17" t="s">
        <v>1953</v>
      </c>
      <c r="X809" s="17" t="s">
        <v>442</v>
      </c>
      <c r="Y809">
        <v>0</v>
      </c>
      <c r="Z809" s="17" t="s">
        <v>443</v>
      </c>
      <c r="AA809" s="17" t="s">
        <v>443</v>
      </c>
      <c r="AB809" s="17" t="s">
        <v>444</v>
      </c>
      <c r="AC809">
        <v>0</v>
      </c>
      <c r="AD809">
        <v>0</v>
      </c>
      <c r="AE809">
        <v>0</v>
      </c>
      <c r="AF809">
        <v>2022</v>
      </c>
      <c r="AG809" s="1">
        <v>44562</v>
      </c>
      <c r="AH809" s="1">
        <v>44773</v>
      </c>
      <c r="AI809" s="1">
        <v>44785</v>
      </c>
      <c r="AJ809" s="17" t="s">
        <v>34</v>
      </c>
      <c r="AK809" s="17" t="s">
        <v>35</v>
      </c>
      <c r="AL809" s="17" t="s">
        <v>10388</v>
      </c>
      <c r="AM809" s="17">
        <f>MONTH(EMPENHO[[#This Row],[data_empenho]])</f>
        <v>2</v>
      </c>
    </row>
    <row r="810" spans="1:39" x14ac:dyDescent="0.25">
      <c r="A810">
        <v>12</v>
      </c>
      <c r="B810">
        <v>1201</v>
      </c>
      <c r="C810">
        <v>9</v>
      </c>
      <c r="D810">
        <v>122</v>
      </c>
      <c r="E810">
        <v>1</v>
      </c>
      <c r="F810">
        <v>0</v>
      </c>
      <c r="G810">
        <v>2066</v>
      </c>
      <c r="H810" s="17" t="s">
        <v>1954</v>
      </c>
      <c r="I810">
        <v>50</v>
      </c>
      <c r="J810">
        <v>0</v>
      </c>
      <c r="K810" s="17" t="s">
        <v>1955</v>
      </c>
      <c r="L810" s="1">
        <v>44593</v>
      </c>
      <c r="M810">
        <v>454.48</v>
      </c>
      <c r="N810" s="17" t="s">
        <v>437</v>
      </c>
      <c r="O810">
        <v>6</v>
      </c>
      <c r="P810" s="17" t="s">
        <v>438</v>
      </c>
      <c r="Q810">
        <v>0</v>
      </c>
      <c r="R810" s="17" t="s">
        <v>439</v>
      </c>
      <c r="S810" s="17" t="s">
        <v>440</v>
      </c>
      <c r="T810" s="17" t="s">
        <v>438</v>
      </c>
      <c r="U810">
        <v>0</v>
      </c>
      <c r="V810">
        <v>0</v>
      </c>
      <c r="W810" s="17" t="s">
        <v>1956</v>
      </c>
      <c r="X810" s="17" t="s">
        <v>442</v>
      </c>
      <c r="Y810">
        <v>0</v>
      </c>
      <c r="Z810" s="17" t="s">
        <v>443</v>
      </c>
      <c r="AA810" s="17" t="s">
        <v>443</v>
      </c>
      <c r="AB810" s="17" t="s">
        <v>444</v>
      </c>
      <c r="AC810">
        <v>0</v>
      </c>
      <c r="AD810">
        <v>0</v>
      </c>
      <c r="AE810">
        <v>0</v>
      </c>
      <c r="AF810">
        <v>2022</v>
      </c>
      <c r="AG810" s="1">
        <v>44562</v>
      </c>
      <c r="AH810" s="1">
        <v>44773</v>
      </c>
      <c r="AI810" s="1">
        <v>44785</v>
      </c>
      <c r="AJ810" s="17" t="s">
        <v>34</v>
      </c>
      <c r="AK810" s="17" t="s">
        <v>35</v>
      </c>
      <c r="AL810" s="17" t="s">
        <v>10388</v>
      </c>
      <c r="AM810" s="17">
        <f>MONTH(EMPENHO[[#This Row],[data_empenho]])</f>
        <v>2</v>
      </c>
    </row>
    <row r="811" spans="1:39" x14ac:dyDescent="0.25">
      <c r="A811">
        <v>5</v>
      </c>
      <c r="B811">
        <v>502</v>
      </c>
      <c r="C811">
        <v>12</v>
      </c>
      <c r="D811">
        <v>782</v>
      </c>
      <c r="E811">
        <v>2</v>
      </c>
      <c r="F811">
        <v>0</v>
      </c>
      <c r="G811">
        <v>2035</v>
      </c>
      <c r="H811" s="17" t="s">
        <v>779</v>
      </c>
      <c r="I811">
        <v>20</v>
      </c>
      <c r="J811">
        <v>0</v>
      </c>
      <c r="K811" s="17" t="s">
        <v>1957</v>
      </c>
      <c r="L811" s="1">
        <v>44593</v>
      </c>
      <c r="M811">
        <v>840</v>
      </c>
      <c r="N811" s="17" t="s">
        <v>437</v>
      </c>
      <c r="O811">
        <v>5262</v>
      </c>
      <c r="P811" s="17" t="s">
        <v>438</v>
      </c>
      <c r="Q811">
        <v>0</v>
      </c>
      <c r="R811" s="17" t="s">
        <v>439</v>
      </c>
      <c r="S811" s="17" t="s">
        <v>440</v>
      </c>
      <c r="T811" s="17" t="s">
        <v>438</v>
      </c>
      <c r="U811">
        <v>0</v>
      </c>
      <c r="V811">
        <v>0</v>
      </c>
      <c r="W811" s="17" t="s">
        <v>1958</v>
      </c>
      <c r="X811" s="17" t="s">
        <v>465</v>
      </c>
      <c r="Y811">
        <v>1</v>
      </c>
      <c r="Z811" s="17" t="s">
        <v>443</v>
      </c>
      <c r="AA811" s="17" t="s">
        <v>443</v>
      </c>
      <c r="AB811" s="17" t="s">
        <v>444</v>
      </c>
      <c r="AC811">
        <v>0</v>
      </c>
      <c r="AD811">
        <v>0</v>
      </c>
      <c r="AE811">
        <v>0</v>
      </c>
      <c r="AF811">
        <v>2022</v>
      </c>
      <c r="AG811" s="1">
        <v>44562</v>
      </c>
      <c r="AH811" s="1">
        <v>44773</v>
      </c>
      <c r="AI811" s="1">
        <v>44785</v>
      </c>
      <c r="AJ811" s="17" t="s">
        <v>34</v>
      </c>
      <c r="AK811" s="17" t="s">
        <v>35</v>
      </c>
      <c r="AL811" s="17" t="s">
        <v>10388</v>
      </c>
      <c r="AM811" s="17">
        <f>MONTH(EMPENHO[[#This Row],[data_empenho]])</f>
        <v>2</v>
      </c>
    </row>
    <row r="812" spans="1:39" x14ac:dyDescent="0.25">
      <c r="A812">
        <v>5</v>
      </c>
      <c r="B812">
        <v>502</v>
      </c>
      <c r="C812">
        <v>12</v>
      </c>
      <c r="D812">
        <v>128</v>
      </c>
      <c r="E812">
        <v>2</v>
      </c>
      <c r="F812">
        <v>0</v>
      </c>
      <c r="G812">
        <v>2023</v>
      </c>
      <c r="H812" s="17" t="s">
        <v>981</v>
      </c>
      <c r="I812">
        <v>20</v>
      </c>
      <c r="J812">
        <v>0</v>
      </c>
      <c r="K812" s="17" t="s">
        <v>1959</v>
      </c>
      <c r="L812" s="1">
        <v>44593</v>
      </c>
      <c r="M812">
        <v>1596.5</v>
      </c>
      <c r="N812" s="17" t="s">
        <v>437</v>
      </c>
      <c r="O812">
        <v>678</v>
      </c>
      <c r="P812" s="17" t="s">
        <v>438</v>
      </c>
      <c r="Q812">
        <v>0</v>
      </c>
      <c r="R812" s="17" t="s">
        <v>480</v>
      </c>
      <c r="S812" s="17" t="s">
        <v>653</v>
      </c>
      <c r="T812" s="17" t="s">
        <v>438</v>
      </c>
      <c r="U812">
        <v>19</v>
      </c>
      <c r="V812">
        <v>2021</v>
      </c>
      <c r="W812" s="17" t="s">
        <v>1960</v>
      </c>
      <c r="X812" s="17" t="s">
        <v>482</v>
      </c>
      <c r="Y812">
        <v>7</v>
      </c>
      <c r="Z812" s="17" t="s">
        <v>443</v>
      </c>
      <c r="AA812" s="17" t="s">
        <v>443</v>
      </c>
      <c r="AB812" s="17" t="s">
        <v>444</v>
      </c>
      <c r="AC812">
        <v>0</v>
      </c>
      <c r="AD812">
        <v>0</v>
      </c>
      <c r="AE812">
        <v>0</v>
      </c>
      <c r="AF812">
        <v>2022</v>
      </c>
      <c r="AG812" s="1">
        <v>44562</v>
      </c>
      <c r="AH812" s="1">
        <v>44773</v>
      </c>
      <c r="AI812" s="1">
        <v>44785</v>
      </c>
      <c r="AJ812" s="17" t="s">
        <v>34</v>
      </c>
      <c r="AK812" s="17" t="s">
        <v>35</v>
      </c>
      <c r="AL812" s="17" t="s">
        <v>10388</v>
      </c>
      <c r="AM812" s="17">
        <f>MONTH(EMPENHO[[#This Row],[data_empenho]])</f>
        <v>2</v>
      </c>
    </row>
    <row r="813" spans="1:39" x14ac:dyDescent="0.25">
      <c r="A813">
        <v>5</v>
      </c>
      <c r="B813">
        <v>502</v>
      </c>
      <c r="C813">
        <v>12</v>
      </c>
      <c r="D813">
        <v>782</v>
      </c>
      <c r="E813">
        <v>2</v>
      </c>
      <c r="F813">
        <v>0</v>
      </c>
      <c r="G813">
        <v>2035</v>
      </c>
      <c r="H813" s="17" t="s">
        <v>1961</v>
      </c>
      <c r="I813">
        <v>20</v>
      </c>
      <c r="J813">
        <v>0</v>
      </c>
      <c r="K813" s="17" t="s">
        <v>1962</v>
      </c>
      <c r="L813" s="1">
        <v>44593</v>
      </c>
      <c r="M813">
        <v>207.34</v>
      </c>
      <c r="N813" s="17" t="s">
        <v>437</v>
      </c>
      <c r="O813">
        <v>5102</v>
      </c>
      <c r="P813" s="17" t="s">
        <v>438</v>
      </c>
      <c r="Q813">
        <v>0</v>
      </c>
      <c r="R813" s="17" t="s">
        <v>439</v>
      </c>
      <c r="S813" s="17" t="s">
        <v>440</v>
      </c>
      <c r="T813" s="17" t="s">
        <v>438</v>
      </c>
      <c r="U813">
        <v>0</v>
      </c>
      <c r="V813">
        <v>0</v>
      </c>
      <c r="W813" s="17" t="s">
        <v>1963</v>
      </c>
      <c r="X813" s="17" t="s">
        <v>465</v>
      </c>
      <c r="Y813">
        <v>1</v>
      </c>
      <c r="Z813" s="17" t="s">
        <v>443</v>
      </c>
      <c r="AA813" s="17" t="s">
        <v>443</v>
      </c>
      <c r="AB813" s="17" t="s">
        <v>444</v>
      </c>
      <c r="AC813">
        <v>0</v>
      </c>
      <c r="AD813">
        <v>0</v>
      </c>
      <c r="AE813">
        <v>0</v>
      </c>
      <c r="AF813">
        <v>2022</v>
      </c>
      <c r="AG813" s="1">
        <v>44562</v>
      </c>
      <c r="AH813" s="1">
        <v>44773</v>
      </c>
      <c r="AI813" s="1">
        <v>44785</v>
      </c>
      <c r="AJ813" s="17" t="s">
        <v>34</v>
      </c>
      <c r="AK813" s="17" t="s">
        <v>35</v>
      </c>
      <c r="AL813" s="17" t="s">
        <v>10388</v>
      </c>
      <c r="AM813" s="17">
        <f>MONTH(EMPENHO[[#This Row],[data_empenho]])</f>
        <v>2</v>
      </c>
    </row>
    <row r="814" spans="1:39" x14ac:dyDescent="0.25">
      <c r="A814">
        <v>5</v>
      </c>
      <c r="B814">
        <v>502</v>
      </c>
      <c r="C814">
        <v>12</v>
      </c>
      <c r="D814">
        <v>782</v>
      </c>
      <c r="E814">
        <v>2</v>
      </c>
      <c r="F814">
        <v>0</v>
      </c>
      <c r="G814">
        <v>2035</v>
      </c>
      <c r="H814" s="17" t="s">
        <v>1961</v>
      </c>
      <c r="I814">
        <v>20</v>
      </c>
      <c r="J814">
        <v>0</v>
      </c>
      <c r="K814" s="17" t="s">
        <v>1962</v>
      </c>
      <c r="L814" s="1">
        <v>44629</v>
      </c>
      <c r="M814">
        <v>-207.34</v>
      </c>
      <c r="N814" s="17" t="s">
        <v>451</v>
      </c>
      <c r="O814">
        <v>5102</v>
      </c>
      <c r="P814" s="17" t="s">
        <v>438</v>
      </c>
      <c r="Q814">
        <v>0</v>
      </c>
      <c r="R814" s="17" t="s">
        <v>439</v>
      </c>
      <c r="S814" s="17" t="s">
        <v>440</v>
      </c>
      <c r="T814" s="17" t="s">
        <v>438</v>
      </c>
      <c r="U814">
        <v>0</v>
      </c>
      <c r="V814">
        <v>0</v>
      </c>
      <c r="W814" s="17" t="s">
        <v>4192</v>
      </c>
      <c r="X814" s="17" t="s">
        <v>465</v>
      </c>
      <c r="Y814">
        <v>1</v>
      </c>
      <c r="Z814" s="17" t="s">
        <v>443</v>
      </c>
      <c r="AA814" s="17" t="s">
        <v>443</v>
      </c>
      <c r="AB814" s="17" t="s">
        <v>444</v>
      </c>
      <c r="AC814">
        <v>0</v>
      </c>
      <c r="AD814">
        <v>0</v>
      </c>
      <c r="AE814">
        <v>0</v>
      </c>
      <c r="AF814">
        <v>2022</v>
      </c>
      <c r="AG814" s="1">
        <v>44562</v>
      </c>
      <c r="AH814" s="1">
        <v>44773</v>
      </c>
      <c r="AI814" s="1">
        <v>44785</v>
      </c>
      <c r="AJ814" s="17" t="s">
        <v>34</v>
      </c>
      <c r="AK814" s="17" t="s">
        <v>35</v>
      </c>
      <c r="AL814" s="17" t="s">
        <v>10388</v>
      </c>
      <c r="AM814" s="17">
        <f>MONTH(EMPENHO[[#This Row],[data_empenho]])</f>
        <v>3</v>
      </c>
    </row>
    <row r="815" spans="1:39" x14ac:dyDescent="0.25">
      <c r="A815">
        <v>5</v>
      </c>
      <c r="B815">
        <v>502</v>
      </c>
      <c r="C815">
        <v>12</v>
      </c>
      <c r="D815">
        <v>128</v>
      </c>
      <c r="E815">
        <v>2</v>
      </c>
      <c r="F815">
        <v>0</v>
      </c>
      <c r="G815">
        <v>2023</v>
      </c>
      <c r="H815" s="17" t="s">
        <v>779</v>
      </c>
      <c r="I815">
        <v>20</v>
      </c>
      <c r="J815">
        <v>0</v>
      </c>
      <c r="K815" s="17" t="s">
        <v>1964</v>
      </c>
      <c r="L815" s="1">
        <v>44593</v>
      </c>
      <c r="M815">
        <v>1760</v>
      </c>
      <c r="N815" s="17" t="s">
        <v>437</v>
      </c>
      <c r="O815">
        <v>8189</v>
      </c>
      <c r="P815" s="17" t="s">
        <v>438</v>
      </c>
      <c r="Q815">
        <v>0</v>
      </c>
      <c r="R815" s="17" t="s">
        <v>439</v>
      </c>
      <c r="S815" s="17" t="s">
        <v>440</v>
      </c>
      <c r="T815" s="17" t="s">
        <v>438</v>
      </c>
      <c r="U815">
        <v>0</v>
      </c>
      <c r="V815">
        <v>0</v>
      </c>
      <c r="W815" s="17" t="s">
        <v>1965</v>
      </c>
      <c r="X815" s="17" t="s">
        <v>465</v>
      </c>
      <c r="Y815">
        <v>1</v>
      </c>
      <c r="Z815" s="17" t="s">
        <v>443</v>
      </c>
      <c r="AA815" s="17" t="s">
        <v>443</v>
      </c>
      <c r="AB815" s="17" t="s">
        <v>444</v>
      </c>
      <c r="AC815">
        <v>0</v>
      </c>
      <c r="AD815">
        <v>0</v>
      </c>
      <c r="AE815">
        <v>0</v>
      </c>
      <c r="AF815">
        <v>2022</v>
      </c>
      <c r="AG815" s="1">
        <v>44562</v>
      </c>
      <c r="AH815" s="1">
        <v>44773</v>
      </c>
      <c r="AI815" s="1">
        <v>44785</v>
      </c>
      <c r="AJ815" s="17" t="s">
        <v>34</v>
      </c>
      <c r="AK815" s="17" t="s">
        <v>35</v>
      </c>
      <c r="AL815" s="17" t="s">
        <v>10388</v>
      </c>
      <c r="AM815" s="17">
        <f>MONTH(EMPENHO[[#This Row],[data_empenho]])</f>
        <v>2</v>
      </c>
    </row>
    <row r="816" spans="1:39" x14ac:dyDescent="0.25">
      <c r="A816">
        <v>5</v>
      </c>
      <c r="B816">
        <v>502</v>
      </c>
      <c r="C816">
        <v>12</v>
      </c>
      <c r="D816">
        <v>361</v>
      </c>
      <c r="E816">
        <v>2</v>
      </c>
      <c r="F816">
        <v>0</v>
      </c>
      <c r="G816">
        <v>2031</v>
      </c>
      <c r="H816" s="17" t="s">
        <v>587</v>
      </c>
      <c r="I816">
        <v>1014</v>
      </c>
      <c r="J816">
        <v>0</v>
      </c>
      <c r="K816" s="17" t="s">
        <v>1966</v>
      </c>
      <c r="L816" s="1">
        <v>44593</v>
      </c>
      <c r="M816">
        <v>369</v>
      </c>
      <c r="N816" s="17" t="s">
        <v>437</v>
      </c>
      <c r="O816">
        <v>5531</v>
      </c>
      <c r="P816" s="17" t="s">
        <v>438</v>
      </c>
      <c r="Q816">
        <v>0</v>
      </c>
      <c r="R816" s="17" t="s">
        <v>480</v>
      </c>
      <c r="S816" s="17" t="s">
        <v>653</v>
      </c>
      <c r="T816" s="17" t="s">
        <v>438</v>
      </c>
      <c r="U816">
        <v>7</v>
      </c>
      <c r="V816">
        <v>2021</v>
      </c>
      <c r="W816" s="17" t="s">
        <v>1967</v>
      </c>
      <c r="X816" s="17" t="s">
        <v>482</v>
      </c>
      <c r="Y816">
        <v>7</v>
      </c>
      <c r="Z816" s="17" t="s">
        <v>443</v>
      </c>
      <c r="AA816" s="17" t="s">
        <v>443</v>
      </c>
      <c r="AB816" s="17" t="s">
        <v>444</v>
      </c>
      <c r="AC816">
        <v>0</v>
      </c>
      <c r="AD816">
        <v>0</v>
      </c>
      <c r="AE816">
        <v>0</v>
      </c>
      <c r="AF816">
        <v>2022</v>
      </c>
      <c r="AG816" s="1">
        <v>44562</v>
      </c>
      <c r="AH816" s="1">
        <v>44773</v>
      </c>
      <c r="AI816" s="1">
        <v>44785</v>
      </c>
      <c r="AJ816" s="17" t="s">
        <v>34</v>
      </c>
      <c r="AK816" s="17" t="s">
        <v>35</v>
      </c>
      <c r="AL816" s="17" t="s">
        <v>10388</v>
      </c>
      <c r="AM816" s="17">
        <f>MONTH(EMPENHO[[#This Row],[data_empenho]])</f>
        <v>2</v>
      </c>
    </row>
    <row r="817" spans="1:39" x14ac:dyDescent="0.25">
      <c r="A817">
        <v>5</v>
      </c>
      <c r="B817">
        <v>502</v>
      </c>
      <c r="C817">
        <v>12</v>
      </c>
      <c r="D817">
        <v>365</v>
      </c>
      <c r="E817">
        <v>2</v>
      </c>
      <c r="F817">
        <v>0</v>
      </c>
      <c r="G817">
        <v>2033</v>
      </c>
      <c r="H817" s="17" t="s">
        <v>587</v>
      </c>
      <c r="I817">
        <v>1014</v>
      </c>
      <c r="J817">
        <v>0</v>
      </c>
      <c r="K817" s="17" t="s">
        <v>1968</v>
      </c>
      <c r="L817" s="1">
        <v>44593</v>
      </c>
      <c r="M817">
        <v>490</v>
      </c>
      <c r="N817" s="17" t="s">
        <v>437</v>
      </c>
      <c r="O817">
        <v>5531</v>
      </c>
      <c r="P817" s="17" t="s">
        <v>438</v>
      </c>
      <c r="Q817">
        <v>0</v>
      </c>
      <c r="R817" s="17" t="s">
        <v>480</v>
      </c>
      <c r="S817" s="17" t="s">
        <v>653</v>
      </c>
      <c r="T817" s="17" t="s">
        <v>438</v>
      </c>
      <c r="U817">
        <v>7</v>
      </c>
      <c r="V817">
        <v>2021</v>
      </c>
      <c r="W817" s="17" t="s">
        <v>1969</v>
      </c>
      <c r="X817" s="17" t="s">
        <v>482</v>
      </c>
      <c r="Y817">
        <v>7</v>
      </c>
      <c r="Z817" s="17" t="s">
        <v>443</v>
      </c>
      <c r="AA817" s="17" t="s">
        <v>443</v>
      </c>
      <c r="AB817" s="17" t="s">
        <v>444</v>
      </c>
      <c r="AC817">
        <v>0</v>
      </c>
      <c r="AD817">
        <v>0</v>
      </c>
      <c r="AE817">
        <v>0</v>
      </c>
      <c r="AF817">
        <v>2022</v>
      </c>
      <c r="AG817" s="1">
        <v>44562</v>
      </c>
      <c r="AH817" s="1">
        <v>44773</v>
      </c>
      <c r="AI817" s="1">
        <v>44785</v>
      </c>
      <c r="AJ817" s="17" t="s">
        <v>34</v>
      </c>
      <c r="AK817" s="17" t="s">
        <v>35</v>
      </c>
      <c r="AL817" s="17" t="s">
        <v>10388</v>
      </c>
      <c r="AM817" s="17">
        <f>MONTH(EMPENHO[[#This Row],[data_empenho]])</f>
        <v>2</v>
      </c>
    </row>
    <row r="818" spans="1:39" x14ac:dyDescent="0.25">
      <c r="A818">
        <v>5</v>
      </c>
      <c r="B818">
        <v>502</v>
      </c>
      <c r="C818">
        <v>12</v>
      </c>
      <c r="D818">
        <v>365</v>
      </c>
      <c r="E818">
        <v>2</v>
      </c>
      <c r="F818">
        <v>0</v>
      </c>
      <c r="G818">
        <v>2033</v>
      </c>
      <c r="H818" s="17" t="s">
        <v>587</v>
      </c>
      <c r="I818">
        <v>1014</v>
      </c>
      <c r="J818">
        <v>0</v>
      </c>
      <c r="K818" s="17" t="s">
        <v>1970</v>
      </c>
      <c r="L818" s="1">
        <v>44593</v>
      </c>
      <c r="M818">
        <v>1501</v>
      </c>
      <c r="N818" s="17" t="s">
        <v>437</v>
      </c>
      <c r="O818">
        <v>7373</v>
      </c>
      <c r="P818" s="17" t="s">
        <v>438</v>
      </c>
      <c r="Q818">
        <v>0</v>
      </c>
      <c r="R818" s="17" t="s">
        <v>480</v>
      </c>
      <c r="S818" s="17" t="s">
        <v>653</v>
      </c>
      <c r="T818" s="17" t="s">
        <v>438</v>
      </c>
      <c r="U818">
        <v>7</v>
      </c>
      <c r="V818">
        <v>2021</v>
      </c>
      <c r="W818" s="17" t="s">
        <v>1971</v>
      </c>
      <c r="X818" s="17" t="s">
        <v>482</v>
      </c>
      <c r="Y818">
        <v>7</v>
      </c>
      <c r="Z818" s="17" t="s">
        <v>443</v>
      </c>
      <c r="AA818" s="17" t="s">
        <v>443</v>
      </c>
      <c r="AB818" s="17" t="s">
        <v>444</v>
      </c>
      <c r="AC818">
        <v>0</v>
      </c>
      <c r="AD818">
        <v>0</v>
      </c>
      <c r="AE818">
        <v>0</v>
      </c>
      <c r="AF818">
        <v>2022</v>
      </c>
      <c r="AG818" s="1">
        <v>44562</v>
      </c>
      <c r="AH818" s="1">
        <v>44773</v>
      </c>
      <c r="AI818" s="1">
        <v>44785</v>
      </c>
      <c r="AJ818" s="17" t="s">
        <v>34</v>
      </c>
      <c r="AK818" s="17" t="s">
        <v>35</v>
      </c>
      <c r="AL818" s="17" t="s">
        <v>10388</v>
      </c>
      <c r="AM818" s="17">
        <f>MONTH(EMPENHO[[#This Row],[data_empenho]])</f>
        <v>2</v>
      </c>
    </row>
    <row r="819" spans="1:39" x14ac:dyDescent="0.25">
      <c r="A819">
        <v>5</v>
      </c>
      <c r="B819">
        <v>502</v>
      </c>
      <c r="C819">
        <v>12</v>
      </c>
      <c r="D819">
        <v>361</v>
      </c>
      <c r="E819">
        <v>2</v>
      </c>
      <c r="F819">
        <v>0</v>
      </c>
      <c r="G819">
        <v>2031</v>
      </c>
      <c r="H819" s="17" t="s">
        <v>587</v>
      </c>
      <c r="I819">
        <v>1014</v>
      </c>
      <c r="J819">
        <v>0</v>
      </c>
      <c r="K819" s="17" t="s">
        <v>1972</v>
      </c>
      <c r="L819" s="1">
        <v>44593</v>
      </c>
      <c r="M819">
        <v>237</v>
      </c>
      <c r="N819" s="17" t="s">
        <v>437</v>
      </c>
      <c r="O819">
        <v>7373</v>
      </c>
      <c r="P819" s="17" t="s">
        <v>438</v>
      </c>
      <c r="Q819">
        <v>0</v>
      </c>
      <c r="R819" s="17" t="s">
        <v>480</v>
      </c>
      <c r="S819" s="17" t="s">
        <v>653</v>
      </c>
      <c r="T819" s="17" t="s">
        <v>438</v>
      </c>
      <c r="U819">
        <v>7</v>
      </c>
      <c r="V819">
        <v>2021</v>
      </c>
      <c r="W819" s="17" t="s">
        <v>1973</v>
      </c>
      <c r="X819" s="17" t="s">
        <v>482</v>
      </c>
      <c r="Y819">
        <v>7</v>
      </c>
      <c r="Z819" s="17" t="s">
        <v>443</v>
      </c>
      <c r="AA819" s="17" t="s">
        <v>443</v>
      </c>
      <c r="AB819" s="17" t="s">
        <v>444</v>
      </c>
      <c r="AC819">
        <v>0</v>
      </c>
      <c r="AD819">
        <v>0</v>
      </c>
      <c r="AE819">
        <v>0</v>
      </c>
      <c r="AF819">
        <v>2022</v>
      </c>
      <c r="AG819" s="1">
        <v>44562</v>
      </c>
      <c r="AH819" s="1">
        <v>44773</v>
      </c>
      <c r="AI819" s="1">
        <v>44785</v>
      </c>
      <c r="AJ819" s="17" t="s">
        <v>34</v>
      </c>
      <c r="AK819" s="17" t="s">
        <v>35</v>
      </c>
      <c r="AL819" s="17" t="s">
        <v>10388</v>
      </c>
      <c r="AM819" s="17">
        <f>MONTH(EMPENHO[[#This Row],[data_empenho]])</f>
        <v>2</v>
      </c>
    </row>
    <row r="820" spans="1:39" x14ac:dyDescent="0.25">
      <c r="A820">
        <v>5</v>
      </c>
      <c r="B820">
        <v>503</v>
      </c>
      <c r="C820">
        <v>13</v>
      </c>
      <c r="D820">
        <v>392</v>
      </c>
      <c r="E820">
        <v>3</v>
      </c>
      <c r="F820">
        <v>0</v>
      </c>
      <c r="G820">
        <v>15</v>
      </c>
      <c r="H820" s="17" t="s">
        <v>933</v>
      </c>
      <c r="I820">
        <v>1</v>
      </c>
      <c r="J820">
        <v>0</v>
      </c>
      <c r="K820" s="17" t="s">
        <v>1974</v>
      </c>
      <c r="L820" s="1">
        <v>44593</v>
      </c>
      <c r="M820">
        <v>13200</v>
      </c>
      <c r="N820" s="17" t="s">
        <v>437</v>
      </c>
      <c r="O820">
        <v>2037</v>
      </c>
      <c r="P820" s="17" t="s">
        <v>438</v>
      </c>
      <c r="Q820">
        <v>0</v>
      </c>
      <c r="R820" s="17" t="s">
        <v>439</v>
      </c>
      <c r="S820" s="17" t="s">
        <v>440</v>
      </c>
      <c r="T820" s="17" t="s">
        <v>438</v>
      </c>
      <c r="U820">
        <v>0</v>
      </c>
      <c r="V820">
        <v>0</v>
      </c>
      <c r="W820" s="17" t="s">
        <v>1975</v>
      </c>
      <c r="X820" s="17" t="s">
        <v>442</v>
      </c>
      <c r="Y820">
        <v>1</v>
      </c>
      <c r="Z820" s="17" t="s">
        <v>443</v>
      </c>
      <c r="AA820" s="17" t="s">
        <v>443</v>
      </c>
      <c r="AB820" s="17" t="s">
        <v>444</v>
      </c>
      <c r="AC820">
        <v>0</v>
      </c>
      <c r="AD820">
        <v>0</v>
      </c>
      <c r="AE820">
        <v>0</v>
      </c>
      <c r="AF820">
        <v>2022</v>
      </c>
      <c r="AG820" s="1">
        <v>44562</v>
      </c>
      <c r="AH820" s="1">
        <v>44773</v>
      </c>
      <c r="AI820" s="1">
        <v>44785</v>
      </c>
      <c r="AJ820" s="17" t="s">
        <v>34</v>
      </c>
      <c r="AK820" s="17" t="s">
        <v>35</v>
      </c>
      <c r="AL820" s="17" t="s">
        <v>10388</v>
      </c>
      <c r="AM820" s="17">
        <f>MONTH(EMPENHO[[#This Row],[data_empenho]])</f>
        <v>2</v>
      </c>
    </row>
    <row r="821" spans="1:39" x14ac:dyDescent="0.25">
      <c r="A821">
        <v>9</v>
      </c>
      <c r="B821">
        <v>902</v>
      </c>
      <c r="C821">
        <v>8</v>
      </c>
      <c r="D821">
        <v>244</v>
      </c>
      <c r="E821">
        <v>11</v>
      </c>
      <c r="F821">
        <v>0</v>
      </c>
      <c r="G821">
        <v>2017</v>
      </c>
      <c r="H821" s="17" t="s">
        <v>478</v>
      </c>
      <c r="I821">
        <v>1</v>
      </c>
      <c r="J821">
        <v>0</v>
      </c>
      <c r="K821" s="17" t="s">
        <v>1976</v>
      </c>
      <c r="L821" s="1">
        <v>44593</v>
      </c>
      <c r="M821">
        <v>865.2</v>
      </c>
      <c r="N821" s="17" t="s">
        <v>437</v>
      </c>
      <c r="O821">
        <v>8264</v>
      </c>
      <c r="P821" s="17" t="s">
        <v>438</v>
      </c>
      <c r="Q821">
        <v>0</v>
      </c>
      <c r="R821" s="17" t="s">
        <v>480</v>
      </c>
      <c r="S821" s="17" t="s">
        <v>653</v>
      </c>
      <c r="T821" s="17" t="s">
        <v>438</v>
      </c>
      <c r="U821">
        <v>56</v>
      </c>
      <c r="V821">
        <v>2021</v>
      </c>
      <c r="W821" s="17" t="s">
        <v>1977</v>
      </c>
      <c r="X821" s="17" t="s">
        <v>482</v>
      </c>
      <c r="Y821">
        <v>7</v>
      </c>
      <c r="Z821" s="17" t="s">
        <v>443</v>
      </c>
      <c r="AA821" s="17" t="s">
        <v>443</v>
      </c>
      <c r="AB821" s="17" t="s">
        <v>444</v>
      </c>
      <c r="AC821">
        <v>0</v>
      </c>
      <c r="AD821">
        <v>0</v>
      </c>
      <c r="AE821">
        <v>0</v>
      </c>
      <c r="AF821">
        <v>2022</v>
      </c>
      <c r="AG821" s="1">
        <v>44562</v>
      </c>
      <c r="AH821" s="1">
        <v>44773</v>
      </c>
      <c r="AI821" s="1">
        <v>44785</v>
      </c>
      <c r="AJ821" s="17" t="s">
        <v>34</v>
      </c>
      <c r="AK821" s="17" t="s">
        <v>35</v>
      </c>
      <c r="AL821" s="17" t="s">
        <v>10388</v>
      </c>
      <c r="AM821" s="17">
        <f>MONTH(EMPENHO[[#This Row],[data_empenho]])</f>
        <v>2</v>
      </c>
    </row>
    <row r="822" spans="1:39" x14ac:dyDescent="0.25">
      <c r="A822">
        <v>9</v>
      </c>
      <c r="B822">
        <v>902</v>
      </c>
      <c r="C822">
        <v>8</v>
      </c>
      <c r="D822">
        <v>244</v>
      </c>
      <c r="E822">
        <v>11</v>
      </c>
      <c r="F822">
        <v>0</v>
      </c>
      <c r="G822">
        <v>2017</v>
      </c>
      <c r="H822" s="17" t="s">
        <v>478</v>
      </c>
      <c r="I822">
        <v>1</v>
      </c>
      <c r="J822">
        <v>0</v>
      </c>
      <c r="K822" s="17" t="s">
        <v>1976</v>
      </c>
      <c r="L822" s="1">
        <v>44741</v>
      </c>
      <c r="M822">
        <v>-161.44999999999999</v>
      </c>
      <c r="N822" s="17" t="s">
        <v>451</v>
      </c>
      <c r="O822">
        <v>8264</v>
      </c>
      <c r="P822" s="17" t="s">
        <v>438</v>
      </c>
      <c r="Q822">
        <v>0</v>
      </c>
      <c r="R822" s="17" t="s">
        <v>480</v>
      </c>
      <c r="S822" s="17" t="s">
        <v>653</v>
      </c>
      <c r="T822" s="17" t="s">
        <v>438</v>
      </c>
      <c r="U822">
        <v>56</v>
      </c>
      <c r="V822">
        <v>2021</v>
      </c>
      <c r="W822" s="17" t="s">
        <v>790</v>
      </c>
      <c r="X822" s="17" t="s">
        <v>482</v>
      </c>
      <c r="Y822">
        <v>7</v>
      </c>
      <c r="Z822" s="17" t="s">
        <v>443</v>
      </c>
      <c r="AA822" s="17" t="s">
        <v>443</v>
      </c>
      <c r="AB822" s="17" t="s">
        <v>444</v>
      </c>
      <c r="AC822">
        <v>0</v>
      </c>
      <c r="AD822">
        <v>0</v>
      </c>
      <c r="AE822">
        <v>0</v>
      </c>
      <c r="AF822">
        <v>2022</v>
      </c>
      <c r="AG822" s="1">
        <v>44562</v>
      </c>
      <c r="AH822" s="1">
        <v>44773</v>
      </c>
      <c r="AI822" s="1">
        <v>44785</v>
      </c>
      <c r="AJ822" s="17" t="s">
        <v>34</v>
      </c>
      <c r="AK822" s="17" t="s">
        <v>35</v>
      </c>
      <c r="AL822" s="17" t="s">
        <v>10388</v>
      </c>
      <c r="AM822" s="17">
        <f>MONTH(EMPENHO[[#This Row],[data_empenho]])</f>
        <v>6</v>
      </c>
    </row>
    <row r="823" spans="1:39" x14ac:dyDescent="0.25">
      <c r="A823">
        <v>9</v>
      </c>
      <c r="B823">
        <v>904</v>
      </c>
      <c r="C823">
        <v>8</v>
      </c>
      <c r="D823">
        <v>243</v>
      </c>
      <c r="E823">
        <v>11</v>
      </c>
      <c r="F823">
        <v>0</v>
      </c>
      <c r="G823">
        <v>2107</v>
      </c>
      <c r="H823" s="17" t="s">
        <v>478</v>
      </c>
      <c r="I823">
        <v>1</v>
      </c>
      <c r="J823">
        <v>0</v>
      </c>
      <c r="K823" s="17" t="s">
        <v>1978</v>
      </c>
      <c r="L823" s="1">
        <v>44593</v>
      </c>
      <c r="M823">
        <v>648.9</v>
      </c>
      <c r="N823" s="17" t="s">
        <v>437</v>
      </c>
      <c r="O823">
        <v>8264</v>
      </c>
      <c r="P823" s="17" t="s">
        <v>438</v>
      </c>
      <c r="Q823">
        <v>0</v>
      </c>
      <c r="R823" s="17" t="s">
        <v>480</v>
      </c>
      <c r="S823" s="17" t="s">
        <v>653</v>
      </c>
      <c r="T823" s="17" t="s">
        <v>438</v>
      </c>
      <c r="U823">
        <v>56</v>
      </c>
      <c r="V823">
        <v>2021</v>
      </c>
      <c r="W823" s="17" t="s">
        <v>1979</v>
      </c>
      <c r="X823" s="17" t="s">
        <v>482</v>
      </c>
      <c r="Y823">
        <v>7</v>
      </c>
      <c r="Z823" s="17" t="s">
        <v>443</v>
      </c>
      <c r="AA823" s="17" t="s">
        <v>443</v>
      </c>
      <c r="AB823" s="17" t="s">
        <v>444</v>
      </c>
      <c r="AC823">
        <v>0</v>
      </c>
      <c r="AD823">
        <v>0</v>
      </c>
      <c r="AE823">
        <v>0</v>
      </c>
      <c r="AF823">
        <v>2022</v>
      </c>
      <c r="AG823" s="1">
        <v>44562</v>
      </c>
      <c r="AH823" s="1">
        <v>44773</v>
      </c>
      <c r="AI823" s="1">
        <v>44785</v>
      </c>
      <c r="AJ823" s="17" t="s">
        <v>34</v>
      </c>
      <c r="AK823" s="17" t="s">
        <v>35</v>
      </c>
      <c r="AL823" s="17" t="s">
        <v>10388</v>
      </c>
      <c r="AM823" s="17">
        <f>MONTH(EMPENHO[[#This Row],[data_empenho]])</f>
        <v>2</v>
      </c>
    </row>
    <row r="824" spans="1:39" x14ac:dyDescent="0.25">
      <c r="A824">
        <v>10</v>
      </c>
      <c r="B824">
        <v>1002</v>
      </c>
      <c r="C824">
        <v>20</v>
      </c>
      <c r="D824">
        <v>608</v>
      </c>
      <c r="E824">
        <v>4</v>
      </c>
      <c r="F824">
        <v>0</v>
      </c>
      <c r="G824">
        <v>2056</v>
      </c>
      <c r="H824" s="17" t="s">
        <v>698</v>
      </c>
      <c r="I824">
        <v>1</v>
      </c>
      <c r="J824">
        <v>0</v>
      </c>
      <c r="K824" s="17" t="s">
        <v>1980</v>
      </c>
      <c r="L824" s="1">
        <v>44593</v>
      </c>
      <c r="M824">
        <v>1090</v>
      </c>
      <c r="N824" s="17" t="s">
        <v>437</v>
      </c>
      <c r="O824">
        <v>137</v>
      </c>
      <c r="P824" s="17" t="s">
        <v>438</v>
      </c>
      <c r="Q824">
        <v>0</v>
      </c>
      <c r="R824" s="17" t="s">
        <v>439</v>
      </c>
      <c r="S824" s="17" t="s">
        <v>440</v>
      </c>
      <c r="T824" s="17" t="s">
        <v>438</v>
      </c>
      <c r="U824">
        <v>0</v>
      </c>
      <c r="V824">
        <v>0</v>
      </c>
      <c r="W824" s="17" t="s">
        <v>1981</v>
      </c>
      <c r="X824" s="17" t="s">
        <v>465</v>
      </c>
      <c r="Y824">
        <v>1</v>
      </c>
      <c r="Z824" s="17" t="s">
        <v>443</v>
      </c>
      <c r="AA824" s="17" t="s">
        <v>443</v>
      </c>
      <c r="AB824" s="17" t="s">
        <v>444</v>
      </c>
      <c r="AC824">
        <v>0</v>
      </c>
      <c r="AD824">
        <v>0</v>
      </c>
      <c r="AE824">
        <v>0</v>
      </c>
      <c r="AF824">
        <v>2022</v>
      </c>
      <c r="AG824" s="1">
        <v>44562</v>
      </c>
      <c r="AH824" s="1">
        <v>44773</v>
      </c>
      <c r="AI824" s="1">
        <v>44785</v>
      </c>
      <c r="AJ824" s="17" t="s">
        <v>34</v>
      </c>
      <c r="AK824" s="17" t="s">
        <v>35</v>
      </c>
      <c r="AL824" s="17" t="s">
        <v>10388</v>
      </c>
      <c r="AM824" s="17">
        <f>MONTH(EMPENHO[[#This Row],[data_empenho]])</f>
        <v>2</v>
      </c>
    </row>
    <row r="825" spans="1:39" x14ac:dyDescent="0.25">
      <c r="A825">
        <v>5</v>
      </c>
      <c r="B825">
        <v>501</v>
      </c>
      <c r="C825">
        <v>4</v>
      </c>
      <c r="D825">
        <v>122</v>
      </c>
      <c r="E825">
        <v>1</v>
      </c>
      <c r="F825">
        <v>0</v>
      </c>
      <c r="G825">
        <v>2022</v>
      </c>
      <c r="H825" s="17" t="s">
        <v>445</v>
      </c>
      <c r="I825">
        <v>1</v>
      </c>
      <c r="J825">
        <v>0</v>
      </c>
      <c r="K825" s="17" t="s">
        <v>1982</v>
      </c>
      <c r="L825" s="1">
        <v>44594</v>
      </c>
      <c r="M825">
        <v>83.64</v>
      </c>
      <c r="N825" s="17" t="s">
        <v>437</v>
      </c>
      <c r="O825">
        <v>6224</v>
      </c>
      <c r="P825" s="17" t="s">
        <v>438</v>
      </c>
      <c r="Q825">
        <v>0</v>
      </c>
      <c r="R825" s="17" t="s">
        <v>439</v>
      </c>
      <c r="S825" s="17" t="s">
        <v>440</v>
      </c>
      <c r="T825" s="17" t="s">
        <v>438</v>
      </c>
      <c r="U825">
        <v>0</v>
      </c>
      <c r="V825">
        <v>0</v>
      </c>
      <c r="W825" s="17" t="s">
        <v>1983</v>
      </c>
      <c r="X825" s="17" t="s">
        <v>442</v>
      </c>
      <c r="Y825">
        <v>0</v>
      </c>
      <c r="Z825" s="17" t="s">
        <v>450</v>
      </c>
      <c r="AA825" s="17" t="s">
        <v>443</v>
      </c>
      <c r="AB825" s="17" t="s">
        <v>444</v>
      </c>
      <c r="AC825">
        <v>0</v>
      </c>
      <c r="AD825">
        <v>0</v>
      </c>
      <c r="AE825">
        <v>0</v>
      </c>
      <c r="AF825">
        <v>2022</v>
      </c>
      <c r="AG825" s="1">
        <v>44562</v>
      </c>
      <c r="AH825" s="1">
        <v>44773</v>
      </c>
      <c r="AI825" s="1">
        <v>44785</v>
      </c>
      <c r="AJ825" s="17" t="s">
        <v>34</v>
      </c>
      <c r="AK825" s="17" t="s">
        <v>35</v>
      </c>
      <c r="AL825" s="17" t="s">
        <v>10388</v>
      </c>
      <c r="AM825" s="17">
        <f>MONTH(EMPENHO[[#This Row],[data_empenho]])</f>
        <v>2</v>
      </c>
    </row>
    <row r="826" spans="1:39" x14ac:dyDescent="0.25">
      <c r="A826">
        <v>5</v>
      </c>
      <c r="B826">
        <v>501</v>
      </c>
      <c r="C826">
        <v>4</v>
      </c>
      <c r="D826">
        <v>122</v>
      </c>
      <c r="E826">
        <v>1</v>
      </c>
      <c r="F826">
        <v>0</v>
      </c>
      <c r="G826">
        <v>2022</v>
      </c>
      <c r="H826" s="17" t="s">
        <v>445</v>
      </c>
      <c r="I826">
        <v>1</v>
      </c>
      <c r="J826">
        <v>0</v>
      </c>
      <c r="K826" s="17" t="s">
        <v>1984</v>
      </c>
      <c r="L826" s="1">
        <v>44594</v>
      </c>
      <c r="M826">
        <v>83.64</v>
      </c>
      <c r="N826" s="17" t="s">
        <v>437</v>
      </c>
      <c r="O826">
        <v>8302</v>
      </c>
      <c r="P826" s="17" t="s">
        <v>438</v>
      </c>
      <c r="Q826">
        <v>0</v>
      </c>
      <c r="R826" s="17" t="s">
        <v>439</v>
      </c>
      <c r="S826" s="17" t="s">
        <v>440</v>
      </c>
      <c r="T826" s="17" t="s">
        <v>438</v>
      </c>
      <c r="U826">
        <v>0</v>
      </c>
      <c r="V826">
        <v>0</v>
      </c>
      <c r="W826" s="17" t="s">
        <v>1985</v>
      </c>
      <c r="X826" s="17" t="s">
        <v>442</v>
      </c>
      <c r="Y826">
        <v>0</v>
      </c>
      <c r="Z826" s="17" t="s">
        <v>450</v>
      </c>
      <c r="AA826" s="17" t="s">
        <v>443</v>
      </c>
      <c r="AB826" s="17" t="s">
        <v>444</v>
      </c>
      <c r="AC826">
        <v>0</v>
      </c>
      <c r="AD826">
        <v>0</v>
      </c>
      <c r="AE826">
        <v>0</v>
      </c>
      <c r="AF826">
        <v>2022</v>
      </c>
      <c r="AG826" s="1">
        <v>44562</v>
      </c>
      <c r="AH826" s="1">
        <v>44773</v>
      </c>
      <c r="AI826" s="1">
        <v>44785</v>
      </c>
      <c r="AJ826" s="17" t="s">
        <v>34</v>
      </c>
      <c r="AK826" s="17" t="s">
        <v>35</v>
      </c>
      <c r="AL826" s="17" t="s">
        <v>10388</v>
      </c>
      <c r="AM826" s="17">
        <f>MONTH(EMPENHO[[#This Row],[data_empenho]])</f>
        <v>2</v>
      </c>
    </row>
    <row r="827" spans="1:39" x14ac:dyDescent="0.25">
      <c r="A827">
        <v>5</v>
      </c>
      <c r="B827">
        <v>501</v>
      </c>
      <c r="C827">
        <v>4</v>
      </c>
      <c r="D827">
        <v>122</v>
      </c>
      <c r="E827">
        <v>1</v>
      </c>
      <c r="F827">
        <v>0</v>
      </c>
      <c r="G827">
        <v>2022</v>
      </c>
      <c r="H827" s="17" t="s">
        <v>445</v>
      </c>
      <c r="I827">
        <v>1</v>
      </c>
      <c r="J827">
        <v>0</v>
      </c>
      <c r="K827" s="17" t="s">
        <v>1986</v>
      </c>
      <c r="L827" s="1">
        <v>44594</v>
      </c>
      <c r="M827">
        <v>83.64</v>
      </c>
      <c r="N827" s="17" t="s">
        <v>437</v>
      </c>
      <c r="O827">
        <v>153</v>
      </c>
      <c r="P827" s="17" t="s">
        <v>438</v>
      </c>
      <c r="Q827">
        <v>0</v>
      </c>
      <c r="R827" s="17" t="s">
        <v>439</v>
      </c>
      <c r="S827" s="17" t="s">
        <v>440</v>
      </c>
      <c r="T827" s="17" t="s">
        <v>438</v>
      </c>
      <c r="U827">
        <v>0</v>
      </c>
      <c r="V827">
        <v>0</v>
      </c>
      <c r="W827" s="17" t="s">
        <v>1987</v>
      </c>
      <c r="X827" s="17" t="s">
        <v>442</v>
      </c>
      <c r="Y827">
        <v>0</v>
      </c>
      <c r="Z827" s="17" t="s">
        <v>450</v>
      </c>
      <c r="AA827" s="17" t="s">
        <v>443</v>
      </c>
      <c r="AB827" s="17" t="s">
        <v>444</v>
      </c>
      <c r="AC827">
        <v>0</v>
      </c>
      <c r="AD827">
        <v>0</v>
      </c>
      <c r="AE827">
        <v>0</v>
      </c>
      <c r="AF827">
        <v>2022</v>
      </c>
      <c r="AG827" s="1">
        <v>44562</v>
      </c>
      <c r="AH827" s="1">
        <v>44773</v>
      </c>
      <c r="AI827" s="1">
        <v>44785</v>
      </c>
      <c r="AJ827" s="17" t="s">
        <v>34</v>
      </c>
      <c r="AK827" s="17" t="s">
        <v>35</v>
      </c>
      <c r="AL827" s="17" t="s">
        <v>10388</v>
      </c>
      <c r="AM827" s="17">
        <f>MONTH(EMPENHO[[#This Row],[data_empenho]])</f>
        <v>2</v>
      </c>
    </row>
    <row r="828" spans="1:39" x14ac:dyDescent="0.25">
      <c r="A828">
        <v>5</v>
      </c>
      <c r="B828">
        <v>501</v>
      </c>
      <c r="C828">
        <v>4</v>
      </c>
      <c r="D828">
        <v>122</v>
      </c>
      <c r="E828">
        <v>1</v>
      </c>
      <c r="F828">
        <v>0</v>
      </c>
      <c r="G828">
        <v>2022</v>
      </c>
      <c r="H828" s="17" t="s">
        <v>445</v>
      </c>
      <c r="I828">
        <v>1</v>
      </c>
      <c r="J828">
        <v>0</v>
      </c>
      <c r="K828" s="17" t="s">
        <v>1988</v>
      </c>
      <c r="L828" s="1">
        <v>44594</v>
      </c>
      <c r="M828">
        <v>83.64</v>
      </c>
      <c r="N828" s="17" t="s">
        <v>437</v>
      </c>
      <c r="O828">
        <v>4296</v>
      </c>
      <c r="P828" s="17" t="s">
        <v>438</v>
      </c>
      <c r="Q828">
        <v>0</v>
      </c>
      <c r="R828" s="17" t="s">
        <v>439</v>
      </c>
      <c r="S828" s="17" t="s">
        <v>440</v>
      </c>
      <c r="T828" s="17" t="s">
        <v>438</v>
      </c>
      <c r="U828">
        <v>0</v>
      </c>
      <c r="V828">
        <v>0</v>
      </c>
      <c r="W828" s="17" t="s">
        <v>1989</v>
      </c>
      <c r="X828" s="17" t="s">
        <v>442</v>
      </c>
      <c r="Y828">
        <v>0</v>
      </c>
      <c r="Z828" s="17" t="s">
        <v>450</v>
      </c>
      <c r="AA828" s="17" t="s">
        <v>443</v>
      </c>
      <c r="AB828" s="17" t="s">
        <v>444</v>
      </c>
      <c r="AC828">
        <v>0</v>
      </c>
      <c r="AD828">
        <v>0</v>
      </c>
      <c r="AE828">
        <v>0</v>
      </c>
      <c r="AF828">
        <v>2022</v>
      </c>
      <c r="AG828" s="1">
        <v>44562</v>
      </c>
      <c r="AH828" s="1">
        <v>44773</v>
      </c>
      <c r="AI828" s="1">
        <v>44785</v>
      </c>
      <c r="AJ828" s="17" t="s">
        <v>34</v>
      </c>
      <c r="AK828" s="17" t="s">
        <v>35</v>
      </c>
      <c r="AL828" s="17" t="s">
        <v>10388</v>
      </c>
      <c r="AM828" s="17">
        <f>MONTH(EMPENHO[[#This Row],[data_empenho]])</f>
        <v>2</v>
      </c>
    </row>
    <row r="829" spans="1:39" x14ac:dyDescent="0.25">
      <c r="A829">
        <v>5</v>
      </c>
      <c r="B829">
        <v>501</v>
      </c>
      <c r="C829">
        <v>4</v>
      </c>
      <c r="D829">
        <v>122</v>
      </c>
      <c r="E829">
        <v>1</v>
      </c>
      <c r="F829">
        <v>0</v>
      </c>
      <c r="G829">
        <v>2022</v>
      </c>
      <c r="H829" s="17" t="s">
        <v>445</v>
      </c>
      <c r="I829">
        <v>1</v>
      </c>
      <c r="J829">
        <v>0</v>
      </c>
      <c r="K829" s="17" t="s">
        <v>1990</v>
      </c>
      <c r="L829" s="1">
        <v>44594</v>
      </c>
      <c r="M829">
        <v>83.64</v>
      </c>
      <c r="N829" s="17" t="s">
        <v>437</v>
      </c>
      <c r="O829">
        <v>1925</v>
      </c>
      <c r="P829" s="17" t="s">
        <v>438</v>
      </c>
      <c r="Q829">
        <v>0</v>
      </c>
      <c r="R829" s="17" t="s">
        <v>439</v>
      </c>
      <c r="S829" s="17" t="s">
        <v>440</v>
      </c>
      <c r="T829" s="17" t="s">
        <v>438</v>
      </c>
      <c r="U829">
        <v>0</v>
      </c>
      <c r="V829">
        <v>0</v>
      </c>
      <c r="W829" s="17" t="s">
        <v>1991</v>
      </c>
      <c r="X829" s="17" t="s">
        <v>442</v>
      </c>
      <c r="Y829">
        <v>0</v>
      </c>
      <c r="Z829" s="17" t="s">
        <v>450</v>
      </c>
      <c r="AA829" s="17" t="s">
        <v>443</v>
      </c>
      <c r="AB829" s="17" t="s">
        <v>444</v>
      </c>
      <c r="AC829">
        <v>0</v>
      </c>
      <c r="AD829">
        <v>0</v>
      </c>
      <c r="AE829">
        <v>0</v>
      </c>
      <c r="AF829">
        <v>2022</v>
      </c>
      <c r="AG829" s="1">
        <v>44562</v>
      </c>
      <c r="AH829" s="1">
        <v>44773</v>
      </c>
      <c r="AI829" s="1">
        <v>44785</v>
      </c>
      <c r="AJ829" s="17" t="s">
        <v>34</v>
      </c>
      <c r="AK829" s="17" t="s">
        <v>35</v>
      </c>
      <c r="AL829" s="17" t="s">
        <v>10388</v>
      </c>
      <c r="AM829" s="17">
        <f>MONTH(EMPENHO[[#This Row],[data_empenho]])</f>
        <v>2</v>
      </c>
    </row>
    <row r="830" spans="1:39" x14ac:dyDescent="0.25">
      <c r="A830">
        <v>5</v>
      </c>
      <c r="B830">
        <v>502</v>
      </c>
      <c r="C830">
        <v>12</v>
      </c>
      <c r="D830">
        <v>365</v>
      </c>
      <c r="E830">
        <v>2</v>
      </c>
      <c r="F830">
        <v>0</v>
      </c>
      <c r="G830">
        <v>2033</v>
      </c>
      <c r="H830" s="17" t="s">
        <v>803</v>
      </c>
      <c r="I830">
        <v>20</v>
      </c>
      <c r="J830">
        <v>0</v>
      </c>
      <c r="K830" s="17" t="s">
        <v>1992</v>
      </c>
      <c r="L830" s="1">
        <v>44594</v>
      </c>
      <c r="M830">
        <v>700</v>
      </c>
      <c r="N830" s="17" t="s">
        <v>437</v>
      </c>
      <c r="O830">
        <v>2026</v>
      </c>
      <c r="P830" s="17" t="s">
        <v>438</v>
      </c>
      <c r="Q830">
        <v>0</v>
      </c>
      <c r="R830" s="17" t="s">
        <v>480</v>
      </c>
      <c r="S830" s="17" t="s">
        <v>653</v>
      </c>
      <c r="T830" s="17" t="s">
        <v>438</v>
      </c>
      <c r="U830">
        <v>67</v>
      </c>
      <c r="V830">
        <v>2019</v>
      </c>
      <c r="W830" s="17" t="s">
        <v>1993</v>
      </c>
      <c r="X830" s="17" t="s">
        <v>482</v>
      </c>
      <c r="Y830">
        <v>7</v>
      </c>
      <c r="Z830" s="17" t="s">
        <v>443</v>
      </c>
      <c r="AA830" s="17" t="s">
        <v>443</v>
      </c>
      <c r="AB830" s="17" t="s">
        <v>444</v>
      </c>
      <c r="AC830">
        <v>0</v>
      </c>
      <c r="AD830">
        <v>0</v>
      </c>
      <c r="AE830">
        <v>0</v>
      </c>
      <c r="AF830">
        <v>2022</v>
      </c>
      <c r="AG830" s="1">
        <v>44562</v>
      </c>
      <c r="AH830" s="1">
        <v>44773</v>
      </c>
      <c r="AI830" s="1">
        <v>44785</v>
      </c>
      <c r="AJ830" s="17" t="s">
        <v>34</v>
      </c>
      <c r="AK830" s="17" t="s">
        <v>35</v>
      </c>
      <c r="AL830" s="17" t="s">
        <v>10388</v>
      </c>
      <c r="AM830" s="17">
        <f>MONTH(EMPENHO[[#This Row],[data_empenho]])</f>
        <v>2</v>
      </c>
    </row>
    <row r="831" spans="1:39" x14ac:dyDescent="0.25">
      <c r="A831">
        <v>6</v>
      </c>
      <c r="B831">
        <v>601</v>
      </c>
      <c r="C831">
        <v>4</v>
      </c>
      <c r="D831">
        <v>122</v>
      </c>
      <c r="E831">
        <v>1</v>
      </c>
      <c r="F831">
        <v>0</v>
      </c>
      <c r="G831">
        <v>2072</v>
      </c>
      <c r="H831" s="17" t="s">
        <v>803</v>
      </c>
      <c r="I831">
        <v>1</v>
      </c>
      <c r="J831">
        <v>0</v>
      </c>
      <c r="K831" s="17" t="s">
        <v>1994</v>
      </c>
      <c r="L831" s="1">
        <v>44594</v>
      </c>
      <c r="M831">
        <v>350</v>
      </c>
      <c r="N831" s="17" t="s">
        <v>437</v>
      </c>
      <c r="O831">
        <v>2026</v>
      </c>
      <c r="P831" s="17" t="s">
        <v>438</v>
      </c>
      <c r="Q831">
        <v>0</v>
      </c>
      <c r="R831" s="17" t="s">
        <v>480</v>
      </c>
      <c r="S831" s="17" t="s">
        <v>653</v>
      </c>
      <c r="T831" s="17" t="s">
        <v>438</v>
      </c>
      <c r="U831">
        <v>67</v>
      </c>
      <c r="V831">
        <v>2019</v>
      </c>
      <c r="W831" s="17" t="s">
        <v>1995</v>
      </c>
      <c r="X831" s="17" t="s">
        <v>482</v>
      </c>
      <c r="Y831">
        <v>7</v>
      </c>
      <c r="Z831" s="17" t="s">
        <v>443</v>
      </c>
      <c r="AA831" s="17" t="s">
        <v>443</v>
      </c>
      <c r="AB831" s="17" t="s">
        <v>444</v>
      </c>
      <c r="AC831">
        <v>0</v>
      </c>
      <c r="AD831">
        <v>0</v>
      </c>
      <c r="AE831">
        <v>0</v>
      </c>
      <c r="AF831">
        <v>2022</v>
      </c>
      <c r="AG831" s="1">
        <v>44562</v>
      </c>
      <c r="AH831" s="1">
        <v>44773</v>
      </c>
      <c r="AI831" s="1">
        <v>44785</v>
      </c>
      <c r="AJ831" s="17" t="s">
        <v>34</v>
      </c>
      <c r="AK831" s="17" t="s">
        <v>35</v>
      </c>
      <c r="AL831" s="17" t="s">
        <v>10388</v>
      </c>
      <c r="AM831" s="17">
        <f>MONTH(EMPENHO[[#This Row],[data_empenho]])</f>
        <v>2</v>
      </c>
    </row>
    <row r="832" spans="1:39" x14ac:dyDescent="0.25">
      <c r="A832">
        <v>3</v>
      </c>
      <c r="B832">
        <v>301</v>
      </c>
      <c r="C832">
        <v>4</v>
      </c>
      <c r="D832">
        <v>122</v>
      </c>
      <c r="E832">
        <v>1</v>
      </c>
      <c r="F832">
        <v>0</v>
      </c>
      <c r="G832">
        <v>2068</v>
      </c>
      <c r="H832" s="17" t="s">
        <v>803</v>
      </c>
      <c r="I832">
        <v>1</v>
      </c>
      <c r="J832">
        <v>0</v>
      </c>
      <c r="K832" s="17" t="s">
        <v>1996</v>
      </c>
      <c r="L832" s="1">
        <v>44594</v>
      </c>
      <c r="M832">
        <v>700</v>
      </c>
      <c r="N832" s="17" t="s">
        <v>437</v>
      </c>
      <c r="O832">
        <v>2026</v>
      </c>
      <c r="P832" s="17" t="s">
        <v>438</v>
      </c>
      <c r="Q832">
        <v>0</v>
      </c>
      <c r="R832" s="17" t="s">
        <v>480</v>
      </c>
      <c r="S832" s="17" t="s">
        <v>653</v>
      </c>
      <c r="T832" s="17" t="s">
        <v>438</v>
      </c>
      <c r="U832">
        <v>67</v>
      </c>
      <c r="V832">
        <v>2019</v>
      </c>
      <c r="W832" s="17" t="s">
        <v>1997</v>
      </c>
      <c r="X832" s="17" t="s">
        <v>482</v>
      </c>
      <c r="Y832">
        <v>7</v>
      </c>
      <c r="Z832" s="17" t="s">
        <v>443</v>
      </c>
      <c r="AA832" s="17" t="s">
        <v>443</v>
      </c>
      <c r="AB832" s="17" t="s">
        <v>444</v>
      </c>
      <c r="AC832">
        <v>0</v>
      </c>
      <c r="AD832">
        <v>0</v>
      </c>
      <c r="AE832">
        <v>0</v>
      </c>
      <c r="AF832">
        <v>2022</v>
      </c>
      <c r="AG832" s="1">
        <v>44562</v>
      </c>
      <c r="AH832" s="1">
        <v>44773</v>
      </c>
      <c r="AI832" s="1">
        <v>44785</v>
      </c>
      <c r="AJ832" s="17" t="s">
        <v>34</v>
      </c>
      <c r="AK832" s="17" t="s">
        <v>35</v>
      </c>
      <c r="AL832" s="17" t="s">
        <v>10388</v>
      </c>
      <c r="AM832" s="17">
        <f>MONTH(EMPENHO[[#This Row],[data_empenho]])</f>
        <v>2</v>
      </c>
    </row>
    <row r="833" spans="1:39" x14ac:dyDescent="0.25">
      <c r="A833">
        <v>5</v>
      </c>
      <c r="B833">
        <v>501</v>
      </c>
      <c r="C833">
        <v>4</v>
      </c>
      <c r="D833">
        <v>122</v>
      </c>
      <c r="E833">
        <v>1</v>
      </c>
      <c r="F833">
        <v>0</v>
      </c>
      <c r="G833">
        <v>2022</v>
      </c>
      <c r="H833" s="17" t="s">
        <v>803</v>
      </c>
      <c r="I833">
        <v>1</v>
      </c>
      <c r="J833">
        <v>0</v>
      </c>
      <c r="K833" s="17" t="s">
        <v>1998</v>
      </c>
      <c r="L833" s="1">
        <v>44594</v>
      </c>
      <c r="M833">
        <v>700</v>
      </c>
      <c r="N833" s="17" t="s">
        <v>437</v>
      </c>
      <c r="O833">
        <v>2026</v>
      </c>
      <c r="P833" s="17" t="s">
        <v>438</v>
      </c>
      <c r="Q833">
        <v>0</v>
      </c>
      <c r="R833" s="17" t="s">
        <v>480</v>
      </c>
      <c r="S833" s="17" t="s">
        <v>653</v>
      </c>
      <c r="T833" s="17" t="s">
        <v>438</v>
      </c>
      <c r="U833">
        <v>67</v>
      </c>
      <c r="V833">
        <v>2019</v>
      </c>
      <c r="W833" s="17" t="s">
        <v>1999</v>
      </c>
      <c r="X833" s="17" t="s">
        <v>482</v>
      </c>
      <c r="Y833">
        <v>7</v>
      </c>
      <c r="Z833" s="17" t="s">
        <v>443</v>
      </c>
      <c r="AA833" s="17" t="s">
        <v>443</v>
      </c>
      <c r="AB833" s="17" t="s">
        <v>444</v>
      </c>
      <c r="AC833">
        <v>0</v>
      </c>
      <c r="AD833">
        <v>0</v>
      </c>
      <c r="AE833">
        <v>0</v>
      </c>
      <c r="AF833">
        <v>2022</v>
      </c>
      <c r="AG833" s="1">
        <v>44562</v>
      </c>
      <c r="AH833" s="1">
        <v>44773</v>
      </c>
      <c r="AI833" s="1">
        <v>44785</v>
      </c>
      <c r="AJ833" s="17" t="s">
        <v>34</v>
      </c>
      <c r="AK833" s="17" t="s">
        <v>35</v>
      </c>
      <c r="AL833" s="17" t="s">
        <v>10388</v>
      </c>
      <c r="AM833" s="17">
        <f>MONTH(EMPENHO[[#This Row],[data_empenho]])</f>
        <v>2</v>
      </c>
    </row>
    <row r="834" spans="1:39" x14ac:dyDescent="0.25">
      <c r="A834">
        <v>4</v>
      </c>
      <c r="B834">
        <v>401</v>
      </c>
      <c r="C834">
        <v>4</v>
      </c>
      <c r="D834">
        <v>123</v>
      </c>
      <c r="E834">
        <v>1</v>
      </c>
      <c r="F834">
        <v>0</v>
      </c>
      <c r="G834">
        <v>2075</v>
      </c>
      <c r="H834" s="17" t="s">
        <v>803</v>
      </c>
      <c r="I834">
        <v>1</v>
      </c>
      <c r="J834">
        <v>0</v>
      </c>
      <c r="K834" s="17" t="s">
        <v>2000</v>
      </c>
      <c r="L834" s="1">
        <v>44594</v>
      </c>
      <c r="M834">
        <v>800</v>
      </c>
      <c r="N834" s="17" t="s">
        <v>437</v>
      </c>
      <c r="O834">
        <v>2026</v>
      </c>
      <c r="P834" s="17" t="s">
        <v>438</v>
      </c>
      <c r="Q834">
        <v>0</v>
      </c>
      <c r="R834" s="17" t="s">
        <v>480</v>
      </c>
      <c r="S834" s="17" t="s">
        <v>653</v>
      </c>
      <c r="T834" s="17" t="s">
        <v>438</v>
      </c>
      <c r="U834">
        <v>67</v>
      </c>
      <c r="V834">
        <v>2019</v>
      </c>
      <c r="W834" s="17" t="s">
        <v>2001</v>
      </c>
      <c r="X834" s="17" t="s">
        <v>482</v>
      </c>
      <c r="Y834">
        <v>7</v>
      </c>
      <c r="Z834" s="17" t="s">
        <v>443</v>
      </c>
      <c r="AA834" s="17" t="s">
        <v>443</v>
      </c>
      <c r="AB834" s="17" t="s">
        <v>444</v>
      </c>
      <c r="AC834">
        <v>0</v>
      </c>
      <c r="AD834">
        <v>0</v>
      </c>
      <c r="AE834">
        <v>0</v>
      </c>
      <c r="AF834">
        <v>2022</v>
      </c>
      <c r="AG834" s="1">
        <v>44562</v>
      </c>
      <c r="AH834" s="1">
        <v>44773</v>
      </c>
      <c r="AI834" s="1">
        <v>44785</v>
      </c>
      <c r="AJ834" s="17" t="s">
        <v>34</v>
      </c>
      <c r="AK834" s="17" t="s">
        <v>35</v>
      </c>
      <c r="AL834" s="17" t="s">
        <v>10388</v>
      </c>
      <c r="AM834" s="17">
        <f>MONTH(EMPENHO[[#This Row],[data_empenho]])</f>
        <v>2</v>
      </c>
    </row>
    <row r="835" spans="1:39" x14ac:dyDescent="0.25">
      <c r="A835">
        <v>5</v>
      </c>
      <c r="B835">
        <v>502</v>
      </c>
      <c r="C835">
        <v>12</v>
      </c>
      <c r="D835">
        <v>361</v>
      </c>
      <c r="E835">
        <v>2</v>
      </c>
      <c r="F835">
        <v>0</v>
      </c>
      <c r="G835">
        <v>2031</v>
      </c>
      <c r="H835" s="17" t="s">
        <v>803</v>
      </c>
      <c r="I835">
        <v>20</v>
      </c>
      <c r="J835">
        <v>0</v>
      </c>
      <c r="K835" s="17" t="s">
        <v>2002</v>
      </c>
      <c r="L835" s="1">
        <v>44594</v>
      </c>
      <c r="M835">
        <v>1400</v>
      </c>
      <c r="N835" s="17" t="s">
        <v>437</v>
      </c>
      <c r="O835">
        <v>2026</v>
      </c>
      <c r="P835" s="17" t="s">
        <v>438</v>
      </c>
      <c r="Q835">
        <v>0</v>
      </c>
      <c r="R835" s="17" t="s">
        <v>480</v>
      </c>
      <c r="S835" s="17" t="s">
        <v>653</v>
      </c>
      <c r="T835" s="17" t="s">
        <v>438</v>
      </c>
      <c r="U835">
        <v>67</v>
      </c>
      <c r="V835">
        <v>2019</v>
      </c>
      <c r="W835" s="17" t="s">
        <v>2003</v>
      </c>
      <c r="X835" s="17" t="s">
        <v>482</v>
      </c>
      <c r="Y835">
        <v>7</v>
      </c>
      <c r="Z835" s="17" t="s">
        <v>443</v>
      </c>
      <c r="AA835" s="17" t="s">
        <v>443</v>
      </c>
      <c r="AB835" s="17" t="s">
        <v>444</v>
      </c>
      <c r="AC835">
        <v>0</v>
      </c>
      <c r="AD835">
        <v>0</v>
      </c>
      <c r="AE835">
        <v>0</v>
      </c>
      <c r="AF835">
        <v>2022</v>
      </c>
      <c r="AG835" s="1">
        <v>44562</v>
      </c>
      <c r="AH835" s="1">
        <v>44773</v>
      </c>
      <c r="AI835" s="1">
        <v>44785</v>
      </c>
      <c r="AJ835" s="17" t="s">
        <v>34</v>
      </c>
      <c r="AK835" s="17" t="s">
        <v>35</v>
      </c>
      <c r="AL835" s="17" t="s">
        <v>10388</v>
      </c>
      <c r="AM835" s="17">
        <f>MONTH(EMPENHO[[#This Row],[data_empenho]])</f>
        <v>2</v>
      </c>
    </row>
    <row r="836" spans="1:39" x14ac:dyDescent="0.25">
      <c r="A836">
        <v>8</v>
      </c>
      <c r="B836">
        <v>801</v>
      </c>
      <c r="C836">
        <v>10</v>
      </c>
      <c r="D836">
        <v>122</v>
      </c>
      <c r="E836">
        <v>5</v>
      </c>
      <c r="F836">
        <v>0</v>
      </c>
      <c r="G836">
        <v>2084</v>
      </c>
      <c r="H836" s="17" t="s">
        <v>803</v>
      </c>
      <c r="I836">
        <v>40</v>
      </c>
      <c r="J836">
        <v>0</v>
      </c>
      <c r="K836" s="17" t="s">
        <v>2004</v>
      </c>
      <c r="L836" s="1">
        <v>44594</v>
      </c>
      <c r="M836">
        <v>700</v>
      </c>
      <c r="N836" s="17" t="s">
        <v>437</v>
      </c>
      <c r="O836">
        <v>2026</v>
      </c>
      <c r="P836" s="17" t="s">
        <v>438</v>
      </c>
      <c r="Q836">
        <v>0</v>
      </c>
      <c r="R836" s="17" t="s">
        <v>480</v>
      </c>
      <c r="S836" s="17" t="s">
        <v>653</v>
      </c>
      <c r="T836" s="17" t="s">
        <v>438</v>
      </c>
      <c r="U836">
        <v>67</v>
      </c>
      <c r="V836">
        <v>2019</v>
      </c>
      <c r="W836" s="17" t="s">
        <v>2005</v>
      </c>
      <c r="X836" s="17" t="s">
        <v>482</v>
      </c>
      <c r="Y836">
        <v>7</v>
      </c>
      <c r="Z836" s="17" t="s">
        <v>443</v>
      </c>
      <c r="AA836" s="17" t="s">
        <v>443</v>
      </c>
      <c r="AB836" s="17" t="s">
        <v>444</v>
      </c>
      <c r="AC836">
        <v>0</v>
      </c>
      <c r="AD836">
        <v>0</v>
      </c>
      <c r="AE836">
        <v>0</v>
      </c>
      <c r="AF836">
        <v>2022</v>
      </c>
      <c r="AG836" s="1">
        <v>44562</v>
      </c>
      <c r="AH836" s="1">
        <v>44773</v>
      </c>
      <c r="AI836" s="1">
        <v>44785</v>
      </c>
      <c r="AJ836" s="17" t="s">
        <v>34</v>
      </c>
      <c r="AK836" s="17" t="s">
        <v>35</v>
      </c>
      <c r="AL836" s="17" t="s">
        <v>10388</v>
      </c>
      <c r="AM836" s="17">
        <f>MONTH(EMPENHO[[#This Row],[data_empenho]])</f>
        <v>2</v>
      </c>
    </row>
    <row r="837" spans="1:39" x14ac:dyDescent="0.25">
      <c r="A837">
        <v>3</v>
      </c>
      <c r="B837">
        <v>301</v>
      </c>
      <c r="C837">
        <v>4</v>
      </c>
      <c r="D837">
        <v>122</v>
      </c>
      <c r="E837">
        <v>1</v>
      </c>
      <c r="F837">
        <v>0</v>
      </c>
      <c r="G837">
        <v>2068</v>
      </c>
      <c r="H837" s="17" t="s">
        <v>803</v>
      </c>
      <c r="I837">
        <v>1</v>
      </c>
      <c r="J837">
        <v>0</v>
      </c>
      <c r="K837" s="17" t="s">
        <v>2006</v>
      </c>
      <c r="L837" s="1">
        <v>44594</v>
      </c>
      <c r="M837">
        <v>6560</v>
      </c>
      <c r="N837" s="17" t="s">
        <v>437</v>
      </c>
      <c r="O837">
        <v>2026</v>
      </c>
      <c r="P837" s="17" t="s">
        <v>438</v>
      </c>
      <c r="Q837">
        <v>0</v>
      </c>
      <c r="R837" s="17" t="s">
        <v>480</v>
      </c>
      <c r="S837" s="17" t="s">
        <v>440</v>
      </c>
      <c r="T837" s="17" t="s">
        <v>438</v>
      </c>
      <c r="U837">
        <v>58</v>
      </c>
      <c r="V837">
        <v>2022</v>
      </c>
      <c r="W837" s="17" t="s">
        <v>2007</v>
      </c>
      <c r="X837" s="17" t="s">
        <v>482</v>
      </c>
      <c r="Y837">
        <v>7</v>
      </c>
      <c r="Z837" s="17" t="s">
        <v>443</v>
      </c>
      <c r="AA837" s="17" t="s">
        <v>443</v>
      </c>
      <c r="AB837" s="17" t="s">
        <v>444</v>
      </c>
      <c r="AC837">
        <v>0</v>
      </c>
      <c r="AD837">
        <v>0</v>
      </c>
      <c r="AE837">
        <v>0</v>
      </c>
      <c r="AF837">
        <v>2022</v>
      </c>
      <c r="AG837" s="1">
        <v>44562</v>
      </c>
      <c r="AH837" s="1">
        <v>44773</v>
      </c>
      <c r="AI837" s="1">
        <v>44785</v>
      </c>
      <c r="AJ837" s="17" t="s">
        <v>34</v>
      </c>
      <c r="AK837" s="17" t="s">
        <v>35</v>
      </c>
      <c r="AL837" s="17" t="s">
        <v>10388</v>
      </c>
      <c r="AM837" s="17">
        <f>MONTH(EMPENHO[[#This Row],[data_empenho]])</f>
        <v>2</v>
      </c>
    </row>
    <row r="838" spans="1:39" x14ac:dyDescent="0.25">
      <c r="A838">
        <v>5</v>
      </c>
      <c r="B838">
        <v>501</v>
      </c>
      <c r="C838">
        <v>4</v>
      </c>
      <c r="D838">
        <v>122</v>
      </c>
      <c r="E838">
        <v>1</v>
      </c>
      <c r="F838">
        <v>0</v>
      </c>
      <c r="G838">
        <v>2022</v>
      </c>
      <c r="H838" s="17" t="s">
        <v>803</v>
      </c>
      <c r="I838">
        <v>1</v>
      </c>
      <c r="J838">
        <v>0</v>
      </c>
      <c r="K838" s="17" t="s">
        <v>2008</v>
      </c>
      <c r="L838" s="1">
        <v>44594</v>
      </c>
      <c r="M838">
        <v>2800</v>
      </c>
      <c r="N838" s="17" t="s">
        <v>437</v>
      </c>
      <c r="O838">
        <v>2026</v>
      </c>
      <c r="P838" s="17" t="s">
        <v>438</v>
      </c>
      <c r="Q838">
        <v>0</v>
      </c>
      <c r="R838" s="17" t="s">
        <v>480</v>
      </c>
      <c r="S838" s="17" t="s">
        <v>440</v>
      </c>
      <c r="T838" s="17" t="s">
        <v>438</v>
      </c>
      <c r="U838">
        <v>58</v>
      </c>
      <c r="V838">
        <v>2022</v>
      </c>
      <c r="W838" s="17" t="s">
        <v>2009</v>
      </c>
      <c r="X838" s="17" t="s">
        <v>482</v>
      </c>
      <c r="Y838">
        <v>7</v>
      </c>
      <c r="Z838" s="17" t="s">
        <v>443</v>
      </c>
      <c r="AA838" s="17" t="s">
        <v>443</v>
      </c>
      <c r="AB838" s="17" t="s">
        <v>444</v>
      </c>
      <c r="AC838">
        <v>0</v>
      </c>
      <c r="AD838">
        <v>0</v>
      </c>
      <c r="AE838">
        <v>0</v>
      </c>
      <c r="AF838">
        <v>2022</v>
      </c>
      <c r="AG838" s="1">
        <v>44562</v>
      </c>
      <c r="AH838" s="1">
        <v>44773</v>
      </c>
      <c r="AI838" s="1">
        <v>44785</v>
      </c>
      <c r="AJ838" s="17" t="s">
        <v>34</v>
      </c>
      <c r="AK838" s="17" t="s">
        <v>35</v>
      </c>
      <c r="AL838" s="17" t="s">
        <v>10388</v>
      </c>
      <c r="AM838" s="17">
        <f>MONTH(EMPENHO[[#This Row],[data_empenho]])</f>
        <v>2</v>
      </c>
    </row>
    <row r="839" spans="1:39" x14ac:dyDescent="0.25">
      <c r="A839">
        <v>6</v>
      </c>
      <c r="B839">
        <v>601</v>
      </c>
      <c r="C839">
        <v>4</v>
      </c>
      <c r="D839">
        <v>122</v>
      </c>
      <c r="E839">
        <v>1</v>
      </c>
      <c r="F839">
        <v>0</v>
      </c>
      <c r="G839">
        <v>2072</v>
      </c>
      <c r="H839" s="17" t="s">
        <v>803</v>
      </c>
      <c r="I839">
        <v>1</v>
      </c>
      <c r="J839">
        <v>0</v>
      </c>
      <c r="K839" s="17" t="s">
        <v>2010</v>
      </c>
      <c r="L839" s="1">
        <v>44594</v>
      </c>
      <c r="M839">
        <v>1440</v>
      </c>
      <c r="N839" s="17" t="s">
        <v>437</v>
      </c>
      <c r="O839">
        <v>2026</v>
      </c>
      <c r="P839" s="17" t="s">
        <v>438</v>
      </c>
      <c r="Q839">
        <v>0</v>
      </c>
      <c r="R839" s="17" t="s">
        <v>480</v>
      </c>
      <c r="S839" s="17" t="s">
        <v>440</v>
      </c>
      <c r="T839" s="17" t="s">
        <v>438</v>
      </c>
      <c r="U839">
        <v>58</v>
      </c>
      <c r="V839">
        <v>2022</v>
      </c>
      <c r="W839" s="17" t="s">
        <v>2011</v>
      </c>
      <c r="X839" s="17" t="s">
        <v>482</v>
      </c>
      <c r="Y839">
        <v>7</v>
      </c>
      <c r="Z839" s="17" t="s">
        <v>443</v>
      </c>
      <c r="AA839" s="17" t="s">
        <v>443</v>
      </c>
      <c r="AB839" s="17" t="s">
        <v>444</v>
      </c>
      <c r="AC839">
        <v>0</v>
      </c>
      <c r="AD839">
        <v>0</v>
      </c>
      <c r="AE839">
        <v>0</v>
      </c>
      <c r="AF839">
        <v>2022</v>
      </c>
      <c r="AG839" s="1">
        <v>44562</v>
      </c>
      <c r="AH839" s="1">
        <v>44773</v>
      </c>
      <c r="AI839" s="1">
        <v>44785</v>
      </c>
      <c r="AJ839" s="17" t="s">
        <v>34</v>
      </c>
      <c r="AK839" s="17" t="s">
        <v>35</v>
      </c>
      <c r="AL839" s="17" t="s">
        <v>10388</v>
      </c>
      <c r="AM839" s="17">
        <f>MONTH(EMPENHO[[#This Row],[data_empenho]])</f>
        <v>2</v>
      </c>
    </row>
    <row r="840" spans="1:39" x14ac:dyDescent="0.25">
      <c r="A840">
        <v>5</v>
      </c>
      <c r="B840">
        <v>502</v>
      </c>
      <c r="C840">
        <v>12</v>
      </c>
      <c r="D840">
        <v>365</v>
      </c>
      <c r="E840">
        <v>2</v>
      </c>
      <c r="F840">
        <v>0</v>
      </c>
      <c r="G840">
        <v>2033</v>
      </c>
      <c r="H840" s="17" t="s">
        <v>803</v>
      </c>
      <c r="I840">
        <v>20</v>
      </c>
      <c r="J840">
        <v>0</v>
      </c>
      <c r="K840" s="17" t="s">
        <v>2012</v>
      </c>
      <c r="L840" s="1">
        <v>44594</v>
      </c>
      <c r="M840">
        <v>2800</v>
      </c>
      <c r="N840" s="17" t="s">
        <v>437</v>
      </c>
      <c r="O840">
        <v>2026</v>
      </c>
      <c r="P840" s="17" t="s">
        <v>438</v>
      </c>
      <c r="Q840">
        <v>0</v>
      </c>
      <c r="R840" s="17" t="s">
        <v>480</v>
      </c>
      <c r="S840" s="17" t="s">
        <v>440</v>
      </c>
      <c r="T840" s="17" t="s">
        <v>438</v>
      </c>
      <c r="U840">
        <v>58</v>
      </c>
      <c r="V840">
        <v>2022</v>
      </c>
      <c r="W840" s="17" t="s">
        <v>2013</v>
      </c>
      <c r="X840" s="17" t="s">
        <v>482</v>
      </c>
      <c r="Y840">
        <v>7</v>
      </c>
      <c r="Z840" s="17" t="s">
        <v>443</v>
      </c>
      <c r="AA840" s="17" t="s">
        <v>443</v>
      </c>
      <c r="AB840" s="17" t="s">
        <v>444</v>
      </c>
      <c r="AC840">
        <v>0</v>
      </c>
      <c r="AD840">
        <v>0</v>
      </c>
      <c r="AE840">
        <v>0</v>
      </c>
      <c r="AF840">
        <v>2022</v>
      </c>
      <c r="AG840" s="1">
        <v>44562</v>
      </c>
      <c r="AH840" s="1">
        <v>44773</v>
      </c>
      <c r="AI840" s="1">
        <v>44785</v>
      </c>
      <c r="AJ840" s="17" t="s">
        <v>34</v>
      </c>
      <c r="AK840" s="17" t="s">
        <v>35</v>
      </c>
      <c r="AL840" s="17" t="s">
        <v>10388</v>
      </c>
      <c r="AM840" s="17">
        <f>MONTH(EMPENHO[[#This Row],[data_empenho]])</f>
        <v>2</v>
      </c>
    </row>
    <row r="841" spans="1:39" x14ac:dyDescent="0.25">
      <c r="A841">
        <v>5</v>
      </c>
      <c r="B841">
        <v>502</v>
      </c>
      <c r="C841">
        <v>12</v>
      </c>
      <c r="D841">
        <v>361</v>
      </c>
      <c r="E841">
        <v>2</v>
      </c>
      <c r="F841">
        <v>0</v>
      </c>
      <c r="G841">
        <v>2031</v>
      </c>
      <c r="H841" s="17" t="s">
        <v>803</v>
      </c>
      <c r="I841">
        <v>20</v>
      </c>
      <c r="J841">
        <v>0</v>
      </c>
      <c r="K841" s="17" t="s">
        <v>2014</v>
      </c>
      <c r="L841" s="1">
        <v>44594</v>
      </c>
      <c r="M841">
        <v>9200</v>
      </c>
      <c r="N841" s="17" t="s">
        <v>437</v>
      </c>
      <c r="O841">
        <v>2026</v>
      </c>
      <c r="P841" s="17" t="s">
        <v>438</v>
      </c>
      <c r="Q841">
        <v>0</v>
      </c>
      <c r="R841" s="17" t="s">
        <v>480</v>
      </c>
      <c r="S841" s="17" t="s">
        <v>440</v>
      </c>
      <c r="T841" s="17" t="s">
        <v>438</v>
      </c>
      <c r="U841">
        <v>58</v>
      </c>
      <c r="V841">
        <v>2022</v>
      </c>
      <c r="W841" s="17" t="s">
        <v>2015</v>
      </c>
      <c r="X841" s="17" t="s">
        <v>482</v>
      </c>
      <c r="Y841">
        <v>7</v>
      </c>
      <c r="Z841" s="17" t="s">
        <v>443</v>
      </c>
      <c r="AA841" s="17" t="s">
        <v>443</v>
      </c>
      <c r="AB841" s="17" t="s">
        <v>444</v>
      </c>
      <c r="AC841">
        <v>0</v>
      </c>
      <c r="AD841">
        <v>0</v>
      </c>
      <c r="AE841">
        <v>0</v>
      </c>
      <c r="AF841">
        <v>2022</v>
      </c>
      <c r="AG841" s="1">
        <v>44562</v>
      </c>
      <c r="AH841" s="1">
        <v>44773</v>
      </c>
      <c r="AI841" s="1">
        <v>44785</v>
      </c>
      <c r="AJ841" s="17" t="s">
        <v>34</v>
      </c>
      <c r="AK841" s="17" t="s">
        <v>35</v>
      </c>
      <c r="AL841" s="17" t="s">
        <v>10388</v>
      </c>
      <c r="AM841" s="17">
        <f>MONTH(EMPENHO[[#This Row],[data_empenho]])</f>
        <v>2</v>
      </c>
    </row>
    <row r="842" spans="1:39" x14ac:dyDescent="0.25">
      <c r="A842">
        <v>8</v>
      </c>
      <c r="B842">
        <v>801</v>
      </c>
      <c r="C842">
        <v>10</v>
      </c>
      <c r="D842">
        <v>301</v>
      </c>
      <c r="E842">
        <v>6</v>
      </c>
      <c r="F842">
        <v>0</v>
      </c>
      <c r="G842">
        <v>2092</v>
      </c>
      <c r="H842" s="17" t="s">
        <v>803</v>
      </c>
      <c r="I842">
        <v>40</v>
      </c>
      <c r="J842">
        <v>0</v>
      </c>
      <c r="K842" s="17" t="s">
        <v>2016</v>
      </c>
      <c r="L842" s="1">
        <v>44594</v>
      </c>
      <c r="M842">
        <v>1200</v>
      </c>
      <c r="N842" s="17" t="s">
        <v>437</v>
      </c>
      <c r="O842">
        <v>2026</v>
      </c>
      <c r="P842" s="17" t="s">
        <v>438</v>
      </c>
      <c r="Q842">
        <v>0</v>
      </c>
      <c r="R842" s="17" t="s">
        <v>480</v>
      </c>
      <c r="S842" s="17" t="s">
        <v>440</v>
      </c>
      <c r="T842" s="17" t="s">
        <v>438</v>
      </c>
      <c r="U842">
        <v>58</v>
      </c>
      <c r="V842">
        <v>2022</v>
      </c>
      <c r="W842" s="17" t="s">
        <v>2017</v>
      </c>
      <c r="X842" s="17" t="s">
        <v>482</v>
      </c>
      <c r="Y842">
        <v>7</v>
      </c>
      <c r="Z842" s="17" t="s">
        <v>443</v>
      </c>
      <c r="AA842" s="17" t="s">
        <v>443</v>
      </c>
      <c r="AB842" s="17" t="s">
        <v>444</v>
      </c>
      <c r="AC842">
        <v>0</v>
      </c>
      <c r="AD842">
        <v>0</v>
      </c>
      <c r="AE842">
        <v>0</v>
      </c>
      <c r="AF842">
        <v>2022</v>
      </c>
      <c r="AG842" s="1">
        <v>44562</v>
      </c>
      <c r="AH842" s="1">
        <v>44773</v>
      </c>
      <c r="AI842" s="1">
        <v>44785</v>
      </c>
      <c r="AJ842" s="17" t="s">
        <v>34</v>
      </c>
      <c r="AK842" s="17" t="s">
        <v>35</v>
      </c>
      <c r="AL842" s="17" t="s">
        <v>10388</v>
      </c>
      <c r="AM842" s="17">
        <f>MONTH(EMPENHO[[#This Row],[data_empenho]])</f>
        <v>2</v>
      </c>
    </row>
    <row r="843" spans="1:39" x14ac:dyDescent="0.25">
      <c r="A843">
        <v>8</v>
      </c>
      <c r="B843">
        <v>801</v>
      </c>
      <c r="C843">
        <v>10</v>
      </c>
      <c r="D843">
        <v>122</v>
      </c>
      <c r="E843">
        <v>5</v>
      </c>
      <c r="F843">
        <v>0</v>
      </c>
      <c r="G843">
        <v>2084</v>
      </c>
      <c r="H843" s="17" t="s">
        <v>803</v>
      </c>
      <c r="I843">
        <v>40</v>
      </c>
      <c r="J843">
        <v>0</v>
      </c>
      <c r="K843" s="17" t="s">
        <v>2018</v>
      </c>
      <c r="L843" s="1">
        <v>44594</v>
      </c>
      <c r="M843">
        <v>2400</v>
      </c>
      <c r="N843" s="17" t="s">
        <v>437</v>
      </c>
      <c r="O843">
        <v>2026</v>
      </c>
      <c r="P843" s="17" t="s">
        <v>438</v>
      </c>
      <c r="Q843">
        <v>0</v>
      </c>
      <c r="R843" s="17" t="s">
        <v>480</v>
      </c>
      <c r="S843" s="17" t="s">
        <v>440</v>
      </c>
      <c r="T843" s="17" t="s">
        <v>438</v>
      </c>
      <c r="U843">
        <v>58</v>
      </c>
      <c r="V843">
        <v>2022</v>
      </c>
      <c r="W843" s="17" t="s">
        <v>2019</v>
      </c>
      <c r="X843" s="17" t="s">
        <v>482</v>
      </c>
      <c r="Y843">
        <v>7</v>
      </c>
      <c r="Z843" s="17" t="s">
        <v>443</v>
      </c>
      <c r="AA843" s="17" t="s">
        <v>443</v>
      </c>
      <c r="AB843" s="17" t="s">
        <v>444</v>
      </c>
      <c r="AC843">
        <v>0</v>
      </c>
      <c r="AD843">
        <v>0</v>
      </c>
      <c r="AE843">
        <v>0</v>
      </c>
      <c r="AF843">
        <v>2022</v>
      </c>
      <c r="AG843" s="1">
        <v>44562</v>
      </c>
      <c r="AH843" s="1">
        <v>44773</v>
      </c>
      <c r="AI843" s="1">
        <v>44785</v>
      </c>
      <c r="AJ843" s="17" t="s">
        <v>34</v>
      </c>
      <c r="AK843" s="17" t="s">
        <v>35</v>
      </c>
      <c r="AL843" s="17" t="s">
        <v>10388</v>
      </c>
      <c r="AM843" s="17">
        <f>MONTH(EMPENHO[[#This Row],[data_empenho]])</f>
        <v>2</v>
      </c>
    </row>
    <row r="844" spans="1:39" x14ac:dyDescent="0.25">
      <c r="A844">
        <v>4</v>
      </c>
      <c r="B844">
        <v>401</v>
      </c>
      <c r="C844">
        <v>4</v>
      </c>
      <c r="D844">
        <v>123</v>
      </c>
      <c r="E844">
        <v>1</v>
      </c>
      <c r="F844">
        <v>0</v>
      </c>
      <c r="G844">
        <v>2075</v>
      </c>
      <c r="H844" s="17" t="s">
        <v>803</v>
      </c>
      <c r="I844">
        <v>1</v>
      </c>
      <c r="J844">
        <v>0</v>
      </c>
      <c r="K844" s="17" t="s">
        <v>2020</v>
      </c>
      <c r="L844" s="1">
        <v>44594</v>
      </c>
      <c r="M844">
        <v>10800</v>
      </c>
      <c r="N844" s="17" t="s">
        <v>437</v>
      </c>
      <c r="O844">
        <v>2026</v>
      </c>
      <c r="P844" s="17" t="s">
        <v>438</v>
      </c>
      <c r="Q844">
        <v>0</v>
      </c>
      <c r="R844" s="17" t="s">
        <v>480</v>
      </c>
      <c r="S844" s="17" t="s">
        <v>440</v>
      </c>
      <c r="T844" s="17" t="s">
        <v>438</v>
      </c>
      <c r="U844">
        <v>58</v>
      </c>
      <c r="V844">
        <v>2022</v>
      </c>
      <c r="W844" s="17" t="s">
        <v>2021</v>
      </c>
      <c r="X844" s="17" t="s">
        <v>482</v>
      </c>
      <c r="Y844">
        <v>7</v>
      </c>
      <c r="Z844" s="17" t="s">
        <v>443</v>
      </c>
      <c r="AA844" s="17" t="s">
        <v>443</v>
      </c>
      <c r="AB844" s="17" t="s">
        <v>444</v>
      </c>
      <c r="AC844">
        <v>0</v>
      </c>
      <c r="AD844">
        <v>0</v>
      </c>
      <c r="AE844">
        <v>0</v>
      </c>
      <c r="AF844">
        <v>2022</v>
      </c>
      <c r="AG844" s="1">
        <v>44562</v>
      </c>
      <c r="AH844" s="1">
        <v>44773</v>
      </c>
      <c r="AI844" s="1">
        <v>44785</v>
      </c>
      <c r="AJ844" s="17" t="s">
        <v>34</v>
      </c>
      <c r="AK844" s="17" t="s">
        <v>35</v>
      </c>
      <c r="AL844" s="17" t="s">
        <v>10388</v>
      </c>
      <c r="AM844" s="17">
        <f>MONTH(EMPENHO[[#This Row],[data_empenho]])</f>
        <v>2</v>
      </c>
    </row>
    <row r="845" spans="1:39" x14ac:dyDescent="0.25">
      <c r="A845">
        <v>5</v>
      </c>
      <c r="B845">
        <v>502</v>
      </c>
      <c r="C845">
        <v>12</v>
      </c>
      <c r="D845">
        <v>782</v>
      </c>
      <c r="E845">
        <v>2</v>
      </c>
      <c r="F845">
        <v>0</v>
      </c>
      <c r="G845">
        <v>2035</v>
      </c>
      <c r="H845" s="17" t="s">
        <v>779</v>
      </c>
      <c r="I845">
        <v>20</v>
      </c>
      <c r="J845">
        <v>0</v>
      </c>
      <c r="K845" s="17" t="s">
        <v>2022</v>
      </c>
      <c r="L845" s="1">
        <v>44594</v>
      </c>
      <c r="M845">
        <v>210</v>
      </c>
      <c r="N845" s="17" t="s">
        <v>437</v>
      </c>
      <c r="O845">
        <v>5262</v>
      </c>
      <c r="P845" s="17" t="s">
        <v>438</v>
      </c>
      <c r="Q845">
        <v>0</v>
      </c>
      <c r="R845" s="17" t="s">
        <v>439</v>
      </c>
      <c r="S845" s="17" t="s">
        <v>440</v>
      </c>
      <c r="T845" s="17" t="s">
        <v>438</v>
      </c>
      <c r="U845">
        <v>0</v>
      </c>
      <c r="V845">
        <v>0</v>
      </c>
      <c r="W845" s="17" t="s">
        <v>2023</v>
      </c>
      <c r="X845" s="17" t="s">
        <v>465</v>
      </c>
      <c r="Y845">
        <v>1</v>
      </c>
      <c r="Z845" s="17" t="s">
        <v>443</v>
      </c>
      <c r="AA845" s="17" t="s">
        <v>443</v>
      </c>
      <c r="AB845" s="17" t="s">
        <v>444</v>
      </c>
      <c r="AC845">
        <v>0</v>
      </c>
      <c r="AD845">
        <v>0</v>
      </c>
      <c r="AE845">
        <v>0</v>
      </c>
      <c r="AF845">
        <v>2022</v>
      </c>
      <c r="AG845" s="1">
        <v>44562</v>
      </c>
      <c r="AH845" s="1">
        <v>44773</v>
      </c>
      <c r="AI845" s="1">
        <v>44785</v>
      </c>
      <c r="AJ845" s="17" t="s">
        <v>34</v>
      </c>
      <c r="AK845" s="17" t="s">
        <v>35</v>
      </c>
      <c r="AL845" s="17" t="s">
        <v>10388</v>
      </c>
      <c r="AM845" s="17">
        <f>MONTH(EMPENHO[[#This Row],[data_empenho]])</f>
        <v>2</v>
      </c>
    </row>
    <row r="846" spans="1:39" x14ac:dyDescent="0.25">
      <c r="A846">
        <v>4</v>
      </c>
      <c r="B846">
        <v>401</v>
      </c>
      <c r="C846">
        <v>4</v>
      </c>
      <c r="D846">
        <v>123</v>
      </c>
      <c r="E846">
        <v>1</v>
      </c>
      <c r="F846">
        <v>0</v>
      </c>
      <c r="G846">
        <v>2075</v>
      </c>
      <c r="H846" s="17" t="s">
        <v>969</v>
      </c>
      <c r="I846">
        <v>1</v>
      </c>
      <c r="J846">
        <v>0</v>
      </c>
      <c r="K846" s="17" t="s">
        <v>2024</v>
      </c>
      <c r="L846" s="1">
        <v>44594</v>
      </c>
      <c r="M846">
        <v>1798.8</v>
      </c>
      <c r="N846" s="17" t="s">
        <v>437</v>
      </c>
      <c r="O846">
        <v>6412</v>
      </c>
      <c r="P846" s="17" t="s">
        <v>438</v>
      </c>
      <c r="Q846">
        <v>0</v>
      </c>
      <c r="R846" s="17" t="s">
        <v>439</v>
      </c>
      <c r="S846" s="17" t="s">
        <v>440</v>
      </c>
      <c r="T846" s="17" t="s">
        <v>438</v>
      </c>
      <c r="U846">
        <v>0</v>
      </c>
      <c r="V846">
        <v>0</v>
      </c>
      <c r="W846" s="17" t="s">
        <v>2025</v>
      </c>
      <c r="X846" s="17" t="s">
        <v>465</v>
      </c>
      <c r="Y846">
        <v>1</v>
      </c>
      <c r="Z846" s="17" t="s">
        <v>443</v>
      </c>
      <c r="AA846" s="17" t="s">
        <v>443</v>
      </c>
      <c r="AB846" s="17" t="s">
        <v>444</v>
      </c>
      <c r="AC846">
        <v>0</v>
      </c>
      <c r="AD846">
        <v>0</v>
      </c>
      <c r="AE846">
        <v>0</v>
      </c>
      <c r="AF846">
        <v>2022</v>
      </c>
      <c r="AG846" s="1">
        <v>44562</v>
      </c>
      <c r="AH846" s="1">
        <v>44773</v>
      </c>
      <c r="AI846" s="1">
        <v>44785</v>
      </c>
      <c r="AJ846" s="17" t="s">
        <v>34</v>
      </c>
      <c r="AK846" s="17" t="s">
        <v>35</v>
      </c>
      <c r="AL846" s="17" t="s">
        <v>10388</v>
      </c>
      <c r="AM846" s="17">
        <f>MONTH(EMPENHO[[#This Row],[data_empenho]])</f>
        <v>2</v>
      </c>
    </row>
    <row r="847" spans="1:39" x14ac:dyDescent="0.25">
      <c r="A847">
        <v>9</v>
      </c>
      <c r="B847">
        <v>902</v>
      </c>
      <c r="C847">
        <v>8</v>
      </c>
      <c r="D847">
        <v>244</v>
      </c>
      <c r="E847">
        <v>11</v>
      </c>
      <c r="F847">
        <v>0</v>
      </c>
      <c r="G847">
        <v>2017</v>
      </c>
      <c r="H847" s="17" t="s">
        <v>638</v>
      </c>
      <c r="I847">
        <v>1</v>
      </c>
      <c r="J847">
        <v>0</v>
      </c>
      <c r="K847" s="17" t="s">
        <v>2026</v>
      </c>
      <c r="L847" s="1">
        <v>44594</v>
      </c>
      <c r="M847">
        <v>162.5</v>
      </c>
      <c r="N847" s="17" t="s">
        <v>437</v>
      </c>
      <c r="O847">
        <v>7762</v>
      </c>
      <c r="P847" s="17" t="s">
        <v>438</v>
      </c>
      <c r="Q847">
        <v>0</v>
      </c>
      <c r="R847" s="17" t="s">
        <v>480</v>
      </c>
      <c r="S847" s="17" t="s">
        <v>653</v>
      </c>
      <c r="T847" s="17" t="s">
        <v>438</v>
      </c>
      <c r="U847">
        <v>9</v>
      </c>
      <c r="V847">
        <v>2021</v>
      </c>
      <c r="W847" s="17" t="s">
        <v>2027</v>
      </c>
      <c r="X847" s="17" t="s">
        <v>482</v>
      </c>
      <c r="Y847">
        <v>7</v>
      </c>
      <c r="Z847" s="17" t="s">
        <v>443</v>
      </c>
      <c r="AA847" s="17" t="s">
        <v>443</v>
      </c>
      <c r="AB847" s="17" t="s">
        <v>444</v>
      </c>
      <c r="AC847">
        <v>0</v>
      </c>
      <c r="AD847">
        <v>0</v>
      </c>
      <c r="AE847">
        <v>0</v>
      </c>
      <c r="AF847">
        <v>2022</v>
      </c>
      <c r="AG847" s="1">
        <v>44562</v>
      </c>
      <c r="AH847" s="1">
        <v>44773</v>
      </c>
      <c r="AI847" s="1">
        <v>44785</v>
      </c>
      <c r="AJ847" s="17" t="s">
        <v>34</v>
      </c>
      <c r="AK847" s="17" t="s">
        <v>35</v>
      </c>
      <c r="AL847" s="17" t="s">
        <v>10388</v>
      </c>
      <c r="AM847" s="17">
        <f>MONTH(EMPENHO[[#This Row],[data_empenho]])</f>
        <v>2</v>
      </c>
    </row>
    <row r="848" spans="1:39" x14ac:dyDescent="0.25">
      <c r="A848">
        <v>8</v>
      </c>
      <c r="B848">
        <v>801</v>
      </c>
      <c r="C848">
        <v>10</v>
      </c>
      <c r="D848">
        <v>301</v>
      </c>
      <c r="E848">
        <v>9</v>
      </c>
      <c r="F848">
        <v>0</v>
      </c>
      <c r="G848">
        <v>2109</v>
      </c>
      <c r="H848" s="17" t="s">
        <v>2028</v>
      </c>
      <c r="I848">
        <v>40</v>
      </c>
      <c r="J848">
        <v>0</v>
      </c>
      <c r="K848" s="17" t="s">
        <v>2029</v>
      </c>
      <c r="L848" s="1">
        <v>44594</v>
      </c>
      <c r="M848">
        <v>2274.5</v>
      </c>
      <c r="N848" s="17" t="s">
        <v>437</v>
      </c>
      <c r="O848">
        <v>5822</v>
      </c>
      <c r="P848" s="17" t="s">
        <v>438</v>
      </c>
      <c r="Q848">
        <v>0</v>
      </c>
      <c r="R848" s="17" t="s">
        <v>480</v>
      </c>
      <c r="S848" s="17" t="s">
        <v>653</v>
      </c>
      <c r="T848" s="17" t="s">
        <v>438</v>
      </c>
      <c r="U848">
        <v>13</v>
      </c>
      <c r="V848">
        <v>2021</v>
      </c>
      <c r="W848" s="17" t="s">
        <v>2030</v>
      </c>
      <c r="X848" s="17" t="s">
        <v>482</v>
      </c>
      <c r="Y848">
        <v>7</v>
      </c>
      <c r="Z848" s="17" t="s">
        <v>443</v>
      </c>
      <c r="AA848" s="17" t="s">
        <v>443</v>
      </c>
      <c r="AB848" s="17" t="s">
        <v>444</v>
      </c>
      <c r="AC848">
        <v>0</v>
      </c>
      <c r="AD848">
        <v>0</v>
      </c>
      <c r="AE848">
        <v>0</v>
      </c>
      <c r="AF848">
        <v>2022</v>
      </c>
      <c r="AG848" s="1">
        <v>44562</v>
      </c>
      <c r="AH848" s="1">
        <v>44773</v>
      </c>
      <c r="AI848" s="1">
        <v>44785</v>
      </c>
      <c r="AJ848" s="17" t="s">
        <v>34</v>
      </c>
      <c r="AK848" s="17" t="s">
        <v>35</v>
      </c>
      <c r="AL848" s="17" t="s">
        <v>10388</v>
      </c>
      <c r="AM848" s="17">
        <f>MONTH(EMPENHO[[#This Row],[data_empenho]])</f>
        <v>2</v>
      </c>
    </row>
    <row r="849" spans="1:39" x14ac:dyDescent="0.25">
      <c r="A849">
        <v>8</v>
      </c>
      <c r="B849">
        <v>801</v>
      </c>
      <c r="C849">
        <v>10</v>
      </c>
      <c r="D849">
        <v>301</v>
      </c>
      <c r="E849">
        <v>9</v>
      </c>
      <c r="F849">
        <v>0</v>
      </c>
      <c r="G849">
        <v>2109</v>
      </c>
      <c r="H849" s="17" t="s">
        <v>2028</v>
      </c>
      <c r="I849">
        <v>40</v>
      </c>
      <c r="J849">
        <v>0</v>
      </c>
      <c r="K849" s="17" t="s">
        <v>2031</v>
      </c>
      <c r="L849" s="1">
        <v>44594</v>
      </c>
      <c r="M849">
        <v>1070</v>
      </c>
      <c r="N849" s="17" t="s">
        <v>437</v>
      </c>
      <c r="O849">
        <v>3600</v>
      </c>
      <c r="P849" s="17" t="s">
        <v>438</v>
      </c>
      <c r="Q849">
        <v>0</v>
      </c>
      <c r="R849" s="17" t="s">
        <v>480</v>
      </c>
      <c r="S849" s="17" t="s">
        <v>653</v>
      </c>
      <c r="T849" s="17" t="s">
        <v>438</v>
      </c>
      <c r="U849">
        <v>13</v>
      </c>
      <c r="V849">
        <v>2021</v>
      </c>
      <c r="W849" s="17" t="s">
        <v>2032</v>
      </c>
      <c r="X849" s="17" t="s">
        <v>482</v>
      </c>
      <c r="Y849">
        <v>7</v>
      </c>
      <c r="Z849" s="17" t="s">
        <v>443</v>
      </c>
      <c r="AA849" s="17" t="s">
        <v>443</v>
      </c>
      <c r="AB849" s="17" t="s">
        <v>444</v>
      </c>
      <c r="AC849">
        <v>0</v>
      </c>
      <c r="AD849">
        <v>0</v>
      </c>
      <c r="AE849">
        <v>0</v>
      </c>
      <c r="AF849">
        <v>2022</v>
      </c>
      <c r="AG849" s="1">
        <v>44562</v>
      </c>
      <c r="AH849" s="1">
        <v>44773</v>
      </c>
      <c r="AI849" s="1">
        <v>44785</v>
      </c>
      <c r="AJ849" s="17" t="s">
        <v>34</v>
      </c>
      <c r="AK849" s="17" t="s">
        <v>35</v>
      </c>
      <c r="AL849" s="17" t="s">
        <v>10388</v>
      </c>
      <c r="AM849" s="17">
        <f>MONTH(EMPENHO[[#This Row],[data_empenho]])</f>
        <v>2</v>
      </c>
    </row>
    <row r="850" spans="1:39" x14ac:dyDescent="0.25">
      <c r="A850">
        <v>8</v>
      </c>
      <c r="B850">
        <v>801</v>
      </c>
      <c r="C850">
        <v>10</v>
      </c>
      <c r="D850">
        <v>301</v>
      </c>
      <c r="E850">
        <v>9</v>
      </c>
      <c r="F850">
        <v>0</v>
      </c>
      <c r="G850">
        <v>2109</v>
      </c>
      <c r="H850" s="17" t="s">
        <v>2028</v>
      </c>
      <c r="I850">
        <v>40</v>
      </c>
      <c r="J850">
        <v>0</v>
      </c>
      <c r="K850" s="17" t="s">
        <v>2033</v>
      </c>
      <c r="L850" s="1">
        <v>44594</v>
      </c>
      <c r="M850">
        <v>1056</v>
      </c>
      <c r="N850" s="17" t="s">
        <v>437</v>
      </c>
      <c r="O850">
        <v>7620</v>
      </c>
      <c r="P850" s="17" t="s">
        <v>438</v>
      </c>
      <c r="Q850">
        <v>0</v>
      </c>
      <c r="R850" s="17" t="s">
        <v>480</v>
      </c>
      <c r="S850" s="17" t="s">
        <v>653</v>
      </c>
      <c r="T850" s="17" t="s">
        <v>438</v>
      </c>
      <c r="U850">
        <v>13</v>
      </c>
      <c r="V850">
        <v>2021</v>
      </c>
      <c r="W850" s="17" t="s">
        <v>2034</v>
      </c>
      <c r="X850" s="17" t="s">
        <v>482</v>
      </c>
      <c r="Y850">
        <v>7</v>
      </c>
      <c r="Z850" s="17" t="s">
        <v>443</v>
      </c>
      <c r="AA850" s="17" t="s">
        <v>443</v>
      </c>
      <c r="AB850" s="17" t="s">
        <v>444</v>
      </c>
      <c r="AC850">
        <v>0</v>
      </c>
      <c r="AD850">
        <v>0</v>
      </c>
      <c r="AE850">
        <v>0</v>
      </c>
      <c r="AF850">
        <v>2022</v>
      </c>
      <c r="AG850" s="1">
        <v>44562</v>
      </c>
      <c r="AH850" s="1">
        <v>44773</v>
      </c>
      <c r="AI850" s="1">
        <v>44785</v>
      </c>
      <c r="AJ850" s="17" t="s">
        <v>34</v>
      </c>
      <c r="AK850" s="17" t="s">
        <v>35</v>
      </c>
      <c r="AL850" s="17" t="s">
        <v>10388</v>
      </c>
      <c r="AM850" s="17">
        <f>MONTH(EMPENHO[[#This Row],[data_empenho]])</f>
        <v>2</v>
      </c>
    </row>
    <row r="851" spans="1:39" x14ac:dyDescent="0.25">
      <c r="A851">
        <v>8</v>
      </c>
      <c r="B851">
        <v>801</v>
      </c>
      <c r="C851">
        <v>10</v>
      </c>
      <c r="D851">
        <v>301</v>
      </c>
      <c r="E851">
        <v>9</v>
      </c>
      <c r="F851">
        <v>0</v>
      </c>
      <c r="G851">
        <v>2109</v>
      </c>
      <c r="H851" s="17" t="s">
        <v>2028</v>
      </c>
      <c r="I851">
        <v>40</v>
      </c>
      <c r="J851">
        <v>0</v>
      </c>
      <c r="K851" s="17" t="s">
        <v>2035</v>
      </c>
      <c r="L851" s="1">
        <v>44594</v>
      </c>
      <c r="M851">
        <v>690</v>
      </c>
      <c r="N851" s="17" t="s">
        <v>437</v>
      </c>
      <c r="O851">
        <v>7828</v>
      </c>
      <c r="P851" s="17" t="s">
        <v>438</v>
      </c>
      <c r="Q851">
        <v>0</v>
      </c>
      <c r="R851" s="17" t="s">
        <v>480</v>
      </c>
      <c r="S851" s="17" t="s">
        <v>653</v>
      </c>
      <c r="T851" s="17" t="s">
        <v>438</v>
      </c>
      <c r="U851">
        <v>13</v>
      </c>
      <c r="V851">
        <v>2021</v>
      </c>
      <c r="W851" s="17" t="s">
        <v>2036</v>
      </c>
      <c r="X851" s="17" t="s">
        <v>482</v>
      </c>
      <c r="Y851">
        <v>7</v>
      </c>
      <c r="Z851" s="17" t="s">
        <v>443</v>
      </c>
      <c r="AA851" s="17" t="s">
        <v>443</v>
      </c>
      <c r="AB851" s="17" t="s">
        <v>444</v>
      </c>
      <c r="AC851">
        <v>0</v>
      </c>
      <c r="AD851">
        <v>0</v>
      </c>
      <c r="AE851">
        <v>0</v>
      </c>
      <c r="AF851">
        <v>2022</v>
      </c>
      <c r="AG851" s="1">
        <v>44562</v>
      </c>
      <c r="AH851" s="1">
        <v>44773</v>
      </c>
      <c r="AI851" s="1">
        <v>44785</v>
      </c>
      <c r="AJ851" s="17" t="s">
        <v>34</v>
      </c>
      <c r="AK851" s="17" t="s">
        <v>35</v>
      </c>
      <c r="AL851" s="17" t="s">
        <v>10388</v>
      </c>
      <c r="AM851" s="17">
        <f>MONTH(EMPENHO[[#This Row],[data_empenho]])</f>
        <v>2</v>
      </c>
    </row>
    <row r="852" spans="1:39" x14ac:dyDescent="0.25">
      <c r="A852">
        <v>8</v>
      </c>
      <c r="B852">
        <v>801</v>
      </c>
      <c r="C852">
        <v>10</v>
      </c>
      <c r="D852">
        <v>301</v>
      </c>
      <c r="E852">
        <v>9</v>
      </c>
      <c r="F852">
        <v>0</v>
      </c>
      <c r="G852">
        <v>2109</v>
      </c>
      <c r="H852" s="17" t="s">
        <v>2028</v>
      </c>
      <c r="I852">
        <v>40</v>
      </c>
      <c r="J852">
        <v>0</v>
      </c>
      <c r="K852" s="17" t="s">
        <v>2035</v>
      </c>
      <c r="L852" s="1">
        <v>44630</v>
      </c>
      <c r="M852">
        <v>-8</v>
      </c>
      <c r="N852" s="17" t="s">
        <v>451</v>
      </c>
      <c r="O852">
        <v>7828</v>
      </c>
      <c r="P852" s="17" t="s">
        <v>438</v>
      </c>
      <c r="Q852">
        <v>0</v>
      </c>
      <c r="R852" s="17" t="s">
        <v>480</v>
      </c>
      <c r="S852" s="17" t="s">
        <v>653</v>
      </c>
      <c r="T852" s="17" t="s">
        <v>438</v>
      </c>
      <c r="U852">
        <v>13</v>
      </c>
      <c r="V852">
        <v>2021</v>
      </c>
      <c r="W852" s="17" t="s">
        <v>4193</v>
      </c>
      <c r="X852" s="17" t="s">
        <v>482</v>
      </c>
      <c r="Y852">
        <v>7</v>
      </c>
      <c r="Z852" s="17" t="s">
        <v>443</v>
      </c>
      <c r="AA852" s="17" t="s">
        <v>443</v>
      </c>
      <c r="AB852" s="17" t="s">
        <v>444</v>
      </c>
      <c r="AC852">
        <v>0</v>
      </c>
      <c r="AD852">
        <v>0</v>
      </c>
      <c r="AE852">
        <v>0</v>
      </c>
      <c r="AF852">
        <v>2022</v>
      </c>
      <c r="AG852" s="1">
        <v>44562</v>
      </c>
      <c r="AH852" s="1">
        <v>44773</v>
      </c>
      <c r="AI852" s="1">
        <v>44785</v>
      </c>
      <c r="AJ852" s="17" t="s">
        <v>34</v>
      </c>
      <c r="AK852" s="17" t="s">
        <v>35</v>
      </c>
      <c r="AL852" s="17" t="s">
        <v>10388</v>
      </c>
      <c r="AM852" s="17">
        <f>MONTH(EMPENHO[[#This Row],[data_empenho]])</f>
        <v>3</v>
      </c>
    </row>
    <row r="853" spans="1:39" x14ac:dyDescent="0.25">
      <c r="A853">
        <v>8</v>
      </c>
      <c r="B853">
        <v>801</v>
      </c>
      <c r="C853">
        <v>10</v>
      </c>
      <c r="D853">
        <v>301</v>
      </c>
      <c r="E853">
        <v>9</v>
      </c>
      <c r="F853">
        <v>0</v>
      </c>
      <c r="G853">
        <v>2109</v>
      </c>
      <c r="H853" s="17" t="s">
        <v>2028</v>
      </c>
      <c r="I853">
        <v>40</v>
      </c>
      <c r="J853">
        <v>0</v>
      </c>
      <c r="K853" s="17" t="s">
        <v>2037</v>
      </c>
      <c r="L853" s="1">
        <v>44594</v>
      </c>
      <c r="M853">
        <v>187.8</v>
      </c>
      <c r="N853" s="17" t="s">
        <v>437</v>
      </c>
      <c r="O853">
        <v>1856</v>
      </c>
      <c r="P853" s="17" t="s">
        <v>438</v>
      </c>
      <c r="Q853">
        <v>0</v>
      </c>
      <c r="R853" s="17" t="s">
        <v>480</v>
      </c>
      <c r="S853" s="17" t="s">
        <v>653</v>
      </c>
      <c r="T853" s="17" t="s">
        <v>438</v>
      </c>
      <c r="U853">
        <v>13</v>
      </c>
      <c r="V853">
        <v>2021</v>
      </c>
      <c r="W853" s="17" t="s">
        <v>2038</v>
      </c>
      <c r="X853" s="17" t="s">
        <v>482</v>
      </c>
      <c r="Y853">
        <v>7</v>
      </c>
      <c r="Z853" s="17" t="s">
        <v>443</v>
      </c>
      <c r="AA853" s="17" t="s">
        <v>443</v>
      </c>
      <c r="AB853" s="17" t="s">
        <v>444</v>
      </c>
      <c r="AC853">
        <v>0</v>
      </c>
      <c r="AD853">
        <v>0</v>
      </c>
      <c r="AE853">
        <v>0</v>
      </c>
      <c r="AF853">
        <v>2022</v>
      </c>
      <c r="AG853" s="1">
        <v>44562</v>
      </c>
      <c r="AH853" s="1">
        <v>44773</v>
      </c>
      <c r="AI853" s="1">
        <v>44785</v>
      </c>
      <c r="AJ853" s="17" t="s">
        <v>34</v>
      </c>
      <c r="AK853" s="17" t="s">
        <v>35</v>
      </c>
      <c r="AL853" s="17" t="s">
        <v>10388</v>
      </c>
      <c r="AM853" s="17">
        <f>MONTH(EMPENHO[[#This Row],[data_empenho]])</f>
        <v>2</v>
      </c>
    </row>
    <row r="854" spans="1:39" x14ac:dyDescent="0.25">
      <c r="A854">
        <v>8</v>
      </c>
      <c r="B854">
        <v>801</v>
      </c>
      <c r="C854">
        <v>10</v>
      </c>
      <c r="D854">
        <v>301</v>
      </c>
      <c r="E854">
        <v>9</v>
      </c>
      <c r="F854">
        <v>0</v>
      </c>
      <c r="G854">
        <v>2109</v>
      </c>
      <c r="H854" s="17" t="s">
        <v>2028</v>
      </c>
      <c r="I854">
        <v>40</v>
      </c>
      <c r="J854">
        <v>0</v>
      </c>
      <c r="K854" s="17" t="s">
        <v>2039</v>
      </c>
      <c r="L854" s="1">
        <v>44594</v>
      </c>
      <c r="M854">
        <v>554.66</v>
      </c>
      <c r="N854" s="17" t="s">
        <v>437</v>
      </c>
      <c r="O854">
        <v>6375</v>
      </c>
      <c r="P854" s="17" t="s">
        <v>438</v>
      </c>
      <c r="Q854">
        <v>0</v>
      </c>
      <c r="R854" s="17" t="s">
        <v>480</v>
      </c>
      <c r="S854" s="17" t="s">
        <v>653</v>
      </c>
      <c r="T854" s="17" t="s">
        <v>438</v>
      </c>
      <c r="U854">
        <v>13</v>
      </c>
      <c r="V854">
        <v>2021</v>
      </c>
      <c r="W854" s="17" t="s">
        <v>2040</v>
      </c>
      <c r="X854" s="17" t="s">
        <v>482</v>
      </c>
      <c r="Y854">
        <v>7</v>
      </c>
      <c r="Z854" s="17" t="s">
        <v>443</v>
      </c>
      <c r="AA854" s="17" t="s">
        <v>443</v>
      </c>
      <c r="AB854" s="17" t="s">
        <v>444</v>
      </c>
      <c r="AC854">
        <v>0</v>
      </c>
      <c r="AD854">
        <v>0</v>
      </c>
      <c r="AE854">
        <v>0</v>
      </c>
      <c r="AF854">
        <v>2022</v>
      </c>
      <c r="AG854" s="1">
        <v>44562</v>
      </c>
      <c r="AH854" s="1">
        <v>44773</v>
      </c>
      <c r="AI854" s="1">
        <v>44785</v>
      </c>
      <c r="AJ854" s="17" t="s">
        <v>34</v>
      </c>
      <c r="AK854" s="17" t="s">
        <v>35</v>
      </c>
      <c r="AL854" s="17" t="s">
        <v>10388</v>
      </c>
      <c r="AM854" s="17">
        <f>MONTH(EMPENHO[[#This Row],[data_empenho]])</f>
        <v>2</v>
      </c>
    </row>
    <row r="855" spans="1:39" x14ac:dyDescent="0.25">
      <c r="A855">
        <v>8</v>
      </c>
      <c r="B855">
        <v>801</v>
      </c>
      <c r="C855">
        <v>10</v>
      </c>
      <c r="D855">
        <v>301</v>
      </c>
      <c r="E855">
        <v>9</v>
      </c>
      <c r="F855">
        <v>0</v>
      </c>
      <c r="G855">
        <v>2109</v>
      </c>
      <c r="H855" s="17" t="s">
        <v>2028</v>
      </c>
      <c r="I855">
        <v>40</v>
      </c>
      <c r="J855">
        <v>0</v>
      </c>
      <c r="K855" s="17" t="s">
        <v>2041</v>
      </c>
      <c r="L855" s="1">
        <v>44594</v>
      </c>
      <c r="M855">
        <v>257.7</v>
      </c>
      <c r="N855" s="17" t="s">
        <v>437</v>
      </c>
      <c r="O855">
        <v>1834</v>
      </c>
      <c r="P855" s="17" t="s">
        <v>438</v>
      </c>
      <c r="Q855">
        <v>0</v>
      </c>
      <c r="R855" s="17" t="s">
        <v>480</v>
      </c>
      <c r="S855" s="17" t="s">
        <v>653</v>
      </c>
      <c r="T855" s="17" t="s">
        <v>438</v>
      </c>
      <c r="U855">
        <v>13</v>
      </c>
      <c r="V855">
        <v>2021</v>
      </c>
      <c r="W855" s="17" t="s">
        <v>2042</v>
      </c>
      <c r="X855" s="17" t="s">
        <v>482</v>
      </c>
      <c r="Y855">
        <v>7</v>
      </c>
      <c r="Z855" s="17" t="s">
        <v>443</v>
      </c>
      <c r="AA855" s="17" t="s">
        <v>443</v>
      </c>
      <c r="AB855" s="17" t="s">
        <v>444</v>
      </c>
      <c r="AC855">
        <v>0</v>
      </c>
      <c r="AD855">
        <v>0</v>
      </c>
      <c r="AE855">
        <v>0</v>
      </c>
      <c r="AF855">
        <v>2022</v>
      </c>
      <c r="AG855" s="1">
        <v>44562</v>
      </c>
      <c r="AH855" s="1">
        <v>44773</v>
      </c>
      <c r="AI855" s="1">
        <v>44785</v>
      </c>
      <c r="AJ855" s="17" t="s">
        <v>34</v>
      </c>
      <c r="AK855" s="17" t="s">
        <v>35</v>
      </c>
      <c r="AL855" s="17" t="s">
        <v>10388</v>
      </c>
      <c r="AM855" s="17">
        <f>MONTH(EMPENHO[[#This Row],[data_empenho]])</f>
        <v>2</v>
      </c>
    </row>
    <row r="856" spans="1:39" x14ac:dyDescent="0.25">
      <c r="A856">
        <v>8</v>
      </c>
      <c r="B856">
        <v>801</v>
      </c>
      <c r="C856">
        <v>10</v>
      </c>
      <c r="D856">
        <v>301</v>
      </c>
      <c r="E856">
        <v>6</v>
      </c>
      <c r="F856">
        <v>0</v>
      </c>
      <c r="G856">
        <v>2092</v>
      </c>
      <c r="H856" s="17" t="s">
        <v>2043</v>
      </c>
      <c r="I856">
        <v>40</v>
      </c>
      <c r="J856">
        <v>0</v>
      </c>
      <c r="K856" s="17" t="s">
        <v>2044</v>
      </c>
      <c r="L856" s="1">
        <v>44594</v>
      </c>
      <c r="M856">
        <v>16700</v>
      </c>
      <c r="N856" s="17" t="s">
        <v>437</v>
      </c>
      <c r="O856">
        <v>6881</v>
      </c>
      <c r="P856" s="17" t="s">
        <v>438</v>
      </c>
      <c r="Q856">
        <v>0</v>
      </c>
      <c r="R856" s="17" t="s">
        <v>480</v>
      </c>
      <c r="S856" s="17" t="s">
        <v>653</v>
      </c>
      <c r="T856" s="17" t="s">
        <v>438</v>
      </c>
      <c r="U856">
        <v>23</v>
      </c>
      <c r="V856">
        <v>2021</v>
      </c>
      <c r="W856" s="17" t="s">
        <v>2045</v>
      </c>
      <c r="X856" s="17" t="s">
        <v>482</v>
      </c>
      <c r="Y856">
        <v>7</v>
      </c>
      <c r="Z856" s="17" t="s">
        <v>443</v>
      </c>
      <c r="AA856" s="17" t="s">
        <v>443</v>
      </c>
      <c r="AB856" s="17" t="s">
        <v>444</v>
      </c>
      <c r="AC856">
        <v>0</v>
      </c>
      <c r="AD856">
        <v>0</v>
      </c>
      <c r="AE856">
        <v>0</v>
      </c>
      <c r="AF856">
        <v>2022</v>
      </c>
      <c r="AG856" s="1">
        <v>44562</v>
      </c>
      <c r="AH856" s="1">
        <v>44773</v>
      </c>
      <c r="AI856" s="1">
        <v>44785</v>
      </c>
      <c r="AJ856" s="17" t="s">
        <v>34</v>
      </c>
      <c r="AK856" s="17" t="s">
        <v>35</v>
      </c>
      <c r="AL856" s="17" t="s">
        <v>10388</v>
      </c>
      <c r="AM856" s="17">
        <f>MONTH(EMPENHO[[#This Row],[data_empenho]])</f>
        <v>2</v>
      </c>
    </row>
    <row r="857" spans="1:39" x14ac:dyDescent="0.25">
      <c r="A857">
        <v>5</v>
      </c>
      <c r="B857">
        <v>502</v>
      </c>
      <c r="C857">
        <v>12</v>
      </c>
      <c r="D857">
        <v>782</v>
      </c>
      <c r="E857">
        <v>2</v>
      </c>
      <c r="F857">
        <v>0</v>
      </c>
      <c r="G857">
        <v>2035</v>
      </c>
      <c r="H857" s="17" t="s">
        <v>860</v>
      </c>
      <c r="I857">
        <v>20</v>
      </c>
      <c r="J857">
        <v>0</v>
      </c>
      <c r="K857" s="17" t="s">
        <v>2046</v>
      </c>
      <c r="L857" s="1">
        <v>44594</v>
      </c>
      <c r="M857">
        <v>4400</v>
      </c>
      <c r="N857" s="17" t="s">
        <v>437</v>
      </c>
      <c r="O857">
        <v>5258</v>
      </c>
      <c r="P857" s="17" t="s">
        <v>438</v>
      </c>
      <c r="Q857">
        <v>0</v>
      </c>
      <c r="R857" s="17" t="s">
        <v>439</v>
      </c>
      <c r="S857" s="17" t="s">
        <v>440</v>
      </c>
      <c r="T857" s="17" t="s">
        <v>438</v>
      </c>
      <c r="U857">
        <v>13</v>
      </c>
      <c r="V857">
        <v>2022</v>
      </c>
      <c r="W857" s="17" t="s">
        <v>2047</v>
      </c>
      <c r="X857" s="17" t="s">
        <v>465</v>
      </c>
      <c r="Y857">
        <v>1</v>
      </c>
      <c r="Z857" s="17" t="s">
        <v>443</v>
      </c>
      <c r="AA857" s="17" t="s">
        <v>443</v>
      </c>
      <c r="AB857" s="17" t="s">
        <v>444</v>
      </c>
      <c r="AC857">
        <v>0</v>
      </c>
      <c r="AD857">
        <v>0</v>
      </c>
      <c r="AE857">
        <v>0</v>
      </c>
      <c r="AF857">
        <v>2022</v>
      </c>
      <c r="AG857" s="1">
        <v>44562</v>
      </c>
      <c r="AH857" s="1">
        <v>44773</v>
      </c>
      <c r="AI857" s="1">
        <v>44785</v>
      </c>
      <c r="AJ857" s="17" t="s">
        <v>34</v>
      </c>
      <c r="AK857" s="17" t="s">
        <v>35</v>
      </c>
      <c r="AL857" s="17" t="s">
        <v>10388</v>
      </c>
      <c r="AM857" s="17">
        <f>MONTH(EMPENHO[[#This Row],[data_empenho]])</f>
        <v>2</v>
      </c>
    </row>
    <row r="858" spans="1:39" x14ac:dyDescent="0.25">
      <c r="A858">
        <v>5</v>
      </c>
      <c r="B858">
        <v>502</v>
      </c>
      <c r="C858">
        <v>12</v>
      </c>
      <c r="D858">
        <v>782</v>
      </c>
      <c r="E858">
        <v>2</v>
      </c>
      <c r="F858">
        <v>0</v>
      </c>
      <c r="G858">
        <v>2035</v>
      </c>
      <c r="H858" s="17" t="s">
        <v>860</v>
      </c>
      <c r="I858">
        <v>20</v>
      </c>
      <c r="J858">
        <v>0</v>
      </c>
      <c r="K858" s="17" t="s">
        <v>2048</v>
      </c>
      <c r="L858" s="1">
        <v>44594</v>
      </c>
      <c r="M858">
        <v>3500</v>
      </c>
      <c r="N858" s="17" t="s">
        <v>437</v>
      </c>
      <c r="O858">
        <v>6193</v>
      </c>
      <c r="P858" s="17" t="s">
        <v>438</v>
      </c>
      <c r="Q858">
        <v>0</v>
      </c>
      <c r="R858" s="17" t="s">
        <v>439</v>
      </c>
      <c r="S858" s="17" t="s">
        <v>440</v>
      </c>
      <c r="T858" s="17" t="s">
        <v>438</v>
      </c>
      <c r="U858">
        <v>10</v>
      </c>
      <c r="V858">
        <v>2022</v>
      </c>
      <c r="W858" s="17" t="s">
        <v>2049</v>
      </c>
      <c r="X858" s="17" t="s">
        <v>465</v>
      </c>
      <c r="Y858">
        <v>1</v>
      </c>
      <c r="Z858" s="17" t="s">
        <v>443</v>
      </c>
      <c r="AA858" s="17" t="s">
        <v>443</v>
      </c>
      <c r="AB858" s="17" t="s">
        <v>444</v>
      </c>
      <c r="AC858">
        <v>0</v>
      </c>
      <c r="AD858">
        <v>0</v>
      </c>
      <c r="AE858">
        <v>0</v>
      </c>
      <c r="AF858">
        <v>2022</v>
      </c>
      <c r="AG858" s="1">
        <v>44562</v>
      </c>
      <c r="AH858" s="1">
        <v>44773</v>
      </c>
      <c r="AI858" s="1">
        <v>44785</v>
      </c>
      <c r="AJ858" s="17" t="s">
        <v>34</v>
      </c>
      <c r="AK858" s="17" t="s">
        <v>35</v>
      </c>
      <c r="AL858" s="17" t="s">
        <v>10388</v>
      </c>
      <c r="AM858" s="17">
        <f>MONTH(EMPENHO[[#This Row],[data_empenho]])</f>
        <v>2</v>
      </c>
    </row>
    <row r="859" spans="1:39" x14ac:dyDescent="0.25">
      <c r="A859">
        <v>7</v>
      </c>
      <c r="B859">
        <v>702</v>
      </c>
      <c r="C859">
        <v>15</v>
      </c>
      <c r="D859">
        <v>451</v>
      </c>
      <c r="E859">
        <v>17</v>
      </c>
      <c r="F859">
        <v>0</v>
      </c>
      <c r="G859">
        <v>1001</v>
      </c>
      <c r="H859" s="17" t="s">
        <v>2050</v>
      </c>
      <c r="I859">
        <v>1</v>
      </c>
      <c r="J859">
        <v>0</v>
      </c>
      <c r="K859" s="17" t="s">
        <v>2051</v>
      </c>
      <c r="L859" s="1">
        <v>44594</v>
      </c>
      <c r="M859">
        <v>1100</v>
      </c>
      <c r="N859" s="17" t="s">
        <v>437</v>
      </c>
      <c r="O859">
        <v>8098</v>
      </c>
      <c r="P859" s="17" t="s">
        <v>438</v>
      </c>
      <c r="Q859">
        <v>0</v>
      </c>
      <c r="R859" s="17" t="s">
        <v>439</v>
      </c>
      <c r="S859" s="17" t="s">
        <v>440</v>
      </c>
      <c r="T859" s="17" t="s">
        <v>438</v>
      </c>
      <c r="U859">
        <v>11</v>
      </c>
      <c r="V859">
        <v>2022</v>
      </c>
      <c r="W859" s="17" t="s">
        <v>2052</v>
      </c>
      <c r="X859" s="17" t="s">
        <v>465</v>
      </c>
      <c r="Y859">
        <v>1</v>
      </c>
      <c r="Z859" s="17" t="s">
        <v>443</v>
      </c>
      <c r="AA859" s="17" t="s">
        <v>443</v>
      </c>
      <c r="AB859" s="17" t="s">
        <v>444</v>
      </c>
      <c r="AC859">
        <v>0</v>
      </c>
      <c r="AD859">
        <v>0</v>
      </c>
      <c r="AE859">
        <v>0</v>
      </c>
      <c r="AF859">
        <v>2022</v>
      </c>
      <c r="AG859" s="1">
        <v>44562</v>
      </c>
      <c r="AH859" s="1">
        <v>44773</v>
      </c>
      <c r="AI859" s="1">
        <v>44785</v>
      </c>
      <c r="AJ859" s="17" t="s">
        <v>34</v>
      </c>
      <c r="AK859" s="17" t="s">
        <v>35</v>
      </c>
      <c r="AL859" s="17" t="s">
        <v>10388</v>
      </c>
      <c r="AM859" s="17">
        <f>MONTH(EMPENHO[[#This Row],[data_empenho]])</f>
        <v>2</v>
      </c>
    </row>
    <row r="860" spans="1:39" x14ac:dyDescent="0.25">
      <c r="A860">
        <v>7</v>
      </c>
      <c r="B860">
        <v>702</v>
      </c>
      <c r="C860">
        <v>15</v>
      </c>
      <c r="D860">
        <v>451</v>
      </c>
      <c r="E860">
        <v>17</v>
      </c>
      <c r="F860">
        <v>0</v>
      </c>
      <c r="G860">
        <v>2002</v>
      </c>
      <c r="H860" s="17" t="s">
        <v>2043</v>
      </c>
      <c r="I860">
        <v>1</v>
      </c>
      <c r="J860">
        <v>0</v>
      </c>
      <c r="K860" s="17" t="s">
        <v>2053</v>
      </c>
      <c r="L860" s="1">
        <v>44594</v>
      </c>
      <c r="M860">
        <v>2501.0500000000002</v>
      </c>
      <c r="N860" s="17" t="s">
        <v>437</v>
      </c>
      <c r="O860">
        <v>7798</v>
      </c>
      <c r="P860" s="17" t="s">
        <v>438</v>
      </c>
      <c r="Q860">
        <v>0</v>
      </c>
      <c r="R860" s="17" t="s">
        <v>439</v>
      </c>
      <c r="S860" s="17" t="s">
        <v>440</v>
      </c>
      <c r="T860" s="17" t="s">
        <v>438</v>
      </c>
      <c r="U860">
        <v>12</v>
      </c>
      <c r="V860">
        <v>2022</v>
      </c>
      <c r="W860" s="17" t="s">
        <v>2054</v>
      </c>
      <c r="X860" s="17" t="s">
        <v>465</v>
      </c>
      <c r="Y860">
        <v>1</v>
      </c>
      <c r="Z860" s="17" t="s">
        <v>443</v>
      </c>
      <c r="AA860" s="17" t="s">
        <v>443</v>
      </c>
      <c r="AB860" s="17" t="s">
        <v>444</v>
      </c>
      <c r="AC860">
        <v>0</v>
      </c>
      <c r="AD860">
        <v>0</v>
      </c>
      <c r="AE860">
        <v>0</v>
      </c>
      <c r="AF860">
        <v>2022</v>
      </c>
      <c r="AG860" s="1">
        <v>44562</v>
      </c>
      <c r="AH860" s="1">
        <v>44773</v>
      </c>
      <c r="AI860" s="1">
        <v>44785</v>
      </c>
      <c r="AJ860" s="17" t="s">
        <v>34</v>
      </c>
      <c r="AK860" s="17" t="s">
        <v>35</v>
      </c>
      <c r="AL860" s="17" t="s">
        <v>10388</v>
      </c>
      <c r="AM860" s="17">
        <f>MONTH(EMPENHO[[#This Row],[data_empenho]])</f>
        <v>2</v>
      </c>
    </row>
    <row r="861" spans="1:39" x14ac:dyDescent="0.25">
      <c r="A861">
        <v>5</v>
      </c>
      <c r="B861">
        <v>502</v>
      </c>
      <c r="C861">
        <v>12</v>
      </c>
      <c r="D861">
        <v>128</v>
      </c>
      <c r="E861">
        <v>2</v>
      </c>
      <c r="F861">
        <v>0</v>
      </c>
      <c r="G861">
        <v>2023</v>
      </c>
      <c r="H861" s="17" t="s">
        <v>2055</v>
      </c>
      <c r="I861">
        <v>20</v>
      </c>
      <c r="J861">
        <v>0</v>
      </c>
      <c r="K861" s="17" t="s">
        <v>2056</v>
      </c>
      <c r="L861" s="1">
        <v>44594</v>
      </c>
      <c r="M861">
        <v>1500</v>
      </c>
      <c r="N861" s="17" t="s">
        <v>437</v>
      </c>
      <c r="O861">
        <v>8299</v>
      </c>
      <c r="P861" s="17" t="s">
        <v>438</v>
      </c>
      <c r="Q861">
        <v>0</v>
      </c>
      <c r="R861" s="17" t="s">
        <v>439</v>
      </c>
      <c r="S861" s="17" t="s">
        <v>440</v>
      </c>
      <c r="T861" s="17" t="s">
        <v>438</v>
      </c>
      <c r="U861">
        <v>0</v>
      </c>
      <c r="V861">
        <v>0</v>
      </c>
      <c r="W861" s="17" t="s">
        <v>2057</v>
      </c>
      <c r="X861" s="17" t="s">
        <v>465</v>
      </c>
      <c r="Y861">
        <v>1</v>
      </c>
      <c r="Z861" s="17" t="s">
        <v>443</v>
      </c>
      <c r="AA861" s="17" t="s">
        <v>443</v>
      </c>
      <c r="AB861" s="17" t="s">
        <v>444</v>
      </c>
      <c r="AC861">
        <v>0</v>
      </c>
      <c r="AD861">
        <v>0</v>
      </c>
      <c r="AE861">
        <v>0</v>
      </c>
      <c r="AF861">
        <v>2022</v>
      </c>
      <c r="AG861" s="1">
        <v>44562</v>
      </c>
      <c r="AH861" s="1">
        <v>44773</v>
      </c>
      <c r="AI861" s="1">
        <v>44785</v>
      </c>
      <c r="AJ861" s="17" t="s">
        <v>34</v>
      </c>
      <c r="AK861" s="17" t="s">
        <v>35</v>
      </c>
      <c r="AL861" s="17" t="s">
        <v>10388</v>
      </c>
      <c r="AM861" s="17">
        <f>MONTH(EMPENHO[[#This Row],[data_empenho]])</f>
        <v>2</v>
      </c>
    </row>
    <row r="862" spans="1:39" x14ac:dyDescent="0.25">
      <c r="A862">
        <v>5</v>
      </c>
      <c r="B862">
        <v>502</v>
      </c>
      <c r="C862">
        <v>12</v>
      </c>
      <c r="D862">
        <v>128</v>
      </c>
      <c r="E862">
        <v>2</v>
      </c>
      <c r="F862">
        <v>0</v>
      </c>
      <c r="G862">
        <v>2023</v>
      </c>
      <c r="H862" s="17" t="s">
        <v>921</v>
      </c>
      <c r="I862">
        <v>20</v>
      </c>
      <c r="J862">
        <v>0</v>
      </c>
      <c r="K862" s="17" t="s">
        <v>2058</v>
      </c>
      <c r="L862" s="1">
        <v>44594</v>
      </c>
      <c r="M862">
        <v>200</v>
      </c>
      <c r="N862" s="17" t="s">
        <v>437</v>
      </c>
      <c r="O862">
        <v>6610</v>
      </c>
      <c r="P862" s="17" t="s">
        <v>438</v>
      </c>
      <c r="Q862">
        <v>0</v>
      </c>
      <c r="R862" s="17" t="s">
        <v>439</v>
      </c>
      <c r="S862" s="17" t="s">
        <v>440</v>
      </c>
      <c r="T862" s="17" t="s">
        <v>438</v>
      </c>
      <c r="U862">
        <v>0</v>
      </c>
      <c r="V862">
        <v>0</v>
      </c>
      <c r="W862" s="17" t="s">
        <v>2059</v>
      </c>
      <c r="X862" s="17" t="s">
        <v>465</v>
      </c>
      <c r="Y862">
        <v>1</v>
      </c>
      <c r="Z862" s="17" t="s">
        <v>443</v>
      </c>
      <c r="AA862" s="17" t="s">
        <v>443</v>
      </c>
      <c r="AB862" s="17" t="s">
        <v>444</v>
      </c>
      <c r="AC862">
        <v>0</v>
      </c>
      <c r="AD862">
        <v>0</v>
      </c>
      <c r="AE862">
        <v>0</v>
      </c>
      <c r="AF862">
        <v>2022</v>
      </c>
      <c r="AG862" s="1">
        <v>44562</v>
      </c>
      <c r="AH862" s="1">
        <v>44773</v>
      </c>
      <c r="AI862" s="1">
        <v>44785</v>
      </c>
      <c r="AJ862" s="17" t="s">
        <v>34</v>
      </c>
      <c r="AK862" s="17" t="s">
        <v>35</v>
      </c>
      <c r="AL862" s="17" t="s">
        <v>10388</v>
      </c>
      <c r="AM862" s="17">
        <f>MONTH(EMPENHO[[#This Row],[data_empenho]])</f>
        <v>2</v>
      </c>
    </row>
    <row r="863" spans="1:39" x14ac:dyDescent="0.25">
      <c r="A863">
        <v>7</v>
      </c>
      <c r="B863">
        <v>702</v>
      </c>
      <c r="C863">
        <v>15</v>
      </c>
      <c r="D863">
        <v>452</v>
      </c>
      <c r="E863">
        <v>10</v>
      </c>
      <c r="F863">
        <v>0</v>
      </c>
      <c r="G863">
        <v>2004</v>
      </c>
      <c r="H863" s="17" t="s">
        <v>587</v>
      </c>
      <c r="I863">
        <v>1</v>
      </c>
      <c r="J863">
        <v>0</v>
      </c>
      <c r="K863" s="17" t="s">
        <v>2060</v>
      </c>
      <c r="L863" s="1">
        <v>44594</v>
      </c>
      <c r="M863">
        <v>850</v>
      </c>
      <c r="N863" s="17" t="s">
        <v>437</v>
      </c>
      <c r="O863">
        <v>8295</v>
      </c>
      <c r="P863" s="17" t="s">
        <v>438</v>
      </c>
      <c r="Q863">
        <v>904</v>
      </c>
      <c r="R863" s="17" t="s">
        <v>439</v>
      </c>
      <c r="S863" s="17" t="s">
        <v>440</v>
      </c>
      <c r="T863" s="17" t="s">
        <v>438</v>
      </c>
      <c r="U863">
        <v>0</v>
      </c>
      <c r="V863">
        <v>0</v>
      </c>
      <c r="W863" s="17" t="s">
        <v>2061</v>
      </c>
      <c r="X863" s="17" t="s">
        <v>465</v>
      </c>
      <c r="Y863">
        <v>1</v>
      </c>
      <c r="Z863" s="17" t="s">
        <v>443</v>
      </c>
      <c r="AA863" s="17" t="s">
        <v>443</v>
      </c>
      <c r="AB863" s="17" t="s">
        <v>444</v>
      </c>
      <c r="AC863">
        <v>0</v>
      </c>
      <c r="AD863">
        <v>0</v>
      </c>
      <c r="AE863">
        <v>0</v>
      </c>
      <c r="AF863">
        <v>2022</v>
      </c>
      <c r="AG863" s="1">
        <v>44562</v>
      </c>
      <c r="AH863" s="1">
        <v>44773</v>
      </c>
      <c r="AI863" s="1">
        <v>44785</v>
      </c>
      <c r="AJ863" s="17" t="s">
        <v>34</v>
      </c>
      <c r="AK863" s="17" t="s">
        <v>35</v>
      </c>
      <c r="AL863" s="17" t="s">
        <v>10388</v>
      </c>
      <c r="AM863" s="17">
        <f>MONTH(EMPENHO[[#This Row],[data_empenho]])</f>
        <v>2</v>
      </c>
    </row>
    <row r="864" spans="1:39" x14ac:dyDescent="0.25">
      <c r="A864">
        <v>5</v>
      </c>
      <c r="B864">
        <v>502</v>
      </c>
      <c r="C864">
        <v>12</v>
      </c>
      <c r="D864">
        <v>361</v>
      </c>
      <c r="E864">
        <v>2</v>
      </c>
      <c r="F864">
        <v>0</v>
      </c>
      <c r="G864">
        <v>2031</v>
      </c>
      <c r="H864" s="17" t="s">
        <v>2062</v>
      </c>
      <c r="I864">
        <v>20</v>
      </c>
      <c r="J864">
        <v>0</v>
      </c>
      <c r="K864" s="17" t="s">
        <v>2063</v>
      </c>
      <c r="L864" s="1">
        <v>44594</v>
      </c>
      <c r="M864">
        <v>336</v>
      </c>
      <c r="N864" s="17" t="s">
        <v>437</v>
      </c>
      <c r="O864">
        <v>8296</v>
      </c>
      <c r="P864" s="17" t="s">
        <v>438</v>
      </c>
      <c r="Q864">
        <v>0</v>
      </c>
      <c r="R864" s="17" t="s">
        <v>439</v>
      </c>
      <c r="S864" s="17" t="s">
        <v>440</v>
      </c>
      <c r="T864" s="17" t="s">
        <v>438</v>
      </c>
      <c r="U864">
        <v>0</v>
      </c>
      <c r="V864">
        <v>0</v>
      </c>
      <c r="W864" s="17" t="s">
        <v>2064</v>
      </c>
      <c r="X864" s="17" t="s">
        <v>465</v>
      </c>
      <c r="Y864">
        <v>1</v>
      </c>
      <c r="Z864" s="17" t="s">
        <v>443</v>
      </c>
      <c r="AA864" s="17" t="s">
        <v>443</v>
      </c>
      <c r="AB864" s="17" t="s">
        <v>444</v>
      </c>
      <c r="AC864">
        <v>0</v>
      </c>
      <c r="AD864">
        <v>0</v>
      </c>
      <c r="AE864">
        <v>0</v>
      </c>
      <c r="AF864">
        <v>2022</v>
      </c>
      <c r="AG864" s="1">
        <v>44562</v>
      </c>
      <c r="AH864" s="1">
        <v>44773</v>
      </c>
      <c r="AI864" s="1">
        <v>44785</v>
      </c>
      <c r="AJ864" s="17" t="s">
        <v>34</v>
      </c>
      <c r="AK864" s="17" t="s">
        <v>35</v>
      </c>
      <c r="AL864" s="17" t="s">
        <v>10388</v>
      </c>
      <c r="AM864" s="17">
        <f>MONTH(EMPENHO[[#This Row],[data_empenho]])</f>
        <v>2</v>
      </c>
    </row>
    <row r="865" spans="1:39" x14ac:dyDescent="0.25">
      <c r="A865">
        <v>5</v>
      </c>
      <c r="B865">
        <v>502</v>
      </c>
      <c r="C865">
        <v>12</v>
      </c>
      <c r="D865">
        <v>365</v>
      </c>
      <c r="E865">
        <v>2</v>
      </c>
      <c r="F865">
        <v>0</v>
      </c>
      <c r="G865">
        <v>2033</v>
      </c>
      <c r="H865" s="17" t="s">
        <v>2062</v>
      </c>
      <c r="I865">
        <v>20</v>
      </c>
      <c r="J865">
        <v>0</v>
      </c>
      <c r="K865" s="17" t="s">
        <v>2065</v>
      </c>
      <c r="L865" s="1">
        <v>44594</v>
      </c>
      <c r="M865">
        <v>336</v>
      </c>
      <c r="N865" s="17" t="s">
        <v>437</v>
      </c>
      <c r="O865">
        <v>8296</v>
      </c>
      <c r="P865" s="17" t="s">
        <v>438</v>
      </c>
      <c r="Q865">
        <v>0</v>
      </c>
      <c r="R865" s="17" t="s">
        <v>439</v>
      </c>
      <c r="S865" s="17" t="s">
        <v>440</v>
      </c>
      <c r="T865" s="17" t="s">
        <v>438</v>
      </c>
      <c r="U865">
        <v>0</v>
      </c>
      <c r="V865">
        <v>0</v>
      </c>
      <c r="W865" s="17" t="s">
        <v>2066</v>
      </c>
      <c r="X865" s="17" t="s">
        <v>465</v>
      </c>
      <c r="Y865">
        <v>1</v>
      </c>
      <c r="Z865" s="17" t="s">
        <v>443</v>
      </c>
      <c r="AA865" s="17" t="s">
        <v>443</v>
      </c>
      <c r="AB865" s="17" t="s">
        <v>444</v>
      </c>
      <c r="AC865">
        <v>0</v>
      </c>
      <c r="AD865">
        <v>0</v>
      </c>
      <c r="AE865">
        <v>0</v>
      </c>
      <c r="AF865">
        <v>2022</v>
      </c>
      <c r="AG865" s="1">
        <v>44562</v>
      </c>
      <c r="AH865" s="1">
        <v>44773</v>
      </c>
      <c r="AI865" s="1">
        <v>44785</v>
      </c>
      <c r="AJ865" s="17" t="s">
        <v>34</v>
      </c>
      <c r="AK865" s="17" t="s">
        <v>35</v>
      </c>
      <c r="AL865" s="17" t="s">
        <v>10388</v>
      </c>
      <c r="AM865" s="17">
        <f>MONTH(EMPENHO[[#This Row],[data_empenho]])</f>
        <v>2</v>
      </c>
    </row>
    <row r="866" spans="1:39" x14ac:dyDescent="0.25">
      <c r="A866">
        <v>9</v>
      </c>
      <c r="B866">
        <v>902</v>
      </c>
      <c r="C866">
        <v>8</v>
      </c>
      <c r="D866">
        <v>334</v>
      </c>
      <c r="E866">
        <v>11</v>
      </c>
      <c r="F866">
        <v>0</v>
      </c>
      <c r="G866">
        <v>2021</v>
      </c>
      <c r="H866" s="17" t="s">
        <v>2067</v>
      </c>
      <c r="I866">
        <v>1</v>
      </c>
      <c r="J866">
        <v>0</v>
      </c>
      <c r="K866" s="17" t="s">
        <v>2068</v>
      </c>
      <c r="L866" s="1">
        <v>44594</v>
      </c>
      <c r="M866">
        <v>110</v>
      </c>
      <c r="N866" s="17" t="s">
        <v>437</v>
      </c>
      <c r="O866">
        <v>5584</v>
      </c>
      <c r="P866" s="17" t="s">
        <v>438</v>
      </c>
      <c r="Q866">
        <v>0</v>
      </c>
      <c r="R866" s="17" t="s">
        <v>439</v>
      </c>
      <c r="S866" s="17" t="s">
        <v>440</v>
      </c>
      <c r="T866" s="17" t="s">
        <v>438</v>
      </c>
      <c r="U866">
        <v>0</v>
      </c>
      <c r="V866">
        <v>0</v>
      </c>
      <c r="W866" s="17" t="s">
        <v>2069</v>
      </c>
      <c r="X866" s="17" t="s">
        <v>465</v>
      </c>
      <c r="Y866">
        <v>1</v>
      </c>
      <c r="Z866" s="17" t="s">
        <v>443</v>
      </c>
      <c r="AA866" s="17" t="s">
        <v>443</v>
      </c>
      <c r="AB866" s="17" t="s">
        <v>444</v>
      </c>
      <c r="AC866">
        <v>0</v>
      </c>
      <c r="AD866">
        <v>0</v>
      </c>
      <c r="AE866">
        <v>0</v>
      </c>
      <c r="AF866">
        <v>2022</v>
      </c>
      <c r="AG866" s="1">
        <v>44562</v>
      </c>
      <c r="AH866" s="1">
        <v>44773</v>
      </c>
      <c r="AI866" s="1">
        <v>44785</v>
      </c>
      <c r="AJ866" s="17" t="s">
        <v>34</v>
      </c>
      <c r="AK866" s="17" t="s">
        <v>35</v>
      </c>
      <c r="AL866" s="17" t="s">
        <v>10388</v>
      </c>
      <c r="AM866" s="17">
        <f>MONTH(EMPENHO[[#This Row],[data_empenho]])</f>
        <v>2</v>
      </c>
    </row>
    <row r="867" spans="1:39" x14ac:dyDescent="0.25">
      <c r="A867">
        <v>9</v>
      </c>
      <c r="B867">
        <v>902</v>
      </c>
      <c r="C867">
        <v>8</v>
      </c>
      <c r="D867">
        <v>334</v>
      </c>
      <c r="E867">
        <v>11</v>
      </c>
      <c r="F867">
        <v>0</v>
      </c>
      <c r="G867">
        <v>2021</v>
      </c>
      <c r="H867" s="17" t="s">
        <v>2067</v>
      </c>
      <c r="I867">
        <v>1</v>
      </c>
      <c r="J867">
        <v>0</v>
      </c>
      <c r="K867" s="17" t="s">
        <v>2070</v>
      </c>
      <c r="L867" s="1">
        <v>44594</v>
      </c>
      <c r="M867">
        <v>466</v>
      </c>
      <c r="N867" s="17" t="s">
        <v>437</v>
      </c>
      <c r="O867">
        <v>5584</v>
      </c>
      <c r="P867" s="17" t="s">
        <v>438</v>
      </c>
      <c r="Q867">
        <v>0</v>
      </c>
      <c r="R867" s="17" t="s">
        <v>439</v>
      </c>
      <c r="S867" s="17" t="s">
        <v>440</v>
      </c>
      <c r="T867" s="17" t="s">
        <v>438</v>
      </c>
      <c r="U867">
        <v>0</v>
      </c>
      <c r="V867">
        <v>0</v>
      </c>
      <c r="W867" s="17" t="s">
        <v>2071</v>
      </c>
      <c r="X867" s="17" t="s">
        <v>465</v>
      </c>
      <c r="Y867">
        <v>1</v>
      </c>
      <c r="Z867" s="17" t="s">
        <v>443</v>
      </c>
      <c r="AA867" s="17" t="s">
        <v>443</v>
      </c>
      <c r="AB867" s="17" t="s">
        <v>444</v>
      </c>
      <c r="AC867">
        <v>0</v>
      </c>
      <c r="AD867">
        <v>0</v>
      </c>
      <c r="AE867">
        <v>0</v>
      </c>
      <c r="AF867">
        <v>2022</v>
      </c>
      <c r="AG867" s="1">
        <v>44562</v>
      </c>
      <c r="AH867" s="1">
        <v>44773</v>
      </c>
      <c r="AI867" s="1">
        <v>44785</v>
      </c>
      <c r="AJ867" s="17" t="s">
        <v>34</v>
      </c>
      <c r="AK867" s="17" t="s">
        <v>35</v>
      </c>
      <c r="AL867" s="17" t="s">
        <v>10388</v>
      </c>
      <c r="AM867" s="17">
        <f>MONTH(EMPENHO[[#This Row],[data_empenho]])</f>
        <v>2</v>
      </c>
    </row>
    <row r="868" spans="1:39" x14ac:dyDescent="0.25">
      <c r="A868">
        <v>8</v>
      </c>
      <c r="B868">
        <v>801</v>
      </c>
      <c r="C868">
        <v>10</v>
      </c>
      <c r="D868">
        <v>301</v>
      </c>
      <c r="E868">
        <v>6</v>
      </c>
      <c r="F868">
        <v>0</v>
      </c>
      <c r="G868">
        <v>2092</v>
      </c>
      <c r="H868" s="17" t="s">
        <v>2072</v>
      </c>
      <c r="I868">
        <v>40</v>
      </c>
      <c r="J868">
        <v>0</v>
      </c>
      <c r="K868" s="17" t="s">
        <v>2073</v>
      </c>
      <c r="L868" s="1">
        <v>44594</v>
      </c>
      <c r="M868">
        <v>1230</v>
      </c>
      <c r="N868" s="17" t="s">
        <v>437</v>
      </c>
      <c r="O868">
        <v>379</v>
      </c>
      <c r="P868" s="17" t="s">
        <v>438</v>
      </c>
      <c r="Q868">
        <v>0</v>
      </c>
      <c r="R868" s="17" t="s">
        <v>439</v>
      </c>
      <c r="S868" s="17" t="s">
        <v>440</v>
      </c>
      <c r="T868" s="17" t="s">
        <v>438</v>
      </c>
      <c r="U868">
        <v>0</v>
      </c>
      <c r="V868">
        <v>0</v>
      </c>
      <c r="W868" s="17" t="s">
        <v>2074</v>
      </c>
      <c r="X868" s="17" t="s">
        <v>465</v>
      </c>
      <c r="Y868">
        <v>1</v>
      </c>
      <c r="Z868" s="17" t="s">
        <v>443</v>
      </c>
      <c r="AA868" s="17" t="s">
        <v>443</v>
      </c>
      <c r="AB868" s="17" t="s">
        <v>444</v>
      </c>
      <c r="AC868">
        <v>0</v>
      </c>
      <c r="AD868">
        <v>0</v>
      </c>
      <c r="AE868">
        <v>0</v>
      </c>
      <c r="AF868">
        <v>2022</v>
      </c>
      <c r="AG868" s="1">
        <v>44562</v>
      </c>
      <c r="AH868" s="1">
        <v>44773</v>
      </c>
      <c r="AI868" s="1">
        <v>44785</v>
      </c>
      <c r="AJ868" s="17" t="s">
        <v>34</v>
      </c>
      <c r="AK868" s="17" t="s">
        <v>35</v>
      </c>
      <c r="AL868" s="17" t="s">
        <v>10388</v>
      </c>
      <c r="AM868" s="17">
        <f>MONTH(EMPENHO[[#This Row],[data_empenho]])</f>
        <v>2</v>
      </c>
    </row>
    <row r="869" spans="1:39" x14ac:dyDescent="0.25">
      <c r="A869">
        <v>5</v>
      </c>
      <c r="B869">
        <v>501</v>
      </c>
      <c r="C869">
        <v>4</v>
      </c>
      <c r="D869">
        <v>122</v>
      </c>
      <c r="E869">
        <v>1</v>
      </c>
      <c r="F869">
        <v>0</v>
      </c>
      <c r="G869">
        <v>2022</v>
      </c>
      <c r="H869" s="17" t="s">
        <v>2075</v>
      </c>
      <c r="I869">
        <v>1</v>
      </c>
      <c r="J869">
        <v>0</v>
      </c>
      <c r="K869" s="17" t="s">
        <v>2076</v>
      </c>
      <c r="L869" s="1">
        <v>44594</v>
      </c>
      <c r="M869">
        <v>730</v>
      </c>
      <c r="N869" s="17" t="s">
        <v>437</v>
      </c>
      <c r="O869">
        <v>4684</v>
      </c>
      <c r="P869" s="17" t="s">
        <v>438</v>
      </c>
      <c r="Q869">
        <v>0</v>
      </c>
      <c r="R869" s="17" t="s">
        <v>439</v>
      </c>
      <c r="S869" s="17" t="s">
        <v>440</v>
      </c>
      <c r="T869" s="17" t="s">
        <v>438</v>
      </c>
      <c r="U869">
        <v>0</v>
      </c>
      <c r="V869">
        <v>0</v>
      </c>
      <c r="W869" s="17" t="s">
        <v>2077</v>
      </c>
      <c r="X869" s="17" t="s">
        <v>465</v>
      </c>
      <c r="Y869">
        <v>1</v>
      </c>
      <c r="Z869" s="17" t="s">
        <v>443</v>
      </c>
      <c r="AA869" s="17" t="s">
        <v>443</v>
      </c>
      <c r="AB869" s="17" t="s">
        <v>444</v>
      </c>
      <c r="AC869">
        <v>0</v>
      </c>
      <c r="AD869">
        <v>0</v>
      </c>
      <c r="AE869">
        <v>0</v>
      </c>
      <c r="AF869">
        <v>2022</v>
      </c>
      <c r="AG869" s="1">
        <v>44562</v>
      </c>
      <c r="AH869" s="1">
        <v>44773</v>
      </c>
      <c r="AI869" s="1">
        <v>44785</v>
      </c>
      <c r="AJ869" s="17" t="s">
        <v>34</v>
      </c>
      <c r="AK869" s="17" t="s">
        <v>35</v>
      </c>
      <c r="AL869" s="17" t="s">
        <v>10388</v>
      </c>
      <c r="AM869" s="17">
        <f>MONTH(EMPENHO[[#This Row],[data_empenho]])</f>
        <v>2</v>
      </c>
    </row>
    <row r="870" spans="1:39" x14ac:dyDescent="0.25">
      <c r="A870">
        <v>5</v>
      </c>
      <c r="B870">
        <v>501</v>
      </c>
      <c r="C870">
        <v>4</v>
      </c>
      <c r="D870">
        <v>122</v>
      </c>
      <c r="E870">
        <v>1</v>
      </c>
      <c r="F870">
        <v>0</v>
      </c>
      <c r="G870">
        <v>2022</v>
      </c>
      <c r="H870" s="17" t="s">
        <v>587</v>
      </c>
      <c r="I870">
        <v>1</v>
      </c>
      <c r="J870">
        <v>0</v>
      </c>
      <c r="K870" s="17" t="s">
        <v>2078</v>
      </c>
      <c r="L870" s="1">
        <v>44594</v>
      </c>
      <c r="M870">
        <v>237</v>
      </c>
      <c r="N870" s="17" t="s">
        <v>437</v>
      </c>
      <c r="O870">
        <v>7373</v>
      </c>
      <c r="P870" s="17" t="s">
        <v>438</v>
      </c>
      <c r="Q870">
        <v>0</v>
      </c>
      <c r="R870" s="17" t="s">
        <v>439</v>
      </c>
      <c r="S870" s="17" t="s">
        <v>440</v>
      </c>
      <c r="T870" s="17" t="s">
        <v>438</v>
      </c>
      <c r="U870">
        <v>0</v>
      </c>
      <c r="V870">
        <v>0</v>
      </c>
      <c r="W870" s="17" t="s">
        <v>2079</v>
      </c>
      <c r="X870" s="17" t="s">
        <v>465</v>
      </c>
      <c r="Y870">
        <v>1</v>
      </c>
      <c r="Z870" s="17" t="s">
        <v>443</v>
      </c>
      <c r="AA870" s="17" t="s">
        <v>443</v>
      </c>
      <c r="AB870" s="17" t="s">
        <v>444</v>
      </c>
      <c r="AC870">
        <v>0</v>
      </c>
      <c r="AD870">
        <v>0</v>
      </c>
      <c r="AE870">
        <v>0</v>
      </c>
      <c r="AF870">
        <v>2022</v>
      </c>
      <c r="AG870" s="1">
        <v>44562</v>
      </c>
      <c r="AH870" s="1">
        <v>44773</v>
      </c>
      <c r="AI870" s="1">
        <v>44785</v>
      </c>
      <c r="AJ870" s="17" t="s">
        <v>34</v>
      </c>
      <c r="AK870" s="17" t="s">
        <v>35</v>
      </c>
      <c r="AL870" s="17" t="s">
        <v>10388</v>
      </c>
      <c r="AM870" s="17">
        <f>MONTH(EMPENHO[[#This Row],[data_empenho]])</f>
        <v>2</v>
      </c>
    </row>
    <row r="871" spans="1:39" x14ac:dyDescent="0.25">
      <c r="A871">
        <v>5</v>
      </c>
      <c r="B871">
        <v>502</v>
      </c>
      <c r="C871">
        <v>12</v>
      </c>
      <c r="D871">
        <v>361</v>
      </c>
      <c r="E871">
        <v>2</v>
      </c>
      <c r="F871">
        <v>0</v>
      </c>
      <c r="G871">
        <v>2031</v>
      </c>
      <c r="H871" s="17" t="s">
        <v>587</v>
      </c>
      <c r="I871">
        <v>20</v>
      </c>
      <c r="J871">
        <v>0</v>
      </c>
      <c r="K871" s="17" t="s">
        <v>2080</v>
      </c>
      <c r="L871" s="1">
        <v>44594</v>
      </c>
      <c r="M871">
        <v>790</v>
      </c>
      <c r="N871" s="17" t="s">
        <v>437</v>
      </c>
      <c r="O871">
        <v>7373</v>
      </c>
      <c r="P871" s="17" t="s">
        <v>438</v>
      </c>
      <c r="Q871">
        <v>0</v>
      </c>
      <c r="R871" s="17" t="s">
        <v>439</v>
      </c>
      <c r="S871" s="17" t="s">
        <v>440</v>
      </c>
      <c r="T871" s="17" t="s">
        <v>438</v>
      </c>
      <c r="U871">
        <v>0</v>
      </c>
      <c r="V871">
        <v>0</v>
      </c>
      <c r="W871" s="17" t="s">
        <v>2081</v>
      </c>
      <c r="X871" s="17" t="s">
        <v>465</v>
      </c>
      <c r="Y871">
        <v>1</v>
      </c>
      <c r="Z871" s="17" t="s">
        <v>443</v>
      </c>
      <c r="AA871" s="17" t="s">
        <v>443</v>
      </c>
      <c r="AB871" s="17" t="s">
        <v>444</v>
      </c>
      <c r="AC871">
        <v>0</v>
      </c>
      <c r="AD871">
        <v>0</v>
      </c>
      <c r="AE871">
        <v>0</v>
      </c>
      <c r="AF871">
        <v>2022</v>
      </c>
      <c r="AG871" s="1">
        <v>44562</v>
      </c>
      <c r="AH871" s="1">
        <v>44773</v>
      </c>
      <c r="AI871" s="1">
        <v>44785</v>
      </c>
      <c r="AJ871" s="17" t="s">
        <v>34</v>
      </c>
      <c r="AK871" s="17" t="s">
        <v>35</v>
      </c>
      <c r="AL871" s="17" t="s">
        <v>10388</v>
      </c>
      <c r="AM871" s="17">
        <f>MONTH(EMPENHO[[#This Row],[data_empenho]])</f>
        <v>2</v>
      </c>
    </row>
    <row r="872" spans="1:39" x14ac:dyDescent="0.25">
      <c r="A872">
        <v>6</v>
      </c>
      <c r="B872">
        <v>603</v>
      </c>
      <c r="C872">
        <v>26</v>
      </c>
      <c r="D872">
        <v>782</v>
      </c>
      <c r="E872">
        <v>17</v>
      </c>
      <c r="F872">
        <v>0</v>
      </c>
      <c r="G872">
        <v>2073</v>
      </c>
      <c r="H872" s="17" t="s">
        <v>698</v>
      </c>
      <c r="I872">
        <v>1</v>
      </c>
      <c r="J872">
        <v>0</v>
      </c>
      <c r="K872" s="17" t="s">
        <v>2082</v>
      </c>
      <c r="L872" s="1">
        <v>44594</v>
      </c>
      <c r="M872">
        <v>15.94</v>
      </c>
      <c r="N872" s="17" t="s">
        <v>437</v>
      </c>
      <c r="O872">
        <v>3831</v>
      </c>
      <c r="P872" s="17" t="s">
        <v>438</v>
      </c>
      <c r="Q872">
        <v>0</v>
      </c>
      <c r="R872" s="17" t="s">
        <v>439</v>
      </c>
      <c r="S872" s="17" t="s">
        <v>440</v>
      </c>
      <c r="T872" s="17" t="s">
        <v>438</v>
      </c>
      <c r="U872">
        <v>0</v>
      </c>
      <c r="V872">
        <v>0</v>
      </c>
      <c r="W872" s="17" t="s">
        <v>2083</v>
      </c>
      <c r="X872" s="17" t="s">
        <v>465</v>
      </c>
      <c r="Y872">
        <v>1</v>
      </c>
      <c r="Z872" s="17" t="s">
        <v>443</v>
      </c>
      <c r="AA872" s="17" t="s">
        <v>443</v>
      </c>
      <c r="AB872" s="17" t="s">
        <v>444</v>
      </c>
      <c r="AC872">
        <v>0</v>
      </c>
      <c r="AD872">
        <v>0</v>
      </c>
      <c r="AE872">
        <v>0</v>
      </c>
      <c r="AF872">
        <v>2022</v>
      </c>
      <c r="AG872" s="1">
        <v>44562</v>
      </c>
      <c r="AH872" s="1">
        <v>44773</v>
      </c>
      <c r="AI872" s="1">
        <v>44785</v>
      </c>
      <c r="AJ872" s="17" t="s">
        <v>34</v>
      </c>
      <c r="AK872" s="17" t="s">
        <v>35</v>
      </c>
      <c r="AL872" s="17" t="s">
        <v>10388</v>
      </c>
      <c r="AM872" s="17">
        <f>MONTH(EMPENHO[[#This Row],[data_empenho]])</f>
        <v>2</v>
      </c>
    </row>
    <row r="873" spans="1:39" x14ac:dyDescent="0.25">
      <c r="A873">
        <v>6</v>
      </c>
      <c r="B873">
        <v>603</v>
      </c>
      <c r="C873">
        <v>26</v>
      </c>
      <c r="D873">
        <v>782</v>
      </c>
      <c r="E873">
        <v>17</v>
      </c>
      <c r="F873">
        <v>0</v>
      </c>
      <c r="G873">
        <v>2073</v>
      </c>
      <c r="H873" s="17" t="s">
        <v>698</v>
      </c>
      <c r="I873">
        <v>1</v>
      </c>
      <c r="J873">
        <v>0</v>
      </c>
      <c r="K873" s="17" t="s">
        <v>2084</v>
      </c>
      <c r="L873" s="1">
        <v>44594</v>
      </c>
      <c r="M873">
        <v>12</v>
      </c>
      <c r="N873" s="17" t="s">
        <v>437</v>
      </c>
      <c r="O873">
        <v>5923</v>
      </c>
      <c r="P873" s="17" t="s">
        <v>438</v>
      </c>
      <c r="Q873">
        <v>0</v>
      </c>
      <c r="R873" s="17" t="s">
        <v>439</v>
      </c>
      <c r="S873" s="17" t="s">
        <v>440</v>
      </c>
      <c r="T873" s="17" t="s">
        <v>438</v>
      </c>
      <c r="U873">
        <v>0</v>
      </c>
      <c r="V873">
        <v>0</v>
      </c>
      <c r="W873" s="17" t="s">
        <v>2085</v>
      </c>
      <c r="X873" s="17" t="s">
        <v>465</v>
      </c>
      <c r="Y873">
        <v>1</v>
      </c>
      <c r="Z873" s="17" t="s">
        <v>443</v>
      </c>
      <c r="AA873" s="17" t="s">
        <v>443</v>
      </c>
      <c r="AB873" s="17" t="s">
        <v>444</v>
      </c>
      <c r="AC873">
        <v>0</v>
      </c>
      <c r="AD873">
        <v>0</v>
      </c>
      <c r="AE873">
        <v>0</v>
      </c>
      <c r="AF873">
        <v>2022</v>
      </c>
      <c r="AG873" s="1">
        <v>44562</v>
      </c>
      <c r="AH873" s="1">
        <v>44773</v>
      </c>
      <c r="AI873" s="1">
        <v>44785</v>
      </c>
      <c r="AJ873" s="17" t="s">
        <v>34</v>
      </c>
      <c r="AK873" s="17" t="s">
        <v>35</v>
      </c>
      <c r="AL873" s="17" t="s">
        <v>10388</v>
      </c>
      <c r="AM873" s="17">
        <f>MONTH(EMPENHO[[#This Row],[data_empenho]])</f>
        <v>2</v>
      </c>
    </row>
    <row r="874" spans="1:39" x14ac:dyDescent="0.25">
      <c r="A874">
        <v>6</v>
      </c>
      <c r="B874">
        <v>603</v>
      </c>
      <c r="C874">
        <v>26</v>
      </c>
      <c r="D874">
        <v>782</v>
      </c>
      <c r="E874">
        <v>17</v>
      </c>
      <c r="F874">
        <v>0</v>
      </c>
      <c r="G874">
        <v>2073</v>
      </c>
      <c r="H874" s="17" t="s">
        <v>698</v>
      </c>
      <c r="I874">
        <v>1</v>
      </c>
      <c r="J874">
        <v>0</v>
      </c>
      <c r="K874" s="17" t="s">
        <v>2086</v>
      </c>
      <c r="L874" s="1">
        <v>44594</v>
      </c>
      <c r="M874">
        <v>400</v>
      </c>
      <c r="N874" s="17" t="s">
        <v>437</v>
      </c>
      <c r="O874">
        <v>5756</v>
      </c>
      <c r="P874" s="17" t="s">
        <v>438</v>
      </c>
      <c r="Q874">
        <v>0</v>
      </c>
      <c r="R874" s="17" t="s">
        <v>439</v>
      </c>
      <c r="S874" s="17" t="s">
        <v>440</v>
      </c>
      <c r="T874" s="17" t="s">
        <v>438</v>
      </c>
      <c r="U874">
        <v>0</v>
      </c>
      <c r="V874">
        <v>0</v>
      </c>
      <c r="W874" s="17" t="s">
        <v>2087</v>
      </c>
      <c r="X874" s="17" t="s">
        <v>465</v>
      </c>
      <c r="Y874">
        <v>1</v>
      </c>
      <c r="Z874" s="17" t="s">
        <v>443</v>
      </c>
      <c r="AA874" s="17" t="s">
        <v>443</v>
      </c>
      <c r="AB874" s="17" t="s">
        <v>444</v>
      </c>
      <c r="AC874">
        <v>0</v>
      </c>
      <c r="AD874">
        <v>0</v>
      </c>
      <c r="AE874">
        <v>0</v>
      </c>
      <c r="AF874">
        <v>2022</v>
      </c>
      <c r="AG874" s="1">
        <v>44562</v>
      </c>
      <c r="AH874" s="1">
        <v>44773</v>
      </c>
      <c r="AI874" s="1">
        <v>44785</v>
      </c>
      <c r="AJ874" s="17" t="s">
        <v>34</v>
      </c>
      <c r="AK874" s="17" t="s">
        <v>35</v>
      </c>
      <c r="AL874" s="17" t="s">
        <v>10388</v>
      </c>
      <c r="AM874" s="17">
        <f>MONTH(EMPENHO[[#This Row],[data_empenho]])</f>
        <v>2</v>
      </c>
    </row>
    <row r="875" spans="1:39" x14ac:dyDescent="0.25">
      <c r="A875">
        <v>8</v>
      </c>
      <c r="B875">
        <v>801</v>
      </c>
      <c r="C875">
        <v>10</v>
      </c>
      <c r="D875">
        <v>303</v>
      </c>
      <c r="E875">
        <v>8</v>
      </c>
      <c r="F875">
        <v>0</v>
      </c>
      <c r="G875">
        <v>2100</v>
      </c>
      <c r="H875" s="17" t="s">
        <v>662</v>
      </c>
      <c r="I875">
        <v>4500</v>
      </c>
      <c r="J875">
        <v>0</v>
      </c>
      <c r="K875" s="17" t="s">
        <v>2088</v>
      </c>
      <c r="L875" s="1">
        <v>44594</v>
      </c>
      <c r="M875">
        <v>29702.38</v>
      </c>
      <c r="N875" s="17" t="s">
        <v>437</v>
      </c>
      <c r="O875">
        <v>3954</v>
      </c>
      <c r="P875" s="17" t="s">
        <v>438</v>
      </c>
      <c r="Q875">
        <v>0</v>
      </c>
      <c r="R875" s="17" t="s">
        <v>439</v>
      </c>
      <c r="S875" s="17" t="s">
        <v>440</v>
      </c>
      <c r="T875" s="17" t="s">
        <v>438</v>
      </c>
      <c r="U875">
        <v>0</v>
      </c>
      <c r="V875">
        <v>0</v>
      </c>
      <c r="W875" s="17" t="s">
        <v>2089</v>
      </c>
      <c r="X875" s="17" t="s">
        <v>465</v>
      </c>
      <c r="Y875">
        <v>1</v>
      </c>
      <c r="Z875" s="17" t="s">
        <v>443</v>
      </c>
      <c r="AA875" s="17" t="s">
        <v>443</v>
      </c>
      <c r="AB875" s="17" t="s">
        <v>444</v>
      </c>
      <c r="AC875">
        <v>3110</v>
      </c>
      <c r="AD875">
        <v>0</v>
      </c>
      <c r="AE875">
        <v>0</v>
      </c>
      <c r="AF875">
        <v>2022</v>
      </c>
      <c r="AG875" s="1">
        <v>44562</v>
      </c>
      <c r="AH875" s="1">
        <v>44773</v>
      </c>
      <c r="AI875" s="1">
        <v>44785</v>
      </c>
      <c r="AJ875" s="17" t="s">
        <v>34</v>
      </c>
      <c r="AK875" s="17" t="s">
        <v>35</v>
      </c>
      <c r="AL875" s="17" t="s">
        <v>10388</v>
      </c>
      <c r="AM875" s="17">
        <f>MONTH(EMPENHO[[#This Row],[data_empenho]])</f>
        <v>2</v>
      </c>
    </row>
    <row r="876" spans="1:39" x14ac:dyDescent="0.25">
      <c r="A876">
        <v>8</v>
      </c>
      <c r="B876">
        <v>801</v>
      </c>
      <c r="C876">
        <v>10</v>
      </c>
      <c r="D876">
        <v>303</v>
      </c>
      <c r="E876">
        <v>8</v>
      </c>
      <c r="F876">
        <v>0</v>
      </c>
      <c r="G876">
        <v>2100</v>
      </c>
      <c r="H876" s="17" t="s">
        <v>662</v>
      </c>
      <c r="I876">
        <v>40</v>
      </c>
      <c r="J876">
        <v>0</v>
      </c>
      <c r="K876" s="17" t="s">
        <v>2090</v>
      </c>
      <c r="L876" s="1">
        <v>44594</v>
      </c>
      <c r="M876">
        <v>55161.57</v>
      </c>
      <c r="N876" s="17" t="s">
        <v>437</v>
      </c>
      <c r="O876">
        <v>3954</v>
      </c>
      <c r="P876" s="17" t="s">
        <v>438</v>
      </c>
      <c r="Q876">
        <v>0</v>
      </c>
      <c r="R876" s="17" t="s">
        <v>439</v>
      </c>
      <c r="S876" s="17" t="s">
        <v>440</v>
      </c>
      <c r="T876" s="17" t="s">
        <v>438</v>
      </c>
      <c r="U876">
        <v>0</v>
      </c>
      <c r="V876">
        <v>0</v>
      </c>
      <c r="W876" s="17" t="s">
        <v>2089</v>
      </c>
      <c r="X876" s="17" t="s">
        <v>465</v>
      </c>
      <c r="Y876">
        <v>1</v>
      </c>
      <c r="Z876" s="17" t="s">
        <v>443</v>
      </c>
      <c r="AA876" s="17" t="s">
        <v>443</v>
      </c>
      <c r="AB876" s="17" t="s">
        <v>444</v>
      </c>
      <c r="AC876">
        <v>0</v>
      </c>
      <c r="AD876">
        <v>0</v>
      </c>
      <c r="AE876">
        <v>0</v>
      </c>
      <c r="AF876">
        <v>2022</v>
      </c>
      <c r="AG876" s="1">
        <v>44562</v>
      </c>
      <c r="AH876" s="1">
        <v>44773</v>
      </c>
      <c r="AI876" s="1">
        <v>44785</v>
      </c>
      <c r="AJ876" s="17" t="s">
        <v>34</v>
      </c>
      <c r="AK876" s="17" t="s">
        <v>35</v>
      </c>
      <c r="AL876" s="17" t="s">
        <v>10388</v>
      </c>
      <c r="AM876" s="17">
        <f>MONTH(EMPENHO[[#This Row],[data_empenho]])</f>
        <v>2</v>
      </c>
    </row>
    <row r="877" spans="1:39" x14ac:dyDescent="0.25">
      <c r="A877">
        <v>8</v>
      </c>
      <c r="B877">
        <v>801</v>
      </c>
      <c r="C877">
        <v>10</v>
      </c>
      <c r="D877">
        <v>303</v>
      </c>
      <c r="E877">
        <v>8</v>
      </c>
      <c r="F877">
        <v>0</v>
      </c>
      <c r="G877">
        <v>2100</v>
      </c>
      <c r="H877" s="17" t="s">
        <v>662</v>
      </c>
      <c r="I877">
        <v>40</v>
      </c>
      <c r="J877">
        <v>0</v>
      </c>
      <c r="K877" s="17" t="s">
        <v>2090</v>
      </c>
      <c r="L877" s="1">
        <v>44648</v>
      </c>
      <c r="M877">
        <v>-7565.52</v>
      </c>
      <c r="N877" s="17" t="s">
        <v>451</v>
      </c>
      <c r="O877">
        <v>3954</v>
      </c>
      <c r="P877" s="17" t="s">
        <v>438</v>
      </c>
      <c r="Q877">
        <v>0</v>
      </c>
      <c r="R877" s="17" t="s">
        <v>439</v>
      </c>
      <c r="S877" s="17" t="s">
        <v>440</v>
      </c>
      <c r="T877" s="17" t="s">
        <v>438</v>
      </c>
      <c r="U877">
        <v>0</v>
      </c>
      <c r="V877">
        <v>0</v>
      </c>
      <c r="W877" s="17" t="s">
        <v>4194</v>
      </c>
      <c r="X877" s="17" t="s">
        <v>465</v>
      </c>
      <c r="Y877">
        <v>1</v>
      </c>
      <c r="Z877" s="17" t="s">
        <v>443</v>
      </c>
      <c r="AA877" s="17" t="s">
        <v>443</v>
      </c>
      <c r="AB877" s="17" t="s">
        <v>444</v>
      </c>
      <c r="AC877">
        <v>0</v>
      </c>
      <c r="AD877">
        <v>0</v>
      </c>
      <c r="AE877">
        <v>0</v>
      </c>
      <c r="AF877">
        <v>2022</v>
      </c>
      <c r="AG877" s="1">
        <v>44562</v>
      </c>
      <c r="AH877" s="1">
        <v>44773</v>
      </c>
      <c r="AI877" s="1">
        <v>44785</v>
      </c>
      <c r="AJ877" s="17" t="s">
        <v>34</v>
      </c>
      <c r="AK877" s="17" t="s">
        <v>35</v>
      </c>
      <c r="AL877" s="17" t="s">
        <v>10388</v>
      </c>
      <c r="AM877" s="17">
        <f>MONTH(EMPENHO[[#This Row],[data_empenho]])</f>
        <v>3</v>
      </c>
    </row>
    <row r="878" spans="1:39" x14ac:dyDescent="0.25">
      <c r="A878">
        <v>8</v>
      </c>
      <c r="B878">
        <v>801</v>
      </c>
      <c r="C878">
        <v>10</v>
      </c>
      <c r="D878">
        <v>303</v>
      </c>
      <c r="E878">
        <v>8</v>
      </c>
      <c r="F878">
        <v>0</v>
      </c>
      <c r="G878">
        <v>2100</v>
      </c>
      <c r="H878" s="17" t="s">
        <v>662</v>
      </c>
      <c r="I878">
        <v>40</v>
      </c>
      <c r="J878">
        <v>0</v>
      </c>
      <c r="K878" s="17" t="s">
        <v>2090</v>
      </c>
      <c r="L878" s="1">
        <v>44680</v>
      </c>
      <c r="M878">
        <v>-5021.74</v>
      </c>
      <c r="N878" s="17" t="s">
        <v>451</v>
      </c>
      <c r="O878">
        <v>3954</v>
      </c>
      <c r="P878" s="17" t="s">
        <v>438</v>
      </c>
      <c r="Q878">
        <v>0</v>
      </c>
      <c r="R878" s="17" t="s">
        <v>439</v>
      </c>
      <c r="S878" s="17" t="s">
        <v>440</v>
      </c>
      <c r="T878" s="17" t="s">
        <v>438</v>
      </c>
      <c r="U878">
        <v>0</v>
      </c>
      <c r="V878">
        <v>0</v>
      </c>
      <c r="W878" s="17" t="s">
        <v>5949</v>
      </c>
      <c r="X878" s="17" t="s">
        <v>465</v>
      </c>
      <c r="Y878">
        <v>1</v>
      </c>
      <c r="Z878" s="17" t="s">
        <v>443</v>
      </c>
      <c r="AA878" s="17" t="s">
        <v>443</v>
      </c>
      <c r="AB878" s="17" t="s">
        <v>444</v>
      </c>
      <c r="AC878">
        <v>0</v>
      </c>
      <c r="AD878">
        <v>0</v>
      </c>
      <c r="AE878">
        <v>0</v>
      </c>
      <c r="AF878">
        <v>2022</v>
      </c>
      <c r="AG878" s="1">
        <v>44562</v>
      </c>
      <c r="AH878" s="1">
        <v>44773</v>
      </c>
      <c r="AI878" s="1">
        <v>44785</v>
      </c>
      <c r="AJ878" s="17" t="s">
        <v>34</v>
      </c>
      <c r="AK878" s="17" t="s">
        <v>35</v>
      </c>
      <c r="AL878" s="17" t="s">
        <v>10388</v>
      </c>
      <c r="AM878" s="17">
        <f>MONTH(EMPENHO[[#This Row],[data_empenho]])</f>
        <v>4</v>
      </c>
    </row>
    <row r="879" spans="1:39" x14ac:dyDescent="0.25">
      <c r="A879">
        <v>8</v>
      </c>
      <c r="B879">
        <v>801</v>
      </c>
      <c r="C879">
        <v>10</v>
      </c>
      <c r="D879">
        <v>301</v>
      </c>
      <c r="E879">
        <v>9</v>
      </c>
      <c r="F879">
        <v>0</v>
      </c>
      <c r="G879">
        <v>2109</v>
      </c>
      <c r="H879" s="17" t="s">
        <v>2091</v>
      </c>
      <c r="I879">
        <v>40</v>
      </c>
      <c r="J879">
        <v>0</v>
      </c>
      <c r="K879" s="17" t="s">
        <v>2092</v>
      </c>
      <c r="L879" s="1">
        <v>44594</v>
      </c>
      <c r="M879">
        <v>270.33</v>
      </c>
      <c r="N879" s="17" t="s">
        <v>437</v>
      </c>
      <c r="O879">
        <v>5363</v>
      </c>
      <c r="P879" s="17" t="s">
        <v>438</v>
      </c>
      <c r="Q879">
        <v>0</v>
      </c>
      <c r="R879" s="17" t="s">
        <v>439</v>
      </c>
      <c r="S879" s="17" t="s">
        <v>440</v>
      </c>
      <c r="T879" s="17" t="s">
        <v>438</v>
      </c>
      <c r="U879">
        <v>0</v>
      </c>
      <c r="V879">
        <v>0</v>
      </c>
      <c r="W879" s="17" t="s">
        <v>2093</v>
      </c>
      <c r="X879" s="17" t="s">
        <v>465</v>
      </c>
      <c r="Y879">
        <v>1</v>
      </c>
      <c r="Z879" s="17" t="s">
        <v>443</v>
      </c>
      <c r="AA879" s="17" t="s">
        <v>443</v>
      </c>
      <c r="AB879" s="17" t="s">
        <v>444</v>
      </c>
      <c r="AC879">
        <v>0</v>
      </c>
      <c r="AD879">
        <v>0</v>
      </c>
      <c r="AE879">
        <v>0</v>
      </c>
      <c r="AF879">
        <v>2022</v>
      </c>
      <c r="AG879" s="1">
        <v>44562</v>
      </c>
      <c r="AH879" s="1">
        <v>44773</v>
      </c>
      <c r="AI879" s="1">
        <v>44785</v>
      </c>
      <c r="AJ879" s="17" t="s">
        <v>34</v>
      </c>
      <c r="AK879" s="17" t="s">
        <v>35</v>
      </c>
      <c r="AL879" s="17" t="s">
        <v>10388</v>
      </c>
      <c r="AM879" s="17">
        <f>MONTH(EMPENHO[[#This Row],[data_empenho]])</f>
        <v>2</v>
      </c>
    </row>
    <row r="880" spans="1:39" x14ac:dyDescent="0.25">
      <c r="A880">
        <v>6</v>
      </c>
      <c r="B880">
        <v>603</v>
      </c>
      <c r="C880">
        <v>26</v>
      </c>
      <c r="D880">
        <v>782</v>
      </c>
      <c r="E880">
        <v>17</v>
      </c>
      <c r="F880">
        <v>0</v>
      </c>
      <c r="G880">
        <v>2073</v>
      </c>
      <c r="H880" s="17" t="s">
        <v>828</v>
      </c>
      <c r="I880">
        <v>1</v>
      </c>
      <c r="J880">
        <v>0</v>
      </c>
      <c r="K880" s="17" t="s">
        <v>2094</v>
      </c>
      <c r="L880" s="1">
        <v>44595</v>
      </c>
      <c r="M880">
        <v>300</v>
      </c>
      <c r="N880" s="17" t="s">
        <v>437</v>
      </c>
      <c r="O880">
        <v>5965</v>
      </c>
      <c r="P880" s="17" t="s">
        <v>438</v>
      </c>
      <c r="Q880">
        <v>0</v>
      </c>
      <c r="R880" s="17" t="s">
        <v>439</v>
      </c>
      <c r="S880" s="17" t="s">
        <v>440</v>
      </c>
      <c r="T880" s="17" t="s">
        <v>438</v>
      </c>
      <c r="U880">
        <v>0</v>
      </c>
      <c r="V880">
        <v>0</v>
      </c>
      <c r="W880" s="17" t="s">
        <v>2095</v>
      </c>
      <c r="X880" s="17" t="s">
        <v>465</v>
      </c>
      <c r="Y880">
        <v>1</v>
      </c>
      <c r="Z880" s="17" t="s">
        <v>443</v>
      </c>
      <c r="AA880" s="17" t="s">
        <v>443</v>
      </c>
      <c r="AB880" s="17" t="s">
        <v>444</v>
      </c>
      <c r="AC880">
        <v>0</v>
      </c>
      <c r="AD880">
        <v>0</v>
      </c>
      <c r="AE880">
        <v>0</v>
      </c>
      <c r="AF880">
        <v>2022</v>
      </c>
      <c r="AG880" s="1">
        <v>44562</v>
      </c>
      <c r="AH880" s="1">
        <v>44773</v>
      </c>
      <c r="AI880" s="1">
        <v>44785</v>
      </c>
      <c r="AJ880" s="17" t="s">
        <v>34</v>
      </c>
      <c r="AK880" s="17" t="s">
        <v>35</v>
      </c>
      <c r="AL880" s="17" t="s">
        <v>10388</v>
      </c>
      <c r="AM880" s="17">
        <f>MONTH(EMPENHO[[#This Row],[data_empenho]])</f>
        <v>2</v>
      </c>
    </row>
    <row r="881" spans="1:39" x14ac:dyDescent="0.25">
      <c r="A881">
        <v>5</v>
      </c>
      <c r="B881">
        <v>502</v>
      </c>
      <c r="C881">
        <v>12</v>
      </c>
      <c r="D881">
        <v>361</v>
      </c>
      <c r="E881">
        <v>2</v>
      </c>
      <c r="F881">
        <v>0</v>
      </c>
      <c r="G881">
        <v>2031</v>
      </c>
      <c r="H881" s="17" t="s">
        <v>689</v>
      </c>
      <c r="I881">
        <v>20</v>
      </c>
      <c r="J881">
        <v>0</v>
      </c>
      <c r="K881" s="17" t="s">
        <v>2096</v>
      </c>
      <c r="L881" s="1">
        <v>44595</v>
      </c>
      <c r="M881">
        <v>75750</v>
      </c>
      <c r="N881" s="17" t="s">
        <v>437</v>
      </c>
      <c r="O881">
        <v>4313</v>
      </c>
      <c r="P881" s="17" t="s">
        <v>438</v>
      </c>
      <c r="Q881">
        <v>0</v>
      </c>
      <c r="R881" s="17" t="s">
        <v>480</v>
      </c>
      <c r="S881" s="17" t="s">
        <v>653</v>
      </c>
      <c r="T881" s="17" t="s">
        <v>438</v>
      </c>
      <c r="U881">
        <v>40</v>
      </c>
      <c r="V881">
        <v>2021</v>
      </c>
      <c r="W881" s="17" t="s">
        <v>2097</v>
      </c>
      <c r="X881" s="17" t="s">
        <v>482</v>
      </c>
      <c r="Y881">
        <v>7</v>
      </c>
      <c r="Z881" s="17" t="s">
        <v>443</v>
      </c>
      <c r="AA881" s="17" t="s">
        <v>443</v>
      </c>
      <c r="AB881" s="17" t="s">
        <v>444</v>
      </c>
      <c r="AC881">
        <v>0</v>
      </c>
      <c r="AD881">
        <v>0</v>
      </c>
      <c r="AE881">
        <v>0</v>
      </c>
      <c r="AF881">
        <v>2022</v>
      </c>
      <c r="AG881" s="1">
        <v>44562</v>
      </c>
      <c r="AH881" s="1">
        <v>44773</v>
      </c>
      <c r="AI881" s="1">
        <v>44785</v>
      </c>
      <c r="AJ881" s="17" t="s">
        <v>34</v>
      </c>
      <c r="AK881" s="17" t="s">
        <v>35</v>
      </c>
      <c r="AL881" s="17" t="s">
        <v>10388</v>
      </c>
      <c r="AM881" s="17">
        <f>MONTH(EMPENHO[[#This Row],[data_empenho]])</f>
        <v>2</v>
      </c>
    </row>
    <row r="882" spans="1:39" x14ac:dyDescent="0.25">
      <c r="A882">
        <v>5</v>
      </c>
      <c r="B882">
        <v>502</v>
      </c>
      <c r="C882">
        <v>12</v>
      </c>
      <c r="D882">
        <v>365</v>
      </c>
      <c r="E882">
        <v>2</v>
      </c>
      <c r="F882">
        <v>0</v>
      </c>
      <c r="G882">
        <v>2033</v>
      </c>
      <c r="H882" s="17" t="s">
        <v>689</v>
      </c>
      <c r="I882">
        <v>20</v>
      </c>
      <c r="J882">
        <v>0</v>
      </c>
      <c r="K882" s="17" t="s">
        <v>2098</v>
      </c>
      <c r="L882" s="1">
        <v>44595</v>
      </c>
      <c r="M882">
        <v>29250</v>
      </c>
      <c r="N882" s="17" t="s">
        <v>437</v>
      </c>
      <c r="O882">
        <v>4313</v>
      </c>
      <c r="P882" s="17" t="s">
        <v>438</v>
      </c>
      <c r="Q882">
        <v>0</v>
      </c>
      <c r="R882" s="17" t="s">
        <v>480</v>
      </c>
      <c r="S882" s="17" t="s">
        <v>653</v>
      </c>
      <c r="T882" s="17" t="s">
        <v>438</v>
      </c>
      <c r="U882">
        <v>40</v>
      </c>
      <c r="V882">
        <v>2021</v>
      </c>
      <c r="W882" s="17" t="s">
        <v>2099</v>
      </c>
      <c r="X882" s="17" t="s">
        <v>482</v>
      </c>
      <c r="Y882">
        <v>7</v>
      </c>
      <c r="Z882" s="17" t="s">
        <v>443</v>
      </c>
      <c r="AA882" s="17" t="s">
        <v>443</v>
      </c>
      <c r="AB882" s="17" t="s">
        <v>444</v>
      </c>
      <c r="AC882">
        <v>0</v>
      </c>
      <c r="AD882">
        <v>0</v>
      </c>
      <c r="AE882">
        <v>0</v>
      </c>
      <c r="AF882">
        <v>2022</v>
      </c>
      <c r="AG882" s="1">
        <v>44562</v>
      </c>
      <c r="AH882" s="1">
        <v>44773</v>
      </c>
      <c r="AI882" s="1">
        <v>44785</v>
      </c>
      <c r="AJ882" s="17" t="s">
        <v>34</v>
      </c>
      <c r="AK882" s="17" t="s">
        <v>35</v>
      </c>
      <c r="AL882" s="17" t="s">
        <v>10388</v>
      </c>
      <c r="AM882" s="17">
        <f>MONTH(EMPENHO[[#This Row],[data_empenho]])</f>
        <v>2</v>
      </c>
    </row>
    <row r="883" spans="1:39" x14ac:dyDescent="0.25">
      <c r="A883">
        <v>9</v>
      </c>
      <c r="B883">
        <v>902</v>
      </c>
      <c r="C883">
        <v>8</v>
      </c>
      <c r="D883">
        <v>244</v>
      </c>
      <c r="E883">
        <v>11</v>
      </c>
      <c r="F883">
        <v>0</v>
      </c>
      <c r="G883">
        <v>2017</v>
      </c>
      <c r="H883" s="17" t="s">
        <v>504</v>
      </c>
      <c r="I883">
        <v>1064</v>
      </c>
      <c r="J883">
        <v>0</v>
      </c>
      <c r="K883" s="17" t="s">
        <v>2100</v>
      </c>
      <c r="L883" s="1">
        <v>44595</v>
      </c>
      <c r="M883">
        <v>345</v>
      </c>
      <c r="N883" s="17" t="s">
        <v>437</v>
      </c>
      <c r="O883">
        <v>8297</v>
      </c>
      <c r="P883" s="17" t="s">
        <v>438</v>
      </c>
      <c r="Q883">
        <v>0</v>
      </c>
      <c r="R883" s="17" t="s">
        <v>439</v>
      </c>
      <c r="S883" s="17" t="s">
        <v>440</v>
      </c>
      <c r="T883" s="17" t="s">
        <v>438</v>
      </c>
      <c r="U883">
        <v>0</v>
      </c>
      <c r="V883">
        <v>0</v>
      </c>
      <c r="W883" s="17" t="s">
        <v>2101</v>
      </c>
      <c r="X883" s="17" t="s">
        <v>465</v>
      </c>
      <c r="Y883">
        <v>1</v>
      </c>
      <c r="Z883" s="17" t="s">
        <v>443</v>
      </c>
      <c r="AA883" s="17" t="s">
        <v>443</v>
      </c>
      <c r="AB883" s="17" t="s">
        <v>444</v>
      </c>
      <c r="AC883">
        <v>0</v>
      </c>
      <c r="AD883">
        <v>0</v>
      </c>
      <c r="AE883">
        <v>0</v>
      </c>
      <c r="AF883">
        <v>2022</v>
      </c>
      <c r="AG883" s="1">
        <v>44562</v>
      </c>
      <c r="AH883" s="1">
        <v>44773</v>
      </c>
      <c r="AI883" s="1">
        <v>44785</v>
      </c>
      <c r="AJ883" s="17" t="s">
        <v>34</v>
      </c>
      <c r="AK883" s="17" t="s">
        <v>35</v>
      </c>
      <c r="AL883" s="17" t="s">
        <v>10388</v>
      </c>
      <c r="AM883" s="17">
        <f>MONTH(EMPENHO[[#This Row],[data_empenho]])</f>
        <v>2</v>
      </c>
    </row>
    <row r="884" spans="1:39" x14ac:dyDescent="0.25">
      <c r="A884">
        <v>9</v>
      </c>
      <c r="B884">
        <v>902</v>
      </c>
      <c r="C884">
        <v>8</v>
      </c>
      <c r="D884">
        <v>244</v>
      </c>
      <c r="E884">
        <v>11</v>
      </c>
      <c r="F884">
        <v>0</v>
      </c>
      <c r="G884">
        <v>2017</v>
      </c>
      <c r="H884" s="17" t="s">
        <v>504</v>
      </c>
      <c r="I884">
        <v>1064</v>
      </c>
      <c r="J884">
        <v>0</v>
      </c>
      <c r="K884" s="17" t="s">
        <v>2100</v>
      </c>
      <c r="L884" s="1">
        <v>44600</v>
      </c>
      <c r="M884">
        <v>-345</v>
      </c>
      <c r="N884" s="17" t="s">
        <v>451</v>
      </c>
      <c r="O884">
        <v>8297</v>
      </c>
      <c r="P884" s="17" t="s">
        <v>438</v>
      </c>
      <c r="Q884">
        <v>0</v>
      </c>
      <c r="R884" s="17" t="s">
        <v>439</v>
      </c>
      <c r="S884" s="17" t="s">
        <v>440</v>
      </c>
      <c r="T884" s="17" t="s">
        <v>438</v>
      </c>
      <c r="U884">
        <v>0</v>
      </c>
      <c r="V884">
        <v>0</v>
      </c>
      <c r="W884" s="17" t="s">
        <v>2102</v>
      </c>
      <c r="X884" s="17" t="s">
        <v>465</v>
      </c>
      <c r="Y884">
        <v>1</v>
      </c>
      <c r="Z884" s="17" t="s">
        <v>443</v>
      </c>
      <c r="AA884" s="17" t="s">
        <v>443</v>
      </c>
      <c r="AB884" s="17" t="s">
        <v>444</v>
      </c>
      <c r="AC884">
        <v>0</v>
      </c>
      <c r="AD884">
        <v>0</v>
      </c>
      <c r="AE884">
        <v>0</v>
      </c>
      <c r="AF884">
        <v>2022</v>
      </c>
      <c r="AG884" s="1">
        <v>44562</v>
      </c>
      <c r="AH884" s="1">
        <v>44773</v>
      </c>
      <c r="AI884" s="1">
        <v>44785</v>
      </c>
      <c r="AJ884" s="17" t="s">
        <v>34</v>
      </c>
      <c r="AK884" s="17" t="s">
        <v>35</v>
      </c>
      <c r="AL884" s="17" t="s">
        <v>10388</v>
      </c>
      <c r="AM884" s="17">
        <f>MONTH(EMPENHO[[#This Row],[data_empenho]])</f>
        <v>2</v>
      </c>
    </row>
    <row r="885" spans="1:39" x14ac:dyDescent="0.25">
      <c r="A885">
        <v>9</v>
      </c>
      <c r="B885">
        <v>901</v>
      </c>
      <c r="C885">
        <v>4</v>
      </c>
      <c r="D885">
        <v>122</v>
      </c>
      <c r="E885">
        <v>1</v>
      </c>
      <c r="F885">
        <v>0</v>
      </c>
      <c r="G885">
        <v>2010</v>
      </c>
      <c r="H885" s="17" t="s">
        <v>1173</v>
      </c>
      <c r="I885">
        <v>1</v>
      </c>
      <c r="J885">
        <v>0</v>
      </c>
      <c r="K885" s="17" t="s">
        <v>2103</v>
      </c>
      <c r="L885" s="1">
        <v>44595</v>
      </c>
      <c r="M885">
        <v>1138.23</v>
      </c>
      <c r="N885" s="17" t="s">
        <v>437</v>
      </c>
      <c r="O885">
        <v>213</v>
      </c>
      <c r="P885" s="17" t="s">
        <v>438</v>
      </c>
      <c r="Q885">
        <v>0</v>
      </c>
      <c r="R885" s="17" t="s">
        <v>439</v>
      </c>
      <c r="S885" s="17" t="s">
        <v>440</v>
      </c>
      <c r="T885" s="17" t="s">
        <v>438</v>
      </c>
      <c r="U885">
        <v>0</v>
      </c>
      <c r="V885">
        <v>0</v>
      </c>
      <c r="W885" s="17" t="s">
        <v>2104</v>
      </c>
      <c r="X885" s="17" t="s">
        <v>442</v>
      </c>
      <c r="Y885">
        <v>0</v>
      </c>
      <c r="Z885" s="17" t="s">
        <v>486</v>
      </c>
      <c r="AA885" s="17" t="s">
        <v>443</v>
      </c>
      <c r="AB885" s="17" t="s">
        <v>444</v>
      </c>
      <c r="AC885">
        <v>0</v>
      </c>
      <c r="AD885">
        <v>0</v>
      </c>
      <c r="AE885">
        <v>0</v>
      </c>
      <c r="AF885">
        <v>2022</v>
      </c>
      <c r="AG885" s="1">
        <v>44562</v>
      </c>
      <c r="AH885" s="1">
        <v>44773</v>
      </c>
      <c r="AI885" s="1">
        <v>44785</v>
      </c>
      <c r="AJ885" s="17" t="s">
        <v>34</v>
      </c>
      <c r="AK885" s="17" t="s">
        <v>35</v>
      </c>
      <c r="AL885" s="17" t="s">
        <v>10388</v>
      </c>
      <c r="AM885" s="17">
        <f>MONTH(EMPENHO[[#This Row],[data_empenho]])</f>
        <v>2</v>
      </c>
    </row>
    <row r="886" spans="1:39" x14ac:dyDescent="0.25">
      <c r="A886">
        <v>5</v>
      </c>
      <c r="B886">
        <v>502</v>
      </c>
      <c r="C886">
        <v>12</v>
      </c>
      <c r="D886">
        <v>361</v>
      </c>
      <c r="E886">
        <v>2</v>
      </c>
      <c r="F886">
        <v>0</v>
      </c>
      <c r="G886">
        <v>2031</v>
      </c>
      <c r="H886" s="17" t="s">
        <v>2072</v>
      </c>
      <c r="I886">
        <v>20</v>
      </c>
      <c r="J886">
        <v>0</v>
      </c>
      <c r="K886" s="17" t="s">
        <v>2105</v>
      </c>
      <c r="L886" s="1">
        <v>44595</v>
      </c>
      <c r="M886">
        <v>232.97</v>
      </c>
      <c r="N886" s="17" t="s">
        <v>437</v>
      </c>
      <c r="O886">
        <v>6491</v>
      </c>
      <c r="P886" s="17" t="s">
        <v>438</v>
      </c>
      <c r="Q886">
        <v>0</v>
      </c>
      <c r="R886" s="17" t="s">
        <v>439</v>
      </c>
      <c r="S886" s="17" t="s">
        <v>440</v>
      </c>
      <c r="T886" s="17" t="s">
        <v>438</v>
      </c>
      <c r="U886">
        <v>0</v>
      </c>
      <c r="V886">
        <v>0</v>
      </c>
      <c r="W886" s="17" t="s">
        <v>2106</v>
      </c>
      <c r="X886" s="17" t="s">
        <v>465</v>
      </c>
      <c r="Y886">
        <v>1</v>
      </c>
      <c r="Z886" s="17" t="s">
        <v>443</v>
      </c>
      <c r="AA886" s="17" t="s">
        <v>443</v>
      </c>
      <c r="AB886" s="17" t="s">
        <v>444</v>
      </c>
      <c r="AC886">
        <v>0</v>
      </c>
      <c r="AD886">
        <v>0</v>
      </c>
      <c r="AE886">
        <v>0</v>
      </c>
      <c r="AF886">
        <v>2022</v>
      </c>
      <c r="AG886" s="1">
        <v>44562</v>
      </c>
      <c r="AH886" s="1">
        <v>44773</v>
      </c>
      <c r="AI886" s="1">
        <v>44785</v>
      </c>
      <c r="AJ886" s="17" t="s">
        <v>34</v>
      </c>
      <c r="AK886" s="17" t="s">
        <v>35</v>
      </c>
      <c r="AL886" s="17" t="s">
        <v>10388</v>
      </c>
      <c r="AM886" s="17">
        <f>MONTH(EMPENHO[[#This Row],[data_empenho]])</f>
        <v>2</v>
      </c>
    </row>
    <row r="887" spans="1:39" x14ac:dyDescent="0.25">
      <c r="A887">
        <v>5</v>
      </c>
      <c r="B887">
        <v>502</v>
      </c>
      <c r="C887">
        <v>12</v>
      </c>
      <c r="D887">
        <v>361</v>
      </c>
      <c r="E887">
        <v>2</v>
      </c>
      <c r="F887">
        <v>0</v>
      </c>
      <c r="G887">
        <v>2031</v>
      </c>
      <c r="H887" s="17" t="s">
        <v>2107</v>
      </c>
      <c r="I887">
        <v>1014</v>
      </c>
      <c r="J887">
        <v>0</v>
      </c>
      <c r="K887" s="17" t="s">
        <v>2108</v>
      </c>
      <c r="L887" s="1">
        <v>44595</v>
      </c>
      <c r="M887">
        <v>96.2</v>
      </c>
      <c r="N887" s="17" t="s">
        <v>437</v>
      </c>
      <c r="O887">
        <v>6491</v>
      </c>
      <c r="P887" s="17" t="s">
        <v>438</v>
      </c>
      <c r="Q887">
        <v>0</v>
      </c>
      <c r="R887" s="17" t="s">
        <v>439</v>
      </c>
      <c r="S887" s="17" t="s">
        <v>440</v>
      </c>
      <c r="T887" s="17" t="s">
        <v>438</v>
      </c>
      <c r="U887">
        <v>0</v>
      </c>
      <c r="V887">
        <v>0</v>
      </c>
      <c r="W887" s="17" t="s">
        <v>2109</v>
      </c>
      <c r="X887" s="17" t="s">
        <v>465</v>
      </c>
      <c r="Y887">
        <v>1</v>
      </c>
      <c r="Z887" s="17" t="s">
        <v>443</v>
      </c>
      <c r="AA887" s="17" t="s">
        <v>443</v>
      </c>
      <c r="AB887" s="17" t="s">
        <v>444</v>
      </c>
      <c r="AC887">
        <v>0</v>
      </c>
      <c r="AD887">
        <v>0</v>
      </c>
      <c r="AE887">
        <v>0</v>
      </c>
      <c r="AF887">
        <v>2022</v>
      </c>
      <c r="AG887" s="1">
        <v>44562</v>
      </c>
      <c r="AH887" s="1">
        <v>44773</v>
      </c>
      <c r="AI887" s="1">
        <v>44785</v>
      </c>
      <c r="AJ887" s="17" t="s">
        <v>34</v>
      </c>
      <c r="AK887" s="17" t="s">
        <v>35</v>
      </c>
      <c r="AL887" s="17" t="s">
        <v>10388</v>
      </c>
      <c r="AM887" s="17">
        <f>MONTH(EMPENHO[[#This Row],[data_empenho]])</f>
        <v>2</v>
      </c>
    </row>
    <row r="888" spans="1:39" x14ac:dyDescent="0.25">
      <c r="A888">
        <v>9</v>
      </c>
      <c r="B888">
        <v>901</v>
      </c>
      <c r="C888">
        <v>4</v>
      </c>
      <c r="D888">
        <v>122</v>
      </c>
      <c r="E888">
        <v>1</v>
      </c>
      <c r="F888">
        <v>0</v>
      </c>
      <c r="G888">
        <v>2010</v>
      </c>
      <c r="H888" s="17" t="s">
        <v>638</v>
      </c>
      <c r="I888">
        <v>1</v>
      </c>
      <c r="J888">
        <v>0</v>
      </c>
      <c r="K888" s="17" t="s">
        <v>2110</v>
      </c>
      <c r="L888" s="1">
        <v>44595</v>
      </c>
      <c r="M888">
        <v>41</v>
      </c>
      <c r="N888" s="17" t="s">
        <v>437</v>
      </c>
      <c r="O888">
        <v>7764</v>
      </c>
      <c r="P888" s="17" t="s">
        <v>438</v>
      </c>
      <c r="Q888">
        <v>0</v>
      </c>
      <c r="R888" s="17" t="s">
        <v>480</v>
      </c>
      <c r="S888" s="17" t="s">
        <v>653</v>
      </c>
      <c r="T888" s="17" t="s">
        <v>438</v>
      </c>
      <c r="U888">
        <v>9</v>
      </c>
      <c r="V888">
        <v>2021</v>
      </c>
      <c r="W888" s="17" t="s">
        <v>2111</v>
      </c>
      <c r="X888" s="17" t="s">
        <v>482</v>
      </c>
      <c r="Y888">
        <v>7</v>
      </c>
      <c r="Z888" s="17" t="s">
        <v>443</v>
      </c>
      <c r="AA888" s="17" t="s">
        <v>443</v>
      </c>
      <c r="AB888" s="17" t="s">
        <v>444</v>
      </c>
      <c r="AC888">
        <v>0</v>
      </c>
      <c r="AD888">
        <v>0</v>
      </c>
      <c r="AE888">
        <v>0</v>
      </c>
      <c r="AF888">
        <v>2022</v>
      </c>
      <c r="AG888" s="1">
        <v>44562</v>
      </c>
      <c r="AH888" s="1">
        <v>44773</v>
      </c>
      <c r="AI888" s="1">
        <v>44785</v>
      </c>
      <c r="AJ888" s="17" t="s">
        <v>34</v>
      </c>
      <c r="AK888" s="17" t="s">
        <v>35</v>
      </c>
      <c r="AL888" s="17" t="s">
        <v>10388</v>
      </c>
      <c r="AM888" s="17">
        <f>MONTH(EMPENHO[[#This Row],[data_empenho]])</f>
        <v>2</v>
      </c>
    </row>
    <row r="889" spans="1:39" x14ac:dyDescent="0.25">
      <c r="A889">
        <v>5</v>
      </c>
      <c r="B889">
        <v>502</v>
      </c>
      <c r="C889">
        <v>12</v>
      </c>
      <c r="D889">
        <v>361</v>
      </c>
      <c r="E889">
        <v>2</v>
      </c>
      <c r="F889">
        <v>0</v>
      </c>
      <c r="G889">
        <v>2031</v>
      </c>
      <c r="H889" s="17" t="s">
        <v>779</v>
      </c>
      <c r="I889">
        <v>20</v>
      </c>
      <c r="J889">
        <v>0</v>
      </c>
      <c r="K889" s="17" t="s">
        <v>2112</v>
      </c>
      <c r="L889" s="1">
        <v>44595</v>
      </c>
      <c r="M889">
        <v>150</v>
      </c>
      <c r="N889" s="17" t="s">
        <v>437</v>
      </c>
      <c r="O889">
        <v>167</v>
      </c>
      <c r="P889" s="17" t="s">
        <v>438</v>
      </c>
      <c r="Q889">
        <v>0</v>
      </c>
      <c r="R889" s="17" t="s">
        <v>439</v>
      </c>
      <c r="S889" s="17" t="s">
        <v>440</v>
      </c>
      <c r="T889" s="17" t="s">
        <v>438</v>
      </c>
      <c r="U889">
        <v>0</v>
      </c>
      <c r="V889">
        <v>0</v>
      </c>
      <c r="W889" s="17" t="s">
        <v>2113</v>
      </c>
      <c r="X889" s="17" t="s">
        <v>465</v>
      </c>
      <c r="Y889">
        <v>1</v>
      </c>
      <c r="Z889" s="17" t="s">
        <v>443</v>
      </c>
      <c r="AA889" s="17" t="s">
        <v>443</v>
      </c>
      <c r="AB889" s="17" t="s">
        <v>444</v>
      </c>
      <c r="AC889">
        <v>0</v>
      </c>
      <c r="AD889">
        <v>0</v>
      </c>
      <c r="AE889">
        <v>0</v>
      </c>
      <c r="AF889">
        <v>2022</v>
      </c>
      <c r="AG889" s="1">
        <v>44562</v>
      </c>
      <c r="AH889" s="1">
        <v>44773</v>
      </c>
      <c r="AI889" s="1">
        <v>44785</v>
      </c>
      <c r="AJ889" s="17" t="s">
        <v>34</v>
      </c>
      <c r="AK889" s="17" t="s">
        <v>35</v>
      </c>
      <c r="AL889" s="17" t="s">
        <v>10388</v>
      </c>
      <c r="AM889" s="17">
        <f>MONTH(EMPENHO[[#This Row],[data_empenho]])</f>
        <v>2</v>
      </c>
    </row>
    <row r="890" spans="1:39" x14ac:dyDescent="0.25">
      <c r="A890">
        <v>12</v>
      </c>
      <c r="B890">
        <v>1201</v>
      </c>
      <c r="C890">
        <v>9</v>
      </c>
      <c r="D890">
        <v>122</v>
      </c>
      <c r="E890">
        <v>1</v>
      </c>
      <c r="F890">
        <v>0</v>
      </c>
      <c r="G890">
        <v>2066</v>
      </c>
      <c r="H890" s="17" t="s">
        <v>611</v>
      </c>
      <c r="I890">
        <v>50</v>
      </c>
      <c r="J890">
        <v>0</v>
      </c>
      <c r="K890" s="17" t="s">
        <v>2114</v>
      </c>
      <c r="L890" s="1">
        <v>44595</v>
      </c>
      <c r="M890">
        <v>730</v>
      </c>
      <c r="N890" s="17" t="s">
        <v>437</v>
      </c>
      <c r="O890">
        <v>6989</v>
      </c>
      <c r="P890" s="17" t="s">
        <v>438</v>
      </c>
      <c r="Q890">
        <v>0</v>
      </c>
      <c r="R890" s="17" t="s">
        <v>439</v>
      </c>
      <c r="S890" s="17" t="s">
        <v>440</v>
      </c>
      <c r="T890" s="17" t="s">
        <v>438</v>
      </c>
      <c r="U890">
        <v>68</v>
      </c>
      <c r="V890">
        <v>2021</v>
      </c>
      <c r="W890" s="17" t="s">
        <v>2115</v>
      </c>
      <c r="X890" s="17" t="s">
        <v>465</v>
      </c>
      <c r="Y890">
        <v>1</v>
      </c>
      <c r="Z890" s="17" t="s">
        <v>443</v>
      </c>
      <c r="AA890" s="17" t="s">
        <v>443</v>
      </c>
      <c r="AB890" s="17" t="s">
        <v>444</v>
      </c>
      <c r="AC890">
        <v>0</v>
      </c>
      <c r="AD890">
        <v>0</v>
      </c>
      <c r="AE890">
        <v>0</v>
      </c>
      <c r="AF890">
        <v>2022</v>
      </c>
      <c r="AG890" s="1">
        <v>44562</v>
      </c>
      <c r="AH890" s="1">
        <v>44773</v>
      </c>
      <c r="AI890" s="1">
        <v>44785</v>
      </c>
      <c r="AJ890" s="17" t="s">
        <v>34</v>
      </c>
      <c r="AK890" s="17" t="s">
        <v>35</v>
      </c>
      <c r="AL890" s="17" t="s">
        <v>10388</v>
      </c>
      <c r="AM890" s="17">
        <f>MONTH(EMPENHO[[#This Row],[data_empenho]])</f>
        <v>2</v>
      </c>
    </row>
    <row r="891" spans="1:39" x14ac:dyDescent="0.25">
      <c r="A891">
        <v>7</v>
      </c>
      <c r="B891">
        <v>702</v>
      </c>
      <c r="C891">
        <v>15</v>
      </c>
      <c r="D891">
        <v>451</v>
      </c>
      <c r="E891">
        <v>17</v>
      </c>
      <c r="F891">
        <v>0</v>
      </c>
      <c r="G891">
        <v>2002</v>
      </c>
      <c r="H891" s="17" t="s">
        <v>755</v>
      </c>
      <c r="I891">
        <v>1</v>
      </c>
      <c r="J891">
        <v>0</v>
      </c>
      <c r="K891" s="17" t="s">
        <v>2116</v>
      </c>
      <c r="L891" s="1">
        <v>44596</v>
      </c>
      <c r="M891">
        <v>7500</v>
      </c>
      <c r="N891" s="17" t="s">
        <v>437</v>
      </c>
      <c r="O891">
        <v>5258</v>
      </c>
      <c r="P891" s="17" t="s">
        <v>438</v>
      </c>
      <c r="Q891">
        <v>0</v>
      </c>
      <c r="R891" s="17" t="s">
        <v>480</v>
      </c>
      <c r="S891" s="17" t="s">
        <v>653</v>
      </c>
      <c r="T891" s="17" t="s">
        <v>438</v>
      </c>
      <c r="U891">
        <v>31</v>
      </c>
      <c r="V891">
        <v>2021</v>
      </c>
      <c r="W891" s="17" t="s">
        <v>2117</v>
      </c>
      <c r="X891" s="17" t="s">
        <v>482</v>
      </c>
      <c r="Y891">
        <v>7</v>
      </c>
      <c r="Z891" s="17" t="s">
        <v>443</v>
      </c>
      <c r="AA891" s="17" t="s">
        <v>443</v>
      </c>
      <c r="AB891" s="17" t="s">
        <v>444</v>
      </c>
      <c r="AC891">
        <v>0</v>
      </c>
      <c r="AD891">
        <v>0</v>
      </c>
      <c r="AE891">
        <v>0</v>
      </c>
      <c r="AF891">
        <v>2022</v>
      </c>
      <c r="AG891" s="1">
        <v>44562</v>
      </c>
      <c r="AH891" s="1">
        <v>44773</v>
      </c>
      <c r="AI891" s="1">
        <v>44785</v>
      </c>
      <c r="AJ891" s="17" t="s">
        <v>34</v>
      </c>
      <c r="AK891" s="17" t="s">
        <v>35</v>
      </c>
      <c r="AL891" s="17" t="s">
        <v>10388</v>
      </c>
      <c r="AM891" s="17">
        <f>MONTH(EMPENHO[[#This Row],[data_empenho]])</f>
        <v>2</v>
      </c>
    </row>
    <row r="892" spans="1:39" x14ac:dyDescent="0.25">
      <c r="A892">
        <v>6</v>
      </c>
      <c r="B892">
        <v>601</v>
      </c>
      <c r="C892">
        <v>4</v>
      </c>
      <c r="D892">
        <v>122</v>
      </c>
      <c r="E892">
        <v>1</v>
      </c>
      <c r="F892">
        <v>0</v>
      </c>
      <c r="G892">
        <v>2072</v>
      </c>
      <c r="H892" s="17" t="s">
        <v>638</v>
      </c>
      <c r="I892">
        <v>1</v>
      </c>
      <c r="J892">
        <v>0</v>
      </c>
      <c r="K892" s="17" t="s">
        <v>2118</v>
      </c>
      <c r="L892" s="1">
        <v>44596</v>
      </c>
      <c r="M892">
        <v>6</v>
      </c>
      <c r="N892" s="17" t="s">
        <v>437</v>
      </c>
      <c r="O892">
        <v>7764</v>
      </c>
      <c r="P892" s="17" t="s">
        <v>438</v>
      </c>
      <c r="Q892">
        <v>0</v>
      </c>
      <c r="R892" s="17" t="s">
        <v>480</v>
      </c>
      <c r="S892" s="17" t="s">
        <v>653</v>
      </c>
      <c r="T892" s="17" t="s">
        <v>438</v>
      </c>
      <c r="U892">
        <v>28</v>
      </c>
      <c r="V892">
        <v>2021</v>
      </c>
      <c r="W892" s="17" t="s">
        <v>2119</v>
      </c>
      <c r="X892" s="17" t="s">
        <v>482</v>
      </c>
      <c r="Y892">
        <v>7</v>
      </c>
      <c r="Z892" s="17" t="s">
        <v>443</v>
      </c>
      <c r="AA892" s="17" t="s">
        <v>443</v>
      </c>
      <c r="AB892" s="17" t="s">
        <v>444</v>
      </c>
      <c r="AC892">
        <v>0</v>
      </c>
      <c r="AD892">
        <v>0</v>
      </c>
      <c r="AE892">
        <v>0</v>
      </c>
      <c r="AF892">
        <v>2022</v>
      </c>
      <c r="AG892" s="1">
        <v>44562</v>
      </c>
      <c r="AH892" s="1">
        <v>44773</v>
      </c>
      <c r="AI892" s="1">
        <v>44785</v>
      </c>
      <c r="AJ892" s="17" t="s">
        <v>34</v>
      </c>
      <c r="AK892" s="17" t="s">
        <v>35</v>
      </c>
      <c r="AL892" s="17" t="s">
        <v>10388</v>
      </c>
      <c r="AM892" s="17">
        <f>MONTH(EMPENHO[[#This Row],[data_empenho]])</f>
        <v>2</v>
      </c>
    </row>
    <row r="893" spans="1:39" x14ac:dyDescent="0.25">
      <c r="A893">
        <v>6</v>
      </c>
      <c r="B893">
        <v>601</v>
      </c>
      <c r="C893">
        <v>4</v>
      </c>
      <c r="D893">
        <v>122</v>
      </c>
      <c r="E893">
        <v>1</v>
      </c>
      <c r="F893">
        <v>0</v>
      </c>
      <c r="G893">
        <v>2072</v>
      </c>
      <c r="H893" s="17" t="s">
        <v>638</v>
      </c>
      <c r="I893">
        <v>1</v>
      </c>
      <c r="J893">
        <v>0</v>
      </c>
      <c r="K893" s="17" t="s">
        <v>2120</v>
      </c>
      <c r="L893" s="1">
        <v>44596</v>
      </c>
      <c r="M893">
        <v>4</v>
      </c>
      <c r="N893" s="17" t="s">
        <v>437</v>
      </c>
      <c r="O893">
        <v>5210</v>
      </c>
      <c r="P893" s="17" t="s">
        <v>438</v>
      </c>
      <c r="Q893">
        <v>0</v>
      </c>
      <c r="R893" s="17" t="s">
        <v>480</v>
      </c>
      <c r="S893" s="17" t="s">
        <v>440</v>
      </c>
      <c r="T893" s="17" t="s">
        <v>438</v>
      </c>
      <c r="U893">
        <v>28</v>
      </c>
      <c r="V893">
        <v>2021</v>
      </c>
      <c r="W893" s="17" t="s">
        <v>2121</v>
      </c>
      <c r="X893" s="17" t="s">
        <v>482</v>
      </c>
      <c r="Y893">
        <v>7</v>
      </c>
      <c r="Z893" s="17" t="s">
        <v>443</v>
      </c>
      <c r="AA893" s="17" t="s">
        <v>443</v>
      </c>
      <c r="AB893" s="17" t="s">
        <v>444</v>
      </c>
      <c r="AC893">
        <v>0</v>
      </c>
      <c r="AD893">
        <v>0</v>
      </c>
      <c r="AE893">
        <v>0</v>
      </c>
      <c r="AF893">
        <v>2022</v>
      </c>
      <c r="AG893" s="1">
        <v>44562</v>
      </c>
      <c r="AH893" s="1">
        <v>44773</v>
      </c>
      <c r="AI893" s="1">
        <v>44785</v>
      </c>
      <c r="AJ893" s="17" t="s">
        <v>34</v>
      </c>
      <c r="AK893" s="17" t="s">
        <v>35</v>
      </c>
      <c r="AL893" s="17" t="s">
        <v>10388</v>
      </c>
      <c r="AM893" s="17">
        <f>MONTH(EMPENHO[[#This Row],[data_empenho]])</f>
        <v>2</v>
      </c>
    </row>
    <row r="894" spans="1:39" x14ac:dyDescent="0.25">
      <c r="A894">
        <v>6</v>
      </c>
      <c r="B894">
        <v>601</v>
      </c>
      <c r="C894">
        <v>4</v>
      </c>
      <c r="D894">
        <v>122</v>
      </c>
      <c r="E894">
        <v>1</v>
      </c>
      <c r="F894">
        <v>0</v>
      </c>
      <c r="G894">
        <v>2072</v>
      </c>
      <c r="H894" s="17" t="s">
        <v>638</v>
      </c>
      <c r="I894">
        <v>1</v>
      </c>
      <c r="J894">
        <v>0</v>
      </c>
      <c r="K894" s="17" t="s">
        <v>2122</v>
      </c>
      <c r="L894" s="1">
        <v>44596</v>
      </c>
      <c r="M894">
        <v>100</v>
      </c>
      <c r="N894" s="17" t="s">
        <v>437</v>
      </c>
      <c r="O894">
        <v>7924</v>
      </c>
      <c r="P894" s="17" t="s">
        <v>438</v>
      </c>
      <c r="Q894">
        <v>0</v>
      </c>
      <c r="R894" s="17" t="s">
        <v>480</v>
      </c>
      <c r="S894" s="17" t="s">
        <v>653</v>
      </c>
      <c r="T894" s="17" t="s">
        <v>438</v>
      </c>
      <c r="U894">
        <v>28</v>
      </c>
      <c r="V894">
        <v>2021</v>
      </c>
      <c r="W894" s="17" t="s">
        <v>2123</v>
      </c>
      <c r="X894" s="17" t="s">
        <v>482</v>
      </c>
      <c r="Y894">
        <v>7</v>
      </c>
      <c r="Z894" s="17" t="s">
        <v>443</v>
      </c>
      <c r="AA894" s="17" t="s">
        <v>443</v>
      </c>
      <c r="AB894" s="17" t="s">
        <v>444</v>
      </c>
      <c r="AC894">
        <v>0</v>
      </c>
      <c r="AD894">
        <v>0</v>
      </c>
      <c r="AE894">
        <v>0</v>
      </c>
      <c r="AF894">
        <v>2022</v>
      </c>
      <c r="AG894" s="1">
        <v>44562</v>
      </c>
      <c r="AH894" s="1">
        <v>44773</v>
      </c>
      <c r="AI894" s="1">
        <v>44785</v>
      </c>
      <c r="AJ894" s="17" t="s">
        <v>34</v>
      </c>
      <c r="AK894" s="17" t="s">
        <v>35</v>
      </c>
      <c r="AL894" s="17" t="s">
        <v>10388</v>
      </c>
      <c r="AM894" s="17">
        <f>MONTH(EMPENHO[[#This Row],[data_empenho]])</f>
        <v>2</v>
      </c>
    </row>
    <row r="895" spans="1:39" x14ac:dyDescent="0.25">
      <c r="A895">
        <v>6</v>
      </c>
      <c r="B895">
        <v>601</v>
      </c>
      <c r="C895">
        <v>4</v>
      </c>
      <c r="D895">
        <v>122</v>
      </c>
      <c r="E895">
        <v>1</v>
      </c>
      <c r="F895">
        <v>0</v>
      </c>
      <c r="G895">
        <v>2072</v>
      </c>
      <c r="H895" s="17" t="s">
        <v>638</v>
      </c>
      <c r="I895">
        <v>1</v>
      </c>
      <c r="J895">
        <v>0</v>
      </c>
      <c r="K895" s="17" t="s">
        <v>2124</v>
      </c>
      <c r="L895" s="1">
        <v>44596</v>
      </c>
      <c r="M895">
        <v>196.41</v>
      </c>
      <c r="N895" s="17" t="s">
        <v>437</v>
      </c>
      <c r="O895">
        <v>5783</v>
      </c>
      <c r="P895" s="17" t="s">
        <v>438</v>
      </c>
      <c r="Q895">
        <v>0</v>
      </c>
      <c r="R895" s="17" t="s">
        <v>480</v>
      </c>
      <c r="S895" s="17" t="s">
        <v>440</v>
      </c>
      <c r="T895" s="17" t="s">
        <v>438</v>
      </c>
      <c r="U895">
        <v>28</v>
      </c>
      <c r="V895">
        <v>2021</v>
      </c>
      <c r="W895" s="17" t="s">
        <v>2125</v>
      </c>
      <c r="X895" s="17" t="s">
        <v>482</v>
      </c>
      <c r="Y895">
        <v>7</v>
      </c>
      <c r="Z895" s="17" t="s">
        <v>443</v>
      </c>
      <c r="AA895" s="17" t="s">
        <v>443</v>
      </c>
      <c r="AB895" s="17" t="s">
        <v>444</v>
      </c>
      <c r="AC895">
        <v>0</v>
      </c>
      <c r="AD895">
        <v>0</v>
      </c>
      <c r="AE895">
        <v>0</v>
      </c>
      <c r="AF895">
        <v>2022</v>
      </c>
      <c r="AG895" s="1">
        <v>44562</v>
      </c>
      <c r="AH895" s="1">
        <v>44773</v>
      </c>
      <c r="AI895" s="1">
        <v>44785</v>
      </c>
      <c r="AJ895" s="17" t="s">
        <v>34</v>
      </c>
      <c r="AK895" s="17" t="s">
        <v>35</v>
      </c>
      <c r="AL895" s="17" t="s">
        <v>10388</v>
      </c>
      <c r="AM895" s="17">
        <f>MONTH(EMPENHO[[#This Row],[data_empenho]])</f>
        <v>2</v>
      </c>
    </row>
    <row r="896" spans="1:39" x14ac:dyDescent="0.25">
      <c r="A896">
        <v>6</v>
      </c>
      <c r="B896">
        <v>603</v>
      </c>
      <c r="C896">
        <v>26</v>
      </c>
      <c r="D896">
        <v>782</v>
      </c>
      <c r="E896">
        <v>17</v>
      </c>
      <c r="F896">
        <v>0</v>
      </c>
      <c r="G896">
        <v>2073</v>
      </c>
      <c r="H896" s="17" t="s">
        <v>638</v>
      </c>
      <c r="I896">
        <v>1</v>
      </c>
      <c r="J896">
        <v>0</v>
      </c>
      <c r="K896" s="17" t="s">
        <v>2126</v>
      </c>
      <c r="L896" s="1">
        <v>44596</v>
      </c>
      <c r="M896">
        <v>195</v>
      </c>
      <c r="N896" s="17" t="s">
        <v>437</v>
      </c>
      <c r="O896">
        <v>7762</v>
      </c>
      <c r="P896" s="17" t="s">
        <v>438</v>
      </c>
      <c r="Q896">
        <v>0</v>
      </c>
      <c r="R896" s="17" t="s">
        <v>480</v>
      </c>
      <c r="S896" s="17" t="s">
        <v>653</v>
      </c>
      <c r="T896" s="17" t="s">
        <v>438</v>
      </c>
      <c r="U896">
        <v>9</v>
      </c>
      <c r="V896">
        <v>2021</v>
      </c>
      <c r="W896" s="17" t="s">
        <v>2127</v>
      </c>
      <c r="X896" s="17" t="s">
        <v>482</v>
      </c>
      <c r="Y896">
        <v>7</v>
      </c>
      <c r="Z896" s="17" t="s">
        <v>443</v>
      </c>
      <c r="AA896" s="17" t="s">
        <v>443</v>
      </c>
      <c r="AB896" s="17" t="s">
        <v>444</v>
      </c>
      <c r="AC896">
        <v>0</v>
      </c>
      <c r="AD896">
        <v>0</v>
      </c>
      <c r="AE896">
        <v>0</v>
      </c>
      <c r="AF896">
        <v>2022</v>
      </c>
      <c r="AG896" s="1">
        <v>44562</v>
      </c>
      <c r="AH896" s="1">
        <v>44773</v>
      </c>
      <c r="AI896" s="1">
        <v>44785</v>
      </c>
      <c r="AJ896" s="17" t="s">
        <v>34</v>
      </c>
      <c r="AK896" s="17" t="s">
        <v>35</v>
      </c>
      <c r="AL896" s="17" t="s">
        <v>10388</v>
      </c>
      <c r="AM896" s="17">
        <f>MONTH(EMPENHO[[#This Row],[data_empenho]])</f>
        <v>2</v>
      </c>
    </row>
    <row r="897" spans="1:39" x14ac:dyDescent="0.25">
      <c r="A897">
        <v>3</v>
      </c>
      <c r="B897">
        <v>301</v>
      </c>
      <c r="C897">
        <v>4</v>
      </c>
      <c r="D897">
        <v>122</v>
      </c>
      <c r="E897">
        <v>1</v>
      </c>
      <c r="F897">
        <v>0</v>
      </c>
      <c r="G897">
        <v>2068</v>
      </c>
      <c r="H897" s="17" t="s">
        <v>594</v>
      </c>
      <c r="I897">
        <v>1</v>
      </c>
      <c r="J897">
        <v>0</v>
      </c>
      <c r="K897" s="17" t="s">
        <v>2128</v>
      </c>
      <c r="L897" s="1">
        <v>44596</v>
      </c>
      <c r="M897">
        <v>11900</v>
      </c>
      <c r="N897" s="17" t="s">
        <v>437</v>
      </c>
      <c r="O897">
        <v>7994</v>
      </c>
      <c r="P897" s="17" t="s">
        <v>438</v>
      </c>
      <c r="Q897">
        <v>0</v>
      </c>
      <c r="R897" s="17" t="s">
        <v>480</v>
      </c>
      <c r="S897" s="17" t="s">
        <v>653</v>
      </c>
      <c r="T897" s="17" t="s">
        <v>438</v>
      </c>
      <c r="U897">
        <v>37</v>
      </c>
      <c r="V897">
        <v>2021</v>
      </c>
      <c r="W897" s="17" t="s">
        <v>2129</v>
      </c>
      <c r="X897" s="17" t="s">
        <v>482</v>
      </c>
      <c r="Y897">
        <v>7</v>
      </c>
      <c r="Z897" s="17" t="s">
        <v>443</v>
      </c>
      <c r="AA897" s="17" t="s">
        <v>443</v>
      </c>
      <c r="AB897" s="17" t="s">
        <v>444</v>
      </c>
      <c r="AC897">
        <v>0</v>
      </c>
      <c r="AD897">
        <v>0</v>
      </c>
      <c r="AE897">
        <v>0</v>
      </c>
      <c r="AF897">
        <v>2022</v>
      </c>
      <c r="AG897" s="1">
        <v>44562</v>
      </c>
      <c r="AH897" s="1">
        <v>44773</v>
      </c>
      <c r="AI897" s="1">
        <v>44785</v>
      </c>
      <c r="AJ897" s="17" t="s">
        <v>34</v>
      </c>
      <c r="AK897" s="17" t="s">
        <v>35</v>
      </c>
      <c r="AL897" s="17" t="s">
        <v>10388</v>
      </c>
      <c r="AM897" s="17">
        <f>MONTH(EMPENHO[[#This Row],[data_empenho]])</f>
        <v>2</v>
      </c>
    </row>
    <row r="898" spans="1:39" x14ac:dyDescent="0.25">
      <c r="A898">
        <v>9</v>
      </c>
      <c r="B898">
        <v>902</v>
      </c>
      <c r="C898">
        <v>8</v>
      </c>
      <c r="D898">
        <v>244</v>
      </c>
      <c r="E898">
        <v>11</v>
      </c>
      <c r="F898">
        <v>0</v>
      </c>
      <c r="G898">
        <v>2015</v>
      </c>
      <c r="H898" s="17" t="s">
        <v>897</v>
      </c>
      <c r="I898">
        <v>1</v>
      </c>
      <c r="J898">
        <v>0</v>
      </c>
      <c r="K898" s="17" t="s">
        <v>2130</v>
      </c>
      <c r="L898" s="1">
        <v>44596</v>
      </c>
      <c r="M898">
        <v>3130</v>
      </c>
      <c r="N898" s="17" t="s">
        <v>437</v>
      </c>
      <c r="O898">
        <v>678</v>
      </c>
      <c r="P898" s="17" t="s">
        <v>438</v>
      </c>
      <c r="Q898">
        <v>0</v>
      </c>
      <c r="R898" s="17" t="s">
        <v>480</v>
      </c>
      <c r="S898" s="17" t="s">
        <v>653</v>
      </c>
      <c r="T898" s="17" t="s">
        <v>438</v>
      </c>
      <c r="U898">
        <v>19</v>
      </c>
      <c r="V898">
        <v>2021</v>
      </c>
      <c r="W898" s="17" t="s">
        <v>2131</v>
      </c>
      <c r="X898" s="17" t="s">
        <v>482</v>
      </c>
      <c r="Y898">
        <v>7</v>
      </c>
      <c r="Z898" s="17" t="s">
        <v>443</v>
      </c>
      <c r="AA898" s="17" t="s">
        <v>443</v>
      </c>
      <c r="AB898" s="17" t="s">
        <v>444</v>
      </c>
      <c r="AC898">
        <v>0</v>
      </c>
      <c r="AD898">
        <v>0</v>
      </c>
      <c r="AE898">
        <v>0</v>
      </c>
      <c r="AF898">
        <v>2022</v>
      </c>
      <c r="AG898" s="1">
        <v>44562</v>
      </c>
      <c r="AH898" s="1">
        <v>44773</v>
      </c>
      <c r="AI898" s="1">
        <v>44785</v>
      </c>
      <c r="AJ898" s="17" t="s">
        <v>34</v>
      </c>
      <c r="AK898" s="17" t="s">
        <v>35</v>
      </c>
      <c r="AL898" s="17" t="s">
        <v>10388</v>
      </c>
      <c r="AM898" s="17">
        <f>MONTH(EMPENHO[[#This Row],[data_empenho]])</f>
        <v>2</v>
      </c>
    </row>
    <row r="899" spans="1:39" x14ac:dyDescent="0.25">
      <c r="A899">
        <v>9</v>
      </c>
      <c r="B899">
        <v>902</v>
      </c>
      <c r="C899">
        <v>8</v>
      </c>
      <c r="D899">
        <v>244</v>
      </c>
      <c r="E899">
        <v>11</v>
      </c>
      <c r="F899">
        <v>0</v>
      </c>
      <c r="G899">
        <v>2017</v>
      </c>
      <c r="H899" s="17" t="s">
        <v>504</v>
      </c>
      <c r="I899">
        <v>1</v>
      </c>
      <c r="J899">
        <v>0</v>
      </c>
      <c r="K899" s="17" t="s">
        <v>2132</v>
      </c>
      <c r="L899" s="1">
        <v>44599</v>
      </c>
      <c r="M899">
        <v>345</v>
      </c>
      <c r="N899" s="17" t="s">
        <v>437</v>
      </c>
      <c r="O899">
        <v>8297</v>
      </c>
      <c r="P899" s="17" t="s">
        <v>438</v>
      </c>
      <c r="Q899">
        <v>0</v>
      </c>
      <c r="R899" s="17" t="s">
        <v>439</v>
      </c>
      <c r="S899" s="17" t="s">
        <v>440</v>
      </c>
      <c r="T899" s="17" t="s">
        <v>438</v>
      </c>
      <c r="U899">
        <v>0</v>
      </c>
      <c r="V899">
        <v>0</v>
      </c>
      <c r="W899" s="17" t="s">
        <v>2133</v>
      </c>
      <c r="X899" s="17" t="s">
        <v>465</v>
      </c>
      <c r="Y899">
        <v>1</v>
      </c>
      <c r="Z899" s="17" t="s">
        <v>443</v>
      </c>
      <c r="AA899" s="17" t="s">
        <v>443</v>
      </c>
      <c r="AB899" s="17" t="s">
        <v>444</v>
      </c>
      <c r="AC899">
        <v>0</v>
      </c>
      <c r="AD899">
        <v>0</v>
      </c>
      <c r="AE899">
        <v>0</v>
      </c>
      <c r="AF899">
        <v>2022</v>
      </c>
      <c r="AG899" s="1">
        <v>44562</v>
      </c>
      <c r="AH899" s="1">
        <v>44773</v>
      </c>
      <c r="AI899" s="1">
        <v>44785</v>
      </c>
      <c r="AJ899" s="17" t="s">
        <v>34</v>
      </c>
      <c r="AK899" s="17" t="s">
        <v>35</v>
      </c>
      <c r="AL899" s="17" t="s">
        <v>10388</v>
      </c>
      <c r="AM899" s="17">
        <f>MONTH(EMPENHO[[#This Row],[data_empenho]])</f>
        <v>2</v>
      </c>
    </row>
    <row r="900" spans="1:39" x14ac:dyDescent="0.25">
      <c r="A900">
        <v>8</v>
      </c>
      <c r="B900">
        <v>801</v>
      </c>
      <c r="C900">
        <v>10</v>
      </c>
      <c r="D900">
        <v>122</v>
      </c>
      <c r="E900">
        <v>5</v>
      </c>
      <c r="F900">
        <v>0</v>
      </c>
      <c r="G900">
        <v>2084</v>
      </c>
      <c r="H900" s="17" t="s">
        <v>962</v>
      </c>
      <c r="I900">
        <v>40</v>
      </c>
      <c r="J900">
        <v>0</v>
      </c>
      <c r="K900" s="17" t="s">
        <v>2134</v>
      </c>
      <c r="L900" s="1">
        <v>44599</v>
      </c>
      <c r="M900">
        <v>20</v>
      </c>
      <c r="N900" s="17" t="s">
        <v>437</v>
      </c>
      <c r="O900">
        <v>7241</v>
      </c>
      <c r="P900" s="17" t="s">
        <v>438</v>
      </c>
      <c r="Q900">
        <v>0</v>
      </c>
      <c r="R900" s="17" t="s">
        <v>480</v>
      </c>
      <c r="S900" s="17" t="s">
        <v>653</v>
      </c>
      <c r="T900" s="17" t="s">
        <v>438</v>
      </c>
      <c r="U900">
        <v>20</v>
      </c>
      <c r="V900">
        <v>2021</v>
      </c>
      <c r="W900" s="17" t="s">
        <v>2135</v>
      </c>
      <c r="X900" s="17" t="s">
        <v>482</v>
      </c>
      <c r="Y900">
        <v>7</v>
      </c>
      <c r="Z900" s="17" t="s">
        <v>443</v>
      </c>
      <c r="AA900" s="17" t="s">
        <v>443</v>
      </c>
      <c r="AB900" s="17" t="s">
        <v>444</v>
      </c>
      <c r="AC900">
        <v>0</v>
      </c>
      <c r="AD900">
        <v>0</v>
      </c>
      <c r="AE900">
        <v>0</v>
      </c>
      <c r="AF900">
        <v>2022</v>
      </c>
      <c r="AG900" s="1">
        <v>44562</v>
      </c>
      <c r="AH900" s="1">
        <v>44773</v>
      </c>
      <c r="AI900" s="1">
        <v>44785</v>
      </c>
      <c r="AJ900" s="17" t="s">
        <v>34</v>
      </c>
      <c r="AK900" s="17" t="s">
        <v>35</v>
      </c>
      <c r="AL900" s="17" t="s">
        <v>10388</v>
      </c>
      <c r="AM900" s="17">
        <f>MONTH(EMPENHO[[#This Row],[data_empenho]])</f>
        <v>2</v>
      </c>
    </row>
    <row r="901" spans="1:39" x14ac:dyDescent="0.25">
      <c r="A901">
        <v>8</v>
      </c>
      <c r="B901">
        <v>801</v>
      </c>
      <c r="C901">
        <v>10</v>
      </c>
      <c r="D901">
        <v>302</v>
      </c>
      <c r="E901">
        <v>8</v>
      </c>
      <c r="F901">
        <v>0</v>
      </c>
      <c r="G901">
        <v>2096</v>
      </c>
      <c r="H901" s="17" t="s">
        <v>962</v>
      </c>
      <c r="I901">
        <v>40</v>
      </c>
      <c r="J901">
        <v>0</v>
      </c>
      <c r="K901" s="17" t="s">
        <v>2136</v>
      </c>
      <c r="L901" s="1">
        <v>44599</v>
      </c>
      <c r="M901">
        <v>40</v>
      </c>
      <c r="N901" s="17" t="s">
        <v>437</v>
      </c>
      <c r="O901">
        <v>7241</v>
      </c>
      <c r="P901" s="17" t="s">
        <v>438</v>
      </c>
      <c r="Q901">
        <v>0</v>
      </c>
      <c r="R901" s="17" t="s">
        <v>480</v>
      </c>
      <c r="S901" s="17" t="s">
        <v>653</v>
      </c>
      <c r="T901" s="17" t="s">
        <v>438</v>
      </c>
      <c r="U901">
        <v>20</v>
      </c>
      <c r="V901">
        <v>2021</v>
      </c>
      <c r="W901" s="17" t="s">
        <v>2137</v>
      </c>
      <c r="X901" s="17" t="s">
        <v>482</v>
      </c>
      <c r="Y901">
        <v>7</v>
      </c>
      <c r="Z901" s="17" t="s">
        <v>443</v>
      </c>
      <c r="AA901" s="17" t="s">
        <v>443</v>
      </c>
      <c r="AB901" s="17" t="s">
        <v>444</v>
      </c>
      <c r="AC901">
        <v>0</v>
      </c>
      <c r="AD901">
        <v>0</v>
      </c>
      <c r="AE901">
        <v>0</v>
      </c>
      <c r="AF901">
        <v>2022</v>
      </c>
      <c r="AG901" s="1">
        <v>44562</v>
      </c>
      <c r="AH901" s="1">
        <v>44773</v>
      </c>
      <c r="AI901" s="1">
        <v>44785</v>
      </c>
      <c r="AJ901" s="17" t="s">
        <v>34</v>
      </c>
      <c r="AK901" s="17" t="s">
        <v>35</v>
      </c>
      <c r="AL901" s="17" t="s">
        <v>10388</v>
      </c>
      <c r="AM901" s="17">
        <f>MONTH(EMPENHO[[#This Row],[data_empenho]])</f>
        <v>2</v>
      </c>
    </row>
    <row r="902" spans="1:39" x14ac:dyDescent="0.25">
      <c r="A902">
        <v>8</v>
      </c>
      <c r="B902">
        <v>801</v>
      </c>
      <c r="C902">
        <v>10</v>
      </c>
      <c r="D902">
        <v>301</v>
      </c>
      <c r="E902">
        <v>6</v>
      </c>
      <c r="F902">
        <v>0</v>
      </c>
      <c r="G902">
        <v>2092</v>
      </c>
      <c r="H902" s="17" t="s">
        <v>962</v>
      </c>
      <c r="I902">
        <v>40</v>
      </c>
      <c r="J902">
        <v>0</v>
      </c>
      <c r="K902" s="17" t="s">
        <v>2138</v>
      </c>
      <c r="L902" s="1">
        <v>44599</v>
      </c>
      <c r="M902">
        <v>14.7</v>
      </c>
      <c r="N902" s="17" t="s">
        <v>437</v>
      </c>
      <c r="O902">
        <v>7833</v>
      </c>
      <c r="P902" s="17" t="s">
        <v>438</v>
      </c>
      <c r="Q902">
        <v>0</v>
      </c>
      <c r="R902" s="17" t="s">
        <v>480</v>
      </c>
      <c r="S902" s="17" t="s">
        <v>653</v>
      </c>
      <c r="T902" s="17" t="s">
        <v>438</v>
      </c>
      <c r="U902">
        <v>20</v>
      </c>
      <c r="V902">
        <v>2021</v>
      </c>
      <c r="W902" s="17" t="s">
        <v>2139</v>
      </c>
      <c r="X902" s="17" t="s">
        <v>482</v>
      </c>
      <c r="Y902">
        <v>7</v>
      </c>
      <c r="Z902" s="17" t="s">
        <v>443</v>
      </c>
      <c r="AA902" s="17" t="s">
        <v>443</v>
      </c>
      <c r="AB902" s="17" t="s">
        <v>444</v>
      </c>
      <c r="AC902">
        <v>0</v>
      </c>
      <c r="AD902">
        <v>0</v>
      </c>
      <c r="AE902">
        <v>0</v>
      </c>
      <c r="AF902">
        <v>2022</v>
      </c>
      <c r="AG902" s="1">
        <v>44562</v>
      </c>
      <c r="AH902" s="1">
        <v>44773</v>
      </c>
      <c r="AI902" s="1">
        <v>44785</v>
      </c>
      <c r="AJ902" s="17" t="s">
        <v>34</v>
      </c>
      <c r="AK902" s="17" t="s">
        <v>35</v>
      </c>
      <c r="AL902" s="17" t="s">
        <v>10388</v>
      </c>
      <c r="AM902" s="17">
        <f>MONTH(EMPENHO[[#This Row],[data_empenho]])</f>
        <v>2</v>
      </c>
    </row>
    <row r="903" spans="1:39" x14ac:dyDescent="0.25">
      <c r="A903">
        <v>8</v>
      </c>
      <c r="B903">
        <v>801</v>
      </c>
      <c r="C903">
        <v>10</v>
      </c>
      <c r="D903">
        <v>302</v>
      </c>
      <c r="E903">
        <v>8</v>
      </c>
      <c r="F903">
        <v>0</v>
      </c>
      <c r="G903">
        <v>2096</v>
      </c>
      <c r="H903" s="17" t="s">
        <v>962</v>
      </c>
      <c r="I903">
        <v>40</v>
      </c>
      <c r="J903">
        <v>0</v>
      </c>
      <c r="K903" s="17" t="s">
        <v>2140</v>
      </c>
      <c r="L903" s="1">
        <v>44599</v>
      </c>
      <c r="M903">
        <v>9.8000000000000007</v>
      </c>
      <c r="N903" s="17" t="s">
        <v>437</v>
      </c>
      <c r="O903">
        <v>7833</v>
      </c>
      <c r="P903" s="17" t="s">
        <v>438</v>
      </c>
      <c r="Q903">
        <v>0</v>
      </c>
      <c r="R903" s="17" t="s">
        <v>480</v>
      </c>
      <c r="S903" s="17" t="s">
        <v>653</v>
      </c>
      <c r="T903" s="17" t="s">
        <v>438</v>
      </c>
      <c r="U903">
        <v>20</v>
      </c>
      <c r="V903">
        <v>2021</v>
      </c>
      <c r="W903" s="17" t="s">
        <v>2141</v>
      </c>
      <c r="X903" s="17" t="s">
        <v>482</v>
      </c>
      <c r="Y903">
        <v>7</v>
      </c>
      <c r="Z903" s="17" t="s">
        <v>443</v>
      </c>
      <c r="AA903" s="17" t="s">
        <v>443</v>
      </c>
      <c r="AB903" s="17" t="s">
        <v>444</v>
      </c>
      <c r="AC903">
        <v>0</v>
      </c>
      <c r="AD903">
        <v>0</v>
      </c>
      <c r="AE903">
        <v>0</v>
      </c>
      <c r="AF903">
        <v>2022</v>
      </c>
      <c r="AG903" s="1">
        <v>44562</v>
      </c>
      <c r="AH903" s="1">
        <v>44773</v>
      </c>
      <c r="AI903" s="1">
        <v>44785</v>
      </c>
      <c r="AJ903" s="17" t="s">
        <v>34</v>
      </c>
      <c r="AK903" s="17" t="s">
        <v>35</v>
      </c>
      <c r="AL903" s="17" t="s">
        <v>10388</v>
      </c>
      <c r="AM903" s="17">
        <f>MONTH(EMPENHO[[#This Row],[data_empenho]])</f>
        <v>2</v>
      </c>
    </row>
    <row r="904" spans="1:39" x14ac:dyDescent="0.25">
      <c r="A904">
        <v>8</v>
      </c>
      <c r="B904">
        <v>801</v>
      </c>
      <c r="C904">
        <v>10</v>
      </c>
      <c r="D904">
        <v>122</v>
      </c>
      <c r="E904">
        <v>5</v>
      </c>
      <c r="F904">
        <v>0</v>
      </c>
      <c r="G904">
        <v>2084</v>
      </c>
      <c r="H904" s="17" t="s">
        <v>962</v>
      </c>
      <c r="I904">
        <v>40</v>
      </c>
      <c r="J904">
        <v>0</v>
      </c>
      <c r="K904" s="17" t="s">
        <v>2142</v>
      </c>
      <c r="L904" s="1">
        <v>44599</v>
      </c>
      <c r="M904">
        <v>14.7</v>
      </c>
      <c r="N904" s="17" t="s">
        <v>437</v>
      </c>
      <c r="O904">
        <v>7833</v>
      </c>
      <c r="P904" s="17" t="s">
        <v>438</v>
      </c>
      <c r="Q904">
        <v>0</v>
      </c>
      <c r="R904" s="17" t="s">
        <v>480</v>
      </c>
      <c r="S904" s="17" t="s">
        <v>653</v>
      </c>
      <c r="T904" s="17" t="s">
        <v>438</v>
      </c>
      <c r="U904">
        <v>20</v>
      </c>
      <c r="V904">
        <v>2021</v>
      </c>
      <c r="W904" s="17" t="s">
        <v>2143</v>
      </c>
      <c r="X904" s="17" t="s">
        <v>482</v>
      </c>
      <c r="Y904">
        <v>7</v>
      </c>
      <c r="Z904" s="17" t="s">
        <v>443</v>
      </c>
      <c r="AA904" s="17" t="s">
        <v>443</v>
      </c>
      <c r="AB904" s="17" t="s">
        <v>444</v>
      </c>
      <c r="AC904">
        <v>0</v>
      </c>
      <c r="AD904">
        <v>0</v>
      </c>
      <c r="AE904">
        <v>0</v>
      </c>
      <c r="AF904">
        <v>2022</v>
      </c>
      <c r="AG904" s="1">
        <v>44562</v>
      </c>
      <c r="AH904" s="1">
        <v>44773</v>
      </c>
      <c r="AI904" s="1">
        <v>44785</v>
      </c>
      <c r="AJ904" s="17" t="s">
        <v>34</v>
      </c>
      <c r="AK904" s="17" t="s">
        <v>35</v>
      </c>
      <c r="AL904" s="17" t="s">
        <v>10388</v>
      </c>
      <c r="AM904" s="17">
        <f>MONTH(EMPENHO[[#This Row],[data_empenho]])</f>
        <v>2</v>
      </c>
    </row>
    <row r="905" spans="1:39" x14ac:dyDescent="0.25">
      <c r="A905">
        <v>8</v>
      </c>
      <c r="B905">
        <v>801</v>
      </c>
      <c r="C905">
        <v>10</v>
      </c>
      <c r="D905">
        <v>302</v>
      </c>
      <c r="E905">
        <v>8</v>
      </c>
      <c r="F905">
        <v>0</v>
      </c>
      <c r="G905">
        <v>2096</v>
      </c>
      <c r="H905" s="17" t="s">
        <v>962</v>
      </c>
      <c r="I905">
        <v>40</v>
      </c>
      <c r="J905">
        <v>0</v>
      </c>
      <c r="K905" s="17" t="s">
        <v>2144</v>
      </c>
      <c r="L905" s="1">
        <v>44599</v>
      </c>
      <c r="M905">
        <v>28.8</v>
      </c>
      <c r="N905" s="17" t="s">
        <v>437</v>
      </c>
      <c r="O905">
        <v>6782</v>
      </c>
      <c r="P905" s="17" t="s">
        <v>438</v>
      </c>
      <c r="Q905">
        <v>0</v>
      </c>
      <c r="R905" s="17" t="s">
        <v>480</v>
      </c>
      <c r="S905" s="17" t="s">
        <v>653</v>
      </c>
      <c r="T905" s="17" t="s">
        <v>438</v>
      </c>
      <c r="U905">
        <v>20</v>
      </c>
      <c r="V905">
        <v>2021</v>
      </c>
      <c r="W905" s="17" t="s">
        <v>2145</v>
      </c>
      <c r="X905" s="17" t="s">
        <v>482</v>
      </c>
      <c r="Y905">
        <v>7</v>
      </c>
      <c r="Z905" s="17" t="s">
        <v>443</v>
      </c>
      <c r="AA905" s="17" t="s">
        <v>443</v>
      </c>
      <c r="AB905" s="17" t="s">
        <v>444</v>
      </c>
      <c r="AC905">
        <v>0</v>
      </c>
      <c r="AD905">
        <v>0</v>
      </c>
      <c r="AE905">
        <v>0</v>
      </c>
      <c r="AF905">
        <v>2022</v>
      </c>
      <c r="AG905" s="1">
        <v>44562</v>
      </c>
      <c r="AH905" s="1">
        <v>44773</v>
      </c>
      <c r="AI905" s="1">
        <v>44785</v>
      </c>
      <c r="AJ905" s="17" t="s">
        <v>34</v>
      </c>
      <c r="AK905" s="17" t="s">
        <v>35</v>
      </c>
      <c r="AL905" s="17" t="s">
        <v>10388</v>
      </c>
      <c r="AM905" s="17">
        <f>MONTH(EMPENHO[[#This Row],[data_empenho]])</f>
        <v>2</v>
      </c>
    </row>
    <row r="906" spans="1:39" x14ac:dyDescent="0.25">
      <c r="A906">
        <v>8</v>
      </c>
      <c r="B906">
        <v>801</v>
      </c>
      <c r="C906">
        <v>10</v>
      </c>
      <c r="D906">
        <v>302</v>
      </c>
      <c r="E906">
        <v>8</v>
      </c>
      <c r="F906">
        <v>0</v>
      </c>
      <c r="G906">
        <v>2096</v>
      </c>
      <c r="H906" s="17" t="s">
        <v>962</v>
      </c>
      <c r="I906">
        <v>40</v>
      </c>
      <c r="J906">
        <v>0</v>
      </c>
      <c r="K906" s="17" t="s">
        <v>2144</v>
      </c>
      <c r="L906" s="1">
        <v>44713</v>
      </c>
      <c r="M906">
        <v>-28.8</v>
      </c>
      <c r="N906" s="17" t="s">
        <v>451</v>
      </c>
      <c r="O906">
        <v>6782</v>
      </c>
      <c r="P906" s="17" t="s">
        <v>438</v>
      </c>
      <c r="Q906">
        <v>0</v>
      </c>
      <c r="R906" s="17" t="s">
        <v>480</v>
      </c>
      <c r="S906" s="17" t="s">
        <v>653</v>
      </c>
      <c r="T906" s="17" t="s">
        <v>438</v>
      </c>
      <c r="U906">
        <v>20</v>
      </c>
      <c r="V906">
        <v>2021</v>
      </c>
      <c r="W906" s="17" t="s">
        <v>8872</v>
      </c>
      <c r="X906" s="17" t="s">
        <v>482</v>
      </c>
      <c r="Y906">
        <v>7</v>
      </c>
      <c r="Z906" s="17" t="s">
        <v>443</v>
      </c>
      <c r="AA906" s="17" t="s">
        <v>443</v>
      </c>
      <c r="AB906" s="17" t="s">
        <v>444</v>
      </c>
      <c r="AC906">
        <v>0</v>
      </c>
      <c r="AD906">
        <v>0</v>
      </c>
      <c r="AE906">
        <v>0</v>
      </c>
      <c r="AF906">
        <v>2022</v>
      </c>
      <c r="AG906" s="1">
        <v>44562</v>
      </c>
      <c r="AH906" s="1">
        <v>44773</v>
      </c>
      <c r="AI906" s="1">
        <v>44785</v>
      </c>
      <c r="AJ906" s="17" t="s">
        <v>34</v>
      </c>
      <c r="AK906" s="17" t="s">
        <v>35</v>
      </c>
      <c r="AL906" s="17" t="s">
        <v>10388</v>
      </c>
      <c r="AM906" s="17">
        <f>MONTH(EMPENHO[[#This Row],[data_empenho]])</f>
        <v>6</v>
      </c>
    </row>
    <row r="907" spans="1:39" x14ac:dyDescent="0.25">
      <c r="A907">
        <v>8</v>
      </c>
      <c r="B907">
        <v>801</v>
      </c>
      <c r="C907">
        <v>10</v>
      </c>
      <c r="D907">
        <v>301</v>
      </c>
      <c r="E907">
        <v>6</v>
      </c>
      <c r="F907">
        <v>0</v>
      </c>
      <c r="G907">
        <v>2092</v>
      </c>
      <c r="H907" s="17" t="s">
        <v>962</v>
      </c>
      <c r="I907">
        <v>40</v>
      </c>
      <c r="J907">
        <v>0</v>
      </c>
      <c r="K907" s="17" t="s">
        <v>2146</v>
      </c>
      <c r="L907" s="1">
        <v>44599</v>
      </c>
      <c r="M907">
        <v>57.6</v>
      </c>
      <c r="N907" s="17" t="s">
        <v>437</v>
      </c>
      <c r="O907">
        <v>6782</v>
      </c>
      <c r="P907" s="17" t="s">
        <v>438</v>
      </c>
      <c r="Q907">
        <v>0</v>
      </c>
      <c r="R907" s="17" t="s">
        <v>480</v>
      </c>
      <c r="S907" s="17" t="s">
        <v>653</v>
      </c>
      <c r="T907" s="17" t="s">
        <v>438</v>
      </c>
      <c r="U907">
        <v>20</v>
      </c>
      <c r="V907">
        <v>2021</v>
      </c>
      <c r="W907" s="17" t="s">
        <v>2147</v>
      </c>
      <c r="X907" s="17" t="s">
        <v>482</v>
      </c>
      <c r="Y907">
        <v>7</v>
      </c>
      <c r="Z907" s="17" t="s">
        <v>443</v>
      </c>
      <c r="AA907" s="17" t="s">
        <v>443</v>
      </c>
      <c r="AB907" s="17" t="s">
        <v>444</v>
      </c>
      <c r="AC907">
        <v>0</v>
      </c>
      <c r="AD907">
        <v>0</v>
      </c>
      <c r="AE907">
        <v>0</v>
      </c>
      <c r="AF907">
        <v>2022</v>
      </c>
      <c r="AG907" s="1">
        <v>44562</v>
      </c>
      <c r="AH907" s="1">
        <v>44773</v>
      </c>
      <c r="AI907" s="1">
        <v>44785</v>
      </c>
      <c r="AJ907" s="17" t="s">
        <v>34</v>
      </c>
      <c r="AK907" s="17" t="s">
        <v>35</v>
      </c>
      <c r="AL907" s="17" t="s">
        <v>10388</v>
      </c>
      <c r="AM907" s="17">
        <f>MONTH(EMPENHO[[#This Row],[data_empenho]])</f>
        <v>2</v>
      </c>
    </row>
    <row r="908" spans="1:39" x14ac:dyDescent="0.25">
      <c r="A908">
        <v>8</v>
      </c>
      <c r="B908">
        <v>801</v>
      </c>
      <c r="C908">
        <v>10</v>
      </c>
      <c r="D908">
        <v>301</v>
      </c>
      <c r="E908">
        <v>6</v>
      </c>
      <c r="F908">
        <v>0</v>
      </c>
      <c r="G908">
        <v>2092</v>
      </c>
      <c r="H908" s="17" t="s">
        <v>962</v>
      </c>
      <c r="I908">
        <v>40</v>
      </c>
      <c r="J908">
        <v>0</v>
      </c>
      <c r="K908" s="17" t="s">
        <v>2146</v>
      </c>
      <c r="L908" s="1">
        <v>44713</v>
      </c>
      <c r="M908">
        <v>-57.6</v>
      </c>
      <c r="N908" s="17" t="s">
        <v>451</v>
      </c>
      <c r="O908">
        <v>6782</v>
      </c>
      <c r="P908" s="17" t="s">
        <v>438</v>
      </c>
      <c r="Q908">
        <v>0</v>
      </c>
      <c r="R908" s="17" t="s">
        <v>480</v>
      </c>
      <c r="S908" s="17" t="s">
        <v>653</v>
      </c>
      <c r="T908" s="17" t="s">
        <v>438</v>
      </c>
      <c r="U908">
        <v>20</v>
      </c>
      <c r="V908">
        <v>2021</v>
      </c>
      <c r="W908" s="17" t="s">
        <v>8873</v>
      </c>
      <c r="X908" s="17" t="s">
        <v>482</v>
      </c>
      <c r="Y908">
        <v>7</v>
      </c>
      <c r="Z908" s="17" t="s">
        <v>443</v>
      </c>
      <c r="AA908" s="17" t="s">
        <v>443</v>
      </c>
      <c r="AB908" s="17" t="s">
        <v>444</v>
      </c>
      <c r="AC908">
        <v>0</v>
      </c>
      <c r="AD908">
        <v>0</v>
      </c>
      <c r="AE908">
        <v>0</v>
      </c>
      <c r="AF908">
        <v>2022</v>
      </c>
      <c r="AG908" s="1">
        <v>44562</v>
      </c>
      <c r="AH908" s="1">
        <v>44773</v>
      </c>
      <c r="AI908" s="1">
        <v>44785</v>
      </c>
      <c r="AJ908" s="17" t="s">
        <v>34</v>
      </c>
      <c r="AK908" s="17" t="s">
        <v>35</v>
      </c>
      <c r="AL908" s="17" t="s">
        <v>10388</v>
      </c>
      <c r="AM908" s="17">
        <f>MONTH(EMPENHO[[#This Row],[data_empenho]])</f>
        <v>6</v>
      </c>
    </row>
    <row r="909" spans="1:39" x14ac:dyDescent="0.25">
      <c r="A909">
        <v>8</v>
      </c>
      <c r="B909">
        <v>801</v>
      </c>
      <c r="C909">
        <v>10</v>
      </c>
      <c r="D909">
        <v>122</v>
      </c>
      <c r="E909">
        <v>5</v>
      </c>
      <c r="F909">
        <v>0</v>
      </c>
      <c r="G909">
        <v>2084</v>
      </c>
      <c r="H909" s="17" t="s">
        <v>962</v>
      </c>
      <c r="I909">
        <v>40</v>
      </c>
      <c r="J909">
        <v>0</v>
      </c>
      <c r="K909" s="17" t="s">
        <v>2148</v>
      </c>
      <c r="L909" s="1">
        <v>44599</v>
      </c>
      <c r="M909">
        <v>28.8</v>
      </c>
      <c r="N909" s="17" t="s">
        <v>437</v>
      </c>
      <c r="O909">
        <v>6782</v>
      </c>
      <c r="P909" s="17" t="s">
        <v>438</v>
      </c>
      <c r="Q909">
        <v>0</v>
      </c>
      <c r="R909" s="17" t="s">
        <v>480</v>
      </c>
      <c r="S909" s="17" t="s">
        <v>653</v>
      </c>
      <c r="T909" s="17" t="s">
        <v>438</v>
      </c>
      <c r="U909">
        <v>20</v>
      </c>
      <c r="V909">
        <v>2021</v>
      </c>
      <c r="W909" s="17" t="s">
        <v>2149</v>
      </c>
      <c r="X909" s="17" t="s">
        <v>482</v>
      </c>
      <c r="Y909">
        <v>7</v>
      </c>
      <c r="Z909" s="17" t="s">
        <v>443</v>
      </c>
      <c r="AA909" s="17" t="s">
        <v>443</v>
      </c>
      <c r="AB909" s="17" t="s">
        <v>444</v>
      </c>
      <c r="AC909">
        <v>0</v>
      </c>
      <c r="AD909">
        <v>0</v>
      </c>
      <c r="AE909">
        <v>0</v>
      </c>
      <c r="AF909">
        <v>2022</v>
      </c>
      <c r="AG909" s="1">
        <v>44562</v>
      </c>
      <c r="AH909" s="1">
        <v>44773</v>
      </c>
      <c r="AI909" s="1">
        <v>44785</v>
      </c>
      <c r="AJ909" s="17" t="s">
        <v>34</v>
      </c>
      <c r="AK909" s="17" t="s">
        <v>35</v>
      </c>
      <c r="AL909" s="17" t="s">
        <v>10388</v>
      </c>
      <c r="AM909" s="17">
        <f>MONTH(EMPENHO[[#This Row],[data_empenho]])</f>
        <v>2</v>
      </c>
    </row>
    <row r="910" spans="1:39" x14ac:dyDescent="0.25">
      <c r="A910">
        <v>8</v>
      </c>
      <c r="B910">
        <v>801</v>
      </c>
      <c r="C910">
        <v>10</v>
      </c>
      <c r="D910">
        <v>122</v>
      </c>
      <c r="E910">
        <v>5</v>
      </c>
      <c r="F910">
        <v>0</v>
      </c>
      <c r="G910">
        <v>2084</v>
      </c>
      <c r="H910" s="17" t="s">
        <v>962</v>
      </c>
      <c r="I910">
        <v>40</v>
      </c>
      <c r="J910">
        <v>0</v>
      </c>
      <c r="K910" s="17" t="s">
        <v>2148</v>
      </c>
      <c r="L910" s="1">
        <v>44713</v>
      </c>
      <c r="M910">
        <v>-28.8</v>
      </c>
      <c r="N910" s="17" t="s">
        <v>451</v>
      </c>
      <c r="O910">
        <v>6782</v>
      </c>
      <c r="P910" s="17" t="s">
        <v>438</v>
      </c>
      <c r="Q910">
        <v>0</v>
      </c>
      <c r="R910" s="17" t="s">
        <v>480</v>
      </c>
      <c r="S910" s="17" t="s">
        <v>653</v>
      </c>
      <c r="T910" s="17" t="s">
        <v>438</v>
      </c>
      <c r="U910">
        <v>20</v>
      </c>
      <c r="V910">
        <v>2021</v>
      </c>
      <c r="W910" s="17" t="s">
        <v>8873</v>
      </c>
      <c r="X910" s="17" t="s">
        <v>482</v>
      </c>
      <c r="Y910">
        <v>7</v>
      </c>
      <c r="Z910" s="17" t="s">
        <v>443</v>
      </c>
      <c r="AA910" s="17" t="s">
        <v>443</v>
      </c>
      <c r="AB910" s="17" t="s">
        <v>444</v>
      </c>
      <c r="AC910">
        <v>0</v>
      </c>
      <c r="AD910">
        <v>0</v>
      </c>
      <c r="AE910">
        <v>0</v>
      </c>
      <c r="AF910">
        <v>2022</v>
      </c>
      <c r="AG910" s="1">
        <v>44562</v>
      </c>
      <c r="AH910" s="1">
        <v>44773</v>
      </c>
      <c r="AI910" s="1">
        <v>44785</v>
      </c>
      <c r="AJ910" s="17" t="s">
        <v>34</v>
      </c>
      <c r="AK910" s="17" t="s">
        <v>35</v>
      </c>
      <c r="AL910" s="17" t="s">
        <v>10388</v>
      </c>
      <c r="AM910" s="17">
        <f>MONTH(EMPENHO[[#This Row],[data_empenho]])</f>
        <v>6</v>
      </c>
    </row>
    <row r="911" spans="1:39" x14ac:dyDescent="0.25">
      <c r="A911">
        <v>8</v>
      </c>
      <c r="B911">
        <v>801</v>
      </c>
      <c r="C911">
        <v>10</v>
      </c>
      <c r="D911">
        <v>301</v>
      </c>
      <c r="E911">
        <v>6</v>
      </c>
      <c r="F911">
        <v>0</v>
      </c>
      <c r="G911">
        <v>2092</v>
      </c>
      <c r="H911" s="17" t="s">
        <v>962</v>
      </c>
      <c r="I911">
        <v>40</v>
      </c>
      <c r="J911">
        <v>0</v>
      </c>
      <c r="K911" s="17" t="s">
        <v>2150</v>
      </c>
      <c r="L911" s="1">
        <v>44599</v>
      </c>
      <c r="M911">
        <v>165</v>
      </c>
      <c r="N911" s="17" t="s">
        <v>437</v>
      </c>
      <c r="O911">
        <v>7845</v>
      </c>
      <c r="P911" s="17" t="s">
        <v>438</v>
      </c>
      <c r="Q911">
        <v>0</v>
      </c>
      <c r="R911" s="17" t="s">
        <v>480</v>
      </c>
      <c r="S911" s="17" t="s">
        <v>653</v>
      </c>
      <c r="T911" s="17" t="s">
        <v>438</v>
      </c>
      <c r="U911">
        <v>20</v>
      </c>
      <c r="V911">
        <v>2021</v>
      </c>
      <c r="W911" s="17" t="s">
        <v>2151</v>
      </c>
      <c r="X911" s="17" t="s">
        <v>482</v>
      </c>
      <c r="Y911">
        <v>7</v>
      </c>
      <c r="Z911" s="17" t="s">
        <v>443</v>
      </c>
      <c r="AA911" s="17" t="s">
        <v>443</v>
      </c>
      <c r="AB911" s="17" t="s">
        <v>444</v>
      </c>
      <c r="AC911">
        <v>0</v>
      </c>
      <c r="AD911">
        <v>0</v>
      </c>
      <c r="AE911">
        <v>0</v>
      </c>
      <c r="AF911">
        <v>2022</v>
      </c>
      <c r="AG911" s="1">
        <v>44562</v>
      </c>
      <c r="AH911" s="1">
        <v>44773</v>
      </c>
      <c r="AI911" s="1">
        <v>44785</v>
      </c>
      <c r="AJ911" s="17" t="s">
        <v>34</v>
      </c>
      <c r="AK911" s="17" t="s">
        <v>35</v>
      </c>
      <c r="AL911" s="17" t="s">
        <v>10388</v>
      </c>
      <c r="AM911" s="17">
        <f>MONTH(EMPENHO[[#This Row],[data_empenho]])</f>
        <v>2</v>
      </c>
    </row>
    <row r="912" spans="1:39" x14ac:dyDescent="0.25">
      <c r="A912">
        <v>8</v>
      </c>
      <c r="B912">
        <v>801</v>
      </c>
      <c r="C912">
        <v>10</v>
      </c>
      <c r="D912">
        <v>302</v>
      </c>
      <c r="E912">
        <v>8</v>
      </c>
      <c r="F912">
        <v>0</v>
      </c>
      <c r="G912">
        <v>2096</v>
      </c>
      <c r="H912" s="17" t="s">
        <v>962</v>
      </c>
      <c r="I912">
        <v>40</v>
      </c>
      <c r="J912">
        <v>0</v>
      </c>
      <c r="K912" s="17" t="s">
        <v>2152</v>
      </c>
      <c r="L912" s="1">
        <v>44599</v>
      </c>
      <c r="M912">
        <v>198.4</v>
      </c>
      <c r="N912" s="17" t="s">
        <v>437</v>
      </c>
      <c r="O912">
        <v>7840</v>
      </c>
      <c r="P912" s="17" t="s">
        <v>438</v>
      </c>
      <c r="Q912">
        <v>0</v>
      </c>
      <c r="R912" s="17" t="s">
        <v>480</v>
      </c>
      <c r="S912" s="17" t="s">
        <v>653</v>
      </c>
      <c r="T912" s="17" t="s">
        <v>438</v>
      </c>
      <c r="U912">
        <v>20</v>
      </c>
      <c r="V912">
        <v>2021</v>
      </c>
      <c r="W912" s="17" t="s">
        <v>2153</v>
      </c>
      <c r="X912" s="17" t="s">
        <v>482</v>
      </c>
      <c r="Y912">
        <v>7</v>
      </c>
      <c r="Z912" s="17" t="s">
        <v>443</v>
      </c>
      <c r="AA912" s="17" t="s">
        <v>443</v>
      </c>
      <c r="AB912" s="17" t="s">
        <v>444</v>
      </c>
      <c r="AC912">
        <v>0</v>
      </c>
      <c r="AD912">
        <v>0</v>
      </c>
      <c r="AE912">
        <v>0</v>
      </c>
      <c r="AF912">
        <v>2022</v>
      </c>
      <c r="AG912" s="1">
        <v>44562</v>
      </c>
      <c r="AH912" s="1">
        <v>44773</v>
      </c>
      <c r="AI912" s="1">
        <v>44785</v>
      </c>
      <c r="AJ912" s="17" t="s">
        <v>34</v>
      </c>
      <c r="AK912" s="17" t="s">
        <v>35</v>
      </c>
      <c r="AL912" s="17" t="s">
        <v>10388</v>
      </c>
      <c r="AM912" s="17">
        <f>MONTH(EMPENHO[[#This Row],[data_empenho]])</f>
        <v>2</v>
      </c>
    </row>
    <row r="913" spans="1:39" x14ac:dyDescent="0.25">
      <c r="A913">
        <v>8</v>
      </c>
      <c r="B913">
        <v>801</v>
      </c>
      <c r="C913">
        <v>10</v>
      </c>
      <c r="D913">
        <v>302</v>
      </c>
      <c r="E913">
        <v>8</v>
      </c>
      <c r="F913">
        <v>0</v>
      </c>
      <c r="G913">
        <v>2096</v>
      </c>
      <c r="H913" s="17" t="s">
        <v>962</v>
      </c>
      <c r="I913">
        <v>40</v>
      </c>
      <c r="J913">
        <v>0</v>
      </c>
      <c r="K913" s="17" t="s">
        <v>2152</v>
      </c>
      <c r="L913" s="1">
        <v>44713</v>
      </c>
      <c r="M913">
        <v>-198.4</v>
      </c>
      <c r="N913" s="17" t="s">
        <v>451</v>
      </c>
      <c r="O913">
        <v>7840</v>
      </c>
      <c r="P913" s="17" t="s">
        <v>438</v>
      </c>
      <c r="Q913">
        <v>0</v>
      </c>
      <c r="R913" s="17" t="s">
        <v>480</v>
      </c>
      <c r="S913" s="17" t="s">
        <v>653</v>
      </c>
      <c r="T913" s="17" t="s">
        <v>438</v>
      </c>
      <c r="U913">
        <v>20</v>
      </c>
      <c r="V913">
        <v>2021</v>
      </c>
      <c r="W913" s="17" t="s">
        <v>8873</v>
      </c>
      <c r="X913" s="17" t="s">
        <v>482</v>
      </c>
      <c r="Y913">
        <v>7</v>
      </c>
      <c r="Z913" s="17" t="s">
        <v>443</v>
      </c>
      <c r="AA913" s="17" t="s">
        <v>443</v>
      </c>
      <c r="AB913" s="17" t="s">
        <v>444</v>
      </c>
      <c r="AC913">
        <v>0</v>
      </c>
      <c r="AD913">
        <v>0</v>
      </c>
      <c r="AE913">
        <v>0</v>
      </c>
      <c r="AF913">
        <v>2022</v>
      </c>
      <c r="AG913" s="1">
        <v>44562</v>
      </c>
      <c r="AH913" s="1">
        <v>44773</v>
      </c>
      <c r="AI913" s="1">
        <v>44785</v>
      </c>
      <c r="AJ913" s="17" t="s">
        <v>34</v>
      </c>
      <c r="AK913" s="17" t="s">
        <v>35</v>
      </c>
      <c r="AL913" s="17" t="s">
        <v>10388</v>
      </c>
      <c r="AM913" s="17">
        <f>MONTH(EMPENHO[[#This Row],[data_empenho]])</f>
        <v>6</v>
      </c>
    </row>
    <row r="914" spans="1:39" x14ac:dyDescent="0.25">
      <c r="A914">
        <v>8</v>
      </c>
      <c r="B914">
        <v>801</v>
      </c>
      <c r="C914">
        <v>10</v>
      </c>
      <c r="D914">
        <v>301</v>
      </c>
      <c r="E914">
        <v>6</v>
      </c>
      <c r="F914">
        <v>0</v>
      </c>
      <c r="G914">
        <v>2092</v>
      </c>
      <c r="H914" s="17" t="s">
        <v>962</v>
      </c>
      <c r="I914">
        <v>40</v>
      </c>
      <c r="J914">
        <v>0</v>
      </c>
      <c r="K914" s="17" t="s">
        <v>2154</v>
      </c>
      <c r="L914" s="1">
        <v>44599</v>
      </c>
      <c r="M914">
        <v>100</v>
      </c>
      <c r="N914" s="17" t="s">
        <v>437</v>
      </c>
      <c r="O914">
        <v>7835</v>
      </c>
      <c r="P914" s="17" t="s">
        <v>438</v>
      </c>
      <c r="Q914">
        <v>0</v>
      </c>
      <c r="R914" s="17" t="s">
        <v>480</v>
      </c>
      <c r="S914" s="17" t="s">
        <v>653</v>
      </c>
      <c r="T914" s="17" t="s">
        <v>438</v>
      </c>
      <c r="U914">
        <v>20</v>
      </c>
      <c r="V914">
        <v>2021</v>
      </c>
      <c r="W914" s="17" t="s">
        <v>2155</v>
      </c>
      <c r="X914" s="17" t="s">
        <v>482</v>
      </c>
      <c r="Y914">
        <v>7</v>
      </c>
      <c r="Z914" s="17" t="s">
        <v>443</v>
      </c>
      <c r="AA914" s="17" t="s">
        <v>443</v>
      </c>
      <c r="AB914" s="17" t="s">
        <v>444</v>
      </c>
      <c r="AC914">
        <v>0</v>
      </c>
      <c r="AD914">
        <v>0</v>
      </c>
      <c r="AE914">
        <v>0</v>
      </c>
      <c r="AF914">
        <v>2022</v>
      </c>
      <c r="AG914" s="1">
        <v>44562</v>
      </c>
      <c r="AH914" s="1">
        <v>44773</v>
      </c>
      <c r="AI914" s="1">
        <v>44785</v>
      </c>
      <c r="AJ914" s="17" t="s">
        <v>34</v>
      </c>
      <c r="AK914" s="17" t="s">
        <v>35</v>
      </c>
      <c r="AL914" s="17" t="s">
        <v>10388</v>
      </c>
      <c r="AM914" s="17">
        <f>MONTH(EMPENHO[[#This Row],[data_empenho]])</f>
        <v>2</v>
      </c>
    </row>
    <row r="915" spans="1:39" x14ac:dyDescent="0.25">
      <c r="A915">
        <v>8</v>
      </c>
      <c r="B915">
        <v>801</v>
      </c>
      <c r="C915">
        <v>10</v>
      </c>
      <c r="D915">
        <v>122</v>
      </c>
      <c r="E915">
        <v>5</v>
      </c>
      <c r="F915">
        <v>0</v>
      </c>
      <c r="G915">
        <v>2084</v>
      </c>
      <c r="H915" s="17" t="s">
        <v>962</v>
      </c>
      <c r="I915">
        <v>40</v>
      </c>
      <c r="J915">
        <v>0</v>
      </c>
      <c r="K915" s="17" t="s">
        <v>2156</v>
      </c>
      <c r="L915" s="1">
        <v>44599</v>
      </c>
      <c r="M915">
        <v>284.39999999999998</v>
      </c>
      <c r="N915" s="17" t="s">
        <v>437</v>
      </c>
      <c r="O915">
        <v>7840</v>
      </c>
      <c r="P915" s="17" t="s">
        <v>438</v>
      </c>
      <c r="Q915">
        <v>0</v>
      </c>
      <c r="R915" s="17" t="s">
        <v>480</v>
      </c>
      <c r="S915" s="17" t="s">
        <v>653</v>
      </c>
      <c r="T915" s="17" t="s">
        <v>438</v>
      </c>
      <c r="U915">
        <v>20</v>
      </c>
      <c r="V915">
        <v>2021</v>
      </c>
      <c r="W915" s="17" t="s">
        <v>2157</v>
      </c>
      <c r="X915" s="17" t="s">
        <v>482</v>
      </c>
      <c r="Y915">
        <v>7</v>
      </c>
      <c r="Z915" s="17" t="s">
        <v>443</v>
      </c>
      <c r="AA915" s="17" t="s">
        <v>443</v>
      </c>
      <c r="AB915" s="17" t="s">
        <v>444</v>
      </c>
      <c r="AC915">
        <v>0</v>
      </c>
      <c r="AD915">
        <v>0</v>
      </c>
      <c r="AE915">
        <v>0</v>
      </c>
      <c r="AF915">
        <v>2022</v>
      </c>
      <c r="AG915" s="1">
        <v>44562</v>
      </c>
      <c r="AH915" s="1">
        <v>44773</v>
      </c>
      <c r="AI915" s="1">
        <v>44785</v>
      </c>
      <c r="AJ915" s="17" t="s">
        <v>34</v>
      </c>
      <c r="AK915" s="17" t="s">
        <v>35</v>
      </c>
      <c r="AL915" s="17" t="s">
        <v>10388</v>
      </c>
      <c r="AM915" s="17">
        <f>MONTH(EMPENHO[[#This Row],[data_empenho]])</f>
        <v>2</v>
      </c>
    </row>
    <row r="916" spans="1:39" x14ac:dyDescent="0.25">
      <c r="A916">
        <v>8</v>
      </c>
      <c r="B916">
        <v>801</v>
      </c>
      <c r="C916">
        <v>10</v>
      </c>
      <c r="D916">
        <v>122</v>
      </c>
      <c r="E916">
        <v>5</v>
      </c>
      <c r="F916">
        <v>0</v>
      </c>
      <c r="G916">
        <v>2084</v>
      </c>
      <c r="H916" s="17" t="s">
        <v>962</v>
      </c>
      <c r="I916">
        <v>40</v>
      </c>
      <c r="J916">
        <v>0</v>
      </c>
      <c r="K916" s="17" t="s">
        <v>2156</v>
      </c>
      <c r="L916" s="1">
        <v>44713</v>
      </c>
      <c r="M916">
        <v>-284.39999999999998</v>
      </c>
      <c r="N916" s="17" t="s">
        <v>451</v>
      </c>
      <c r="O916">
        <v>7840</v>
      </c>
      <c r="P916" s="17" t="s">
        <v>438</v>
      </c>
      <c r="Q916">
        <v>0</v>
      </c>
      <c r="R916" s="17" t="s">
        <v>480</v>
      </c>
      <c r="S916" s="17" t="s">
        <v>653</v>
      </c>
      <c r="T916" s="17" t="s">
        <v>438</v>
      </c>
      <c r="U916">
        <v>20</v>
      </c>
      <c r="V916">
        <v>2021</v>
      </c>
      <c r="W916" s="17" t="s">
        <v>8873</v>
      </c>
      <c r="X916" s="17" t="s">
        <v>482</v>
      </c>
      <c r="Y916">
        <v>7</v>
      </c>
      <c r="Z916" s="17" t="s">
        <v>443</v>
      </c>
      <c r="AA916" s="17" t="s">
        <v>443</v>
      </c>
      <c r="AB916" s="17" t="s">
        <v>444</v>
      </c>
      <c r="AC916">
        <v>0</v>
      </c>
      <c r="AD916">
        <v>0</v>
      </c>
      <c r="AE916">
        <v>0</v>
      </c>
      <c r="AF916">
        <v>2022</v>
      </c>
      <c r="AG916" s="1">
        <v>44562</v>
      </c>
      <c r="AH916" s="1">
        <v>44773</v>
      </c>
      <c r="AI916" s="1">
        <v>44785</v>
      </c>
      <c r="AJ916" s="17" t="s">
        <v>34</v>
      </c>
      <c r="AK916" s="17" t="s">
        <v>35</v>
      </c>
      <c r="AL916" s="17" t="s">
        <v>10388</v>
      </c>
      <c r="AM916" s="17">
        <f>MONTH(EMPENHO[[#This Row],[data_empenho]])</f>
        <v>6</v>
      </c>
    </row>
    <row r="917" spans="1:39" x14ac:dyDescent="0.25">
      <c r="A917">
        <v>8</v>
      </c>
      <c r="B917">
        <v>801</v>
      </c>
      <c r="C917">
        <v>10</v>
      </c>
      <c r="D917">
        <v>301</v>
      </c>
      <c r="E917">
        <v>6</v>
      </c>
      <c r="F917">
        <v>0</v>
      </c>
      <c r="G917">
        <v>2092</v>
      </c>
      <c r="H917" s="17" t="s">
        <v>962</v>
      </c>
      <c r="I917">
        <v>40</v>
      </c>
      <c r="J917">
        <v>0</v>
      </c>
      <c r="K917" s="17" t="s">
        <v>2158</v>
      </c>
      <c r="L917" s="1">
        <v>44599</v>
      </c>
      <c r="M917">
        <v>358</v>
      </c>
      <c r="N917" s="17" t="s">
        <v>437</v>
      </c>
      <c r="O917">
        <v>7840</v>
      </c>
      <c r="P917" s="17" t="s">
        <v>438</v>
      </c>
      <c r="Q917">
        <v>0</v>
      </c>
      <c r="R917" s="17" t="s">
        <v>480</v>
      </c>
      <c r="S917" s="17" t="s">
        <v>653</v>
      </c>
      <c r="T917" s="17" t="s">
        <v>438</v>
      </c>
      <c r="U917">
        <v>20</v>
      </c>
      <c r="V917">
        <v>2021</v>
      </c>
      <c r="W917" s="17" t="s">
        <v>2159</v>
      </c>
      <c r="X917" s="17" t="s">
        <v>482</v>
      </c>
      <c r="Y917">
        <v>7</v>
      </c>
      <c r="Z917" s="17" t="s">
        <v>443</v>
      </c>
      <c r="AA917" s="17" t="s">
        <v>443</v>
      </c>
      <c r="AB917" s="17" t="s">
        <v>444</v>
      </c>
      <c r="AC917">
        <v>0</v>
      </c>
      <c r="AD917">
        <v>0</v>
      </c>
      <c r="AE917">
        <v>0</v>
      </c>
      <c r="AF917">
        <v>2022</v>
      </c>
      <c r="AG917" s="1">
        <v>44562</v>
      </c>
      <c r="AH917" s="1">
        <v>44773</v>
      </c>
      <c r="AI917" s="1">
        <v>44785</v>
      </c>
      <c r="AJ917" s="17" t="s">
        <v>34</v>
      </c>
      <c r="AK917" s="17" t="s">
        <v>35</v>
      </c>
      <c r="AL917" s="17" t="s">
        <v>10388</v>
      </c>
      <c r="AM917" s="17">
        <f>MONTH(EMPENHO[[#This Row],[data_empenho]])</f>
        <v>2</v>
      </c>
    </row>
    <row r="918" spans="1:39" x14ac:dyDescent="0.25">
      <c r="A918">
        <v>8</v>
      </c>
      <c r="B918">
        <v>801</v>
      </c>
      <c r="C918">
        <v>10</v>
      </c>
      <c r="D918">
        <v>301</v>
      </c>
      <c r="E918">
        <v>6</v>
      </c>
      <c r="F918">
        <v>0</v>
      </c>
      <c r="G918">
        <v>2092</v>
      </c>
      <c r="H918" s="17" t="s">
        <v>962</v>
      </c>
      <c r="I918">
        <v>40</v>
      </c>
      <c r="J918">
        <v>0</v>
      </c>
      <c r="K918" s="17" t="s">
        <v>2158</v>
      </c>
      <c r="L918" s="1">
        <v>44713</v>
      </c>
      <c r="M918">
        <v>-358</v>
      </c>
      <c r="N918" s="17" t="s">
        <v>451</v>
      </c>
      <c r="O918">
        <v>7840</v>
      </c>
      <c r="P918" s="17" t="s">
        <v>438</v>
      </c>
      <c r="Q918">
        <v>0</v>
      </c>
      <c r="R918" s="17" t="s">
        <v>480</v>
      </c>
      <c r="S918" s="17" t="s">
        <v>653</v>
      </c>
      <c r="T918" s="17" t="s">
        <v>438</v>
      </c>
      <c r="U918">
        <v>20</v>
      </c>
      <c r="V918">
        <v>2021</v>
      </c>
      <c r="W918" s="17" t="s">
        <v>8873</v>
      </c>
      <c r="X918" s="17" t="s">
        <v>482</v>
      </c>
      <c r="Y918">
        <v>7</v>
      </c>
      <c r="Z918" s="17" t="s">
        <v>443</v>
      </c>
      <c r="AA918" s="17" t="s">
        <v>443</v>
      </c>
      <c r="AB918" s="17" t="s">
        <v>444</v>
      </c>
      <c r="AC918">
        <v>0</v>
      </c>
      <c r="AD918">
        <v>0</v>
      </c>
      <c r="AE918">
        <v>0</v>
      </c>
      <c r="AF918">
        <v>2022</v>
      </c>
      <c r="AG918" s="1">
        <v>44562</v>
      </c>
      <c r="AH918" s="1">
        <v>44773</v>
      </c>
      <c r="AI918" s="1">
        <v>44785</v>
      </c>
      <c r="AJ918" s="17" t="s">
        <v>34</v>
      </c>
      <c r="AK918" s="17" t="s">
        <v>35</v>
      </c>
      <c r="AL918" s="17" t="s">
        <v>10388</v>
      </c>
      <c r="AM918" s="17">
        <f>MONTH(EMPENHO[[#This Row],[data_empenho]])</f>
        <v>6</v>
      </c>
    </row>
    <row r="919" spans="1:39" x14ac:dyDescent="0.25">
      <c r="A919">
        <v>8</v>
      </c>
      <c r="B919">
        <v>801</v>
      </c>
      <c r="C919">
        <v>10</v>
      </c>
      <c r="D919">
        <v>301</v>
      </c>
      <c r="E919">
        <v>6</v>
      </c>
      <c r="F919">
        <v>0</v>
      </c>
      <c r="G919">
        <v>2092</v>
      </c>
      <c r="H919" s="17" t="s">
        <v>962</v>
      </c>
      <c r="I919">
        <v>40</v>
      </c>
      <c r="J919">
        <v>0</v>
      </c>
      <c r="K919" s="17" t="s">
        <v>2160</v>
      </c>
      <c r="L919" s="1">
        <v>44599</v>
      </c>
      <c r="M919">
        <v>37.25</v>
      </c>
      <c r="N919" s="17" t="s">
        <v>437</v>
      </c>
      <c r="O919">
        <v>7241</v>
      </c>
      <c r="P919" s="17" t="s">
        <v>438</v>
      </c>
      <c r="Q919">
        <v>0</v>
      </c>
      <c r="R919" s="17" t="s">
        <v>480</v>
      </c>
      <c r="S919" s="17" t="s">
        <v>653</v>
      </c>
      <c r="T919" s="17" t="s">
        <v>438</v>
      </c>
      <c r="U919">
        <v>20</v>
      </c>
      <c r="V919">
        <v>2021</v>
      </c>
      <c r="W919" s="17" t="s">
        <v>2161</v>
      </c>
      <c r="X919" s="17" t="s">
        <v>482</v>
      </c>
      <c r="Y919">
        <v>7</v>
      </c>
      <c r="Z919" s="17" t="s">
        <v>443</v>
      </c>
      <c r="AA919" s="17" t="s">
        <v>443</v>
      </c>
      <c r="AB919" s="17" t="s">
        <v>444</v>
      </c>
      <c r="AC919">
        <v>0</v>
      </c>
      <c r="AD919">
        <v>0</v>
      </c>
      <c r="AE919">
        <v>0</v>
      </c>
      <c r="AF919">
        <v>2022</v>
      </c>
      <c r="AG919" s="1">
        <v>44562</v>
      </c>
      <c r="AH919" s="1">
        <v>44773</v>
      </c>
      <c r="AI919" s="1">
        <v>44785</v>
      </c>
      <c r="AJ919" s="17" t="s">
        <v>34</v>
      </c>
      <c r="AK919" s="17" t="s">
        <v>35</v>
      </c>
      <c r="AL919" s="17" t="s">
        <v>10388</v>
      </c>
      <c r="AM919" s="17">
        <f>MONTH(EMPENHO[[#This Row],[data_empenho]])</f>
        <v>2</v>
      </c>
    </row>
    <row r="920" spans="1:39" x14ac:dyDescent="0.25">
      <c r="A920">
        <v>8</v>
      </c>
      <c r="B920">
        <v>801</v>
      </c>
      <c r="C920">
        <v>10</v>
      </c>
      <c r="D920">
        <v>303</v>
      </c>
      <c r="E920">
        <v>8</v>
      </c>
      <c r="F920">
        <v>0</v>
      </c>
      <c r="G920">
        <v>2101</v>
      </c>
      <c r="H920" s="17" t="s">
        <v>1060</v>
      </c>
      <c r="I920">
        <v>40</v>
      </c>
      <c r="J920">
        <v>0</v>
      </c>
      <c r="K920" s="17" t="s">
        <v>2162</v>
      </c>
      <c r="L920" s="1">
        <v>44599</v>
      </c>
      <c r="M920">
        <v>250</v>
      </c>
      <c r="N920" s="17" t="s">
        <v>437</v>
      </c>
      <c r="O920">
        <v>5931</v>
      </c>
      <c r="P920" s="17" t="s">
        <v>438</v>
      </c>
      <c r="Q920">
        <v>0</v>
      </c>
      <c r="R920" s="17" t="s">
        <v>439</v>
      </c>
      <c r="S920" s="17" t="s">
        <v>440</v>
      </c>
      <c r="T920" s="17" t="s">
        <v>438</v>
      </c>
      <c r="U920">
        <v>0</v>
      </c>
      <c r="V920">
        <v>0</v>
      </c>
      <c r="W920" s="17" t="s">
        <v>2163</v>
      </c>
      <c r="X920" s="17" t="s">
        <v>442</v>
      </c>
      <c r="Y920">
        <v>1</v>
      </c>
      <c r="Z920" s="17" t="s">
        <v>443</v>
      </c>
      <c r="AA920" s="17" t="s">
        <v>443</v>
      </c>
      <c r="AB920" s="17" t="s">
        <v>444</v>
      </c>
      <c r="AC920">
        <v>0</v>
      </c>
      <c r="AD920">
        <v>0</v>
      </c>
      <c r="AE920">
        <v>0</v>
      </c>
      <c r="AF920">
        <v>2022</v>
      </c>
      <c r="AG920" s="1">
        <v>44562</v>
      </c>
      <c r="AH920" s="1">
        <v>44773</v>
      </c>
      <c r="AI920" s="1">
        <v>44785</v>
      </c>
      <c r="AJ920" s="17" t="s">
        <v>34</v>
      </c>
      <c r="AK920" s="17" t="s">
        <v>35</v>
      </c>
      <c r="AL920" s="17" t="s">
        <v>10388</v>
      </c>
      <c r="AM920" s="17">
        <f>MONTH(EMPENHO[[#This Row],[data_empenho]])</f>
        <v>2</v>
      </c>
    </row>
    <row r="921" spans="1:39" x14ac:dyDescent="0.25">
      <c r="A921">
        <v>6</v>
      </c>
      <c r="B921">
        <v>603</v>
      </c>
      <c r="C921">
        <v>26</v>
      </c>
      <c r="D921">
        <v>782</v>
      </c>
      <c r="E921">
        <v>17</v>
      </c>
      <c r="F921">
        <v>0</v>
      </c>
      <c r="G921">
        <v>2073</v>
      </c>
      <c r="H921" s="17" t="s">
        <v>755</v>
      </c>
      <c r="I921">
        <v>1</v>
      </c>
      <c r="J921">
        <v>0</v>
      </c>
      <c r="K921" s="17" t="s">
        <v>2164</v>
      </c>
      <c r="L921" s="1">
        <v>44599</v>
      </c>
      <c r="M921">
        <v>1000</v>
      </c>
      <c r="N921" s="17" t="s">
        <v>437</v>
      </c>
      <c r="O921">
        <v>5258</v>
      </c>
      <c r="P921" s="17" t="s">
        <v>438</v>
      </c>
      <c r="Q921">
        <v>0</v>
      </c>
      <c r="R921" s="17" t="s">
        <v>439</v>
      </c>
      <c r="S921" s="17" t="s">
        <v>440</v>
      </c>
      <c r="T921" s="17" t="s">
        <v>438</v>
      </c>
      <c r="U921">
        <v>0</v>
      </c>
      <c r="V921">
        <v>0</v>
      </c>
      <c r="W921" s="17" t="s">
        <v>2165</v>
      </c>
      <c r="X921" s="17" t="s">
        <v>465</v>
      </c>
      <c r="Y921">
        <v>1</v>
      </c>
      <c r="Z921" s="17" t="s">
        <v>443</v>
      </c>
      <c r="AA921" s="17" t="s">
        <v>443</v>
      </c>
      <c r="AB921" s="17" t="s">
        <v>444</v>
      </c>
      <c r="AC921">
        <v>0</v>
      </c>
      <c r="AD921">
        <v>0</v>
      </c>
      <c r="AE921">
        <v>0</v>
      </c>
      <c r="AF921">
        <v>2022</v>
      </c>
      <c r="AG921" s="1">
        <v>44562</v>
      </c>
      <c r="AH921" s="1">
        <v>44773</v>
      </c>
      <c r="AI921" s="1">
        <v>44785</v>
      </c>
      <c r="AJ921" s="17" t="s">
        <v>34</v>
      </c>
      <c r="AK921" s="17" t="s">
        <v>35</v>
      </c>
      <c r="AL921" s="17" t="s">
        <v>10388</v>
      </c>
      <c r="AM921" s="17">
        <f>MONTH(EMPENHO[[#This Row],[data_empenho]])</f>
        <v>2</v>
      </c>
    </row>
    <row r="922" spans="1:39" x14ac:dyDescent="0.25">
      <c r="A922">
        <v>7</v>
      </c>
      <c r="B922">
        <v>703</v>
      </c>
      <c r="C922">
        <v>26</v>
      </c>
      <c r="D922">
        <v>782</v>
      </c>
      <c r="E922">
        <v>18</v>
      </c>
      <c r="F922">
        <v>0</v>
      </c>
      <c r="G922">
        <v>2009</v>
      </c>
      <c r="H922" s="17" t="s">
        <v>714</v>
      </c>
      <c r="I922">
        <v>1</v>
      </c>
      <c r="J922">
        <v>0</v>
      </c>
      <c r="K922" s="17" t="s">
        <v>2166</v>
      </c>
      <c r="L922" s="1">
        <v>44599</v>
      </c>
      <c r="M922">
        <v>2812.7</v>
      </c>
      <c r="N922" s="17" t="s">
        <v>437</v>
      </c>
      <c r="O922">
        <v>756</v>
      </c>
      <c r="P922" s="17" t="s">
        <v>438</v>
      </c>
      <c r="Q922">
        <v>0</v>
      </c>
      <c r="R922" s="17" t="s">
        <v>439</v>
      </c>
      <c r="S922" s="17" t="s">
        <v>440</v>
      </c>
      <c r="T922" s="17" t="s">
        <v>438</v>
      </c>
      <c r="U922">
        <v>0</v>
      </c>
      <c r="V922">
        <v>0</v>
      </c>
      <c r="W922" s="17" t="s">
        <v>2167</v>
      </c>
      <c r="X922" s="17" t="s">
        <v>465</v>
      </c>
      <c r="Y922">
        <v>1</v>
      </c>
      <c r="Z922" s="17" t="s">
        <v>443</v>
      </c>
      <c r="AA922" s="17" t="s">
        <v>443</v>
      </c>
      <c r="AB922" s="17" t="s">
        <v>444</v>
      </c>
      <c r="AC922">
        <v>0</v>
      </c>
      <c r="AD922">
        <v>0</v>
      </c>
      <c r="AE922">
        <v>0</v>
      </c>
      <c r="AF922">
        <v>2022</v>
      </c>
      <c r="AG922" s="1">
        <v>44562</v>
      </c>
      <c r="AH922" s="1">
        <v>44773</v>
      </c>
      <c r="AI922" s="1">
        <v>44785</v>
      </c>
      <c r="AJ922" s="17" t="s">
        <v>34</v>
      </c>
      <c r="AK922" s="17" t="s">
        <v>35</v>
      </c>
      <c r="AL922" s="17" t="s">
        <v>10388</v>
      </c>
      <c r="AM922" s="17">
        <f>MONTH(EMPENHO[[#This Row],[data_empenho]])</f>
        <v>2</v>
      </c>
    </row>
    <row r="923" spans="1:39" x14ac:dyDescent="0.25">
      <c r="A923">
        <v>6</v>
      </c>
      <c r="B923">
        <v>603</v>
      </c>
      <c r="C923">
        <v>26</v>
      </c>
      <c r="D923">
        <v>782</v>
      </c>
      <c r="E923">
        <v>17</v>
      </c>
      <c r="F923">
        <v>0</v>
      </c>
      <c r="G923">
        <v>2073</v>
      </c>
      <c r="H923" s="17" t="s">
        <v>594</v>
      </c>
      <c r="I923">
        <v>1</v>
      </c>
      <c r="J923">
        <v>0</v>
      </c>
      <c r="K923" s="17" t="s">
        <v>2168</v>
      </c>
      <c r="L923" s="1">
        <v>44599</v>
      </c>
      <c r="M923">
        <v>207.34</v>
      </c>
      <c r="N923" s="17" t="s">
        <v>437</v>
      </c>
      <c r="O923">
        <v>5102</v>
      </c>
      <c r="P923" s="17" t="s">
        <v>438</v>
      </c>
      <c r="Q923">
        <v>0</v>
      </c>
      <c r="R923" s="17" t="s">
        <v>439</v>
      </c>
      <c r="S923" s="17" t="s">
        <v>440</v>
      </c>
      <c r="T923" s="17" t="s">
        <v>438</v>
      </c>
      <c r="U923">
        <v>0</v>
      </c>
      <c r="V923">
        <v>0</v>
      </c>
      <c r="W923" s="17" t="s">
        <v>2169</v>
      </c>
      <c r="X923" s="17" t="s">
        <v>465</v>
      </c>
      <c r="Y923">
        <v>1</v>
      </c>
      <c r="Z923" s="17" t="s">
        <v>443</v>
      </c>
      <c r="AA923" s="17" t="s">
        <v>443</v>
      </c>
      <c r="AB923" s="17" t="s">
        <v>444</v>
      </c>
      <c r="AC923">
        <v>0</v>
      </c>
      <c r="AD923">
        <v>0</v>
      </c>
      <c r="AE923">
        <v>0</v>
      </c>
      <c r="AF923">
        <v>2022</v>
      </c>
      <c r="AG923" s="1">
        <v>44562</v>
      </c>
      <c r="AH923" s="1">
        <v>44773</v>
      </c>
      <c r="AI923" s="1">
        <v>44785</v>
      </c>
      <c r="AJ923" s="17" t="s">
        <v>34</v>
      </c>
      <c r="AK923" s="17" t="s">
        <v>35</v>
      </c>
      <c r="AL923" s="17" t="s">
        <v>10388</v>
      </c>
      <c r="AM923" s="17">
        <f>MONTH(EMPENHO[[#This Row],[data_empenho]])</f>
        <v>2</v>
      </c>
    </row>
    <row r="924" spans="1:39" x14ac:dyDescent="0.25">
      <c r="A924">
        <v>5</v>
      </c>
      <c r="B924">
        <v>502</v>
      </c>
      <c r="C924">
        <v>12</v>
      </c>
      <c r="D924">
        <v>365</v>
      </c>
      <c r="E924">
        <v>2</v>
      </c>
      <c r="F924">
        <v>0</v>
      </c>
      <c r="G924">
        <v>2033</v>
      </c>
      <c r="H924" s="17" t="s">
        <v>2062</v>
      </c>
      <c r="I924">
        <v>20</v>
      </c>
      <c r="J924">
        <v>0</v>
      </c>
      <c r="K924" s="17" t="s">
        <v>2170</v>
      </c>
      <c r="L924" s="1">
        <v>44599</v>
      </c>
      <c r="M924">
        <v>336</v>
      </c>
      <c r="N924" s="17" t="s">
        <v>437</v>
      </c>
      <c r="O924">
        <v>8296</v>
      </c>
      <c r="P924" s="17" t="s">
        <v>438</v>
      </c>
      <c r="Q924">
        <v>0</v>
      </c>
      <c r="R924" s="17" t="s">
        <v>439</v>
      </c>
      <c r="S924" s="17" t="s">
        <v>440</v>
      </c>
      <c r="T924" s="17" t="s">
        <v>438</v>
      </c>
      <c r="U924">
        <v>0</v>
      </c>
      <c r="V924">
        <v>0</v>
      </c>
      <c r="W924" s="17" t="s">
        <v>2171</v>
      </c>
      <c r="X924" s="17" t="s">
        <v>465</v>
      </c>
      <c r="Y924">
        <v>1</v>
      </c>
      <c r="Z924" s="17" t="s">
        <v>443</v>
      </c>
      <c r="AA924" s="17" t="s">
        <v>443</v>
      </c>
      <c r="AB924" s="17" t="s">
        <v>444</v>
      </c>
      <c r="AC924">
        <v>0</v>
      </c>
      <c r="AD924">
        <v>0</v>
      </c>
      <c r="AE924">
        <v>0</v>
      </c>
      <c r="AF924">
        <v>2022</v>
      </c>
      <c r="AG924" s="1">
        <v>44562</v>
      </c>
      <c r="AH924" s="1">
        <v>44773</v>
      </c>
      <c r="AI924" s="1">
        <v>44785</v>
      </c>
      <c r="AJ924" s="17" t="s">
        <v>34</v>
      </c>
      <c r="AK924" s="17" t="s">
        <v>35</v>
      </c>
      <c r="AL924" s="17" t="s">
        <v>10388</v>
      </c>
      <c r="AM924" s="17">
        <f>MONTH(EMPENHO[[#This Row],[data_empenho]])</f>
        <v>2</v>
      </c>
    </row>
    <row r="925" spans="1:39" x14ac:dyDescent="0.25">
      <c r="A925">
        <v>5</v>
      </c>
      <c r="B925">
        <v>502</v>
      </c>
      <c r="C925">
        <v>12</v>
      </c>
      <c r="D925">
        <v>361</v>
      </c>
      <c r="E925">
        <v>2</v>
      </c>
      <c r="F925">
        <v>0</v>
      </c>
      <c r="G925">
        <v>2031</v>
      </c>
      <c r="H925" s="17" t="s">
        <v>2172</v>
      </c>
      <c r="I925">
        <v>20</v>
      </c>
      <c r="J925">
        <v>0</v>
      </c>
      <c r="K925" s="17" t="s">
        <v>2173</v>
      </c>
      <c r="L925" s="1">
        <v>44599</v>
      </c>
      <c r="M925">
        <v>15000</v>
      </c>
      <c r="N925" s="17" t="s">
        <v>437</v>
      </c>
      <c r="O925">
        <v>7297</v>
      </c>
      <c r="P925" s="17" t="s">
        <v>438</v>
      </c>
      <c r="Q925">
        <v>0</v>
      </c>
      <c r="R925" s="17" t="s">
        <v>480</v>
      </c>
      <c r="S925" s="17" t="s">
        <v>653</v>
      </c>
      <c r="T925" s="17" t="s">
        <v>438</v>
      </c>
      <c r="U925">
        <v>44</v>
      </c>
      <c r="V925">
        <v>2021</v>
      </c>
      <c r="W925" s="17" t="s">
        <v>2174</v>
      </c>
      <c r="X925" s="17" t="s">
        <v>482</v>
      </c>
      <c r="Y925">
        <v>7</v>
      </c>
      <c r="Z925" s="17" t="s">
        <v>443</v>
      </c>
      <c r="AA925" s="17" t="s">
        <v>443</v>
      </c>
      <c r="AB925" s="17" t="s">
        <v>444</v>
      </c>
      <c r="AC925">
        <v>0</v>
      </c>
      <c r="AD925">
        <v>0</v>
      </c>
      <c r="AE925">
        <v>0</v>
      </c>
      <c r="AF925">
        <v>2022</v>
      </c>
      <c r="AG925" s="1">
        <v>44562</v>
      </c>
      <c r="AH925" s="1">
        <v>44773</v>
      </c>
      <c r="AI925" s="1">
        <v>44785</v>
      </c>
      <c r="AJ925" s="17" t="s">
        <v>34</v>
      </c>
      <c r="AK925" s="17" t="s">
        <v>35</v>
      </c>
      <c r="AL925" s="17" t="s">
        <v>10388</v>
      </c>
      <c r="AM925" s="17">
        <f>MONTH(EMPENHO[[#This Row],[data_empenho]])</f>
        <v>2</v>
      </c>
    </row>
    <row r="926" spans="1:39" x14ac:dyDescent="0.25">
      <c r="A926">
        <v>5</v>
      </c>
      <c r="B926">
        <v>502</v>
      </c>
      <c r="C926">
        <v>12</v>
      </c>
      <c r="D926">
        <v>361</v>
      </c>
      <c r="E926">
        <v>2</v>
      </c>
      <c r="F926">
        <v>0</v>
      </c>
      <c r="G926">
        <v>2031</v>
      </c>
      <c r="H926" s="17" t="s">
        <v>2172</v>
      </c>
      <c r="I926">
        <v>20</v>
      </c>
      <c r="J926">
        <v>0</v>
      </c>
      <c r="K926" s="17" t="s">
        <v>2175</v>
      </c>
      <c r="L926" s="1">
        <v>44599</v>
      </c>
      <c r="M926">
        <v>2240</v>
      </c>
      <c r="N926" s="17" t="s">
        <v>437</v>
      </c>
      <c r="O926">
        <v>6950</v>
      </c>
      <c r="P926" s="17" t="s">
        <v>438</v>
      </c>
      <c r="Q926">
        <v>0</v>
      </c>
      <c r="R926" s="17" t="s">
        <v>480</v>
      </c>
      <c r="S926" s="17" t="s">
        <v>653</v>
      </c>
      <c r="T926" s="17" t="s">
        <v>438</v>
      </c>
      <c r="U926">
        <v>44</v>
      </c>
      <c r="V926">
        <v>2021</v>
      </c>
      <c r="W926" s="17" t="s">
        <v>2176</v>
      </c>
      <c r="X926" s="17" t="s">
        <v>482</v>
      </c>
      <c r="Y926">
        <v>7</v>
      </c>
      <c r="Z926" s="17" t="s">
        <v>443</v>
      </c>
      <c r="AA926" s="17" t="s">
        <v>443</v>
      </c>
      <c r="AB926" s="17" t="s">
        <v>444</v>
      </c>
      <c r="AC926">
        <v>0</v>
      </c>
      <c r="AD926">
        <v>0</v>
      </c>
      <c r="AE926">
        <v>0</v>
      </c>
      <c r="AF926">
        <v>2022</v>
      </c>
      <c r="AG926" s="1">
        <v>44562</v>
      </c>
      <c r="AH926" s="1">
        <v>44773</v>
      </c>
      <c r="AI926" s="1">
        <v>44785</v>
      </c>
      <c r="AJ926" s="17" t="s">
        <v>34</v>
      </c>
      <c r="AK926" s="17" t="s">
        <v>35</v>
      </c>
      <c r="AL926" s="17" t="s">
        <v>10388</v>
      </c>
      <c r="AM926" s="17">
        <f>MONTH(EMPENHO[[#This Row],[data_empenho]])</f>
        <v>2</v>
      </c>
    </row>
    <row r="927" spans="1:39" x14ac:dyDescent="0.25">
      <c r="A927">
        <v>5</v>
      </c>
      <c r="B927">
        <v>502</v>
      </c>
      <c r="C927">
        <v>12</v>
      </c>
      <c r="D927">
        <v>361</v>
      </c>
      <c r="E927">
        <v>2</v>
      </c>
      <c r="F927">
        <v>0</v>
      </c>
      <c r="G927">
        <v>2031</v>
      </c>
      <c r="H927" s="17" t="s">
        <v>2172</v>
      </c>
      <c r="I927">
        <v>20</v>
      </c>
      <c r="J927">
        <v>0</v>
      </c>
      <c r="K927" s="17" t="s">
        <v>2177</v>
      </c>
      <c r="L927" s="1">
        <v>44599</v>
      </c>
      <c r="M927">
        <v>75180</v>
      </c>
      <c r="N927" s="17" t="s">
        <v>437</v>
      </c>
      <c r="O927">
        <v>7632</v>
      </c>
      <c r="P927" s="17" t="s">
        <v>438</v>
      </c>
      <c r="Q927">
        <v>0</v>
      </c>
      <c r="R927" s="17" t="s">
        <v>480</v>
      </c>
      <c r="S927" s="17" t="s">
        <v>653</v>
      </c>
      <c r="T927" s="17" t="s">
        <v>438</v>
      </c>
      <c r="U927">
        <v>44</v>
      </c>
      <c r="V927">
        <v>2021</v>
      </c>
      <c r="W927" s="17" t="s">
        <v>2178</v>
      </c>
      <c r="X927" s="17" t="s">
        <v>482</v>
      </c>
      <c r="Y927">
        <v>7</v>
      </c>
      <c r="Z927" s="17" t="s">
        <v>443</v>
      </c>
      <c r="AA927" s="17" t="s">
        <v>443</v>
      </c>
      <c r="AB927" s="17" t="s">
        <v>444</v>
      </c>
      <c r="AC927">
        <v>0</v>
      </c>
      <c r="AD927">
        <v>0</v>
      </c>
      <c r="AE927">
        <v>0</v>
      </c>
      <c r="AF927">
        <v>2022</v>
      </c>
      <c r="AG927" s="1">
        <v>44562</v>
      </c>
      <c r="AH927" s="1">
        <v>44773</v>
      </c>
      <c r="AI927" s="1">
        <v>44785</v>
      </c>
      <c r="AJ927" s="17" t="s">
        <v>34</v>
      </c>
      <c r="AK927" s="17" t="s">
        <v>35</v>
      </c>
      <c r="AL927" s="17" t="s">
        <v>10388</v>
      </c>
      <c r="AM927" s="17">
        <f>MONTH(EMPENHO[[#This Row],[data_empenho]])</f>
        <v>2</v>
      </c>
    </row>
    <row r="928" spans="1:39" x14ac:dyDescent="0.25">
      <c r="A928">
        <v>5</v>
      </c>
      <c r="B928">
        <v>502</v>
      </c>
      <c r="C928">
        <v>12</v>
      </c>
      <c r="D928">
        <v>361</v>
      </c>
      <c r="E928">
        <v>2</v>
      </c>
      <c r="F928">
        <v>0</v>
      </c>
      <c r="G928">
        <v>2031</v>
      </c>
      <c r="H928" s="17" t="s">
        <v>714</v>
      </c>
      <c r="I928">
        <v>20</v>
      </c>
      <c r="J928">
        <v>0</v>
      </c>
      <c r="K928" s="17" t="s">
        <v>2179</v>
      </c>
      <c r="L928" s="1">
        <v>44599</v>
      </c>
      <c r="M928">
        <v>2760</v>
      </c>
      <c r="N928" s="17" t="s">
        <v>437</v>
      </c>
      <c r="O928">
        <v>4525</v>
      </c>
      <c r="P928" s="17" t="s">
        <v>438</v>
      </c>
      <c r="Q928">
        <v>0</v>
      </c>
      <c r="R928" s="17" t="s">
        <v>439</v>
      </c>
      <c r="S928" s="17" t="s">
        <v>440</v>
      </c>
      <c r="T928" s="17" t="s">
        <v>438</v>
      </c>
      <c r="U928">
        <v>0</v>
      </c>
      <c r="V928">
        <v>0</v>
      </c>
      <c r="W928" s="17" t="s">
        <v>2180</v>
      </c>
      <c r="X928" s="17" t="s">
        <v>465</v>
      </c>
      <c r="Y928">
        <v>1</v>
      </c>
      <c r="Z928" s="17" t="s">
        <v>443</v>
      </c>
      <c r="AA928" s="17" t="s">
        <v>443</v>
      </c>
      <c r="AB928" s="17" t="s">
        <v>444</v>
      </c>
      <c r="AC928">
        <v>0</v>
      </c>
      <c r="AD928">
        <v>0</v>
      </c>
      <c r="AE928">
        <v>0</v>
      </c>
      <c r="AF928">
        <v>2022</v>
      </c>
      <c r="AG928" s="1">
        <v>44562</v>
      </c>
      <c r="AH928" s="1">
        <v>44773</v>
      </c>
      <c r="AI928" s="1">
        <v>44785</v>
      </c>
      <c r="AJ928" s="17" t="s">
        <v>34</v>
      </c>
      <c r="AK928" s="17" t="s">
        <v>35</v>
      </c>
      <c r="AL928" s="17" t="s">
        <v>10388</v>
      </c>
      <c r="AM928" s="17">
        <f>MONTH(EMPENHO[[#This Row],[data_empenho]])</f>
        <v>2</v>
      </c>
    </row>
    <row r="929" spans="1:39" x14ac:dyDescent="0.25">
      <c r="A929">
        <v>9</v>
      </c>
      <c r="B929">
        <v>902</v>
      </c>
      <c r="C929">
        <v>8</v>
      </c>
      <c r="D929">
        <v>241</v>
      </c>
      <c r="E929">
        <v>11</v>
      </c>
      <c r="F929">
        <v>0</v>
      </c>
      <c r="G929">
        <v>2011</v>
      </c>
      <c r="H929" s="17" t="s">
        <v>504</v>
      </c>
      <c r="I929">
        <v>1</v>
      </c>
      <c r="J929">
        <v>0</v>
      </c>
      <c r="K929" s="17" t="s">
        <v>2181</v>
      </c>
      <c r="L929" s="1">
        <v>44599</v>
      </c>
      <c r="M929">
        <v>2062</v>
      </c>
      <c r="N929" s="17" t="s">
        <v>437</v>
      </c>
      <c r="O929">
        <v>4813</v>
      </c>
      <c r="P929" s="17" t="s">
        <v>438</v>
      </c>
      <c r="Q929">
        <v>0</v>
      </c>
      <c r="R929" s="17" t="s">
        <v>439</v>
      </c>
      <c r="S929" s="17" t="s">
        <v>440</v>
      </c>
      <c r="T929" s="17" t="s">
        <v>438</v>
      </c>
      <c r="U929">
        <v>9</v>
      </c>
      <c r="V929">
        <v>2021</v>
      </c>
      <c r="W929" s="17" t="s">
        <v>2182</v>
      </c>
      <c r="X929" s="17" t="s">
        <v>465</v>
      </c>
      <c r="Y929">
        <v>1</v>
      </c>
      <c r="Z929" s="17" t="s">
        <v>443</v>
      </c>
      <c r="AA929" s="17" t="s">
        <v>443</v>
      </c>
      <c r="AB929" s="17" t="s">
        <v>444</v>
      </c>
      <c r="AC929">
        <v>0</v>
      </c>
      <c r="AD929">
        <v>0</v>
      </c>
      <c r="AE929">
        <v>0</v>
      </c>
      <c r="AF929">
        <v>2022</v>
      </c>
      <c r="AG929" s="1">
        <v>44562</v>
      </c>
      <c r="AH929" s="1">
        <v>44773</v>
      </c>
      <c r="AI929" s="1">
        <v>44785</v>
      </c>
      <c r="AJ929" s="17" t="s">
        <v>34</v>
      </c>
      <c r="AK929" s="17" t="s">
        <v>35</v>
      </c>
      <c r="AL929" s="17" t="s">
        <v>10388</v>
      </c>
      <c r="AM929" s="17">
        <f>MONTH(EMPENHO[[#This Row],[data_empenho]])</f>
        <v>2</v>
      </c>
    </row>
    <row r="930" spans="1:39" x14ac:dyDescent="0.25">
      <c r="A930">
        <v>9</v>
      </c>
      <c r="B930">
        <v>902</v>
      </c>
      <c r="C930">
        <v>8</v>
      </c>
      <c r="D930">
        <v>241</v>
      </c>
      <c r="E930">
        <v>11</v>
      </c>
      <c r="F930">
        <v>0</v>
      </c>
      <c r="G930">
        <v>2011</v>
      </c>
      <c r="H930" s="17" t="s">
        <v>504</v>
      </c>
      <c r="I930">
        <v>1</v>
      </c>
      <c r="J930">
        <v>0</v>
      </c>
      <c r="K930" s="17" t="s">
        <v>2183</v>
      </c>
      <c r="L930" s="1">
        <v>44599</v>
      </c>
      <c r="M930">
        <v>24902.79</v>
      </c>
      <c r="N930" s="17" t="s">
        <v>437</v>
      </c>
      <c r="O930">
        <v>4813</v>
      </c>
      <c r="P930" s="17" t="s">
        <v>438</v>
      </c>
      <c r="Q930">
        <v>0</v>
      </c>
      <c r="R930" s="17" t="s">
        <v>439</v>
      </c>
      <c r="S930" s="17" t="s">
        <v>440</v>
      </c>
      <c r="T930" s="17" t="s">
        <v>438</v>
      </c>
      <c r="U930">
        <v>9</v>
      </c>
      <c r="V930">
        <v>2021</v>
      </c>
      <c r="W930" s="17" t="s">
        <v>2184</v>
      </c>
      <c r="X930" s="17" t="s">
        <v>465</v>
      </c>
      <c r="Y930">
        <v>1</v>
      </c>
      <c r="Z930" s="17" t="s">
        <v>443</v>
      </c>
      <c r="AA930" s="17" t="s">
        <v>443</v>
      </c>
      <c r="AB930" s="17" t="s">
        <v>444</v>
      </c>
      <c r="AC930">
        <v>0</v>
      </c>
      <c r="AD930">
        <v>0</v>
      </c>
      <c r="AE930">
        <v>0</v>
      </c>
      <c r="AF930">
        <v>2022</v>
      </c>
      <c r="AG930" s="1">
        <v>44562</v>
      </c>
      <c r="AH930" s="1">
        <v>44773</v>
      </c>
      <c r="AI930" s="1">
        <v>44785</v>
      </c>
      <c r="AJ930" s="17" t="s">
        <v>34</v>
      </c>
      <c r="AK930" s="17" t="s">
        <v>35</v>
      </c>
      <c r="AL930" s="17" t="s">
        <v>10388</v>
      </c>
      <c r="AM930" s="17">
        <f>MONTH(EMPENHO[[#This Row],[data_empenho]])</f>
        <v>2</v>
      </c>
    </row>
    <row r="931" spans="1:39" x14ac:dyDescent="0.25">
      <c r="A931">
        <v>3</v>
      </c>
      <c r="B931">
        <v>301</v>
      </c>
      <c r="C931">
        <v>4</v>
      </c>
      <c r="D931">
        <v>122</v>
      </c>
      <c r="E931">
        <v>1</v>
      </c>
      <c r="F931">
        <v>0</v>
      </c>
      <c r="G931">
        <v>2068</v>
      </c>
      <c r="H931" s="17" t="s">
        <v>779</v>
      </c>
      <c r="I931">
        <v>1</v>
      </c>
      <c r="J931">
        <v>0</v>
      </c>
      <c r="K931" s="17" t="s">
        <v>2185</v>
      </c>
      <c r="L931" s="1">
        <v>44600</v>
      </c>
      <c r="M931">
        <v>271</v>
      </c>
      <c r="N931" s="17" t="s">
        <v>437</v>
      </c>
      <c r="O931">
        <v>5044</v>
      </c>
      <c r="P931" s="17" t="s">
        <v>438</v>
      </c>
      <c r="Q931">
        <v>0</v>
      </c>
      <c r="R931" s="17" t="s">
        <v>439</v>
      </c>
      <c r="S931" s="17" t="s">
        <v>440</v>
      </c>
      <c r="T931" s="17" t="s">
        <v>438</v>
      </c>
      <c r="U931">
        <v>0</v>
      </c>
      <c r="V931">
        <v>0</v>
      </c>
      <c r="W931" s="17" t="s">
        <v>2186</v>
      </c>
      <c r="X931" s="17" t="s">
        <v>465</v>
      </c>
      <c r="Y931">
        <v>1</v>
      </c>
      <c r="Z931" s="17" t="s">
        <v>443</v>
      </c>
      <c r="AA931" s="17" t="s">
        <v>443</v>
      </c>
      <c r="AB931" s="17" t="s">
        <v>444</v>
      </c>
      <c r="AC931">
        <v>0</v>
      </c>
      <c r="AD931">
        <v>0</v>
      </c>
      <c r="AE931">
        <v>0</v>
      </c>
      <c r="AF931">
        <v>2022</v>
      </c>
      <c r="AG931" s="1">
        <v>44562</v>
      </c>
      <c r="AH931" s="1">
        <v>44773</v>
      </c>
      <c r="AI931" s="1">
        <v>44785</v>
      </c>
      <c r="AJ931" s="17" t="s">
        <v>34</v>
      </c>
      <c r="AK931" s="17" t="s">
        <v>35</v>
      </c>
      <c r="AL931" s="17" t="s">
        <v>10388</v>
      </c>
      <c r="AM931" s="17">
        <f>MONTH(EMPENHO[[#This Row],[data_empenho]])</f>
        <v>2</v>
      </c>
    </row>
    <row r="932" spans="1:39" x14ac:dyDescent="0.25">
      <c r="A932">
        <v>5</v>
      </c>
      <c r="B932">
        <v>501</v>
      </c>
      <c r="C932">
        <v>4</v>
      </c>
      <c r="D932">
        <v>122</v>
      </c>
      <c r="E932">
        <v>1</v>
      </c>
      <c r="F932">
        <v>0</v>
      </c>
      <c r="G932">
        <v>2022</v>
      </c>
      <c r="H932" s="17" t="s">
        <v>682</v>
      </c>
      <c r="I932">
        <v>1</v>
      </c>
      <c r="J932">
        <v>0</v>
      </c>
      <c r="K932" s="17" t="s">
        <v>2187</v>
      </c>
      <c r="L932" s="1">
        <v>44600</v>
      </c>
      <c r="M932">
        <v>10600</v>
      </c>
      <c r="N932" s="17" t="s">
        <v>437</v>
      </c>
      <c r="O932">
        <v>5301</v>
      </c>
      <c r="P932" s="17" t="s">
        <v>438</v>
      </c>
      <c r="Q932">
        <v>0</v>
      </c>
      <c r="R932" s="17" t="s">
        <v>439</v>
      </c>
      <c r="S932" s="17" t="s">
        <v>440</v>
      </c>
      <c r="T932" s="17" t="s">
        <v>438</v>
      </c>
      <c r="U932">
        <v>15</v>
      </c>
      <c r="V932">
        <v>2022</v>
      </c>
      <c r="W932" s="17" t="s">
        <v>2188</v>
      </c>
      <c r="X932" s="17" t="s">
        <v>465</v>
      </c>
      <c r="Y932">
        <v>1</v>
      </c>
      <c r="Z932" s="17" t="s">
        <v>443</v>
      </c>
      <c r="AA932" s="17" t="s">
        <v>443</v>
      </c>
      <c r="AB932" s="17" t="s">
        <v>444</v>
      </c>
      <c r="AC932">
        <v>0</v>
      </c>
      <c r="AD932">
        <v>0</v>
      </c>
      <c r="AE932">
        <v>0</v>
      </c>
      <c r="AF932">
        <v>2022</v>
      </c>
      <c r="AG932" s="1">
        <v>44562</v>
      </c>
      <c r="AH932" s="1">
        <v>44773</v>
      </c>
      <c r="AI932" s="1">
        <v>44785</v>
      </c>
      <c r="AJ932" s="17" t="s">
        <v>34</v>
      </c>
      <c r="AK932" s="17" t="s">
        <v>35</v>
      </c>
      <c r="AL932" s="17" t="s">
        <v>10388</v>
      </c>
      <c r="AM932" s="17">
        <f>MONTH(EMPENHO[[#This Row],[data_empenho]])</f>
        <v>2</v>
      </c>
    </row>
    <row r="933" spans="1:39" x14ac:dyDescent="0.25">
      <c r="A933">
        <v>6</v>
      </c>
      <c r="B933">
        <v>603</v>
      </c>
      <c r="C933">
        <v>26</v>
      </c>
      <c r="D933">
        <v>782</v>
      </c>
      <c r="E933">
        <v>17</v>
      </c>
      <c r="F933">
        <v>0</v>
      </c>
      <c r="G933">
        <v>2073</v>
      </c>
      <c r="H933" s="17" t="s">
        <v>828</v>
      </c>
      <c r="I933">
        <v>1</v>
      </c>
      <c r="J933">
        <v>0</v>
      </c>
      <c r="K933" s="17" t="s">
        <v>2189</v>
      </c>
      <c r="L933" s="1">
        <v>44600</v>
      </c>
      <c r="M933">
        <v>1785</v>
      </c>
      <c r="N933" s="17" t="s">
        <v>437</v>
      </c>
      <c r="O933">
        <v>204</v>
      </c>
      <c r="P933" s="17" t="s">
        <v>438</v>
      </c>
      <c r="Q933">
        <v>0</v>
      </c>
      <c r="R933" s="17" t="s">
        <v>439</v>
      </c>
      <c r="S933" s="17" t="s">
        <v>440</v>
      </c>
      <c r="T933" s="17" t="s">
        <v>438</v>
      </c>
      <c r="U933">
        <v>14</v>
      </c>
      <c r="V933">
        <v>2022</v>
      </c>
      <c r="W933" s="17" t="s">
        <v>2190</v>
      </c>
      <c r="X933" s="17" t="s">
        <v>465</v>
      </c>
      <c r="Y933">
        <v>1</v>
      </c>
      <c r="Z933" s="17" t="s">
        <v>443</v>
      </c>
      <c r="AA933" s="17" t="s">
        <v>443</v>
      </c>
      <c r="AB933" s="17" t="s">
        <v>444</v>
      </c>
      <c r="AC933">
        <v>0</v>
      </c>
      <c r="AD933">
        <v>0</v>
      </c>
      <c r="AE933">
        <v>0</v>
      </c>
      <c r="AF933">
        <v>2022</v>
      </c>
      <c r="AG933" s="1">
        <v>44562</v>
      </c>
      <c r="AH933" s="1">
        <v>44773</v>
      </c>
      <c r="AI933" s="1">
        <v>44785</v>
      </c>
      <c r="AJ933" s="17" t="s">
        <v>34</v>
      </c>
      <c r="AK933" s="17" t="s">
        <v>35</v>
      </c>
      <c r="AL933" s="17" t="s">
        <v>10388</v>
      </c>
      <c r="AM933" s="17">
        <f>MONTH(EMPENHO[[#This Row],[data_empenho]])</f>
        <v>2</v>
      </c>
    </row>
    <row r="934" spans="1:39" x14ac:dyDescent="0.25">
      <c r="A934">
        <v>6</v>
      </c>
      <c r="B934">
        <v>603</v>
      </c>
      <c r="C934">
        <v>26</v>
      </c>
      <c r="D934">
        <v>782</v>
      </c>
      <c r="E934">
        <v>17</v>
      </c>
      <c r="F934">
        <v>0</v>
      </c>
      <c r="G934">
        <v>2073</v>
      </c>
      <c r="H934" s="17" t="s">
        <v>698</v>
      </c>
      <c r="I934">
        <v>1</v>
      </c>
      <c r="J934">
        <v>0</v>
      </c>
      <c r="K934" s="17" t="s">
        <v>2191</v>
      </c>
      <c r="L934" s="1">
        <v>44600</v>
      </c>
      <c r="M934">
        <v>132</v>
      </c>
      <c r="N934" s="17" t="s">
        <v>437</v>
      </c>
      <c r="O934">
        <v>4298</v>
      </c>
      <c r="P934" s="17" t="s">
        <v>438</v>
      </c>
      <c r="Q934">
        <v>0</v>
      </c>
      <c r="R934" s="17" t="s">
        <v>439</v>
      </c>
      <c r="S934" s="17" t="s">
        <v>440</v>
      </c>
      <c r="T934" s="17" t="s">
        <v>438</v>
      </c>
      <c r="U934">
        <v>0</v>
      </c>
      <c r="V934">
        <v>0</v>
      </c>
      <c r="W934" s="17" t="s">
        <v>2192</v>
      </c>
      <c r="X934" s="17" t="s">
        <v>465</v>
      </c>
      <c r="Y934">
        <v>1</v>
      </c>
      <c r="Z934" s="17" t="s">
        <v>443</v>
      </c>
      <c r="AA934" s="17" t="s">
        <v>443</v>
      </c>
      <c r="AB934" s="17" t="s">
        <v>444</v>
      </c>
      <c r="AC934">
        <v>0</v>
      </c>
      <c r="AD934">
        <v>0</v>
      </c>
      <c r="AE934">
        <v>0</v>
      </c>
      <c r="AF934">
        <v>2022</v>
      </c>
      <c r="AG934" s="1">
        <v>44562</v>
      </c>
      <c r="AH934" s="1">
        <v>44773</v>
      </c>
      <c r="AI934" s="1">
        <v>44785</v>
      </c>
      <c r="AJ934" s="17" t="s">
        <v>34</v>
      </c>
      <c r="AK934" s="17" t="s">
        <v>35</v>
      </c>
      <c r="AL934" s="17" t="s">
        <v>10388</v>
      </c>
      <c r="AM934" s="17">
        <f>MONTH(EMPENHO[[#This Row],[data_empenho]])</f>
        <v>2</v>
      </c>
    </row>
    <row r="935" spans="1:39" x14ac:dyDescent="0.25">
      <c r="A935">
        <v>6</v>
      </c>
      <c r="B935">
        <v>601</v>
      </c>
      <c r="C935">
        <v>4</v>
      </c>
      <c r="D935">
        <v>122</v>
      </c>
      <c r="E935">
        <v>1</v>
      </c>
      <c r="F935">
        <v>0</v>
      </c>
      <c r="G935">
        <v>2072</v>
      </c>
      <c r="H935" s="17" t="s">
        <v>2107</v>
      </c>
      <c r="I935">
        <v>1</v>
      </c>
      <c r="J935">
        <v>0</v>
      </c>
      <c r="K935" s="17" t="s">
        <v>2193</v>
      </c>
      <c r="L935" s="1">
        <v>44600</v>
      </c>
      <c r="M935">
        <v>200</v>
      </c>
      <c r="N935" s="17" t="s">
        <v>437</v>
      </c>
      <c r="O935">
        <v>7781</v>
      </c>
      <c r="P935" s="17" t="s">
        <v>438</v>
      </c>
      <c r="Q935">
        <v>0</v>
      </c>
      <c r="R935" s="17" t="s">
        <v>439</v>
      </c>
      <c r="S935" s="17" t="s">
        <v>440</v>
      </c>
      <c r="T935" s="17" t="s">
        <v>438</v>
      </c>
      <c r="U935">
        <v>0</v>
      </c>
      <c r="V935">
        <v>0</v>
      </c>
      <c r="W935" s="17" t="s">
        <v>2194</v>
      </c>
      <c r="X935" s="17" t="s">
        <v>465</v>
      </c>
      <c r="Y935">
        <v>1</v>
      </c>
      <c r="Z935" s="17" t="s">
        <v>443</v>
      </c>
      <c r="AA935" s="17" t="s">
        <v>443</v>
      </c>
      <c r="AB935" s="17" t="s">
        <v>444</v>
      </c>
      <c r="AC935">
        <v>0</v>
      </c>
      <c r="AD935">
        <v>0</v>
      </c>
      <c r="AE935">
        <v>0</v>
      </c>
      <c r="AF935">
        <v>2022</v>
      </c>
      <c r="AG935" s="1">
        <v>44562</v>
      </c>
      <c r="AH935" s="1">
        <v>44773</v>
      </c>
      <c r="AI935" s="1">
        <v>44785</v>
      </c>
      <c r="AJ935" s="17" t="s">
        <v>34</v>
      </c>
      <c r="AK935" s="17" t="s">
        <v>35</v>
      </c>
      <c r="AL935" s="17" t="s">
        <v>10388</v>
      </c>
      <c r="AM935" s="17">
        <f>MONTH(EMPENHO[[#This Row],[data_empenho]])</f>
        <v>2</v>
      </c>
    </row>
    <row r="936" spans="1:39" x14ac:dyDescent="0.25">
      <c r="A936">
        <v>5</v>
      </c>
      <c r="B936">
        <v>503</v>
      </c>
      <c r="C936">
        <v>13</v>
      </c>
      <c r="D936">
        <v>392</v>
      </c>
      <c r="E936">
        <v>3</v>
      </c>
      <c r="F936">
        <v>0</v>
      </c>
      <c r="G936">
        <v>2038</v>
      </c>
      <c r="H936" s="17" t="s">
        <v>981</v>
      </c>
      <c r="I936">
        <v>1</v>
      </c>
      <c r="J936">
        <v>0</v>
      </c>
      <c r="K936" s="17" t="s">
        <v>2195</v>
      </c>
      <c r="L936" s="1">
        <v>44600</v>
      </c>
      <c r="M936">
        <v>380</v>
      </c>
      <c r="N936" s="17" t="s">
        <v>437</v>
      </c>
      <c r="O936">
        <v>678</v>
      </c>
      <c r="P936" s="17" t="s">
        <v>438</v>
      </c>
      <c r="Q936">
        <v>0</v>
      </c>
      <c r="R936" s="17" t="s">
        <v>439</v>
      </c>
      <c r="S936" s="17" t="s">
        <v>440</v>
      </c>
      <c r="T936" s="17" t="s">
        <v>438</v>
      </c>
      <c r="U936">
        <v>0</v>
      </c>
      <c r="V936">
        <v>0</v>
      </c>
      <c r="W936" s="17" t="s">
        <v>2196</v>
      </c>
      <c r="X936" s="17" t="s">
        <v>465</v>
      </c>
      <c r="Y936">
        <v>1</v>
      </c>
      <c r="Z936" s="17" t="s">
        <v>443</v>
      </c>
      <c r="AA936" s="17" t="s">
        <v>443</v>
      </c>
      <c r="AB936" s="17" t="s">
        <v>444</v>
      </c>
      <c r="AC936">
        <v>0</v>
      </c>
      <c r="AD936">
        <v>0</v>
      </c>
      <c r="AE936">
        <v>0</v>
      </c>
      <c r="AF936">
        <v>2022</v>
      </c>
      <c r="AG936" s="1">
        <v>44562</v>
      </c>
      <c r="AH936" s="1">
        <v>44773</v>
      </c>
      <c r="AI936" s="1">
        <v>44785</v>
      </c>
      <c r="AJ936" s="17" t="s">
        <v>34</v>
      </c>
      <c r="AK936" s="17" t="s">
        <v>35</v>
      </c>
      <c r="AL936" s="17" t="s">
        <v>10388</v>
      </c>
      <c r="AM936" s="17">
        <f>MONTH(EMPENHO[[#This Row],[data_empenho]])</f>
        <v>2</v>
      </c>
    </row>
    <row r="937" spans="1:39" x14ac:dyDescent="0.25">
      <c r="A937">
        <v>6</v>
      </c>
      <c r="B937">
        <v>603</v>
      </c>
      <c r="C937">
        <v>26</v>
      </c>
      <c r="D937">
        <v>782</v>
      </c>
      <c r="E937">
        <v>17</v>
      </c>
      <c r="F937">
        <v>0</v>
      </c>
      <c r="G937">
        <v>2073</v>
      </c>
      <c r="H937" s="17" t="s">
        <v>828</v>
      </c>
      <c r="I937">
        <v>1</v>
      </c>
      <c r="J937">
        <v>0</v>
      </c>
      <c r="K937" s="17" t="s">
        <v>2197</v>
      </c>
      <c r="L937" s="1">
        <v>44600</v>
      </c>
      <c r="M937">
        <v>120</v>
      </c>
      <c r="N937" s="17" t="s">
        <v>437</v>
      </c>
      <c r="O937">
        <v>5965</v>
      </c>
      <c r="P937" s="17" t="s">
        <v>438</v>
      </c>
      <c r="Q937">
        <v>0</v>
      </c>
      <c r="R937" s="17" t="s">
        <v>439</v>
      </c>
      <c r="S937" s="17" t="s">
        <v>440</v>
      </c>
      <c r="T937" s="17" t="s">
        <v>438</v>
      </c>
      <c r="U937">
        <v>0</v>
      </c>
      <c r="V937">
        <v>0</v>
      </c>
      <c r="W937" s="17" t="s">
        <v>2198</v>
      </c>
      <c r="X937" s="17" t="s">
        <v>465</v>
      </c>
      <c r="Y937">
        <v>1</v>
      </c>
      <c r="Z937" s="17" t="s">
        <v>443</v>
      </c>
      <c r="AA937" s="17" t="s">
        <v>443</v>
      </c>
      <c r="AB937" s="17" t="s">
        <v>444</v>
      </c>
      <c r="AC937">
        <v>0</v>
      </c>
      <c r="AD937">
        <v>0</v>
      </c>
      <c r="AE937">
        <v>0</v>
      </c>
      <c r="AF937">
        <v>2022</v>
      </c>
      <c r="AG937" s="1">
        <v>44562</v>
      </c>
      <c r="AH937" s="1">
        <v>44773</v>
      </c>
      <c r="AI937" s="1">
        <v>44785</v>
      </c>
      <c r="AJ937" s="17" t="s">
        <v>34</v>
      </c>
      <c r="AK937" s="17" t="s">
        <v>35</v>
      </c>
      <c r="AL937" s="17" t="s">
        <v>10388</v>
      </c>
      <c r="AM937" s="17">
        <f>MONTH(EMPENHO[[#This Row],[data_empenho]])</f>
        <v>2</v>
      </c>
    </row>
    <row r="938" spans="1:39" x14ac:dyDescent="0.25">
      <c r="A938">
        <v>10</v>
      </c>
      <c r="B938">
        <v>1002</v>
      </c>
      <c r="C938">
        <v>20</v>
      </c>
      <c r="D938">
        <v>608</v>
      </c>
      <c r="E938">
        <v>4</v>
      </c>
      <c r="F938">
        <v>0</v>
      </c>
      <c r="G938">
        <v>2056</v>
      </c>
      <c r="H938" s="17" t="s">
        <v>698</v>
      </c>
      <c r="I938">
        <v>1</v>
      </c>
      <c r="J938">
        <v>0</v>
      </c>
      <c r="K938" s="17" t="s">
        <v>2199</v>
      </c>
      <c r="L938" s="1">
        <v>44601</v>
      </c>
      <c r="M938">
        <v>5319</v>
      </c>
      <c r="N938" s="17" t="s">
        <v>437</v>
      </c>
      <c r="O938">
        <v>5965</v>
      </c>
      <c r="P938" s="17" t="s">
        <v>438</v>
      </c>
      <c r="Q938">
        <v>0</v>
      </c>
      <c r="R938" s="17" t="s">
        <v>480</v>
      </c>
      <c r="S938" s="17" t="s">
        <v>653</v>
      </c>
      <c r="T938" s="17" t="s">
        <v>438</v>
      </c>
      <c r="U938">
        <v>39</v>
      </c>
      <c r="V938">
        <v>2021</v>
      </c>
      <c r="W938" s="17" t="s">
        <v>2200</v>
      </c>
      <c r="X938" s="17" t="s">
        <v>482</v>
      </c>
      <c r="Y938">
        <v>1</v>
      </c>
      <c r="Z938" s="17" t="s">
        <v>443</v>
      </c>
      <c r="AA938" s="17" t="s">
        <v>443</v>
      </c>
      <c r="AB938" s="17" t="s">
        <v>444</v>
      </c>
      <c r="AC938">
        <v>0</v>
      </c>
      <c r="AD938">
        <v>0</v>
      </c>
      <c r="AE938">
        <v>0</v>
      </c>
      <c r="AF938">
        <v>2022</v>
      </c>
      <c r="AG938" s="1">
        <v>44562</v>
      </c>
      <c r="AH938" s="1">
        <v>44773</v>
      </c>
      <c r="AI938" s="1">
        <v>44785</v>
      </c>
      <c r="AJ938" s="17" t="s">
        <v>34</v>
      </c>
      <c r="AK938" s="17" t="s">
        <v>35</v>
      </c>
      <c r="AL938" s="17" t="s">
        <v>10388</v>
      </c>
      <c r="AM938" s="17">
        <f>MONTH(EMPENHO[[#This Row],[data_empenho]])</f>
        <v>2</v>
      </c>
    </row>
    <row r="939" spans="1:39" x14ac:dyDescent="0.25">
      <c r="A939">
        <v>10</v>
      </c>
      <c r="B939">
        <v>1002</v>
      </c>
      <c r="C939">
        <v>20</v>
      </c>
      <c r="D939">
        <v>608</v>
      </c>
      <c r="E939">
        <v>4</v>
      </c>
      <c r="F939">
        <v>0</v>
      </c>
      <c r="G939">
        <v>2056</v>
      </c>
      <c r="H939" s="17" t="s">
        <v>755</v>
      </c>
      <c r="I939">
        <v>1</v>
      </c>
      <c r="J939">
        <v>0</v>
      </c>
      <c r="K939" s="17" t="s">
        <v>2201</v>
      </c>
      <c r="L939" s="1">
        <v>44601</v>
      </c>
      <c r="M939">
        <v>5320</v>
      </c>
      <c r="N939" s="17" t="s">
        <v>437</v>
      </c>
      <c r="O939">
        <v>7809</v>
      </c>
      <c r="P939" s="17" t="s">
        <v>438</v>
      </c>
      <c r="Q939">
        <v>0</v>
      </c>
      <c r="R939" s="17" t="s">
        <v>480</v>
      </c>
      <c r="S939" s="17" t="s">
        <v>653</v>
      </c>
      <c r="T939" s="17" t="s">
        <v>438</v>
      </c>
      <c r="U939">
        <v>50</v>
      </c>
      <c r="V939">
        <v>2021</v>
      </c>
      <c r="W939" s="17" t="s">
        <v>2202</v>
      </c>
      <c r="X939" s="17" t="s">
        <v>482</v>
      </c>
      <c r="Y939">
        <v>7</v>
      </c>
      <c r="Z939" s="17" t="s">
        <v>443</v>
      </c>
      <c r="AA939" s="17" t="s">
        <v>443</v>
      </c>
      <c r="AB939" s="17" t="s">
        <v>444</v>
      </c>
      <c r="AC939">
        <v>0</v>
      </c>
      <c r="AD939">
        <v>0</v>
      </c>
      <c r="AE939">
        <v>0</v>
      </c>
      <c r="AF939">
        <v>2022</v>
      </c>
      <c r="AG939" s="1">
        <v>44562</v>
      </c>
      <c r="AH939" s="1">
        <v>44773</v>
      </c>
      <c r="AI939" s="1">
        <v>44785</v>
      </c>
      <c r="AJ939" s="17" t="s">
        <v>34</v>
      </c>
      <c r="AK939" s="17" t="s">
        <v>35</v>
      </c>
      <c r="AL939" s="17" t="s">
        <v>10388</v>
      </c>
      <c r="AM939" s="17">
        <f>MONTH(EMPENHO[[#This Row],[data_empenho]])</f>
        <v>2</v>
      </c>
    </row>
    <row r="940" spans="1:39" x14ac:dyDescent="0.25">
      <c r="A940">
        <v>9</v>
      </c>
      <c r="B940">
        <v>902</v>
      </c>
      <c r="C940">
        <v>8</v>
      </c>
      <c r="D940">
        <v>244</v>
      </c>
      <c r="E940">
        <v>11</v>
      </c>
      <c r="F940">
        <v>0</v>
      </c>
      <c r="G940">
        <v>2017</v>
      </c>
      <c r="H940" s="17" t="s">
        <v>638</v>
      </c>
      <c r="I940">
        <v>1</v>
      </c>
      <c r="J940">
        <v>0</v>
      </c>
      <c r="K940" s="17" t="s">
        <v>2203</v>
      </c>
      <c r="L940" s="1">
        <v>44601</v>
      </c>
      <c r="M940">
        <v>7.5</v>
      </c>
      <c r="N940" s="17" t="s">
        <v>437</v>
      </c>
      <c r="O940">
        <v>7924</v>
      </c>
      <c r="P940" s="17" t="s">
        <v>438</v>
      </c>
      <c r="Q940">
        <v>0</v>
      </c>
      <c r="R940" s="17" t="s">
        <v>480</v>
      </c>
      <c r="S940" s="17" t="s">
        <v>653</v>
      </c>
      <c r="T940" s="17" t="s">
        <v>438</v>
      </c>
      <c r="U940">
        <v>28</v>
      </c>
      <c r="V940">
        <v>2021</v>
      </c>
      <c r="W940" s="17" t="s">
        <v>2204</v>
      </c>
      <c r="X940" s="17" t="s">
        <v>482</v>
      </c>
      <c r="Y940">
        <v>7</v>
      </c>
      <c r="Z940" s="17" t="s">
        <v>443</v>
      </c>
      <c r="AA940" s="17" t="s">
        <v>443</v>
      </c>
      <c r="AB940" s="17" t="s">
        <v>444</v>
      </c>
      <c r="AC940">
        <v>0</v>
      </c>
      <c r="AD940">
        <v>0</v>
      </c>
      <c r="AE940">
        <v>0</v>
      </c>
      <c r="AF940">
        <v>2022</v>
      </c>
      <c r="AG940" s="1">
        <v>44562</v>
      </c>
      <c r="AH940" s="1">
        <v>44773</v>
      </c>
      <c r="AI940" s="1">
        <v>44785</v>
      </c>
      <c r="AJ940" s="17" t="s">
        <v>34</v>
      </c>
      <c r="AK940" s="17" t="s">
        <v>35</v>
      </c>
      <c r="AL940" s="17" t="s">
        <v>10388</v>
      </c>
      <c r="AM940" s="17">
        <f>MONTH(EMPENHO[[#This Row],[data_empenho]])</f>
        <v>2</v>
      </c>
    </row>
    <row r="941" spans="1:39" x14ac:dyDescent="0.25">
      <c r="A941">
        <v>9</v>
      </c>
      <c r="B941">
        <v>902</v>
      </c>
      <c r="C941">
        <v>8</v>
      </c>
      <c r="D941">
        <v>244</v>
      </c>
      <c r="E941">
        <v>11</v>
      </c>
      <c r="F941">
        <v>0</v>
      </c>
      <c r="G941">
        <v>2017</v>
      </c>
      <c r="H941" s="17" t="s">
        <v>638</v>
      </c>
      <c r="I941">
        <v>1</v>
      </c>
      <c r="J941">
        <v>0</v>
      </c>
      <c r="K941" s="17" t="s">
        <v>2205</v>
      </c>
      <c r="L941" s="1">
        <v>44601</v>
      </c>
      <c r="M941">
        <v>272.89999999999998</v>
      </c>
      <c r="N941" s="17" t="s">
        <v>437</v>
      </c>
      <c r="O941">
        <v>7764</v>
      </c>
      <c r="P941" s="17" t="s">
        <v>438</v>
      </c>
      <c r="Q941">
        <v>0</v>
      </c>
      <c r="R941" s="17" t="s">
        <v>480</v>
      </c>
      <c r="S941" s="17" t="s">
        <v>653</v>
      </c>
      <c r="T941" s="17" t="s">
        <v>438</v>
      </c>
      <c r="U941">
        <v>28</v>
      </c>
      <c r="V941">
        <v>2021</v>
      </c>
      <c r="W941" s="17" t="s">
        <v>2206</v>
      </c>
      <c r="X941" s="17" t="s">
        <v>482</v>
      </c>
      <c r="Y941">
        <v>1</v>
      </c>
      <c r="Z941" s="17" t="s">
        <v>443</v>
      </c>
      <c r="AA941" s="17" t="s">
        <v>443</v>
      </c>
      <c r="AB941" s="17" t="s">
        <v>444</v>
      </c>
      <c r="AC941">
        <v>0</v>
      </c>
      <c r="AD941">
        <v>0</v>
      </c>
      <c r="AE941">
        <v>0</v>
      </c>
      <c r="AF941">
        <v>2022</v>
      </c>
      <c r="AG941" s="1">
        <v>44562</v>
      </c>
      <c r="AH941" s="1">
        <v>44773</v>
      </c>
      <c r="AI941" s="1">
        <v>44785</v>
      </c>
      <c r="AJ941" s="17" t="s">
        <v>34</v>
      </c>
      <c r="AK941" s="17" t="s">
        <v>35</v>
      </c>
      <c r="AL941" s="17" t="s">
        <v>10388</v>
      </c>
      <c r="AM941" s="17">
        <f>MONTH(EMPENHO[[#This Row],[data_empenho]])</f>
        <v>2</v>
      </c>
    </row>
    <row r="942" spans="1:39" x14ac:dyDescent="0.25">
      <c r="A942">
        <v>9</v>
      </c>
      <c r="B942">
        <v>902</v>
      </c>
      <c r="C942">
        <v>8</v>
      </c>
      <c r="D942">
        <v>244</v>
      </c>
      <c r="E942">
        <v>11</v>
      </c>
      <c r="F942">
        <v>0</v>
      </c>
      <c r="G942">
        <v>2017</v>
      </c>
      <c r="H942" s="17" t="s">
        <v>638</v>
      </c>
      <c r="I942">
        <v>1</v>
      </c>
      <c r="J942">
        <v>0</v>
      </c>
      <c r="K942" s="17" t="s">
        <v>2207</v>
      </c>
      <c r="L942" s="1">
        <v>44601</v>
      </c>
      <c r="M942">
        <v>605.57000000000005</v>
      </c>
      <c r="N942" s="17" t="s">
        <v>437</v>
      </c>
      <c r="O942">
        <v>5783</v>
      </c>
      <c r="P942" s="17" t="s">
        <v>438</v>
      </c>
      <c r="Q942">
        <v>0</v>
      </c>
      <c r="R942" s="17" t="s">
        <v>480</v>
      </c>
      <c r="S942" s="17" t="s">
        <v>653</v>
      </c>
      <c r="T942" s="17" t="s">
        <v>438</v>
      </c>
      <c r="U942">
        <v>28</v>
      </c>
      <c r="V942">
        <v>2021</v>
      </c>
      <c r="W942" s="17" t="s">
        <v>2208</v>
      </c>
      <c r="X942" s="17" t="s">
        <v>482</v>
      </c>
      <c r="Y942">
        <v>7</v>
      </c>
      <c r="Z942" s="17" t="s">
        <v>443</v>
      </c>
      <c r="AA942" s="17" t="s">
        <v>443</v>
      </c>
      <c r="AB942" s="17" t="s">
        <v>444</v>
      </c>
      <c r="AC942">
        <v>0</v>
      </c>
      <c r="AD942">
        <v>0</v>
      </c>
      <c r="AE942">
        <v>0</v>
      </c>
      <c r="AF942">
        <v>2022</v>
      </c>
      <c r="AG942" s="1">
        <v>44562</v>
      </c>
      <c r="AH942" s="1">
        <v>44773</v>
      </c>
      <c r="AI942" s="1">
        <v>44785</v>
      </c>
      <c r="AJ942" s="17" t="s">
        <v>34</v>
      </c>
      <c r="AK942" s="17" t="s">
        <v>35</v>
      </c>
      <c r="AL942" s="17" t="s">
        <v>10388</v>
      </c>
      <c r="AM942" s="17">
        <f>MONTH(EMPENHO[[#This Row],[data_empenho]])</f>
        <v>2</v>
      </c>
    </row>
    <row r="943" spans="1:39" x14ac:dyDescent="0.25">
      <c r="A943">
        <v>9</v>
      </c>
      <c r="B943">
        <v>902</v>
      </c>
      <c r="C943">
        <v>8</v>
      </c>
      <c r="D943">
        <v>244</v>
      </c>
      <c r="E943">
        <v>11</v>
      </c>
      <c r="F943">
        <v>0</v>
      </c>
      <c r="G943">
        <v>2017</v>
      </c>
      <c r="H943" s="17" t="s">
        <v>638</v>
      </c>
      <c r="I943">
        <v>1</v>
      </c>
      <c r="J943">
        <v>0</v>
      </c>
      <c r="K943" s="17" t="s">
        <v>2209</v>
      </c>
      <c r="L943" s="1">
        <v>44601</v>
      </c>
      <c r="M943">
        <v>853</v>
      </c>
      <c r="N943" s="17" t="s">
        <v>437</v>
      </c>
      <c r="O943">
        <v>6281</v>
      </c>
      <c r="P943" s="17" t="s">
        <v>438</v>
      </c>
      <c r="Q943">
        <v>0</v>
      </c>
      <c r="R943" s="17" t="s">
        <v>480</v>
      </c>
      <c r="S943" s="17" t="s">
        <v>653</v>
      </c>
      <c r="T943" s="17" t="s">
        <v>438</v>
      </c>
      <c r="U943">
        <v>28</v>
      </c>
      <c r="V943">
        <v>2021</v>
      </c>
      <c r="W943" s="17" t="s">
        <v>2210</v>
      </c>
      <c r="X943" s="17" t="s">
        <v>482</v>
      </c>
      <c r="Y943">
        <v>7</v>
      </c>
      <c r="Z943" s="17" t="s">
        <v>443</v>
      </c>
      <c r="AA943" s="17" t="s">
        <v>443</v>
      </c>
      <c r="AB943" s="17" t="s">
        <v>444</v>
      </c>
      <c r="AC943">
        <v>0</v>
      </c>
      <c r="AD943">
        <v>0</v>
      </c>
      <c r="AE943">
        <v>0</v>
      </c>
      <c r="AF943">
        <v>2022</v>
      </c>
      <c r="AG943" s="1">
        <v>44562</v>
      </c>
      <c r="AH943" s="1">
        <v>44773</v>
      </c>
      <c r="AI943" s="1">
        <v>44785</v>
      </c>
      <c r="AJ943" s="17" t="s">
        <v>34</v>
      </c>
      <c r="AK943" s="17" t="s">
        <v>35</v>
      </c>
      <c r="AL943" s="17" t="s">
        <v>10388</v>
      </c>
      <c r="AM943" s="17">
        <f>MONTH(EMPENHO[[#This Row],[data_empenho]])</f>
        <v>2</v>
      </c>
    </row>
    <row r="944" spans="1:39" x14ac:dyDescent="0.25">
      <c r="A944">
        <v>9</v>
      </c>
      <c r="B944">
        <v>902</v>
      </c>
      <c r="C944">
        <v>8</v>
      </c>
      <c r="D944">
        <v>244</v>
      </c>
      <c r="E944">
        <v>11</v>
      </c>
      <c r="F944">
        <v>0</v>
      </c>
      <c r="G944">
        <v>2017</v>
      </c>
      <c r="H944" s="17" t="s">
        <v>638</v>
      </c>
      <c r="I944">
        <v>1</v>
      </c>
      <c r="J944">
        <v>0</v>
      </c>
      <c r="K944" s="17" t="s">
        <v>2211</v>
      </c>
      <c r="L944" s="1">
        <v>44601</v>
      </c>
      <c r="M944">
        <v>404.4</v>
      </c>
      <c r="N944" s="17" t="s">
        <v>437</v>
      </c>
      <c r="O944">
        <v>7922</v>
      </c>
      <c r="P944" s="17" t="s">
        <v>438</v>
      </c>
      <c r="Q944">
        <v>0</v>
      </c>
      <c r="R944" s="17" t="s">
        <v>480</v>
      </c>
      <c r="S944" s="17" t="s">
        <v>653</v>
      </c>
      <c r="T944" s="17" t="s">
        <v>438</v>
      </c>
      <c r="U944">
        <v>28</v>
      </c>
      <c r="V944">
        <v>2021</v>
      </c>
      <c r="W944" s="17" t="s">
        <v>2212</v>
      </c>
      <c r="X944" s="17" t="s">
        <v>482</v>
      </c>
      <c r="Y944">
        <v>7</v>
      </c>
      <c r="Z944" s="17" t="s">
        <v>443</v>
      </c>
      <c r="AA944" s="17" t="s">
        <v>443</v>
      </c>
      <c r="AB944" s="17" t="s">
        <v>444</v>
      </c>
      <c r="AC944">
        <v>0</v>
      </c>
      <c r="AD944">
        <v>0</v>
      </c>
      <c r="AE944">
        <v>0</v>
      </c>
      <c r="AF944">
        <v>2022</v>
      </c>
      <c r="AG944" s="1">
        <v>44562</v>
      </c>
      <c r="AH944" s="1">
        <v>44773</v>
      </c>
      <c r="AI944" s="1">
        <v>44785</v>
      </c>
      <c r="AJ944" s="17" t="s">
        <v>34</v>
      </c>
      <c r="AK944" s="17" t="s">
        <v>35</v>
      </c>
      <c r="AL944" s="17" t="s">
        <v>10388</v>
      </c>
      <c r="AM944" s="17">
        <f>MONTH(EMPENHO[[#This Row],[data_empenho]])</f>
        <v>2</v>
      </c>
    </row>
    <row r="945" spans="1:39" x14ac:dyDescent="0.25">
      <c r="A945">
        <v>9</v>
      </c>
      <c r="B945">
        <v>902</v>
      </c>
      <c r="C945">
        <v>8</v>
      </c>
      <c r="D945">
        <v>244</v>
      </c>
      <c r="E945">
        <v>11</v>
      </c>
      <c r="F945">
        <v>0</v>
      </c>
      <c r="G945">
        <v>2017</v>
      </c>
      <c r="H945" s="17" t="s">
        <v>638</v>
      </c>
      <c r="I945">
        <v>1</v>
      </c>
      <c r="J945">
        <v>0</v>
      </c>
      <c r="K945" s="17" t="s">
        <v>2213</v>
      </c>
      <c r="L945" s="1">
        <v>44601</v>
      </c>
      <c r="M945">
        <v>793</v>
      </c>
      <c r="N945" s="17" t="s">
        <v>437</v>
      </c>
      <c r="O945">
        <v>4556</v>
      </c>
      <c r="P945" s="17" t="s">
        <v>438</v>
      </c>
      <c r="Q945">
        <v>0</v>
      </c>
      <c r="R945" s="17" t="s">
        <v>480</v>
      </c>
      <c r="S945" s="17" t="s">
        <v>653</v>
      </c>
      <c r="T945" s="17" t="s">
        <v>438</v>
      </c>
      <c r="U945">
        <v>28</v>
      </c>
      <c r="V945">
        <v>2021</v>
      </c>
      <c r="W945" s="17" t="s">
        <v>2214</v>
      </c>
      <c r="X945" s="17" t="s">
        <v>482</v>
      </c>
      <c r="Y945">
        <v>7</v>
      </c>
      <c r="Z945" s="17" t="s">
        <v>443</v>
      </c>
      <c r="AA945" s="17" t="s">
        <v>443</v>
      </c>
      <c r="AB945" s="17" t="s">
        <v>444</v>
      </c>
      <c r="AC945">
        <v>0</v>
      </c>
      <c r="AD945">
        <v>0</v>
      </c>
      <c r="AE945">
        <v>0</v>
      </c>
      <c r="AF945">
        <v>2022</v>
      </c>
      <c r="AG945" s="1">
        <v>44562</v>
      </c>
      <c r="AH945" s="1">
        <v>44773</v>
      </c>
      <c r="AI945" s="1">
        <v>44785</v>
      </c>
      <c r="AJ945" s="17" t="s">
        <v>34</v>
      </c>
      <c r="AK945" s="17" t="s">
        <v>35</v>
      </c>
      <c r="AL945" s="17" t="s">
        <v>10388</v>
      </c>
      <c r="AM945" s="17">
        <f>MONTH(EMPENHO[[#This Row],[data_empenho]])</f>
        <v>2</v>
      </c>
    </row>
    <row r="946" spans="1:39" x14ac:dyDescent="0.25">
      <c r="A946">
        <v>9</v>
      </c>
      <c r="B946">
        <v>902</v>
      </c>
      <c r="C946">
        <v>8</v>
      </c>
      <c r="D946">
        <v>244</v>
      </c>
      <c r="E946">
        <v>11</v>
      </c>
      <c r="F946">
        <v>0</v>
      </c>
      <c r="G946">
        <v>2017</v>
      </c>
      <c r="H946" s="17" t="s">
        <v>638</v>
      </c>
      <c r="I946">
        <v>1</v>
      </c>
      <c r="J946">
        <v>0</v>
      </c>
      <c r="K946" s="17" t="s">
        <v>2215</v>
      </c>
      <c r="L946" s="1">
        <v>44601</v>
      </c>
      <c r="M946">
        <v>384.85</v>
      </c>
      <c r="N946" s="17" t="s">
        <v>437</v>
      </c>
      <c r="O946">
        <v>7840</v>
      </c>
      <c r="P946" s="17" t="s">
        <v>438</v>
      </c>
      <c r="Q946">
        <v>0</v>
      </c>
      <c r="R946" s="17" t="s">
        <v>480</v>
      </c>
      <c r="S946" s="17" t="s">
        <v>653</v>
      </c>
      <c r="T946" s="17" t="s">
        <v>438</v>
      </c>
      <c r="U946">
        <v>28</v>
      </c>
      <c r="V946">
        <v>2021</v>
      </c>
      <c r="W946" s="17" t="s">
        <v>2216</v>
      </c>
      <c r="X946" s="17" t="s">
        <v>482</v>
      </c>
      <c r="Y946">
        <v>7</v>
      </c>
      <c r="Z946" s="17" t="s">
        <v>443</v>
      </c>
      <c r="AA946" s="17" t="s">
        <v>443</v>
      </c>
      <c r="AB946" s="17" t="s">
        <v>444</v>
      </c>
      <c r="AC946">
        <v>0</v>
      </c>
      <c r="AD946">
        <v>0</v>
      </c>
      <c r="AE946">
        <v>0</v>
      </c>
      <c r="AF946">
        <v>2022</v>
      </c>
      <c r="AG946" s="1">
        <v>44562</v>
      </c>
      <c r="AH946" s="1">
        <v>44773</v>
      </c>
      <c r="AI946" s="1">
        <v>44785</v>
      </c>
      <c r="AJ946" s="17" t="s">
        <v>34</v>
      </c>
      <c r="AK946" s="17" t="s">
        <v>35</v>
      </c>
      <c r="AL946" s="17" t="s">
        <v>10388</v>
      </c>
      <c r="AM946" s="17">
        <f>MONTH(EMPENHO[[#This Row],[data_empenho]])</f>
        <v>2</v>
      </c>
    </row>
    <row r="947" spans="1:39" x14ac:dyDescent="0.25">
      <c r="A947">
        <v>9</v>
      </c>
      <c r="B947">
        <v>902</v>
      </c>
      <c r="C947">
        <v>8</v>
      </c>
      <c r="D947">
        <v>244</v>
      </c>
      <c r="E947">
        <v>11</v>
      </c>
      <c r="F947">
        <v>0</v>
      </c>
      <c r="G947">
        <v>2017</v>
      </c>
      <c r="H947" s="17" t="s">
        <v>638</v>
      </c>
      <c r="I947">
        <v>1</v>
      </c>
      <c r="J947">
        <v>0</v>
      </c>
      <c r="K947" s="17" t="s">
        <v>2217</v>
      </c>
      <c r="L947" s="1">
        <v>44601</v>
      </c>
      <c r="M947">
        <v>369.8</v>
      </c>
      <c r="N947" s="17" t="s">
        <v>437</v>
      </c>
      <c r="O947">
        <v>5210</v>
      </c>
      <c r="P947" s="17" t="s">
        <v>438</v>
      </c>
      <c r="Q947">
        <v>0</v>
      </c>
      <c r="R947" s="17" t="s">
        <v>480</v>
      </c>
      <c r="S947" s="17" t="s">
        <v>653</v>
      </c>
      <c r="T947" s="17" t="s">
        <v>438</v>
      </c>
      <c r="U947">
        <v>28</v>
      </c>
      <c r="V947">
        <v>2021</v>
      </c>
      <c r="W947" s="17" t="s">
        <v>2218</v>
      </c>
      <c r="X947" s="17" t="s">
        <v>482</v>
      </c>
      <c r="Y947">
        <v>7</v>
      </c>
      <c r="Z947" s="17" t="s">
        <v>443</v>
      </c>
      <c r="AA947" s="17" t="s">
        <v>443</v>
      </c>
      <c r="AB947" s="17" t="s">
        <v>444</v>
      </c>
      <c r="AC947">
        <v>0</v>
      </c>
      <c r="AD947">
        <v>0</v>
      </c>
      <c r="AE947">
        <v>0</v>
      </c>
      <c r="AF947">
        <v>2022</v>
      </c>
      <c r="AG947" s="1">
        <v>44562</v>
      </c>
      <c r="AH947" s="1">
        <v>44773</v>
      </c>
      <c r="AI947" s="1">
        <v>44785</v>
      </c>
      <c r="AJ947" s="17" t="s">
        <v>34</v>
      </c>
      <c r="AK947" s="17" t="s">
        <v>35</v>
      </c>
      <c r="AL947" s="17" t="s">
        <v>10388</v>
      </c>
      <c r="AM947" s="17">
        <f>MONTH(EMPENHO[[#This Row],[data_empenho]])</f>
        <v>2</v>
      </c>
    </row>
    <row r="948" spans="1:39" x14ac:dyDescent="0.25">
      <c r="A948">
        <v>5</v>
      </c>
      <c r="B948">
        <v>502</v>
      </c>
      <c r="C948">
        <v>12</v>
      </c>
      <c r="D948">
        <v>361</v>
      </c>
      <c r="E948">
        <v>2</v>
      </c>
      <c r="F948">
        <v>0</v>
      </c>
      <c r="G948">
        <v>2029</v>
      </c>
      <c r="H948" s="17" t="s">
        <v>2219</v>
      </c>
      <c r="I948">
        <v>1</v>
      </c>
      <c r="J948">
        <v>0</v>
      </c>
      <c r="K948" s="17" t="s">
        <v>2220</v>
      </c>
      <c r="L948" s="1">
        <v>44601</v>
      </c>
      <c r="M948">
        <v>14214.37</v>
      </c>
      <c r="N948" s="17" t="s">
        <v>437</v>
      </c>
      <c r="O948">
        <v>4844</v>
      </c>
      <c r="P948" s="17" t="s">
        <v>438</v>
      </c>
      <c r="Q948">
        <v>0</v>
      </c>
      <c r="R948" s="17" t="s">
        <v>673</v>
      </c>
      <c r="S948" s="17" t="s">
        <v>440</v>
      </c>
      <c r="T948" s="17" t="s">
        <v>2221</v>
      </c>
      <c r="U948">
        <v>1</v>
      </c>
      <c r="V948">
        <v>2022</v>
      </c>
      <c r="W948" s="17" t="s">
        <v>2222</v>
      </c>
      <c r="X948" s="17" t="s">
        <v>2223</v>
      </c>
      <c r="Y948">
        <v>6</v>
      </c>
      <c r="Z948" s="17" t="s">
        <v>443</v>
      </c>
      <c r="AA948" s="17" t="s">
        <v>443</v>
      </c>
      <c r="AB948" s="17" t="s">
        <v>444</v>
      </c>
      <c r="AC948">
        <v>0</v>
      </c>
      <c r="AD948">
        <v>0</v>
      </c>
      <c r="AE948">
        <v>0</v>
      </c>
      <c r="AF948">
        <v>2022</v>
      </c>
      <c r="AG948" s="1">
        <v>44562</v>
      </c>
      <c r="AH948" s="1">
        <v>44773</v>
      </c>
      <c r="AI948" s="1">
        <v>44785</v>
      </c>
      <c r="AJ948" s="17" t="s">
        <v>34</v>
      </c>
      <c r="AK948" s="17" t="s">
        <v>35</v>
      </c>
      <c r="AL948" s="17" t="s">
        <v>10388</v>
      </c>
      <c r="AM948" s="17">
        <f>MONTH(EMPENHO[[#This Row],[data_empenho]])</f>
        <v>2</v>
      </c>
    </row>
    <row r="949" spans="1:39" x14ac:dyDescent="0.25">
      <c r="A949">
        <v>5</v>
      </c>
      <c r="B949">
        <v>502</v>
      </c>
      <c r="C949">
        <v>12</v>
      </c>
      <c r="D949">
        <v>361</v>
      </c>
      <c r="E949">
        <v>2</v>
      </c>
      <c r="F949">
        <v>0</v>
      </c>
      <c r="G949">
        <v>2029</v>
      </c>
      <c r="H949" s="17" t="s">
        <v>2219</v>
      </c>
      <c r="I949">
        <v>1</v>
      </c>
      <c r="J949">
        <v>0</v>
      </c>
      <c r="K949" s="17" t="s">
        <v>2220</v>
      </c>
      <c r="L949" s="1">
        <v>44698</v>
      </c>
      <c r="M949">
        <v>-765</v>
      </c>
      <c r="N949" s="17" t="s">
        <v>451</v>
      </c>
      <c r="O949">
        <v>4844</v>
      </c>
      <c r="P949" s="17" t="s">
        <v>438</v>
      </c>
      <c r="Q949">
        <v>0</v>
      </c>
      <c r="R949" s="17" t="s">
        <v>673</v>
      </c>
      <c r="S949" s="17" t="s">
        <v>440</v>
      </c>
      <c r="T949" s="17" t="s">
        <v>2221</v>
      </c>
      <c r="U949">
        <v>1</v>
      </c>
      <c r="V949">
        <v>2022</v>
      </c>
      <c r="W949" s="17" t="s">
        <v>7390</v>
      </c>
      <c r="X949" s="17" t="s">
        <v>2223</v>
      </c>
      <c r="Y949">
        <v>6</v>
      </c>
      <c r="Z949" s="17" t="s">
        <v>443</v>
      </c>
      <c r="AA949" s="17" t="s">
        <v>443</v>
      </c>
      <c r="AB949" s="17" t="s">
        <v>444</v>
      </c>
      <c r="AC949">
        <v>0</v>
      </c>
      <c r="AD949">
        <v>0</v>
      </c>
      <c r="AE949">
        <v>0</v>
      </c>
      <c r="AF949">
        <v>2022</v>
      </c>
      <c r="AG949" s="1">
        <v>44562</v>
      </c>
      <c r="AH949" s="1">
        <v>44773</v>
      </c>
      <c r="AI949" s="1">
        <v>44785</v>
      </c>
      <c r="AJ949" s="17" t="s">
        <v>34</v>
      </c>
      <c r="AK949" s="17" t="s">
        <v>35</v>
      </c>
      <c r="AL949" s="17" t="s">
        <v>10388</v>
      </c>
      <c r="AM949" s="17">
        <f>MONTH(EMPENHO[[#This Row],[data_empenho]])</f>
        <v>5</v>
      </c>
    </row>
    <row r="950" spans="1:39" x14ac:dyDescent="0.25">
      <c r="A950">
        <v>5</v>
      </c>
      <c r="B950">
        <v>502</v>
      </c>
      <c r="C950">
        <v>12</v>
      </c>
      <c r="D950">
        <v>361</v>
      </c>
      <c r="E950">
        <v>2</v>
      </c>
      <c r="F950">
        <v>0</v>
      </c>
      <c r="G950">
        <v>2029</v>
      </c>
      <c r="H950" s="17" t="s">
        <v>2219</v>
      </c>
      <c r="I950">
        <v>1</v>
      </c>
      <c r="J950">
        <v>0</v>
      </c>
      <c r="K950" s="17" t="s">
        <v>2220</v>
      </c>
      <c r="L950" s="1">
        <v>44718</v>
      </c>
      <c r="M950">
        <v>-1350</v>
      </c>
      <c r="N950" s="17" t="s">
        <v>451</v>
      </c>
      <c r="O950">
        <v>4844</v>
      </c>
      <c r="P950" s="17" t="s">
        <v>438</v>
      </c>
      <c r="Q950">
        <v>0</v>
      </c>
      <c r="R950" s="17" t="s">
        <v>673</v>
      </c>
      <c r="S950" s="17" t="s">
        <v>440</v>
      </c>
      <c r="T950" s="17" t="s">
        <v>2221</v>
      </c>
      <c r="U950">
        <v>1</v>
      </c>
      <c r="V950">
        <v>2022</v>
      </c>
      <c r="W950" s="17" t="s">
        <v>8874</v>
      </c>
      <c r="X950" s="17" t="s">
        <v>2223</v>
      </c>
      <c r="Y950">
        <v>6</v>
      </c>
      <c r="Z950" s="17" t="s">
        <v>443</v>
      </c>
      <c r="AA950" s="17" t="s">
        <v>443</v>
      </c>
      <c r="AB950" s="17" t="s">
        <v>444</v>
      </c>
      <c r="AC950">
        <v>0</v>
      </c>
      <c r="AD950">
        <v>0</v>
      </c>
      <c r="AE950">
        <v>0</v>
      </c>
      <c r="AF950">
        <v>2022</v>
      </c>
      <c r="AG950" s="1">
        <v>44562</v>
      </c>
      <c r="AH950" s="1">
        <v>44773</v>
      </c>
      <c r="AI950" s="1">
        <v>44785</v>
      </c>
      <c r="AJ950" s="17" t="s">
        <v>34</v>
      </c>
      <c r="AK950" s="17" t="s">
        <v>35</v>
      </c>
      <c r="AL950" s="17" t="s">
        <v>10388</v>
      </c>
      <c r="AM950" s="17">
        <f>MONTH(EMPENHO[[#This Row],[data_empenho]])</f>
        <v>6</v>
      </c>
    </row>
    <row r="951" spans="1:39" x14ac:dyDescent="0.25">
      <c r="A951">
        <v>5</v>
      </c>
      <c r="B951">
        <v>502</v>
      </c>
      <c r="C951">
        <v>12</v>
      </c>
      <c r="D951">
        <v>361</v>
      </c>
      <c r="E951">
        <v>2</v>
      </c>
      <c r="F951">
        <v>0</v>
      </c>
      <c r="G951">
        <v>2029</v>
      </c>
      <c r="H951" s="17" t="s">
        <v>2219</v>
      </c>
      <c r="I951">
        <v>1</v>
      </c>
      <c r="J951">
        <v>0</v>
      </c>
      <c r="K951" s="17" t="s">
        <v>2220</v>
      </c>
      <c r="L951" s="1">
        <v>44718</v>
      </c>
      <c r="M951">
        <v>-1350</v>
      </c>
      <c r="N951" s="17" t="s">
        <v>451</v>
      </c>
      <c r="O951">
        <v>4844</v>
      </c>
      <c r="P951" s="17" t="s">
        <v>438</v>
      </c>
      <c r="Q951">
        <v>0</v>
      </c>
      <c r="R951" s="17" t="s">
        <v>673</v>
      </c>
      <c r="S951" s="17" t="s">
        <v>440</v>
      </c>
      <c r="T951" s="17" t="s">
        <v>2221</v>
      </c>
      <c r="U951">
        <v>1</v>
      </c>
      <c r="V951">
        <v>2022</v>
      </c>
      <c r="W951" s="17" t="s">
        <v>8874</v>
      </c>
      <c r="X951" s="17" t="s">
        <v>2223</v>
      </c>
      <c r="Y951">
        <v>6</v>
      </c>
      <c r="Z951" s="17" t="s">
        <v>443</v>
      </c>
      <c r="AA951" s="17" t="s">
        <v>443</v>
      </c>
      <c r="AB951" s="17" t="s">
        <v>444</v>
      </c>
      <c r="AC951">
        <v>0</v>
      </c>
      <c r="AD951">
        <v>0</v>
      </c>
      <c r="AE951">
        <v>0</v>
      </c>
      <c r="AF951">
        <v>2022</v>
      </c>
      <c r="AG951" s="1">
        <v>44562</v>
      </c>
      <c r="AH951" s="1">
        <v>44773</v>
      </c>
      <c r="AI951" s="1">
        <v>44785</v>
      </c>
      <c r="AJ951" s="17" t="s">
        <v>34</v>
      </c>
      <c r="AK951" s="17" t="s">
        <v>35</v>
      </c>
      <c r="AL951" s="17" t="s">
        <v>10388</v>
      </c>
      <c r="AM951" s="17">
        <f>MONTH(EMPENHO[[#This Row],[data_empenho]])</f>
        <v>6</v>
      </c>
    </row>
    <row r="952" spans="1:39" x14ac:dyDescent="0.25">
      <c r="A952">
        <v>5</v>
      </c>
      <c r="B952">
        <v>502</v>
      </c>
      <c r="C952">
        <v>12</v>
      </c>
      <c r="D952">
        <v>361</v>
      </c>
      <c r="E952">
        <v>2</v>
      </c>
      <c r="F952">
        <v>0</v>
      </c>
      <c r="G952">
        <v>2029</v>
      </c>
      <c r="H952" s="17" t="s">
        <v>2219</v>
      </c>
      <c r="I952">
        <v>1</v>
      </c>
      <c r="J952">
        <v>0</v>
      </c>
      <c r="K952" s="17" t="s">
        <v>2220</v>
      </c>
      <c r="L952" s="1">
        <v>44718</v>
      </c>
      <c r="M952">
        <v>1350</v>
      </c>
      <c r="N952" s="17" t="s">
        <v>437</v>
      </c>
      <c r="O952">
        <v>4844</v>
      </c>
      <c r="P952" s="17" t="s">
        <v>438</v>
      </c>
      <c r="Q952">
        <v>0</v>
      </c>
      <c r="R952" s="17" t="s">
        <v>673</v>
      </c>
      <c r="S952" s="17" t="s">
        <v>440</v>
      </c>
      <c r="T952" s="17" t="s">
        <v>2221</v>
      </c>
      <c r="U952">
        <v>1</v>
      </c>
      <c r="V952">
        <v>2022</v>
      </c>
      <c r="W952" s="17" t="s">
        <v>4197</v>
      </c>
      <c r="X952" s="17" t="s">
        <v>2223</v>
      </c>
      <c r="Y952">
        <v>6</v>
      </c>
      <c r="Z952" s="17" t="s">
        <v>443</v>
      </c>
      <c r="AA952" s="17" t="s">
        <v>443</v>
      </c>
      <c r="AB952" s="17" t="s">
        <v>444</v>
      </c>
      <c r="AC952">
        <v>0</v>
      </c>
      <c r="AD952">
        <v>0</v>
      </c>
      <c r="AE952">
        <v>0</v>
      </c>
      <c r="AF952">
        <v>2022</v>
      </c>
      <c r="AG952" s="1">
        <v>44562</v>
      </c>
      <c r="AH952" s="1">
        <v>44773</v>
      </c>
      <c r="AI952" s="1">
        <v>44785</v>
      </c>
      <c r="AJ952" s="17" t="s">
        <v>34</v>
      </c>
      <c r="AK952" s="17" t="s">
        <v>35</v>
      </c>
      <c r="AL952" s="17" t="s">
        <v>10388</v>
      </c>
      <c r="AM952" s="17">
        <f>MONTH(EMPENHO[[#This Row],[data_empenho]])</f>
        <v>6</v>
      </c>
    </row>
    <row r="953" spans="1:39" x14ac:dyDescent="0.25">
      <c r="A953">
        <v>5</v>
      </c>
      <c r="B953">
        <v>502</v>
      </c>
      <c r="C953">
        <v>12</v>
      </c>
      <c r="D953">
        <v>361</v>
      </c>
      <c r="E953">
        <v>2</v>
      </c>
      <c r="F953">
        <v>0</v>
      </c>
      <c r="G953">
        <v>2029</v>
      </c>
      <c r="H953" s="17" t="s">
        <v>2219</v>
      </c>
      <c r="I953">
        <v>1001</v>
      </c>
      <c r="J953">
        <v>0</v>
      </c>
      <c r="K953" s="17" t="s">
        <v>2224</v>
      </c>
      <c r="L953" s="1">
        <v>44601</v>
      </c>
      <c r="M953">
        <v>1350</v>
      </c>
      <c r="N953" s="17" t="s">
        <v>437</v>
      </c>
      <c r="O953">
        <v>4844</v>
      </c>
      <c r="P953" s="17" t="s">
        <v>438</v>
      </c>
      <c r="Q953">
        <v>0</v>
      </c>
      <c r="R953" s="17" t="s">
        <v>673</v>
      </c>
      <c r="S953" s="17" t="s">
        <v>440</v>
      </c>
      <c r="T953" s="17" t="s">
        <v>2221</v>
      </c>
      <c r="U953">
        <v>1</v>
      </c>
      <c r="V953">
        <v>2022</v>
      </c>
      <c r="W953" s="17" t="s">
        <v>2225</v>
      </c>
      <c r="X953" s="17" t="s">
        <v>2223</v>
      </c>
      <c r="Y953">
        <v>6</v>
      </c>
      <c r="Z953" s="17" t="s">
        <v>443</v>
      </c>
      <c r="AA953" s="17" t="s">
        <v>443</v>
      </c>
      <c r="AB953" s="17" t="s">
        <v>444</v>
      </c>
      <c r="AC953">
        <v>0</v>
      </c>
      <c r="AD953">
        <v>0</v>
      </c>
      <c r="AE953">
        <v>0</v>
      </c>
      <c r="AF953">
        <v>2022</v>
      </c>
      <c r="AG953" s="1">
        <v>44562</v>
      </c>
      <c r="AH953" s="1">
        <v>44773</v>
      </c>
      <c r="AI953" s="1">
        <v>44785</v>
      </c>
      <c r="AJ953" s="17" t="s">
        <v>34</v>
      </c>
      <c r="AK953" s="17" t="s">
        <v>35</v>
      </c>
      <c r="AL953" s="17" t="s">
        <v>10388</v>
      </c>
      <c r="AM953" s="17">
        <f>MONTH(EMPENHO[[#This Row],[data_empenho]])</f>
        <v>2</v>
      </c>
    </row>
    <row r="954" spans="1:39" x14ac:dyDescent="0.25">
      <c r="A954">
        <v>5</v>
      </c>
      <c r="B954">
        <v>502</v>
      </c>
      <c r="C954">
        <v>12</v>
      </c>
      <c r="D954">
        <v>365</v>
      </c>
      <c r="E954">
        <v>2</v>
      </c>
      <c r="F954">
        <v>0</v>
      </c>
      <c r="G954">
        <v>2030</v>
      </c>
      <c r="H954" s="17" t="s">
        <v>2219</v>
      </c>
      <c r="I954">
        <v>1031</v>
      </c>
      <c r="J954">
        <v>0</v>
      </c>
      <c r="K954" s="17" t="s">
        <v>2226</v>
      </c>
      <c r="L954" s="1">
        <v>44601</v>
      </c>
      <c r="M954">
        <v>2025</v>
      </c>
      <c r="N954" s="17" t="s">
        <v>437</v>
      </c>
      <c r="O954">
        <v>4844</v>
      </c>
      <c r="P954" s="17" t="s">
        <v>438</v>
      </c>
      <c r="Q954">
        <v>0</v>
      </c>
      <c r="R954" s="17" t="s">
        <v>673</v>
      </c>
      <c r="S954" s="17" t="s">
        <v>440</v>
      </c>
      <c r="T954" s="17" t="s">
        <v>2221</v>
      </c>
      <c r="U954">
        <v>1</v>
      </c>
      <c r="V954">
        <v>2022</v>
      </c>
      <c r="W954" s="17" t="s">
        <v>2227</v>
      </c>
      <c r="X954" s="17" t="s">
        <v>2223</v>
      </c>
      <c r="Y954">
        <v>6</v>
      </c>
      <c r="Z954" s="17" t="s">
        <v>443</v>
      </c>
      <c r="AA954" s="17" t="s">
        <v>443</v>
      </c>
      <c r="AB954" s="17" t="s">
        <v>444</v>
      </c>
      <c r="AC954">
        <v>0</v>
      </c>
      <c r="AD954">
        <v>0</v>
      </c>
      <c r="AE954">
        <v>0</v>
      </c>
      <c r="AF954">
        <v>2022</v>
      </c>
      <c r="AG954" s="1">
        <v>44562</v>
      </c>
      <c r="AH954" s="1">
        <v>44773</v>
      </c>
      <c r="AI954" s="1">
        <v>44785</v>
      </c>
      <c r="AJ954" s="17" t="s">
        <v>34</v>
      </c>
      <c r="AK954" s="17" t="s">
        <v>35</v>
      </c>
      <c r="AL954" s="17" t="s">
        <v>10388</v>
      </c>
      <c r="AM954" s="17">
        <f>MONTH(EMPENHO[[#This Row],[data_empenho]])</f>
        <v>2</v>
      </c>
    </row>
    <row r="955" spans="1:39" x14ac:dyDescent="0.25">
      <c r="A955">
        <v>5</v>
      </c>
      <c r="B955">
        <v>502</v>
      </c>
      <c r="C955">
        <v>12</v>
      </c>
      <c r="D955">
        <v>365</v>
      </c>
      <c r="E955">
        <v>2</v>
      </c>
      <c r="F955">
        <v>0</v>
      </c>
      <c r="G955">
        <v>2030</v>
      </c>
      <c r="H955" s="17" t="s">
        <v>2219</v>
      </c>
      <c r="I955">
        <v>1033</v>
      </c>
      <c r="J955">
        <v>0</v>
      </c>
      <c r="K955" s="17" t="s">
        <v>2228</v>
      </c>
      <c r="L955" s="1">
        <v>44601</v>
      </c>
      <c r="M955">
        <v>185.63</v>
      </c>
      <c r="N955" s="17" t="s">
        <v>437</v>
      </c>
      <c r="O955">
        <v>4844</v>
      </c>
      <c r="P955" s="17" t="s">
        <v>438</v>
      </c>
      <c r="Q955">
        <v>0</v>
      </c>
      <c r="R955" s="17" t="s">
        <v>673</v>
      </c>
      <c r="S955" s="17" t="s">
        <v>440</v>
      </c>
      <c r="T955" s="17" t="s">
        <v>2221</v>
      </c>
      <c r="U955">
        <v>1</v>
      </c>
      <c r="V955">
        <v>2022</v>
      </c>
      <c r="W955" s="17" t="s">
        <v>2229</v>
      </c>
      <c r="X955" s="17" t="s">
        <v>2223</v>
      </c>
      <c r="Y955">
        <v>6</v>
      </c>
      <c r="Z955" s="17" t="s">
        <v>443</v>
      </c>
      <c r="AA955" s="17" t="s">
        <v>443</v>
      </c>
      <c r="AB955" s="17" t="s">
        <v>444</v>
      </c>
      <c r="AC955">
        <v>0</v>
      </c>
      <c r="AD955">
        <v>0</v>
      </c>
      <c r="AE955">
        <v>0</v>
      </c>
      <c r="AF955">
        <v>2022</v>
      </c>
      <c r="AG955" s="1">
        <v>44562</v>
      </c>
      <c r="AH955" s="1">
        <v>44773</v>
      </c>
      <c r="AI955" s="1">
        <v>44785</v>
      </c>
      <c r="AJ955" s="17" t="s">
        <v>34</v>
      </c>
      <c r="AK955" s="17" t="s">
        <v>35</v>
      </c>
      <c r="AL955" s="17" t="s">
        <v>10388</v>
      </c>
      <c r="AM955" s="17">
        <f>MONTH(EMPENHO[[#This Row],[data_empenho]])</f>
        <v>2</v>
      </c>
    </row>
    <row r="956" spans="1:39" x14ac:dyDescent="0.25">
      <c r="A956">
        <v>5</v>
      </c>
      <c r="B956">
        <v>502</v>
      </c>
      <c r="C956">
        <v>12</v>
      </c>
      <c r="D956">
        <v>365</v>
      </c>
      <c r="E956">
        <v>2</v>
      </c>
      <c r="F956">
        <v>0</v>
      </c>
      <c r="G956">
        <v>2030</v>
      </c>
      <c r="H956" s="17" t="s">
        <v>2219</v>
      </c>
      <c r="I956">
        <v>1</v>
      </c>
      <c r="J956">
        <v>0</v>
      </c>
      <c r="K956" s="17" t="s">
        <v>2230</v>
      </c>
      <c r="L956" s="1">
        <v>44601</v>
      </c>
      <c r="M956">
        <v>4500</v>
      </c>
      <c r="N956" s="17" t="s">
        <v>437</v>
      </c>
      <c r="O956">
        <v>4844</v>
      </c>
      <c r="P956" s="17" t="s">
        <v>438</v>
      </c>
      <c r="Q956">
        <v>0</v>
      </c>
      <c r="R956" s="17" t="s">
        <v>673</v>
      </c>
      <c r="S956" s="17" t="s">
        <v>440</v>
      </c>
      <c r="T956" s="17" t="s">
        <v>2221</v>
      </c>
      <c r="U956">
        <v>1</v>
      </c>
      <c r="V956">
        <v>2022</v>
      </c>
      <c r="W956" s="17" t="s">
        <v>2231</v>
      </c>
      <c r="X956" s="17" t="s">
        <v>2223</v>
      </c>
      <c r="Y956">
        <v>6</v>
      </c>
      <c r="Z956" s="17" t="s">
        <v>443</v>
      </c>
      <c r="AA956" s="17" t="s">
        <v>443</v>
      </c>
      <c r="AB956" s="17" t="s">
        <v>444</v>
      </c>
      <c r="AC956">
        <v>0</v>
      </c>
      <c r="AD956">
        <v>0</v>
      </c>
      <c r="AE956">
        <v>0</v>
      </c>
      <c r="AF956">
        <v>2022</v>
      </c>
      <c r="AG956" s="1">
        <v>44562</v>
      </c>
      <c r="AH956" s="1">
        <v>44773</v>
      </c>
      <c r="AI956" s="1">
        <v>44785</v>
      </c>
      <c r="AJ956" s="17" t="s">
        <v>34</v>
      </c>
      <c r="AK956" s="17" t="s">
        <v>35</v>
      </c>
      <c r="AL956" s="17" t="s">
        <v>10388</v>
      </c>
      <c r="AM956" s="17">
        <f>MONTH(EMPENHO[[#This Row],[data_empenho]])</f>
        <v>2</v>
      </c>
    </row>
    <row r="957" spans="1:39" x14ac:dyDescent="0.25">
      <c r="A957">
        <v>5</v>
      </c>
      <c r="B957">
        <v>502</v>
      </c>
      <c r="C957">
        <v>12</v>
      </c>
      <c r="D957">
        <v>365</v>
      </c>
      <c r="E957">
        <v>2</v>
      </c>
      <c r="F957">
        <v>0</v>
      </c>
      <c r="G957">
        <v>2030</v>
      </c>
      <c r="H957" s="17" t="s">
        <v>2219</v>
      </c>
      <c r="I957">
        <v>1</v>
      </c>
      <c r="J957">
        <v>0</v>
      </c>
      <c r="K957" s="17" t="s">
        <v>2230</v>
      </c>
      <c r="L957" s="1">
        <v>44698</v>
      </c>
      <c r="M957">
        <v>-350</v>
      </c>
      <c r="N957" s="17" t="s">
        <v>451</v>
      </c>
      <c r="O957">
        <v>4844</v>
      </c>
      <c r="P957" s="17" t="s">
        <v>438</v>
      </c>
      <c r="Q957">
        <v>0</v>
      </c>
      <c r="R957" s="17" t="s">
        <v>673</v>
      </c>
      <c r="S957" s="17" t="s">
        <v>440</v>
      </c>
      <c r="T957" s="17" t="s">
        <v>2221</v>
      </c>
      <c r="U957">
        <v>1</v>
      </c>
      <c r="V957">
        <v>2022</v>
      </c>
      <c r="W957" s="17" t="s">
        <v>7391</v>
      </c>
      <c r="X957" s="17" t="s">
        <v>2223</v>
      </c>
      <c r="Y957">
        <v>6</v>
      </c>
      <c r="Z957" s="17" t="s">
        <v>443</v>
      </c>
      <c r="AA957" s="17" t="s">
        <v>443</v>
      </c>
      <c r="AB957" s="17" t="s">
        <v>444</v>
      </c>
      <c r="AC957">
        <v>0</v>
      </c>
      <c r="AD957">
        <v>0</v>
      </c>
      <c r="AE957">
        <v>0</v>
      </c>
      <c r="AF957">
        <v>2022</v>
      </c>
      <c r="AG957" s="1">
        <v>44562</v>
      </c>
      <c r="AH957" s="1">
        <v>44773</v>
      </c>
      <c r="AI957" s="1">
        <v>44785</v>
      </c>
      <c r="AJ957" s="17" t="s">
        <v>34</v>
      </c>
      <c r="AK957" s="17" t="s">
        <v>35</v>
      </c>
      <c r="AL957" s="17" t="s">
        <v>10388</v>
      </c>
      <c r="AM957" s="17">
        <f>MONTH(EMPENHO[[#This Row],[data_empenho]])</f>
        <v>5</v>
      </c>
    </row>
    <row r="958" spans="1:39" x14ac:dyDescent="0.25">
      <c r="A958">
        <v>5</v>
      </c>
      <c r="B958">
        <v>502</v>
      </c>
      <c r="C958">
        <v>12</v>
      </c>
      <c r="D958">
        <v>365</v>
      </c>
      <c r="E958">
        <v>2</v>
      </c>
      <c r="F958">
        <v>0</v>
      </c>
      <c r="G958">
        <v>2030</v>
      </c>
      <c r="H958" s="17" t="s">
        <v>2219</v>
      </c>
      <c r="I958">
        <v>1</v>
      </c>
      <c r="J958">
        <v>0</v>
      </c>
      <c r="K958" s="17" t="s">
        <v>2232</v>
      </c>
      <c r="L958" s="1">
        <v>44601</v>
      </c>
      <c r="M958">
        <v>21612.9</v>
      </c>
      <c r="N958" s="17" t="s">
        <v>437</v>
      </c>
      <c r="O958">
        <v>5889</v>
      </c>
      <c r="P958" s="17" t="s">
        <v>438</v>
      </c>
      <c r="Q958">
        <v>0</v>
      </c>
      <c r="R958" s="17" t="s">
        <v>673</v>
      </c>
      <c r="S958" s="17" t="s">
        <v>440</v>
      </c>
      <c r="T958" s="17" t="s">
        <v>2221</v>
      </c>
      <c r="U958">
        <v>1</v>
      </c>
      <c r="V958">
        <v>2022</v>
      </c>
      <c r="W958" s="17" t="s">
        <v>2233</v>
      </c>
      <c r="X958" s="17" t="s">
        <v>2223</v>
      </c>
      <c r="Y958">
        <v>6</v>
      </c>
      <c r="Z958" s="17" t="s">
        <v>443</v>
      </c>
      <c r="AA958" s="17" t="s">
        <v>443</v>
      </c>
      <c r="AB958" s="17" t="s">
        <v>444</v>
      </c>
      <c r="AC958">
        <v>0</v>
      </c>
      <c r="AD958">
        <v>0</v>
      </c>
      <c r="AE958">
        <v>0</v>
      </c>
      <c r="AF958">
        <v>2022</v>
      </c>
      <c r="AG958" s="1">
        <v>44562</v>
      </c>
      <c r="AH958" s="1">
        <v>44773</v>
      </c>
      <c r="AI958" s="1">
        <v>44785</v>
      </c>
      <c r="AJ958" s="17" t="s">
        <v>34</v>
      </c>
      <c r="AK958" s="17" t="s">
        <v>35</v>
      </c>
      <c r="AL958" s="17" t="s">
        <v>10388</v>
      </c>
      <c r="AM958" s="17">
        <f>MONTH(EMPENHO[[#This Row],[data_empenho]])</f>
        <v>2</v>
      </c>
    </row>
    <row r="959" spans="1:39" x14ac:dyDescent="0.25">
      <c r="A959">
        <v>5</v>
      </c>
      <c r="B959">
        <v>502</v>
      </c>
      <c r="C959">
        <v>12</v>
      </c>
      <c r="D959">
        <v>365</v>
      </c>
      <c r="E959">
        <v>2</v>
      </c>
      <c r="F959">
        <v>0</v>
      </c>
      <c r="G959">
        <v>2030</v>
      </c>
      <c r="H959" s="17" t="s">
        <v>2219</v>
      </c>
      <c r="I959">
        <v>1</v>
      </c>
      <c r="J959">
        <v>0</v>
      </c>
      <c r="K959" s="17" t="s">
        <v>2232</v>
      </c>
      <c r="L959" s="1">
        <v>44630</v>
      </c>
      <c r="M959">
        <v>-1645.3</v>
      </c>
      <c r="N959" s="17" t="s">
        <v>451</v>
      </c>
      <c r="O959">
        <v>5889</v>
      </c>
      <c r="P959" s="17" t="s">
        <v>438</v>
      </c>
      <c r="Q959">
        <v>0</v>
      </c>
      <c r="R959" s="17" t="s">
        <v>673</v>
      </c>
      <c r="S959" s="17" t="s">
        <v>440</v>
      </c>
      <c r="T959" s="17" t="s">
        <v>2221</v>
      </c>
      <c r="U959">
        <v>1</v>
      </c>
      <c r="V959">
        <v>2022</v>
      </c>
      <c r="W959" s="17" t="s">
        <v>4195</v>
      </c>
      <c r="X959" s="17" t="s">
        <v>2223</v>
      </c>
      <c r="Y959">
        <v>6</v>
      </c>
      <c r="Z959" s="17" t="s">
        <v>443</v>
      </c>
      <c r="AA959" s="17" t="s">
        <v>443</v>
      </c>
      <c r="AB959" s="17" t="s">
        <v>444</v>
      </c>
      <c r="AC959">
        <v>0</v>
      </c>
      <c r="AD959">
        <v>0</v>
      </c>
      <c r="AE959">
        <v>0</v>
      </c>
      <c r="AF959">
        <v>2022</v>
      </c>
      <c r="AG959" s="1">
        <v>44562</v>
      </c>
      <c r="AH959" s="1">
        <v>44773</v>
      </c>
      <c r="AI959" s="1">
        <v>44785</v>
      </c>
      <c r="AJ959" s="17" t="s">
        <v>34</v>
      </c>
      <c r="AK959" s="17" t="s">
        <v>35</v>
      </c>
      <c r="AL959" s="17" t="s">
        <v>10388</v>
      </c>
      <c r="AM959" s="17">
        <f>MONTH(EMPENHO[[#This Row],[data_empenho]])</f>
        <v>3</v>
      </c>
    </row>
    <row r="960" spans="1:39" x14ac:dyDescent="0.25">
      <c r="A960">
        <v>5</v>
      </c>
      <c r="B960">
        <v>502</v>
      </c>
      <c r="C960">
        <v>12</v>
      </c>
      <c r="D960">
        <v>365</v>
      </c>
      <c r="E960">
        <v>2</v>
      </c>
      <c r="F960">
        <v>0</v>
      </c>
      <c r="G960">
        <v>2030</v>
      </c>
      <c r="H960" s="17" t="s">
        <v>2219</v>
      </c>
      <c r="I960">
        <v>1</v>
      </c>
      <c r="J960">
        <v>0</v>
      </c>
      <c r="K960" s="17" t="s">
        <v>2232</v>
      </c>
      <c r="L960" s="1">
        <v>44630</v>
      </c>
      <c r="M960">
        <v>-1326.75</v>
      </c>
      <c r="N960" s="17" t="s">
        <v>451</v>
      </c>
      <c r="O960">
        <v>5889</v>
      </c>
      <c r="P960" s="17" t="s">
        <v>438</v>
      </c>
      <c r="Q960">
        <v>0</v>
      </c>
      <c r="R960" s="17" t="s">
        <v>673</v>
      </c>
      <c r="S960" s="17" t="s">
        <v>440</v>
      </c>
      <c r="T960" s="17" t="s">
        <v>2221</v>
      </c>
      <c r="U960">
        <v>1</v>
      </c>
      <c r="V960">
        <v>2022</v>
      </c>
      <c r="W960" s="17" t="s">
        <v>4196</v>
      </c>
      <c r="X960" s="17" t="s">
        <v>2223</v>
      </c>
      <c r="Y960">
        <v>6</v>
      </c>
      <c r="Z960" s="17" t="s">
        <v>443</v>
      </c>
      <c r="AA960" s="17" t="s">
        <v>443</v>
      </c>
      <c r="AB960" s="17" t="s">
        <v>444</v>
      </c>
      <c r="AC960">
        <v>0</v>
      </c>
      <c r="AD960">
        <v>0</v>
      </c>
      <c r="AE960">
        <v>0</v>
      </c>
      <c r="AF960">
        <v>2022</v>
      </c>
      <c r="AG960" s="1">
        <v>44562</v>
      </c>
      <c r="AH960" s="1">
        <v>44773</v>
      </c>
      <c r="AI960" s="1">
        <v>44785</v>
      </c>
      <c r="AJ960" s="17" t="s">
        <v>34</v>
      </c>
      <c r="AK960" s="17" t="s">
        <v>35</v>
      </c>
      <c r="AL960" s="17" t="s">
        <v>10388</v>
      </c>
      <c r="AM960" s="17">
        <f>MONTH(EMPENHO[[#This Row],[data_empenho]])</f>
        <v>3</v>
      </c>
    </row>
    <row r="961" spans="1:39" x14ac:dyDescent="0.25">
      <c r="A961">
        <v>5</v>
      </c>
      <c r="B961">
        <v>502</v>
      </c>
      <c r="C961">
        <v>12</v>
      </c>
      <c r="D961">
        <v>365</v>
      </c>
      <c r="E961">
        <v>2</v>
      </c>
      <c r="F961">
        <v>0</v>
      </c>
      <c r="G961">
        <v>2030</v>
      </c>
      <c r="H961" s="17" t="s">
        <v>2219</v>
      </c>
      <c r="I961">
        <v>1</v>
      </c>
      <c r="J961">
        <v>0</v>
      </c>
      <c r="K961" s="17" t="s">
        <v>2232</v>
      </c>
      <c r="L961" s="1">
        <v>44698</v>
      </c>
      <c r="M961">
        <v>-884.5</v>
      </c>
      <c r="N961" s="17" t="s">
        <v>451</v>
      </c>
      <c r="O961">
        <v>5889</v>
      </c>
      <c r="P961" s="17" t="s">
        <v>438</v>
      </c>
      <c r="Q961">
        <v>0</v>
      </c>
      <c r="R961" s="17" t="s">
        <v>673</v>
      </c>
      <c r="S961" s="17" t="s">
        <v>440</v>
      </c>
      <c r="T961" s="17" t="s">
        <v>2221</v>
      </c>
      <c r="U961">
        <v>1</v>
      </c>
      <c r="V961">
        <v>2022</v>
      </c>
      <c r="W961" s="17" t="s">
        <v>7392</v>
      </c>
      <c r="X961" s="17" t="s">
        <v>2223</v>
      </c>
      <c r="Y961">
        <v>6</v>
      </c>
      <c r="Z961" s="17" t="s">
        <v>443</v>
      </c>
      <c r="AA961" s="17" t="s">
        <v>443</v>
      </c>
      <c r="AB961" s="17" t="s">
        <v>444</v>
      </c>
      <c r="AC961">
        <v>0</v>
      </c>
      <c r="AD961">
        <v>0</v>
      </c>
      <c r="AE961">
        <v>0</v>
      </c>
      <c r="AF961">
        <v>2022</v>
      </c>
      <c r="AG961" s="1">
        <v>44562</v>
      </c>
      <c r="AH961" s="1">
        <v>44773</v>
      </c>
      <c r="AI961" s="1">
        <v>44785</v>
      </c>
      <c r="AJ961" s="17" t="s">
        <v>34</v>
      </c>
      <c r="AK961" s="17" t="s">
        <v>35</v>
      </c>
      <c r="AL961" s="17" t="s">
        <v>10388</v>
      </c>
      <c r="AM961" s="17">
        <f>MONTH(EMPENHO[[#This Row],[data_empenho]])</f>
        <v>5</v>
      </c>
    </row>
    <row r="962" spans="1:39" x14ac:dyDescent="0.25">
      <c r="A962">
        <v>5</v>
      </c>
      <c r="B962">
        <v>502</v>
      </c>
      <c r="C962">
        <v>12</v>
      </c>
      <c r="D962">
        <v>365</v>
      </c>
      <c r="E962">
        <v>2</v>
      </c>
      <c r="F962">
        <v>0</v>
      </c>
      <c r="G962">
        <v>2030</v>
      </c>
      <c r="H962" s="17" t="s">
        <v>2219</v>
      </c>
      <c r="I962">
        <v>1</v>
      </c>
      <c r="J962">
        <v>0</v>
      </c>
      <c r="K962" s="17" t="s">
        <v>2232</v>
      </c>
      <c r="L962" s="1">
        <v>44698</v>
      </c>
      <c r="M962">
        <v>-1229.5</v>
      </c>
      <c r="N962" s="17" t="s">
        <v>451</v>
      </c>
      <c r="O962">
        <v>5889</v>
      </c>
      <c r="P962" s="17" t="s">
        <v>438</v>
      </c>
      <c r="Q962">
        <v>0</v>
      </c>
      <c r="R962" s="17" t="s">
        <v>673</v>
      </c>
      <c r="S962" s="17" t="s">
        <v>440</v>
      </c>
      <c r="T962" s="17" t="s">
        <v>2221</v>
      </c>
      <c r="U962">
        <v>1</v>
      </c>
      <c r="V962">
        <v>2022</v>
      </c>
      <c r="W962" s="17" t="s">
        <v>7393</v>
      </c>
      <c r="X962" s="17" t="s">
        <v>2223</v>
      </c>
      <c r="Y962">
        <v>6</v>
      </c>
      <c r="Z962" s="17" t="s">
        <v>443</v>
      </c>
      <c r="AA962" s="17" t="s">
        <v>443</v>
      </c>
      <c r="AB962" s="17" t="s">
        <v>444</v>
      </c>
      <c r="AC962">
        <v>0</v>
      </c>
      <c r="AD962">
        <v>0</v>
      </c>
      <c r="AE962">
        <v>0</v>
      </c>
      <c r="AF962">
        <v>2022</v>
      </c>
      <c r="AG962" s="1">
        <v>44562</v>
      </c>
      <c r="AH962" s="1">
        <v>44773</v>
      </c>
      <c r="AI962" s="1">
        <v>44785</v>
      </c>
      <c r="AJ962" s="17" t="s">
        <v>34</v>
      </c>
      <c r="AK962" s="17" t="s">
        <v>35</v>
      </c>
      <c r="AL962" s="17" t="s">
        <v>10388</v>
      </c>
      <c r="AM962" s="17">
        <f>MONTH(EMPENHO[[#This Row],[data_empenho]])</f>
        <v>5</v>
      </c>
    </row>
    <row r="963" spans="1:39" x14ac:dyDescent="0.25">
      <c r="A963">
        <v>5</v>
      </c>
      <c r="B963">
        <v>502</v>
      </c>
      <c r="C963">
        <v>12</v>
      </c>
      <c r="D963">
        <v>361</v>
      </c>
      <c r="E963">
        <v>2</v>
      </c>
      <c r="F963">
        <v>0</v>
      </c>
      <c r="G963">
        <v>2029</v>
      </c>
      <c r="H963" s="17" t="s">
        <v>2219</v>
      </c>
      <c r="I963">
        <v>1</v>
      </c>
      <c r="J963">
        <v>0</v>
      </c>
      <c r="K963" s="17" t="s">
        <v>2234</v>
      </c>
      <c r="L963" s="1">
        <v>44601</v>
      </c>
      <c r="M963">
        <v>6493.2</v>
      </c>
      <c r="N963" s="17" t="s">
        <v>437</v>
      </c>
      <c r="O963">
        <v>5889</v>
      </c>
      <c r="P963" s="17" t="s">
        <v>438</v>
      </c>
      <c r="Q963">
        <v>0</v>
      </c>
      <c r="R963" s="17" t="s">
        <v>673</v>
      </c>
      <c r="S963" s="17" t="s">
        <v>440</v>
      </c>
      <c r="T963" s="17" t="s">
        <v>2221</v>
      </c>
      <c r="U963">
        <v>1</v>
      </c>
      <c r="V963">
        <v>2022</v>
      </c>
      <c r="W963" s="17" t="s">
        <v>2235</v>
      </c>
      <c r="X963" s="17" t="s">
        <v>2223</v>
      </c>
      <c r="Y963">
        <v>6</v>
      </c>
      <c r="Z963" s="17" t="s">
        <v>443</v>
      </c>
      <c r="AA963" s="17" t="s">
        <v>443</v>
      </c>
      <c r="AB963" s="17" t="s">
        <v>444</v>
      </c>
      <c r="AC963">
        <v>0</v>
      </c>
      <c r="AD963">
        <v>0</v>
      </c>
      <c r="AE963">
        <v>0</v>
      </c>
      <c r="AF963">
        <v>2022</v>
      </c>
      <c r="AG963" s="1">
        <v>44562</v>
      </c>
      <c r="AH963" s="1">
        <v>44773</v>
      </c>
      <c r="AI963" s="1">
        <v>44785</v>
      </c>
      <c r="AJ963" s="17" t="s">
        <v>34</v>
      </c>
      <c r="AK963" s="17" t="s">
        <v>35</v>
      </c>
      <c r="AL963" s="17" t="s">
        <v>10388</v>
      </c>
      <c r="AM963" s="17">
        <f>MONTH(EMPENHO[[#This Row],[data_empenho]])</f>
        <v>2</v>
      </c>
    </row>
    <row r="964" spans="1:39" x14ac:dyDescent="0.25">
      <c r="A964">
        <v>5</v>
      </c>
      <c r="B964">
        <v>502</v>
      </c>
      <c r="C964">
        <v>12</v>
      </c>
      <c r="D964">
        <v>361</v>
      </c>
      <c r="E964">
        <v>2</v>
      </c>
      <c r="F964">
        <v>0</v>
      </c>
      <c r="G964">
        <v>2029</v>
      </c>
      <c r="H964" s="17" t="s">
        <v>2219</v>
      </c>
      <c r="I964">
        <v>1</v>
      </c>
      <c r="J964">
        <v>0</v>
      </c>
      <c r="K964" s="17" t="s">
        <v>2234</v>
      </c>
      <c r="L964" s="1">
        <v>44630</v>
      </c>
      <c r="M964">
        <v>-1645.3</v>
      </c>
      <c r="N964" s="17" t="s">
        <v>451</v>
      </c>
      <c r="O964">
        <v>5889</v>
      </c>
      <c r="P964" s="17" t="s">
        <v>438</v>
      </c>
      <c r="Q964">
        <v>0</v>
      </c>
      <c r="R964" s="17" t="s">
        <v>673</v>
      </c>
      <c r="S964" s="17" t="s">
        <v>440</v>
      </c>
      <c r="T964" s="17" t="s">
        <v>2221</v>
      </c>
      <c r="U964">
        <v>1</v>
      </c>
      <c r="V964">
        <v>2022</v>
      </c>
      <c r="W964" s="17" t="s">
        <v>4195</v>
      </c>
      <c r="X964" s="17" t="s">
        <v>2223</v>
      </c>
      <c r="Y964">
        <v>6</v>
      </c>
      <c r="Z964" s="17" t="s">
        <v>443</v>
      </c>
      <c r="AA964" s="17" t="s">
        <v>443</v>
      </c>
      <c r="AB964" s="17" t="s">
        <v>444</v>
      </c>
      <c r="AC964">
        <v>0</v>
      </c>
      <c r="AD964">
        <v>0</v>
      </c>
      <c r="AE964">
        <v>0</v>
      </c>
      <c r="AF964">
        <v>2022</v>
      </c>
      <c r="AG964" s="1">
        <v>44562</v>
      </c>
      <c r="AH964" s="1">
        <v>44773</v>
      </c>
      <c r="AI964" s="1">
        <v>44785</v>
      </c>
      <c r="AJ964" s="17" t="s">
        <v>34</v>
      </c>
      <c r="AK964" s="17" t="s">
        <v>35</v>
      </c>
      <c r="AL964" s="17" t="s">
        <v>10388</v>
      </c>
      <c r="AM964" s="17">
        <f>MONTH(EMPENHO[[#This Row],[data_empenho]])</f>
        <v>3</v>
      </c>
    </row>
    <row r="965" spans="1:39" x14ac:dyDescent="0.25">
      <c r="A965">
        <v>5</v>
      </c>
      <c r="B965">
        <v>502</v>
      </c>
      <c r="C965">
        <v>12</v>
      </c>
      <c r="D965">
        <v>361</v>
      </c>
      <c r="E965">
        <v>2</v>
      </c>
      <c r="F965">
        <v>0</v>
      </c>
      <c r="G965">
        <v>2029</v>
      </c>
      <c r="H965" s="17" t="s">
        <v>2219</v>
      </c>
      <c r="I965">
        <v>1</v>
      </c>
      <c r="J965">
        <v>0</v>
      </c>
      <c r="K965" s="17" t="s">
        <v>2234</v>
      </c>
      <c r="L965" s="1">
        <v>44630</v>
      </c>
      <c r="M965">
        <v>1645.3</v>
      </c>
      <c r="N965" s="17" t="s">
        <v>437</v>
      </c>
      <c r="O965">
        <v>5889</v>
      </c>
      <c r="P965" s="17" t="s">
        <v>438</v>
      </c>
      <c r="Q965">
        <v>0</v>
      </c>
      <c r="R965" s="17" t="s">
        <v>673</v>
      </c>
      <c r="S965" s="17" t="s">
        <v>440</v>
      </c>
      <c r="T965" s="17" t="s">
        <v>2221</v>
      </c>
      <c r="U965">
        <v>1</v>
      </c>
      <c r="V965">
        <v>2022</v>
      </c>
      <c r="W965" s="17" t="s">
        <v>4197</v>
      </c>
      <c r="X965" s="17" t="s">
        <v>2223</v>
      </c>
      <c r="Y965">
        <v>6</v>
      </c>
      <c r="Z965" s="17" t="s">
        <v>443</v>
      </c>
      <c r="AA965" s="17" t="s">
        <v>443</v>
      </c>
      <c r="AB965" s="17" t="s">
        <v>444</v>
      </c>
      <c r="AC965">
        <v>0</v>
      </c>
      <c r="AD965">
        <v>0</v>
      </c>
      <c r="AE965">
        <v>0</v>
      </c>
      <c r="AF965">
        <v>2022</v>
      </c>
      <c r="AG965" s="1">
        <v>44562</v>
      </c>
      <c r="AH965" s="1">
        <v>44773</v>
      </c>
      <c r="AI965" s="1">
        <v>44785</v>
      </c>
      <c r="AJ965" s="17" t="s">
        <v>34</v>
      </c>
      <c r="AK965" s="17" t="s">
        <v>35</v>
      </c>
      <c r="AL965" s="17" t="s">
        <v>10388</v>
      </c>
      <c r="AM965" s="17">
        <f>MONTH(EMPENHO[[#This Row],[data_empenho]])</f>
        <v>3</v>
      </c>
    </row>
    <row r="966" spans="1:39" x14ac:dyDescent="0.25">
      <c r="A966">
        <v>5</v>
      </c>
      <c r="B966">
        <v>502</v>
      </c>
      <c r="C966">
        <v>12</v>
      </c>
      <c r="D966">
        <v>361</v>
      </c>
      <c r="E966">
        <v>2</v>
      </c>
      <c r="F966">
        <v>0</v>
      </c>
      <c r="G966">
        <v>2029</v>
      </c>
      <c r="H966" s="17" t="s">
        <v>2219</v>
      </c>
      <c r="I966">
        <v>1</v>
      </c>
      <c r="J966">
        <v>0</v>
      </c>
      <c r="K966" s="17" t="s">
        <v>2234</v>
      </c>
      <c r="L966" s="1">
        <v>44630</v>
      </c>
      <c r="M966">
        <v>-247.3</v>
      </c>
      <c r="N966" s="17" t="s">
        <v>451</v>
      </c>
      <c r="O966">
        <v>5889</v>
      </c>
      <c r="P966" s="17" t="s">
        <v>438</v>
      </c>
      <c r="Q966">
        <v>0</v>
      </c>
      <c r="R966" s="17" t="s">
        <v>673</v>
      </c>
      <c r="S966" s="17" t="s">
        <v>440</v>
      </c>
      <c r="T966" s="17" t="s">
        <v>2221</v>
      </c>
      <c r="U966">
        <v>1</v>
      </c>
      <c r="V966">
        <v>2022</v>
      </c>
      <c r="W966" s="17" t="s">
        <v>4198</v>
      </c>
      <c r="X966" s="17" t="s">
        <v>2223</v>
      </c>
      <c r="Y966">
        <v>6</v>
      </c>
      <c r="Z966" s="17" t="s">
        <v>443</v>
      </c>
      <c r="AA966" s="17" t="s">
        <v>443</v>
      </c>
      <c r="AB966" s="17" t="s">
        <v>444</v>
      </c>
      <c r="AC966">
        <v>0</v>
      </c>
      <c r="AD966">
        <v>0</v>
      </c>
      <c r="AE966">
        <v>0</v>
      </c>
      <c r="AF966">
        <v>2022</v>
      </c>
      <c r="AG966" s="1">
        <v>44562</v>
      </c>
      <c r="AH966" s="1">
        <v>44773</v>
      </c>
      <c r="AI966" s="1">
        <v>44785</v>
      </c>
      <c r="AJ966" s="17" t="s">
        <v>34</v>
      </c>
      <c r="AK966" s="17" t="s">
        <v>35</v>
      </c>
      <c r="AL966" s="17" t="s">
        <v>10388</v>
      </c>
      <c r="AM966" s="17">
        <f>MONTH(EMPENHO[[#This Row],[data_empenho]])</f>
        <v>3</v>
      </c>
    </row>
    <row r="967" spans="1:39" x14ac:dyDescent="0.25">
      <c r="A967">
        <v>5</v>
      </c>
      <c r="B967">
        <v>502</v>
      </c>
      <c r="C967">
        <v>12</v>
      </c>
      <c r="D967">
        <v>361</v>
      </c>
      <c r="E967">
        <v>2</v>
      </c>
      <c r="F967">
        <v>0</v>
      </c>
      <c r="G967">
        <v>2029</v>
      </c>
      <c r="H967" s="17" t="s">
        <v>2219</v>
      </c>
      <c r="I967">
        <v>1</v>
      </c>
      <c r="J967">
        <v>0</v>
      </c>
      <c r="K967" s="17" t="s">
        <v>2234</v>
      </c>
      <c r="L967" s="1">
        <v>44698</v>
      </c>
      <c r="M967">
        <v>-247.5</v>
      </c>
      <c r="N967" s="17" t="s">
        <v>451</v>
      </c>
      <c r="O967">
        <v>5889</v>
      </c>
      <c r="P967" s="17" t="s">
        <v>438</v>
      </c>
      <c r="Q967">
        <v>0</v>
      </c>
      <c r="R967" s="17" t="s">
        <v>673</v>
      </c>
      <c r="S967" s="17" t="s">
        <v>440</v>
      </c>
      <c r="T967" s="17" t="s">
        <v>2221</v>
      </c>
      <c r="U967">
        <v>1</v>
      </c>
      <c r="V967">
        <v>2022</v>
      </c>
      <c r="W967" s="17" t="s">
        <v>7394</v>
      </c>
      <c r="X967" s="17" t="s">
        <v>2223</v>
      </c>
      <c r="Y967">
        <v>6</v>
      </c>
      <c r="Z967" s="17" t="s">
        <v>443</v>
      </c>
      <c r="AA967" s="17" t="s">
        <v>443</v>
      </c>
      <c r="AB967" s="17" t="s">
        <v>444</v>
      </c>
      <c r="AC967">
        <v>0</v>
      </c>
      <c r="AD967">
        <v>0</v>
      </c>
      <c r="AE967">
        <v>0</v>
      </c>
      <c r="AF967">
        <v>2022</v>
      </c>
      <c r="AG967" s="1">
        <v>44562</v>
      </c>
      <c r="AH967" s="1">
        <v>44773</v>
      </c>
      <c r="AI967" s="1">
        <v>44785</v>
      </c>
      <c r="AJ967" s="17" t="s">
        <v>34</v>
      </c>
      <c r="AK967" s="17" t="s">
        <v>35</v>
      </c>
      <c r="AL967" s="17" t="s">
        <v>10388</v>
      </c>
      <c r="AM967" s="17">
        <f>MONTH(EMPENHO[[#This Row],[data_empenho]])</f>
        <v>5</v>
      </c>
    </row>
    <row r="968" spans="1:39" x14ac:dyDescent="0.25">
      <c r="A968">
        <v>5</v>
      </c>
      <c r="B968">
        <v>502</v>
      </c>
      <c r="C968">
        <v>12</v>
      </c>
      <c r="D968">
        <v>361</v>
      </c>
      <c r="E968">
        <v>2</v>
      </c>
      <c r="F968">
        <v>0</v>
      </c>
      <c r="G968">
        <v>2029</v>
      </c>
      <c r="H968" s="17" t="s">
        <v>2219</v>
      </c>
      <c r="I968">
        <v>1</v>
      </c>
      <c r="J968">
        <v>0</v>
      </c>
      <c r="K968" s="17" t="s">
        <v>2234</v>
      </c>
      <c r="L968" s="1">
        <v>44761</v>
      </c>
      <c r="M968">
        <v>-247.5</v>
      </c>
      <c r="N968" s="17" t="s">
        <v>451</v>
      </c>
      <c r="O968">
        <v>5889</v>
      </c>
      <c r="P968" s="17" t="s">
        <v>438</v>
      </c>
      <c r="Q968">
        <v>0</v>
      </c>
      <c r="R968" s="17" t="s">
        <v>673</v>
      </c>
      <c r="S968" s="17" t="s">
        <v>440</v>
      </c>
      <c r="T968" s="17" t="s">
        <v>2221</v>
      </c>
      <c r="U968">
        <v>1</v>
      </c>
      <c r="V968">
        <v>2022</v>
      </c>
      <c r="W968" s="17" t="s">
        <v>10389</v>
      </c>
      <c r="X968" s="17" t="s">
        <v>2223</v>
      </c>
      <c r="Y968">
        <v>6</v>
      </c>
      <c r="Z968" s="17" t="s">
        <v>443</v>
      </c>
      <c r="AA968" s="17" t="s">
        <v>443</v>
      </c>
      <c r="AB968" s="17" t="s">
        <v>444</v>
      </c>
      <c r="AC968">
        <v>0</v>
      </c>
      <c r="AD968">
        <v>0</v>
      </c>
      <c r="AE968">
        <v>0</v>
      </c>
      <c r="AF968">
        <v>2022</v>
      </c>
      <c r="AG968" s="1">
        <v>44562</v>
      </c>
      <c r="AH968" s="1">
        <v>44773</v>
      </c>
      <c r="AI968" s="1">
        <v>44785</v>
      </c>
      <c r="AJ968" s="17" t="s">
        <v>34</v>
      </c>
      <c r="AK968" s="17" t="s">
        <v>35</v>
      </c>
      <c r="AL968" s="17" t="s">
        <v>10388</v>
      </c>
      <c r="AM968" s="17">
        <f>MONTH(EMPENHO[[#This Row],[data_empenho]])</f>
        <v>7</v>
      </c>
    </row>
    <row r="969" spans="1:39" x14ac:dyDescent="0.25">
      <c r="A969">
        <v>5</v>
      </c>
      <c r="B969">
        <v>502</v>
      </c>
      <c r="C969">
        <v>12</v>
      </c>
      <c r="D969">
        <v>365</v>
      </c>
      <c r="E969">
        <v>2</v>
      </c>
      <c r="F969">
        <v>0</v>
      </c>
      <c r="G969">
        <v>2030</v>
      </c>
      <c r="H969" s="17" t="s">
        <v>2219</v>
      </c>
      <c r="I969">
        <v>1033</v>
      </c>
      <c r="J969">
        <v>0</v>
      </c>
      <c r="K969" s="17" t="s">
        <v>2236</v>
      </c>
      <c r="L969" s="1">
        <v>44601</v>
      </c>
      <c r="M969">
        <v>11202</v>
      </c>
      <c r="N969" s="17" t="s">
        <v>437</v>
      </c>
      <c r="O969">
        <v>5889</v>
      </c>
      <c r="P969" s="17" t="s">
        <v>438</v>
      </c>
      <c r="Q969">
        <v>0</v>
      </c>
      <c r="R969" s="17" t="s">
        <v>673</v>
      </c>
      <c r="S969" s="17" t="s">
        <v>440</v>
      </c>
      <c r="T969" s="17" t="s">
        <v>2221</v>
      </c>
      <c r="U969">
        <v>1</v>
      </c>
      <c r="V969">
        <v>2022</v>
      </c>
      <c r="W969" s="17" t="s">
        <v>2237</v>
      </c>
      <c r="X969" s="17" t="s">
        <v>2223</v>
      </c>
      <c r="Y969">
        <v>6</v>
      </c>
      <c r="Z969" s="17" t="s">
        <v>443</v>
      </c>
      <c r="AA969" s="17" t="s">
        <v>443</v>
      </c>
      <c r="AB969" s="17" t="s">
        <v>444</v>
      </c>
      <c r="AC969">
        <v>0</v>
      </c>
      <c r="AD969">
        <v>0</v>
      </c>
      <c r="AE969">
        <v>0</v>
      </c>
      <c r="AF969">
        <v>2022</v>
      </c>
      <c r="AG969" s="1">
        <v>44562</v>
      </c>
      <c r="AH969" s="1">
        <v>44773</v>
      </c>
      <c r="AI969" s="1">
        <v>44785</v>
      </c>
      <c r="AJ969" s="17" t="s">
        <v>34</v>
      </c>
      <c r="AK969" s="17" t="s">
        <v>35</v>
      </c>
      <c r="AL969" s="17" t="s">
        <v>10388</v>
      </c>
      <c r="AM969" s="17">
        <f>MONTH(EMPENHO[[#This Row],[data_empenho]])</f>
        <v>2</v>
      </c>
    </row>
    <row r="970" spans="1:39" x14ac:dyDescent="0.25">
      <c r="A970">
        <v>5</v>
      </c>
      <c r="B970">
        <v>502</v>
      </c>
      <c r="C970">
        <v>12</v>
      </c>
      <c r="D970">
        <v>365</v>
      </c>
      <c r="E970">
        <v>2</v>
      </c>
      <c r="F970">
        <v>0</v>
      </c>
      <c r="G970">
        <v>2030</v>
      </c>
      <c r="H970" s="17" t="s">
        <v>2219</v>
      </c>
      <c r="I970">
        <v>1033</v>
      </c>
      <c r="J970">
        <v>0</v>
      </c>
      <c r="K970" s="17" t="s">
        <v>2236</v>
      </c>
      <c r="L970" s="1">
        <v>44630</v>
      </c>
      <c r="M970">
        <v>-5000</v>
      </c>
      <c r="N970" s="17" t="s">
        <v>451</v>
      </c>
      <c r="O970">
        <v>5889</v>
      </c>
      <c r="P970" s="17" t="s">
        <v>438</v>
      </c>
      <c r="Q970">
        <v>0</v>
      </c>
      <c r="R970" s="17" t="s">
        <v>673</v>
      </c>
      <c r="S970" s="17" t="s">
        <v>440</v>
      </c>
      <c r="T970" s="17" t="s">
        <v>2221</v>
      </c>
      <c r="U970">
        <v>1</v>
      </c>
      <c r="V970">
        <v>2022</v>
      </c>
      <c r="W970" s="17" t="s">
        <v>4193</v>
      </c>
      <c r="X970" s="17" t="s">
        <v>2223</v>
      </c>
      <c r="Y970">
        <v>6</v>
      </c>
      <c r="Z970" s="17" t="s">
        <v>443</v>
      </c>
      <c r="AA970" s="17" t="s">
        <v>443</v>
      </c>
      <c r="AB970" s="17" t="s">
        <v>444</v>
      </c>
      <c r="AC970">
        <v>0</v>
      </c>
      <c r="AD970">
        <v>0</v>
      </c>
      <c r="AE970">
        <v>0</v>
      </c>
      <c r="AF970">
        <v>2022</v>
      </c>
      <c r="AG970" s="1">
        <v>44562</v>
      </c>
      <c r="AH970" s="1">
        <v>44773</v>
      </c>
      <c r="AI970" s="1">
        <v>44785</v>
      </c>
      <c r="AJ970" s="17" t="s">
        <v>34</v>
      </c>
      <c r="AK970" s="17" t="s">
        <v>35</v>
      </c>
      <c r="AL970" s="17" t="s">
        <v>10388</v>
      </c>
      <c r="AM970" s="17">
        <f>MONTH(EMPENHO[[#This Row],[data_empenho]])</f>
        <v>3</v>
      </c>
    </row>
    <row r="971" spans="1:39" x14ac:dyDescent="0.25">
      <c r="A971">
        <v>5</v>
      </c>
      <c r="B971">
        <v>502</v>
      </c>
      <c r="C971">
        <v>12</v>
      </c>
      <c r="D971">
        <v>365</v>
      </c>
      <c r="E971">
        <v>2</v>
      </c>
      <c r="F971">
        <v>0</v>
      </c>
      <c r="G971">
        <v>2030</v>
      </c>
      <c r="H971" s="17" t="s">
        <v>2219</v>
      </c>
      <c r="I971">
        <v>1033</v>
      </c>
      <c r="J971">
        <v>0</v>
      </c>
      <c r="K971" s="17" t="s">
        <v>2236</v>
      </c>
      <c r="L971" s="1">
        <v>44698</v>
      </c>
      <c r="M971">
        <v>-2000</v>
      </c>
      <c r="N971" s="17" t="s">
        <v>451</v>
      </c>
      <c r="O971">
        <v>5889</v>
      </c>
      <c r="P971" s="17" t="s">
        <v>438</v>
      </c>
      <c r="Q971">
        <v>0</v>
      </c>
      <c r="R971" s="17" t="s">
        <v>673</v>
      </c>
      <c r="S971" s="17" t="s">
        <v>440</v>
      </c>
      <c r="T971" s="17" t="s">
        <v>2221</v>
      </c>
      <c r="U971">
        <v>1</v>
      </c>
      <c r="V971">
        <v>2022</v>
      </c>
      <c r="W971" s="17" t="s">
        <v>4193</v>
      </c>
      <c r="X971" s="17" t="s">
        <v>2223</v>
      </c>
      <c r="Y971">
        <v>6</v>
      </c>
      <c r="Z971" s="17" t="s">
        <v>443</v>
      </c>
      <c r="AA971" s="17" t="s">
        <v>443</v>
      </c>
      <c r="AB971" s="17" t="s">
        <v>444</v>
      </c>
      <c r="AC971">
        <v>0</v>
      </c>
      <c r="AD971">
        <v>0</v>
      </c>
      <c r="AE971">
        <v>0</v>
      </c>
      <c r="AF971">
        <v>2022</v>
      </c>
      <c r="AG971" s="1">
        <v>44562</v>
      </c>
      <c r="AH971" s="1">
        <v>44773</v>
      </c>
      <c r="AI971" s="1">
        <v>44785</v>
      </c>
      <c r="AJ971" s="17" t="s">
        <v>34</v>
      </c>
      <c r="AK971" s="17" t="s">
        <v>35</v>
      </c>
      <c r="AL971" s="17" t="s">
        <v>10388</v>
      </c>
      <c r="AM971" s="17">
        <f>MONTH(EMPENHO[[#This Row],[data_empenho]])</f>
        <v>5</v>
      </c>
    </row>
    <row r="972" spans="1:39" x14ac:dyDescent="0.25">
      <c r="A972">
        <v>5</v>
      </c>
      <c r="B972">
        <v>502</v>
      </c>
      <c r="C972">
        <v>12</v>
      </c>
      <c r="D972">
        <v>361</v>
      </c>
      <c r="E972">
        <v>2</v>
      </c>
      <c r="F972">
        <v>0</v>
      </c>
      <c r="G972">
        <v>2029</v>
      </c>
      <c r="H972" s="17" t="s">
        <v>2219</v>
      </c>
      <c r="I972">
        <v>1001</v>
      </c>
      <c r="J972">
        <v>0</v>
      </c>
      <c r="K972" s="17" t="s">
        <v>2238</v>
      </c>
      <c r="L972" s="1">
        <v>44601</v>
      </c>
      <c r="M972">
        <v>15935.27</v>
      </c>
      <c r="N972" s="17" t="s">
        <v>437</v>
      </c>
      <c r="O972">
        <v>6746</v>
      </c>
      <c r="P972" s="17" t="s">
        <v>438</v>
      </c>
      <c r="Q972">
        <v>0</v>
      </c>
      <c r="R972" s="17" t="s">
        <v>673</v>
      </c>
      <c r="S972" s="17" t="s">
        <v>440</v>
      </c>
      <c r="T972" s="17" t="s">
        <v>2221</v>
      </c>
      <c r="U972">
        <v>1</v>
      </c>
      <c r="V972">
        <v>2022</v>
      </c>
      <c r="W972" s="17" t="s">
        <v>2239</v>
      </c>
      <c r="X972" s="17" t="s">
        <v>2223</v>
      </c>
      <c r="Y972">
        <v>6</v>
      </c>
      <c r="Z972" s="17" t="s">
        <v>443</v>
      </c>
      <c r="AA972" s="17" t="s">
        <v>443</v>
      </c>
      <c r="AB972" s="17" t="s">
        <v>444</v>
      </c>
      <c r="AC972">
        <v>0</v>
      </c>
      <c r="AD972">
        <v>0</v>
      </c>
      <c r="AE972">
        <v>0</v>
      </c>
      <c r="AF972">
        <v>2022</v>
      </c>
      <c r="AG972" s="1">
        <v>44562</v>
      </c>
      <c r="AH972" s="1">
        <v>44773</v>
      </c>
      <c r="AI972" s="1">
        <v>44785</v>
      </c>
      <c r="AJ972" s="17" t="s">
        <v>34</v>
      </c>
      <c r="AK972" s="17" t="s">
        <v>35</v>
      </c>
      <c r="AL972" s="17" t="s">
        <v>10388</v>
      </c>
      <c r="AM972" s="17">
        <f>MONTH(EMPENHO[[#This Row],[data_empenho]])</f>
        <v>2</v>
      </c>
    </row>
    <row r="973" spans="1:39" x14ac:dyDescent="0.25">
      <c r="A973">
        <v>5</v>
      </c>
      <c r="B973">
        <v>502</v>
      </c>
      <c r="C973">
        <v>12</v>
      </c>
      <c r="D973">
        <v>361</v>
      </c>
      <c r="E973">
        <v>2</v>
      </c>
      <c r="F973">
        <v>0</v>
      </c>
      <c r="G973">
        <v>2029</v>
      </c>
      <c r="H973" s="17" t="s">
        <v>2219</v>
      </c>
      <c r="I973">
        <v>1001</v>
      </c>
      <c r="J973">
        <v>0</v>
      </c>
      <c r="K973" s="17" t="s">
        <v>2238</v>
      </c>
      <c r="L973" s="1">
        <v>44630</v>
      </c>
      <c r="M973">
        <v>-6000</v>
      </c>
      <c r="N973" s="17" t="s">
        <v>451</v>
      </c>
      <c r="O973">
        <v>6746</v>
      </c>
      <c r="P973" s="17" t="s">
        <v>438</v>
      </c>
      <c r="Q973">
        <v>0</v>
      </c>
      <c r="R973" s="17" t="s">
        <v>673</v>
      </c>
      <c r="S973" s="17" t="s">
        <v>440</v>
      </c>
      <c r="T973" s="17" t="s">
        <v>2221</v>
      </c>
      <c r="U973">
        <v>1</v>
      </c>
      <c r="V973">
        <v>2022</v>
      </c>
      <c r="W973" s="17" t="s">
        <v>4193</v>
      </c>
      <c r="X973" s="17" t="s">
        <v>2223</v>
      </c>
      <c r="Y973">
        <v>6</v>
      </c>
      <c r="Z973" s="17" t="s">
        <v>443</v>
      </c>
      <c r="AA973" s="17" t="s">
        <v>443</v>
      </c>
      <c r="AB973" s="17" t="s">
        <v>444</v>
      </c>
      <c r="AC973">
        <v>0</v>
      </c>
      <c r="AD973">
        <v>0</v>
      </c>
      <c r="AE973">
        <v>0</v>
      </c>
      <c r="AF973">
        <v>2022</v>
      </c>
      <c r="AG973" s="1">
        <v>44562</v>
      </c>
      <c r="AH973" s="1">
        <v>44773</v>
      </c>
      <c r="AI973" s="1">
        <v>44785</v>
      </c>
      <c r="AJ973" s="17" t="s">
        <v>34</v>
      </c>
      <c r="AK973" s="17" t="s">
        <v>35</v>
      </c>
      <c r="AL973" s="17" t="s">
        <v>10388</v>
      </c>
      <c r="AM973" s="17">
        <f>MONTH(EMPENHO[[#This Row],[data_empenho]])</f>
        <v>3</v>
      </c>
    </row>
    <row r="974" spans="1:39" x14ac:dyDescent="0.25">
      <c r="A974">
        <v>5</v>
      </c>
      <c r="B974">
        <v>502</v>
      </c>
      <c r="C974">
        <v>12</v>
      </c>
      <c r="D974">
        <v>361</v>
      </c>
      <c r="E974">
        <v>2</v>
      </c>
      <c r="F974">
        <v>0</v>
      </c>
      <c r="G974">
        <v>2029</v>
      </c>
      <c r="H974" s="17" t="s">
        <v>2219</v>
      </c>
      <c r="I974">
        <v>1001</v>
      </c>
      <c r="J974">
        <v>0</v>
      </c>
      <c r="K974" s="17" t="s">
        <v>2238</v>
      </c>
      <c r="L974" s="1">
        <v>44698</v>
      </c>
      <c r="M974">
        <v>-2500</v>
      </c>
      <c r="N974" s="17" t="s">
        <v>451</v>
      </c>
      <c r="O974">
        <v>6746</v>
      </c>
      <c r="P974" s="17" t="s">
        <v>438</v>
      </c>
      <c r="Q974">
        <v>0</v>
      </c>
      <c r="R974" s="17" t="s">
        <v>673</v>
      </c>
      <c r="S974" s="17" t="s">
        <v>440</v>
      </c>
      <c r="T974" s="17" t="s">
        <v>2221</v>
      </c>
      <c r="U974">
        <v>1</v>
      </c>
      <c r="V974">
        <v>2022</v>
      </c>
      <c r="W974" s="17" t="s">
        <v>790</v>
      </c>
      <c r="X974" s="17" t="s">
        <v>2223</v>
      </c>
      <c r="Y974">
        <v>6</v>
      </c>
      <c r="Z974" s="17" t="s">
        <v>443</v>
      </c>
      <c r="AA974" s="17" t="s">
        <v>443</v>
      </c>
      <c r="AB974" s="17" t="s">
        <v>444</v>
      </c>
      <c r="AC974">
        <v>0</v>
      </c>
      <c r="AD974">
        <v>0</v>
      </c>
      <c r="AE974">
        <v>0</v>
      </c>
      <c r="AF974">
        <v>2022</v>
      </c>
      <c r="AG974" s="1">
        <v>44562</v>
      </c>
      <c r="AH974" s="1">
        <v>44773</v>
      </c>
      <c r="AI974" s="1">
        <v>44785</v>
      </c>
      <c r="AJ974" s="17" t="s">
        <v>34</v>
      </c>
      <c r="AK974" s="17" t="s">
        <v>35</v>
      </c>
      <c r="AL974" s="17" t="s">
        <v>10388</v>
      </c>
      <c r="AM974" s="17">
        <f>MONTH(EMPENHO[[#This Row],[data_empenho]])</f>
        <v>5</v>
      </c>
    </row>
    <row r="975" spans="1:39" x14ac:dyDescent="0.25">
      <c r="A975">
        <v>5</v>
      </c>
      <c r="B975">
        <v>502</v>
      </c>
      <c r="C975">
        <v>12</v>
      </c>
      <c r="D975">
        <v>361</v>
      </c>
      <c r="E975">
        <v>2</v>
      </c>
      <c r="F975">
        <v>0</v>
      </c>
      <c r="G975">
        <v>2029</v>
      </c>
      <c r="H975" s="17" t="s">
        <v>2219</v>
      </c>
      <c r="I975">
        <v>1001</v>
      </c>
      <c r="J975">
        <v>0</v>
      </c>
      <c r="K975" s="17" t="s">
        <v>2238</v>
      </c>
      <c r="L975" s="1">
        <v>44761</v>
      </c>
      <c r="M975">
        <v>-2349.9</v>
      </c>
      <c r="N975" s="17" t="s">
        <v>451</v>
      </c>
      <c r="O975">
        <v>6746</v>
      </c>
      <c r="P975" s="17" t="s">
        <v>438</v>
      </c>
      <c r="Q975">
        <v>0</v>
      </c>
      <c r="R975" s="17" t="s">
        <v>673</v>
      </c>
      <c r="S975" s="17" t="s">
        <v>440</v>
      </c>
      <c r="T975" s="17" t="s">
        <v>2221</v>
      </c>
      <c r="U975">
        <v>1</v>
      </c>
      <c r="V975">
        <v>2022</v>
      </c>
      <c r="W975" s="17" t="s">
        <v>10389</v>
      </c>
      <c r="X975" s="17" t="s">
        <v>2223</v>
      </c>
      <c r="Y975">
        <v>6</v>
      </c>
      <c r="Z975" s="17" t="s">
        <v>443</v>
      </c>
      <c r="AA975" s="17" t="s">
        <v>443</v>
      </c>
      <c r="AB975" s="17" t="s">
        <v>444</v>
      </c>
      <c r="AC975">
        <v>0</v>
      </c>
      <c r="AD975">
        <v>0</v>
      </c>
      <c r="AE975">
        <v>0</v>
      </c>
      <c r="AF975">
        <v>2022</v>
      </c>
      <c r="AG975" s="1">
        <v>44562</v>
      </c>
      <c r="AH975" s="1">
        <v>44773</v>
      </c>
      <c r="AI975" s="1">
        <v>44785</v>
      </c>
      <c r="AJ975" s="17" t="s">
        <v>34</v>
      </c>
      <c r="AK975" s="17" t="s">
        <v>35</v>
      </c>
      <c r="AL975" s="17" t="s">
        <v>10388</v>
      </c>
      <c r="AM975" s="17">
        <f>MONTH(EMPENHO[[#This Row],[data_empenho]])</f>
        <v>7</v>
      </c>
    </row>
    <row r="976" spans="1:39" x14ac:dyDescent="0.25">
      <c r="A976">
        <v>5</v>
      </c>
      <c r="B976">
        <v>502</v>
      </c>
      <c r="C976">
        <v>12</v>
      </c>
      <c r="D976">
        <v>365</v>
      </c>
      <c r="E976">
        <v>2</v>
      </c>
      <c r="F976">
        <v>0</v>
      </c>
      <c r="G976">
        <v>2030</v>
      </c>
      <c r="H976" s="17" t="s">
        <v>2219</v>
      </c>
      <c r="I976">
        <v>1031</v>
      </c>
      <c r="J976">
        <v>0</v>
      </c>
      <c r="K976" s="17" t="s">
        <v>2240</v>
      </c>
      <c r="L976" s="1">
        <v>44601</v>
      </c>
      <c r="M976">
        <v>9006.24</v>
      </c>
      <c r="N976" s="17" t="s">
        <v>437</v>
      </c>
      <c r="O976">
        <v>6746</v>
      </c>
      <c r="P976" s="17" t="s">
        <v>438</v>
      </c>
      <c r="Q976">
        <v>0</v>
      </c>
      <c r="R976" s="17" t="s">
        <v>673</v>
      </c>
      <c r="S976" s="17" t="s">
        <v>440</v>
      </c>
      <c r="T976" s="17" t="s">
        <v>2221</v>
      </c>
      <c r="U976">
        <v>1</v>
      </c>
      <c r="V976">
        <v>2022</v>
      </c>
      <c r="W976" s="17" t="s">
        <v>2241</v>
      </c>
      <c r="X976" s="17" t="s">
        <v>2223</v>
      </c>
      <c r="Y976">
        <v>6</v>
      </c>
      <c r="Z976" s="17" t="s">
        <v>443</v>
      </c>
      <c r="AA976" s="17" t="s">
        <v>443</v>
      </c>
      <c r="AB976" s="17" t="s">
        <v>444</v>
      </c>
      <c r="AC976">
        <v>0</v>
      </c>
      <c r="AD976">
        <v>0</v>
      </c>
      <c r="AE976">
        <v>0</v>
      </c>
      <c r="AF976">
        <v>2022</v>
      </c>
      <c r="AG976" s="1">
        <v>44562</v>
      </c>
      <c r="AH976" s="1">
        <v>44773</v>
      </c>
      <c r="AI976" s="1">
        <v>44785</v>
      </c>
      <c r="AJ976" s="17" t="s">
        <v>34</v>
      </c>
      <c r="AK976" s="17" t="s">
        <v>35</v>
      </c>
      <c r="AL976" s="17" t="s">
        <v>10388</v>
      </c>
      <c r="AM976" s="17">
        <f>MONTH(EMPENHO[[#This Row],[data_empenho]])</f>
        <v>2</v>
      </c>
    </row>
    <row r="977" spans="1:39" x14ac:dyDescent="0.25">
      <c r="A977">
        <v>5</v>
      </c>
      <c r="B977">
        <v>502</v>
      </c>
      <c r="C977">
        <v>12</v>
      </c>
      <c r="D977">
        <v>365</v>
      </c>
      <c r="E977">
        <v>2</v>
      </c>
      <c r="F977">
        <v>0</v>
      </c>
      <c r="G977">
        <v>2030</v>
      </c>
      <c r="H977" s="17" t="s">
        <v>2219</v>
      </c>
      <c r="I977">
        <v>1031</v>
      </c>
      <c r="J977">
        <v>0</v>
      </c>
      <c r="K977" s="17" t="s">
        <v>2240</v>
      </c>
      <c r="L977" s="1">
        <v>44630</v>
      </c>
      <c r="M977">
        <v>-2000</v>
      </c>
      <c r="N977" s="17" t="s">
        <v>451</v>
      </c>
      <c r="O977">
        <v>6746</v>
      </c>
      <c r="P977" s="17" t="s">
        <v>438</v>
      </c>
      <c r="Q977">
        <v>0</v>
      </c>
      <c r="R977" s="17" t="s">
        <v>673</v>
      </c>
      <c r="S977" s="17" t="s">
        <v>440</v>
      </c>
      <c r="T977" s="17" t="s">
        <v>2221</v>
      </c>
      <c r="U977">
        <v>1</v>
      </c>
      <c r="V977">
        <v>2022</v>
      </c>
      <c r="W977" s="17" t="s">
        <v>4193</v>
      </c>
      <c r="X977" s="17" t="s">
        <v>2223</v>
      </c>
      <c r="Y977">
        <v>6</v>
      </c>
      <c r="Z977" s="17" t="s">
        <v>443</v>
      </c>
      <c r="AA977" s="17" t="s">
        <v>443</v>
      </c>
      <c r="AB977" s="17" t="s">
        <v>444</v>
      </c>
      <c r="AC977">
        <v>0</v>
      </c>
      <c r="AD977">
        <v>0</v>
      </c>
      <c r="AE977">
        <v>0</v>
      </c>
      <c r="AF977">
        <v>2022</v>
      </c>
      <c r="AG977" s="1">
        <v>44562</v>
      </c>
      <c r="AH977" s="1">
        <v>44773</v>
      </c>
      <c r="AI977" s="1">
        <v>44785</v>
      </c>
      <c r="AJ977" s="17" t="s">
        <v>34</v>
      </c>
      <c r="AK977" s="17" t="s">
        <v>35</v>
      </c>
      <c r="AL977" s="17" t="s">
        <v>10388</v>
      </c>
      <c r="AM977" s="17">
        <f>MONTH(EMPENHO[[#This Row],[data_empenho]])</f>
        <v>3</v>
      </c>
    </row>
    <row r="978" spans="1:39" x14ac:dyDescent="0.25">
      <c r="A978">
        <v>5</v>
      </c>
      <c r="B978">
        <v>502</v>
      </c>
      <c r="C978">
        <v>12</v>
      </c>
      <c r="D978">
        <v>365</v>
      </c>
      <c r="E978">
        <v>2</v>
      </c>
      <c r="F978">
        <v>0</v>
      </c>
      <c r="G978">
        <v>2030</v>
      </c>
      <c r="H978" s="17" t="s">
        <v>2219</v>
      </c>
      <c r="I978">
        <v>1</v>
      </c>
      <c r="J978">
        <v>0</v>
      </c>
      <c r="K978" s="17" t="s">
        <v>2242</v>
      </c>
      <c r="L978" s="1">
        <v>44601</v>
      </c>
      <c r="M978">
        <v>15060.82</v>
      </c>
      <c r="N978" s="17" t="s">
        <v>437</v>
      </c>
      <c r="O978">
        <v>6746</v>
      </c>
      <c r="P978" s="17" t="s">
        <v>438</v>
      </c>
      <c r="Q978">
        <v>0</v>
      </c>
      <c r="R978" s="17" t="s">
        <v>673</v>
      </c>
      <c r="S978" s="17" t="s">
        <v>440</v>
      </c>
      <c r="T978" s="17" t="s">
        <v>2221</v>
      </c>
      <c r="U978">
        <v>1</v>
      </c>
      <c r="V978">
        <v>2022</v>
      </c>
      <c r="W978" s="17" t="s">
        <v>2243</v>
      </c>
      <c r="X978" s="17" t="s">
        <v>2223</v>
      </c>
      <c r="Y978">
        <v>6</v>
      </c>
      <c r="Z978" s="17" t="s">
        <v>443</v>
      </c>
      <c r="AA978" s="17" t="s">
        <v>443</v>
      </c>
      <c r="AB978" s="17" t="s">
        <v>444</v>
      </c>
      <c r="AC978">
        <v>0</v>
      </c>
      <c r="AD978">
        <v>0</v>
      </c>
      <c r="AE978">
        <v>0</v>
      </c>
      <c r="AF978">
        <v>2022</v>
      </c>
      <c r="AG978" s="1">
        <v>44562</v>
      </c>
      <c r="AH978" s="1">
        <v>44773</v>
      </c>
      <c r="AI978" s="1">
        <v>44785</v>
      </c>
      <c r="AJ978" s="17" t="s">
        <v>34</v>
      </c>
      <c r="AK978" s="17" t="s">
        <v>35</v>
      </c>
      <c r="AL978" s="17" t="s">
        <v>10388</v>
      </c>
      <c r="AM978" s="17">
        <f>MONTH(EMPENHO[[#This Row],[data_empenho]])</f>
        <v>2</v>
      </c>
    </row>
    <row r="979" spans="1:39" x14ac:dyDescent="0.25">
      <c r="A979">
        <v>5</v>
      </c>
      <c r="B979">
        <v>502</v>
      </c>
      <c r="C979">
        <v>12</v>
      </c>
      <c r="D979">
        <v>365</v>
      </c>
      <c r="E979">
        <v>2</v>
      </c>
      <c r="F979">
        <v>0</v>
      </c>
      <c r="G979">
        <v>2030</v>
      </c>
      <c r="H979" s="17" t="s">
        <v>2219</v>
      </c>
      <c r="I979">
        <v>1</v>
      </c>
      <c r="J979">
        <v>0</v>
      </c>
      <c r="K979" s="17" t="s">
        <v>2242</v>
      </c>
      <c r="L979" s="1">
        <v>44630</v>
      </c>
      <c r="M979">
        <v>-343.99</v>
      </c>
      <c r="N979" s="17" t="s">
        <v>451</v>
      </c>
      <c r="O979">
        <v>6746</v>
      </c>
      <c r="P979" s="17" t="s">
        <v>438</v>
      </c>
      <c r="Q979">
        <v>0</v>
      </c>
      <c r="R979" s="17" t="s">
        <v>673</v>
      </c>
      <c r="S979" s="17" t="s">
        <v>440</v>
      </c>
      <c r="T979" s="17" t="s">
        <v>2221</v>
      </c>
      <c r="U979">
        <v>1</v>
      </c>
      <c r="V979">
        <v>2022</v>
      </c>
      <c r="W979" s="17" t="s">
        <v>4199</v>
      </c>
      <c r="X979" s="17" t="s">
        <v>2223</v>
      </c>
      <c r="Y979">
        <v>6</v>
      </c>
      <c r="Z979" s="17" t="s">
        <v>443</v>
      </c>
      <c r="AA979" s="17" t="s">
        <v>443</v>
      </c>
      <c r="AB979" s="17" t="s">
        <v>444</v>
      </c>
      <c r="AC979">
        <v>0</v>
      </c>
      <c r="AD979">
        <v>0</v>
      </c>
      <c r="AE979">
        <v>0</v>
      </c>
      <c r="AF979">
        <v>2022</v>
      </c>
      <c r="AG979" s="1">
        <v>44562</v>
      </c>
      <c r="AH979" s="1">
        <v>44773</v>
      </c>
      <c r="AI979" s="1">
        <v>44785</v>
      </c>
      <c r="AJ979" s="17" t="s">
        <v>34</v>
      </c>
      <c r="AK979" s="17" t="s">
        <v>35</v>
      </c>
      <c r="AL979" s="17" t="s">
        <v>10388</v>
      </c>
      <c r="AM979" s="17">
        <f>MONTH(EMPENHO[[#This Row],[data_empenho]])</f>
        <v>3</v>
      </c>
    </row>
    <row r="980" spans="1:39" x14ac:dyDescent="0.25">
      <c r="A980">
        <v>5</v>
      </c>
      <c r="B980">
        <v>502</v>
      </c>
      <c r="C980">
        <v>12</v>
      </c>
      <c r="D980">
        <v>365</v>
      </c>
      <c r="E980">
        <v>2</v>
      </c>
      <c r="F980">
        <v>0</v>
      </c>
      <c r="G980">
        <v>2030</v>
      </c>
      <c r="H980" s="17" t="s">
        <v>2219</v>
      </c>
      <c r="I980">
        <v>1</v>
      </c>
      <c r="J980">
        <v>0</v>
      </c>
      <c r="K980" s="17" t="s">
        <v>2242</v>
      </c>
      <c r="L980" s="1">
        <v>44630</v>
      </c>
      <c r="M980">
        <v>-1226.82</v>
      </c>
      <c r="N980" s="17" t="s">
        <v>451</v>
      </c>
      <c r="O980">
        <v>6746</v>
      </c>
      <c r="P980" s="17" t="s">
        <v>438</v>
      </c>
      <c r="Q980">
        <v>0</v>
      </c>
      <c r="R980" s="17" t="s">
        <v>673</v>
      </c>
      <c r="S980" s="17" t="s">
        <v>440</v>
      </c>
      <c r="T980" s="17" t="s">
        <v>2221</v>
      </c>
      <c r="U980">
        <v>1</v>
      </c>
      <c r="V980">
        <v>2022</v>
      </c>
      <c r="W980" s="17" t="s">
        <v>4200</v>
      </c>
      <c r="X980" s="17" t="s">
        <v>2223</v>
      </c>
      <c r="Y980">
        <v>6</v>
      </c>
      <c r="Z980" s="17" t="s">
        <v>443</v>
      </c>
      <c r="AA980" s="17" t="s">
        <v>443</v>
      </c>
      <c r="AB980" s="17" t="s">
        <v>444</v>
      </c>
      <c r="AC980">
        <v>0</v>
      </c>
      <c r="AD980">
        <v>0</v>
      </c>
      <c r="AE980">
        <v>0</v>
      </c>
      <c r="AF980">
        <v>2022</v>
      </c>
      <c r="AG980" s="1">
        <v>44562</v>
      </c>
      <c r="AH980" s="1">
        <v>44773</v>
      </c>
      <c r="AI980" s="1">
        <v>44785</v>
      </c>
      <c r="AJ980" s="17" t="s">
        <v>34</v>
      </c>
      <c r="AK980" s="17" t="s">
        <v>35</v>
      </c>
      <c r="AL980" s="17" t="s">
        <v>10388</v>
      </c>
      <c r="AM980" s="17">
        <f>MONTH(EMPENHO[[#This Row],[data_empenho]])</f>
        <v>3</v>
      </c>
    </row>
    <row r="981" spans="1:39" x14ac:dyDescent="0.25">
      <c r="A981">
        <v>5</v>
      </c>
      <c r="B981">
        <v>502</v>
      </c>
      <c r="C981">
        <v>12</v>
      </c>
      <c r="D981">
        <v>365</v>
      </c>
      <c r="E981">
        <v>2</v>
      </c>
      <c r="F981">
        <v>0</v>
      </c>
      <c r="G981">
        <v>2030</v>
      </c>
      <c r="H981" s="17" t="s">
        <v>2219</v>
      </c>
      <c r="I981">
        <v>1</v>
      </c>
      <c r="J981">
        <v>0</v>
      </c>
      <c r="K981" s="17" t="s">
        <v>2242</v>
      </c>
      <c r="L981" s="1">
        <v>44630</v>
      </c>
      <c r="M981">
        <v>-1173.48</v>
      </c>
      <c r="N981" s="17" t="s">
        <v>451</v>
      </c>
      <c r="O981">
        <v>6746</v>
      </c>
      <c r="P981" s="17" t="s">
        <v>438</v>
      </c>
      <c r="Q981">
        <v>0</v>
      </c>
      <c r="R981" s="17" t="s">
        <v>673</v>
      </c>
      <c r="S981" s="17" t="s">
        <v>440</v>
      </c>
      <c r="T981" s="17" t="s">
        <v>2221</v>
      </c>
      <c r="U981">
        <v>1</v>
      </c>
      <c r="V981">
        <v>2022</v>
      </c>
      <c r="W981" s="17" t="s">
        <v>4201</v>
      </c>
      <c r="X981" s="17" t="s">
        <v>2223</v>
      </c>
      <c r="Y981">
        <v>6</v>
      </c>
      <c r="Z981" s="17" t="s">
        <v>443</v>
      </c>
      <c r="AA981" s="17" t="s">
        <v>443</v>
      </c>
      <c r="AB981" s="17" t="s">
        <v>444</v>
      </c>
      <c r="AC981">
        <v>0</v>
      </c>
      <c r="AD981">
        <v>0</v>
      </c>
      <c r="AE981">
        <v>0</v>
      </c>
      <c r="AF981">
        <v>2022</v>
      </c>
      <c r="AG981" s="1">
        <v>44562</v>
      </c>
      <c r="AH981" s="1">
        <v>44773</v>
      </c>
      <c r="AI981" s="1">
        <v>44785</v>
      </c>
      <c r="AJ981" s="17" t="s">
        <v>34</v>
      </c>
      <c r="AK981" s="17" t="s">
        <v>35</v>
      </c>
      <c r="AL981" s="17" t="s">
        <v>10388</v>
      </c>
      <c r="AM981" s="17">
        <f>MONTH(EMPENHO[[#This Row],[data_empenho]])</f>
        <v>3</v>
      </c>
    </row>
    <row r="982" spans="1:39" x14ac:dyDescent="0.25">
      <c r="A982">
        <v>5</v>
      </c>
      <c r="B982">
        <v>502</v>
      </c>
      <c r="C982">
        <v>12</v>
      </c>
      <c r="D982">
        <v>365</v>
      </c>
      <c r="E982">
        <v>2</v>
      </c>
      <c r="F982">
        <v>0</v>
      </c>
      <c r="G982">
        <v>2030</v>
      </c>
      <c r="H982" s="17" t="s">
        <v>2219</v>
      </c>
      <c r="I982">
        <v>1</v>
      </c>
      <c r="J982">
        <v>0</v>
      </c>
      <c r="K982" s="17" t="s">
        <v>2242</v>
      </c>
      <c r="L982" s="1">
        <v>44761</v>
      </c>
      <c r="M982">
        <v>-400.05</v>
      </c>
      <c r="N982" s="17" t="s">
        <v>451</v>
      </c>
      <c r="O982">
        <v>6746</v>
      </c>
      <c r="P982" s="17" t="s">
        <v>438</v>
      </c>
      <c r="Q982">
        <v>0</v>
      </c>
      <c r="R982" s="17" t="s">
        <v>673</v>
      </c>
      <c r="S982" s="17" t="s">
        <v>440</v>
      </c>
      <c r="T982" s="17" t="s">
        <v>2221</v>
      </c>
      <c r="U982">
        <v>1</v>
      </c>
      <c r="V982">
        <v>2022</v>
      </c>
      <c r="W982" s="17" t="s">
        <v>10390</v>
      </c>
      <c r="X982" s="17" t="s">
        <v>2223</v>
      </c>
      <c r="Y982">
        <v>6</v>
      </c>
      <c r="Z982" s="17" t="s">
        <v>443</v>
      </c>
      <c r="AA982" s="17" t="s">
        <v>443</v>
      </c>
      <c r="AB982" s="17" t="s">
        <v>444</v>
      </c>
      <c r="AC982">
        <v>0</v>
      </c>
      <c r="AD982">
        <v>0</v>
      </c>
      <c r="AE982">
        <v>0</v>
      </c>
      <c r="AF982">
        <v>2022</v>
      </c>
      <c r="AG982" s="1">
        <v>44562</v>
      </c>
      <c r="AH982" s="1">
        <v>44773</v>
      </c>
      <c r="AI982" s="1">
        <v>44785</v>
      </c>
      <c r="AJ982" s="17" t="s">
        <v>34</v>
      </c>
      <c r="AK982" s="17" t="s">
        <v>35</v>
      </c>
      <c r="AL982" s="17" t="s">
        <v>10388</v>
      </c>
      <c r="AM982" s="17">
        <f>MONTH(EMPENHO[[#This Row],[data_empenho]])</f>
        <v>7</v>
      </c>
    </row>
    <row r="983" spans="1:39" x14ac:dyDescent="0.25">
      <c r="A983">
        <v>5</v>
      </c>
      <c r="B983">
        <v>502</v>
      </c>
      <c r="C983">
        <v>12</v>
      </c>
      <c r="D983">
        <v>365</v>
      </c>
      <c r="E983">
        <v>2</v>
      </c>
      <c r="F983">
        <v>0</v>
      </c>
      <c r="G983">
        <v>2030</v>
      </c>
      <c r="H983" s="17" t="s">
        <v>2219</v>
      </c>
      <c r="I983">
        <v>1</v>
      </c>
      <c r="J983">
        <v>0</v>
      </c>
      <c r="K983" s="17" t="s">
        <v>2242</v>
      </c>
      <c r="L983" s="1">
        <v>44761</v>
      </c>
      <c r="M983">
        <v>-388</v>
      </c>
      <c r="N983" s="17" t="s">
        <v>451</v>
      </c>
      <c r="O983">
        <v>6746</v>
      </c>
      <c r="P983" s="17" t="s">
        <v>438</v>
      </c>
      <c r="Q983">
        <v>0</v>
      </c>
      <c r="R983" s="17" t="s">
        <v>673</v>
      </c>
      <c r="S983" s="17" t="s">
        <v>440</v>
      </c>
      <c r="T983" s="17" t="s">
        <v>2221</v>
      </c>
      <c r="U983">
        <v>1</v>
      </c>
      <c r="V983">
        <v>2022</v>
      </c>
      <c r="W983" s="17" t="s">
        <v>10391</v>
      </c>
      <c r="X983" s="17" t="s">
        <v>2223</v>
      </c>
      <c r="Y983">
        <v>6</v>
      </c>
      <c r="Z983" s="17" t="s">
        <v>443</v>
      </c>
      <c r="AA983" s="17" t="s">
        <v>443</v>
      </c>
      <c r="AB983" s="17" t="s">
        <v>444</v>
      </c>
      <c r="AC983">
        <v>0</v>
      </c>
      <c r="AD983">
        <v>0</v>
      </c>
      <c r="AE983">
        <v>0</v>
      </c>
      <c r="AF983">
        <v>2022</v>
      </c>
      <c r="AG983" s="1">
        <v>44562</v>
      </c>
      <c r="AH983" s="1">
        <v>44773</v>
      </c>
      <c r="AI983" s="1">
        <v>44785</v>
      </c>
      <c r="AJ983" s="17" t="s">
        <v>34</v>
      </c>
      <c r="AK983" s="17" t="s">
        <v>35</v>
      </c>
      <c r="AL983" s="17" t="s">
        <v>10388</v>
      </c>
      <c r="AM983" s="17">
        <f>MONTH(EMPENHO[[#This Row],[data_empenho]])</f>
        <v>7</v>
      </c>
    </row>
    <row r="984" spans="1:39" x14ac:dyDescent="0.25">
      <c r="A984">
        <v>5</v>
      </c>
      <c r="B984">
        <v>502</v>
      </c>
      <c r="C984">
        <v>12</v>
      </c>
      <c r="D984">
        <v>365</v>
      </c>
      <c r="E984">
        <v>2</v>
      </c>
      <c r="F984">
        <v>0</v>
      </c>
      <c r="G984">
        <v>2030</v>
      </c>
      <c r="H984" s="17" t="s">
        <v>2219</v>
      </c>
      <c r="I984">
        <v>1</v>
      </c>
      <c r="J984">
        <v>0</v>
      </c>
      <c r="K984" s="17" t="s">
        <v>2242</v>
      </c>
      <c r="L984" s="1">
        <v>44761</v>
      </c>
      <c r="M984">
        <v>-212</v>
      </c>
      <c r="N984" s="17" t="s">
        <v>451</v>
      </c>
      <c r="O984">
        <v>6746</v>
      </c>
      <c r="P984" s="17" t="s">
        <v>438</v>
      </c>
      <c r="Q984">
        <v>0</v>
      </c>
      <c r="R984" s="17" t="s">
        <v>673</v>
      </c>
      <c r="S984" s="17" t="s">
        <v>440</v>
      </c>
      <c r="T984" s="17" t="s">
        <v>2221</v>
      </c>
      <c r="U984">
        <v>1</v>
      </c>
      <c r="V984">
        <v>2022</v>
      </c>
      <c r="W984" s="17" t="s">
        <v>10392</v>
      </c>
      <c r="X984" s="17" t="s">
        <v>2223</v>
      </c>
      <c r="Y984">
        <v>6</v>
      </c>
      <c r="Z984" s="17" t="s">
        <v>443</v>
      </c>
      <c r="AA984" s="17" t="s">
        <v>443</v>
      </c>
      <c r="AB984" s="17" t="s">
        <v>444</v>
      </c>
      <c r="AC984">
        <v>0</v>
      </c>
      <c r="AD984">
        <v>0</v>
      </c>
      <c r="AE984">
        <v>0</v>
      </c>
      <c r="AF984">
        <v>2022</v>
      </c>
      <c r="AG984" s="1">
        <v>44562</v>
      </c>
      <c r="AH984" s="1">
        <v>44773</v>
      </c>
      <c r="AI984" s="1">
        <v>44785</v>
      </c>
      <c r="AJ984" s="17" t="s">
        <v>34</v>
      </c>
      <c r="AK984" s="17" t="s">
        <v>35</v>
      </c>
      <c r="AL984" s="17" t="s">
        <v>10388</v>
      </c>
      <c r="AM984" s="17">
        <f>MONTH(EMPENHO[[#This Row],[data_empenho]])</f>
        <v>7</v>
      </c>
    </row>
    <row r="985" spans="1:39" x14ac:dyDescent="0.25">
      <c r="A985">
        <v>5</v>
      </c>
      <c r="B985">
        <v>502</v>
      </c>
      <c r="C985">
        <v>12</v>
      </c>
      <c r="D985">
        <v>361</v>
      </c>
      <c r="E985">
        <v>2</v>
      </c>
      <c r="F985">
        <v>0</v>
      </c>
      <c r="G985">
        <v>2029</v>
      </c>
      <c r="H985" s="17" t="s">
        <v>2219</v>
      </c>
      <c r="I985">
        <v>1</v>
      </c>
      <c r="J985">
        <v>0</v>
      </c>
      <c r="K985" s="17" t="s">
        <v>2244</v>
      </c>
      <c r="L985" s="1">
        <v>44601</v>
      </c>
      <c r="M985">
        <v>2692.5</v>
      </c>
      <c r="N985" s="17" t="s">
        <v>437</v>
      </c>
      <c r="O985">
        <v>4598</v>
      </c>
      <c r="P985" s="17" t="s">
        <v>438</v>
      </c>
      <c r="Q985">
        <v>0</v>
      </c>
      <c r="R985" s="17" t="s">
        <v>673</v>
      </c>
      <c r="S985" s="17" t="s">
        <v>440</v>
      </c>
      <c r="T985" s="17" t="s">
        <v>2221</v>
      </c>
      <c r="U985">
        <v>1</v>
      </c>
      <c r="V985">
        <v>2022</v>
      </c>
      <c r="W985" s="17" t="s">
        <v>2245</v>
      </c>
      <c r="X985" s="17" t="s">
        <v>2223</v>
      </c>
      <c r="Y985">
        <v>6</v>
      </c>
      <c r="Z985" s="17" t="s">
        <v>443</v>
      </c>
      <c r="AA985" s="17" t="s">
        <v>443</v>
      </c>
      <c r="AB985" s="17" t="s">
        <v>444</v>
      </c>
      <c r="AC985">
        <v>0</v>
      </c>
      <c r="AD985">
        <v>0</v>
      </c>
      <c r="AE985">
        <v>0</v>
      </c>
      <c r="AF985">
        <v>2022</v>
      </c>
      <c r="AG985" s="1">
        <v>44562</v>
      </c>
      <c r="AH985" s="1">
        <v>44773</v>
      </c>
      <c r="AI985" s="1">
        <v>44785</v>
      </c>
      <c r="AJ985" s="17" t="s">
        <v>34</v>
      </c>
      <c r="AK985" s="17" t="s">
        <v>35</v>
      </c>
      <c r="AL985" s="17" t="s">
        <v>10388</v>
      </c>
      <c r="AM985" s="17">
        <f>MONTH(EMPENHO[[#This Row],[data_empenho]])</f>
        <v>2</v>
      </c>
    </row>
    <row r="986" spans="1:39" x14ac:dyDescent="0.25">
      <c r="A986">
        <v>5</v>
      </c>
      <c r="B986">
        <v>502</v>
      </c>
      <c r="C986">
        <v>12</v>
      </c>
      <c r="D986">
        <v>361</v>
      </c>
      <c r="E986">
        <v>2</v>
      </c>
      <c r="F986">
        <v>0</v>
      </c>
      <c r="G986">
        <v>2029</v>
      </c>
      <c r="H986" s="17" t="s">
        <v>2219</v>
      </c>
      <c r="I986">
        <v>1</v>
      </c>
      <c r="J986">
        <v>0</v>
      </c>
      <c r="K986" s="17" t="s">
        <v>2244</v>
      </c>
      <c r="L986" s="1">
        <v>44671</v>
      </c>
      <c r="M986">
        <v>-112.5</v>
      </c>
      <c r="N986" s="17" t="s">
        <v>451</v>
      </c>
      <c r="O986">
        <v>4598</v>
      </c>
      <c r="P986" s="17" t="s">
        <v>438</v>
      </c>
      <c r="Q986">
        <v>0</v>
      </c>
      <c r="R986" s="17" t="s">
        <v>673</v>
      </c>
      <c r="S986" s="17" t="s">
        <v>440</v>
      </c>
      <c r="T986" s="17" t="s">
        <v>2221</v>
      </c>
      <c r="U986">
        <v>1</v>
      </c>
      <c r="V986">
        <v>2022</v>
      </c>
      <c r="W986" s="17" t="s">
        <v>5950</v>
      </c>
      <c r="X986" s="17" t="s">
        <v>2223</v>
      </c>
      <c r="Y986">
        <v>6</v>
      </c>
      <c r="Z986" s="17" t="s">
        <v>443</v>
      </c>
      <c r="AA986" s="17" t="s">
        <v>443</v>
      </c>
      <c r="AB986" s="17" t="s">
        <v>444</v>
      </c>
      <c r="AC986">
        <v>0</v>
      </c>
      <c r="AD986">
        <v>0</v>
      </c>
      <c r="AE986">
        <v>0</v>
      </c>
      <c r="AF986">
        <v>2022</v>
      </c>
      <c r="AG986" s="1">
        <v>44562</v>
      </c>
      <c r="AH986" s="1">
        <v>44773</v>
      </c>
      <c r="AI986" s="1">
        <v>44785</v>
      </c>
      <c r="AJ986" s="17" t="s">
        <v>34</v>
      </c>
      <c r="AK986" s="17" t="s">
        <v>35</v>
      </c>
      <c r="AL986" s="17" t="s">
        <v>10388</v>
      </c>
      <c r="AM986" s="17">
        <f>MONTH(EMPENHO[[#This Row],[data_empenho]])</f>
        <v>4</v>
      </c>
    </row>
    <row r="987" spans="1:39" x14ac:dyDescent="0.25">
      <c r="A987">
        <v>5</v>
      </c>
      <c r="B987">
        <v>502</v>
      </c>
      <c r="C987">
        <v>12</v>
      </c>
      <c r="D987">
        <v>361</v>
      </c>
      <c r="E987">
        <v>2</v>
      </c>
      <c r="F987">
        <v>0</v>
      </c>
      <c r="G987">
        <v>2029</v>
      </c>
      <c r="H987" s="17" t="s">
        <v>2219</v>
      </c>
      <c r="I987">
        <v>1</v>
      </c>
      <c r="J987">
        <v>0</v>
      </c>
      <c r="K987" s="17" t="s">
        <v>2244</v>
      </c>
      <c r="L987" s="1">
        <v>44671</v>
      </c>
      <c r="M987">
        <v>-135</v>
      </c>
      <c r="N987" s="17" t="s">
        <v>451</v>
      </c>
      <c r="O987">
        <v>4598</v>
      </c>
      <c r="P987" s="17" t="s">
        <v>438</v>
      </c>
      <c r="Q987">
        <v>0</v>
      </c>
      <c r="R987" s="17" t="s">
        <v>673</v>
      </c>
      <c r="S987" s="17" t="s">
        <v>440</v>
      </c>
      <c r="T987" s="17" t="s">
        <v>2221</v>
      </c>
      <c r="U987">
        <v>1</v>
      </c>
      <c r="V987">
        <v>2022</v>
      </c>
      <c r="W987" s="17" t="s">
        <v>5951</v>
      </c>
      <c r="X987" s="17" t="s">
        <v>2223</v>
      </c>
      <c r="Y987">
        <v>6</v>
      </c>
      <c r="Z987" s="17" t="s">
        <v>443</v>
      </c>
      <c r="AA987" s="17" t="s">
        <v>443</v>
      </c>
      <c r="AB987" s="17" t="s">
        <v>444</v>
      </c>
      <c r="AC987">
        <v>0</v>
      </c>
      <c r="AD987">
        <v>0</v>
      </c>
      <c r="AE987">
        <v>0</v>
      </c>
      <c r="AF987">
        <v>2022</v>
      </c>
      <c r="AG987" s="1">
        <v>44562</v>
      </c>
      <c r="AH987" s="1">
        <v>44773</v>
      </c>
      <c r="AI987" s="1">
        <v>44785</v>
      </c>
      <c r="AJ987" s="17" t="s">
        <v>34</v>
      </c>
      <c r="AK987" s="17" t="s">
        <v>35</v>
      </c>
      <c r="AL987" s="17" t="s">
        <v>10388</v>
      </c>
      <c r="AM987" s="17">
        <f>MONTH(EMPENHO[[#This Row],[data_empenho]])</f>
        <v>4</v>
      </c>
    </row>
    <row r="988" spans="1:39" x14ac:dyDescent="0.25">
      <c r="A988">
        <v>5</v>
      </c>
      <c r="B988">
        <v>502</v>
      </c>
      <c r="C988">
        <v>12</v>
      </c>
      <c r="D988">
        <v>361</v>
      </c>
      <c r="E988">
        <v>2</v>
      </c>
      <c r="F988">
        <v>0</v>
      </c>
      <c r="G988">
        <v>2029</v>
      </c>
      <c r="H988" s="17" t="s">
        <v>2219</v>
      </c>
      <c r="I988">
        <v>1</v>
      </c>
      <c r="J988">
        <v>0</v>
      </c>
      <c r="K988" s="17" t="s">
        <v>2244</v>
      </c>
      <c r="L988" s="1">
        <v>44718</v>
      </c>
      <c r="M988">
        <v>-315</v>
      </c>
      <c r="N988" s="17" t="s">
        <v>451</v>
      </c>
      <c r="O988">
        <v>4598</v>
      </c>
      <c r="P988" s="17" t="s">
        <v>438</v>
      </c>
      <c r="Q988">
        <v>0</v>
      </c>
      <c r="R988" s="17" t="s">
        <v>673</v>
      </c>
      <c r="S988" s="17" t="s">
        <v>440</v>
      </c>
      <c r="T988" s="17" t="s">
        <v>2221</v>
      </c>
      <c r="U988">
        <v>1</v>
      </c>
      <c r="V988">
        <v>2022</v>
      </c>
      <c r="W988" s="17" t="s">
        <v>8875</v>
      </c>
      <c r="X988" s="17" t="s">
        <v>2223</v>
      </c>
      <c r="Y988">
        <v>6</v>
      </c>
      <c r="Z988" s="17" t="s">
        <v>443</v>
      </c>
      <c r="AA988" s="17" t="s">
        <v>443</v>
      </c>
      <c r="AB988" s="17" t="s">
        <v>444</v>
      </c>
      <c r="AC988">
        <v>0</v>
      </c>
      <c r="AD988">
        <v>0</v>
      </c>
      <c r="AE988">
        <v>0</v>
      </c>
      <c r="AF988">
        <v>2022</v>
      </c>
      <c r="AG988" s="1">
        <v>44562</v>
      </c>
      <c r="AH988" s="1">
        <v>44773</v>
      </c>
      <c r="AI988" s="1">
        <v>44785</v>
      </c>
      <c r="AJ988" s="17" t="s">
        <v>34</v>
      </c>
      <c r="AK988" s="17" t="s">
        <v>35</v>
      </c>
      <c r="AL988" s="17" t="s">
        <v>10388</v>
      </c>
      <c r="AM988" s="17">
        <f>MONTH(EMPENHO[[#This Row],[data_empenho]])</f>
        <v>6</v>
      </c>
    </row>
    <row r="989" spans="1:39" x14ac:dyDescent="0.25">
      <c r="A989">
        <v>5</v>
      </c>
      <c r="B989">
        <v>502</v>
      </c>
      <c r="C989">
        <v>12</v>
      </c>
      <c r="D989">
        <v>361</v>
      </c>
      <c r="E989">
        <v>2</v>
      </c>
      <c r="F989">
        <v>0</v>
      </c>
      <c r="G989">
        <v>2029</v>
      </c>
      <c r="H989" s="17" t="s">
        <v>2219</v>
      </c>
      <c r="I989">
        <v>1</v>
      </c>
      <c r="J989">
        <v>0</v>
      </c>
      <c r="K989" s="17" t="s">
        <v>2244</v>
      </c>
      <c r="L989" s="1">
        <v>44718</v>
      </c>
      <c r="M989">
        <v>-337.5</v>
      </c>
      <c r="N989" s="17" t="s">
        <v>451</v>
      </c>
      <c r="O989">
        <v>4598</v>
      </c>
      <c r="P989" s="17" t="s">
        <v>438</v>
      </c>
      <c r="Q989">
        <v>0</v>
      </c>
      <c r="R989" s="17" t="s">
        <v>673</v>
      </c>
      <c r="S989" s="17" t="s">
        <v>440</v>
      </c>
      <c r="T989" s="17" t="s">
        <v>2221</v>
      </c>
      <c r="U989">
        <v>1</v>
      </c>
      <c r="V989">
        <v>2022</v>
      </c>
      <c r="W989" s="17" t="s">
        <v>8876</v>
      </c>
      <c r="X989" s="17" t="s">
        <v>2223</v>
      </c>
      <c r="Y989">
        <v>6</v>
      </c>
      <c r="Z989" s="17" t="s">
        <v>443</v>
      </c>
      <c r="AA989" s="17" t="s">
        <v>443</v>
      </c>
      <c r="AB989" s="17" t="s">
        <v>444</v>
      </c>
      <c r="AC989">
        <v>0</v>
      </c>
      <c r="AD989">
        <v>0</v>
      </c>
      <c r="AE989">
        <v>0</v>
      </c>
      <c r="AF989">
        <v>2022</v>
      </c>
      <c r="AG989" s="1">
        <v>44562</v>
      </c>
      <c r="AH989" s="1">
        <v>44773</v>
      </c>
      <c r="AI989" s="1">
        <v>44785</v>
      </c>
      <c r="AJ989" s="17" t="s">
        <v>34</v>
      </c>
      <c r="AK989" s="17" t="s">
        <v>35</v>
      </c>
      <c r="AL989" s="17" t="s">
        <v>10388</v>
      </c>
      <c r="AM989" s="17">
        <f>MONTH(EMPENHO[[#This Row],[data_empenho]])</f>
        <v>6</v>
      </c>
    </row>
    <row r="990" spans="1:39" x14ac:dyDescent="0.25">
      <c r="A990">
        <v>5</v>
      </c>
      <c r="B990">
        <v>502</v>
      </c>
      <c r="C990">
        <v>12</v>
      </c>
      <c r="D990">
        <v>361</v>
      </c>
      <c r="E990">
        <v>2</v>
      </c>
      <c r="F990">
        <v>0</v>
      </c>
      <c r="G990">
        <v>2029</v>
      </c>
      <c r="H990" s="17" t="s">
        <v>2219</v>
      </c>
      <c r="I990">
        <v>1</v>
      </c>
      <c r="J990">
        <v>0</v>
      </c>
      <c r="K990" s="17" t="s">
        <v>2244</v>
      </c>
      <c r="L990" s="1">
        <v>44761</v>
      </c>
      <c r="M990">
        <v>-45</v>
      </c>
      <c r="N990" s="17" t="s">
        <v>451</v>
      </c>
      <c r="O990">
        <v>4598</v>
      </c>
      <c r="P990" s="17" t="s">
        <v>438</v>
      </c>
      <c r="Q990">
        <v>0</v>
      </c>
      <c r="R990" s="17" t="s">
        <v>673</v>
      </c>
      <c r="S990" s="17" t="s">
        <v>440</v>
      </c>
      <c r="T990" s="17" t="s">
        <v>2221</v>
      </c>
      <c r="U990">
        <v>1</v>
      </c>
      <c r="V990">
        <v>2022</v>
      </c>
      <c r="W990" s="17" t="s">
        <v>10393</v>
      </c>
      <c r="X990" s="17" t="s">
        <v>2223</v>
      </c>
      <c r="Y990">
        <v>6</v>
      </c>
      <c r="Z990" s="17" t="s">
        <v>443</v>
      </c>
      <c r="AA990" s="17" t="s">
        <v>443</v>
      </c>
      <c r="AB990" s="17" t="s">
        <v>444</v>
      </c>
      <c r="AC990">
        <v>0</v>
      </c>
      <c r="AD990">
        <v>0</v>
      </c>
      <c r="AE990">
        <v>0</v>
      </c>
      <c r="AF990">
        <v>2022</v>
      </c>
      <c r="AG990" s="1">
        <v>44562</v>
      </c>
      <c r="AH990" s="1">
        <v>44773</v>
      </c>
      <c r="AI990" s="1">
        <v>44785</v>
      </c>
      <c r="AJ990" s="17" t="s">
        <v>34</v>
      </c>
      <c r="AK990" s="17" t="s">
        <v>35</v>
      </c>
      <c r="AL990" s="17" t="s">
        <v>10388</v>
      </c>
      <c r="AM990" s="17">
        <f>MONTH(EMPENHO[[#This Row],[data_empenho]])</f>
        <v>7</v>
      </c>
    </row>
    <row r="991" spans="1:39" x14ac:dyDescent="0.25">
      <c r="A991">
        <v>5</v>
      </c>
      <c r="B991">
        <v>502</v>
      </c>
      <c r="C991">
        <v>12</v>
      </c>
      <c r="D991">
        <v>361</v>
      </c>
      <c r="E991">
        <v>2</v>
      </c>
      <c r="F991">
        <v>0</v>
      </c>
      <c r="G991">
        <v>2029</v>
      </c>
      <c r="H991" s="17" t="s">
        <v>2219</v>
      </c>
      <c r="I991">
        <v>1001</v>
      </c>
      <c r="J991">
        <v>0</v>
      </c>
      <c r="K991" s="17" t="s">
        <v>2246</v>
      </c>
      <c r="L991" s="1">
        <v>44601</v>
      </c>
      <c r="M991">
        <v>1395</v>
      </c>
      <c r="N991" s="17" t="s">
        <v>437</v>
      </c>
      <c r="O991">
        <v>4598</v>
      </c>
      <c r="P991" s="17" t="s">
        <v>438</v>
      </c>
      <c r="Q991">
        <v>0</v>
      </c>
      <c r="R991" s="17" t="s">
        <v>673</v>
      </c>
      <c r="S991" s="17" t="s">
        <v>440</v>
      </c>
      <c r="T991" s="17" t="s">
        <v>2221</v>
      </c>
      <c r="U991">
        <v>1</v>
      </c>
      <c r="V991">
        <v>2022</v>
      </c>
      <c r="W991" s="17" t="s">
        <v>2247</v>
      </c>
      <c r="X991" s="17" t="s">
        <v>2223</v>
      </c>
      <c r="Y991">
        <v>6</v>
      </c>
      <c r="Z991" s="17" t="s">
        <v>443</v>
      </c>
      <c r="AA991" s="17" t="s">
        <v>443</v>
      </c>
      <c r="AB991" s="17" t="s">
        <v>444</v>
      </c>
      <c r="AC991">
        <v>0</v>
      </c>
      <c r="AD991">
        <v>0</v>
      </c>
      <c r="AE991">
        <v>0</v>
      </c>
      <c r="AF991">
        <v>2022</v>
      </c>
      <c r="AG991" s="1">
        <v>44562</v>
      </c>
      <c r="AH991" s="1">
        <v>44773</v>
      </c>
      <c r="AI991" s="1">
        <v>44785</v>
      </c>
      <c r="AJ991" s="17" t="s">
        <v>34</v>
      </c>
      <c r="AK991" s="17" t="s">
        <v>35</v>
      </c>
      <c r="AL991" s="17" t="s">
        <v>10388</v>
      </c>
      <c r="AM991" s="17">
        <f>MONTH(EMPENHO[[#This Row],[data_empenho]])</f>
        <v>2</v>
      </c>
    </row>
    <row r="992" spans="1:39" x14ac:dyDescent="0.25">
      <c r="A992">
        <v>5</v>
      </c>
      <c r="B992">
        <v>502</v>
      </c>
      <c r="C992">
        <v>12</v>
      </c>
      <c r="D992">
        <v>361</v>
      </c>
      <c r="E992">
        <v>2</v>
      </c>
      <c r="F992">
        <v>0</v>
      </c>
      <c r="G992">
        <v>2029</v>
      </c>
      <c r="H992" s="17" t="s">
        <v>2219</v>
      </c>
      <c r="I992">
        <v>1001</v>
      </c>
      <c r="J992">
        <v>0</v>
      </c>
      <c r="K992" s="17" t="s">
        <v>2246</v>
      </c>
      <c r="L992" s="1">
        <v>44761</v>
      </c>
      <c r="M992">
        <v>-250</v>
      </c>
      <c r="N992" s="17" t="s">
        <v>451</v>
      </c>
      <c r="O992">
        <v>4598</v>
      </c>
      <c r="P992" s="17" t="s">
        <v>438</v>
      </c>
      <c r="Q992">
        <v>0</v>
      </c>
      <c r="R992" s="17" t="s">
        <v>673</v>
      </c>
      <c r="S992" s="17" t="s">
        <v>440</v>
      </c>
      <c r="T992" s="17" t="s">
        <v>2221</v>
      </c>
      <c r="U992">
        <v>1</v>
      </c>
      <c r="V992">
        <v>2022</v>
      </c>
      <c r="W992" s="17" t="s">
        <v>10393</v>
      </c>
      <c r="X992" s="17" t="s">
        <v>2223</v>
      </c>
      <c r="Y992">
        <v>6</v>
      </c>
      <c r="Z992" s="17" t="s">
        <v>443</v>
      </c>
      <c r="AA992" s="17" t="s">
        <v>443</v>
      </c>
      <c r="AB992" s="17" t="s">
        <v>444</v>
      </c>
      <c r="AC992">
        <v>0</v>
      </c>
      <c r="AD992">
        <v>0</v>
      </c>
      <c r="AE992">
        <v>0</v>
      </c>
      <c r="AF992">
        <v>2022</v>
      </c>
      <c r="AG992" s="1">
        <v>44562</v>
      </c>
      <c r="AH992" s="1">
        <v>44773</v>
      </c>
      <c r="AI992" s="1">
        <v>44785</v>
      </c>
      <c r="AJ992" s="17" t="s">
        <v>34</v>
      </c>
      <c r="AK992" s="17" t="s">
        <v>35</v>
      </c>
      <c r="AL992" s="17" t="s">
        <v>10388</v>
      </c>
      <c r="AM992" s="17">
        <f>MONTH(EMPENHO[[#This Row],[data_empenho]])</f>
        <v>7</v>
      </c>
    </row>
    <row r="993" spans="1:39" x14ac:dyDescent="0.25">
      <c r="A993">
        <v>5</v>
      </c>
      <c r="B993">
        <v>502</v>
      </c>
      <c r="C993">
        <v>12</v>
      </c>
      <c r="D993">
        <v>365</v>
      </c>
      <c r="E993">
        <v>2</v>
      </c>
      <c r="F993">
        <v>0</v>
      </c>
      <c r="G993">
        <v>2030</v>
      </c>
      <c r="H993" s="17" t="s">
        <v>2219</v>
      </c>
      <c r="I993">
        <v>1033</v>
      </c>
      <c r="J993">
        <v>0</v>
      </c>
      <c r="K993" s="17" t="s">
        <v>2248</v>
      </c>
      <c r="L993" s="1">
        <v>44601</v>
      </c>
      <c r="M993">
        <v>975</v>
      </c>
      <c r="N993" s="17" t="s">
        <v>437</v>
      </c>
      <c r="O993">
        <v>4598</v>
      </c>
      <c r="P993" s="17" t="s">
        <v>438</v>
      </c>
      <c r="Q993">
        <v>0</v>
      </c>
      <c r="R993" s="17" t="s">
        <v>673</v>
      </c>
      <c r="S993" s="17" t="s">
        <v>440</v>
      </c>
      <c r="T993" s="17" t="s">
        <v>2221</v>
      </c>
      <c r="U993">
        <v>1</v>
      </c>
      <c r="V993">
        <v>2022</v>
      </c>
      <c r="W993" s="17" t="s">
        <v>2249</v>
      </c>
      <c r="X993" s="17" t="s">
        <v>2223</v>
      </c>
      <c r="Y993">
        <v>6</v>
      </c>
      <c r="Z993" s="17" t="s">
        <v>443</v>
      </c>
      <c r="AA993" s="17" t="s">
        <v>443</v>
      </c>
      <c r="AB993" s="17" t="s">
        <v>444</v>
      </c>
      <c r="AC993">
        <v>0</v>
      </c>
      <c r="AD993">
        <v>0</v>
      </c>
      <c r="AE993">
        <v>0</v>
      </c>
      <c r="AF993">
        <v>2022</v>
      </c>
      <c r="AG993" s="1">
        <v>44562</v>
      </c>
      <c r="AH993" s="1">
        <v>44773</v>
      </c>
      <c r="AI993" s="1">
        <v>44785</v>
      </c>
      <c r="AJ993" s="17" t="s">
        <v>34</v>
      </c>
      <c r="AK993" s="17" t="s">
        <v>35</v>
      </c>
      <c r="AL993" s="17" t="s">
        <v>10388</v>
      </c>
      <c r="AM993" s="17">
        <f>MONTH(EMPENHO[[#This Row],[data_empenho]])</f>
        <v>2</v>
      </c>
    </row>
    <row r="994" spans="1:39" x14ac:dyDescent="0.25">
      <c r="A994">
        <v>5</v>
      </c>
      <c r="B994">
        <v>502</v>
      </c>
      <c r="C994">
        <v>12</v>
      </c>
      <c r="D994">
        <v>365</v>
      </c>
      <c r="E994">
        <v>2</v>
      </c>
      <c r="F994">
        <v>0</v>
      </c>
      <c r="G994">
        <v>2030</v>
      </c>
      <c r="H994" s="17" t="s">
        <v>2219</v>
      </c>
      <c r="I994">
        <v>1031</v>
      </c>
      <c r="J994">
        <v>0</v>
      </c>
      <c r="K994" s="17" t="s">
        <v>2250</v>
      </c>
      <c r="L994" s="1">
        <v>44601</v>
      </c>
      <c r="M994">
        <v>6168.15</v>
      </c>
      <c r="N994" s="17" t="s">
        <v>437</v>
      </c>
      <c r="O994">
        <v>5556</v>
      </c>
      <c r="P994" s="17" t="s">
        <v>438</v>
      </c>
      <c r="Q994">
        <v>0</v>
      </c>
      <c r="R994" s="17" t="s">
        <v>673</v>
      </c>
      <c r="S994" s="17" t="s">
        <v>440</v>
      </c>
      <c r="T994" s="17" t="s">
        <v>2221</v>
      </c>
      <c r="U994">
        <v>1</v>
      </c>
      <c r="V994">
        <v>2022</v>
      </c>
      <c r="W994" s="17" t="s">
        <v>2251</v>
      </c>
      <c r="X994" s="17" t="s">
        <v>2223</v>
      </c>
      <c r="Y994">
        <v>6</v>
      </c>
      <c r="Z994" s="17" t="s">
        <v>443</v>
      </c>
      <c r="AA994" s="17" t="s">
        <v>443</v>
      </c>
      <c r="AB994" s="17" t="s">
        <v>444</v>
      </c>
      <c r="AC994">
        <v>0</v>
      </c>
      <c r="AD994">
        <v>0</v>
      </c>
      <c r="AE994">
        <v>0</v>
      </c>
      <c r="AF994">
        <v>2022</v>
      </c>
      <c r="AG994" s="1">
        <v>44562</v>
      </c>
      <c r="AH994" s="1">
        <v>44773</v>
      </c>
      <c r="AI994" s="1">
        <v>44785</v>
      </c>
      <c r="AJ994" s="17" t="s">
        <v>34</v>
      </c>
      <c r="AK994" s="17" t="s">
        <v>35</v>
      </c>
      <c r="AL994" s="17" t="s">
        <v>10388</v>
      </c>
      <c r="AM994" s="17">
        <f>MONTH(EMPENHO[[#This Row],[data_empenho]])</f>
        <v>2</v>
      </c>
    </row>
    <row r="995" spans="1:39" x14ac:dyDescent="0.25">
      <c r="A995">
        <v>5</v>
      </c>
      <c r="B995">
        <v>502</v>
      </c>
      <c r="C995">
        <v>12</v>
      </c>
      <c r="D995">
        <v>365</v>
      </c>
      <c r="E995">
        <v>2</v>
      </c>
      <c r="F995">
        <v>0</v>
      </c>
      <c r="G995">
        <v>2030</v>
      </c>
      <c r="H995" s="17" t="s">
        <v>2219</v>
      </c>
      <c r="I995">
        <v>1031</v>
      </c>
      <c r="J995">
        <v>0</v>
      </c>
      <c r="K995" s="17" t="s">
        <v>2250</v>
      </c>
      <c r="L995" s="1">
        <v>44698</v>
      </c>
      <c r="M995">
        <v>-2000</v>
      </c>
      <c r="N995" s="17" t="s">
        <v>451</v>
      </c>
      <c r="O995">
        <v>5556</v>
      </c>
      <c r="P995" s="17" t="s">
        <v>438</v>
      </c>
      <c r="Q995">
        <v>0</v>
      </c>
      <c r="R995" s="17" t="s">
        <v>673</v>
      </c>
      <c r="S995" s="17" t="s">
        <v>440</v>
      </c>
      <c r="T995" s="17" t="s">
        <v>2221</v>
      </c>
      <c r="U995">
        <v>1</v>
      </c>
      <c r="V995">
        <v>2022</v>
      </c>
      <c r="W995" s="17" t="s">
        <v>7395</v>
      </c>
      <c r="X995" s="17" t="s">
        <v>2223</v>
      </c>
      <c r="Y995">
        <v>6</v>
      </c>
      <c r="Z995" s="17" t="s">
        <v>443</v>
      </c>
      <c r="AA995" s="17" t="s">
        <v>443</v>
      </c>
      <c r="AB995" s="17" t="s">
        <v>444</v>
      </c>
      <c r="AC995">
        <v>0</v>
      </c>
      <c r="AD995">
        <v>0</v>
      </c>
      <c r="AE995">
        <v>0</v>
      </c>
      <c r="AF995">
        <v>2022</v>
      </c>
      <c r="AG995" s="1">
        <v>44562</v>
      </c>
      <c r="AH995" s="1">
        <v>44773</v>
      </c>
      <c r="AI995" s="1">
        <v>44785</v>
      </c>
      <c r="AJ995" s="17" t="s">
        <v>34</v>
      </c>
      <c r="AK995" s="17" t="s">
        <v>35</v>
      </c>
      <c r="AL995" s="17" t="s">
        <v>10388</v>
      </c>
      <c r="AM995" s="17">
        <f>MONTH(EMPENHO[[#This Row],[data_empenho]])</f>
        <v>5</v>
      </c>
    </row>
    <row r="996" spans="1:39" x14ac:dyDescent="0.25">
      <c r="A996">
        <v>5</v>
      </c>
      <c r="B996">
        <v>502</v>
      </c>
      <c r="C996">
        <v>12</v>
      </c>
      <c r="D996">
        <v>365</v>
      </c>
      <c r="E996">
        <v>2</v>
      </c>
      <c r="F996">
        <v>0</v>
      </c>
      <c r="G996">
        <v>2030</v>
      </c>
      <c r="H996" s="17" t="s">
        <v>2219</v>
      </c>
      <c r="I996">
        <v>1</v>
      </c>
      <c r="J996">
        <v>0</v>
      </c>
      <c r="K996" s="17" t="s">
        <v>2252</v>
      </c>
      <c r="L996" s="1">
        <v>44601</v>
      </c>
      <c r="M996">
        <v>1757.1</v>
      </c>
      <c r="N996" s="17" t="s">
        <v>437</v>
      </c>
      <c r="O996">
        <v>5556</v>
      </c>
      <c r="P996" s="17" t="s">
        <v>438</v>
      </c>
      <c r="Q996">
        <v>0</v>
      </c>
      <c r="R996" s="17" t="s">
        <v>673</v>
      </c>
      <c r="S996" s="17" t="s">
        <v>440</v>
      </c>
      <c r="T996" s="17" t="s">
        <v>2221</v>
      </c>
      <c r="U996">
        <v>1</v>
      </c>
      <c r="V996">
        <v>2022</v>
      </c>
      <c r="W996" s="17" t="s">
        <v>2253</v>
      </c>
      <c r="X996" s="17" t="s">
        <v>2223</v>
      </c>
      <c r="Y996">
        <v>6</v>
      </c>
      <c r="Z996" s="17" t="s">
        <v>443</v>
      </c>
      <c r="AA996" s="17" t="s">
        <v>443</v>
      </c>
      <c r="AB996" s="17" t="s">
        <v>444</v>
      </c>
      <c r="AC996">
        <v>0</v>
      </c>
      <c r="AD996">
        <v>0</v>
      </c>
      <c r="AE996">
        <v>0</v>
      </c>
      <c r="AF996">
        <v>2022</v>
      </c>
      <c r="AG996" s="1">
        <v>44562</v>
      </c>
      <c r="AH996" s="1">
        <v>44773</v>
      </c>
      <c r="AI996" s="1">
        <v>44785</v>
      </c>
      <c r="AJ996" s="17" t="s">
        <v>34</v>
      </c>
      <c r="AK996" s="17" t="s">
        <v>35</v>
      </c>
      <c r="AL996" s="17" t="s">
        <v>10388</v>
      </c>
      <c r="AM996" s="17">
        <f>MONTH(EMPENHO[[#This Row],[data_empenho]])</f>
        <v>2</v>
      </c>
    </row>
    <row r="997" spans="1:39" x14ac:dyDescent="0.25">
      <c r="A997">
        <v>5</v>
      </c>
      <c r="B997">
        <v>502</v>
      </c>
      <c r="C997">
        <v>12</v>
      </c>
      <c r="D997">
        <v>365</v>
      </c>
      <c r="E997">
        <v>2</v>
      </c>
      <c r="F997">
        <v>0</v>
      </c>
      <c r="G997">
        <v>2030</v>
      </c>
      <c r="H997" s="17" t="s">
        <v>2219</v>
      </c>
      <c r="I997">
        <v>1</v>
      </c>
      <c r="J997">
        <v>0</v>
      </c>
      <c r="K997" s="17" t="s">
        <v>2252</v>
      </c>
      <c r="L997" s="1">
        <v>44630</v>
      </c>
      <c r="M997">
        <v>-147.44999999999999</v>
      </c>
      <c r="N997" s="17" t="s">
        <v>451</v>
      </c>
      <c r="O997">
        <v>5556</v>
      </c>
      <c r="P997" s="17" t="s">
        <v>438</v>
      </c>
      <c r="Q997">
        <v>0</v>
      </c>
      <c r="R997" s="17" t="s">
        <v>673</v>
      </c>
      <c r="S997" s="17" t="s">
        <v>440</v>
      </c>
      <c r="T997" s="17" t="s">
        <v>2221</v>
      </c>
      <c r="U997">
        <v>1</v>
      </c>
      <c r="V997">
        <v>2022</v>
      </c>
      <c r="W997" s="17" t="s">
        <v>4202</v>
      </c>
      <c r="X997" s="17" t="s">
        <v>2223</v>
      </c>
      <c r="Y997">
        <v>6</v>
      </c>
      <c r="Z997" s="17" t="s">
        <v>443</v>
      </c>
      <c r="AA997" s="17" t="s">
        <v>443</v>
      </c>
      <c r="AB997" s="17" t="s">
        <v>444</v>
      </c>
      <c r="AC997">
        <v>0</v>
      </c>
      <c r="AD997">
        <v>0</v>
      </c>
      <c r="AE997">
        <v>0</v>
      </c>
      <c r="AF997">
        <v>2022</v>
      </c>
      <c r="AG997" s="1">
        <v>44562</v>
      </c>
      <c r="AH997" s="1">
        <v>44773</v>
      </c>
      <c r="AI997" s="1">
        <v>44785</v>
      </c>
      <c r="AJ997" s="17" t="s">
        <v>34</v>
      </c>
      <c r="AK997" s="17" t="s">
        <v>35</v>
      </c>
      <c r="AL997" s="17" t="s">
        <v>10388</v>
      </c>
      <c r="AM997" s="17">
        <f>MONTH(EMPENHO[[#This Row],[data_empenho]])</f>
        <v>3</v>
      </c>
    </row>
    <row r="998" spans="1:39" x14ac:dyDescent="0.25">
      <c r="A998">
        <v>5</v>
      </c>
      <c r="B998">
        <v>502</v>
      </c>
      <c r="C998">
        <v>12</v>
      </c>
      <c r="D998">
        <v>365</v>
      </c>
      <c r="E998">
        <v>2</v>
      </c>
      <c r="F998">
        <v>0</v>
      </c>
      <c r="G998">
        <v>2030</v>
      </c>
      <c r="H998" s="17" t="s">
        <v>2219</v>
      </c>
      <c r="I998">
        <v>1</v>
      </c>
      <c r="J998">
        <v>0</v>
      </c>
      <c r="K998" s="17" t="s">
        <v>2252</v>
      </c>
      <c r="L998" s="1">
        <v>44671</v>
      </c>
      <c r="M998">
        <v>-147.44999999999999</v>
      </c>
      <c r="N998" s="17" t="s">
        <v>451</v>
      </c>
      <c r="O998">
        <v>5556</v>
      </c>
      <c r="P998" s="17" t="s">
        <v>438</v>
      </c>
      <c r="Q998">
        <v>0</v>
      </c>
      <c r="R998" s="17" t="s">
        <v>673</v>
      </c>
      <c r="S998" s="17" t="s">
        <v>440</v>
      </c>
      <c r="T998" s="17" t="s">
        <v>2221</v>
      </c>
      <c r="U998">
        <v>1</v>
      </c>
      <c r="V998">
        <v>2022</v>
      </c>
      <c r="W998" s="17" t="s">
        <v>5952</v>
      </c>
      <c r="X998" s="17" t="s">
        <v>2223</v>
      </c>
      <c r="Y998">
        <v>6</v>
      </c>
      <c r="Z998" s="17" t="s">
        <v>443</v>
      </c>
      <c r="AA998" s="17" t="s">
        <v>443</v>
      </c>
      <c r="AB998" s="17" t="s">
        <v>444</v>
      </c>
      <c r="AC998">
        <v>0</v>
      </c>
      <c r="AD998">
        <v>0</v>
      </c>
      <c r="AE998">
        <v>0</v>
      </c>
      <c r="AF998">
        <v>2022</v>
      </c>
      <c r="AG998" s="1">
        <v>44562</v>
      </c>
      <c r="AH998" s="1">
        <v>44773</v>
      </c>
      <c r="AI998" s="1">
        <v>44785</v>
      </c>
      <c r="AJ998" s="17" t="s">
        <v>34</v>
      </c>
      <c r="AK998" s="17" t="s">
        <v>35</v>
      </c>
      <c r="AL998" s="17" t="s">
        <v>10388</v>
      </c>
      <c r="AM998" s="17">
        <f>MONTH(EMPENHO[[#This Row],[data_empenho]])</f>
        <v>4</v>
      </c>
    </row>
    <row r="999" spans="1:39" x14ac:dyDescent="0.25">
      <c r="A999">
        <v>5</v>
      </c>
      <c r="B999">
        <v>502</v>
      </c>
      <c r="C999">
        <v>12</v>
      </c>
      <c r="D999">
        <v>365</v>
      </c>
      <c r="E999">
        <v>2</v>
      </c>
      <c r="F999">
        <v>0</v>
      </c>
      <c r="G999">
        <v>2030</v>
      </c>
      <c r="H999" s="17" t="s">
        <v>2219</v>
      </c>
      <c r="I999">
        <v>1</v>
      </c>
      <c r="J999">
        <v>0</v>
      </c>
      <c r="K999" s="17" t="s">
        <v>2252</v>
      </c>
      <c r="L999" s="1">
        <v>44671</v>
      </c>
      <c r="M999">
        <v>-72.8</v>
      </c>
      <c r="N999" s="17" t="s">
        <v>451</v>
      </c>
      <c r="O999">
        <v>5556</v>
      </c>
      <c r="P999" s="17" t="s">
        <v>438</v>
      </c>
      <c r="Q999">
        <v>0</v>
      </c>
      <c r="R999" s="17" t="s">
        <v>673</v>
      </c>
      <c r="S999" s="17" t="s">
        <v>440</v>
      </c>
      <c r="T999" s="17" t="s">
        <v>2221</v>
      </c>
      <c r="U999">
        <v>1</v>
      </c>
      <c r="V999">
        <v>2022</v>
      </c>
      <c r="W999" s="17" t="s">
        <v>5953</v>
      </c>
      <c r="X999" s="17" t="s">
        <v>2223</v>
      </c>
      <c r="Y999">
        <v>6</v>
      </c>
      <c r="Z999" s="17" t="s">
        <v>443</v>
      </c>
      <c r="AA999" s="17" t="s">
        <v>443</v>
      </c>
      <c r="AB999" s="17" t="s">
        <v>444</v>
      </c>
      <c r="AC999">
        <v>0</v>
      </c>
      <c r="AD999">
        <v>0</v>
      </c>
      <c r="AE999">
        <v>0</v>
      </c>
      <c r="AF999">
        <v>2022</v>
      </c>
      <c r="AG999" s="1">
        <v>44562</v>
      </c>
      <c r="AH999" s="1">
        <v>44773</v>
      </c>
      <c r="AI999" s="1">
        <v>44785</v>
      </c>
      <c r="AJ999" s="17" t="s">
        <v>34</v>
      </c>
      <c r="AK999" s="17" t="s">
        <v>35</v>
      </c>
      <c r="AL999" s="17" t="s">
        <v>10388</v>
      </c>
      <c r="AM999" s="17">
        <f>MONTH(EMPENHO[[#This Row],[data_empenho]])</f>
        <v>4</v>
      </c>
    </row>
    <row r="1000" spans="1:39" x14ac:dyDescent="0.25">
      <c r="A1000">
        <v>5</v>
      </c>
      <c r="B1000">
        <v>502</v>
      </c>
      <c r="C1000">
        <v>12</v>
      </c>
      <c r="D1000">
        <v>365</v>
      </c>
      <c r="E1000">
        <v>2</v>
      </c>
      <c r="F1000">
        <v>0</v>
      </c>
      <c r="G1000">
        <v>2030</v>
      </c>
      <c r="H1000" s="17" t="s">
        <v>2219</v>
      </c>
      <c r="I1000">
        <v>1</v>
      </c>
      <c r="J1000">
        <v>0</v>
      </c>
      <c r="K1000" s="17" t="s">
        <v>2252</v>
      </c>
      <c r="L1000" s="1">
        <v>44718</v>
      </c>
      <c r="M1000">
        <v>-147.44999999999999</v>
      </c>
      <c r="N1000" s="17" t="s">
        <v>451</v>
      </c>
      <c r="O1000">
        <v>5556</v>
      </c>
      <c r="P1000" s="17" t="s">
        <v>438</v>
      </c>
      <c r="Q1000">
        <v>0</v>
      </c>
      <c r="R1000" s="17" t="s">
        <v>673</v>
      </c>
      <c r="S1000" s="17" t="s">
        <v>440</v>
      </c>
      <c r="T1000" s="17" t="s">
        <v>2221</v>
      </c>
      <c r="U1000">
        <v>1</v>
      </c>
      <c r="V1000">
        <v>2022</v>
      </c>
      <c r="W1000" s="17" t="s">
        <v>8877</v>
      </c>
      <c r="X1000" s="17" t="s">
        <v>2223</v>
      </c>
      <c r="Y1000">
        <v>6</v>
      </c>
      <c r="Z1000" s="17" t="s">
        <v>443</v>
      </c>
      <c r="AA1000" s="17" t="s">
        <v>443</v>
      </c>
      <c r="AB1000" s="17" t="s">
        <v>444</v>
      </c>
      <c r="AC1000">
        <v>0</v>
      </c>
      <c r="AD1000">
        <v>0</v>
      </c>
      <c r="AE1000">
        <v>0</v>
      </c>
      <c r="AF1000">
        <v>2022</v>
      </c>
      <c r="AG1000" s="1">
        <v>44562</v>
      </c>
      <c r="AH1000" s="1">
        <v>44773</v>
      </c>
      <c r="AI1000" s="1">
        <v>44785</v>
      </c>
      <c r="AJ1000" s="17" t="s">
        <v>34</v>
      </c>
      <c r="AK1000" s="17" t="s">
        <v>35</v>
      </c>
      <c r="AL1000" s="17" t="s">
        <v>10388</v>
      </c>
      <c r="AM1000" s="17">
        <f>MONTH(EMPENHO[[#This Row],[data_empenho]])</f>
        <v>6</v>
      </c>
    </row>
    <row r="1001" spans="1:39" x14ac:dyDescent="0.25">
      <c r="A1001">
        <v>5</v>
      </c>
      <c r="B1001">
        <v>502</v>
      </c>
      <c r="C1001">
        <v>12</v>
      </c>
      <c r="D1001">
        <v>361</v>
      </c>
      <c r="E1001">
        <v>2</v>
      </c>
      <c r="F1001">
        <v>0</v>
      </c>
      <c r="G1001">
        <v>2029</v>
      </c>
      <c r="H1001" s="17" t="s">
        <v>2219</v>
      </c>
      <c r="I1001">
        <v>1</v>
      </c>
      <c r="J1001">
        <v>0</v>
      </c>
      <c r="K1001" s="17" t="s">
        <v>2254</v>
      </c>
      <c r="L1001" s="1">
        <v>44601</v>
      </c>
      <c r="M1001">
        <v>2678.75</v>
      </c>
      <c r="N1001" s="17" t="s">
        <v>437</v>
      </c>
      <c r="O1001">
        <v>5556</v>
      </c>
      <c r="P1001" s="17" t="s">
        <v>438</v>
      </c>
      <c r="Q1001">
        <v>0</v>
      </c>
      <c r="R1001" s="17" t="s">
        <v>673</v>
      </c>
      <c r="S1001" s="17" t="s">
        <v>440</v>
      </c>
      <c r="T1001" s="17" t="s">
        <v>2221</v>
      </c>
      <c r="U1001">
        <v>1</v>
      </c>
      <c r="V1001">
        <v>2022</v>
      </c>
      <c r="W1001" s="17" t="s">
        <v>2255</v>
      </c>
      <c r="X1001" s="17" t="s">
        <v>2223</v>
      </c>
      <c r="Y1001">
        <v>6</v>
      </c>
      <c r="Z1001" s="17" t="s">
        <v>443</v>
      </c>
      <c r="AA1001" s="17" t="s">
        <v>443</v>
      </c>
      <c r="AB1001" s="17" t="s">
        <v>444</v>
      </c>
      <c r="AC1001">
        <v>0</v>
      </c>
      <c r="AD1001">
        <v>0</v>
      </c>
      <c r="AE1001">
        <v>0</v>
      </c>
      <c r="AF1001">
        <v>2022</v>
      </c>
      <c r="AG1001" s="1">
        <v>44562</v>
      </c>
      <c r="AH1001" s="1">
        <v>44773</v>
      </c>
      <c r="AI1001" s="1">
        <v>44785</v>
      </c>
      <c r="AJ1001" s="17" t="s">
        <v>34</v>
      </c>
      <c r="AK1001" s="17" t="s">
        <v>35</v>
      </c>
      <c r="AL1001" s="17" t="s">
        <v>10388</v>
      </c>
      <c r="AM1001" s="17">
        <f>MONTH(EMPENHO[[#This Row],[data_empenho]])</f>
        <v>2</v>
      </c>
    </row>
    <row r="1002" spans="1:39" x14ac:dyDescent="0.25">
      <c r="A1002">
        <v>5</v>
      </c>
      <c r="B1002">
        <v>502</v>
      </c>
      <c r="C1002">
        <v>12</v>
      </c>
      <c r="D1002">
        <v>361</v>
      </c>
      <c r="E1002">
        <v>2</v>
      </c>
      <c r="F1002">
        <v>0</v>
      </c>
      <c r="G1002">
        <v>2029</v>
      </c>
      <c r="H1002" s="17" t="s">
        <v>2219</v>
      </c>
      <c r="I1002">
        <v>1</v>
      </c>
      <c r="J1002">
        <v>0</v>
      </c>
      <c r="K1002" s="17" t="s">
        <v>2254</v>
      </c>
      <c r="L1002" s="1">
        <v>44630</v>
      </c>
      <c r="M1002">
        <v>-205</v>
      </c>
      <c r="N1002" s="17" t="s">
        <v>451</v>
      </c>
      <c r="O1002">
        <v>5556</v>
      </c>
      <c r="P1002" s="17" t="s">
        <v>438</v>
      </c>
      <c r="Q1002">
        <v>0</v>
      </c>
      <c r="R1002" s="17" t="s">
        <v>673</v>
      </c>
      <c r="S1002" s="17" t="s">
        <v>440</v>
      </c>
      <c r="T1002" s="17" t="s">
        <v>2221</v>
      </c>
      <c r="U1002">
        <v>1</v>
      </c>
      <c r="V1002">
        <v>2022</v>
      </c>
      <c r="W1002" s="17" t="s">
        <v>4203</v>
      </c>
      <c r="X1002" s="17" t="s">
        <v>2223</v>
      </c>
      <c r="Y1002">
        <v>6</v>
      </c>
      <c r="Z1002" s="17" t="s">
        <v>443</v>
      </c>
      <c r="AA1002" s="17" t="s">
        <v>443</v>
      </c>
      <c r="AB1002" s="17" t="s">
        <v>444</v>
      </c>
      <c r="AC1002">
        <v>0</v>
      </c>
      <c r="AD1002">
        <v>0</v>
      </c>
      <c r="AE1002">
        <v>0</v>
      </c>
      <c r="AF1002">
        <v>2022</v>
      </c>
      <c r="AG1002" s="1">
        <v>44562</v>
      </c>
      <c r="AH1002" s="1">
        <v>44773</v>
      </c>
      <c r="AI1002" s="1">
        <v>44785</v>
      </c>
      <c r="AJ1002" s="17" t="s">
        <v>34</v>
      </c>
      <c r="AK1002" s="17" t="s">
        <v>35</v>
      </c>
      <c r="AL1002" s="17" t="s">
        <v>10388</v>
      </c>
      <c r="AM1002" s="17">
        <f>MONTH(EMPENHO[[#This Row],[data_empenho]])</f>
        <v>3</v>
      </c>
    </row>
    <row r="1003" spans="1:39" x14ac:dyDescent="0.25">
      <c r="A1003">
        <v>5</v>
      </c>
      <c r="B1003">
        <v>502</v>
      </c>
      <c r="C1003">
        <v>12</v>
      </c>
      <c r="D1003">
        <v>361</v>
      </c>
      <c r="E1003">
        <v>2</v>
      </c>
      <c r="F1003">
        <v>0</v>
      </c>
      <c r="G1003">
        <v>2029</v>
      </c>
      <c r="H1003" s="17" t="s">
        <v>2219</v>
      </c>
      <c r="I1003">
        <v>1</v>
      </c>
      <c r="J1003">
        <v>0</v>
      </c>
      <c r="K1003" s="17" t="s">
        <v>2254</v>
      </c>
      <c r="L1003" s="1">
        <v>44630</v>
      </c>
      <c r="M1003">
        <v>-62.5</v>
      </c>
      <c r="N1003" s="17" t="s">
        <v>451</v>
      </c>
      <c r="O1003">
        <v>5556</v>
      </c>
      <c r="P1003" s="17" t="s">
        <v>438</v>
      </c>
      <c r="Q1003">
        <v>0</v>
      </c>
      <c r="R1003" s="17" t="s">
        <v>673</v>
      </c>
      <c r="S1003" s="17" t="s">
        <v>440</v>
      </c>
      <c r="T1003" s="17" t="s">
        <v>2221</v>
      </c>
      <c r="U1003">
        <v>1</v>
      </c>
      <c r="V1003">
        <v>2022</v>
      </c>
      <c r="W1003" s="17" t="s">
        <v>4204</v>
      </c>
      <c r="X1003" s="17" t="s">
        <v>2223</v>
      </c>
      <c r="Y1003">
        <v>6</v>
      </c>
      <c r="Z1003" s="17" t="s">
        <v>443</v>
      </c>
      <c r="AA1003" s="17" t="s">
        <v>443</v>
      </c>
      <c r="AB1003" s="17" t="s">
        <v>444</v>
      </c>
      <c r="AC1003">
        <v>0</v>
      </c>
      <c r="AD1003">
        <v>0</v>
      </c>
      <c r="AE1003">
        <v>0</v>
      </c>
      <c r="AF1003">
        <v>2022</v>
      </c>
      <c r="AG1003" s="1">
        <v>44562</v>
      </c>
      <c r="AH1003" s="1">
        <v>44773</v>
      </c>
      <c r="AI1003" s="1">
        <v>44785</v>
      </c>
      <c r="AJ1003" s="17" t="s">
        <v>34</v>
      </c>
      <c r="AK1003" s="17" t="s">
        <v>35</v>
      </c>
      <c r="AL1003" s="17" t="s">
        <v>10388</v>
      </c>
      <c r="AM1003" s="17">
        <f>MONTH(EMPENHO[[#This Row],[data_empenho]])</f>
        <v>3</v>
      </c>
    </row>
    <row r="1004" spans="1:39" x14ac:dyDescent="0.25">
      <c r="A1004">
        <v>5</v>
      </c>
      <c r="B1004">
        <v>502</v>
      </c>
      <c r="C1004">
        <v>12</v>
      </c>
      <c r="D1004">
        <v>361</v>
      </c>
      <c r="E1004">
        <v>2</v>
      </c>
      <c r="F1004">
        <v>0</v>
      </c>
      <c r="G1004">
        <v>2029</v>
      </c>
      <c r="H1004" s="17" t="s">
        <v>2219</v>
      </c>
      <c r="I1004">
        <v>1</v>
      </c>
      <c r="J1004">
        <v>0</v>
      </c>
      <c r="K1004" s="17" t="s">
        <v>2254</v>
      </c>
      <c r="L1004" s="1">
        <v>44671</v>
      </c>
      <c r="M1004">
        <v>-66.5</v>
      </c>
      <c r="N1004" s="17" t="s">
        <v>451</v>
      </c>
      <c r="O1004">
        <v>5556</v>
      </c>
      <c r="P1004" s="17" t="s">
        <v>438</v>
      </c>
      <c r="Q1004">
        <v>0</v>
      </c>
      <c r="R1004" s="17" t="s">
        <v>673</v>
      </c>
      <c r="S1004" s="17" t="s">
        <v>440</v>
      </c>
      <c r="T1004" s="17" t="s">
        <v>2221</v>
      </c>
      <c r="U1004">
        <v>1</v>
      </c>
      <c r="V1004">
        <v>2022</v>
      </c>
      <c r="W1004" s="17" t="s">
        <v>5954</v>
      </c>
      <c r="X1004" s="17" t="s">
        <v>2223</v>
      </c>
      <c r="Y1004">
        <v>6</v>
      </c>
      <c r="Z1004" s="17" t="s">
        <v>443</v>
      </c>
      <c r="AA1004" s="17" t="s">
        <v>443</v>
      </c>
      <c r="AB1004" s="17" t="s">
        <v>444</v>
      </c>
      <c r="AC1004">
        <v>0</v>
      </c>
      <c r="AD1004">
        <v>0</v>
      </c>
      <c r="AE1004">
        <v>0</v>
      </c>
      <c r="AF1004">
        <v>2022</v>
      </c>
      <c r="AG1004" s="1">
        <v>44562</v>
      </c>
      <c r="AH1004" s="1">
        <v>44773</v>
      </c>
      <c r="AI1004" s="1">
        <v>44785</v>
      </c>
      <c r="AJ1004" s="17" t="s">
        <v>34</v>
      </c>
      <c r="AK1004" s="17" t="s">
        <v>35</v>
      </c>
      <c r="AL1004" s="17" t="s">
        <v>10388</v>
      </c>
      <c r="AM1004" s="17">
        <f>MONTH(EMPENHO[[#This Row],[data_empenho]])</f>
        <v>4</v>
      </c>
    </row>
    <row r="1005" spans="1:39" x14ac:dyDescent="0.25">
      <c r="A1005">
        <v>5</v>
      </c>
      <c r="B1005">
        <v>502</v>
      </c>
      <c r="C1005">
        <v>12</v>
      </c>
      <c r="D1005">
        <v>361</v>
      </c>
      <c r="E1005">
        <v>2</v>
      </c>
      <c r="F1005">
        <v>0</v>
      </c>
      <c r="G1005">
        <v>2029</v>
      </c>
      <c r="H1005" s="17" t="s">
        <v>2219</v>
      </c>
      <c r="I1005">
        <v>1</v>
      </c>
      <c r="J1005">
        <v>0</v>
      </c>
      <c r="K1005" s="17" t="s">
        <v>2254</v>
      </c>
      <c r="L1005" s="1">
        <v>44671</v>
      </c>
      <c r="M1005">
        <v>-660</v>
      </c>
      <c r="N1005" s="17" t="s">
        <v>451</v>
      </c>
      <c r="O1005">
        <v>5556</v>
      </c>
      <c r="P1005" s="17" t="s">
        <v>438</v>
      </c>
      <c r="Q1005">
        <v>0</v>
      </c>
      <c r="R1005" s="17" t="s">
        <v>673</v>
      </c>
      <c r="S1005" s="17" t="s">
        <v>440</v>
      </c>
      <c r="T1005" s="17" t="s">
        <v>2221</v>
      </c>
      <c r="U1005">
        <v>1</v>
      </c>
      <c r="V1005">
        <v>2022</v>
      </c>
      <c r="W1005" s="17" t="s">
        <v>5955</v>
      </c>
      <c r="X1005" s="17" t="s">
        <v>2223</v>
      </c>
      <c r="Y1005">
        <v>6</v>
      </c>
      <c r="Z1005" s="17" t="s">
        <v>443</v>
      </c>
      <c r="AA1005" s="17" t="s">
        <v>443</v>
      </c>
      <c r="AB1005" s="17" t="s">
        <v>444</v>
      </c>
      <c r="AC1005">
        <v>0</v>
      </c>
      <c r="AD1005">
        <v>0</v>
      </c>
      <c r="AE1005">
        <v>0</v>
      </c>
      <c r="AF1005">
        <v>2022</v>
      </c>
      <c r="AG1005" s="1">
        <v>44562</v>
      </c>
      <c r="AH1005" s="1">
        <v>44773</v>
      </c>
      <c r="AI1005" s="1">
        <v>44785</v>
      </c>
      <c r="AJ1005" s="17" t="s">
        <v>34</v>
      </c>
      <c r="AK1005" s="17" t="s">
        <v>35</v>
      </c>
      <c r="AL1005" s="17" t="s">
        <v>10388</v>
      </c>
      <c r="AM1005" s="17">
        <f>MONTH(EMPENHO[[#This Row],[data_empenho]])</f>
        <v>4</v>
      </c>
    </row>
    <row r="1006" spans="1:39" x14ac:dyDescent="0.25">
      <c r="A1006">
        <v>5</v>
      </c>
      <c r="B1006">
        <v>502</v>
      </c>
      <c r="C1006">
        <v>12</v>
      </c>
      <c r="D1006">
        <v>361</v>
      </c>
      <c r="E1006">
        <v>2</v>
      </c>
      <c r="F1006">
        <v>0</v>
      </c>
      <c r="G1006">
        <v>2029</v>
      </c>
      <c r="H1006" s="17" t="s">
        <v>2219</v>
      </c>
      <c r="I1006">
        <v>1</v>
      </c>
      <c r="J1006">
        <v>0</v>
      </c>
      <c r="K1006" s="17" t="s">
        <v>2254</v>
      </c>
      <c r="L1006" s="1">
        <v>44718</v>
      </c>
      <c r="M1006">
        <v>-122.5</v>
      </c>
      <c r="N1006" s="17" t="s">
        <v>451</v>
      </c>
      <c r="O1006">
        <v>5556</v>
      </c>
      <c r="P1006" s="17" t="s">
        <v>438</v>
      </c>
      <c r="Q1006">
        <v>0</v>
      </c>
      <c r="R1006" s="17" t="s">
        <v>673</v>
      </c>
      <c r="S1006" s="17" t="s">
        <v>440</v>
      </c>
      <c r="T1006" s="17" t="s">
        <v>2221</v>
      </c>
      <c r="U1006">
        <v>1</v>
      </c>
      <c r="V1006">
        <v>2022</v>
      </c>
      <c r="W1006" s="17" t="s">
        <v>8878</v>
      </c>
      <c r="X1006" s="17" t="s">
        <v>2223</v>
      </c>
      <c r="Y1006">
        <v>6</v>
      </c>
      <c r="Z1006" s="17" t="s">
        <v>443</v>
      </c>
      <c r="AA1006" s="17" t="s">
        <v>443</v>
      </c>
      <c r="AB1006" s="17" t="s">
        <v>444</v>
      </c>
      <c r="AC1006">
        <v>0</v>
      </c>
      <c r="AD1006">
        <v>0</v>
      </c>
      <c r="AE1006">
        <v>0</v>
      </c>
      <c r="AF1006">
        <v>2022</v>
      </c>
      <c r="AG1006" s="1">
        <v>44562</v>
      </c>
      <c r="AH1006" s="1">
        <v>44773</v>
      </c>
      <c r="AI1006" s="1">
        <v>44785</v>
      </c>
      <c r="AJ1006" s="17" t="s">
        <v>34</v>
      </c>
      <c r="AK1006" s="17" t="s">
        <v>35</v>
      </c>
      <c r="AL1006" s="17" t="s">
        <v>10388</v>
      </c>
      <c r="AM1006" s="17">
        <f>MONTH(EMPENHO[[#This Row],[data_empenho]])</f>
        <v>6</v>
      </c>
    </row>
    <row r="1007" spans="1:39" x14ac:dyDescent="0.25">
      <c r="A1007">
        <v>5</v>
      </c>
      <c r="B1007">
        <v>502</v>
      </c>
      <c r="C1007">
        <v>12</v>
      </c>
      <c r="D1007">
        <v>361</v>
      </c>
      <c r="E1007">
        <v>2</v>
      </c>
      <c r="F1007">
        <v>0</v>
      </c>
      <c r="G1007">
        <v>2029</v>
      </c>
      <c r="H1007" s="17" t="s">
        <v>2219</v>
      </c>
      <c r="I1007">
        <v>1001</v>
      </c>
      <c r="J1007">
        <v>0</v>
      </c>
      <c r="K1007" s="17" t="s">
        <v>2256</v>
      </c>
      <c r="L1007" s="1">
        <v>44601</v>
      </c>
      <c r="M1007">
        <v>487.5</v>
      </c>
      <c r="N1007" s="17" t="s">
        <v>437</v>
      </c>
      <c r="O1007">
        <v>5556</v>
      </c>
      <c r="P1007" s="17" t="s">
        <v>438</v>
      </c>
      <c r="Q1007">
        <v>0</v>
      </c>
      <c r="R1007" s="17" t="s">
        <v>673</v>
      </c>
      <c r="S1007" s="17" t="s">
        <v>440</v>
      </c>
      <c r="T1007" s="17" t="s">
        <v>2221</v>
      </c>
      <c r="U1007">
        <v>1</v>
      </c>
      <c r="V1007">
        <v>2022</v>
      </c>
      <c r="W1007" s="17" t="s">
        <v>2257</v>
      </c>
      <c r="X1007" s="17" t="s">
        <v>2223</v>
      </c>
      <c r="Y1007">
        <v>6</v>
      </c>
      <c r="Z1007" s="17" t="s">
        <v>443</v>
      </c>
      <c r="AA1007" s="17" t="s">
        <v>443</v>
      </c>
      <c r="AB1007" s="17" t="s">
        <v>444</v>
      </c>
      <c r="AC1007">
        <v>0</v>
      </c>
      <c r="AD1007">
        <v>0</v>
      </c>
      <c r="AE1007">
        <v>0</v>
      </c>
      <c r="AF1007">
        <v>2022</v>
      </c>
      <c r="AG1007" s="1">
        <v>44562</v>
      </c>
      <c r="AH1007" s="1">
        <v>44773</v>
      </c>
      <c r="AI1007" s="1">
        <v>44785</v>
      </c>
      <c r="AJ1007" s="17" t="s">
        <v>34</v>
      </c>
      <c r="AK1007" s="17" t="s">
        <v>35</v>
      </c>
      <c r="AL1007" s="17" t="s">
        <v>10388</v>
      </c>
      <c r="AM1007" s="17">
        <f>MONTH(EMPENHO[[#This Row],[data_empenho]])</f>
        <v>2</v>
      </c>
    </row>
    <row r="1008" spans="1:39" x14ac:dyDescent="0.25">
      <c r="A1008">
        <v>5</v>
      </c>
      <c r="B1008">
        <v>502</v>
      </c>
      <c r="C1008">
        <v>12</v>
      </c>
      <c r="D1008">
        <v>361</v>
      </c>
      <c r="E1008">
        <v>2</v>
      </c>
      <c r="F1008">
        <v>0</v>
      </c>
      <c r="G1008">
        <v>2029</v>
      </c>
      <c r="H1008" s="17" t="s">
        <v>2219</v>
      </c>
      <c r="I1008">
        <v>1</v>
      </c>
      <c r="J1008">
        <v>0</v>
      </c>
      <c r="K1008" s="17" t="s">
        <v>2258</v>
      </c>
      <c r="L1008" s="1">
        <v>44601</v>
      </c>
      <c r="M1008">
        <v>3101.61</v>
      </c>
      <c r="N1008" s="17" t="s">
        <v>437</v>
      </c>
      <c r="O1008">
        <v>5449</v>
      </c>
      <c r="P1008" s="17" t="s">
        <v>438</v>
      </c>
      <c r="Q1008">
        <v>0</v>
      </c>
      <c r="R1008" s="17" t="s">
        <v>673</v>
      </c>
      <c r="S1008" s="17" t="s">
        <v>440</v>
      </c>
      <c r="T1008" s="17" t="s">
        <v>2221</v>
      </c>
      <c r="U1008">
        <v>1</v>
      </c>
      <c r="V1008">
        <v>2022</v>
      </c>
      <c r="W1008" s="17" t="s">
        <v>2259</v>
      </c>
      <c r="X1008" s="17" t="s">
        <v>2223</v>
      </c>
      <c r="Y1008">
        <v>6</v>
      </c>
      <c r="Z1008" s="17" t="s">
        <v>443</v>
      </c>
      <c r="AA1008" s="17" t="s">
        <v>443</v>
      </c>
      <c r="AB1008" s="17" t="s">
        <v>444</v>
      </c>
      <c r="AC1008">
        <v>0</v>
      </c>
      <c r="AD1008">
        <v>0</v>
      </c>
      <c r="AE1008">
        <v>0</v>
      </c>
      <c r="AF1008">
        <v>2022</v>
      </c>
      <c r="AG1008" s="1">
        <v>44562</v>
      </c>
      <c r="AH1008" s="1">
        <v>44773</v>
      </c>
      <c r="AI1008" s="1">
        <v>44785</v>
      </c>
      <c r="AJ1008" s="17" t="s">
        <v>34</v>
      </c>
      <c r="AK1008" s="17" t="s">
        <v>35</v>
      </c>
      <c r="AL1008" s="17" t="s">
        <v>10388</v>
      </c>
      <c r="AM1008" s="17">
        <f>MONTH(EMPENHO[[#This Row],[data_empenho]])</f>
        <v>2</v>
      </c>
    </row>
    <row r="1009" spans="1:39" x14ac:dyDescent="0.25">
      <c r="A1009">
        <v>5</v>
      </c>
      <c r="B1009">
        <v>502</v>
      </c>
      <c r="C1009">
        <v>12</v>
      </c>
      <c r="D1009">
        <v>361</v>
      </c>
      <c r="E1009">
        <v>2</v>
      </c>
      <c r="F1009">
        <v>0</v>
      </c>
      <c r="G1009">
        <v>2029</v>
      </c>
      <c r="H1009" s="17" t="s">
        <v>2219</v>
      </c>
      <c r="I1009">
        <v>1</v>
      </c>
      <c r="J1009">
        <v>0</v>
      </c>
      <c r="K1009" s="17" t="s">
        <v>2258</v>
      </c>
      <c r="L1009" s="1">
        <v>44630</v>
      </c>
      <c r="M1009">
        <v>-181.98</v>
      </c>
      <c r="N1009" s="17" t="s">
        <v>451</v>
      </c>
      <c r="O1009">
        <v>5449</v>
      </c>
      <c r="P1009" s="17" t="s">
        <v>438</v>
      </c>
      <c r="Q1009">
        <v>0</v>
      </c>
      <c r="R1009" s="17" t="s">
        <v>673</v>
      </c>
      <c r="S1009" s="17" t="s">
        <v>440</v>
      </c>
      <c r="T1009" s="17" t="s">
        <v>2221</v>
      </c>
      <c r="U1009">
        <v>1</v>
      </c>
      <c r="V1009">
        <v>2022</v>
      </c>
      <c r="W1009" s="17" t="s">
        <v>4205</v>
      </c>
      <c r="X1009" s="17" t="s">
        <v>2223</v>
      </c>
      <c r="Y1009">
        <v>6</v>
      </c>
      <c r="Z1009" s="17" t="s">
        <v>443</v>
      </c>
      <c r="AA1009" s="17" t="s">
        <v>443</v>
      </c>
      <c r="AB1009" s="17" t="s">
        <v>444</v>
      </c>
      <c r="AC1009">
        <v>0</v>
      </c>
      <c r="AD1009">
        <v>0</v>
      </c>
      <c r="AE1009">
        <v>0</v>
      </c>
      <c r="AF1009">
        <v>2022</v>
      </c>
      <c r="AG1009" s="1">
        <v>44562</v>
      </c>
      <c r="AH1009" s="1">
        <v>44773</v>
      </c>
      <c r="AI1009" s="1">
        <v>44785</v>
      </c>
      <c r="AJ1009" s="17" t="s">
        <v>34</v>
      </c>
      <c r="AK1009" s="17" t="s">
        <v>35</v>
      </c>
      <c r="AL1009" s="17" t="s">
        <v>10388</v>
      </c>
      <c r="AM1009" s="17">
        <f>MONTH(EMPENHO[[#This Row],[data_empenho]])</f>
        <v>3</v>
      </c>
    </row>
    <row r="1010" spans="1:39" x14ac:dyDescent="0.25">
      <c r="A1010">
        <v>5</v>
      </c>
      <c r="B1010">
        <v>502</v>
      </c>
      <c r="C1010">
        <v>12</v>
      </c>
      <c r="D1010">
        <v>361</v>
      </c>
      <c r="E1010">
        <v>2</v>
      </c>
      <c r="F1010">
        <v>0</v>
      </c>
      <c r="G1010">
        <v>2029</v>
      </c>
      <c r="H1010" s="17" t="s">
        <v>2219</v>
      </c>
      <c r="I1010">
        <v>1</v>
      </c>
      <c r="J1010">
        <v>0</v>
      </c>
      <c r="K1010" s="17" t="s">
        <v>2258</v>
      </c>
      <c r="L1010" s="1">
        <v>44698</v>
      </c>
      <c r="M1010">
        <v>-181.98</v>
      </c>
      <c r="N1010" s="17" t="s">
        <v>451</v>
      </c>
      <c r="O1010">
        <v>5449</v>
      </c>
      <c r="P1010" s="17" t="s">
        <v>438</v>
      </c>
      <c r="Q1010">
        <v>0</v>
      </c>
      <c r="R1010" s="17" t="s">
        <v>673</v>
      </c>
      <c r="S1010" s="17" t="s">
        <v>440</v>
      </c>
      <c r="T1010" s="17" t="s">
        <v>2221</v>
      </c>
      <c r="U1010">
        <v>1</v>
      </c>
      <c r="V1010">
        <v>2022</v>
      </c>
      <c r="W1010" s="17" t="s">
        <v>7396</v>
      </c>
      <c r="X1010" s="17" t="s">
        <v>2223</v>
      </c>
      <c r="Y1010">
        <v>6</v>
      </c>
      <c r="Z1010" s="17" t="s">
        <v>443</v>
      </c>
      <c r="AA1010" s="17" t="s">
        <v>443</v>
      </c>
      <c r="AB1010" s="17" t="s">
        <v>444</v>
      </c>
      <c r="AC1010">
        <v>0</v>
      </c>
      <c r="AD1010">
        <v>0</v>
      </c>
      <c r="AE1010">
        <v>0</v>
      </c>
      <c r="AF1010">
        <v>2022</v>
      </c>
      <c r="AG1010" s="1">
        <v>44562</v>
      </c>
      <c r="AH1010" s="1">
        <v>44773</v>
      </c>
      <c r="AI1010" s="1">
        <v>44785</v>
      </c>
      <c r="AJ1010" s="17" t="s">
        <v>34</v>
      </c>
      <c r="AK1010" s="17" t="s">
        <v>35</v>
      </c>
      <c r="AL1010" s="17" t="s">
        <v>10388</v>
      </c>
      <c r="AM1010" s="17">
        <f>MONTH(EMPENHO[[#This Row],[data_empenho]])</f>
        <v>5</v>
      </c>
    </row>
    <row r="1011" spans="1:39" x14ac:dyDescent="0.25">
      <c r="A1011">
        <v>5</v>
      </c>
      <c r="B1011">
        <v>502</v>
      </c>
      <c r="C1011">
        <v>12</v>
      </c>
      <c r="D1011">
        <v>361</v>
      </c>
      <c r="E1011">
        <v>2</v>
      </c>
      <c r="F1011">
        <v>0</v>
      </c>
      <c r="G1011">
        <v>2029</v>
      </c>
      <c r="H1011" s="17" t="s">
        <v>2219</v>
      </c>
      <c r="I1011">
        <v>1</v>
      </c>
      <c r="J1011">
        <v>0</v>
      </c>
      <c r="K1011" s="17" t="s">
        <v>2258</v>
      </c>
      <c r="L1011" s="1">
        <v>44761</v>
      </c>
      <c r="M1011">
        <v>-2669.04</v>
      </c>
      <c r="N1011" s="17" t="s">
        <v>451</v>
      </c>
      <c r="O1011">
        <v>5449</v>
      </c>
      <c r="P1011" s="17" t="s">
        <v>438</v>
      </c>
      <c r="Q1011">
        <v>0</v>
      </c>
      <c r="R1011" s="17" t="s">
        <v>673</v>
      </c>
      <c r="S1011" s="17" t="s">
        <v>440</v>
      </c>
      <c r="T1011" s="17" t="s">
        <v>2221</v>
      </c>
      <c r="U1011">
        <v>1</v>
      </c>
      <c r="V1011">
        <v>2022</v>
      </c>
      <c r="W1011" s="17" t="s">
        <v>10394</v>
      </c>
      <c r="X1011" s="17" t="s">
        <v>2223</v>
      </c>
      <c r="Y1011">
        <v>6</v>
      </c>
      <c r="Z1011" s="17" t="s">
        <v>443</v>
      </c>
      <c r="AA1011" s="17" t="s">
        <v>443</v>
      </c>
      <c r="AB1011" s="17" t="s">
        <v>444</v>
      </c>
      <c r="AC1011">
        <v>0</v>
      </c>
      <c r="AD1011">
        <v>0</v>
      </c>
      <c r="AE1011">
        <v>0</v>
      </c>
      <c r="AF1011">
        <v>2022</v>
      </c>
      <c r="AG1011" s="1">
        <v>44562</v>
      </c>
      <c r="AH1011" s="1">
        <v>44773</v>
      </c>
      <c r="AI1011" s="1">
        <v>44785</v>
      </c>
      <c r="AJ1011" s="17" t="s">
        <v>34</v>
      </c>
      <c r="AK1011" s="17" t="s">
        <v>35</v>
      </c>
      <c r="AL1011" s="17" t="s">
        <v>10388</v>
      </c>
      <c r="AM1011" s="17">
        <f>MONTH(EMPENHO[[#This Row],[data_empenho]])</f>
        <v>7</v>
      </c>
    </row>
    <row r="1012" spans="1:39" x14ac:dyDescent="0.25">
      <c r="A1012">
        <v>5</v>
      </c>
      <c r="B1012">
        <v>502</v>
      </c>
      <c r="C1012">
        <v>12</v>
      </c>
      <c r="D1012">
        <v>361</v>
      </c>
      <c r="E1012">
        <v>2</v>
      </c>
      <c r="F1012">
        <v>0</v>
      </c>
      <c r="G1012">
        <v>2029</v>
      </c>
      <c r="H1012" s="17" t="s">
        <v>2219</v>
      </c>
      <c r="I1012">
        <v>1001</v>
      </c>
      <c r="J1012">
        <v>0</v>
      </c>
      <c r="K1012" s="17" t="s">
        <v>2260</v>
      </c>
      <c r="L1012" s="1">
        <v>44601</v>
      </c>
      <c r="M1012">
        <v>5761.32</v>
      </c>
      <c r="N1012" s="17" t="s">
        <v>437</v>
      </c>
      <c r="O1012">
        <v>5449</v>
      </c>
      <c r="P1012" s="17" t="s">
        <v>438</v>
      </c>
      <c r="Q1012">
        <v>0</v>
      </c>
      <c r="R1012" s="17" t="s">
        <v>673</v>
      </c>
      <c r="S1012" s="17" t="s">
        <v>440</v>
      </c>
      <c r="T1012" s="17" t="s">
        <v>2221</v>
      </c>
      <c r="U1012">
        <v>1</v>
      </c>
      <c r="V1012">
        <v>2022</v>
      </c>
      <c r="W1012" s="17" t="s">
        <v>2261</v>
      </c>
      <c r="X1012" s="17" t="s">
        <v>2223</v>
      </c>
      <c r="Y1012">
        <v>6</v>
      </c>
      <c r="Z1012" s="17" t="s">
        <v>443</v>
      </c>
      <c r="AA1012" s="17" t="s">
        <v>443</v>
      </c>
      <c r="AB1012" s="17" t="s">
        <v>444</v>
      </c>
      <c r="AC1012">
        <v>0</v>
      </c>
      <c r="AD1012">
        <v>0</v>
      </c>
      <c r="AE1012">
        <v>0</v>
      </c>
      <c r="AF1012">
        <v>2022</v>
      </c>
      <c r="AG1012" s="1">
        <v>44562</v>
      </c>
      <c r="AH1012" s="1">
        <v>44773</v>
      </c>
      <c r="AI1012" s="1">
        <v>44785</v>
      </c>
      <c r="AJ1012" s="17" t="s">
        <v>34</v>
      </c>
      <c r="AK1012" s="17" t="s">
        <v>35</v>
      </c>
      <c r="AL1012" s="17" t="s">
        <v>10388</v>
      </c>
      <c r="AM1012" s="17">
        <f>MONTH(EMPENHO[[#This Row],[data_empenho]])</f>
        <v>2</v>
      </c>
    </row>
    <row r="1013" spans="1:39" x14ac:dyDescent="0.25">
      <c r="A1013">
        <v>5</v>
      </c>
      <c r="B1013">
        <v>502</v>
      </c>
      <c r="C1013">
        <v>12</v>
      </c>
      <c r="D1013">
        <v>361</v>
      </c>
      <c r="E1013">
        <v>2</v>
      </c>
      <c r="F1013">
        <v>0</v>
      </c>
      <c r="G1013">
        <v>2029</v>
      </c>
      <c r="H1013" s="17" t="s">
        <v>2219</v>
      </c>
      <c r="I1013">
        <v>1001</v>
      </c>
      <c r="J1013">
        <v>0</v>
      </c>
      <c r="K1013" s="17" t="s">
        <v>2260</v>
      </c>
      <c r="L1013" s="1">
        <v>44630</v>
      </c>
      <c r="M1013">
        <v>-306.7</v>
      </c>
      <c r="N1013" s="17" t="s">
        <v>451</v>
      </c>
      <c r="O1013">
        <v>5449</v>
      </c>
      <c r="P1013" s="17" t="s">
        <v>438</v>
      </c>
      <c r="Q1013">
        <v>0</v>
      </c>
      <c r="R1013" s="17" t="s">
        <v>673</v>
      </c>
      <c r="S1013" s="17" t="s">
        <v>440</v>
      </c>
      <c r="T1013" s="17" t="s">
        <v>2221</v>
      </c>
      <c r="U1013">
        <v>1</v>
      </c>
      <c r="V1013">
        <v>2022</v>
      </c>
      <c r="W1013" s="17" t="s">
        <v>4206</v>
      </c>
      <c r="X1013" s="17" t="s">
        <v>2223</v>
      </c>
      <c r="Y1013">
        <v>6</v>
      </c>
      <c r="Z1013" s="17" t="s">
        <v>443</v>
      </c>
      <c r="AA1013" s="17" t="s">
        <v>443</v>
      </c>
      <c r="AB1013" s="17" t="s">
        <v>444</v>
      </c>
      <c r="AC1013">
        <v>0</v>
      </c>
      <c r="AD1013">
        <v>0</v>
      </c>
      <c r="AE1013">
        <v>0</v>
      </c>
      <c r="AF1013">
        <v>2022</v>
      </c>
      <c r="AG1013" s="1">
        <v>44562</v>
      </c>
      <c r="AH1013" s="1">
        <v>44773</v>
      </c>
      <c r="AI1013" s="1">
        <v>44785</v>
      </c>
      <c r="AJ1013" s="17" t="s">
        <v>34</v>
      </c>
      <c r="AK1013" s="17" t="s">
        <v>35</v>
      </c>
      <c r="AL1013" s="17" t="s">
        <v>10388</v>
      </c>
      <c r="AM1013" s="17">
        <f>MONTH(EMPENHO[[#This Row],[data_empenho]])</f>
        <v>3</v>
      </c>
    </row>
    <row r="1014" spans="1:39" x14ac:dyDescent="0.25">
      <c r="A1014">
        <v>5</v>
      </c>
      <c r="B1014">
        <v>502</v>
      </c>
      <c r="C1014">
        <v>12</v>
      </c>
      <c r="D1014">
        <v>361</v>
      </c>
      <c r="E1014">
        <v>2</v>
      </c>
      <c r="F1014">
        <v>0</v>
      </c>
      <c r="G1014">
        <v>2029</v>
      </c>
      <c r="H1014" s="17" t="s">
        <v>2219</v>
      </c>
      <c r="I1014">
        <v>1001</v>
      </c>
      <c r="J1014">
        <v>0</v>
      </c>
      <c r="K1014" s="17" t="s">
        <v>2260</v>
      </c>
      <c r="L1014" s="1">
        <v>44698</v>
      </c>
      <c r="M1014">
        <v>-1500</v>
      </c>
      <c r="N1014" s="17" t="s">
        <v>451</v>
      </c>
      <c r="O1014">
        <v>5449</v>
      </c>
      <c r="P1014" s="17" t="s">
        <v>438</v>
      </c>
      <c r="Q1014">
        <v>0</v>
      </c>
      <c r="R1014" s="17" t="s">
        <v>673</v>
      </c>
      <c r="S1014" s="17" t="s">
        <v>440</v>
      </c>
      <c r="T1014" s="17" t="s">
        <v>2221</v>
      </c>
      <c r="U1014">
        <v>1</v>
      </c>
      <c r="V1014">
        <v>2022</v>
      </c>
      <c r="W1014" s="17" t="s">
        <v>790</v>
      </c>
      <c r="X1014" s="17" t="s">
        <v>2223</v>
      </c>
      <c r="Y1014">
        <v>6</v>
      </c>
      <c r="Z1014" s="17" t="s">
        <v>443</v>
      </c>
      <c r="AA1014" s="17" t="s">
        <v>443</v>
      </c>
      <c r="AB1014" s="17" t="s">
        <v>444</v>
      </c>
      <c r="AC1014">
        <v>0</v>
      </c>
      <c r="AD1014">
        <v>0</v>
      </c>
      <c r="AE1014">
        <v>0</v>
      </c>
      <c r="AF1014">
        <v>2022</v>
      </c>
      <c r="AG1014" s="1">
        <v>44562</v>
      </c>
      <c r="AH1014" s="1">
        <v>44773</v>
      </c>
      <c r="AI1014" s="1">
        <v>44785</v>
      </c>
      <c r="AJ1014" s="17" t="s">
        <v>34</v>
      </c>
      <c r="AK1014" s="17" t="s">
        <v>35</v>
      </c>
      <c r="AL1014" s="17" t="s">
        <v>10388</v>
      </c>
      <c r="AM1014" s="17">
        <f>MONTH(EMPENHO[[#This Row],[data_empenho]])</f>
        <v>5</v>
      </c>
    </row>
    <row r="1015" spans="1:39" x14ac:dyDescent="0.25">
      <c r="A1015">
        <v>5</v>
      </c>
      <c r="B1015">
        <v>502</v>
      </c>
      <c r="C1015">
        <v>12</v>
      </c>
      <c r="D1015">
        <v>361</v>
      </c>
      <c r="E1015">
        <v>2</v>
      </c>
      <c r="F1015">
        <v>0</v>
      </c>
      <c r="G1015">
        <v>2029</v>
      </c>
      <c r="H1015" s="17" t="s">
        <v>2219</v>
      </c>
      <c r="I1015">
        <v>1001</v>
      </c>
      <c r="J1015">
        <v>0</v>
      </c>
      <c r="K1015" s="17" t="s">
        <v>2260</v>
      </c>
      <c r="L1015" s="1">
        <v>44761</v>
      </c>
      <c r="M1015">
        <v>-630.96</v>
      </c>
      <c r="N1015" s="17" t="s">
        <v>451</v>
      </c>
      <c r="O1015">
        <v>5449</v>
      </c>
      <c r="P1015" s="17" t="s">
        <v>438</v>
      </c>
      <c r="Q1015">
        <v>0</v>
      </c>
      <c r="R1015" s="17" t="s">
        <v>673</v>
      </c>
      <c r="S1015" s="17" t="s">
        <v>440</v>
      </c>
      <c r="T1015" s="17" t="s">
        <v>2221</v>
      </c>
      <c r="U1015">
        <v>1</v>
      </c>
      <c r="V1015">
        <v>2022</v>
      </c>
      <c r="W1015" s="17" t="s">
        <v>10394</v>
      </c>
      <c r="X1015" s="17" t="s">
        <v>2223</v>
      </c>
      <c r="Y1015">
        <v>6</v>
      </c>
      <c r="Z1015" s="17" t="s">
        <v>443</v>
      </c>
      <c r="AA1015" s="17" t="s">
        <v>443</v>
      </c>
      <c r="AB1015" s="17" t="s">
        <v>444</v>
      </c>
      <c r="AC1015">
        <v>0</v>
      </c>
      <c r="AD1015">
        <v>0</v>
      </c>
      <c r="AE1015">
        <v>0</v>
      </c>
      <c r="AF1015">
        <v>2022</v>
      </c>
      <c r="AG1015" s="1">
        <v>44562</v>
      </c>
      <c r="AH1015" s="1">
        <v>44773</v>
      </c>
      <c r="AI1015" s="1">
        <v>44785</v>
      </c>
      <c r="AJ1015" s="17" t="s">
        <v>34</v>
      </c>
      <c r="AK1015" s="17" t="s">
        <v>35</v>
      </c>
      <c r="AL1015" s="17" t="s">
        <v>10388</v>
      </c>
      <c r="AM1015" s="17">
        <f>MONTH(EMPENHO[[#This Row],[data_empenho]])</f>
        <v>7</v>
      </c>
    </row>
    <row r="1016" spans="1:39" x14ac:dyDescent="0.25">
      <c r="A1016">
        <v>5</v>
      </c>
      <c r="B1016">
        <v>502</v>
      </c>
      <c r="C1016">
        <v>12</v>
      </c>
      <c r="D1016">
        <v>365</v>
      </c>
      <c r="E1016">
        <v>2</v>
      </c>
      <c r="F1016">
        <v>0</v>
      </c>
      <c r="G1016">
        <v>2030</v>
      </c>
      <c r="H1016" s="17" t="s">
        <v>2219</v>
      </c>
      <c r="I1016">
        <v>1</v>
      </c>
      <c r="J1016">
        <v>0</v>
      </c>
      <c r="K1016" s="17" t="s">
        <v>2262</v>
      </c>
      <c r="L1016" s="1">
        <v>44601</v>
      </c>
      <c r="M1016">
        <v>31043.77</v>
      </c>
      <c r="N1016" s="17" t="s">
        <v>437</v>
      </c>
      <c r="O1016">
        <v>5449</v>
      </c>
      <c r="P1016" s="17" t="s">
        <v>438</v>
      </c>
      <c r="Q1016">
        <v>0</v>
      </c>
      <c r="R1016" s="17" t="s">
        <v>673</v>
      </c>
      <c r="S1016" s="17" t="s">
        <v>440</v>
      </c>
      <c r="T1016" s="17" t="s">
        <v>2221</v>
      </c>
      <c r="U1016">
        <v>1</v>
      </c>
      <c r="V1016">
        <v>2022</v>
      </c>
      <c r="W1016" s="17" t="s">
        <v>2263</v>
      </c>
      <c r="X1016" s="17" t="s">
        <v>2223</v>
      </c>
      <c r="Y1016">
        <v>6</v>
      </c>
      <c r="Z1016" s="17" t="s">
        <v>443</v>
      </c>
      <c r="AA1016" s="17" t="s">
        <v>443</v>
      </c>
      <c r="AB1016" s="17" t="s">
        <v>444</v>
      </c>
      <c r="AC1016">
        <v>0</v>
      </c>
      <c r="AD1016">
        <v>0</v>
      </c>
      <c r="AE1016">
        <v>0</v>
      </c>
      <c r="AF1016">
        <v>2022</v>
      </c>
      <c r="AG1016" s="1">
        <v>44562</v>
      </c>
      <c r="AH1016" s="1">
        <v>44773</v>
      </c>
      <c r="AI1016" s="1">
        <v>44785</v>
      </c>
      <c r="AJ1016" s="17" t="s">
        <v>34</v>
      </c>
      <c r="AK1016" s="17" t="s">
        <v>35</v>
      </c>
      <c r="AL1016" s="17" t="s">
        <v>10388</v>
      </c>
      <c r="AM1016" s="17">
        <f>MONTH(EMPENHO[[#This Row],[data_empenho]])</f>
        <v>2</v>
      </c>
    </row>
    <row r="1017" spans="1:39" x14ac:dyDescent="0.25">
      <c r="A1017">
        <v>5</v>
      </c>
      <c r="B1017">
        <v>502</v>
      </c>
      <c r="C1017">
        <v>12</v>
      </c>
      <c r="D1017">
        <v>365</v>
      </c>
      <c r="E1017">
        <v>2</v>
      </c>
      <c r="F1017">
        <v>0</v>
      </c>
      <c r="G1017">
        <v>2030</v>
      </c>
      <c r="H1017" s="17" t="s">
        <v>2219</v>
      </c>
      <c r="I1017">
        <v>1</v>
      </c>
      <c r="J1017">
        <v>0</v>
      </c>
      <c r="K1017" s="17" t="s">
        <v>2262</v>
      </c>
      <c r="L1017" s="1">
        <v>44630</v>
      </c>
      <c r="M1017">
        <v>-857.64</v>
      </c>
      <c r="N1017" s="17" t="s">
        <v>451</v>
      </c>
      <c r="O1017">
        <v>5449</v>
      </c>
      <c r="P1017" s="17" t="s">
        <v>438</v>
      </c>
      <c r="Q1017">
        <v>0</v>
      </c>
      <c r="R1017" s="17" t="s">
        <v>673</v>
      </c>
      <c r="S1017" s="17" t="s">
        <v>440</v>
      </c>
      <c r="T1017" s="17" t="s">
        <v>2221</v>
      </c>
      <c r="U1017">
        <v>1</v>
      </c>
      <c r="V1017">
        <v>2022</v>
      </c>
      <c r="W1017" s="17" t="s">
        <v>4206</v>
      </c>
      <c r="X1017" s="17" t="s">
        <v>2223</v>
      </c>
      <c r="Y1017">
        <v>6</v>
      </c>
      <c r="Z1017" s="17" t="s">
        <v>443</v>
      </c>
      <c r="AA1017" s="17" t="s">
        <v>443</v>
      </c>
      <c r="AB1017" s="17" t="s">
        <v>444</v>
      </c>
      <c r="AC1017">
        <v>0</v>
      </c>
      <c r="AD1017">
        <v>0</v>
      </c>
      <c r="AE1017">
        <v>0</v>
      </c>
      <c r="AF1017">
        <v>2022</v>
      </c>
      <c r="AG1017" s="1">
        <v>44562</v>
      </c>
      <c r="AH1017" s="1">
        <v>44773</v>
      </c>
      <c r="AI1017" s="1">
        <v>44785</v>
      </c>
      <c r="AJ1017" s="17" t="s">
        <v>34</v>
      </c>
      <c r="AK1017" s="17" t="s">
        <v>35</v>
      </c>
      <c r="AL1017" s="17" t="s">
        <v>10388</v>
      </c>
      <c r="AM1017" s="17">
        <f>MONTH(EMPENHO[[#This Row],[data_empenho]])</f>
        <v>3</v>
      </c>
    </row>
    <row r="1018" spans="1:39" x14ac:dyDescent="0.25">
      <c r="A1018">
        <v>5</v>
      </c>
      <c r="B1018">
        <v>502</v>
      </c>
      <c r="C1018">
        <v>12</v>
      </c>
      <c r="D1018">
        <v>365</v>
      </c>
      <c r="E1018">
        <v>2</v>
      </c>
      <c r="F1018">
        <v>0</v>
      </c>
      <c r="G1018">
        <v>2030</v>
      </c>
      <c r="H1018" s="17" t="s">
        <v>2219</v>
      </c>
      <c r="I1018">
        <v>1</v>
      </c>
      <c r="J1018">
        <v>0</v>
      </c>
      <c r="K1018" s="17" t="s">
        <v>2262</v>
      </c>
      <c r="L1018" s="1">
        <v>44630</v>
      </c>
      <c r="M1018">
        <v>-3024</v>
      </c>
      <c r="N1018" s="17" t="s">
        <v>451</v>
      </c>
      <c r="O1018">
        <v>5449</v>
      </c>
      <c r="P1018" s="17" t="s">
        <v>438</v>
      </c>
      <c r="Q1018">
        <v>0</v>
      </c>
      <c r="R1018" s="17" t="s">
        <v>673</v>
      </c>
      <c r="S1018" s="17" t="s">
        <v>440</v>
      </c>
      <c r="T1018" s="17" t="s">
        <v>2221</v>
      </c>
      <c r="U1018">
        <v>1</v>
      </c>
      <c r="V1018">
        <v>2022</v>
      </c>
      <c r="W1018" s="17" t="s">
        <v>4207</v>
      </c>
      <c r="X1018" s="17" t="s">
        <v>2223</v>
      </c>
      <c r="Y1018">
        <v>6</v>
      </c>
      <c r="Z1018" s="17" t="s">
        <v>443</v>
      </c>
      <c r="AA1018" s="17" t="s">
        <v>443</v>
      </c>
      <c r="AB1018" s="17" t="s">
        <v>444</v>
      </c>
      <c r="AC1018">
        <v>0</v>
      </c>
      <c r="AD1018">
        <v>0</v>
      </c>
      <c r="AE1018">
        <v>0</v>
      </c>
      <c r="AF1018">
        <v>2022</v>
      </c>
      <c r="AG1018" s="1">
        <v>44562</v>
      </c>
      <c r="AH1018" s="1">
        <v>44773</v>
      </c>
      <c r="AI1018" s="1">
        <v>44785</v>
      </c>
      <c r="AJ1018" s="17" t="s">
        <v>34</v>
      </c>
      <c r="AK1018" s="17" t="s">
        <v>35</v>
      </c>
      <c r="AL1018" s="17" t="s">
        <v>10388</v>
      </c>
      <c r="AM1018" s="17">
        <f>MONTH(EMPENHO[[#This Row],[data_empenho]])</f>
        <v>3</v>
      </c>
    </row>
    <row r="1019" spans="1:39" x14ac:dyDescent="0.25">
      <c r="A1019">
        <v>5</v>
      </c>
      <c r="B1019">
        <v>502</v>
      </c>
      <c r="C1019">
        <v>12</v>
      </c>
      <c r="D1019">
        <v>365</v>
      </c>
      <c r="E1019">
        <v>2</v>
      </c>
      <c r="F1019">
        <v>0</v>
      </c>
      <c r="G1019">
        <v>2030</v>
      </c>
      <c r="H1019" s="17" t="s">
        <v>2219</v>
      </c>
      <c r="I1019">
        <v>1</v>
      </c>
      <c r="J1019">
        <v>0</v>
      </c>
      <c r="K1019" s="17" t="s">
        <v>2262</v>
      </c>
      <c r="L1019" s="1">
        <v>44698</v>
      </c>
      <c r="M1019">
        <v>-3675.81</v>
      </c>
      <c r="N1019" s="17" t="s">
        <v>451</v>
      </c>
      <c r="O1019">
        <v>5449</v>
      </c>
      <c r="P1019" s="17" t="s">
        <v>438</v>
      </c>
      <c r="Q1019">
        <v>0</v>
      </c>
      <c r="R1019" s="17" t="s">
        <v>673</v>
      </c>
      <c r="S1019" s="17" t="s">
        <v>440</v>
      </c>
      <c r="T1019" s="17" t="s">
        <v>2221</v>
      </c>
      <c r="U1019">
        <v>1</v>
      </c>
      <c r="V1019">
        <v>2022</v>
      </c>
      <c r="W1019" s="17" t="s">
        <v>7397</v>
      </c>
      <c r="X1019" s="17" t="s">
        <v>2223</v>
      </c>
      <c r="Y1019">
        <v>6</v>
      </c>
      <c r="Z1019" s="17" t="s">
        <v>443</v>
      </c>
      <c r="AA1019" s="17" t="s">
        <v>443</v>
      </c>
      <c r="AB1019" s="17" t="s">
        <v>444</v>
      </c>
      <c r="AC1019">
        <v>0</v>
      </c>
      <c r="AD1019">
        <v>0</v>
      </c>
      <c r="AE1019">
        <v>0</v>
      </c>
      <c r="AF1019">
        <v>2022</v>
      </c>
      <c r="AG1019" s="1">
        <v>44562</v>
      </c>
      <c r="AH1019" s="1">
        <v>44773</v>
      </c>
      <c r="AI1019" s="1">
        <v>44785</v>
      </c>
      <c r="AJ1019" s="17" t="s">
        <v>34</v>
      </c>
      <c r="AK1019" s="17" t="s">
        <v>35</v>
      </c>
      <c r="AL1019" s="17" t="s">
        <v>10388</v>
      </c>
      <c r="AM1019" s="17">
        <f>MONTH(EMPENHO[[#This Row],[data_empenho]])</f>
        <v>5</v>
      </c>
    </row>
    <row r="1020" spans="1:39" x14ac:dyDescent="0.25">
      <c r="A1020">
        <v>5</v>
      </c>
      <c r="B1020">
        <v>502</v>
      </c>
      <c r="C1020">
        <v>12</v>
      </c>
      <c r="D1020">
        <v>365</v>
      </c>
      <c r="E1020">
        <v>2</v>
      </c>
      <c r="F1020">
        <v>0</v>
      </c>
      <c r="G1020">
        <v>2030</v>
      </c>
      <c r="H1020" s="17" t="s">
        <v>2219</v>
      </c>
      <c r="I1020">
        <v>1</v>
      </c>
      <c r="J1020">
        <v>0</v>
      </c>
      <c r="K1020" s="17" t="s">
        <v>2262</v>
      </c>
      <c r="L1020" s="1">
        <v>44698</v>
      </c>
      <c r="M1020">
        <v>-857.64</v>
      </c>
      <c r="N1020" s="17" t="s">
        <v>451</v>
      </c>
      <c r="O1020">
        <v>5449</v>
      </c>
      <c r="P1020" s="17" t="s">
        <v>438</v>
      </c>
      <c r="Q1020">
        <v>0</v>
      </c>
      <c r="R1020" s="17" t="s">
        <v>673</v>
      </c>
      <c r="S1020" s="17" t="s">
        <v>440</v>
      </c>
      <c r="T1020" s="17" t="s">
        <v>2221</v>
      </c>
      <c r="U1020">
        <v>1</v>
      </c>
      <c r="V1020">
        <v>2022</v>
      </c>
      <c r="W1020" s="17" t="s">
        <v>7398</v>
      </c>
      <c r="X1020" s="17" t="s">
        <v>2223</v>
      </c>
      <c r="Y1020">
        <v>6</v>
      </c>
      <c r="Z1020" s="17" t="s">
        <v>443</v>
      </c>
      <c r="AA1020" s="17" t="s">
        <v>443</v>
      </c>
      <c r="AB1020" s="17" t="s">
        <v>444</v>
      </c>
      <c r="AC1020">
        <v>0</v>
      </c>
      <c r="AD1020">
        <v>0</v>
      </c>
      <c r="AE1020">
        <v>0</v>
      </c>
      <c r="AF1020">
        <v>2022</v>
      </c>
      <c r="AG1020" s="1">
        <v>44562</v>
      </c>
      <c r="AH1020" s="1">
        <v>44773</v>
      </c>
      <c r="AI1020" s="1">
        <v>44785</v>
      </c>
      <c r="AJ1020" s="17" t="s">
        <v>34</v>
      </c>
      <c r="AK1020" s="17" t="s">
        <v>35</v>
      </c>
      <c r="AL1020" s="17" t="s">
        <v>10388</v>
      </c>
      <c r="AM1020" s="17">
        <f>MONTH(EMPENHO[[#This Row],[data_empenho]])</f>
        <v>5</v>
      </c>
    </row>
    <row r="1021" spans="1:39" x14ac:dyDescent="0.25">
      <c r="A1021">
        <v>5</v>
      </c>
      <c r="B1021">
        <v>502</v>
      </c>
      <c r="C1021">
        <v>12</v>
      </c>
      <c r="D1021">
        <v>365</v>
      </c>
      <c r="E1021">
        <v>2</v>
      </c>
      <c r="F1021">
        <v>0</v>
      </c>
      <c r="G1021">
        <v>2030</v>
      </c>
      <c r="H1021" s="17" t="s">
        <v>2219</v>
      </c>
      <c r="I1021">
        <v>1</v>
      </c>
      <c r="J1021">
        <v>0</v>
      </c>
      <c r="K1021" s="17" t="s">
        <v>2262</v>
      </c>
      <c r="L1021" s="1">
        <v>44761</v>
      </c>
      <c r="M1021">
        <v>-1346.32</v>
      </c>
      <c r="N1021" s="17" t="s">
        <v>451</v>
      </c>
      <c r="O1021">
        <v>5449</v>
      </c>
      <c r="P1021" s="17" t="s">
        <v>438</v>
      </c>
      <c r="Q1021">
        <v>0</v>
      </c>
      <c r="R1021" s="17" t="s">
        <v>673</v>
      </c>
      <c r="S1021" s="17" t="s">
        <v>440</v>
      </c>
      <c r="T1021" s="17" t="s">
        <v>2221</v>
      </c>
      <c r="U1021">
        <v>1</v>
      </c>
      <c r="V1021">
        <v>2022</v>
      </c>
      <c r="W1021" s="17" t="s">
        <v>10395</v>
      </c>
      <c r="X1021" s="17" t="s">
        <v>2223</v>
      </c>
      <c r="Y1021">
        <v>6</v>
      </c>
      <c r="Z1021" s="17" t="s">
        <v>443</v>
      </c>
      <c r="AA1021" s="17" t="s">
        <v>443</v>
      </c>
      <c r="AB1021" s="17" t="s">
        <v>444</v>
      </c>
      <c r="AC1021">
        <v>0</v>
      </c>
      <c r="AD1021">
        <v>0</v>
      </c>
      <c r="AE1021">
        <v>0</v>
      </c>
      <c r="AF1021">
        <v>2022</v>
      </c>
      <c r="AG1021" s="1">
        <v>44562</v>
      </c>
      <c r="AH1021" s="1">
        <v>44773</v>
      </c>
      <c r="AI1021" s="1">
        <v>44785</v>
      </c>
      <c r="AJ1021" s="17" t="s">
        <v>34</v>
      </c>
      <c r="AK1021" s="17" t="s">
        <v>35</v>
      </c>
      <c r="AL1021" s="17" t="s">
        <v>10388</v>
      </c>
      <c r="AM1021" s="17">
        <f>MONTH(EMPENHO[[#This Row],[data_empenho]])</f>
        <v>7</v>
      </c>
    </row>
    <row r="1022" spans="1:39" x14ac:dyDescent="0.25">
      <c r="A1022">
        <v>5</v>
      </c>
      <c r="B1022">
        <v>502</v>
      </c>
      <c r="C1022">
        <v>12</v>
      </c>
      <c r="D1022">
        <v>365</v>
      </c>
      <c r="E1022">
        <v>2</v>
      </c>
      <c r="F1022">
        <v>0</v>
      </c>
      <c r="G1022">
        <v>2030</v>
      </c>
      <c r="H1022" s="17" t="s">
        <v>2219</v>
      </c>
      <c r="I1022">
        <v>1</v>
      </c>
      <c r="J1022">
        <v>0</v>
      </c>
      <c r="K1022" s="17" t="s">
        <v>2262</v>
      </c>
      <c r="L1022" s="1">
        <v>44761</v>
      </c>
      <c r="M1022">
        <v>-3504</v>
      </c>
      <c r="N1022" s="17" t="s">
        <v>451</v>
      </c>
      <c r="O1022">
        <v>5449</v>
      </c>
      <c r="P1022" s="17" t="s">
        <v>438</v>
      </c>
      <c r="Q1022">
        <v>0</v>
      </c>
      <c r="R1022" s="17" t="s">
        <v>673</v>
      </c>
      <c r="S1022" s="17" t="s">
        <v>440</v>
      </c>
      <c r="T1022" s="17" t="s">
        <v>2221</v>
      </c>
      <c r="U1022">
        <v>1</v>
      </c>
      <c r="V1022">
        <v>2022</v>
      </c>
      <c r="W1022" s="17" t="s">
        <v>10390</v>
      </c>
      <c r="X1022" s="17" t="s">
        <v>2223</v>
      </c>
      <c r="Y1022">
        <v>6</v>
      </c>
      <c r="Z1022" s="17" t="s">
        <v>443</v>
      </c>
      <c r="AA1022" s="17" t="s">
        <v>443</v>
      </c>
      <c r="AB1022" s="17" t="s">
        <v>444</v>
      </c>
      <c r="AC1022">
        <v>0</v>
      </c>
      <c r="AD1022">
        <v>0</v>
      </c>
      <c r="AE1022">
        <v>0</v>
      </c>
      <c r="AF1022">
        <v>2022</v>
      </c>
      <c r="AG1022" s="1">
        <v>44562</v>
      </c>
      <c r="AH1022" s="1">
        <v>44773</v>
      </c>
      <c r="AI1022" s="1">
        <v>44785</v>
      </c>
      <c r="AJ1022" s="17" t="s">
        <v>34</v>
      </c>
      <c r="AK1022" s="17" t="s">
        <v>35</v>
      </c>
      <c r="AL1022" s="17" t="s">
        <v>10388</v>
      </c>
      <c r="AM1022" s="17">
        <f>MONTH(EMPENHO[[#This Row],[data_empenho]])</f>
        <v>7</v>
      </c>
    </row>
    <row r="1023" spans="1:39" x14ac:dyDescent="0.25">
      <c r="A1023">
        <v>5</v>
      </c>
      <c r="B1023">
        <v>502</v>
      </c>
      <c r="C1023">
        <v>12</v>
      </c>
      <c r="D1023">
        <v>361</v>
      </c>
      <c r="E1023">
        <v>2</v>
      </c>
      <c r="F1023">
        <v>0</v>
      </c>
      <c r="G1023">
        <v>2029</v>
      </c>
      <c r="H1023" s="17" t="s">
        <v>2219</v>
      </c>
      <c r="I1023">
        <v>1</v>
      </c>
      <c r="J1023">
        <v>0</v>
      </c>
      <c r="K1023" s="17" t="s">
        <v>2264</v>
      </c>
      <c r="L1023" s="1">
        <v>44601</v>
      </c>
      <c r="M1023">
        <v>5960.75</v>
      </c>
      <c r="N1023" s="17" t="s">
        <v>437</v>
      </c>
      <c r="O1023">
        <v>6776</v>
      </c>
      <c r="P1023" s="17" t="s">
        <v>438</v>
      </c>
      <c r="Q1023">
        <v>0</v>
      </c>
      <c r="R1023" s="17" t="s">
        <v>673</v>
      </c>
      <c r="S1023" s="17" t="s">
        <v>440</v>
      </c>
      <c r="T1023" s="17" t="s">
        <v>2221</v>
      </c>
      <c r="U1023">
        <v>1</v>
      </c>
      <c r="V1023">
        <v>2022</v>
      </c>
      <c r="W1023" s="17" t="s">
        <v>2265</v>
      </c>
      <c r="X1023" s="17" t="s">
        <v>2223</v>
      </c>
      <c r="Y1023">
        <v>6</v>
      </c>
      <c r="Z1023" s="17" t="s">
        <v>443</v>
      </c>
      <c r="AA1023" s="17" t="s">
        <v>443</v>
      </c>
      <c r="AB1023" s="17" t="s">
        <v>444</v>
      </c>
      <c r="AC1023">
        <v>0</v>
      </c>
      <c r="AD1023">
        <v>0</v>
      </c>
      <c r="AE1023">
        <v>0</v>
      </c>
      <c r="AF1023">
        <v>2022</v>
      </c>
      <c r="AG1023" s="1">
        <v>44562</v>
      </c>
      <c r="AH1023" s="1">
        <v>44773</v>
      </c>
      <c r="AI1023" s="1">
        <v>44785</v>
      </c>
      <c r="AJ1023" s="17" t="s">
        <v>34</v>
      </c>
      <c r="AK1023" s="17" t="s">
        <v>35</v>
      </c>
      <c r="AL1023" s="17" t="s">
        <v>10388</v>
      </c>
      <c r="AM1023" s="17">
        <f>MONTH(EMPENHO[[#This Row],[data_empenho]])</f>
        <v>2</v>
      </c>
    </row>
    <row r="1024" spans="1:39" x14ac:dyDescent="0.25">
      <c r="A1024">
        <v>5</v>
      </c>
      <c r="B1024">
        <v>502</v>
      </c>
      <c r="C1024">
        <v>12</v>
      </c>
      <c r="D1024">
        <v>361</v>
      </c>
      <c r="E1024">
        <v>2</v>
      </c>
      <c r="F1024">
        <v>0</v>
      </c>
      <c r="G1024">
        <v>2029</v>
      </c>
      <c r="H1024" s="17" t="s">
        <v>2219</v>
      </c>
      <c r="I1024">
        <v>1</v>
      </c>
      <c r="J1024">
        <v>0</v>
      </c>
      <c r="K1024" s="17" t="s">
        <v>2264</v>
      </c>
      <c r="L1024" s="1">
        <v>44671</v>
      </c>
      <c r="M1024">
        <v>-341.25</v>
      </c>
      <c r="N1024" s="17" t="s">
        <v>451</v>
      </c>
      <c r="O1024">
        <v>6776</v>
      </c>
      <c r="P1024" s="17" t="s">
        <v>438</v>
      </c>
      <c r="Q1024">
        <v>0</v>
      </c>
      <c r="R1024" s="17" t="s">
        <v>673</v>
      </c>
      <c r="S1024" s="17" t="s">
        <v>440</v>
      </c>
      <c r="T1024" s="17" t="s">
        <v>2221</v>
      </c>
      <c r="U1024">
        <v>1</v>
      </c>
      <c r="V1024">
        <v>2022</v>
      </c>
      <c r="W1024" s="17" t="s">
        <v>5956</v>
      </c>
      <c r="X1024" s="17" t="s">
        <v>2223</v>
      </c>
      <c r="Y1024">
        <v>6</v>
      </c>
      <c r="Z1024" s="17" t="s">
        <v>443</v>
      </c>
      <c r="AA1024" s="17" t="s">
        <v>443</v>
      </c>
      <c r="AB1024" s="17" t="s">
        <v>444</v>
      </c>
      <c r="AC1024">
        <v>0</v>
      </c>
      <c r="AD1024">
        <v>0</v>
      </c>
      <c r="AE1024">
        <v>0</v>
      </c>
      <c r="AF1024">
        <v>2022</v>
      </c>
      <c r="AG1024" s="1">
        <v>44562</v>
      </c>
      <c r="AH1024" s="1">
        <v>44773</v>
      </c>
      <c r="AI1024" s="1">
        <v>44785</v>
      </c>
      <c r="AJ1024" s="17" t="s">
        <v>34</v>
      </c>
      <c r="AK1024" s="17" t="s">
        <v>35</v>
      </c>
      <c r="AL1024" s="17" t="s">
        <v>10388</v>
      </c>
      <c r="AM1024" s="17">
        <f>MONTH(EMPENHO[[#This Row],[data_empenho]])</f>
        <v>4</v>
      </c>
    </row>
    <row r="1025" spans="1:39" x14ac:dyDescent="0.25">
      <c r="A1025">
        <v>5</v>
      </c>
      <c r="B1025">
        <v>502</v>
      </c>
      <c r="C1025">
        <v>12</v>
      </c>
      <c r="D1025">
        <v>361</v>
      </c>
      <c r="E1025">
        <v>2</v>
      </c>
      <c r="F1025">
        <v>0</v>
      </c>
      <c r="G1025">
        <v>2029</v>
      </c>
      <c r="H1025" s="17" t="s">
        <v>2219</v>
      </c>
      <c r="I1025">
        <v>1</v>
      </c>
      <c r="J1025">
        <v>0</v>
      </c>
      <c r="K1025" s="17" t="s">
        <v>2264</v>
      </c>
      <c r="L1025" s="1">
        <v>44671</v>
      </c>
      <c r="M1025">
        <v>-113.75</v>
      </c>
      <c r="N1025" s="17" t="s">
        <v>451</v>
      </c>
      <c r="O1025">
        <v>6776</v>
      </c>
      <c r="P1025" s="17" t="s">
        <v>438</v>
      </c>
      <c r="Q1025">
        <v>0</v>
      </c>
      <c r="R1025" s="17" t="s">
        <v>673</v>
      </c>
      <c r="S1025" s="17" t="s">
        <v>440</v>
      </c>
      <c r="T1025" s="17" t="s">
        <v>2221</v>
      </c>
      <c r="U1025">
        <v>1</v>
      </c>
      <c r="V1025">
        <v>2022</v>
      </c>
      <c r="W1025" s="17" t="s">
        <v>5957</v>
      </c>
      <c r="X1025" s="17" t="s">
        <v>2223</v>
      </c>
      <c r="Y1025">
        <v>6</v>
      </c>
      <c r="Z1025" s="17" t="s">
        <v>443</v>
      </c>
      <c r="AA1025" s="17" t="s">
        <v>443</v>
      </c>
      <c r="AB1025" s="17" t="s">
        <v>444</v>
      </c>
      <c r="AC1025">
        <v>0</v>
      </c>
      <c r="AD1025">
        <v>0</v>
      </c>
      <c r="AE1025">
        <v>0</v>
      </c>
      <c r="AF1025">
        <v>2022</v>
      </c>
      <c r="AG1025" s="1">
        <v>44562</v>
      </c>
      <c r="AH1025" s="1">
        <v>44773</v>
      </c>
      <c r="AI1025" s="1">
        <v>44785</v>
      </c>
      <c r="AJ1025" s="17" t="s">
        <v>34</v>
      </c>
      <c r="AK1025" s="17" t="s">
        <v>35</v>
      </c>
      <c r="AL1025" s="17" t="s">
        <v>10388</v>
      </c>
      <c r="AM1025" s="17">
        <f>MONTH(EMPENHO[[#This Row],[data_empenho]])</f>
        <v>4</v>
      </c>
    </row>
    <row r="1026" spans="1:39" x14ac:dyDescent="0.25">
      <c r="A1026">
        <v>5</v>
      </c>
      <c r="B1026">
        <v>502</v>
      </c>
      <c r="C1026">
        <v>12</v>
      </c>
      <c r="D1026">
        <v>361</v>
      </c>
      <c r="E1026">
        <v>2</v>
      </c>
      <c r="F1026">
        <v>0</v>
      </c>
      <c r="G1026">
        <v>2029</v>
      </c>
      <c r="H1026" s="17" t="s">
        <v>2219</v>
      </c>
      <c r="I1026">
        <v>1</v>
      </c>
      <c r="J1026">
        <v>0</v>
      </c>
      <c r="K1026" s="17" t="s">
        <v>2264</v>
      </c>
      <c r="L1026" s="1">
        <v>44698</v>
      </c>
      <c r="M1026">
        <v>-350</v>
      </c>
      <c r="N1026" s="17" t="s">
        <v>451</v>
      </c>
      <c r="O1026">
        <v>6776</v>
      </c>
      <c r="P1026" s="17" t="s">
        <v>438</v>
      </c>
      <c r="Q1026">
        <v>0</v>
      </c>
      <c r="R1026" s="17" t="s">
        <v>673</v>
      </c>
      <c r="S1026" s="17" t="s">
        <v>440</v>
      </c>
      <c r="T1026" s="17" t="s">
        <v>2221</v>
      </c>
      <c r="U1026">
        <v>1</v>
      </c>
      <c r="V1026">
        <v>2022</v>
      </c>
      <c r="W1026" s="17" t="s">
        <v>7399</v>
      </c>
      <c r="X1026" s="17" t="s">
        <v>2223</v>
      </c>
      <c r="Y1026">
        <v>6</v>
      </c>
      <c r="Z1026" s="17" t="s">
        <v>443</v>
      </c>
      <c r="AA1026" s="17" t="s">
        <v>443</v>
      </c>
      <c r="AB1026" s="17" t="s">
        <v>444</v>
      </c>
      <c r="AC1026">
        <v>0</v>
      </c>
      <c r="AD1026">
        <v>0</v>
      </c>
      <c r="AE1026">
        <v>0</v>
      </c>
      <c r="AF1026">
        <v>2022</v>
      </c>
      <c r="AG1026" s="1">
        <v>44562</v>
      </c>
      <c r="AH1026" s="1">
        <v>44773</v>
      </c>
      <c r="AI1026" s="1">
        <v>44785</v>
      </c>
      <c r="AJ1026" s="17" t="s">
        <v>34</v>
      </c>
      <c r="AK1026" s="17" t="s">
        <v>35</v>
      </c>
      <c r="AL1026" s="17" t="s">
        <v>10388</v>
      </c>
      <c r="AM1026" s="17">
        <f>MONTH(EMPENHO[[#This Row],[data_empenho]])</f>
        <v>5</v>
      </c>
    </row>
    <row r="1027" spans="1:39" x14ac:dyDescent="0.25">
      <c r="A1027">
        <v>5</v>
      </c>
      <c r="B1027">
        <v>502</v>
      </c>
      <c r="C1027">
        <v>12</v>
      </c>
      <c r="D1027">
        <v>361</v>
      </c>
      <c r="E1027">
        <v>2</v>
      </c>
      <c r="F1027">
        <v>0</v>
      </c>
      <c r="G1027">
        <v>2029</v>
      </c>
      <c r="H1027" s="17" t="s">
        <v>2219</v>
      </c>
      <c r="I1027">
        <v>1</v>
      </c>
      <c r="J1027">
        <v>0</v>
      </c>
      <c r="K1027" s="17" t="s">
        <v>2264</v>
      </c>
      <c r="L1027" s="1">
        <v>44761</v>
      </c>
      <c r="M1027">
        <v>-306.25</v>
      </c>
      <c r="N1027" s="17" t="s">
        <v>451</v>
      </c>
      <c r="O1027">
        <v>6776</v>
      </c>
      <c r="P1027" s="17" t="s">
        <v>438</v>
      </c>
      <c r="Q1027">
        <v>0</v>
      </c>
      <c r="R1027" s="17" t="s">
        <v>673</v>
      </c>
      <c r="S1027" s="17" t="s">
        <v>440</v>
      </c>
      <c r="T1027" s="17" t="s">
        <v>2221</v>
      </c>
      <c r="U1027">
        <v>1</v>
      </c>
      <c r="V1027">
        <v>2022</v>
      </c>
      <c r="W1027" s="17" t="s">
        <v>10396</v>
      </c>
      <c r="X1027" s="17" t="s">
        <v>2223</v>
      </c>
      <c r="Y1027">
        <v>6</v>
      </c>
      <c r="Z1027" s="17" t="s">
        <v>443</v>
      </c>
      <c r="AA1027" s="17" t="s">
        <v>443</v>
      </c>
      <c r="AB1027" s="17" t="s">
        <v>444</v>
      </c>
      <c r="AC1027">
        <v>0</v>
      </c>
      <c r="AD1027">
        <v>0</v>
      </c>
      <c r="AE1027">
        <v>0</v>
      </c>
      <c r="AF1027">
        <v>2022</v>
      </c>
      <c r="AG1027" s="1">
        <v>44562</v>
      </c>
      <c r="AH1027" s="1">
        <v>44773</v>
      </c>
      <c r="AI1027" s="1">
        <v>44785</v>
      </c>
      <c r="AJ1027" s="17" t="s">
        <v>34</v>
      </c>
      <c r="AK1027" s="17" t="s">
        <v>35</v>
      </c>
      <c r="AL1027" s="17" t="s">
        <v>10388</v>
      </c>
      <c r="AM1027" s="17">
        <f>MONTH(EMPENHO[[#This Row],[data_empenho]])</f>
        <v>7</v>
      </c>
    </row>
    <row r="1028" spans="1:39" x14ac:dyDescent="0.25">
      <c r="A1028">
        <v>5</v>
      </c>
      <c r="B1028">
        <v>502</v>
      </c>
      <c r="C1028">
        <v>12</v>
      </c>
      <c r="D1028">
        <v>361</v>
      </c>
      <c r="E1028">
        <v>2</v>
      </c>
      <c r="F1028">
        <v>0</v>
      </c>
      <c r="G1028">
        <v>2029</v>
      </c>
      <c r="H1028" s="17" t="s">
        <v>2219</v>
      </c>
      <c r="I1028">
        <v>1001</v>
      </c>
      <c r="J1028">
        <v>0</v>
      </c>
      <c r="K1028" s="17" t="s">
        <v>2266</v>
      </c>
      <c r="L1028" s="1">
        <v>44601</v>
      </c>
      <c r="M1028">
        <v>1750</v>
      </c>
      <c r="N1028" s="17" t="s">
        <v>437</v>
      </c>
      <c r="O1028">
        <v>6776</v>
      </c>
      <c r="P1028" s="17" t="s">
        <v>438</v>
      </c>
      <c r="Q1028">
        <v>0</v>
      </c>
      <c r="R1028" s="17" t="s">
        <v>673</v>
      </c>
      <c r="S1028" s="17" t="s">
        <v>440</v>
      </c>
      <c r="T1028" s="17" t="s">
        <v>2221</v>
      </c>
      <c r="U1028">
        <v>1</v>
      </c>
      <c r="V1028">
        <v>2022</v>
      </c>
      <c r="W1028" s="17" t="s">
        <v>2267</v>
      </c>
      <c r="X1028" s="17" t="s">
        <v>2223</v>
      </c>
      <c r="Y1028">
        <v>6</v>
      </c>
      <c r="Z1028" s="17" t="s">
        <v>443</v>
      </c>
      <c r="AA1028" s="17" t="s">
        <v>443</v>
      </c>
      <c r="AB1028" s="17" t="s">
        <v>444</v>
      </c>
      <c r="AC1028">
        <v>0</v>
      </c>
      <c r="AD1028">
        <v>0</v>
      </c>
      <c r="AE1028">
        <v>0</v>
      </c>
      <c r="AF1028">
        <v>2022</v>
      </c>
      <c r="AG1028" s="1">
        <v>44562</v>
      </c>
      <c r="AH1028" s="1">
        <v>44773</v>
      </c>
      <c r="AI1028" s="1">
        <v>44785</v>
      </c>
      <c r="AJ1028" s="17" t="s">
        <v>34</v>
      </c>
      <c r="AK1028" s="17" t="s">
        <v>35</v>
      </c>
      <c r="AL1028" s="17" t="s">
        <v>10388</v>
      </c>
      <c r="AM1028" s="17">
        <f>MONTH(EMPENHO[[#This Row],[data_empenho]])</f>
        <v>2</v>
      </c>
    </row>
    <row r="1029" spans="1:39" x14ac:dyDescent="0.25">
      <c r="A1029">
        <v>5</v>
      </c>
      <c r="B1029">
        <v>502</v>
      </c>
      <c r="C1029">
        <v>12</v>
      </c>
      <c r="D1029">
        <v>361</v>
      </c>
      <c r="E1029">
        <v>2</v>
      </c>
      <c r="F1029">
        <v>0</v>
      </c>
      <c r="G1029">
        <v>2029</v>
      </c>
      <c r="H1029" s="17" t="s">
        <v>2219</v>
      </c>
      <c r="I1029">
        <v>1059</v>
      </c>
      <c r="J1029">
        <v>0</v>
      </c>
      <c r="K1029" s="17" t="s">
        <v>2268</v>
      </c>
      <c r="L1029" s="1">
        <v>44601</v>
      </c>
      <c r="M1029">
        <v>1778</v>
      </c>
      <c r="N1029" s="17" t="s">
        <v>437</v>
      </c>
      <c r="O1029">
        <v>6776</v>
      </c>
      <c r="P1029" s="17" t="s">
        <v>438</v>
      </c>
      <c r="Q1029">
        <v>0</v>
      </c>
      <c r="R1029" s="17" t="s">
        <v>673</v>
      </c>
      <c r="S1029" s="17" t="s">
        <v>440</v>
      </c>
      <c r="T1029" s="17" t="s">
        <v>2221</v>
      </c>
      <c r="U1029">
        <v>1</v>
      </c>
      <c r="V1029">
        <v>2022</v>
      </c>
      <c r="W1029" s="17" t="s">
        <v>2269</v>
      </c>
      <c r="X1029" s="17" t="s">
        <v>2223</v>
      </c>
      <c r="Y1029">
        <v>6</v>
      </c>
      <c r="Z1029" s="17" t="s">
        <v>443</v>
      </c>
      <c r="AA1029" s="17" t="s">
        <v>443</v>
      </c>
      <c r="AB1029" s="17" t="s">
        <v>444</v>
      </c>
      <c r="AC1029">
        <v>0</v>
      </c>
      <c r="AD1029">
        <v>0</v>
      </c>
      <c r="AE1029">
        <v>0</v>
      </c>
      <c r="AF1029">
        <v>2022</v>
      </c>
      <c r="AG1029" s="1">
        <v>44562</v>
      </c>
      <c r="AH1029" s="1">
        <v>44773</v>
      </c>
      <c r="AI1029" s="1">
        <v>44785</v>
      </c>
      <c r="AJ1029" s="17" t="s">
        <v>34</v>
      </c>
      <c r="AK1029" s="17" t="s">
        <v>35</v>
      </c>
      <c r="AL1029" s="17" t="s">
        <v>10388</v>
      </c>
      <c r="AM1029" s="17">
        <f>MONTH(EMPENHO[[#This Row],[data_empenho]])</f>
        <v>2</v>
      </c>
    </row>
    <row r="1030" spans="1:39" x14ac:dyDescent="0.25">
      <c r="A1030">
        <v>5</v>
      </c>
      <c r="B1030">
        <v>502</v>
      </c>
      <c r="C1030">
        <v>12</v>
      </c>
      <c r="D1030">
        <v>365</v>
      </c>
      <c r="E1030">
        <v>2</v>
      </c>
      <c r="F1030">
        <v>0</v>
      </c>
      <c r="G1030">
        <v>2030</v>
      </c>
      <c r="H1030" s="17" t="s">
        <v>2219</v>
      </c>
      <c r="I1030">
        <v>1031</v>
      </c>
      <c r="J1030">
        <v>0</v>
      </c>
      <c r="K1030" s="17" t="s">
        <v>2270</v>
      </c>
      <c r="L1030" s="1">
        <v>44601</v>
      </c>
      <c r="M1030">
        <v>2926.38</v>
      </c>
      <c r="N1030" s="17" t="s">
        <v>437</v>
      </c>
      <c r="O1030">
        <v>5658</v>
      </c>
      <c r="P1030" s="17" t="s">
        <v>438</v>
      </c>
      <c r="Q1030">
        <v>0</v>
      </c>
      <c r="R1030" s="17" t="s">
        <v>673</v>
      </c>
      <c r="S1030" s="17" t="s">
        <v>440</v>
      </c>
      <c r="T1030" s="17" t="s">
        <v>2221</v>
      </c>
      <c r="U1030">
        <v>1</v>
      </c>
      <c r="V1030">
        <v>2022</v>
      </c>
      <c r="W1030" s="17" t="s">
        <v>2271</v>
      </c>
      <c r="X1030" s="17" t="s">
        <v>2223</v>
      </c>
      <c r="Y1030">
        <v>6</v>
      </c>
      <c r="Z1030" s="17" t="s">
        <v>443</v>
      </c>
      <c r="AA1030" s="17" t="s">
        <v>443</v>
      </c>
      <c r="AB1030" s="17" t="s">
        <v>444</v>
      </c>
      <c r="AC1030">
        <v>0</v>
      </c>
      <c r="AD1030">
        <v>0</v>
      </c>
      <c r="AE1030">
        <v>0</v>
      </c>
      <c r="AF1030">
        <v>2022</v>
      </c>
      <c r="AG1030" s="1">
        <v>44562</v>
      </c>
      <c r="AH1030" s="1">
        <v>44773</v>
      </c>
      <c r="AI1030" s="1">
        <v>44785</v>
      </c>
      <c r="AJ1030" s="17" t="s">
        <v>34</v>
      </c>
      <c r="AK1030" s="17" t="s">
        <v>35</v>
      </c>
      <c r="AL1030" s="17" t="s">
        <v>10388</v>
      </c>
      <c r="AM1030" s="17">
        <f>MONTH(EMPENHO[[#This Row],[data_empenho]])</f>
        <v>2</v>
      </c>
    </row>
    <row r="1031" spans="1:39" x14ac:dyDescent="0.25">
      <c r="A1031">
        <v>5</v>
      </c>
      <c r="B1031">
        <v>502</v>
      </c>
      <c r="C1031">
        <v>12</v>
      </c>
      <c r="D1031">
        <v>361</v>
      </c>
      <c r="E1031">
        <v>2</v>
      </c>
      <c r="F1031">
        <v>0</v>
      </c>
      <c r="G1031">
        <v>2029</v>
      </c>
      <c r="H1031" s="17" t="s">
        <v>2219</v>
      </c>
      <c r="I1031">
        <v>1001</v>
      </c>
      <c r="J1031">
        <v>0</v>
      </c>
      <c r="K1031" s="17" t="s">
        <v>2272</v>
      </c>
      <c r="L1031" s="1">
        <v>44601</v>
      </c>
      <c r="M1031">
        <v>1283.5</v>
      </c>
      <c r="N1031" s="17" t="s">
        <v>437</v>
      </c>
      <c r="O1031">
        <v>5658</v>
      </c>
      <c r="P1031" s="17" t="s">
        <v>438</v>
      </c>
      <c r="Q1031">
        <v>0</v>
      </c>
      <c r="R1031" s="17" t="s">
        <v>673</v>
      </c>
      <c r="S1031" s="17" t="s">
        <v>440</v>
      </c>
      <c r="T1031" s="17" t="s">
        <v>2221</v>
      </c>
      <c r="U1031">
        <v>1</v>
      </c>
      <c r="V1031">
        <v>2022</v>
      </c>
      <c r="W1031" s="17" t="s">
        <v>2273</v>
      </c>
      <c r="X1031" s="17" t="s">
        <v>2223</v>
      </c>
      <c r="Y1031">
        <v>6</v>
      </c>
      <c r="Z1031" s="17" t="s">
        <v>443</v>
      </c>
      <c r="AA1031" s="17" t="s">
        <v>443</v>
      </c>
      <c r="AB1031" s="17" t="s">
        <v>444</v>
      </c>
      <c r="AC1031">
        <v>0</v>
      </c>
      <c r="AD1031">
        <v>0</v>
      </c>
      <c r="AE1031">
        <v>0</v>
      </c>
      <c r="AF1031">
        <v>2022</v>
      </c>
      <c r="AG1031" s="1">
        <v>44562</v>
      </c>
      <c r="AH1031" s="1">
        <v>44773</v>
      </c>
      <c r="AI1031" s="1">
        <v>44785</v>
      </c>
      <c r="AJ1031" s="17" t="s">
        <v>34</v>
      </c>
      <c r="AK1031" s="17" t="s">
        <v>35</v>
      </c>
      <c r="AL1031" s="17" t="s">
        <v>10388</v>
      </c>
      <c r="AM1031" s="17">
        <f>MONTH(EMPENHO[[#This Row],[data_empenho]])</f>
        <v>2</v>
      </c>
    </row>
    <row r="1032" spans="1:39" x14ac:dyDescent="0.25">
      <c r="A1032">
        <v>5</v>
      </c>
      <c r="B1032">
        <v>502</v>
      </c>
      <c r="C1032">
        <v>12</v>
      </c>
      <c r="D1032">
        <v>361</v>
      </c>
      <c r="E1032">
        <v>2</v>
      </c>
      <c r="F1032">
        <v>0</v>
      </c>
      <c r="G1032">
        <v>2029</v>
      </c>
      <c r="H1032" s="17" t="s">
        <v>2219</v>
      </c>
      <c r="I1032">
        <v>1</v>
      </c>
      <c r="J1032">
        <v>0</v>
      </c>
      <c r="K1032" s="17" t="s">
        <v>2274</v>
      </c>
      <c r="L1032" s="1">
        <v>44601</v>
      </c>
      <c r="M1032">
        <v>2822</v>
      </c>
      <c r="N1032" s="17" t="s">
        <v>437</v>
      </c>
      <c r="O1032">
        <v>4247</v>
      </c>
      <c r="P1032" s="17" t="s">
        <v>438</v>
      </c>
      <c r="Q1032">
        <v>0</v>
      </c>
      <c r="R1032" s="17" t="s">
        <v>673</v>
      </c>
      <c r="S1032" s="17" t="s">
        <v>440</v>
      </c>
      <c r="T1032" s="17" t="s">
        <v>2221</v>
      </c>
      <c r="U1032">
        <v>1</v>
      </c>
      <c r="V1032">
        <v>2022</v>
      </c>
      <c r="W1032" s="17" t="s">
        <v>2275</v>
      </c>
      <c r="X1032" s="17" t="s">
        <v>2223</v>
      </c>
      <c r="Y1032">
        <v>6</v>
      </c>
      <c r="Z1032" s="17" t="s">
        <v>443</v>
      </c>
      <c r="AA1032" s="17" t="s">
        <v>443</v>
      </c>
      <c r="AB1032" s="17" t="s">
        <v>444</v>
      </c>
      <c r="AC1032">
        <v>0</v>
      </c>
      <c r="AD1032">
        <v>0</v>
      </c>
      <c r="AE1032">
        <v>0</v>
      </c>
      <c r="AF1032">
        <v>2022</v>
      </c>
      <c r="AG1032" s="1">
        <v>44562</v>
      </c>
      <c r="AH1032" s="1">
        <v>44773</v>
      </c>
      <c r="AI1032" s="1">
        <v>44785</v>
      </c>
      <c r="AJ1032" s="17" t="s">
        <v>34</v>
      </c>
      <c r="AK1032" s="17" t="s">
        <v>35</v>
      </c>
      <c r="AL1032" s="17" t="s">
        <v>10388</v>
      </c>
      <c r="AM1032" s="17">
        <f>MONTH(EMPENHO[[#This Row],[data_empenho]])</f>
        <v>2</v>
      </c>
    </row>
    <row r="1033" spans="1:39" x14ac:dyDescent="0.25">
      <c r="A1033">
        <v>5</v>
      </c>
      <c r="B1033">
        <v>502</v>
      </c>
      <c r="C1033">
        <v>12</v>
      </c>
      <c r="D1033">
        <v>361</v>
      </c>
      <c r="E1033">
        <v>2</v>
      </c>
      <c r="F1033">
        <v>0</v>
      </c>
      <c r="G1033">
        <v>2029</v>
      </c>
      <c r="H1033" s="17" t="s">
        <v>2219</v>
      </c>
      <c r="I1033">
        <v>1</v>
      </c>
      <c r="J1033">
        <v>0</v>
      </c>
      <c r="K1033" s="17" t="s">
        <v>2274</v>
      </c>
      <c r="L1033" s="1">
        <v>44698</v>
      </c>
      <c r="M1033">
        <v>-272</v>
      </c>
      <c r="N1033" s="17" t="s">
        <v>451</v>
      </c>
      <c r="O1033">
        <v>4247</v>
      </c>
      <c r="P1033" s="17" t="s">
        <v>438</v>
      </c>
      <c r="Q1033">
        <v>0</v>
      </c>
      <c r="R1033" s="17" t="s">
        <v>673</v>
      </c>
      <c r="S1033" s="17" t="s">
        <v>440</v>
      </c>
      <c r="T1033" s="17" t="s">
        <v>2221</v>
      </c>
      <c r="U1033">
        <v>1</v>
      </c>
      <c r="V1033">
        <v>2022</v>
      </c>
      <c r="W1033" s="17" t="s">
        <v>7400</v>
      </c>
      <c r="X1033" s="17" t="s">
        <v>2223</v>
      </c>
      <c r="Y1033">
        <v>6</v>
      </c>
      <c r="Z1033" s="17" t="s">
        <v>443</v>
      </c>
      <c r="AA1033" s="17" t="s">
        <v>443</v>
      </c>
      <c r="AB1033" s="17" t="s">
        <v>444</v>
      </c>
      <c r="AC1033">
        <v>0</v>
      </c>
      <c r="AD1033">
        <v>0</v>
      </c>
      <c r="AE1033">
        <v>0</v>
      </c>
      <c r="AF1033">
        <v>2022</v>
      </c>
      <c r="AG1033" s="1">
        <v>44562</v>
      </c>
      <c r="AH1033" s="1">
        <v>44773</v>
      </c>
      <c r="AI1033" s="1">
        <v>44785</v>
      </c>
      <c r="AJ1033" s="17" t="s">
        <v>34</v>
      </c>
      <c r="AK1033" s="17" t="s">
        <v>35</v>
      </c>
      <c r="AL1033" s="17" t="s">
        <v>10388</v>
      </c>
      <c r="AM1033" s="17">
        <f>MONTH(EMPENHO[[#This Row],[data_empenho]])</f>
        <v>5</v>
      </c>
    </row>
    <row r="1034" spans="1:39" x14ac:dyDescent="0.25">
      <c r="A1034">
        <v>5</v>
      </c>
      <c r="B1034">
        <v>502</v>
      </c>
      <c r="C1034">
        <v>12</v>
      </c>
      <c r="D1034">
        <v>365</v>
      </c>
      <c r="E1034">
        <v>2</v>
      </c>
      <c r="F1034">
        <v>0</v>
      </c>
      <c r="G1034">
        <v>2030</v>
      </c>
      <c r="H1034" s="17" t="s">
        <v>2219</v>
      </c>
      <c r="I1034">
        <v>1033</v>
      </c>
      <c r="J1034">
        <v>0</v>
      </c>
      <c r="K1034" s="17" t="s">
        <v>2276</v>
      </c>
      <c r="L1034" s="1">
        <v>44601</v>
      </c>
      <c r="M1034">
        <v>1700</v>
      </c>
      <c r="N1034" s="17" t="s">
        <v>437</v>
      </c>
      <c r="O1034">
        <v>4247</v>
      </c>
      <c r="P1034" s="17" t="s">
        <v>438</v>
      </c>
      <c r="Q1034">
        <v>0</v>
      </c>
      <c r="R1034" s="17" t="s">
        <v>673</v>
      </c>
      <c r="S1034" s="17" t="s">
        <v>440</v>
      </c>
      <c r="T1034" s="17" t="s">
        <v>2221</v>
      </c>
      <c r="U1034">
        <v>1</v>
      </c>
      <c r="V1034">
        <v>2022</v>
      </c>
      <c r="W1034" s="17" t="s">
        <v>2277</v>
      </c>
      <c r="X1034" s="17" t="s">
        <v>2223</v>
      </c>
      <c r="Y1034">
        <v>6</v>
      </c>
      <c r="Z1034" s="17" t="s">
        <v>443</v>
      </c>
      <c r="AA1034" s="17" t="s">
        <v>443</v>
      </c>
      <c r="AB1034" s="17" t="s">
        <v>444</v>
      </c>
      <c r="AC1034">
        <v>0</v>
      </c>
      <c r="AD1034">
        <v>0</v>
      </c>
      <c r="AE1034">
        <v>0</v>
      </c>
      <c r="AF1034">
        <v>2022</v>
      </c>
      <c r="AG1034" s="1">
        <v>44562</v>
      </c>
      <c r="AH1034" s="1">
        <v>44773</v>
      </c>
      <c r="AI1034" s="1">
        <v>44785</v>
      </c>
      <c r="AJ1034" s="17" t="s">
        <v>34</v>
      </c>
      <c r="AK1034" s="17" t="s">
        <v>35</v>
      </c>
      <c r="AL1034" s="17" t="s">
        <v>10388</v>
      </c>
      <c r="AM1034" s="17">
        <f>MONTH(EMPENHO[[#This Row],[data_empenho]])</f>
        <v>2</v>
      </c>
    </row>
    <row r="1035" spans="1:39" x14ac:dyDescent="0.25">
      <c r="A1035">
        <v>5</v>
      </c>
      <c r="B1035">
        <v>502</v>
      </c>
      <c r="C1035">
        <v>12</v>
      </c>
      <c r="D1035">
        <v>365</v>
      </c>
      <c r="E1035">
        <v>2</v>
      </c>
      <c r="F1035">
        <v>0</v>
      </c>
      <c r="G1035">
        <v>2030</v>
      </c>
      <c r="H1035" s="17" t="s">
        <v>2219</v>
      </c>
      <c r="I1035">
        <v>1031</v>
      </c>
      <c r="J1035">
        <v>0</v>
      </c>
      <c r="K1035" s="17" t="s">
        <v>2278</v>
      </c>
      <c r="L1035" s="1">
        <v>44601</v>
      </c>
      <c r="M1035">
        <v>1700</v>
      </c>
      <c r="N1035" s="17" t="s">
        <v>437</v>
      </c>
      <c r="O1035">
        <v>4247</v>
      </c>
      <c r="P1035" s="17" t="s">
        <v>438</v>
      </c>
      <c r="Q1035">
        <v>0</v>
      </c>
      <c r="R1035" s="17" t="s">
        <v>673</v>
      </c>
      <c r="S1035" s="17" t="s">
        <v>440</v>
      </c>
      <c r="T1035" s="17" t="s">
        <v>2221</v>
      </c>
      <c r="U1035">
        <v>1</v>
      </c>
      <c r="V1035">
        <v>2022</v>
      </c>
      <c r="W1035" s="17" t="s">
        <v>2279</v>
      </c>
      <c r="X1035" s="17" t="s">
        <v>2223</v>
      </c>
      <c r="Y1035">
        <v>6</v>
      </c>
      <c r="Z1035" s="17" t="s">
        <v>443</v>
      </c>
      <c r="AA1035" s="17" t="s">
        <v>443</v>
      </c>
      <c r="AB1035" s="17" t="s">
        <v>444</v>
      </c>
      <c r="AC1035">
        <v>0</v>
      </c>
      <c r="AD1035">
        <v>0</v>
      </c>
      <c r="AE1035">
        <v>0</v>
      </c>
      <c r="AF1035">
        <v>2022</v>
      </c>
      <c r="AG1035" s="1">
        <v>44562</v>
      </c>
      <c r="AH1035" s="1">
        <v>44773</v>
      </c>
      <c r="AI1035" s="1">
        <v>44785</v>
      </c>
      <c r="AJ1035" s="17" t="s">
        <v>34</v>
      </c>
      <c r="AK1035" s="17" t="s">
        <v>35</v>
      </c>
      <c r="AL1035" s="17" t="s">
        <v>10388</v>
      </c>
      <c r="AM1035" s="17">
        <f>MONTH(EMPENHO[[#This Row],[data_empenho]])</f>
        <v>2</v>
      </c>
    </row>
    <row r="1036" spans="1:39" x14ac:dyDescent="0.25">
      <c r="A1036">
        <v>5</v>
      </c>
      <c r="B1036">
        <v>502</v>
      </c>
      <c r="C1036">
        <v>12</v>
      </c>
      <c r="D1036">
        <v>365</v>
      </c>
      <c r="E1036">
        <v>2</v>
      </c>
      <c r="F1036">
        <v>0</v>
      </c>
      <c r="G1036">
        <v>2030</v>
      </c>
      <c r="H1036" s="17" t="s">
        <v>2219</v>
      </c>
      <c r="I1036">
        <v>1031</v>
      </c>
      <c r="J1036">
        <v>0</v>
      </c>
      <c r="K1036" s="17" t="s">
        <v>2278</v>
      </c>
      <c r="L1036" s="1">
        <v>44761</v>
      </c>
      <c r="M1036">
        <v>-204</v>
      </c>
      <c r="N1036" s="17" t="s">
        <v>451</v>
      </c>
      <c r="O1036">
        <v>4247</v>
      </c>
      <c r="P1036" s="17" t="s">
        <v>438</v>
      </c>
      <c r="Q1036">
        <v>0</v>
      </c>
      <c r="R1036" s="17" t="s">
        <v>673</v>
      </c>
      <c r="S1036" s="17" t="s">
        <v>440</v>
      </c>
      <c r="T1036" s="17" t="s">
        <v>2221</v>
      </c>
      <c r="U1036">
        <v>1</v>
      </c>
      <c r="V1036">
        <v>2022</v>
      </c>
      <c r="W1036" s="17" t="s">
        <v>10393</v>
      </c>
      <c r="X1036" s="17" t="s">
        <v>2223</v>
      </c>
      <c r="Y1036">
        <v>6</v>
      </c>
      <c r="Z1036" s="17" t="s">
        <v>443</v>
      </c>
      <c r="AA1036" s="17" t="s">
        <v>443</v>
      </c>
      <c r="AB1036" s="17" t="s">
        <v>444</v>
      </c>
      <c r="AC1036">
        <v>0</v>
      </c>
      <c r="AD1036">
        <v>0</v>
      </c>
      <c r="AE1036">
        <v>0</v>
      </c>
      <c r="AF1036">
        <v>2022</v>
      </c>
      <c r="AG1036" s="1">
        <v>44562</v>
      </c>
      <c r="AH1036" s="1">
        <v>44773</v>
      </c>
      <c r="AI1036" s="1">
        <v>44785</v>
      </c>
      <c r="AJ1036" s="17" t="s">
        <v>34</v>
      </c>
      <c r="AK1036" s="17" t="s">
        <v>35</v>
      </c>
      <c r="AL1036" s="17" t="s">
        <v>10388</v>
      </c>
      <c r="AM1036" s="17">
        <f>MONTH(EMPENHO[[#This Row],[data_empenho]])</f>
        <v>7</v>
      </c>
    </row>
    <row r="1037" spans="1:39" x14ac:dyDescent="0.25">
      <c r="A1037">
        <v>8</v>
      </c>
      <c r="B1037">
        <v>801</v>
      </c>
      <c r="C1037">
        <v>10</v>
      </c>
      <c r="D1037">
        <v>301</v>
      </c>
      <c r="E1037">
        <v>6</v>
      </c>
      <c r="F1037">
        <v>0</v>
      </c>
      <c r="G1037">
        <v>2105</v>
      </c>
      <c r="H1037" s="17" t="s">
        <v>445</v>
      </c>
      <c r="I1037">
        <v>40</v>
      </c>
      <c r="J1037">
        <v>0</v>
      </c>
      <c r="K1037" s="17" t="s">
        <v>2280</v>
      </c>
      <c r="L1037" s="1">
        <v>44601</v>
      </c>
      <c r="M1037">
        <v>417.99</v>
      </c>
      <c r="N1037" s="17" t="s">
        <v>437</v>
      </c>
      <c r="O1037">
        <v>8281</v>
      </c>
      <c r="P1037" s="17" t="s">
        <v>438</v>
      </c>
      <c r="Q1037">
        <v>0</v>
      </c>
      <c r="R1037" s="17" t="s">
        <v>439</v>
      </c>
      <c r="S1037" s="17" t="s">
        <v>440</v>
      </c>
      <c r="T1037" s="17" t="s">
        <v>438</v>
      </c>
      <c r="U1037">
        <v>0</v>
      </c>
      <c r="V1037">
        <v>0</v>
      </c>
      <c r="W1037" s="17" t="s">
        <v>2281</v>
      </c>
      <c r="X1037" s="17" t="s">
        <v>442</v>
      </c>
      <c r="Y1037">
        <v>0</v>
      </c>
      <c r="Z1037" s="17" t="s">
        <v>450</v>
      </c>
      <c r="AA1037" s="17" t="s">
        <v>443</v>
      </c>
      <c r="AB1037" s="17" t="s">
        <v>444</v>
      </c>
      <c r="AC1037">
        <v>0</v>
      </c>
      <c r="AD1037">
        <v>0</v>
      </c>
      <c r="AE1037">
        <v>0</v>
      </c>
      <c r="AF1037">
        <v>2022</v>
      </c>
      <c r="AG1037" s="1">
        <v>44562</v>
      </c>
      <c r="AH1037" s="1">
        <v>44773</v>
      </c>
      <c r="AI1037" s="1">
        <v>44785</v>
      </c>
      <c r="AJ1037" s="17" t="s">
        <v>34</v>
      </c>
      <c r="AK1037" s="17" t="s">
        <v>35</v>
      </c>
      <c r="AL1037" s="17" t="s">
        <v>10388</v>
      </c>
      <c r="AM1037" s="17">
        <f>MONTH(EMPENHO[[#This Row],[data_empenho]])</f>
        <v>2</v>
      </c>
    </row>
    <row r="1038" spans="1:39" x14ac:dyDescent="0.25">
      <c r="A1038">
        <v>8</v>
      </c>
      <c r="B1038">
        <v>801</v>
      </c>
      <c r="C1038">
        <v>10</v>
      </c>
      <c r="D1038">
        <v>122</v>
      </c>
      <c r="E1038">
        <v>5</v>
      </c>
      <c r="F1038">
        <v>0</v>
      </c>
      <c r="G1038">
        <v>2084</v>
      </c>
      <c r="H1038" s="17" t="s">
        <v>750</v>
      </c>
      <c r="I1038">
        <v>40</v>
      </c>
      <c r="J1038">
        <v>0</v>
      </c>
      <c r="K1038" s="17" t="s">
        <v>2282</v>
      </c>
      <c r="L1038" s="1">
        <v>44601</v>
      </c>
      <c r="M1038">
        <v>1000</v>
      </c>
      <c r="N1038" s="17" t="s">
        <v>437</v>
      </c>
      <c r="O1038">
        <v>7152</v>
      </c>
      <c r="P1038" s="17" t="s">
        <v>438</v>
      </c>
      <c r="Q1038">
        <v>0</v>
      </c>
      <c r="R1038" s="17" t="s">
        <v>439</v>
      </c>
      <c r="S1038" s="17" t="s">
        <v>440</v>
      </c>
      <c r="T1038" s="17" t="s">
        <v>438</v>
      </c>
      <c r="U1038">
        <v>0</v>
      </c>
      <c r="V1038">
        <v>0</v>
      </c>
      <c r="W1038" s="17" t="s">
        <v>2283</v>
      </c>
      <c r="X1038" s="17" t="s">
        <v>465</v>
      </c>
      <c r="Y1038">
        <v>1</v>
      </c>
      <c r="Z1038" s="17" t="s">
        <v>443</v>
      </c>
      <c r="AA1038" s="17" t="s">
        <v>443</v>
      </c>
      <c r="AB1038" s="17" t="s">
        <v>444</v>
      </c>
      <c r="AC1038">
        <v>0</v>
      </c>
      <c r="AD1038">
        <v>0</v>
      </c>
      <c r="AE1038">
        <v>0</v>
      </c>
      <c r="AF1038">
        <v>2022</v>
      </c>
      <c r="AG1038" s="1">
        <v>44562</v>
      </c>
      <c r="AH1038" s="1">
        <v>44773</v>
      </c>
      <c r="AI1038" s="1">
        <v>44785</v>
      </c>
      <c r="AJ1038" s="17" t="s">
        <v>34</v>
      </c>
      <c r="AK1038" s="17" t="s">
        <v>35</v>
      </c>
      <c r="AL1038" s="17" t="s">
        <v>10388</v>
      </c>
      <c r="AM1038" s="17">
        <f>MONTH(EMPENHO[[#This Row],[data_empenho]])</f>
        <v>2</v>
      </c>
    </row>
    <row r="1039" spans="1:39" x14ac:dyDescent="0.25">
      <c r="A1039">
        <v>6</v>
      </c>
      <c r="B1039">
        <v>603</v>
      </c>
      <c r="C1039">
        <v>26</v>
      </c>
      <c r="D1039">
        <v>782</v>
      </c>
      <c r="E1039">
        <v>17</v>
      </c>
      <c r="F1039">
        <v>0</v>
      </c>
      <c r="G1039">
        <v>2073</v>
      </c>
      <c r="H1039" s="17" t="s">
        <v>679</v>
      </c>
      <c r="I1039">
        <v>1</v>
      </c>
      <c r="J1039">
        <v>0</v>
      </c>
      <c r="K1039" s="17" t="s">
        <v>2284</v>
      </c>
      <c r="L1039" s="1">
        <v>44601</v>
      </c>
      <c r="M1039">
        <v>6600</v>
      </c>
      <c r="N1039" s="17" t="s">
        <v>437</v>
      </c>
      <c r="O1039">
        <v>8106</v>
      </c>
      <c r="P1039" s="17" t="s">
        <v>438</v>
      </c>
      <c r="Q1039">
        <v>0</v>
      </c>
      <c r="R1039" s="17" t="s">
        <v>439</v>
      </c>
      <c r="S1039" s="17" t="s">
        <v>440</v>
      </c>
      <c r="T1039" s="17" t="s">
        <v>438</v>
      </c>
      <c r="U1039">
        <v>18</v>
      </c>
      <c r="V1039">
        <v>2022</v>
      </c>
      <c r="W1039" s="17" t="s">
        <v>2285</v>
      </c>
      <c r="X1039" s="17" t="s">
        <v>465</v>
      </c>
      <c r="Y1039">
        <v>1</v>
      </c>
      <c r="Z1039" s="17" t="s">
        <v>443</v>
      </c>
      <c r="AA1039" s="17" t="s">
        <v>443</v>
      </c>
      <c r="AB1039" s="17" t="s">
        <v>444</v>
      </c>
      <c r="AC1039">
        <v>0</v>
      </c>
      <c r="AD1039">
        <v>0</v>
      </c>
      <c r="AE1039">
        <v>0</v>
      </c>
      <c r="AF1039">
        <v>2022</v>
      </c>
      <c r="AG1039" s="1">
        <v>44562</v>
      </c>
      <c r="AH1039" s="1">
        <v>44773</v>
      </c>
      <c r="AI1039" s="1">
        <v>44785</v>
      </c>
      <c r="AJ1039" s="17" t="s">
        <v>34</v>
      </c>
      <c r="AK1039" s="17" t="s">
        <v>35</v>
      </c>
      <c r="AL1039" s="17" t="s">
        <v>10388</v>
      </c>
      <c r="AM1039" s="17">
        <f>MONTH(EMPENHO[[#This Row],[data_empenho]])</f>
        <v>2</v>
      </c>
    </row>
    <row r="1040" spans="1:39" x14ac:dyDescent="0.25">
      <c r="A1040">
        <v>3</v>
      </c>
      <c r="B1040">
        <v>301</v>
      </c>
      <c r="C1040">
        <v>4</v>
      </c>
      <c r="D1040">
        <v>122</v>
      </c>
      <c r="E1040">
        <v>1</v>
      </c>
      <c r="F1040">
        <v>0</v>
      </c>
      <c r="G1040">
        <v>2067</v>
      </c>
      <c r="H1040" s="17" t="s">
        <v>1929</v>
      </c>
      <c r="I1040">
        <v>1</v>
      </c>
      <c r="J1040">
        <v>0</v>
      </c>
      <c r="K1040" s="17" t="s">
        <v>2286</v>
      </c>
      <c r="L1040" s="1">
        <v>44601</v>
      </c>
      <c r="M1040">
        <v>65</v>
      </c>
      <c r="N1040" s="17" t="s">
        <v>437</v>
      </c>
      <c r="O1040">
        <v>678</v>
      </c>
      <c r="P1040" s="17" t="s">
        <v>438</v>
      </c>
      <c r="Q1040">
        <v>0</v>
      </c>
      <c r="R1040" s="17" t="s">
        <v>480</v>
      </c>
      <c r="S1040" s="17" t="s">
        <v>653</v>
      </c>
      <c r="T1040" s="17" t="s">
        <v>438</v>
      </c>
      <c r="U1040">
        <v>19</v>
      </c>
      <c r="V1040">
        <v>2021</v>
      </c>
      <c r="W1040" s="17" t="s">
        <v>2287</v>
      </c>
      <c r="X1040" s="17" t="s">
        <v>482</v>
      </c>
      <c r="Y1040">
        <v>7</v>
      </c>
      <c r="Z1040" s="17" t="s">
        <v>443</v>
      </c>
      <c r="AA1040" s="17" t="s">
        <v>443</v>
      </c>
      <c r="AB1040" s="17" t="s">
        <v>444</v>
      </c>
      <c r="AC1040">
        <v>0</v>
      </c>
      <c r="AD1040">
        <v>0</v>
      </c>
      <c r="AE1040">
        <v>0</v>
      </c>
      <c r="AF1040">
        <v>2022</v>
      </c>
      <c r="AG1040" s="1">
        <v>44562</v>
      </c>
      <c r="AH1040" s="1">
        <v>44773</v>
      </c>
      <c r="AI1040" s="1">
        <v>44785</v>
      </c>
      <c r="AJ1040" s="17" t="s">
        <v>34</v>
      </c>
      <c r="AK1040" s="17" t="s">
        <v>35</v>
      </c>
      <c r="AL1040" s="17" t="s">
        <v>10388</v>
      </c>
      <c r="AM1040" s="17">
        <f>MONTH(EMPENHO[[#This Row],[data_empenho]])</f>
        <v>2</v>
      </c>
    </row>
    <row r="1041" spans="1:39" x14ac:dyDescent="0.25">
      <c r="A1041">
        <v>3</v>
      </c>
      <c r="B1041">
        <v>301</v>
      </c>
      <c r="C1041">
        <v>4</v>
      </c>
      <c r="D1041">
        <v>122</v>
      </c>
      <c r="E1041">
        <v>1</v>
      </c>
      <c r="F1041">
        <v>0</v>
      </c>
      <c r="G1041">
        <v>2067</v>
      </c>
      <c r="H1041" s="17" t="s">
        <v>1929</v>
      </c>
      <c r="I1041">
        <v>1</v>
      </c>
      <c r="J1041">
        <v>0</v>
      </c>
      <c r="K1041" s="17" t="s">
        <v>2286</v>
      </c>
      <c r="L1041" s="1">
        <v>44607</v>
      </c>
      <c r="M1041">
        <v>-5.0999999999999996</v>
      </c>
      <c r="N1041" s="17" t="s">
        <v>451</v>
      </c>
      <c r="O1041">
        <v>678</v>
      </c>
      <c r="P1041" s="17" t="s">
        <v>438</v>
      </c>
      <c r="Q1041">
        <v>0</v>
      </c>
      <c r="R1041" s="17" t="s">
        <v>480</v>
      </c>
      <c r="S1041" s="17" t="s">
        <v>653</v>
      </c>
      <c r="T1041" s="17" t="s">
        <v>438</v>
      </c>
      <c r="U1041">
        <v>19</v>
      </c>
      <c r="V1041">
        <v>2021</v>
      </c>
      <c r="W1041" s="17" t="s">
        <v>2288</v>
      </c>
      <c r="X1041" s="17" t="s">
        <v>482</v>
      </c>
      <c r="Y1041">
        <v>7</v>
      </c>
      <c r="Z1041" s="17" t="s">
        <v>443</v>
      </c>
      <c r="AA1041" s="17" t="s">
        <v>443</v>
      </c>
      <c r="AB1041" s="17" t="s">
        <v>444</v>
      </c>
      <c r="AC1041">
        <v>0</v>
      </c>
      <c r="AD1041">
        <v>0</v>
      </c>
      <c r="AE1041">
        <v>0</v>
      </c>
      <c r="AF1041">
        <v>2022</v>
      </c>
      <c r="AG1041" s="1">
        <v>44562</v>
      </c>
      <c r="AH1041" s="1">
        <v>44773</v>
      </c>
      <c r="AI1041" s="1">
        <v>44785</v>
      </c>
      <c r="AJ1041" s="17" t="s">
        <v>34</v>
      </c>
      <c r="AK1041" s="17" t="s">
        <v>35</v>
      </c>
      <c r="AL1041" s="17" t="s">
        <v>10388</v>
      </c>
      <c r="AM1041" s="17">
        <f>MONTH(EMPENHO[[#This Row],[data_empenho]])</f>
        <v>2</v>
      </c>
    </row>
    <row r="1042" spans="1:39" x14ac:dyDescent="0.25">
      <c r="A1042">
        <v>7</v>
      </c>
      <c r="B1042">
        <v>702</v>
      </c>
      <c r="C1042">
        <v>15</v>
      </c>
      <c r="D1042">
        <v>451</v>
      </c>
      <c r="E1042">
        <v>17</v>
      </c>
      <c r="F1042">
        <v>0</v>
      </c>
      <c r="G1042">
        <v>2002</v>
      </c>
      <c r="H1042" s="17" t="s">
        <v>698</v>
      </c>
      <c r="I1042">
        <v>1</v>
      </c>
      <c r="J1042">
        <v>0</v>
      </c>
      <c r="K1042" s="17" t="s">
        <v>2289</v>
      </c>
      <c r="L1042" s="1">
        <v>44601</v>
      </c>
      <c r="M1042">
        <v>150</v>
      </c>
      <c r="N1042" s="17" t="s">
        <v>437</v>
      </c>
      <c r="O1042">
        <v>4298</v>
      </c>
      <c r="P1042" s="17" t="s">
        <v>438</v>
      </c>
      <c r="Q1042">
        <v>0</v>
      </c>
      <c r="R1042" s="17" t="s">
        <v>439</v>
      </c>
      <c r="S1042" s="17" t="s">
        <v>440</v>
      </c>
      <c r="T1042" s="17" t="s">
        <v>438</v>
      </c>
      <c r="U1042">
        <v>0</v>
      </c>
      <c r="V1042">
        <v>0</v>
      </c>
      <c r="W1042" s="17" t="s">
        <v>2290</v>
      </c>
      <c r="X1042" s="17" t="s">
        <v>465</v>
      </c>
      <c r="Y1042">
        <v>1</v>
      </c>
      <c r="Z1042" s="17" t="s">
        <v>443</v>
      </c>
      <c r="AA1042" s="17" t="s">
        <v>443</v>
      </c>
      <c r="AB1042" s="17" t="s">
        <v>444</v>
      </c>
      <c r="AC1042">
        <v>0</v>
      </c>
      <c r="AD1042">
        <v>0</v>
      </c>
      <c r="AE1042">
        <v>0</v>
      </c>
      <c r="AF1042">
        <v>2022</v>
      </c>
      <c r="AG1042" s="1">
        <v>44562</v>
      </c>
      <c r="AH1042" s="1">
        <v>44773</v>
      </c>
      <c r="AI1042" s="1">
        <v>44785</v>
      </c>
      <c r="AJ1042" s="17" t="s">
        <v>34</v>
      </c>
      <c r="AK1042" s="17" t="s">
        <v>35</v>
      </c>
      <c r="AL1042" s="17" t="s">
        <v>10388</v>
      </c>
      <c r="AM1042" s="17">
        <f>MONTH(EMPENHO[[#This Row],[data_empenho]])</f>
        <v>2</v>
      </c>
    </row>
    <row r="1043" spans="1:39" x14ac:dyDescent="0.25">
      <c r="A1043">
        <v>7</v>
      </c>
      <c r="B1043">
        <v>702</v>
      </c>
      <c r="C1043">
        <v>15</v>
      </c>
      <c r="D1043">
        <v>452</v>
      </c>
      <c r="E1043">
        <v>10</v>
      </c>
      <c r="F1043">
        <v>0</v>
      </c>
      <c r="G1043">
        <v>2004</v>
      </c>
      <c r="H1043" s="17" t="s">
        <v>962</v>
      </c>
      <c r="I1043">
        <v>1</v>
      </c>
      <c r="J1043">
        <v>0</v>
      </c>
      <c r="K1043" s="17" t="s">
        <v>2291</v>
      </c>
      <c r="L1043" s="1">
        <v>44601</v>
      </c>
      <c r="M1043">
        <v>640</v>
      </c>
      <c r="N1043" s="17" t="s">
        <v>437</v>
      </c>
      <c r="O1043">
        <v>7798</v>
      </c>
      <c r="P1043" s="17" t="s">
        <v>438</v>
      </c>
      <c r="Q1043">
        <v>0</v>
      </c>
      <c r="R1043" s="17" t="s">
        <v>439</v>
      </c>
      <c r="S1043" s="17" t="s">
        <v>440</v>
      </c>
      <c r="T1043" s="17" t="s">
        <v>438</v>
      </c>
      <c r="U1043">
        <v>0</v>
      </c>
      <c r="V1043">
        <v>0</v>
      </c>
      <c r="W1043" s="17" t="s">
        <v>2292</v>
      </c>
      <c r="X1043" s="17" t="s">
        <v>465</v>
      </c>
      <c r="Y1043">
        <v>1</v>
      </c>
      <c r="Z1043" s="17" t="s">
        <v>443</v>
      </c>
      <c r="AA1043" s="17" t="s">
        <v>443</v>
      </c>
      <c r="AB1043" s="17" t="s">
        <v>444</v>
      </c>
      <c r="AC1043">
        <v>0</v>
      </c>
      <c r="AD1043">
        <v>0</v>
      </c>
      <c r="AE1043">
        <v>0</v>
      </c>
      <c r="AF1043">
        <v>2022</v>
      </c>
      <c r="AG1043" s="1">
        <v>44562</v>
      </c>
      <c r="AH1043" s="1">
        <v>44773</v>
      </c>
      <c r="AI1043" s="1">
        <v>44785</v>
      </c>
      <c r="AJ1043" s="17" t="s">
        <v>34</v>
      </c>
      <c r="AK1043" s="17" t="s">
        <v>35</v>
      </c>
      <c r="AL1043" s="17" t="s">
        <v>10388</v>
      </c>
      <c r="AM1043" s="17">
        <f>MONTH(EMPENHO[[#This Row],[data_empenho]])</f>
        <v>2</v>
      </c>
    </row>
    <row r="1044" spans="1:39" x14ac:dyDescent="0.25">
      <c r="A1044">
        <v>7</v>
      </c>
      <c r="B1044">
        <v>702</v>
      </c>
      <c r="C1044">
        <v>15</v>
      </c>
      <c r="D1044">
        <v>451</v>
      </c>
      <c r="E1044">
        <v>17</v>
      </c>
      <c r="F1044">
        <v>0</v>
      </c>
      <c r="G1044">
        <v>2002</v>
      </c>
      <c r="H1044" s="17" t="s">
        <v>698</v>
      </c>
      <c r="I1044">
        <v>1</v>
      </c>
      <c r="J1044">
        <v>0</v>
      </c>
      <c r="K1044" s="17" t="s">
        <v>2293</v>
      </c>
      <c r="L1044" s="1">
        <v>44601</v>
      </c>
      <c r="M1044">
        <v>1780</v>
      </c>
      <c r="N1044" s="17" t="s">
        <v>437</v>
      </c>
      <c r="O1044">
        <v>5965</v>
      </c>
      <c r="P1044" s="17" t="s">
        <v>438</v>
      </c>
      <c r="Q1044">
        <v>0</v>
      </c>
      <c r="R1044" s="17" t="s">
        <v>439</v>
      </c>
      <c r="S1044" s="17" t="s">
        <v>440</v>
      </c>
      <c r="T1044" s="17" t="s">
        <v>438</v>
      </c>
      <c r="U1044">
        <v>0</v>
      </c>
      <c r="V1044">
        <v>0</v>
      </c>
      <c r="W1044" s="17" t="s">
        <v>2294</v>
      </c>
      <c r="X1044" s="17" t="s">
        <v>465</v>
      </c>
      <c r="Y1044">
        <v>1</v>
      </c>
      <c r="Z1044" s="17" t="s">
        <v>443</v>
      </c>
      <c r="AA1044" s="17" t="s">
        <v>443</v>
      </c>
      <c r="AB1044" s="17" t="s">
        <v>444</v>
      </c>
      <c r="AC1044">
        <v>0</v>
      </c>
      <c r="AD1044">
        <v>0</v>
      </c>
      <c r="AE1044">
        <v>0</v>
      </c>
      <c r="AF1044">
        <v>2022</v>
      </c>
      <c r="AG1044" s="1">
        <v>44562</v>
      </c>
      <c r="AH1044" s="1">
        <v>44773</v>
      </c>
      <c r="AI1044" s="1">
        <v>44785</v>
      </c>
      <c r="AJ1044" s="17" t="s">
        <v>34</v>
      </c>
      <c r="AK1044" s="17" t="s">
        <v>35</v>
      </c>
      <c r="AL1044" s="17" t="s">
        <v>10388</v>
      </c>
      <c r="AM1044" s="17">
        <f>MONTH(EMPENHO[[#This Row],[data_empenho]])</f>
        <v>2</v>
      </c>
    </row>
    <row r="1045" spans="1:39" x14ac:dyDescent="0.25">
      <c r="A1045">
        <v>5</v>
      </c>
      <c r="B1045">
        <v>501</v>
      </c>
      <c r="C1045">
        <v>4</v>
      </c>
      <c r="D1045">
        <v>122</v>
      </c>
      <c r="E1045">
        <v>1</v>
      </c>
      <c r="F1045">
        <v>0</v>
      </c>
      <c r="G1045">
        <v>2022</v>
      </c>
      <c r="H1045" s="17" t="s">
        <v>779</v>
      </c>
      <c r="I1045">
        <v>1</v>
      </c>
      <c r="J1045">
        <v>0</v>
      </c>
      <c r="K1045" s="17" t="s">
        <v>2295</v>
      </c>
      <c r="L1045" s="1">
        <v>44601</v>
      </c>
      <c r="M1045">
        <v>451</v>
      </c>
      <c r="N1045" s="17" t="s">
        <v>437</v>
      </c>
      <c r="O1045">
        <v>7608</v>
      </c>
      <c r="P1045" s="17" t="s">
        <v>438</v>
      </c>
      <c r="Q1045">
        <v>0</v>
      </c>
      <c r="R1045" s="17" t="s">
        <v>439</v>
      </c>
      <c r="S1045" s="17" t="s">
        <v>440</v>
      </c>
      <c r="T1045" s="17" t="s">
        <v>438</v>
      </c>
      <c r="U1045">
        <v>0</v>
      </c>
      <c r="V1045">
        <v>0</v>
      </c>
      <c r="W1045" s="17" t="s">
        <v>2296</v>
      </c>
      <c r="X1045" s="17" t="s">
        <v>465</v>
      </c>
      <c r="Y1045">
        <v>1</v>
      </c>
      <c r="Z1045" s="17" t="s">
        <v>443</v>
      </c>
      <c r="AA1045" s="17" t="s">
        <v>443</v>
      </c>
      <c r="AB1045" s="17" t="s">
        <v>444</v>
      </c>
      <c r="AC1045">
        <v>0</v>
      </c>
      <c r="AD1045">
        <v>0</v>
      </c>
      <c r="AE1045">
        <v>0</v>
      </c>
      <c r="AF1045">
        <v>2022</v>
      </c>
      <c r="AG1045" s="1">
        <v>44562</v>
      </c>
      <c r="AH1045" s="1">
        <v>44773</v>
      </c>
      <c r="AI1045" s="1">
        <v>44785</v>
      </c>
      <c r="AJ1045" s="17" t="s">
        <v>34</v>
      </c>
      <c r="AK1045" s="17" t="s">
        <v>35</v>
      </c>
      <c r="AL1045" s="17" t="s">
        <v>10388</v>
      </c>
      <c r="AM1045" s="17">
        <f>MONTH(EMPENHO[[#This Row],[data_empenho]])</f>
        <v>2</v>
      </c>
    </row>
    <row r="1046" spans="1:39" x14ac:dyDescent="0.25">
      <c r="A1046">
        <v>10</v>
      </c>
      <c r="B1046">
        <v>1002</v>
      </c>
      <c r="C1046">
        <v>20</v>
      </c>
      <c r="D1046">
        <v>608</v>
      </c>
      <c r="E1046">
        <v>4</v>
      </c>
      <c r="F1046">
        <v>0</v>
      </c>
      <c r="G1046">
        <v>2055</v>
      </c>
      <c r="H1046" s="17" t="s">
        <v>2297</v>
      </c>
      <c r="I1046">
        <v>1</v>
      </c>
      <c r="J1046">
        <v>0</v>
      </c>
      <c r="K1046" s="17" t="s">
        <v>2298</v>
      </c>
      <c r="L1046" s="1">
        <v>44601</v>
      </c>
      <c r="M1046">
        <v>1125</v>
      </c>
      <c r="N1046" s="17" t="s">
        <v>437</v>
      </c>
      <c r="O1046">
        <v>1495</v>
      </c>
      <c r="P1046" s="17" t="s">
        <v>438</v>
      </c>
      <c r="Q1046">
        <v>0</v>
      </c>
      <c r="R1046" s="17" t="s">
        <v>439</v>
      </c>
      <c r="S1046" s="17" t="s">
        <v>440</v>
      </c>
      <c r="T1046" s="17" t="s">
        <v>438</v>
      </c>
      <c r="U1046">
        <v>0</v>
      </c>
      <c r="V1046">
        <v>0</v>
      </c>
      <c r="W1046" s="17" t="s">
        <v>2299</v>
      </c>
      <c r="X1046" s="17" t="s">
        <v>465</v>
      </c>
      <c r="Y1046">
        <v>1</v>
      </c>
      <c r="Z1046" s="17" t="s">
        <v>443</v>
      </c>
      <c r="AA1046" s="17" t="s">
        <v>443</v>
      </c>
      <c r="AB1046" s="17" t="s">
        <v>444</v>
      </c>
      <c r="AC1046">
        <v>0</v>
      </c>
      <c r="AD1046">
        <v>0</v>
      </c>
      <c r="AE1046">
        <v>0</v>
      </c>
      <c r="AF1046">
        <v>2022</v>
      </c>
      <c r="AG1046" s="1">
        <v>44562</v>
      </c>
      <c r="AH1046" s="1">
        <v>44773</v>
      </c>
      <c r="AI1046" s="1">
        <v>44785</v>
      </c>
      <c r="AJ1046" s="17" t="s">
        <v>34</v>
      </c>
      <c r="AK1046" s="17" t="s">
        <v>35</v>
      </c>
      <c r="AL1046" s="17" t="s">
        <v>10388</v>
      </c>
      <c r="AM1046" s="17">
        <f>MONTH(EMPENHO[[#This Row],[data_empenho]])</f>
        <v>2</v>
      </c>
    </row>
    <row r="1047" spans="1:39" x14ac:dyDescent="0.25">
      <c r="A1047">
        <v>10</v>
      </c>
      <c r="B1047">
        <v>1002</v>
      </c>
      <c r="C1047">
        <v>20</v>
      </c>
      <c r="D1047">
        <v>608</v>
      </c>
      <c r="E1047">
        <v>4</v>
      </c>
      <c r="F1047">
        <v>0</v>
      </c>
      <c r="G1047">
        <v>2056</v>
      </c>
      <c r="H1047" s="17" t="s">
        <v>755</v>
      </c>
      <c r="I1047">
        <v>1</v>
      </c>
      <c r="J1047">
        <v>0</v>
      </c>
      <c r="K1047" s="17" t="s">
        <v>2300</v>
      </c>
      <c r="L1047" s="1">
        <v>44601</v>
      </c>
      <c r="M1047">
        <v>3190</v>
      </c>
      <c r="N1047" s="17" t="s">
        <v>437</v>
      </c>
      <c r="O1047">
        <v>5965</v>
      </c>
      <c r="P1047" s="17" t="s">
        <v>438</v>
      </c>
      <c r="Q1047">
        <v>0</v>
      </c>
      <c r="R1047" s="17" t="s">
        <v>480</v>
      </c>
      <c r="S1047" s="17" t="s">
        <v>653</v>
      </c>
      <c r="T1047" s="17" t="s">
        <v>438</v>
      </c>
      <c r="U1047">
        <v>53</v>
      </c>
      <c r="V1047">
        <v>2021</v>
      </c>
      <c r="W1047" s="17" t="s">
        <v>2301</v>
      </c>
      <c r="X1047" s="17" t="s">
        <v>482</v>
      </c>
      <c r="Y1047">
        <v>1</v>
      </c>
      <c r="Z1047" s="17" t="s">
        <v>443</v>
      </c>
      <c r="AA1047" s="17" t="s">
        <v>443</v>
      </c>
      <c r="AB1047" s="17" t="s">
        <v>444</v>
      </c>
      <c r="AC1047">
        <v>0</v>
      </c>
      <c r="AD1047">
        <v>0</v>
      </c>
      <c r="AE1047">
        <v>0</v>
      </c>
      <c r="AF1047">
        <v>2022</v>
      </c>
      <c r="AG1047" s="1">
        <v>44562</v>
      </c>
      <c r="AH1047" s="1">
        <v>44773</v>
      </c>
      <c r="AI1047" s="1">
        <v>44785</v>
      </c>
      <c r="AJ1047" s="17" t="s">
        <v>34</v>
      </c>
      <c r="AK1047" s="17" t="s">
        <v>35</v>
      </c>
      <c r="AL1047" s="17" t="s">
        <v>10388</v>
      </c>
      <c r="AM1047" s="17">
        <f>MONTH(EMPENHO[[#This Row],[data_empenho]])</f>
        <v>2</v>
      </c>
    </row>
    <row r="1048" spans="1:39" x14ac:dyDescent="0.25">
      <c r="A1048">
        <v>10</v>
      </c>
      <c r="B1048">
        <v>1002</v>
      </c>
      <c r="C1048">
        <v>20</v>
      </c>
      <c r="D1048">
        <v>608</v>
      </c>
      <c r="E1048">
        <v>4</v>
      </c>
      <c r="F1048">
        <v>0</v>
      </c>
      <c r="G1048">
        <v>2056</v>
      </c>
      <c r="H1048" s="17" t="s">
        <v>860</v>
      </c>
      <c r="I1048">
        <v>1</v>
      </c>
      <c r="J1048">
        <v>0</v>
      </c>
      <c r="K1048" s="17" t="s">
        <v>2302</v>
      </c>
      <c r="L1048" s="1">
        <v>44601</v>
      </c>
      <c r="M1048">
        <v>248</v>
      </c>
      <c r="N1048" s="17" t="s">
        <v>437</v>
      </c>
      <c r="O1048">
        <v>5089</v>
      </c>
      <c r="P1048" s="17" t="s">
        <v>438</v>
      </c>
      <c r="Q1048">
        <v>0</v>
      </c>
      <c r="R1048" s="17" t="s">
        <v>480</v>
      </c>
      <c r="S1048" s="17" t="s">
        <v>653</v>
      </c>
      <c r="T1048" s="17" t="s">
        <v>438</v>
      </c>
      <c r="U1048">
        <v>53</v>
      </c>
      <c r="V1048">
        <v>2021</v>
      </c>
      <c r="W1048" s="17" t="s">
        <v>2303</v>
      </c>
      <c r="X1048" s="17" t="s">
        <v>482</v>
      </c>
      <c r="Y1048">
        <v>7</v>
      </c>
      <c r="Z1048" s="17" t="s">
        <v>443</v>
      </c>
      <c r="AA1048" s="17" t="s">
        <v>443</v>
      </c>
      <c r="AB1048" s="17" t="s">
        <v>444</v>
      </c>
      <c r="AC1048">
        <v>0</v>
      </c>
      <c r="AD1048">
        <v>0</v>
      </c>
      <c r="AE1048">
        <v>0</v>
      </c>
      <c r="AF1048">
        <v>2022</v>
      </c>
      <c r="AG1048" s="1">
        <v>44562</v>
      </c>
      <c r="AH1048" s="1">
        <v>44773</v>
      </c>
      <c r="AI1048" s="1">
        <v>44785</v>
      </c>
      <c r="AJ1048" s="17" t="s">
        <v>34</v>
      </c>
      <c r="AK1048" s="17" t="s">
        <v>35</v>
      </c>
      <c r="AL1048" s="17" t="s">
        <v>10388</v>
      </c>
      <c r="AM1048" s="17">
        <f>MONTH(EMPENHO[[#This Row],[data_empenho]])</f>
        <v>2</v>
      </c>
    </row>
    <row r="1049" spans="1:39" x14ac:dyDescent="0.25">
      <c r="A1049">
        <v>10</v>
      </c>
      <c r="B1049">
        <v>1002</v>
      </c>
      <c r="C1049">
        <v>20</v>
      </c>
      <c r="D1049">
        <v>608</v>
      </c>
      <c r="E1049">
        <v>4</v>
      </c>
      <c r="F1049">
        <v>0</v>
      </c>
      <c r="G1049">
        <v>2056</v>
      </c>
      <c r="H1049" s="17" t="s">
        <v>828</v>
      </c>
      <c r="I1049">
        <v>1</v>
      </c>
      <c r="J1049">
        <v>0</v>
      </c>
      <c r="K1049" s="17" t="s">
        <v>2304</v>
      </c>
      <c r="L1049" s="1">
        <v>44601</v>
      </c>
      <c r="M1049">
        <v>795</v>
      </c>
      <c r="N1049" s="17" t="s">
        <v>437</v>
      </c>
      <c r="O1049">
        <v>5965</v>
      </c>
      <c r="P1049" s="17" t="s">
        <v>438</v>
      </c>
      <c r="Q1049">
        <v>0</v>
      </c>
      <c r="R1049" s="17" t="s">
        <v>480</v>
      </c>
      <c r="S1049" s="17" t="s">
        <v>653</v>
      </c>
      <c r="T1049" s="17" t="s">
        <v>438</v>
      </c>
      <c r="U1049">
        <v>53</v>
      </c>
      <c r="V1049">
        <v>2021</v>
      </c>
      <c r="W1049" s="17" t="s">
        <v>2305</v>
      </c>
      <c r="X1049" s="17" t="s">
        <v>482</v>
      </c>
      <c r="Y1049">
        <v>7</v>
      </c>
      <c r="Z1049" s="17" t="s">
        <v>443</v>
      </c>
      <c r="AA1049" s="17" t="s">
        <v>443</v>
      </c>
      <c r="AB1049" s="17" t="s">
        <v>444</v>
      </c>
      <c r="AC1049">
        <v>0</v>
      </c>
      <c r="AD1049">
        <v>0</v>
      </c>
      <c r="AE1049">
        <v>0</v>
      </c>
      <c r="AF1049">
        <v>2022</v>
      </c>
      <c r="AG1049" s="1">
        <v>44562</v>
      </c>
      <c r="AH1049" s="1">
        <v>44773</v>
      </c>
      <c r="AI1049" s="1">
        <v>44785</v>
      </c>
      <c r="AJ1049" s="17" t="s">
        <v>34</v>
      </c>
      <c r="AK1049" s="17" t="s">
        <v>35</v>
      </c>
      <c r="AL1049" s="17" t="s">
        <v>10388</v>
      </c>
      <c r="AM1049" s="17">
        <f>MONTH(EMPENHO[[#This Row],[data_empenho]])</f>
        <v>2</v>
      </c>
    </row>
    <row r="1050" spans="1:39" x14ac:dyDescent="0.25">
      <c r="A1050">
        <v>5</v>
      </c>
      <c r="B1050">
        <v>502</v>
      </c>
      <c r="C1050">
        <v>12</v>
      </c>
      <c r="D1050">
        <v>782</v>
      </c>
      <c r="E1050">
        <v>2</v>
      </c>
      <c r="F1050">
        <v>0</v>
      </c>
      <c r="G1050">
        <v>2035</v>
      </c>
      <c r="H1050" s="17" t="s">
        <v>860</v>
      </c>
      <c r="I1050">
        <v>1014</v>
      </c>
      <c r="J1050">
        <v>0</v>
      </c>
      <c r="K1050" s="17" t="s">
        <v>2306</v>
      </c>
      <c r="L1050" s="1">
        <v>44601</v>
      </c>
      <c r="M1050">
        <v>4480</v>
      </c>
      <c r="N1050" s="17" t="s">
        <v>437</v>
      </c>
      <c r="O1050">
        <v>4959</v>
      </c>
      <c r="P1050" s="17" t="s">
        <v>438</v>
      </c>
      <c r="Q1050">
        <v>0</v>
      </c>
      <c r="R1050" s="17" t="s">
        <v>480</v>
      </c>
      <c r="S1050" s="17" t="s">
        <v>653</v>
      </c>
      <c r="T1050" s="17" t="s">
        <v>438</v>
      </c>
      <c r="U1050">
        <v>12</v>
      </c>
      <c r="V1050">
        <v>2021</v>
      </c>
      <c r="W1050" s="17" t="s">
        <v>2307</v>
      </c>
      <c r="X1050" s="17" t="s">
        <v>482</v>
      </c>
      <c r="Y1050">
        <v>7</v>
      </c>
      <c r="Z1050" s="17" t="s">
        <v>443</v>
      </c>
      <c r="AA1050" s="17" t="s">
        <v>443</v>
      </c>
      <c r="AB1050" s="17" t="s">
        <v>444</v>
      </c>
      <c r="AC1050">
        <v>0</v>
      </c>
      <c r="AD1050">
        <v>0</v>
      </c>
      <c r="AE1050">
        <v>0</v>
      </c>
      <c r="AF1050">
        <v>2022</v>
      </c>
      <c r="AG1050" s="1">
        <v>44562</v>
      </c>
      <c r="AH1050" s="1">
        <v>44773</v>
      </c>
      <c r="AI1050" s="1">
        <v>44785</v>
      </c>
      <c r="AJ1050" s="17" t="s">
        <v>34</v>
      </c>
      <c r="AK1050" s="17" t="s">
        <v>35</v>
      </c>
      <c r="AL1050" s="17" t="s">
        <v>10388</v>
      </c>
      <c r="AM1050" s="17">
        <f>MONTH(EMPENHO[[#This Row],[data_empenho]])</f>
        <v>2</v>
      </c>
    </row>
    <row r="1051" spans="1:39" x14ac:dyDescent="0.25">
      <c r="A1051">
        <v>5</v>
      </c>
      <c r="B1051">
        <v>502</v>
      </c>
      <c r="C1051">
        <v>12</v>
      </c>
      <c r="D1051">
        <v>782</v>
      </c>
      <c r="E1051">
        <v>2</v>
      </c>
      <c r="F1051">
        <v>0</v>
      </c>
      <c r="G1051">
        <v>2035</v>
      </c>
      <c r="H1051" s="17" t="s">
        <v>828</v>
      </c>
      <c r="I1051">
        <v>1014</v>
      </c>
      <c r="J1051">
        <v>0</v>
      </c>
      <c r="K1051" s="17" t="s">
        <v>2308</v>
      </c>
      <c r="L1051" s="1">
        <v>44601</v>
      </c>
      <c r="M1051">
        <v>6290</v>
      </c>
      <c r="N1051" s="17" t="s">
        <v>437</v>
      </c>
      <c r="O1051">
        <v>8157</v>
      </c>
      <c r="P1051" s="17" t="s">
        <v>438</v>
      </c>
      <c r="Q1051">
        <v>0</v>
      </c>
      <c r="R1051" s="17" t="s">
        <v>480</v>
      </c>
      <c r="S1051" s="17" t="s">
        <v>653</v>
      </c>
      <c r="T1051" s="17" t="s">
        <v>438</v>
      </c>
      <c r="U1051">
        <v>39</v>
      </c>
      <c r="V1051">
        <v>2021</v>
      </c>
      <c r="W1051" s="17" t="s">
        <v>2309</v>
      </c>
      <c r="X1051" s="17" t="s">
        <v>482</v>
      </c>
      <c r="Y1051">
        <v>7</v>
      </c>
      <c r="Z1051" s="17" t="s">
        <v>443</v>
      </c>
      <c r="AA1051" s="17" t="s">
        <v>443</v>
      </c>
      <c r="AB1051" s="17" t="s">
        <v>444</v>
      </c>
      <c r="AC1051">
        <v>0</v>
      </c>
      <c r="AD1051">
        <v>0</v>
      </c>
      <c r="AE1051">
        <v>0</v>
      </c>
      <c r="AF1051">
        <v>2022</v>
      </c>
      <c r="AG1051" s="1">
        <v>44562</v>
      </c>
      <c r="AH1051" s="1">
        <v>44773</v>
      </c>
      <c r="AI1051" s="1">
        <v>44785</v>
      </c>
      <c r="AJ1051" s="17" t="s">
        <v>34</v>
      </c>
      <c r="AK1051" s="17" t="s">
        <v>35</v>
      </c>
      <c r="AL1051" s="17" t="s">
        <v>10388</v>
      </c>
      <c r="AM1051" s="17">
        <f>MONTH(EMPENHO[[#This Row],[data_empenho]])</f>
        <v>2</v>
      </c>
    </row>
    <row r="1052" spans="1:39" x14ac:dyDescent="0.25">
      <c r="A1052">
        <v>5</v>
      </c>
      <c r="B1052">
        <v>502</v>
      </c>
      <c r="C1052">
        <v>12</v>
      </c>
      <c r="D1052">
        <v>782</v>
      </c>
      <c r="E1052">
        <v>2</v>
      </c>
      <c r="F1052">
        <v>0</v>
      </c>
      <c r="G1052">
        <v>2035</v>
      </c>
      <c r="H1052" s="17" t="s">
        <v>828</v>
      </c>
      <c r="I1052">
        <v>1014</v>
      </c>
      <c r="J1052">
        <v>0</v>
      </c>
      <c r="K1052" s="17" t="s">
        <v>2310</v>
      </c>
      <c r="L1052" s="1">
        <v>44601</v>
      </c>
      <c r="M1052">
        <v>34897</v>
      </c>
      <c r="N1052" s="17" t="s">
        <v>437</v>
      </c>
      <c r="O1052">
        <v>5965</v>
      </c>
      <c r="P1052" s="17" t="s">
        <v>438</v>
      </c>
      <c r="Q1052">
        <v>0</v>
      </c>
      <c r="R1052" s="17" t="s">
        <v>480</v>
      </c>
      <c r="S1052" s="17" t="s">
        <v>653</v>
      </c>
      <c r="T1052" s="17" t="s">
        <v>438</v>
      </c>
      <c r="U1052">
        <v>39</v>
      </c>
      <c r="V1052">
        <v>2021</v>
      </c>
      <c r="W1052" s="17" t="s">
        <v>2311</v>
      </c>
      <c r="X1052" s="17" t="s">
        <v>482</v>
      </c>
      <c r="Y1052">
        <v>7</v>
      </c>
      <c r="Z1052" s="17" t="s">
        <v>443</v>
      </c>
      <c r="AA1052" s="17" t="s">
        <v>443</v>
      </c>
      <c r="AB1052" s="17" t="s">
        <v>444</v>
      </c>
      <c r="AC1052">
        <v>0</v>
      </c>
      <c r="AD1052">
        <v>0</v>
      </c>
      <c r="AE1052">
        <v>0</v>
      </c>
      <c r="AF1052">
        <v>2022</v>
      </c>
      <c r="AG1052" s="1">
        <v>44562</v>
      </c>
      <c r="AH1052" s="1">
        <v>44773</v>
      </c>
      <c r="AI1052" s="1">
        <v>44785</v>
      </c>
      <c r="AJ1052" s="17" t="s">
        <v>34</v>
      </c>
      <c r="AK1052" s="17" t="s">
        <v>35</v>
      </c>
      <c r="AL1052" s="17" t="s">
        <v>10388</v>
      </c>
      <c r="AM1052" s="17">
        <f>MONTH(EMPENHO[[#This Row],[data_empenho]])</f>
        <v>2</v>
      </c>
    </row>
    <row r="1053" spans="1:39" x14ac:dyDescent="0.25">
      <c r="A1053">
        <v>5</v>
      </c>
      <c r="B1053">
        <v>502</v>
      </c>
      <c r="C1053">
        <v>12</v>
      </c>
      <c r="D1053">
        <v>782</v>
      </c>
      <c r="E1053">
        <v>2</v>
      </c>
      <c r="F1053">
        <v>0</v>
      </c>
      <c r="G1053">
        <v>2035</v>
      </c>
      <c r="H1053" s="17" t="s">
        <v>828</v>
      </c>
      <c r="I1053">
        <v>1014</v>
      </c>
      <c r="J1053">
        <v>0</v>
      </c>
      <c r="K1053" s="17" t="s">
        <v>2312</v>
      </c>
      <c r="L1053" s="1">
        <v>44601</v>
      </c>
      <c r="M1053">
        <v>32092</v>
      </c>
      <c r="N1053" s="17" t="s">
        <v>437</v>
      </c>
      <c r="O1053">
        <v>4959</v>
      </c>
      <c r="P1053" s="17" t="s">
        <v>438</v>
      </c>
      <c r="Q1053">
        <v>0</v>
      </c>
      <c r="R1053" s="17" t="s">
        <v>480</v>
      </c>
      <c r="S1053" s="17" t="s">
        <v>653</v>
      </c>
      <c r="T1053" s="17" t="s">
        <v>438</v>
      </c>
      <c r="U1053">
        <v>8</v>
      </c>
      <c r="V1053">
        <v>2021</v>
      </c>
      <c r="W1053" s="17" t="s">
        <v>2313</v>
      </c>
      <c r="X1053" s="17" t="s">
        <v>482</v>
      </c>
      <c r="Y1053">
        <v>7</v>
      </c>
      <c r="Z1053" s="17" t="s">
        <v>443</v>
      </c>
      <c r="AA1053" s="17" t="s">
        <v>443</v>
      </c>
      <c r="AB1053" s="17" t="s">
        <v>444</v>
      </c>
      <c r="AC1053">
        <v>0</v>
      </c>
      <c r="AD1053">
        <v>0</v>
      </c>
      <c r="AE1053">
        <v>0</v>
      </c>
      <c r="AF1053">
        <v>2022</v>
      </c>
      <c r="AG1053" s="1">
        <v>44562</v>
      </c>
      <c r="AH1053" s="1">
        <v>44773</v>
      </c>
      <c r="AI1053" s="1">
        <v>44785</v>
      </c>
      <c r="AJ1053" s="17" t="s">
        <v>34</v>
      </c>
      <c r="AK1053" s="17" t="s">
        <v>35</v>
      </c>
      <c r="AL1053" s="17" t="s">
        <v>10388</v>
      </c>
      <c r="AM1053" s="17">
        <f>MONTH(EMPENHO[[#This Row],[data_empenho]])</f>
        <v>2</v>
      </c>
    </row>
    <row r="1054" spans="1:39" x14ac:dyDescent="0.25">
      <c r="A1054">
        <v>7</v>
      </c>
      <c r="B1054">
        <v>702</v>
      </c>
      <c r="C1054">
        <v>15</v>
      </c>
      <c r="D1054">
        <v>451</v>
      </c>
      <c r="E1054">
        <v>17</v>
      </c>
      <c r="F1054">
        <v>0</v>
      </c>
      <c r="G1054">
        <v>2002</v>
      </c>
      <c r="H1054" s="17" t="s">
        <v>651</v>
      </c>
      <c r="I1054">
        <v>1</v>
      </c>
      <c r="J1054">
        <v>0</v>
      </c>
      <c r="K1054" s="17" t="s">
        <v>2314</v>
      </c>
      <c r="L1054" s="1">
        <v>44601</v>
      </c>
      <c r="M1054">
        <v>3.7</v>
      </c>
      <c r="N1054" s="17" t="s">
        <v>437</v>
      </c>
      <c r="O1054">
        <v>7717</v>
      </c>
      <c r="P1054" s="17" t="s">
        <v>438</v>
      </c>
      <c r="Q1054">
        <v>0</v>
      </c>
      <c r="R1054" s="17" t="s">
        <v>480</v>
      </c>
      <c r="S1054" s="17" t="s">
        <v>653</v>
      </c>
      <c r="T1054" s="17" t="s">
        <v>438</v>
      </c>
      <c r="U1054">
        <v>1</v>
      </c>
      <c r="V1054">
        <v>2021</v>
      </c>
      <c r="W1054" s="17" t="s">
        <v>2315</v>
      </c>
      <c r="X1054" s="17" t="s">
        <v>482</v>
      </c>
      <c r="Y1054">
        <v>7</v>
      </c>
      <c r="Z1054" s="17" t="s">
        <v>443</v>
      </c>
      <c r="AA1054" s="17" t="s">
        <v>443</v>
      </c>
      <c r="AB1054" s="17" t="s">
        <v>444</v>
      </c>
      <c r="AC1054">
        <v>0</v>
      </c>
      <c r="AD1054">
        <v>0</v>
      </c>
      <c r="AE1054">
        <v>0</v>
      </c>
      <c r="AF1054">
        <v>2022</v>
      </c>
      <c r="AG1054" s="1">
        <v>44562</v>
      </c>
      <c r="AH1054" s="1">
        <v>44773</v>
      </c>
      <c r="AI1054" s="1">
        <v>44785</v>
      </c>
      <c r="AJ1054" s="17" t="s">
        <v>34</v>
      </c>
      <c r="AK1054" s="17" t="s">
        <v>35</v>
      </c>
      <c r="AL1054" s="17" t="s">
        <v>10388</v>
      </c>
      <c r="AM1054" s="17">
        <f>MONTH(EMPENHO[[#This Row],[data_empenho]])</f>
        <v>2</v>
      </c>
    </row>
    <row r="1055" spans="1:39" x14ac:dyDescent="0.25">
      <c r="A1055">
        <v>6</v>
      </c>
      <c r="B1055">
        <v>603</v>
      </c>
      <c r="C1055">
        <v>26</v>
      </c>
      <c r="D1055">
        <v>782</v>
      </c>
      <c r="E1055">
        <v>17</v>
      </c>
      <c r="F1055">
        <v>0</v>
      </c>
      <c r="G1055">
        <v>2073</v>
      </c>
      <c r="H1055" s="17" t="s">
        <v>698</v>
      </c>
      <c r="I1055">
        <v>1</v>
      </c>
      <c r="J1055">
        <v>0</v>
      </c>
      <c r="K1055" s="17" t="s">
        <v>2316</v>
      </c>
      <c r="L1055" s="1">
        <v>44602</v>
      </c>
      <c r="M1055">
        <v>185</v>
      </c>
      <c r="N1055" s="17" t="s">
        <v>437</v>
      </c>
      <c r="O1055">
        <v>4298</v>
      </c>
      <c r="P1055" s="17" t="s">
        <v>438</v>
      </c>
      <c r="Q1055">
        <v>0</v>
      </c>
      <c r="R1055" s="17" t="s">
        <v>439</v>
      </c>
      <c r="S1055" s="17" t="s">
        <v>440</v>
      </c>
      <c r="T1055" s="17" t="s">
        <v>438</v>
      </c>
      <c r="U1055">
        <v>0</v>
      </c>
      <c r="V1055">
        <v>0</v>
      </c>
      <c r="W1055" s="17" t="s">
        <v>2317</v>
      </c>
      <c r="X1055" s="17" t="s">
        <v>465</v>
      </c>
      <c r="Y1055">
        <v>1</v>
      </c>
      <c r="Z1055" s="17" t="s">
        <v>443</v>
      </c>
      <c r="AA1055" s="17" t="s">
        <v>443</v>
      </c>
      <c r="AB1055" s="17" t="s">
        <v>444</v>
      </c>
      <c r="AC1055">
        <v>0</v>
      </c>
      <c r="AD1055">
        <v>0</v>
      </c>
      <c r="AE1055">
        <v>0</v>
      </c>
      <c r="AF1055">
        <v>2022</v>
      </c>
      <c r="AG1055" s="1">
        <v>44562</v>
      </c>
      <c r="AH1055" s="1">
        <v>44773</v>
      </c>
      <c r="AI1055" s="1">
        <v>44785</v>
      </c>
      <c r="AJ1055" s="17" t="s">
        <v>34</v>
      </c>
      <c r="AK1055" s="17" t="s">
        <v>35</v>
      </c>
      <c r="AL1055" s="17" t="s">
        <v>10388</v>
      </c>
      <c r="AM1055" s="17">
        <f>MONTH(EMPENHO[[#This Row],[data_empenho]])</f>
        <v>2</v>
      </c>
    </row>
    <row r="1056" spans="1:39" x14ac:dyDescent="0.25">
      <c r="A1056">
        <v>5</v>
      </c>
      <c r="B1056">
        <v>502</v>
      </c>
      <c r="C1056">
        <v>12</v>
      </c>
      <c r="D1056">
        <v>782</v>
      </c>
      <c r="E1056">
        <v>2</v>
      </c>
      <c r="F1056">
        <v>0</v>
      </c>
      <c r="G1056">
        <v>2035</v>
      </c>
      <c r="H1056" s="17" t="s">
        <v>689</v>
      </c>
      <c r="I1056">
        <v>20</v>
      </c>
      <c r="J1056">
        <v>0</v>
      </c>
      <c r="K1056" s="17" t="s">
        <v>2318</v>
      </c>
      <c r="L1056" s="1">
        <v>44602</v>
      </c>
      <c r="M1056">
        <v>854</v>
      </c>
      <c r="N1056" s="17" t="s">
        <v>437</v>
      </c>
      <c r="O1056">
        <v>5649</v>
      </c>
      <c r="P1056" s="17" t="s">
        <v>438</v>
      </c>
      <c r="Q1056">
        <v>0</v>
      </c>
      <c r="R1056" s="17" t="s">
        <v>439</v>
      </c>
      <c r="S1056" s="17" t="s">
        <v>440</v>
      </c>
      <c r="T1056" s="17" t="s">
        <v>438</v>
      </c>
      <c r="U1056">
        <v>20</v>
      </c>
      <c r="V1056">
        <v>2022</v>
      </c>
      <c r="W1056" s="17" t="s">
        <v>2319</v>
      </c>
      <c r="X1056" s="17" t="s">
        <v>465</v>
      </c>
      <c r="Y1056">
        <v>1</v>
      </c>
      <c r="Z1056" s="17" t="s">
        <v>443</v>
      </c>
      <c r="AA1056" s="17" t="s">
        <v>443</v>
      </c>
      <c r="AB1056" s="17" t="s">
        <v>444</v>
      </c>
      <c r="AC1056">
        <v>0</v>
      </c>
      <c r="AD1056">
        <v>0</v>
      </c>
      <c r="AE1056">
        <v>0</v>
      </c>
      <c r="AF1056">
        <v>2022</v>
      </c>
      <c r="AG1056" s="1">
        <v>44562</v>
      </c>
      <c r="AH1056" s="1">
        <v>44773</v>
      </c>
      <c r="AI1056" s="1">
        <v>44785</v>
      </c>
      <c r="AJ1056" s="17" t="s">
        <v>34</v>
      </c>
      <c r="AK1056" s="17" t="s">
        <v>35</v>
      </c>
      <c r="AL1056" s="17" t="s">
        <v>10388</v>
      </c>
      <c r="AM1056" s="17">
        <f>MONTH(EMPENHO[[#This Row],[data_empenho]])</f>
        <v>2</v>
      </c>
    </row>
    <row r="1057" spans="1:39" x14ac:dyDescent="0.25">
      <c r="A1057">
        <v>5</v>
      </c>
      <c r="B1057">
        <v>502</v>
      </c>
      <c r="C1057">
        <v>12</v>
      </c>
      <c r="D1057">
        <v>782</v>
      </c>
      <c r="E1057">
        <v>2</v>
      </c>
      <c r="F1057">
        <v>0</v>
      </c>
      <c r="G1057">
        <v>2035</v>
      </c>
      <c r="H1057" s="17" t="s">
        <v>689</v>
      </c>
      <c r="I1057">
        <v>20</v>
      </c>
      <c r="J1057">
        <v>0</v>
      </c>
      <c r="K1057" s="17" t="s">
        <v>2320</v>
      </c>
      <c r="L1057" s="1">
        <v>44602</v>
      </c>
      <c r="M1057">
        <v>1864</v>
      </c>
      <c r="N1057" s="17" t="s">
        <v>437</v>
      </c>
      <c r="O1057">
        <v>4628</v>
      </c>
      <c r="P1057" s="17" t="s">
        <v>438</v>
      </c>
      <c r="Q1057">
        <v>0</v>
      </c>
      <c r="R1057" s="17" t="s">
        <v>439</v>
      </c>
      <c r="S1057" s="17" t="s">
        <v>440</v>
      </c>
      <c r="T1057" s="17" t="s">
        <v>438</v>
      </c>
      <c r="U1057">
        <v>20</v>
      </c>
      <c r="V1057">
        <v>2022</v>
      </c>
      <c r="W1057" s="17" t="s">
        <v>2321</v>
      </c>
      <c r="X1057" s="17" t="s">
        <v>465</v>
      </c>
      <c r="Y1057">
        <v>1</v>
      </c>
      <c r="Z1057" s="17" t="s">
        <v>443</v>
      </c>
      <c r="AA1057" s="17" t="s">
        <v>443</v>
      </c>
      <c r="AB1057" s="17" t="s">
        <v>444</v>
      </c>
      <c r="AC1057">
        <v>0</v>
      </c>
      <c r="AD1057">
        <v>0</v>
      </c>
      <c r="AE1057">
        <v>0</v>
      </c>
      <c r="AF1057">
        <v>2022</v>
      </c>
      <c r="AG1057" s="1">
        <v>44562</v>
      </c>
      <c r="AH1057" s="1">
        <v>44773</v>
      </c>
      <c r="AI1057" s="1">
        <v>44785</v>
      </c>
      <c r="AJ1057" s="17" t="s">
        <v>34</v>
      </c>
      <c r="AK1057" s="17" t="s">
        <v>35</v>
      </c>
      <c r="AL1057" s="17" t="s">
        <v>10388</v>
      </c>
      <c r="AM1057" s="17">
        <f>MONTH(EMPENHO[[#This Row],[data_empenho]])</f>
        <v>2</v>
      </c>
    </row>
    <row r="1058" spans="1:39" x14ac:dyDescent="0.25">
      <c r="A1058">
        <v>5</v>
      </c>
      <c r="B1058">
        <v>502</v>
      </c>
      <c r="C1058">
        <v>12</v>
      </c>
      <c r="D1058">
        <v>782</v>
      </c>
      <c r="E1058">
        <v>2</v>
      </c>
      <c r="F1058">
        <v>0</v>
      </c>
      <c r="G1058">
        <v>2035</v>
      </c>
      <c r="H1058" s="17" t="s">
        <v>682</v>
      </c>
      <c r="I1058">
        <v>20</v>
      </c>
      <c r="J1058">
        <v>0</v>
      </c>
      <c r="K1058" s="17" t="s">
        <v>2322</v>
      </c>
      <c r="L1058" s="1">
        <v>44602</v>
      </c>
      <c r="M1058">
        <v>1000</v>
      </c>
      <c r="N1058" s="17" t="s">
        <v>437</v>
      </c>
      <c r="O1058">
        <v>7401</v>
      </c>
      <c r="P1058" s="17" t="s">
        <v>438</v>
      </c>
      <c r="Q1058">
        <v>0</v>
      </c>
      <c r="R1058" s="17" t="s">
        <v>439</v>
      </c>
      <c r="S1058" s="17" t="s">
        <v>440</v>
      </c>
      <c r="T1058" s="17" t="s">
        <v>438</v>
      </c>
      <c r="U1058">
        <v>20</v>
      </c>
      <c r="V1058">
        <v>2022</v>
      </c>
      <c r="W1058" s="17" t="s">
        <v>2323</v>
      </c>
      <c r="X1058" s="17" t="s">
        <v>465</v>
      </c>
      <c r="Y1058">
        <v>1</v>
      </c>
      <c r="Z1058" s="17" t="s">
        <v>443</v>
      </c>
      <c r="AA1058" s="17" t="s">
        <v>443</v>
      </c>
      <c r="AB1058" s="17" t="s">
        <v>444</v>
      </c>
      <c r="AC1058">
        <v>0</v>
      </c>
      <c r="AD1058">
        <v>0</v>
      </c>
      <c r="AE1058">
        <v>0</v>
      </c>
      <c r="AF1058">
        <v>2022</v>
      </c>
      <c r="AG1058" s="1">
        <v>44562</v>
      </c>
      <c r="AH1058" s="1">
        <v>44773</v>
      </c>
      <c r="AI1058" s="1">
        <v>44785</v>
      </c>
      <c r="AJ1058" s="17" t="s">
        <v>34</v>
      </c>
      <c r="AK1058" s="17" t="s">
        <v>35</v>
      </c>
      <c r="AL1058" s="17" t="s">
        <v>10388</v>
      </c>
      <c r="AM1058" s="17">
        <f>MONTH(EMPENHO[[#This Row],[data_empenho]])</f>
        <v>2</v>
      </c>
    </row>
    <row r="1059" spans="1:39" x14ac:dyDescent="0.25">
      <c r="A1059">
        <v>7</v>
      </c>
      <c r="B1059">
        <v>702</v>
      </c>
      <c r="C1059">
        <v>15</v>
      </c>
      <c r="D1059">
        <v>451</v>
      </c>
      <c r="E1059">
        <v>17</v>
      </c>
      <c r="F1059">
        <v>0</v>
      </c>
      <c r="G1059">
        <v>2002</v>
      </c>
      <c r="H1059" s="17" t="s">
        <v>698</v>
      </c>
      <c r="I1059">
        <v>1</v>
      </c>
      <c r="J1059">
        <v>0</v>
      </c>
      <c r="K1059" s="17" t="s">
        <v>2324</v>
      </c>
      <c r="L1059" s="1">
        <v>44602</v>
      </c>
      <c r="M1059">
        <v>84.5</v>
      </c>
      <c r="N1059" s="17" t="s">
        <v>437</v>
      </c>
      <c r="O1059">
        <v>1744</v>
      </c>
      <c r="P1059" s="17" t="s">
        <v>438</v>
      </c>
      <c r="Q1059">
        <v>0</v>
      </c>
      <c r="R1059" s="17" t="s">
        <v>439</v>
      </c>
      <c r="S1059" s="17" t="s">
        <v>440</v>
      </c>
      <c r="T1059" s="17" t="s">
        <v>438</v>
      </c>
      <c r="U1059">
        <v>0</v>
      </c>
      <c r="V1059">
        <v>0</v>
      </c>
      <c r="W1059" s="17" t="s">
        <v>2325</v>
      </c>
      <c r="X1059" s="17" t="s">
        <v>465</v>
      </c>
      <c r="Y1059">
        <v>1</v>
      </c>
      <c r="Z1059" s="17" t="s">
        <v>443</v>
      </c>
      <c r="AA1059" s="17" t="s">
        <v>443</v>
      </c>
      <c r="AB1059" s="17" t="s">
        <v>444</v>
      </c>
      <c r="AC1059">
        <v>0</v>
      </c>
      <c r="AD1059">
        <v>0</v>
      </c>
      <c r="AE1059">
        <v>0</v>
      </c>
      <c r="AF1059">
        <v>2022</v>
      </c>
      <c r="AG1059" s="1">
        <v>44562</v>
      </c>
      <c r="AH1059" s="1">
        <v>44773</v>
      </c>
      <c r="AI1059" s="1">
        <v>44785</v>
      </c>
      <c r="AJ1059" s="17" t="s">
        <v>34</v>
      </c>
      <c r="AK1059" s="17" t="s">
        <v>35</v>
      </c>
      <c r="AL1059" s="17" t="s">
        <v>10388</v>
      </c>
      <c r="AM1059" s="17">
        <f>MONTH(EMPENHO[[#This Row],[data_empenho]])</f>
        <v>2</v>
      </c>
    </row>
    <row r="1060" spans="1:39" x14ac:dyDescent="0.25">
      <c r="A1060">
        <v>6</v>
      </c>
      <c r="B1060">
        <v>603</v>
      </c>
      <c r="C1060">
        <v>26</v>
      </c>
      <c r="D1060">
        <v>782</v>
      </c>
      <c r="E1060">
        <v>17</v>
      </c>
      <c r="F1060">
        <v>0</v>
      </c>
      <c r="G1060">
        <v>2073</v>
      </c>
      <c r="H1060" s="17" t="s">
        <v>860</v>
      </c>
      <c r="I1060">
        <v>1</v>
      </c>
      <c r="J1060">
        <v>0</v>
      </c>
      <c r="K1060" s="17" t="s">
        <v>2326</v>
      </c>
      <c r="L1060" s="1">
        <v>44602</v>
      </c>
      <c r="M1060">
        <v>500</v>
      </c>
      <c r="N1060" s="17" t="s">
        <v>437</v>
      </c>
      <c r="O1060">
        <v>7417</v>
      </c>
      <c r="P1060" s="17" t="s">
        <v>438</v>
      </c>
      <c r="Q1060">
        <v>0</v>
      </c>
      <c r="R1060" s="17" t="s">
        <v>439</v>
      </c>
      <c r="S1060" s="17" t="s">
        <v>440</v>
      </c>
      <c r="T1060" s="17" t="s">
        <v>438</v>
      </c>
      <c r="U1060">
        <v>19</v>
      </c>
      <c r="V1060">
        <v>2022</v>
      </c>
      <c r="W1060" s="17" t="s">
        <v>2327</v>
      </c>
      <c r="X1060" s="17" t="s">
        <v>465</v>
      </c>
      <c r="Y1060">
        <v>1</v>
      </c>
      <c r="Z1060" s="17" t="s">
        <v>443</v>
      </c>
      <c r="AA1060" s="17" t="s">
        <v>443</v>
      </c>
      <c r="AB1060" s="17" t="s">
        <v>444</v>
      </c>
      <c r="AC1060">
        <v>0</v>
      </c>
      <c r="AD1060">
        <v>0</v>
      </c>
      <c r="AE1060">
        <v>0</v>
      </c>
      <c r="AF1060">
        <v>2022</v>
      </c>
      <c r="AG1060" s="1">
        <v>44562</v>
      </c>
      <c r="AH1060" s="1">
        <v>44773</v>
      </c>
      <c r="AI1060" s="1">
        <v>44785</v>
      </c>
      <c r="AJ1060" s="17" t="s">
        <v>34</v>
      </c>
      <c r="AK1060" s="17" t="s">
        <v>35</v>
      </c>
      <c r="AL1060" s="17" t="s">
        <v>10388</v>
      </c>
      <c r="AM1060" s="17">
        <f>MONTH(EMPENHO[[#This Row],[data_empenho]])</f>
        <v>2</v>
      </c>
    </row>
    <row r="1061" spans="1:39" x14ac:dyDescent="0.25">
      <c r="A1061">
        <v>6</v>
      </c>
      <c r="B1061">
        <v>603</v>
      </c>
      <c r="C1061">
        <v>26</v>
      </c>
      <c r="D1061">
        <v>782</v>
      </c>
      <c r="E1061">
        <v>17</v>
      </c>
      <c r="F1061">
        <v>0</v>
      </c>
      <c r="G1061">
        <v>2073</v>
      </c>
      <c r="H1061" s="17" t="s">
        <v>828</v>
      </c>
      <c r="I1061">
        <v>1</v>
      </c>
      <c r="J1061">
        <v>0</v>
      </c>
      <c r="K1061" s="17" t="s">
        <v>2328</v>
      </c>
      <c r="L1061" s="1">
        <v>44602</v>
      </c>
      <c r="M1061">
        <v>2454</v>
      </c>
      <c r="N1061" s="17" t="s">
        <v>437</v>
      </c>
      <c r="O1061">
        <v>7417</v>
      </c>
      <c r="P1061" s="17" t="s">
        <v>438</v>
      </c>
      <c r="Q1061">
        <v>0</v>
      </c>
      <c r="R1061" s="17" t="s">
        <v>439</v>
      </c>
      <c r="S1061" s="17" t="s">
        <v>440</v>
      </c>
      <c r="T1061" s="17" t="s">
        <v>438</v>
      </c>
      <c r="U1061">
        <v>19</v>
      </c>
      <c r="V1061">
        <v>2022</v>
      </c>
      <c r="W1061" s="17" t="s">
        <v>2329</v>
      </c>
      <c r="X1061" s="17" t="s">
        <v>465</v>
      </c>
      <c r="Y1061">
        <v>1</v>
      </c>
      <c r="Z1061" s="17" t="s">
        <v>443</v>
      </c>
      <c r="AA1061" s="17" t="s">
        <v>443</v>
      </c>
      <c r="AB1061" s="17" t="s">
        <v>444</v>
      </c>
      <c r="AC1061">
        <v>0</v>
      </c>
      <c r="AD1061">
        <v>0</v>
      </c>
      <c r="AE1061">
        <v>0</v>
      </c>
      <c r="AF1061">
        <v>2022</v>
      </c>
      <c r="AG1061" s="1">
        <v>44562</v>
      </c>
      <c r="AH1061" s="1">
        <v>44773</v>
      </c>
      <c r="AI1061" s="1">
        <v>44785</v>
      </c>
      <c r="AJ1061" s="17" t="s">
        <v>34</v>
      </c>
      <c r="AK1061" s="17" t="s">
        <v>35</v>
      </c>
      <c r="AL1061" s="17" t="s">
        <v>10388</v>
      </c>
      <c r="AM1061" s="17">
        <f>MONTH(EMPENHO[[#This Row],[data_empenho]])</f>
        <v>2</v>
      </c>
    </row>
    <row r="1062" spans="1:39" x14ac:dyDescent="0.25">
      <c r="A1062">
        <v>5</v>
      </c>
      <c r="B1062">
        <v>502</v>
      </c>
      <c r="C1062">
        <v>12</v>
      </c>
      <c r="D1062">
        <v>361</v>
      </c>
      <c r="E1062">
        <v>2</v>
      </c>
      <c r="F1062">
        <v>0</v>
      </c>
      <c r="G1062">
        <v>2031</v>
      </c>
      <c r="H1062" s="17" t="s">
        <v>682</v>
      </c>
      <c r="I1062">
        <v>20</v>
      </c>
      <c r="J1062">
        <v>0</v>
      </c>
      <c r="K1062" s="17" t="s">
        <v>2330</v>
      </c>
      <c r="L1062" s="1">
        <v>44602</v>
      </c>
      <c r="M1062">
        <v>1000</v>
      </c>
      <c r="N1062" s="17" t="s">
        <v>437</v>
      </c>
      <c r="O1062">
        <v>7401</v>
      </c>
      <c r="P1062" s="17" t="s">
        <v>438</v>
      </c>
      <c r="Q1062">
        <v>0</v>
      </c>
      <c r="R1062" s="17" t="s">
        <v>439</v>
      </c>
      <c r="S1062" s="17" t="s">
        <v>440</v>
      </c>
      <c r="T1062" s="17" t="s">
        <v>438</v>
      </c>
      <c r="U1062">
        <v>0</v>
      </c>
      <c r="V1062">
        <v>0</v>
      </c>
      <c r="W1062" s="17" t="s">
        <v>2331</v>
      </c>
      <c r="X1062" s="17" t="s">
        <v>465</v>
      </c>
      <c r="Y1062">
        <v>1</v>
      </c>
      <c r="Z1062" s="17" t="s">
        <v>443</v>
      </c>
      <c r="AA1062" s="17" t="s">
        <v>443</v>
      </c>
      <c r="AB1062" s="17" t="s">
        <v>444</v>
      </c>
      <c r="AC1062">
        <v>0</v>
      </c>
      <c r="AD1062">
        <v>0</v>
      </c>
      <c r="AE1062">
        <v>0</v>
      </c>
      <c r="AF1062">
        <v>2022</v>
      </c>
      <c r="AG1062" s="1">
        <v>44562</v>
      </c>
      <c r="AH1062" s="1">
        <v>44773</v>
      </c>
      <c r="AI1062" s="1">
        <v>44785</v>
      </c>
      <c r="AJ1062" s="17" t="s">
        <v>34</v>
      </c>
      <c r="AK1062" s="17" t="s">
        <v>35</v>
      </c>
      <c r="AL1062" s="17" t="s">
        <v>10388</v>
      </c>
      <c r="AM1062" s="17">
        <f>MONTH(EMPENHO[[#This Row],[data_empenho]])</f>
        <v>2</v>
      </c>
    </row>
    <row r="1063" spans="1:39" x14ac:dyDescent="0.25">
      <c r="A1063">
        <v>5</v>
      </c>
      <c r="B1063">
        <v>502</v>
      </c>
      <c r="C1063">
        <v>12</v>
      </c>
      <c r="D1063">
        <v>365</v>
      </c>
      <c r="E1063">
        <v>2</v>
      </c>
      <c r="F1063">
        <v>0</v>
      </c>
      <c r="G1063">
        <v>2033</v>
      </c>
      <c r="H1063" s="17" t="s">
        <v>682</v>
      </c>
      <c r="I1063">
        <v>20</v>
      </c>
      <c r="J1063">
        <v>0</v>
      </c>
      <c r="K1063" s="17" t="s">
        <v>2332</v>
      </c>
      <c r="L1063" s="1">
        <v>44602</v>
      </c>
      <c r="M1063">
        <v>710</v>
      </c>
      <c r="N1063" s="17" t="s">
        <v>437</v>
      </c>
      <c r="O1063">
        <v>7401</v>
      </c>
      <c r="P1063" s="17" t="s">
        <v>438</v>
      </c>
      <c r="Q1063">
        <v>0</v>
      </c>
      <c r="R1063" s="17" t="s">
        <v>439</v>
      </c>
      <c r="S1063" s="17" t="s">
        <v>440</v>
      </c>
      <c r="T1063" s="17" t="s">
        <v>438</v>
      </c>
      <c r="U1063">
        <v>0</v>
      </c>
      <c r="V1063">
        <v>0</v>
      </c>
      <c r="W1063" s="17" t="s">
        <v>2333</v>
      </c>
      <c r="X1063" s="17" t="s">
        <v>465</v>
      </c>
      <c r="Y1063">
        <v>1</v>
      </c>
      <c r="Z1063" s="17" t="s">
        <v>443</v>
      </c>
      <c r="AA1063" s="17" t="s">
        <v>443</v>
      </c>
      <c r="AB1063" s="17" t="s">
        <v>444</v>
      </c>
      <c r="AC1063">
        <v>0</v>
      </c>
      <c r="AD1063">
        <v>0</v>
      </c>
      <c r="AE1063">
        <v>0</v>
      </c>
      <c r="AF1063">
        <v>2022</v>
      </c>
      <c r="AG1063" s="1">
        <v>44562</v>
      </c>
      <c r="AH1063" s="1">
        <v>44773</v>
      </c>
      <c r="AI1063" s="1">
        <v>44785</v>
      </c>
      <c r="AJ1063" s="17" t="s">
        <v>34</v>
      </c>
      <c r="AK1063" s="17" t="s">
        <v>35</v>
      </c>
      <c r="AL1063" s="17" t="s">
        <v>10388</v>
      </c>
      <c r="AM1063" s="17">
        <f>MONTH(EMPENHO[[#This Row],[data_empenho]])</f>
        <v>2</v>
      </c>
    </row>
    <row r="1064" spans="1:39" x14ac:dyDescent="0.25">
      <c r="A1064">
        <v>6</v>
      </c>
      <c r="B1064">
        <v>603</v>
      </c>
      <c r="C1064">
        <v>26</v>
      </c>
      <c r="D1064">
        <v>782</v>
      </c>
      <c r="E1064">
        <v>17</v>
      </c>
      <c r="F1064">
        <v>0</v>
      </c>
      <c r="G1064">
        <v>2073</v>
      </c>
      <c r="H1064" s="17" t="s">
        <v>698</v>
      </c>
      <c r="I1064">
        <v>1</v>
      </c>
      <c r="J1064">
        <v>0</v>
      </c>
      <c r="K1064" s="17" t="s">
        <v>2334</v>
      </c>
      <c r="L1064" s="1">
        <v>44602</v>
      </c>
      <c r="M1064">
        <v>135</v>
      </c>
      <c r="N1064" s="17" t="s">
        <v>437</v>
      </c>
      <c r="O1064">
        <v>5923</v>
      </c>
      <c r="P1064" s="17" t="s">
        <v>438</v>
      </c>
      <c r="Q1064">
        <v>0</v>
      </c>
      <c r="R1064" s="17" t="s">
        <v>439</v>
      </c>
      <c r="S1064" s="17" t="s">
        <v>440</v>
      </c>
      <c r="T1064" s="17" t="s">
        <v>438</v>
      </c>
      <c r="U1064">
        <v>0</v>
      </c>
      <c r="V1064">
        <v>0</v>
      </c>
      <c r="W1064" s="17" t="s">
        <v>2335</v>
      </c>
      <c r="X1064" s="17" t="s">
        <v>465</v>
      </c>
      <c r="Y1064">
        <v>1</v>
      </c>
      <c r="Z1064" s="17" t="s">
        <v>443</v>
      </c>
      <c r="AA1064" s="17" t="s">
        <v>443</v>
      </c>
      <c r="AB1064" s="17" t="s">
        <v>444</v>
      </c>
      <c r="AC1064">
        <v>0</v>
      </c>
      <c r="AD1064">
        <v>0</v>
      </c>
      <c r="AE1064">
        <v>0</v>
      </c>
      <c r="AF1064">
        <v>2022</v>
      </c>
      <c r="AG1064" s="1">
        <v>44562</v>
      </c>
      <c r="AH1064" s="1">
        <v>44773</v>
      </c>
      <c r="AI1064" s="1">
        <v>44785</v>
      </c>
      <c r="AJ1064" s="17" t="s">
        <v>34</v>
      </c>
      <c r="AK1064" s="17" t="s">
        <v>35</v>
      </c>
      <c r="AL1064" s="17" t="s">
        <v>10388</v>
      </c>
      <c r="AM1064" s="17">
        <f>MONTH(EMPENHO[[#This Row],[data_empenho]])</f>
        <v>2</v>
      </c>
    </row>
    <row r="1065" spans="1:39" x14ac:dyDescent="0.25">
      <c r="A1065">
        <v>4</v>
      </c>
      <c r="B1065">
        <v>401</v>
      </c>
      <c r="C1065">
        <v>4</v>
      </c>
      <c r="D1065">
        <v>123</v>
      </c>
      <c r="E1065">
        <v>1</v>
      </c>
      <c r="F1065">
        <v>0</v>
      </c>
      <c r="G1065">
        <v>2075</v>
      </c>
      <c r="H1065" s="17" t="s">
        <v>2336</v>
      </c>
      <c r="I1065">
        <v>1</v>
      </c>
      <c r="J1065">
        <v>0</v>
      </c>
      <c r="K1065" s="17" t="s">
        <v>2337</v>
      </c>
      <c r="L1065" s="1">
        <v>44602</v>
      </c>
      <c r="M1065">
        <v>260</v>
      </c>
      <c r="N1065" s="17" t="s">
        <v>437</v>
      </c>
      <c r="O1065">
        <v>4814</v>
      </c>
      <c r="P1065" s="17" t="s">
        <v>438</v>
      </c>
      <c r="Q1065">
        <v>0</v>
      </c>
      <c r="R1065" s="17" t="s">
        <v>439</v>
      </c>
      <c r="S1065" s="17" t="s">
        <v>440</v>
      </c>
      <c r="T1065" s="17" t="s">
        <v>438</v>
      </c>
      <c r="U1065">
        <v>0</v>
      </c>
      <c r="V1065">
        <v>0</v>
      </c>
      <c r="W1065" s="17" t="s">
        <v>2338</v>
      </c>
      <c r="X1065" s="17" t="s">
        <v>465</v>
      </c>
      <c r="Y1065">
        <v>1</v>
      </c>
      <c r="Z1065" s="17" t="s">
        <v>443</v>
      </c>
      <c r="AA1065" s="17" t="s">
        <v>443</v>
      </c>
      <c r="AB1065" s="17" t="s">
        <v>444</v>
      </c>
      <c r="AC1065">
        <v>0</v>
      </c>
      <c r="AD1065">
        <v>0</v>
      </c>
      <c r="AE1065">
        <v>0</v>
      </c>
      <c r="AF1065">
        <v>2022</v>
      </c>
      <c r="AG1065" s="1">
        <v>44562</v>
      </c>
      <c r="AH1065" s="1">
        <v>44773</v>
      </c>
      <c r="AI1065" s="1">
        <v>44785</v>
      </c>
      <c r="AJ1065" s="17" t="s">
        <v>34</v>
      </c>
      <c r="AK1065" s="17" t="s">
        <v>35</v>
      </c>
      <c r="AL1065" s="17" t="s">
        <v>10388</v>
      </c>
      <c r="AM1065" s="17">
        <f>MONTH(EMPENHO[[#This Row],[data_empenho]])</f>
        <v>2</v>
      </c>
    </row>
    <row r="1066" spans="1:39" x14ac:dyDescent="0.25">
      <c r="A1066">
        <v>7</v>
      </c>
      <c r="B1066">
        <v>702</v>
      </c>
      <c r="C1066">
        <v>15</v>
      </c>
      <c r="D1066">
        <v>451</v>
      </c>
      <c r="E1066">
        <v>17</v>
      </c>
      <c r="F1066">
        <v>0</v>
      </c>
      <c r="G1066">
        <v>2002</v>
      </c>
      <c r="H1066" s="17" t="s">
        <v>860</v>
      </c>
      <c r="I1066">
        <v>1</v>
      </c>
      <c r="J1066">
        <v>0</v>
      </c>
      <c r="K1066" s="17" t="s">
        <v>2339</v>
      </c>
      <c r="L1066" s="1">
        <v>44602</v>
      </c>
      <c r="M1066">
        <v>530</v>
      </c>
      <c r="N1066" s="17" t="s">
        <v>437</v>
      </c>
      <c r="O1066">
        <v>7781</v>
      </c>
      <c r="P1066" s="17" t="s">
        <v>438</v>
      </c>
      <c r="Q1066">
        <v>0</v>
      </c>
      <c r="R1066" s="17" t="s">
        <v>439</v>
      </c>
      <c r="S1066" s="17" t="s">
        <v>440</v>
      </c>
      <c r="T1066" s="17" t="s">
        <v>438</v>
      </c>
      <c r="U1066">
        <v>0</v>
      </c>
      <c r="V1066">
        <v>0</v>
      </c>
      <c r="W1066" s="17" t="s">
        <v>2340</v>
      </c>
      <c r="X1066" s="17" t="s">
        <v>465</v>
      </c>
      <c r="Y1066">
        <v>1</v>
      </c>
      <c r="Z1066" s="17" t="s">
        <v>443</v>
      </c>
      <c r="AA1066" s="17" t="s">
        <v>443</v>
      </c>
      <c r="AB1066" s="17" t="s">
        <v>444</v>
      </c>
      <c r="AC1066">
        <v>0</v>
      </c>
      <c r="AD1066">
        <v>0</v>
      </c>
      <c r="AE1066">
        <v>0</v>
      </c>
      <c r="AF1066">
        <v>2022</v>
      </c>
      <c r="AG1066" s="1">
        <v>44562</v>
      </c>
      <c r="AH1066" s="1">
        <v>44773</v>
      </c>
      <c r="AI1066" s="1">
        <v>44785</v>
      </c>
      <c r="AJ1066" s="17" t="s">
        <v>34</v>
      </c>
      <c r="AK1066" s="17" t="s">
        <v>35</v>
      </c>
      <c r="AL1066" s="17" t="s">
        <v>10388</v>
      </c>
      <c r="AM1066" s="17">
        <f>MONTH(EMPENHO[[#This Row],[data_empenho]])</f>
        <v>2</v>
      </c>
    </row>
    <row r="1067" spans="1:39" x14ac:dyDescent="0.25">
      <c r="A1067">
        <v>7</v>
      </c>
      <c r="B1067">
        <v>702</v>
      </c>
      <c r="C1067">
        <v>15</v>
      </c>
      <c r="D1067">
        <v>451</v>
      </c>
      <c r="E1067">
        <v>17</v>
      </c>
      <c r="F1067">
        <v>0</v>
      </c>
      <c r="G1067">
        <v>2002</v>
      </c>
      <c r="H1067" s="17" t="s">
        <v>828</v>
      </c>
      <c r="I1067">
        <v>1</v>
      </c>
      <c r="J1067">
        <v>0</v>
      </c>
      <c r="K1067" s="17" t="s">
        <v>2341</v>
      </c>
      <c r="L1067" s="1">
        <v>44602</v>
      </c>
      <c r="M1067">
        <v>300</v>
      </c>
      <c r="N1067" s="17" t="s">
        <v>437</v>
      </c>
      <c r="O1067">
        <v>7781</v>
      </c>
      <c r="P1067" s="17" t="s">
        <v>438</v>
      </c>
      <c r="Q1067">
        <v>0</v>
      </c>
      <c r="R1067" s="17" t="s">
        <v>439</v>
      </c>
      <c r="S1067" s="17" t="s">
        <v>440</v>
      </c>
      <c r="T1067" s="17" t="s">
        <v>438</v>
      </c>
      <c r="U1067">
        <v>0</v>
      </c>
      <c r="V1067">
        <v>0</v>
      </c>
      <c r="W1067" s="17" t="s">
        <v>2342</v>
      </c>
      <c r="X1067" s="17" t="s">
        <v>465</v>
      </c>
      <c r="Y1067">
        <v>1</v>
      </c>
      <c r="Z1067" s="17" t="s">
        <v>443</v>
      </c>
      <c r="AA1067" s="17" t="s">
        <v>443</v>
      </c>
      <c r="AB1067" s="17" t="s">
        <v>444</v>
      </c>
      <c r="AC1067">
        <v>0</v>
      </c>
      <c r="AD1067">
        <v>0</v>
      </c>
      <c r="AE1067">
        <v>0</v>
      </c>
      <c r="AF1067">
        <v>2022</v>
      </c>
      <c r="AG1067" s="1">
        <v>44562</v>
      </c>
      <c r="AH1067" s="1">
        <v>44773</v>
      </c>
      <c r="AI1067" s="1">
        <v>44785</v>
      </c>
      <c r="AJ1067" s="17" t="s">
        <v>34</v>
      </c>
      <c r="AK1067" s="17" t="s">
        <v>35</v>
      </c>
      <c r="AL1067" s="17" t="s">
        <v>10388</v>
      </c>
      <c r="AM1067" s="17">
        <f>MONTH(EMPENHO[[#This Row],[data_empenho]])</f>
        <v>2</v>
      </c>
    </row>
    <row r="1068" spans="1:39" x14ac:dyDescent="0.25">
      <c r="A1068">
        <v>10</v>
      </c>
      <c r="B1068">
        <v>1001</v>
      </c>
      <c r="C1068">
        <v>4</v>
      </c>
      <c r="D1068">
        <v>122</v>
      </c>
      <c r="E1068">
        <v>1</v>
      </c>
      <c r="F1068">
        <v>0</v>
      </c>
      <c r="G1068">
        <v>2050</v>
      </c>
      <c r="H1068" s="17" t="s">
        <v>2043</v>
      </c>
      <c r="I1068">
        <v>1</v>
      </c>
      <c r="J1068">
        <v>0</v>
      </c>
      <c r="K1068" s="17" t="s">
        <v>2343</v>
      </c>
      <c r="L1068" s="1">
        <v>44602</v>
      </c>
      <c r="M1068">
        <v>368.35</v>
      </c>
      <c r="N1068" s="17" t="s">
        <v>437</v>
      </c>
      <c r="O1068">
        <v>7870</v>
      </c>
      <c r="P1068" s="17" t="s">
        <v>438</v>
      </c>
      <c r="Q1068">
        <v>0</v>
      </c>
      <c r="R1068" s="17" t="s">
        <v>480</v>
      </c>
      <c r="S1068" s="17" t="s">
        <v>653</v>
      </c>
      <c r="T1068" s="17" t="s">
        <v>438</v>
      </c>
      <c r="U1068">
        <v>23</v>
      </c>
      <c r="V1068">
        <v>2021</v>
      </c>
      <c r="W1068" s="17" t="s">
        <v>2344</v>
      </c>
      <c r="X1068" s="17" t="s">
        <v>482</v>
      </c>
      <c r="Y1068">
        <v>7</v>
      </c>
      <c r="Z1068" s="17" t="s">
        <v>443</v>
      </c>
      <c r="AA1068" s="17" t="s">
        <v>443</v>
      </c>
      <c r="AB1068" s="17" t="s">
        <v>444</v>
      </c>
      <c r="AC1068">
        <v>0</v>
      </c>
      <c r="AD1068">
        <v>0</v>
      </c>
      <c r="AE1068">
        <v>0</v>
      </c>
      <c r="AF1068">
        <v>2022</v>
      </c>
      <c r="AG1068" s="1">
        <v>44562</v>
      </c>
      <c r="AH1068" s="1">
        <v>44773</v>
      </c>
      <c r="AI1068" s="1">
        <v>44785</v>
      </c>
      <c r="AJ1068" s="17" t="s">
        <v>34</v>
      </c>
      <c r="AK1068" s="17" t="s">
        <v>35</v>
      </c>
      <c r="AL1068" s="17" t="s">
        <v>10388</v>
      </c>
      <c r="AM1068" s="17">
        <f>MONTH(EMPENHO[[#This Row],[data_empenho]])</f>
        <v>2</v>
      </c>
    </row>
    <row r="1069" spans="1:39" x14ac:dyDescent="0.25">
      <c r="A1069">
        <v>10</v>
      </c>
      <c r="B1069">
        <v>1001</v>
      </c>
      <c r="C1069">
        <v>4</v>
      </c>
      <c r="D1069">
        <v>122</v>
      </c>
      <c r="E1069">
        <v>1</v>
      </c>
      <c r="F1069">
        <v>0</v>
      </c>
      <c r="G1069">
        <v>2050</v>
      </c>
      <c r="H1069" s="17" t="s">
        <v>2043</v>
      </c>
      <c r="I1069">
        <v>1</v>
      </c>
      <c r="J1069">
        <v>0</v>
      </c>
      <c r="K1069" s="17" t="s">
        <v>2345</v>
      </c>
      <c r="L1069" s="1">
        <v>44602</v>
      </c>
      <c r="M1069">
        <v>180</v>
      </c>
      <c r="N1069" s="17" t="s">
        <v>437</v>
      </c>
      <c r="O1069">
        <v>6881</v>
      </c>
      <c r="P1069" s="17" t="s">
        <v>438</v>
      </c>
      <c r="Q1069">
        <v>0</v>
      </c>
      <c r="R1069" s="17" t="s">
        <v>480</v>
      </c>
      <c r="S1069" s="17" t="s">
        <v>653</v>
      </c>
      <c r="T1069" s="17" t="s">
        <v>438</v>
      </c>
      <c r="U1069">
        <v>23</v>
      </c>
      <c r="V1069">
        <v>2021</v>
      </c>
      <c r="W1069" s="17" t="s">
        <v>2346</v>
      </c>
      <c r="X1069" s="17" t="s">
        <v>482</v>
      </c>
      <c r="Y1069">
        <v>7</v>
      </c>
      <c r="Z1069" s="17" t="s">
        <v>443</v>
      </c>
      <c r="AA1069" s="17" t="s">
        <v>443</v>
      </c>
      <c r="AB1069" s="17" t="s">
        <v>444</v>
      </c>
      <c r="AC1069">
        <v>0</v>
      </c>
      <c r="AD1069">
        <v>0</v>
      </c>
      <c r="AE1069">
        <v>0</v>
      </c>
      <c r="AF1069">
        <v>2022</v>
      </c>
      <c r="AG1069" s="1">
        <v>44562</v>
      </c>
      <c r="AH1069" s="1">
        <v>44773</v>
      </c>
      <c r="AI1069" s="1">
        <v>44785</v>
      </c>
      <c r="AJ1069" s="17" t="s">
        <v>34</v>
      </c>
      <c r="AK1069" s="17" t="s">
        <v>35</v>
      </c>
      <c r="AL1069" s="17" t="s">
        <v>10388</v>
      </c>
      <c r="AM1069" s="17">
        <f>MONTH(EMPENHO[[#This Row],[data_empenho]])</f>
        <v>2</v>
      </c>
    </row>
    <row r="1070" spans="1:39" x14ac:dyDescent="0.25">
      <c r="A1070">
        <v>10</v>
      </c>
      <c r="B1070">
        <v>1001</v>
      </c>
      <c r="C1070">
        <v>4</v>
      </c>
      <c r="D1070">
        <v>122</v>
      </c>
      <c r="E1070">
        <v>1</v>
      </c>
      <c r="F1070">
        <v>0</v>
      </c>
      <c r="G1070">
        <v>2050</v>
      </c>
      <c r="H1070" s="17" t="s">
        <v>2043</v>
      </c>
      <c r="I1070">
        <v>1</v>
      </c>
      <c r="J1070">
        <v>0</v>
      </c>
      <c r="K1070" s="17" t="s">
        <v>2347</v>
      </c>
      <c r="L1070" s="1">
        <v>44602</v>
      </c>
      <c r="M1070">
        <v>952.7</v>
      </c>
      <c r="N1070" s="17" t="s">
        <v>437</v>
      </c>
      <c r="O1070">
        <v>6817</v>
      </c>
      <c r="P1070" s="17" t="s">
        <v>438</v>
      </c>
      <c r="Q1070">
        <v>0</v>
      </c>
      <c r="R1070" s="17" t="s">
        <v>480</v>
      </c>
      <c r="S1070" s="17" t="s">
        <v>653</v>
      </c>
      <c r="T1070" s="17" t="s">
        <v>438</v>
      </c>
      <c r="U1070">
        <v>23</v>
      </c>
      <c r="V1070">
        <v>2021</v>
      </c>
      <c r="W1070" s="17" t="s">
        <v>2348</v>
      </c>
      <c r="X1070" s="17" t="s">
        <v>482</v>
      </c>
      <c r="Y1070">
        <v>7</v>
      </c>
      <c r="Z1070" s="17" t="s">
        <v>443</v>
      </c>
      <c r="AA1070" s="17" t="s">
        <v>443</v>
      </c>
      <c r="AB1070" s="17" t="s">
        <v>444</v>
      </c>
      <c r="AC1070">
        <v>0</v>
      </c>
      <c r="AD1070">
        <v>0</v>
      </c>
      <c r="AE1070">
        <v>0</v>
      </c>
      <c r="AF1070">
        <v>2022</v>
      </c>
      <c r="AG1070" s="1">
        <v>44562</v>
      </c>
      <c r="AH1070" s="1">
        <v>44773</v>
      </c>
      <c r="AI1070" s="1">
        <v>44785</v>
      </c>
      <c r="AJ1070" s="17" t="s">
        <v>34</v>
      </c>
      <c r="AK1070" s="17" t="s">
        <v>35</v>
      </c>
      <c r="AL1070" s="17" t="s">
        <v>10388</v>
      </c>
      <c r="AM1070" s="17">
        <f>MONTH(EMPENHO[[#This Row],[data_empenho]])</f>
        <v>2</v>
      </c>
    </row>
    <row r="1071" spans="1:39" x14ac:dyDescent="0.25">
      <c r="A1071">
        <v>6</v>
      </c>
      <c r="B1071">
        <v>603</v>
      </c>
      <c r="C1071">
        <v>26</v>
      </c>
      <c r="D1071">
        <v>782</v>
      </c>
      <c r="E1071">
        <v>17</v>
      </c>
      <c r="F1071">
        <v>0</v>
      </c>
      <c r="G1071">
        <v>2073</v>
      </c>
      <c r="H1071" s="17" t="s">
        <v>698</v>
      </c>
      <c r="I1071">
        <v>1</v>
      </c>
      <c r="J1071">
        <v>0</v>
      </c>
      <c r="K1071" s="17" t="s">
        <v>2349</v>
      </c>
      <c r="L1071" s="1">
        <v>44602</v>
      </c>
      <c r="M1071">
        <v>335.5</v>
      </c>
      <c r="N1071" s="17" t="s">
        <v>437</v>
      </c>
      <c r="O1071">
        <v>4666</v>
      </c>
      <c r="P1071" s="17" t="s">
        <v>438</v>
      </c>
      <c r="Q1071">
        <v>0</v>
      </c>
      <c r="R1071" s="17" t="s">
        <v>439</v>
      </c>
      <c r="S1071" s="17" t="s">
        <v>440</v>
      </c>
      <c r="T1071" s="17" t="s">
        <v>438</v>
      </c>
      <c r="U1071">
        <v>0</v>
      </c>
      <c r="V1071">
        <v>0</v>
      </c>
      <c r="W1071" s="17" t="s">
        <v>2350</v>
      </c>
      <c r="X1071" s="17" t="s">
        <v>465</v>
      </c>
      <c r="Y1071">
        <v>1</v>
      </c>
      <c r="Z1071" s="17" t="s">
        <v>443</v>
      </c>
      <c r="AA1071" s="17" t="s">
        <v>443</v>
      </c>
      <c r="AB1071" s="17" t="s">
        <v>444</v>
      </c>
      <c r="AC1071">
        <v>0</v>
      </c>
      <c r="AD1071">
        <v>0</v>
      </c>
      <c r="AE1071">
        <v>0</v>
      </c>
      <c r="AF1071">
        <v>2022</v>
      </c>
      <c r="AG1071" s="1">
        <v>44562</v>
      </c>
      <c r="AH1071" s="1">
        <v>44773</v>
      </c>
      <c r="AI1071" s="1">
        <v>44785</v>
      </c>
      <c r="AJ1071" s="17" t="s">
        <v>34</v>
      </c>
      <c r="AK1071" s="17" t="s">
        <v>35</v>
      </c>
      <c r="AL1071" s="17" t="s">
        <v>10388</v>
      </c>
      <c r="AM1071" s="17">
        <f>MONTH(EMPENHO[[#This Row],[data_empenho]])</f>
        <v>2</v>
      </c>
    </row>
    <row r="1072" spans="1:39" x14ac:dyDescent="0.25">
      <c r="A1072">
        <v>8</v>
      </c>
      <c r="B1072">
        <v>801</v>
      </c>
      <c r="C1072">
        <v>10</v>
      </c>
      <c r="D1072">
        <v>303</v>
      </c>
      <c r="E1072">
        <v>8</v>
      </c>
      <c r="F1072">
        <v>0</v>
      </c>
      <c r="G1072">
        <v>2101</v>
      </c>
      <c r="H1072" s="17" t="s">
        <v>1060</v>
      </c>
      <c r="I1072">
        <v>40</v>
      </c>
      <c r="J1072">
        <v>0</v>
      </c>
      <c r="K1072" s="17" t="s">
        <v>2351</v>
      </c>
      <c r="L1072" s="1">
        <v>44602</v>
      </c>
      <c r="M1072">
        <v>250</v>
      </c>
      <c r="N1072" s="17" t="s">
        <v>437</v>
      </c>
      <c r="O1072">
        <v>4623</v>
      </c>
      <c r="P1072" s="17" t="s">
        <v>438</v>
      </c>
      <c r="Q1072">
        <v>0</v>
      </c>
      <c r="R1072" s="17" t="s">
        <v>439</v>
      </c>
      <c r="S1072" s="17" t="s">
        <v>440</v>
      </c>
      <c r="T1072" s="17" t="s">
        <v>438</v>
      </c>
      <c r="U1072">
        <v>0</v>
      </c>
      <c r="V1072">
        <v>0</v>
      </c>
      <c r="W1072" s="17" t="s">
        <v>2352</v>
      </c>
      <c r="X1072" s="17" t="s">
        <v>442</v>
      </c>
      <c r="Y1072">
        <v>1</v>
      </c>
      <c r="Z1072" s="17" t="s">
        <v>443</v>
      </c>
      <c r="AA1072" s="17" t="s">
        <v>443</v>
      </c>
      <c r="AB1072" s="17" t="s">
        <v>444</v>
      </c>
      <c r="AC1072">
        <v>0</v>
      </c>
      <c r="AD1072">
        <v>0</v>
      </c>
      <c r="AE1072">
        <v>0</v>
      </c>
      <c r="AF1072">
        <v>2022</v>
      </c>
      <c r="AG1072" s="1">
        <v>44562</v>
      </c>
      <c r="AH1072" s="1">
        <v>44773</v>
      </c>
      <c r="AI1072" s="1">
        <v>44785</v>
      </c>
      <c r="AJ1072" s="17" t="s">
        <v>34</v>
      </c>
      <c r="AK1072" s="17" t="s">
        <v>35</v>
      </c>
      <c r="AL1072" s="17" t="s">
        <v>10388</v>
      </c>
      <c r="AM1072" s="17">
        <f>MONTH(EMPENHO[[#This Row],[data_empenho]])</f>
        <v>2</v>
      </c>
    </row>
    <row r="1073" spans="1:39" x14ac:dyDescent="0.25">
      <c r="A1073">
        <v>6</v>
      </c>
      <c r="B1073">
        <v>603</v>
      </c>
      <c r="C1073">
        <v>26</v>
      </c>
      <c r="D1073">
        <v>782</v>
      </c>
      <c r="E1073">
        <v>17</v>
      </c>
      <c r="F1073">
        <v>0</v>
      </c>
      <c r="G1073">
        <v>2073</v>
      </c>
      <c r="H1073" s="17" t="s">
        <v>828</v>
      </c>
      <c r="I1073">
        <v>1</v>
      </c>
      <c r="J1073">
        <v>0</v>
      </c>
      <c r="K1073" s="17" t="s">
        <v>2353</v>
      </c>
      <c r="L1073" s="1">
        <v>44602</v>
      </c>
      <c r="M1073">
        <v>140</v>
      </c>
      <c r="N1073" s="17" t="s">
        <v>437</v>
      </c>
      <c r="O1073">
        <v>39</v>
      </c>
      <c r="P1073" s="17" t="s">
        <v>438</v>
      </c>
      <c r="Q1073">
        <v>0</v>
      </c>
      <c r="R1073" s="17" t="s">
        <v>439</v>
      </c>
      <c r="S1073" s="17" t="s">
        <v>440</v>
      </c>
      <c r="T1073" s="17" t="s">
        <v>438</v>
      </c>
      <c r="U1073">
        <v>0</v>
      </c>
      <c r="V1073">
        <v>0</v>
      </c>
      <c r="W1073" s="17" t="s">
        <v>2354</v>
      </c>
      <c r="X1073" s="17" t="s">
        <v>465</v>
      </c>
      <c r="Y1073">
        <v>1</v>
      </c>
      <c r="Z1073" s="17" t="s">
        <v>443</v>
      </c>
      <c r="AA1073" s="17" t="s">
        <v>443</v>
      </c>
      <c r="AB1073" s="17" t="s">
        <v>444</v>
      </c>
      <c r="AC1073">
        <v>0</v>
      </c>
      <c r="AD1073">
        <v>0</v>
      </c>
      <c r="AE1073">
        <v>0</v>
      </c>
      <c r="AF1073">
        <v>2022</v>
      </c>
      <c r="AG1073" s="1">
        <v>44562</v>
      </c>
      <c r="AH1073" s="1">
        <v>44773</v>
      </c>
      <c r="AI1073" s="1">
        <v>44785</v>
      </c>
      <c r="AJ1073" s="17" t="s">
        <v>34</v>
      </c>
      <c r="AK1073" s="17" t="s">
        <v>35</v>
      </c>
      <c r="AL1073" s="17" t="s">
        <v>10388</v>
      </c>
      <c r="AM1073" s="17">
        <f>MONTH(EMPENHO[[#This Row],[data_empenho]])</f>
        <v>2</v>
      </c>
    </row>
    <row r="1074" spans="1:39" x14ac:dyDescent="0.25">
      <c r="A1074">
        <v>5</v>
      </c>
      <c r="B1074">
        <v>504</v>
      </c>
      <c r="C1074">
        <v>27</v>
      </c>
      <c r="D1074">
        <v>812</v>
      </c>
      <c r="E1074">
        <v>3</v>
      </c>
      <c r="F1074">
        <v>0</v>
      </c>
      <c r="G1074">
        <v>2043</v>
      </c>
      <c r="H1074" s="17" t="s">
        <v>2355</v>
      </c>
      <c r="I1074">
        <v>1</v>
      </c>
      <c r="J1074">
        <v>0</v>
      </c>
      <c r="K1074" s="17" t="s">
        <v>2356</v>
      </c>
      <c r="L1074" s="1">
        <v>44602</v>
      </c>
      <c r="M1074">
        <v>12312.5</v>
      </c>
      <c r="N1074" s="17" t="s">
        <v>437</v>
      </c>
      <c r="O1074">
        <v>8163</v>
      </c>
      <c r="P1074" s="17" t="s">
        <v>438</v>
      </c>
      <c r="Q1074">
        <v>0</v>
      </c>
      <c r="R1074" s="17" t="s">
        <v>480</v>
      </c>
      <c r="S1074" s="17" t="s">
        <v>653</v>
      </c>
      <c r="T1074" s="17" t="s">
        <v>438</v>
      </c>
      <c r="U1074">
        <v>43</v>
      </c>
      <c r="V1074">
        <v>2021</v>
      </c>
      <c r="W1074" s="17" t="s">
        <v>2357</v>
      </c>
      <c r="X1074" s="17" t="s">
        <v>482</v>
      </c>
      <c r="Y1074">
        <v>7</v>
      </c>
      <c r="Z1074" s="17" t="s">
        <v>443</v>
      </c>
      <c r="AA1074" s="17" t="s">
        <v>443</v>
      </c>
      <c r="AB1074" s="17" t="s">
        <v>444</v>
      </c>
      <c r="AC1074">
        <v>0</v>
      </c>
      <c r="AD1074">
        <v>0</v>
      </c>
      <c r="AE1074">
        <v>0</v>
      </c>
      <c r="AF1074">
        <v>2022</v>
      </c>
      <c r="AG1074" s="1">
        <v>44562</v>
      </c>
      <c r="AH1074" s="1">
        <v>44773</v>
      </c>
      <c r="AI1074" s="1">
        <v>44785</v>
      </c>
      <c r="AJ1074" s="17" t="s">
        <v>34</v>
      </c>
      <c r="AK1074" s="17" t="s">
        <v>35</v>
      </c>
      <c r="AL1074" s="17" t="s">
        <v>10388</v>
      </c>
      <c r="AM1074" s="17">
        <f>MONTH(EMPENHO[[#This Row],[data_empenho]])</f>
        <v>2</v>
      </c>
    </row>
    <row r="1075" spans="1:39" x14ac:dyDescent="0.25">
      <c r="A1075">
        <v>10</v>
      </c>
      <c r="B1075">
        <v>1001</v>
      </c>
      <c r="C1075">
        <v>4</v>
      </c>
      <c r="D1075">
        <v>122</v>
      </c>
      <c r="E1075">
        <v>1</v>
      </c>
      <c r="F1075">
        <v>0</v>
      </c>
      <c r="G1075">
        <v>2050</v>
      </c>
      <c r="H1075" s="17" t="s">
        <v>2043</v>
      </c>
      <c r="I1075">
        <v>1</v>
      </c>
      <c r="J1075">
        <v>0</v>
      </c>
      <c r="K1075" s="17" t="s">
        <v>2358</v>
      </c>
      <c r="L1075" s="1">
        <v>44602</v>
      </c>
      <c r="M1075">
        <v>180</v>
      </c>
      <c r="N1075" s="17" t="s">
        <v>437</v>
      </c>
      <c r="O1075">
        <v>6881</v>
      </c>
      <c r="P1075" s="17" t="s">
        <v>438</v>
      </c>
      <c r="Q1075">
        <v>0</v>
      </c>
      <c r="R1075" s="17" t="s">
        <v>480</v>
      </c>
      <c r="S1075" s="17" t="s">
        <v>653</v>
      </c>
      <c r="T1075" s="17" t="s">
        <v>438</v>
      </c>
      <c r="U1075">
        <v>23</v>
      </c>
      <c r="V1075">
        <v>2021</v>
      </c>
      <c r="W1075" s="17" t="s">
        <v>2346</v>
      </c>
      <c r="X1075" s="17" t="s">
        <v>482</v>
      </c>
      <c r="Y1075">
        <v>7</v>
      </c>
      <c r="Z1075" s="17" t="s">
        <v>443</v>
      </c>
      <c r="AA1075" s="17" t="s">
        <v>443</v>
      </c>
      <c r="AB1075" s="17" t="s">
        <v>444</v>
      </c>
      <c r="AC1075">
        <v>0</v>
      </c>
      <c r="AD1075">
        <v>0</v>
      </c>
      <c r="AE1075">
        <v>0</v>
      </c>
      <c r="AF1075">
        <v>2022</v>
      </c>
      <c r="AG1075" s="1">
        <v>44562</v>
      </c>
      <c r="AH1075" s="1">
        <v>44773</v>
      </c>
      <c r="AI1075" s="1">
        <v>44785</v>
      </c>
      <c r="AJ1075" s="17" t="s">
        <v>34</v>
      </c>
      <c r="AK1075" s="17" t="s">
        <v>35</v>
      </c>
      <c r="AL1075" s="17" t="s">
        <v>10388</v>
      </c>
      <c r="AM1075" s="17">
        <f>MONTH(EMPENHO[[#This Row],[data_empenho]])</f>
        <v>2</v>
      </c>
    </row>
    <row r="1076" spans="1:39" x14ac:dyDescent="0.25">
      <c r="A1076">
        <v>10</v>
      </c>
      <c r="B1076">
        <v>1001</v>
      </c>
      <c r="C1076">
        <v>4</v>
      </c>
      <c r="D1076">
        <v>122</v>
      </c>
      <c r="E1076">
        <v>1</v>
      </c>
      <c r="F1076">
        <v>0</v>
      </c>
      <c r="G1076">
        <v>2050</v>
      </c>
      <c r="H1076" s="17" t="s">
        <v>2043</v>
      </c>
      <c r="I1076">
        <v>1</v>
      </c>
      <c r="J1076">
        <v>0</v>
      </c>
      <c r="K1076" s="17" t="s">
        <v>2358</v>
      </c>
      <c r="L1076" s="1">
        <v>44603</v>
      </c>
      <c r="M1076">
        <v>-180</v>
      </c>
      <c r="N1076" s="17" t="s">
        <v>451</v>
      </c>
      <c r="O1076">
        <v>6881</v>
      </c>
      <c r="P1076" s="17" t="s">
        <v>438</v>
      </c>
      <c r="Q1076">
        <v>0</v>
      </c>
      <c r="R1076" s="17" t="s">
        <v>480</v>
      </c>
      <c r="S1076" s="17" t="s">
        <v>653</v>
      </c>
      <c r="T1076" s="17" t="s">
        <v>438</v>
      </c>
      <c r="U1076">
        <v>23</v>
      </c>
      <c r="V1076">
        <v>2021</v>
      </c>
      <c r="W1076" s="17" t="s">
        <v>2359</v>
      </c>
      <c r="X1076" s="17" t="s">
        <v>482</v>
      </c>
      <c r="Y1076">
        <v>7</v>
      </c>
      <c r="Z1076" s="17" t="s">
        <v>443</v>
      </c>
      <c r="AA1076" s="17" t="s">
        <v>443</v>
      </c>
      <c r="AB1076" s="17" t="s">
        <v>444</v>
      </c>
      <c r="AC1076">
        <v>0</v>
      </c>
      <c r="AD1076">
        <v>0</v>
      </c>
      <c r="AE1076">
        <v>0</v>
      </c>
      <c r="AF1076">
        <v>2022</v>
      </c>
      <c r="AG1076" s="1">
        <v>44562</v>
      </c>
      <c r="AH1076" s="1">
        <v>44773</v>
      </c>
      <c r="AI1076" s="1">
        <v>44785</v>
      </c>
      <c r="AJ1076" s="17" t="s">
        <v>34</v>
      </c>
      <c r="AK1076" s="17" t="s">
        <v>35</v>
      </c>
      <c r="AL1076" s="17" t="s">
        <v>10388</v>
      </c>
      <c r="AM1076" s="17">
        <f>MONTH(EMPENHO[[#This Row],[data_empenho]])</f>
        <v>2</v>
      </c>
    </row>
    <row r="1077" spans="1:39" x14ac:dyDescent="0.25">
      <c r="A1077">
        <v>5</v>
      </c>
      <c r="B1077">
        <v>501</v>
      </c>
      <c r="C1077">
        <v>4</v>
      </c>
      <c r="D1077">
        <v>122</v>
      </c>
      <c r="E1077">
        <v>1</v>
      </c>
      <c r="F1077">
        <v>0</v>
      </c>
      <c r="G1077">
        <v>2022</v>
      </c>
      <c r="H1077" s="17" t="s">
        <v>2360</v>
      </c>
      <c r="I1077">
        <v>1</v>
      </c>
      <c r="J1077">
        <v>0</v>
      </c>
      <c r="K1077" s="17" t="s">
        <v>2361</v>
      </c>
      <c r="L1077" s="1">
        <v>44602</v>
      </c>
      <c r="M1077">
        <v>900</v>
      </c>
      <c r="N1077" s="17" t="s">
        <v>437</v>
      </c>
      <c r="O1077">
        <v>5325</v>
      </c>
      <c r="P1077" s="17" t="s">
        <v>438</v>
      </c>
      <c r="Q1077">
        <v>0</v>
      </c>
      <c r="R1077" s="17" t="s">
        <v>439</v>
      </c>
      <c r="S1077" s="17" t="s">
        <v>440</v>
      </c>
      <c r="T1077" s="17" t="s">
        <v>438</v>
      </c>
      <c r="U1077">
        <v>0</v>
      </c>
      <c r="V1077">
        <v>0</v>
      </c>
      <c r="W1077" s="17" t="s">
        <v>2362</v>
      </c>
      <c r="X1077" s="17" t="s">
        <v>465</v>
      </c>
      <c r="Y1077">
        <v>1</v>
      </c>
      <c r="Z1077" s="17" t="s">
        <v>443</v>
      </c>
      <c r="AA1077" s="17" t="s">
        <v>443</v>
      </c>
      <c r="AB1077" s="17" t="s">
        <v>444</v>
      </c>
      <c r="AC1077">
        <v>0</v>
      </c>
      <c r="AD1077">
        <v>0</v>
      </c>
      <c r="AE1077">
        <v>0</v>
      </c>
      <c r="AF1077">
        <v>2022</v>
      </c>
      <c r="AG1077" s="1">
        <v>44562</v>
      </c>
      <c r="AH1077" s="1">
        <v>44773</v>
      </c>
      <c r="AI1077" s="1">
        <v>44785</v>
      </c>
      <c r="AJ1077" s="17" t="s">
        <v>34</v>
      </c>
      <c r="AK1077" s="17" t="s">
        <v>35</v>
      </c>
      <c r="AL1077" s="17" t="s">
        <v>10388</v>
      </c>
      <c r="AM1077" s="17">
        <f>MONTH(EMPENHO[[#This Row],[data_empenho]])</f>
        <v>2</v>
      </c>
    </row>
    <row r="1078" spans="1:39" x14ac:dyDescent="0.25">
      <c r="A1078">
        <v>4</v>
      </c>
      <c r="B1078">
        <v>401</v>
      </c>
      <c r="C1078">
        <v>4</v>
      </c>
      <c r="D1078">
        <v>123</v>
      </c>
      <c r="E1078">
        <v>1</v>
      </c>
      <c r="F1078">
        <v>0</v>
      </c>
      <c r="G1078">
        <v>2075</v>
      </c>
      <c r="H1078" s="17" t="s">
        <v>779</v>
      </c>
      <c r="I1078">
        <v>1</v>
      </c>
      <c r="J1078">
        <v>0</v>
      </c>
      <c r="K1078" s="17" t="s">
        <v>2363</v>
      </c>
      <c r="L1078" s="1">
        <v>44602</v>
      </c>
      <c r="M1078">
        <v>599</v>
      </c>
      <c r="N1078" s="17" t="s">
        <v>437</v>
      </c>
      <c r="O1078">
        <v>5044</v>
      </c>
      <c r="P1078" s="17" t="s">
        <v>438</v>
      </c>
      <c r="Q1078">
        <v>0</v>
      </c>
      <c r="R1078" s="17" t="s">
        <v>439</v>
      </c>
      <c r="S1078" s="17" t="s">
        <v>440</v>
      </c>
      <c r="T1078" s="17" t="s">
        <v>438</v>
      </c>
      <c r="U1078">
        <v>0</v>
      </c>
      <c r="V1078">
        <v>0</v>
      </c>
      <c r="W1078" s="17" t="s">
        <v>2364</v>
      </c>
      <c r="X1078" s="17" t="s">
        <v>465</v>
      </c>
      <c r="Y1078">
        <v>1</v>
      </c>
      <c r="Z1078" s="17" t="s">
        <v>443</v>
      </c>
      <c r="AA1078" s="17" t="s">
        <v>443</v>
      </c>
      <c r="AB1078" s="17" t="s">
        <v>444</v>
      </c>
      <c r="AC1078">
        <v>0</v>
      </c>
      <c r="AD1078">
        <v>0</v>
      </c>
      <c r="AE1078">
        <v>0</v>
      </c>
      <c r="AF1078">
        <v>2022</v>
      </c>
      <c r="AG1078" s="1">
        <v>44562</v>
      </c>
      <c r="AH1078" s="1">
        <v>44773</v>
      </c>
      <c r="AI1078" s="1">
        <v>44785</v>
      </c>
      <c r="AJ1078" s="17" t="s">
        <v>34</v>
      </c>
      <c r="AK1078" s="17" t="s">
        <v>35</v>
      </c>
      <c r="AL1078" s="17" t="s">
        <v>10388</v>
      </c>
      <c r="AM1078" s="17">
        <f>MONTH(EMPENHO[[#This Row],[data_empenho]])</f>
        <v>2</v>
      </c>
    </row>
    <row r="1079" spans="1:39" x14ac:dyDescent="0.25">
      <c r="A1079">
        <v>5</v>
      </c>
      <c r="B1079">
        <v>502</v>
      </c>
      <c r="C1079">
        <v>12</v>
      </c>
      <c r="D1079">
        <v>128</v>
      </c>
      <c r="E1079">
        <v>2</v>
      </c>
      <c r="F1079">
        <v>0</v>
      </c>
      <c r="G1079">
        <v>2023</v>
      </c>
      <c r="H1079" s="17" t="s">
        <v>779</v>
      </c>
      <c r="I1079">
        <v>20</v>
      </c>
      <c r="J1079">
        <v>0</v>
      </c>
      <c r="K1079" s="17" t="s">
        <v>2365</v>
      </c>
      <c r="L1079" s="1">
        <v>44602</v>
      </c>
      <c r="M1079">
        <v>19500</v>
      </c>
      <c r="N1079" s="17" t="s">
        <v>437</v>
      </c>
      <c r="O1079">
        <v>4351</v>
      </c>
      <c r="P1079" s="17" t="s">
        <v>438</v>
      </c>
      <c r="Q1079">
        <v>0</v>
      </c>
      <c r="R1079" s="17" t="s">
        <v>439</v>
      </c>
      <c r="S1079" s="17" t="s">
        <v>440</v>
      </c>
      <c r="T1079" s="17" t="s">
        <v>438</v>
      </c>
      <c r="U1079">
        <v>17</v>
      </c>
      <c r="V1079">
        <v>2022</v>
      </c>
      <c r="W1079" s="17" t="s">
        <v>2366</v>
      </c>
      <c r="X1079" s="17" t="s">
        <v>465</v>
      </c>
      <c r="Y1079">
        <v>1</v>
      </c>
      <c r="Z1079" s="17" t="s">
        <v>443</v>
      </c>
      <c r="AA1079" s="17" t="s">
        <v>443</v>
      </c>
      <c r="AB1079" s="17" t="s">
        <v>444</v>
      </c>
      <c r="AC1079">
        <v>0</v>
      </c>
      <c r="AD1079">
        <v>0</v>
      </c>
      <c r="AE1079">
        <v>0</v>
      </c>
      <c r="AF1079">
        <v>2022</v>
      </c>
      <c r="AG1079" s="1">
        <v>44562</v>
      </c>
      <c r="AH1079" s="1">
        <v>44773</v>
      </c>
      <c r="AI1079" s="1">
        <v>44785</v>
      </c>
      <c r="AJ1079" s="17" t="s">
        <v>34</v>
      </c>
      <c r="AK1079" s="17" t="s">
        <v>35</v>
      </c>
      <c r="AL1079" s="17" t="s">
        <v>10388</v>
      </c>
      <c r="AM1079" s="17">
        <f>MONTH(EMPENHO[[#This Row],[data_empenho]])</f>
        <v>2</v>
      </c>
    </row>
    <row r="1080" spans="1:39" x14ac:dyDescent="0.25">
      <c r="A1080">
        <v>9</v>
      </c>
      <c r="B1080">
        <v>903</v>
      </c>
      <c r="C1080">
        <v>16</v>
      </c>
      <c r="D1080">
        <v>482</v>
      </c>
      <c r="E1080">
        <v>16</v>
      </c>
      <c r="F1080">
        <v>0</v>
      </c>
      <c r="G1080">
        <v>2020</v>
      </c>
      <c r="H1080" s="17" t="s">
        <v>2367</v>
      </c>
      <c r="I1080">
        <v>1</v>
      </c>
      <c r="J1080">
        <v>0</v>
      </c>
      <c r="K1080" s="17" t="s">
        <v>2368</v>
      </c>
      <c r="L1080" s="1">
        <v>44602</v>
      </c>
      <c r="M1080">
        <v>97.95</v>
      </c>
      <c r="N1080" s="17" t="s">
        <v>437</v>
      </c>
      <c r="O1080">
        <v>8308</v>
      </c>
      <c r="P1080" s="17" t="s">
        <v>438</v>
      </c>
      <c r="Q1080">
        <v>0</v>
      </c>
      <c r="R1080" s="17" t="s">
        <v>439</v>
      </c>
      <c r="S1080" s="17" t="s">
        <v>440</v>
      </c>
      <c r="T1080" s="17" t="s">
        <v>438</v>
      </c>
      <c r="U1080">
        <v>0</v>
      </c>
      <c r="V1080">
        <v>0</v>
      </c>
      <c r="W1080" s="17" t="s">
        <v>2369</v>
      </c>
      <c r="X1080" s="17" t="s">
        <v>465</v>
      </c>
      <c r="Y1080">
        <v>1</v>
      </c>
      <c r="Z1080" s="17" t="s">
        <v>443</v>
      </c>
      <c r="AA1080" s="17" t="s">
        <v>443</v>
      </c>
      <c r="AB1080" s="17" t="s">
        <v>444</v>
      </c>
      <c r="AC1080">
        <v>0</v>
      </c>
      <c r="AD1080">
        <v>0</v>
      </c>
      <c r="AE1080">
        <v>0</v>
      </c>
      <c r="AF1080">
        <v>2022</v>
      </c>
      <c r="AG1080" s="1">
        <v>44562</v>
      </c>
      <c r="AH1080" s="1">
        <v>44773</v>
      </c>
      <c r="AI1080" s="1">
        <v>44785</v>
      </c>
      <c r="AJ1080" s="17" t="s">
        <v>34</v>
      </c>
      <c r="AK1080" s="17" t="s">
        <v>35</v>
      </c>
      <c r="AL1080" s="17" t="s">
        <v>10388</v>
      </c>
      <c r="AM1080" s="17">
        <f>MONTH(EMPENHO[[#This Row],[data_empenho]])</f>
        <v>2</v>
      </c>
    </row>
    <row r="1081" spans="1:39" x14ac:dyDescent="0.25">
      <c r="A1081">
        <v>5</v>
      </c>
      <c r="B1081">
        <v>502</v>
      </c>
      <c r="C1081">
        <v>12</v>
      </c>
      <c r="D1081">
        <v>365</v>
      </c>
      <c r="E1081">
        <v>2</v>
      </c>
      <c r="F1081">
        <v>0</v>
      </c>
      <c r="G1081">
        <v>2033</v>
      </c>
      <c r="H1081" s="17" t="s">
        <v>2370</v>
      </c>
      <c r="I1081">
        <v>1014</v>
      </c>
      <c r="J1081">
        <v>0</v>
      </c>
      <c r="K1081" s="17" t="s">
        <v>2371</v>
      </c>
      <c r="L1081" s="1">
        <v>44602</v>
      </c>
      <c r="M1081">
        <v>2100</v>
      </c>
      <c r="N1081" s="17" t="s">
        <v>437</v>
      </c>
      <c r="O1081">
        <v>6627</v>
      </c>
      <c r="P1081" s="17" t="s">
        <v>438</v>
      </c>
      <c r="Q1081">
        <v>0</v>
      </c>
      <c r="R1081" s="17" t="s">
        <v>439</v>
      </c>
      <c r="S1081" s="17" t="s">
        <v>440</v>
      </c>
      <c r="T1081" s="17" t="s">
        <v>438</v>
      </c>
      <c r="U1081">
        <v>16</v>
      </c>
      <c r="V1081">
        <v>2022</v>
      </c>
      <c r="W1081" s="17" t="s">
        <v>2372</v>
      </c>
      <c r="X1081" s="17" t="s">
        <v>465</v>
      </c>
      <c r="Y1081">
        <v>1</v>
      </c>
      <c r="Z1081" s="17" t="s">
        <v>443</v>
      </c>
      <c r="AA1081" s="17" t="s">
        <v>443</v>
      </c>
      <c r="AB1081" s="17" t="s">
        <v>444</v>
      </c>
      <c r="AC1081">
        <v>0</v>
      </c>
      <c r="AD1081">
        <v>0</v>
      </c>
      <c r="AE1081">
        <v>0</v>
      </c>
      <c r="AF1081">
        <v>2022</v>
      </c>
      <c r="AG1081" s="1">
        <v>44562</v>
      </c>
      <c r="AH1081" s="1">
        <v>44773</v>
      </c>
      <c r="AI1081" s="1">
        <v>44785</v>
      </c>
      <c r="AJ1081" s="17" t="s">
        <v>34</v>
      </c>
      <c r="AK1081" s="17" t="s">
        <v>35</v>
      </c>
      <c r="AL1081" s="17" t="s">
        <v>10388</v>
      </c>
      <c r="AM1081" s="17">
        <f>MONTH(EMPENHO[[#This Row],[data_empenho]])</f>
        <v>2</v>
      </c>
    </row>
    <row r="1082" spans="1:39" x14ac:dyDescent="0.25">
      <c r="A1082">
        <v>10</v>
      </c>
      <c r="B1082">
        <v>1002</v>
      </c>
      <c r="C1082">
        <v>20</v>
      </c>
      <c r="D1082">
        <v>608</v>
      </c>
      <c r="E1082">
        <v>4</v>
      </c>
      <c r="F1082">
        <v>0</v>
      </c>
      <c r="G1082">
        <v>1051</v>
      </c>
      <c r="H1082" s="17" t="s">
        <v>679</v>
      </c>
      <c r="I1082">
        <v>1</v>
      </c>
      <c r="J1082">
        <v>0</v>
      </c>
      <c r="K1082" s="17" t="s">
        <v>2373</v>
      </c>
      <c r="L1082" s="1">
        <v>44602</v>
      </c>
      <c r="M1082">
        <v>9900</v>
      </c>
      <c r="N1082" s="17" t="s">
        <v>437</v>
      </c>
      <c r="O1082">
        <v>8106</v>
      </c>
      <c r="P1082" s="17" t="s">
        <v>438</v>
      </c>
      <c r="Q1082">
        <v>0</v>
      </c>
      <c r="R1082" s="17" t="s">
        <v>439</v>
      </c>
      <c r="S1082" s="17" t="s">
        <v>440</v>
      </c>
      <c r="T1082" s="17" t="s">
        <v>438</v>
      </c>
      <c r="U1082">
        <v>21</v>
      </c>
      <c r="V1082">
        <v>2022</v>
      </c>
      <c r="W1082" s="17" t="s">
        <v>2374</v>
      </c>
      <c r="X1082" s="17" t="s">
        <v>465</v>
      </c>
      <c r="Y1082">
        <v>1</v>
      </c>
      <c r="Z1082" s="17" t="s">
        <v>443</v>
      </c>
      <c r="AA1082" s="17" t="s">
        <v>443</v>
      </c>
      <c r="AB1082" s="17" t="s">
        <v>444</v>
      </c>
      <c r="AC1082">
        <v>0</v>
      </c>
      <c r="AD1082">
        <v>0</v>
      </c>
      <c r="AE1082">
        <v>0</v>
      </c>
      <c r="AF1082">
        <v>2022</v>
      </c>
      <c r="AG1082" s="1">
        <v>44562</v>
      </c>
      <c r="AH1082" s="1">
        <v>44773</v>
      </c>
      <c r="AI1082" s="1">
        <v>44785</v>
      </c>
      <c r="AJ1082" s="17" t="s">
        <v>34</v>
      </c>
      <c r="AK1082" s="17" t="s">
        <v>35</v>
      </c>
      <c r="AL1082" s="17" t="s">
        <v>10388</v>
      </c>
      <c r="AM1082" s="17">
        <f>MONTH(EMPENHO[[#This Row],[data_empenho]])</f>
        <v>2</v>
      </c>
    </row>
    <row r="1083" spans="1:39" x14ac:dyDescent="0.25">
      <c r="A1083">
        <v>10</v>
      </c>
      <c r="B1083">
        <v>1002</v>
      </c>
      <c r="C1083">
        <v>20</v>
      </c>
      <c r="D1083">
        <v>608</v>
      </c>
      <c r="E1083">
        <v>4</v>
      </c>
      <c r="F1083">
        <v>0</v>
      </c>
      <c r="G1083">
        <v>1055</v>
      </c>
      <c r="H1083" s="17" t="s">
        <v>679</v>
      </c>
      <c r="I1083">
        <v>1</v>
      </c>
      <c r="J1083">
        <v>0</v>
      </c>
      <c r="K1083" s="17" t="s">
        <v>2375</v>
      </c>
      <c r="L1083" s="1">
        <v>44602</v>
      </c>
      <c r="M1083">
        <v>1100</v>
      </c>
      <c r="N1083" s="17" t="s">
        <v>437</v>
      </c>
      <c r="O1083">
        <v>8106</v>
      </c>
      <c r="P1083" s="17" t="s">
        <v>438</v>
      </c>
      <c r="Q1083">
        <v>0</v>
      </c>
      <c r="R1083" s="17" t="s">
        <v>439</v>
      </c>
      <c r="S1083" s="17" t="s">
        <v>440</v>
      </c>
      <c r="T1083" s="17" t="s">
        <v>438</v>
      </c>
      <c r="U1083">
        <v>21</v>
      </c>
      <c r="V1083">
        <v>2022</v>
      </c>
      <c r="W1083" s="17" t="s">
        <v>2376</v>
      </c>
      <c r="X1083" s="17" t="s">
        <v>465</v>
      </c>
      <c r="Y1083">
        <v>1</v>
      </c>
      <c r="Z1083" s="17" t="s">
        <v>443</v>
      </c>
      <c r="AA1083" s="17" t="s">
        <v>443</v>
      </c>
      <c r="AB1083" s="17" t="s">
        <v>444</v>
      </c>
      <c r="AC1083">
        <v>0</v>
      </c>
      <c r="AD1083">
        <v>0</v>
      </c>
      <c r="AE1083">
        <v>0</v>
      </c>
      <c r="AF1083">
        <v>2022</v>
      </c>
      <c r="AG1083" s="1">
        <v>44562</v>
      </c>
      <c r="AH1083" s="1">
        <v>44773</v>
      </c>
      <c r="AI1083" s="1">
        <v>44785</v>
      </c>
      <c r="AJ1083" s="17" t="s">
        <v>34</v>
      </c>
      <c r="AK1083" s="17" t="s">
        <v>35</v>
      </c>
      <c r="AL1083" s="17" t="s">
        <v>10388</v>
      </c>
      <c r="AM1083" s="17">
        <f>MONTH(EMPENHO[[#This Row],[data_empenho]])</f>
        <v>2</v>
      </c>
    </row>
    <row r="1084" spans="1:39" x14ac:dyDescent="0.25">
      <c r="A1084">
        <v>8</v>
      </c>
      <c r="B1084">
        <v>801</v>
      </c>
      <c r="C1084">
        <v>10</v>
      </c>
      <c r="D1084">
        <v>301</v>
      </c>
      <c r="E1084">
        <v>6</v>
      </c>
      <c r="F1084">
        <v>0</v>
      </c>
      <c r="G1084">
        <v>2105</v>
      </c>
      <c r="H1084" s="17" t="s">
        <v>828</v>
      </c>
      <c r="I1084">
        <v>40</v>
      </c>
      <c r="J1084">
        <v>0</v>
      </c>
      <c r="K1084" s="17" t="s">
        <v>2377</v>
      </c>
      <c r="L1084" s="1">
        <v>44603</v>
      </c>
      <c r="M1084">
        <v>746.19</v>
      </c>
      <c r="N1084" s="17" t="s">
        <v>437</v>
      </c>
      <c r="O1084">
        <v>5134</v>
      </c>
      <c r="P1084" s="17" t="s">
        <v>438</v>
      </c>
      <c r="Q1084">
        <v>0</v>
      </c>
      <c r="R1084" s="17" t="s">
        <v>439</v>
      </c>
      <c r="S1084" s="17" t="s">
        <v>440</v>
      </c>
      <c r="T1084" s="17" t="s">
        <v>438</v>
      </c>
      <c r="U1084">
        <v>0</v>
      </c>
      <c r="V1084">
        <v>0</v>
      </c>
      <c r="W1084" s="17" t="s">
        <v>2378</v>
      </c>
      <c r="X1084" s="17" t="s">
        <v>465</v>
      </c>
      <c r="Y1084">
        <v>1</v>
      </c>
      <c r="Z1084" s="17" t="s">
        <v>443</v>
      </c>
      <c r="AA1084" s="17" t="s">
        <v>443</v>
      </c>
      <c r="AB1084" s="17" t="s">
        <v>444</v>
      </c>
      <c r="AC1084">
        <v>0</v>
      </c>
      <c r="AD1084">
        <v>0</v>
      </c>
      <c r="AE1084">
        <v>0</v>
      </c>
      <c r="AF1084">
        <v>2022</v>
      </c>
      <c r="AG1084" s="1">
        <v>44562</v>
      </c>
      <c r="AH1084" s="1">
        <v>44773</v>
      </c>
      <c r="AI1084" s="1">
        <v>44785</v>
      </c>
      <c r="AJ1084" s="17" t="s">
        <v>34</v>
      </c>
      <c r="AK1084" s="17" t="s">
        <v>35</v>
      </c>
      <c r="AL1084" s="17" t="s">
        <v>10388</v>
      </c>
      <c r="AM1084" s="17">
        <f>MONTH(EMPENHO[[#This Row],[data_empenho]])</f>
        <v>2</v>
      </c>
    </row>
    <row r="1085" spans="1:39" x14ac:dyDescent="0.25">
      <c r="A1085">
        <v>8</v>
      </c>
      <c r="B1085">
        <v>801</v>
      </c>
      <c r="C1085">
        <v>10</v>
      </c>
      <c r="D1085">
        <v>301</v>
      </c>
      <c r="E1085">
        <v>6</v>
      </c>
      <c r="F1085">
        <v>0</v>
      </c>
      <c r="G1085">
        <v>2105</v>
      </c>
      <c r="H1085" s="17" t="s">
        <v>860</v>
      </c>
      <c r="I1085">
        <v>40</v>
      </c>
      <c r="J1085">
        <v>0</v>
      </c>
      <c r="K1085" s="17" t="s">
        <v>2379</v>
      </c>
      <c r="L1085" s="1">
        <v>44603</v>
      </c>
      <c r="M1085">
        <v>368.4</v>
      </c>
      <c r="N1085" s="17" t="s">
        <v>437</v>
      </c>
      <c r="O1085">
        <v>5134</v>
      </c>
      <c r="P1085" s="17" t="s">
        <v>438</v>
      </c>
      <c r="Q1085">
        <v>0</v>
      </c>
      <c r="R1085" s="17" t="s">
        <v>439</v>
      </c>
      <c r="S1085" s="17" t="s">
        <v>440</v>
      </c>
      <c r="T1085" s="17" t="s">
        <v>438</v>
      </c>
      <c r="U1085">
        <v>0</v>
      </c>
      <c r="V1085">
        <v>0</v>
      </c>
      <c r="W1085" s="17" t="s">
        <v>2380</v>
      </c>
      <c r="X1085" s="17" t="s">
        <v>465</v>
      </c>
      <c r="Y1085">
        <v>1</v>
      </c>
      <c r="Z1085" s="17" t="s">
        <v>443</v>
      </c>
      <c r="AA1085" s="17" t="s">
        <v>443</v>
      </c>
      <c r="AB1085" s="17" t="s">
        <v>444</v>
      </c>
      <c r="AC1085">
        <v>0</v>
      </c>
      <c r="AD1085">
        <v>0</v>
      </c>
      <c r="AE1085">
        <v>0</v>
      </c>
      <c r="AF1085">
        <v>2022</v>
      </c>
      <c r="AG1085" s="1">
        <v>44562</v>
      </c>
      <c r="AH1085" s="1">
        <v>44773</v>
      </c>
      <c r="AI1085" s="1">
        <v>44785</v>
      </c>
      <c r="AJ1085" s="17" t="s">
        <v>34</v>
      </c>
      <c r="AK1085" s="17" t="s">
        <v>35</v>
      </c>
      <c r="AL1085" s="17" t="s">
        <v>10388</v>
      </c>
      <c r="AM1085" s="17">
        <f>MONTH(EMPENHO[[#This Row],[data_empenho]])</f>
        <v>2</v>
      </c>
    </row>
    <row r="1086" spans="1:39" x14ac:dyDescent="0.25">
      <c r="A1086">
        <v>9</v>
      </c>
      <c r="B1086">
        <v>902</v>
      </c>
      <c r="C1086">
        <v>8</v>
      </c>
      <c r="D1086">
        <v>244</v>
      </c>
      <c r="E1086">
        <v>11</v>
      </c>
      <c r="F1086">
        <v>0</v>
      </c>
      <c r="G1086">
        <v>2017</v>
      </c>
      <c r="H1086" s="17" t="s">
        <v>828</v>
      </c>
      <c r="I1086">
        <v>1</v>
      </c>
      <c r="J1086">
        <v>0</v>
      </c>
      <c r="K1086" s="17" t="s">
        <v>2381</v>
      </c>
      <c r="L1086" s="1">
        <v>44603</v>
      </c>
      <c r="M1086">
        <v>50</v>
      </c>
      <c r="N1086" s="17" t="s">
        <v>437</v>
      </c>
      <c r="O1086">
        <v>4959</v>
      </c>
      <c r="P1086" s="17" t="s">
        <v>438</v>
      </c>
      <c r="Q1086">
        <v>0</v>
      </c>
      <c r="R1086" s="17" t="s">
        <v>439</v>
      </c>
      <c r="S1086" s="17" t="s">
        <v>440</v>
      </c>
      <c r="T1086" s="17" t="s">
        <v>438</v>
      </c>
      <c r="U1086">
        <v>0</v>
      </c>
      <c r="V1086">
        <v>0</v>
      </c>
      <c r="W1086" s="17" t="s">
        <v>2382</v>
      </c>
      <c r="X1086" s="17" t="s">
        <v>465</v>
      </c>
      <c r="Y1086">
        <v>1</v>
      </c>
      <c r="Z1086" s="17" t="s">
        <v>443</v>
      </c>
      <c r="AA1086" s="17" t="s">
        <v>443</v>
      </c>
      <c r="AB1086" s="17" t="s">
        <v>444</v>
      </c>
      <c r="AC1086">
        <v>0</v>
      </c>
      <c r="AD1086">
        <v>0</v>
      </c>
      <c r="AE1086">
        <v>0</v>
      </c>
      <c r="AF1086">
        <v>2022</v>
      </c>
      <c r="AG1086" s="1">
        <v>44562</v>
      </c>
      <c r="AH1086" s="1">
        <v>44773</v>
      </c>
      <c r="AI1086" s="1">
        <v>44785</v>
      </c>
      <c r="AJ1086" s="17" t="s">
        <v>34</v>
      </c>
      <c r="AK1086" s="17" t="s">
        <v>35</v>
      </c>
      <c r="AL1086" s="17" t="s">
        <v>10388</v>
      </c>
      <c r="AM1086" s="17">
        <f>MONTH(EMPENHO[[#This Row],[data_empenho]])</f>
        <v>2</v>
      </c>
    </row>
    <row r="1087" spans="1:39" x14ac:dyDescent="0.25">
      <c r="A1087">
        <v>6</v>
      </c>
      <c r="B1087">
        <v>603</v>
      </c>
      <c r="C1087">
        <v>26</v>
      </c>
      <c r="D1087">
        <v>782</v>
      </c>
      <c r="E1087">
        <v>17</v>
      </c>
      <c r="F1087">
        <v>0</v>
      </c>
      <c r="G1087">
        <v>2073</v>
      </c>
      <c r="H1087" s="17" t="s">
        <v>828</v>
      </c>
      <c r="I1087">
        <v>1</v>
      </c>
      <c r="J1087">
        <v>0</v>
      </c>
      <c r="K1087" s="17" t="s">
        <v>2383</v>
      </c>
      <c r="L1087" s="1">
        <v>44603</v>
      </c>
      <c r="M1087">
        <v>520</v>
      </c>
      <c r="N1087" s="17" t="s">
        <v>437</v>
      </c>
      <c r="O1087">
        <v>204</v>
      </c>
      <c r="P1087" s="17" t="s">
        <v>438</v>
      </c>
      <c r="Q1087">
        <v>0</v>
      </c>
      <c r="R1087" s="17" t="s">
        <v>439</v>
      </c>
      <c r="S1087" s="17" t="s">
        <v>440</v>
      </c>
      <c r="T1087" s="17" t="s">
        <v>438</v>
      </c>
      <c r="U1087">
        <v>0</v>
      </c>
      <c r="V1087">
        <v>0</v>
      </c>
      <c r="W1087" s="17" t="s">
        <v>2384</v>
      </c>
      <c r="X1087" s="17" t="s">
        <v>465</v>
      </c>
      <c r="Y1087">
        <v>1</v>
      </c>
      <c r="Z1087" s="17" t="s">
        <v>443</v>
      </c>
      <c r="AA1087" s="17" t="s">
        <v>443</v>
      </c>
      <c r="AB1087" s="17" t="s">
        <v>444</v>
      </c>
      <c r="AC1087">
        <v>0</v>
      </c>
      <c r="AD1087">
        <v>0</v>
      </c>
      <c r="AE1087">
        <v>0</v>
      </c>
      <c r="AF1087">
        <v>2022</v>
      </c>
      <c r="AG1087" s="1">
        <v>44562</v>
      </c>
      <c r="AH1087" s="1">
        <v>44773</v>
      </c>
      <c r="AI1087" s="1">
        <v>44785</v>
      </c>
      <c r="AJ1087" s="17" t="s">
        <v>34</v>
      </c>
      <c r="AK1087" s="17" t="s">
        <v>35</v>
      </c>
      <c r="AL1087" s="17" t="s">
        <v>10388</v>
      </c>
      <c r="AM1087" s="17">
        <f>MONTH(EMPENHO[[#This Row],[data_empenho]])</f>
        <v>2</v>
      </c>
    </row>
    <row r="1088" spans="1:39" x14ac:dyDescent="0.25">
      <c r="A1088">
        <v>3</v>
      </c>
      <c r="B1088">
        <v>301</v>
      </c>
      <c r="C1088">
        <v>4</v>
      </c>
      <c r="D1088">
        <v>122</v>
      </c>
      <c r="E1088">
        <v>1</v>
      </c>
      <c r="F1088">
        <v>0</v>
      </c>
      <c r="G1088">
        <v>2067</v>
      </c>
      <c r="H1088" s="17" t="s">
        <v>1929</v>
      </c>
      <c r="I1088">
        <v>1</v>
      </c>
      <c r="J1088">
        <v>0</v>
      </c>
      <c r="K1088" s="17" t="s">
        <v>2385</v>
      </c>
      <c r="L1088" s="1">
        <v>44603</v>
      </c>
      <c r="M1088">
        <v>316.48</v>
      </c>
      <c r="N1088" s="17" t="s">
        <v>437</v>
      </c>
      <c r="O1088">
        <v>678</v>
      </c>
      <c r="P1088" s="17" t="s">
        <v>438</v>
      </c>
      <c r="Q1088">
        <v>0</v>
      </c>
      <c r="R1088" s="17" t="s">
        <v>439</v>
      </c>
      <c r="S1088" s="17" t="s">
        <v>440</v>
      </c>
      <c r="T1088" s="17" t="s">
        <v>438</v>
      </c>
      <c r="U1088">
        <v>0</v>
      </c>
      <c r="V1088">
        <v>0</v>
      </c>
      <c r="W1088" s="17" t="s">
        <v>2386</v>
      </c>
      <c r="X1088" s="17" t="s">
        <v>465</v>
      </c>
      <c r="Y1088">
        <v>1</v>
      </c>
      <c r="Z1088" s="17" t="s">
        <v>443</v>
      </c>
      <c r="AA1088" s="17" t="s">
        <v>443</v>
      </c>
      <c r="AB1088" s="17" t="s">
        <v>444</v>
      </c>
      <c r="AC1088">
        <v>0</v>
      </c>
      <c r="AD1088">
        <v>0</v>
      </c>
      <c r="AE1088">
        <v>0</v>
      </c>
      <c r="AF1088">
        <v>2022</v>
      </c>
      <c r="AG1088" s="1">
        <v>44562</v>
      </c>
      <c r="AH1088" s="1">
        <v>44773</v>
      </c>
      <c r="AI1088" s="1">
        <v>44785</v>
      </c>
      <c r="AJ1088" s="17" t="s">
        <v>34</v>
      </c>
      <c r="AK1088" s="17" t="s">
        <v>35</v>
      </c>
      <c r="AL1088" s="17" t="s">
        <v>10388</v>
      </c>
      <c r="AM1088" s="17">
        <f>MONTH(EMPENHO[[#This Row],[data_empenho]])</f>
        <v>2</v>
      </c>
    </row>
    <row r="1089" spans="1:39" x14ac:dyDescent="0.25">
      <c r="A1089">
        <v>9</v>
      </c>
      <c r="B1089">
        <v>902</v>
      </c>
      <c r="C1089">
        <v>8</v>
      </c>
      <c r="D1089">
        <v>244</v>
      </c>
      <c r="E1089">
        <v>11</v>
      </c>
      <c r="F1089">
        <v>0</v>
      </c>
      <c r="G1089">
        <v>2017</v>
      </c>
      <c r="H1089" s="17" t="s">
        <v>478</v>
      </c>
      <c r="I1089">
        <v>1</v>
      </c>
      <c r="J1089">
        <v>0</v>
      </c>
      <c r="K1089" s="17" t="s">
        <v>2387</v>
      </c>
      <c r="L1089" s="1">
        <v>44603</v>
      </c>
      <c r="M1089">
        <v>865.2</v>
      </c>
      <c r="N1089" s="17" t="s">
        <v>437</v>
      </c>
      <c r="O1089">
        <v>8264</v>
      </c>
      <c r="P1089" s="17" t="s">
        <v>438</v>
      </c>
      <c r="Q1089">
        <v>0</v>
      </c>
      <c r="R1089" s="17" t="s">
        <v>480</v>
      </c>
      <c r="S1089" s="17" t="s">
        <v>653</v>
      </c>
      <c r="T1089" s="17" t="s">
        <v>438</v>
      </c>
      <c r="U1089">
        <v>56</v>
      </c>
      <c r="V1089">
        <v>2021</v>
      </c>
      <c r="W1089" s="17" t="s">
        <v>2388</v>
      </c>
      <c r="X1089" s="17" t="s">
        <v>482</v>
      </c>
      <c r="Y1089">
        <v>1</v>
      </c>
      <c r="Z1089" s="17" t="s">
        <v>443</v>
      </c>
      <c r="AA1089" s="17" t="s">
        <v>443</v>
      </c>
      <c r="AB1089" s="17" t="s">
        <v>444</v>
      </c>
      <c r="AC1089">
        <v>0</v>
      </c>
      <c r="AD1089">
        <v>0</v>
      </c>
      <c r="AE1089">
        <v>0</v>
      </c>
      <c r="AF1089">
        <v>2022</v>
      </c>
      <c r="AG1089" s="1">
        <v>44562</v>
      </c>
      <c r="AH1089" s="1">
        <v>44773</v>
      </c>
      <c r="AI1089" s="1">
        <v>44785</v>
      </c>
      <c r="AJ1089" s="17" t="s">
        <v>34</v>
      </c>
      <c r="AK1089" s="17" t="s">
        <v>35</v>
      </c>
      <c r="AL1089" s="17" t="s">
        <v>10388</v>
      </c>
      <c r="AM1089" s="17">
        <f>MONTH(EMPENHO[[#This Row],[data_empenho]])</f>
        <v>2</v>
      </c>
    </row>
    <row r="1090" spans="1:39" x14ac:dyDescent="0.25">
      <c r="A1090">
        <v>5</v>
      </c>
      <c r="B1090">
        <v>501</v>
      </c>
      <c r="C1090">
        <v>4</v>
      </c>
      <c r="D1090">
        <v>122</v>
      </c>
      <c r="E1090">
        <v>1</v>
      </c>
      <c r="F1090">
        <v>0</v>
      </c>
      <c r="G1090">
        <v>2022</v>
      </c>
      <c r="H1090" s="17" t="s">
        <v>445</v>
      </c>
      <c r="I1090">
        <v>1</v>
      </c>
      <c r="J1090">
        <v>0</v>
      </c>
      <c r="K1090" s="17" t="s">
        <v>2389</v>
      </c>
      <c r="L1090" s="1">
        <v>44603</v>
      </c>
      <c r="M1090">
        <v>41.82</v>
      </c>
      <c r="N1090" s="17" t="s">
        <v>437</v>
      </c>
      <c r="O1090">
        <v>5323</v>
      </c>
      <c r="P1090" s="17" t="s">
        <v>438</v>
      </c>
      <c r="Q1090">
        <v>0</v>
      </c>
      <c r="R1090" s="17" t="s">
        <v>439</v>
      </c>
      <c r="S1090" s="17" t="s">
        <v>440</v>
      </c>
      <c r="T1090" s="17" t="s">
        <v>438</v>
      </c>
      <c r="U1090">
        <v>0</v>
      </c>
      <c r="V1090">
        <v>0</v>
      </c>
      <c r="W1090" s="17" t="s">
        <v>2390</v>
      </c>
      <c r="X1090" s="17" t="s">
        <v>442</v>
      </c>
      <c r="Y1090">
        <v>0</v>
      </c>
      <c r="Z1090" s="17" t="s">
        <v>450</v>
      </c>
      <c r="AA1090" s="17" t="s">
        <v>443</v>
      </c>
      <c r="AB1090" s="17" t="s">
        <v>444</v>
      </c>
      <c r="AC1090">
        <v>0</v>
      </c>
      <c r="AD1090">
        <v>0</v>
      </c>
      <c r="AE1090">
        <v>0</v>
      </c>
      <c r="AF1090">
        <v>2022</v>
      </c>
      <c r="AG1090" s="1">
        <v>44562</v>
      </c>
      <c r="AH1090" s="1">
        <v>44773</v>
      </c>
      <c r="AI1090" s="1">
        <v>44785</v>
      </c>
      <c r="AJ1090" s="17" t="s">
        <v>34</v>
      </c>
      <c r="AK1090" s="17" t="s">
        <v>35</v>
      </c>
      <c r="AL1090" s="17" t="s">
        <v>10388</v>
      </c>
      <c r="AM1090" s="17">
        <f>MONTH(EMPENHO[[#This Row],[data_empenho]])</f>
        <v>2</v>
      </c>
    </row>
    <row r="1091" spans="1:39" x14ac:dyDescent="0.25">
      <c r="A1091">
        <v>6</v>
      </c>
      <c r="B1091">
        <v>603</v>
      </c>
      <c r="C1091">
        <v>26</v>
      </c>
      <c r="D1091">
        <v>782</v>
      </c>
      <c r="E1091">
        <v>17</v>
      </c>
      <c r="F1091">
        <v>0</v>
      </c>
      <c r="G1091">
        <v>2073</v>
      </c>
      <c r="H1091" s="17" t="s">
        <v>698</v>
      </c>
      <c r="I1091">
        <v>1</v>
      </c>
      <c r="J1091">
        <v>0</v>
      </c>
      <c r="K1091" s="17" t="s">
        <v>2391</v>
      </c>
      <c r="L1091" s="1">
        <v>44603</v>
      </c>
      <c r="M1091">
        <v>1430</v>
      </c>
      <c r="N1091" s="17" t="s">
        <v>437</v>
      </c>
      <c r="O1091">
        <v>5965</v>
      </c>
      <c r="P1091" s="17" t="s">
        <v>438</v>
      </c>
      <c r="Q1091">
        <v>0</v>
      </c>
      <c r="R1091" s="17" t="s">
        <v>480</v>
      </c>
      <c r="S1091" s="17" t="s">
        <v>653</v>
      </c>
      <c r="T1091" s="17" t="s">
        <v>438</v>
      </c>
      <c r="U1091">
        <v>39</v>
      </c>
      <c r="V1091">
        <v>2021</v>
      </c>
      <c r="W1091" s="17" t="s">
        <v>2392</v>
      </c>
      <c r="X1091" s="17" t="s">
        <v>482</v>
      </c>
      <c r="Y1091">
        <v>1</v>
      </c>
      <c r="Z1091" s="17" t="s">
        <v>443</v>
      </c>
      <c r="AA1091" s="17" t="s">
        <v>443</v>
      </c>
      <c r="AB1091" s="17" t="s">
        <v>444</v>
      </c>
      <c r="AC1091">
        <v>0</v>
      </c>
      <c r="AD1091">
        <v>0</v>
      </c>
      <c r="AE1091">
        <v>0</v>
      </c>
      <c r="AF1091">
        <v>2022</v>
      </c>
      <c r="AG1091" s="1">
        <v>44562</v>
      </c>
      <c r="AH1091" s="1">
        <v>44773</v>
      </c>
      <c r="AI1091" s="1">
        <v>44785</v>
      </c>
      <c r="AJ1091" s="17" t="s">
        <v>34</v>
      </c>
      <c r="AK1091" s="17" t="s">
        <v>35</v>
      </c>
      <c r="AL1091" s="17" t="s">
        <v>10388</v>
      </c>
      <c r="AM1091" s="17">
        <f>MONTH(EMPENHO[[#This Row],[data_empenho]])</f>
        <v>2</v>
      </c>
    </row>
    <row r="1092" spans="1:39" x14ac:dyDescent="0.25">
      <c r="A1092">
        <v>6</v>
      </c>
      <c r="B1092">
        <v>603</v>
      </c>
      <c r="C1092">
        <v>26</v>
      </c>
      <c r="D1092">
        <v>782</v>
      </c>
      <c r="E1092">
        <v>17</v>
      </c>
      <c r="F1092">
        <v>0</v>
      </c>
      <c r="G1092">
        <v>2073</v>
      </c>
      <c r="H1092" s="17" t="s">
        <v>698</v>
      </c>
      <c r="I1092">
        <v>1</v>
      </c>
      <c r="J1092">
        <v>0</v>
      </c>
      <c r="K1092" s="17" t="s">
        <v>2393</v>
      </c>
      <c r="L1092" s="1">
        <v>44603</v>
      </c>
      <c r="M1092">
        <v>245</v>
      </c>
      <c r="N1092" s="17" t="s">
        <v>437</v>
      </c>
      <c r="O1092">
        <v>5965</v>
      </c>
      <c r="P1092" s="17" t="s">
        <v>438</v>
      </c>
      <c r="Q1092">
        <v>0</v>
      </c>
      <c r="R1092" s="17" t="s">
        <v>480</v>
      </c>
      <c r="S1092" s="17" t="s">
        <v>653</v>
      </c>
      <c r="T1092" s="17" t="s">
        <v>438</v>
      </c>
      <c r="U1092">
        <v>53</v>
      </c>
      <c r="V1092">
        <v>2021</v>
      </c>
      <c r="W1092" s="17" t="s">
        <v>2394</v>
      </c>
      <c r="X1092" s="17" t="s">
        <v>482</v>
      </c>
      <c r="Y1092">
        <v>7</v>
      </c>
      <c r="Z1092" s="17" t="s">
        <v>443</v>
      </c>
      <c r="AA1092" s="17" t="s">
        <v>443</v>
      </c>
      <c r="AB1092" s="17" t="s">
        <v>444</v>
      </c>
      <c r="AC1092">
        <v>0</v>
      </c>
      <c r="AD1092">
        <v>0</v>
      </c>
      <c r="AE1092">
        <v>0</v>
      </c>
      <c r="AF1092">
        <v>2022</v>
      </c>
      <c r="AG1092" s="1">
        <v>44562</v>
      </c>
      <c r="AH1092" s="1">
        <v>44773</v>
      </c>
      <c r="AI1092" s="1">
        <v>44785</v>
      </c>
      <c r="AJ1092" s="17" t="s">
        <v>34</v>
      </c>
      <c r="AK1092" s="17" t="s">
        <v>35</v>
      </c>
      <c r="AL1092" s="17" t="s">
        <v>10388</v>
      </c>
      <c r="AM1092" s="17">
        <f>MONTH(EMPENHO[[#This Row],[data_empenho]])</f>
        <v>2</v>
      </c>
    </row>
    <row r="1093" spans="1:39" x14ac:dyDescent="0.25">
      <c r="A1093">
        <v>6</v>
      </c>
      <c r="B1093">
        <v>603</v>
      </c>
      <c r="C1093">
        <v>26</v>
      </c>
      <c r="D1093">
        <v>782</v>
      </c>
      <c r="E1093">
        <v>17</v>
      </c>
      <c r="F1093">
        <v>0</v>
      </c>
      <c r="G1093">
        <v>2073</v>
      </c>
      <c r="H1093" s="17" t="s">
        <v>755</v>
      </c>
      <c r="I1093">
        <v>1</v>
      </c>
      <c r="J1093">
        <v>0</v>
      </c>
      <c r="K1093" s="17" t="s">
        <v>2395</v>
      </c>
      <c r="L1093" s="1">
        <v>44603</v>
      </c>
      <c r="M1093">
        <v>2507</v>
      </c>
      <c r="N1093" s="17" t="s">
        <v>437</v>
      </c>
      <c r="O1093">
        <v>5965</v>
      </c>
      <c r="P1093" s="17" t="s">
        <v>438</v>
      </c>
      <c r="Q1093">
        <v>0</v>
      </c>
      <c r="R1093" s="17" t="s">
        <v>480</v>
      </c>
      <c r="S1093" s="17" t="s">
        <v>653</v>
      </c>
      <c r="T1093" s="17" t="s">
        <v>438</v>
      </c>
      <c r="U1093">
        <v>53</v>
      </c>
      <c r="V1093">
        <v>2021</v>
      </c>
      <c r="W1093" s="17" t="s">
        <v>2396</v>
      </c>
      <c r="X1093" s="17" t="s">
        <v>482</v>
      </c>
      <c r="Y1093">
        <v>7</v>
      </c>
      <c r="Z1093" s="17" t="s">
        <v>443</v>
      </c>
      <c r="AA1093" s="17" t="s">
        <v>443</v>
      </c>
      <c r="AB1093" s="17" t="s">
        <v>444</v>
      </c>
      <c r="AC1093">
        <v>0</v>
      </c>
      <c r="AD1093">
        <v>0</v>
      </c>
      <c r="AE1093">
        <v>0</v>
      </c>
      <c r="AF1093">
        <v>2022</v>
      </c>
      <c r="AG1093" s="1">
        <v>44562</v>
      </c>
      <c r="AH1093" s="1">
        <v>44773</v>
      </c>
      <c r="AI1093" s="1">
        <v>44785</v>
      </c>
      <c r="AJ1093" s="17" t="s">
        <v>34</v>
      </c>
      <c r="AK1093" s="17" t="s">
        <v>35</v>
      </c>
      <c r="AL1093" s="17" t="s">
        <v>10388</v>
      </c>
      <c r="AM1093" s="17">
        <f>MONTH(EMPENHO[[#This Row],[data_empenho]])</f>
        <v>2</v>
      </c>
    </row>
    <row r="1094" spans="1:39" x14ac:dyDescent="0.25">
      <c r="A1094">
        <v>6</v>
      </c>
      <c r="B1094">
        <v>603</v>
      </c>
      <c r="C1094">
        <v>26</v>
      </c>
      <c r="D1094">
        <v>782</v>
      </c>
      <c r="E1094">
        <v>17</v>
      </c>
      <c r="F1094">
        <v>0</v>
      </c>
      <c r="G1094">
        <v>2073</v>
      </c>
      <c r="H1094" s="17" t="s">
        <v>755</v>
      </c>
      <c r="I1094">
        <v>1</v>
      </c>
      <c r="J1094">
        <v>0</v>
      </c>
      <c r="K1094" s="17" t="s">
        <v>2395</v>
      </c>
      <c r="L1094" s="1">
        <v>44677</v>
      </c>
      <c r="M1094">
        <v>-32</v>
      </c>
      <c r="N1094" s="17" t="s">
        <v>451</v>
      </c>
      <c r="O1094">
        <v>5965</v>
      </c>
      <c r="P1094" s="17" t="s">
        <v>438</v>
      </c>
      <c r="Q1094">
        <v>0</v>
      </c>
      <c r="R1094" s="17" t="s">
        <v>480</v>
      </c>
      <c r="S1094" s="17" t="s">
        <v>653</v>
      </c>
      <c r="T1094" s="17" t="s">
        <v>438</v>
      </c>
      <c r="U1094">
        <v>53</v>
      </c>
      <c r="V1094">
        <v>2021</v>
      </c>
      <c r="W1094" s="17" t="s">
        <v>790</v>
      </c>
      <c r="X1094" s="17" t="s">
        <v>482</v>
      </c>
      <c r="Y1094">
        <v>7</v>
      </c>
      <c r="Z1094" s="17" t="s">
        <v>443</v>
      </c>
      <c r="AA1094" s="17" t="s">
        <v>443</v>
      </c>
      <c r="AB1094" s="17" t="s">
        <v>444</v>
      </c>
      <c r="AC1094">
        <v>0</v>
      </c>
      <c r="AD1094">
        <v>0</v>
      </c>
      <c r="AE1094">
        <v>0</v>
      </c>
      <c r="AF1094">
        <v>2022</v>
      </c>
      <c r="AG1094" s="1">
        <v>44562</v>
      </c>
      <c r="AH1094" s="1">
        <v>44773</v>
      </c>
      <c r="AI1094" s="1">
        <v>44785</v>
      </c>
      <c r="AJ1094" s="17" t="s">
        <v>34</v>
      </c>
      <c r="AK1094" s="17" t="s">
        <v>35</v>
      </c>
      <c r="AL1094" s="17" t="s">
        <v>10388</v>
      </c>
      <c r="AM1094" s="17">
        <f>MONTH(EMPENHO[[#This Row],[data_empenho]])</f>
        <v>4</v>
      </c>
    </row>
    <row r="1095" spans="1:39" x14ac:dyDescent="0.25">
      <c r="A1095">
        <v>8</v>
      </c>
      <c r="B1095">
        <v>801</v>
      </c>
      <c r="C1095">
        <v>10</v>
      </c>
      <c r="D1095">
        <v>301</v>
      </c>
      <c r="E1095">
        <v>6</v>
      </c>
      <c r="F1095">
        <v>0</v>
      </c>
      <c r="G1095">
        <v>2105</v>
      </c>
      <c r="H1095" s="17" t="s">
        <v>445</v>
      </c>
      <c r="I1095">
        <v>40</v>
      </c>
      <c r="J1095">
        <v>0</v>
      </c>
      <c r="K1095" s="17" t="s">
        <v>2397</v>
      </c>
      <c r="L1095" s="1">
        <v>44603</v>
      </c>
      <c r="M1095">
        <v>41.82</v>
      </c>
      <c r="N1095" s="17" t="s">
        <v>437</v>
      </c>
      <c r="O1095">
        <v>6980</v>
      </c>
      <c r="P1095" s="17" t="s">
        <v>438</v>
      </c>
      <c r="Q1095">
        <v>0</v>
      </c>
      <c r="R1095" s="17" t="s">
        <v>439</v>
      </c>
      <c r="S1095" s="17" t="s">
        <v>440</v>
      </c>
      <c r="T1095" s="17" t="s">
        <v>438</v>
      </c>
      <c r="U1095">
        <v>0</v>
      </c>
      <c r="V1095">
        <v>0</v>
      </c>
      <c r="W1095" s="17" t="s">
        <v>2398</v>
      </c>
      <c r="X1095" s="17" t="s">
        <v>442</v>
      </c>
      <c r="Y1095">
        <v>0</v>
      </c>
      <c r="Z1095" s="17" t="s">
        <v>450</v>
      </c>
      <c r="AA1095" s="17" t="s">
        <v>443</v>
      </c>
      <c r="AB1095" s="17" t="s">
        <v>444</v>
      </c>
      <c r="AC1095">
        <v>0</v>
      </c>
      <c r="AD1095">
        <v>0</v>
      </c>
      <c r="AE1095">
        <v>0</v>
      </c>
      <c r="AF1095">
        <v>2022</v>
      </c>
      <c r="AG1095" s="1">
        <v>44562</v>
      </c>
      <c r="AH1095" s="1">
        <v>44773</v>
      </c>
      <c r="AI1095" s="1">
        <v>44785</v>
      </c>
      <c r="AJ1095" s="17" t="s">
        <v>34</v>
      </c>
      <c r="AK1095" s="17" t="s">
        <v>35</v>
      </c>
      <c r="AL1095" s="17" t="s">
        <v>10388</v>
      </c>
      <c r="AM1095" s="17">
        <f>MONTH(EMPENHO[[#This Row],[data_empenho]])</f>
        <v>2</v>
      </c>
    </row>
    <row r="1096" spans="1:39" x14ac:dyDescent="0.25">
      <c r="A1096">
        <v>8</v>
      </c>
      <c r="B1096">
        <v>801</v>
      </c>
      <c r="C1096">
        <v>10</v>
      </c>
      <c r="D1096">
        <v>301</v>
      </c>
      <c r="E1096">
        <v>6</v>
      </c>
      <c r="F1096">
        <v>0</v>
      </c>
      <c r="G1096">
        <v>2092</v>
      </c>
      <c r="H1096" s="17" t="s">
        <v>2399</v>
      </c>
      <c r="I1096">
        <v>40</v>
      </c>
      <c r="J1096">
        <v>0</v>
      </c>
      <c r="K1096" s="17" t="s">
        <v>2400</v>
      </c>
      <c r="L1096" s="1">
        <v>44603</v>
      </c>
      <c r="M1096">
        <v>490</v>
      </c>
      <c r="N1096" s="17" t="s">
        <v>437</v>
      </c>
      <c r="O1096">
        <v>5325</v>
      </c>
      <c r="P1096" s="17" t="s">
        <v>438</v>
      </c>
      <c r="Q1096">
        <v>0</v>
      </c>
      <c r="R1096" s="17" t="s">
        <v>439</v>
      </c>
      <c r="S1096" s="17" t="s">
        <v>440</v>
      </c>
      <c r="T1096" s="17" t="s">
        <v>438</v>
      </c>
      <c r="U1096">
        <v>0</v>
      </c>
      <c r="V1096">
        <v>0</v>
      </c>
      <c r="W1096" s="17" t="s">
        <v>2401</v>
      </c>
      <c r="X1096" s="17" t="s">
        <v>465</v>
      </c>
      <c r="Y1096">
        <v>1</v>
      </c>
      <c r="Z1096" s="17" t="s">
        <v>443</v>
      </c>
      <c r="AA1096" s="17" t="s">
        <v>443</v>
      </c>
      <c r="AB1096" s="17" t="s">
        <v>444</v>
      </c>
      <c r="AC1096">
        <v>0</v>
      </c>
      <c r="AD1096">
        <v>0</v>
      </c>
      <c r="AE1096">
        <v>0</v>
      </c>
      <c r="AF1096">
        <v>2022</v>
      </c>
      <c r="AG1096" s="1">
        <v>44562</v>
      </c>
      <c r="AH1096" s="1">
        <v>44773</v>
      </c>
      <c r="AI1096" s="1">
        <v>44785</v>
      </c>
      <c r="AJ1096" s="17" t="s">
        <v>34</v>
      </c>
      <c r="AK1096" s="17" t="s">
        <v>35</v>
      </c>
      <c r="AL1096" s="17" t="s">
        <v>10388</v>
      </c>
      <c r="AM1096" s="17">
        <f>MONTH(EMPENHO[[#This Row],[data_empenho]])</f>
        <v>2</v>
      </c>
    </row>
    <row r="1097" spans="1:39" x14ac:dyDescent="0.25">
      <c r="A1097">
        <v>8</v>
      </c>
      <c r="B1097">
        <v>801</v>
      </c>
      <c r="C1097">
        <v>10</v>
      </c>
      <c r="D1097">
        <v>301</v>
      </c>
      <c r="E1097">
        <v>6</v>
      </c>
      <c r="F1097">
        <v>0</v>
      </c>
      <c r="G1097">
        <v>2105</v>
      </c>
      <c r="H1097" s="17" t="s">
        <v>445</v>
      </c>
      <c r="I1097">
        <v>40</v>
      </c>
      <c r="J1097">
        <v>0</v>
      </c>
      <c r="K1097" s="17" t="s">
        <v>2402</v>
      </c>
      <c r="L1097" s="1">
        <v>44603</v>
      </c>
      <c r="M1097">
        <v>142.80000000000001</v>
      </c>
      <c r="N1097" s="17" t="s">
        <v>437</v>
      </c>
      <c r="O1097">
        <v>4876</v>
      </c>
      <c r="P1097" s="17" t="s">
        <v>438</v>
      </c>
      <c r="Q1097">
        <v>0</v>
      </c>
      <c r="R1097" s="17" t="s">
        <v>439</v>
      </c>
      <c r="S1097" s="17" t="s">
        <v>440</v>
      </c>
      <c r="T1097" s="17" t="s">
        <v>438</v>
      </c>
      <c r="U1097">
        <v>0</v>
      </c>
      <c r="V1097">
        <v>0</v>
      </c>
      <c r="W1097" s="17" t="s">
        <v>2403</v>
      </c>
      <c r="X1097" s="17" t="s">
        <v>442</v>
      </c>
      <c r="Y1097">
        <v>1</v>
      </c>
      <c r="Z1097" s="17" t="s">
        <v>450</v>
      </c>
      <c r="AA1097" s="17" t="s">
        <v>443</v>
      </c>
      <c r="AB1097" s="17" t="s">
        <v>444</v>
      </c>
      <c r="AC1097">
        <v>0</v>
      </c>
      <c r="AD1097">
        <v>0</v>
      </c>
      <c r="AE1097">
        <v>0</v>
      </c>
      <c r="AF1097">
        <v>2022</v>
      </c>
      <c r="AG1097" s="1">
        <v>44562</v>
      </c>
      <c r="AH1097" s="1">
        <v>44773</v>
      </c>
      <c r="AI1097" s="1">
        <v>44785</v>
      </c>
      <c r="AJ1097" s="17" t="s">
        <v>34</v>
      </c>
      <c r="AK1097" s="17" t="s">
        <v>35</v>
      </c>
      <c r="AL1097" s="17" t="s">
        <v>10388</v>
      </c>
      <c r="AM1097" s="17">
        <f>MONTH(EMPENHO[[#This Row],[data_empenho]])</f>
        <v>2</v>
      </c>
    </row>
    <row r="1098" spans="1:39" x14ac:dyDescent="0.25">
      <c r="A1098">
        <v>8</v>
      </c>
      <c r="B1098">
        <v>801</v>
      </c>
      <c r="C1098">
        <v>10</v>
      </c>
      <c r="D1098">
        <v>301</v>
      </c>
      <c r="E1098">
        <v>6</v>
      </c>
      <c r="F1098">
        <v>0</v>
      </c>
      <c r="G1098">
        <v>2105</v>
      </c>
      <c r="H1098" s="17" t="s">
        <v>445</v>
      </c>
      <c r="I1098">
        <v>40</v>
      </c>
      <c r="J1098">
        <v>0</v>
      </c>
      <c r="K1098" s="17" t="s">
        <v>2404</v>
      </c>
      <c r="L1098" s="1">
        <v>44603</v>
      </c>
      <c r="M1098">
        <v>118.11</v>
      </c>
      <c r="N1098" s="17" t="s">
        <v>437</v>
      </c>
      <c r="O1098">
        <v>321</v>
      </c>
      <c r="P1098" s="17" t="s">
        <v>438</v>
      </c>
      <c r="Q1098">
        <v>0</v>
      </c>
      <c r="R1098" s="17" t="s">
        <v>439</v>
      </c>
      <c r="S1098" s="17" t="s">
        <v>440</v>
      </c>
      <c r="T1098" s="17" t="s">
        <v>438</v>
      </c>
      <c r="U1098">
        <v>0</v>
      </c>
      <c r="V1098">
        <v>0</v>
      </c>
      <c r="W1098" s="17" t="s">
        <v>2405</v>
      </c>
      <c r="X1098" s="17" t="s">
        <v>442</v>
      </c>
      <c r="Y1098">
        <v>1</v>
      </c>
      <c r="Z1098" s="17" t="s">
        <v>450</v>
      </c>
      <c r="AA1098" s="17" t="s">
        <v>443</v>
      </c>
      <c r="AB1098" s="17" t="s">
        <v>444</v>
      </c>
      <c r="AC1098">
        <v>0</v>
      </c>
      <c r="AD1098">
        <v>0</v>
      </c>
      <c r="AE1098">
        <v>0</v>
      </c>
      <c r="AF1098">
        <v>2022</v>
      </c>
      <c r="AG1098" s="1">
        <v>44562</v>
      </c>
      <c r="AH1098" s="1">
        <v>44773</v>
      </c>
      <c r="AI1098" s="1">
        <v>44785</v>
      </c>
      <c r="AJ1098" s="17" t="s">
        <v>34</v>
      </c>
      <c r="AK1098" s="17" t="s">
        <v>35</v>
      </c>
      <c r="AL1098" s="17" t="s">
        <v>10388</v>
      </c>
      <c r="AM1098" s="17">
        <f>MONTH(EMPENHO[[#This Row],[data_empenho]])</f>
        <v>2</v>
      </c>
    </row>
    <row r="1099" spans="1:39" x14ac:dyDescent="0.25">
      <c r="A1099">
        <v>8</v>
      </c>
      <c r="B1099">
        <v>801</v>
      </c>
      <c r="C1099">
        <v>10</v>
      </c>
      <c r="D1099">
        <v>301</v>
      </c>
      <c r="E1099">
        <v>6</v>
      </c>
      <c r="F1099">
        <v>0</v>
      </c>
      <c r="G1099">
        <v>2105</v>
      </c>
      <c r="H1099" s="17" t="s">
        <v>445</v>
      </c>
      <c r="I1099">
        <v>40</v>
      </c>
      <c r="J1099">
        <v>0</v>
      </c>
      <c r="K1099" s="17" t="s">
        <v>2406</v>
      </c>
      <c r="L1099" s="1">
        <v>44603</v>
      </c>
      <c r="M1099">
        <v>1.84</v>
      </c>
      <c r="N1099" s="17" t="s">
        <v>437</v>
      </c>
      <c r="O1099">
        <v>5512</v>
      </c>
      <c r="P1099" s="17" t="s">
        <v>438</v>
      </c>
      <c r="Q1099">
        <v>0</v>
      </c>
      <c r="R1099" s="17" t="s">
        <v>439</v>
      </c>
      <c r="S1099" s="17" t="s">
        <v>440</v>
      </c>
      <c r="T1099" s="17" t="s">
        <v>438</v>
      </c>
      <c r="U1099">
        <v>0</v>
      </c>
      <c r="V1099">
        <v>0</v>
      </c>
      <c r="W1099" s="17" t="s">
        <v>2407</v>
      </c>
      <c r="X1099" s="17" t="s">
        <v>442</v>
      </c>
      <c r="Y1099">
        <v>1</v>
      </c>
      <c r="Z1099" s="17" t="s">
        <v>450</v>
      </c>
      <c r="AA1099" s="17" t="s">
        <v>443</v>
      </c>
      <c r="AB1099" s="17" t="s">
        <v>444</v>
      </c>
      <c r="AC1099">
        <v>0</v>
      </c>
      <c r="AD1099">
        <v>0</v>
      </c>
      <c r="AE1099">
        <v>0</v>
      </c>
      <c r="AF1099">
        <v>2022</v>
      </c>
      <c r="AG1099" s="1">
        <v>44562</v>
      </c>
      <c r="AH1099" s="1">
        <v>44773</v>
      </c>
      <c r="AI1099" s="1">
        <v>44785</v>
      </c>
      <c r="AJ1099" s="17" t="s">
        <v>34</v>
      </c>
      <c r="AK1099" s="17" t="s">
        <v>35</v>
      </c>
      <c r="AL1099" s="17" t="s">
        <v>10388</v>
      </c>
      <c r="AM1099" s="17">
        <f>MONTH(EMPENHO[[#This Row],[data_empenho]])</f>
        <v>2</v>
      </c>
    </row>
    <row r="1100" spans="1:39" x14ac:dyDescent="0.25">
      <c r="A1100">
        <v>7</v>
      </c>
      <c r="B1100">
        <v>702</v>
      </c>
      <c r="C1100">
        <v>15</v>
      </c>
      <c r="D1100">
        <v>452</v>
      </c>
      <c r="E1100">
        <v>10</v>
      </c>
      <c r="F1100">
        <v>0</v>
      </c>
      <c r="G1100">
        <v>2006</v>
      </c>
      <c r="H1100" s="17" t="s">
        <v>2367</v>
      </c>
      <c r="I1100">
        <v>1</v>
      </c>
      <c r="J1100">
        <v>0</v>
      </c>
      <c r="K1100" s="17" t="s">
        <v>2408</v>
      </c>
      <c r="L1100" s="1">
        <v>44606</v>
      </c>
      <c r="M1100">
        <v>3000</v>
      </c>
      <c r="N1100" s="17" t="s">
        <v>437</v>
      </c>
      <c r="O1100">
        <v>1169</v>
      </c>
      <c r="P1100" s="17" t="s">
        <v>438</v>
      </c>
      <c r="Q1100">
        <v>0</v>
      </c>
      <c r="R1100" s="17" t="s">
        <v>439</v>
      </c>
      <c r="S1100" s="17" t="s">
        <v>440</v>
      </c>
      <c r="T1100" s="17" t="s">
        <v>438</v>
      </c>
      <c r="U1100">
        <v>0</v>
      </c>
      <c r="V1100">
        <v>0</v>
      </c>
      <c r="W1100" s="17" t="s">
        <v>2409</v>
      </c>
      <c r="X1100" s="17" t="s">
        <v>465</v>
      </c>
      <c r="Y1100">
        <v>1</v>
      </c>
      <c r="Z1100" s="17" t="s">
        <v>443</v>
      </c>
      <c r="AA1100" s="17" t="s">
        <v>443</v>
      </c>
      <c r="AB1100" s="17" t="s">
        <v>444</v>
      </c>
      <c r="AC1100">
        <v>0</v>
      </c>
      <c r="AD1100">
        <v>0</v>
      </c>
      <c r="AE1100">
        <v>0</v>
      </c>
      <c r="AF1100">
        <v>2022</v>
      </c>
      <c r="AG1100" s="1">
        <v>44562</v>
      </c>
      <c r="AH1100" s="1">
        <v>44773</v>
      </c>
      <c r="AI1100" s="1">
        <v>44785</v>
      </c>
      <c r="AJ1100" s="17" t="s">
        <v>34</v>
      </c>
      <c r="AK1100" s="17" t="s">
        <v>35</v>
      </c>
      <c r="AL1100" s="17" t="s">
        <v>10388</v>
      </c>
      <c r="AM1100" s="17">
        <f>MONTH(EMPENHO[[#This Row],[data_empenho]])</f>
        <v>2</v>
      </c>
    </row>
    <row r="1101" spans="1:39" x14ac:dyDescent="0.25">
      <c r="A1101">
        <v>3</v>
      </c>
      <c r="B1101">
        <v>301</v>
      </c>
      <c r="C1101">
        <v>4</v>
      </c>
      <c r="D1101">
        <v>131</v>
      </c>
      <c r="E1101">
        <v>1</v>
      </c>
      <c r="F1101">
        <v>0</v>
      </c>
      <c r="G1101">
        <v>2070</v>
      </c>
      <c r="H1101" s="17" t="s">
        <v>462</v>
      </c>
      <c r="I1101">
        <v>1</v>
      </c>
      <c r="J1101">
        <v>0</v>
      </c>
      <c r="K1101" s="17" t="s">
        <v>2410</v>
      </c>
      <c r="L1101" s="1">
        <v>44606</v>
      </c>
      <c r="M1101">
        <v>7896</v>
      </c>
      <c r="N1101" s="17" t="s">
        <v>437</v>
      </c>
      <c r="O1101">
        <v>8309</v>
      </c>
      <c r="P1101" s="17" t="s">
        <v>438</v>
      </c>
      <c r="Q1101">
        <v>0</v>
      </c>
      <c r="R1101" s="17" t="s">
        <v>439</v>
      </c>
      <c r="S1101" s="17" t="s">
        <v>440</v>
      </c>
      <c r="T1101" s="17" t="s">
        <v>438</v>
      </c>
      <c r="U1101">
        <v>22</v>
      </c>
      <c r="V1101">
        <v>2022</v>
      </c>
      <c r="W1101" s="17" t="s">
        <v>2411</v>
      </c>
      <c r="X1101" s="17" t="s">
        <v>465</v>
      </c>
      <c r="Y1101">
        <v>1</v>
      </c>
      <c r="Z1101" s="17" t="s">
        <v>443</v>
      </c>
      <c r="AA1101" s="17" t="s">
        <v>443</v>
      </c>
      <c r="AB1101" s="17" t="s">
        <v>444</v>
      </c>
      <c r="AC1101">
        <v>0</v>
      </c>
      <c r="AD1101">
        <v>0</v>
      </c>
      <c r="AE1101">
        <v>0</v>
      </c>
      <c r="AF1101">
        <v>2022</v>
      </c>
      <c r="AG1101" s="1">
        <v>44562</v>
      </c>
      <c r="AH1101" s="1">
        <v>44773</v>
      </c>
      <c r="AI1101" s="1">
        <v>44785</v>
      </c>
      <c r="AJ1101" s="17" t="s">
        <v>34</v>
      </c>
      <c r="AK1101" s="17" t="s">
        <v>35</v>
      </c>
      <c r="AL1101" s="17" t="s">
        <v>10388</v>
      </c>
      <c r="AM1101" s="17">
        <f>MONTH(EMPENHO[[#This Row],[data_empenho]])</f>
        <v>2</v>
      </c>
    </row>
    <row r="1102" spans="1:39" x14ac:dyDescent="0.25">
      <c r="A1102">
        <v>8</v>
      </c>
      <c r="B1102">
        <v>801</v>
      </c>
      <c r="C1102">
        <v>10</v>
      </c>
      <c r="D1102">
        <v>301</v>
      </c>
      <c r="E1102">
        <v>6</v>
      </c>
      <c r="F1102">
        <v>0</v>
      </c>
      <c r="G1102">
        <v>2105</v>
      </c>
      <c r="H1102" s="17" t="s">
        <v>445</v>
      </c>
      <c r="I1102">
        <v>40</v>
      </c>
      <c r="J1102">
        <v>0</v>
      </c>
      <c r="K1102" s="17" t="s">
        <v>2412</v>
      </c>
      <c r="L1102" s="1">
        <v>44606</v>
      </c>
      <c r="M1102">
        <v>41.82</v>
      </c>
      <c r="N1102" s="17" t="s">
        <v>437</v>
      </c>
      <c r="O1102">
        <v>321</v>
      </c>
      <c r="P1102" s="17" t="s">
        <v>438</v>
      </c>
      <c r="Q1102">
        <v>0</v>
      </c>
      <c r="R1102" s="17" t="s">
        <v>439</v>
      </c>
      <c r="S1102" s="17" t="s">
        <v>440</v>
      </c>
      <c r="T1102" s="17" t="s">
        <v>438</v>
      </c>
      <c r="U1102">
        <v>0</v>
      </c>
      <c r="V1102">
        <v>0</v>
      </c>
      <c r="W1102" s="17" t="s">
        <v>2413</v>
      </c>
      <c r="X1102" s="17" t="s">
        <v>442</v>
      </c>
      <c r="Y1102">
        <v>0</v>
      </c>
      <c r="Z1102" s="17" t="s">
        <v>450</v>
      </c>
      <c r="AA1102" s="17" t="s">
        <v>443</v>
      </c>
      <c r="AB1102" s="17" t="s">
        <v>444</v>
      </c>
      <c r="AC1102">
        <v>0</v>
      </c>
      <c r="AD1102">
        <v>0</v>
      </c>
      <c r="AE1102">
        <v>0</v>
      </c>
      <c r="AF1102">
        <v>2022</v>
      </c>
      <c r="AG1102" s="1">
        <v>44562</v>
      </c>
      <c r="AH1102" s="1">
        <v>44773</v>
      </c>
      <c r="AI1102" s="1">
        <v>44785</v>
      </c>
      <c r="AJ1102" s="17" t="s">
        <v>34</v>
      </c>
      <c r="AK1102" s="17" t="s">
        <v>35</v>
      </c>
      <c r="AL1102" s="17" t="s">
        <v>10388</v>
      </c>
      <c r="AM1102" s="17">
        <f>MONTH(EMPENHO[[#This Row],[data_empenho]])</f>
        <v>2</v>
      </c>
    </row>
    <row r="1103" spans="1:39" x14ac:dyDescent="0.25">
      <c r="A1103">
        <v>8</v>
      </c>
      <c r="B1103">
        <v>801</v>
      </c>
      <c r="C1103">
        <v>10</v>
      </c>
      <c r="D1103">
        <v>301</v>
      </c>
      <c r="E1103">
        <v>6</v>
      </c>
      <c r="F1103">
        <v>0</v>
      </c>
      <c r="G1103">
        <v>2105</v>
      </c>
      <c r="H1103" s="17" t="s">
        <v>445</v>
      </c>
      <c r="I1103">
        <v>40</v>
      </c>
      <c r="J1103">
        <v>0</v>
      </c>
      <c r="K1103" s="17" t="s">
        <v>2414</v>
      </c>
      <c r="L1103" s="1">
        <v>44606</v>
      </c>
      <c r="M1103">
        <v>83.64</v>
      </c>
      <c r="N1103" s="17" t="s">
        <v>437</v>
      </c>
      <c r="O1103">
        <v>321</v>
      </c>
      <c r="P1103" s="17" t="s">
        <v>438</v>
      </c>
      <c r="Q1103">
        <v>0</v>
      </c>
      <c r="R1103" s="17" t="s">
        <v>439</v>
      </c>
      <c r="S1103" s="17" t="s">
        <v>440</v>
      </c>
      <c r="T1103" s="17" t="s">
        <v>438</v>
      </c>
      <c r="U1103">
        <v>0</v>
      </c>
      <c r="V1103">
        <v>0</v>
      </c>
      <c r="W1103" s="17" t="s">
        <v>2415</v>
      </c>
      <c r="X1103" s="17" t="s">
        <v>442</v>
      </c>
      <c r="Y1103">
        <v>0</v>
      </c>
      <c r="Z1103" s="17" t="s">
        <v>450</v>
      </c>
      <c r="AA1103" s="17" t="s">
        <v>443</v>
      </c>
      <c r="AB1103" s="17" t="s">
        <v>444</v>
      </c>
      <c r="AC1103">
        <v>0</v>
      </c>
      <c r="AD1103">
        <v>0</v>
      </c>
      <c r="AE1103">
        <v>0</v>
      </c>
      <c r="AF1103">
        <v>2022</v>
      </c>
      <c r="AG1103" s="1">
        <v>44562</v>
      </c>
      <c r="AH1103" s="1">
        <v>44773</v>
      </c>
      <c r="AI1103" s="1">
        <v>44785</v>
      </c>
      <c r="AJ1103" s="17" t="s">
        <v>34</v>
      </c>
      <c r="AK1103" s="17" t="s">
        <v>35</v>
      </c>
      <c r="AL1103" s="17" t="s">
        <v>10388</v>
      </c>
      <c r="AM1103" s="17">
        <f>MONTH(EMPENHO[[#This Row],[data_empenho]])</f>
        <v>2</v>
      </c>
    </row>
    <row r="1104" spans="1:39" x14ac:dyDescent="0.25">
      <c r="A1104">
        <v>6</v>
      </c>
      <c r="B1104">
        <v>603</v>
      </c>
      <c r="C1104">
        <v>26</v>
      </c>
      <c r="D1104">
        <v>782</v>
      </c>
      <c r="E1104">
        <v>17</v>
      </c>
      <c r="F1104">
        <v>0</v>
      </c>
      <c r="G1104">
        <v>2073</v>
      </c>
      <c r="H1104" s="17" t="s">
        <v>698</v>
      </c>
      <c r="I1104">
        <v>1</v>
      </c>
      <c r="J1104">
        <v>0</v>
      </c>
      <c r="K1104" s="17" t="s">
        <v>2416</v>
      </c>
      <c r="L1104" s="1">
        <v>44606</v>
      </c>
      <c r="M1104">
        <v>1012</v>
      </c>
      <c r="N1104" s="17" t="s">
        <v>437</v>
      </c>
      <c r="O1104">
        <v>5965</v>
      </c>
      <c r="P1104" s="17" t="s">
        <v>438</v>
      </c>
      <c r="Q1104">
        <v>0</v>
      </c>
      <c r="R1104" s="17" t="s">
        <v>480</v>
      </c>
      <c r="S1104" s="17" t="s">
        <v>653</v>
      </c>
      <c r="T1104" s="17" t="s">
        <v>438</v>
      </c>
      <c r="U1104">
        <v>39</v>
      </c>
      <c r="V1104">
        <v>2021</v>
      </c>
      <c r="W1104" s="17" t="s">
        <v>2417</v>
      </c>
      <c r="X1104" s="17" t="s">
        <v>482</v>
      </c>
      <c r="Y1104">
        <v>7</v>
      </c>
      <c r="Z1104" s="17" t="s">
        <v>443</v>
      </c>
      <c r="AA1104" s="17" t="s">
        <v>443</v>
      </c>
      <c r="AB1104" s="17" t="s">
        <v>444</v>
      </c>
      <c r="AC1104">
        <v>0</v>
      </c>
      <c r="AD1104">
        <v>0</v>
      </c>
      <c r="AE1104">
        <v>0</v>
      </c>
      <c r="AF1104">
        <v>2022</v>
      </c>
      <c r="AG1104" s="1">
        <v>44562</v>
      </c>
      <c r="AH1104" s="1">
        <v>44773</v>
      </c>
      <c r="AI1104" s="1">
        <v>44785</v>
      </c>
      <c r="AJ1104" s="17" t="s">
        <v>34</v>
      </c>
      <c r="AK1104" s="17" t="s">
        <v>35</v>
      </c>
      <c r="AL1104" s="17" t="s">
        <v>10388</v>
      </c>
      <c r="AM1104" s="17">
        <f>MONTH(EMPENHO[[#This Row],[data_empenho]])</f>
        <v>2</v>
      </c>
    </row>
    <row r="1105" spans="1:39" x14ac:dyDescent="0.25">
      <c r="A1105">
        <v>8</v>
      </c>
      <c r="B1105">
        <v>801</v>
      </c>
      <c r="C1105">
        <v>10</v>
      </c>
      <c r="D1105">
        <v>301</v>
      </c>
      <c r="E1105">
        <v>6</v>
      </c>
      <c r="F1105">
        <v>0</v>
      </c>
      <c r="G1105">
        <v>2105</v>
      </c>
      <c r="H1105" s="17" t="s">
        <v>651</v>
      </c>
      <c r="I1105">
        <v>40</v>
      </c>
      <c r="J1105">
        <v>0</v>
      </c>
      <c r="K1105" s="17" t="s">
        <v>2418</v>
      </c>
      <c r="L1105" s="1">
        <v>44606</v>
      </c>
      <c r="M1105">
        <v>1050</v>
      </c>
      <c r="N1105" s="17" t="s">
        <v>437</v>
      </c>
      <c r="O1105">
        <v>5286</v>
      </c>
      <c r="P1105" s="17" t="s">
        <v>438</v>
      </c>
      <c r="Q1105">
        <v>0</v>
      </c>
      <c r="R1105" s="17" t="s">
        <v>480</v>
      </c>
      <c r="S1105" s="17" t="s">
        <v>653</v>
      </c>
      <c r="T1105" s="17" t="s">
        <v>438</v>
      </c>
      <c r="U1105">
        <v>36</v>
      </c>
      <c r="V1105">
        <v>2021</v>
      </c>
      <c r="W1105" s="17" t="s">
        <v>2419</v>
      </c>
      <c r="X1105" s="17" t="s">
        <v>482</v>
      </c>
      <c r="Y1105">
        <v>7</v>
      </c>
      <c r="Z1105" s="17" t="s">
        <v>443</v>
      </c>
      <c r="AA1105" s="17" t="s">
        <v>443</v>
      </c>
      <c r="AB1105" s="17" t="s">
        <v>444</v>
      </c>
      <c r="AC1105">
        <v>0</v>
      </c>
      <c r="AD1105">
        <v>0</v>
      </c>
      <c r="AE1105">
        <v>0</v>
      </c>
      <c r="AF1105">
        <v>2022</v>
      </c>
      <c r="AG1105" s="1">
        <v>44562</v>
      </c>
      <c r="AH1105" s="1">
        <v>44773</v>
      </c>
      <c r="AI1105" s="1">
        <v>44785</v>
      </c>
      <c r="AJ1105" s="17" t="s">
        <v>34</v>
      </c>
      <c r="AK1105" s="17" t="s">
        <v>35</v>
      </c>
      <c r="AL1105" s="17" t="s">
        <v>10388</v>
      </c>
      <c r="AM1105" s="17">
        <f>MONTH(EMPENHO[[#This Row],[data_empenho]])</f>
        <v>2</v>
      </c>
    </row>
    <row r="1106" spans="1:39" x14ac:dyDescent="0.25">
      <c r="A1106">
        <v>8</v>
      </c>
      <c r="B1106">
        <v>801</v>
      </c>
      <c r="C1106">
        <v>10</v>
      </c>
      <c r="D1106">
        <v>301</v>
      </c>
      <c r="E1106">
        <v>6</v>
      </c>
      <c r="F1106">
        <v>0</v>
      </c>
      <c r="G1106">
        <v>2092</v>
      </c>
      <c r="H1106" s="17" t="s">
        <v>651</v>
      </c>
      <c r="I1106">
        <v>40</v>
      </c>
      <c r="J1106">
        <v>0</v>
      </c>
      <c r="K1106" s="17" t="s">
        <v>2420</v>
      </c>
      <c r="L1106" s="1">
        <v>44606</v>
      </c>
      <c r="M1106">
        <v>1760</v>
      </c>
      <c r="N1106" s="17" t="s">
        <v>437</v>
      </c>
      <c r="O1106">
        <v>5286</v>
      </c>
      <c r="P1106" s="17" t="s">
        <v>438</v>
      </c>
      <c r="Q1106">
        <v>0</v>
      </c>
      <c r="R1106" s="17" t="s">
        <v>480</v>
      </c>
      <c r="S1106" s="17" t="s">
        <v>653</v>
      </c>
      <c r="T1106" s="17" t="s">
        <v>438</v>
      </c>
      <c r="U1106">
        <v>36</v>
      </c>
      <c r="V1106">
        <v>2021</v>
      </c>
      <c r="W1106" s="17" t="s">
        <v>2421</v>
      </c>
      <c r="X1106" s="17" t="s">
        <v>482</v>
      </c>
      <c r="Y1106">
        <v>7</v>
      </c>
      <c r="Z1106" s="17" t="s">
        <v>443</v>
      </c>
      <c r="AA1106" s="17" t="s">
        <v>443</v>
      </c>
      <c r="AB1106" s="17" t="s">
        <v>444</v>
      </c>
      <c r="AC1106">
        <v>0</v>
      </c>
      <c r="AD1106">
        <v>0</v>
      </c>
      <c r="AE1106">
        <v>0</v>
      </c>
      <c r="AF1106">
        <v>2022</v>
      </c>
      <c r="AG1106" s="1">
        <v>44562</v>
      </c>
      <c r="AH1106" s="1">
        <v>44773</v>
      </c>
      <c r="AI1106" s="1">
        <v>44785</v>
      </c>
      <c r="AJ1106" s="17" t="s">
        <v>34</v>
      </c>
      <c r="AK1106" s="17" t="s">
        <v>35</v>
      </c>
      <c r="AL1106" s="17" t="s">
        <v>10388</v>
      </c>
      <c r="AM1106" s="17">
        <f>MONTH(EMPENHO[[#This Row],[data_empenho]])</f>
        <v>2</v>
      </c>
    </row>
    <row r="1107" spans="1:39" x14ac:dyDescent="0.25">
      <c r="A1107">
        <v>8</v>
      </c>
      <c r="B1107">
        <v>801</v>
      </c>
      <c r="C1107">
        <v>10</v>
      </c>
      <c r="D1107">
        <v>303</v>
      </c>
      <c r="E1107">
        <v>8</v>
      </c>
      <c r="F1107">
        <v>0</v>
      </c>
      <c r="G1107">
        <v>2100</v>
      </c>
      <c r="H1107" s="17" t="s">
        <v>2422</v>
      </c>
      <c r="I1107">
        <v>40</v>
      </c>
      <c r="J1107">
        <v>0</v>
      </c>
      <c r="K1107" s="17" t="s">
        <v>2423</v>
      </c>
      <c r="L1107" s="1">
        <v>44606</v>
      </c>
      <c r="M1107">
        <v>21360</v>
      </c>
      <c r="N1107" s="17" t="s">
        <v>437</v>
      </c>
      <c r="O1107">
        <v>5286</v>
      </c>
      <c r="P1107" s="17" t="s">
        <v>438</v>
      </c>
      <c r="Q1107">
        <v>0</v>
      </c>
      <c r="R1107" s="17" t="s">
        <v>480</v>
      </c>
      <c r="S1107" s="17" t="s">
        <v>653</v>
      </c>
      <c r="T1107" s="17" t="s">
        <v>438</v>
      </c>
      <c r="U1107">
        <v>36</v>
      </c>
      <c r="V1107">
        <v>2021</v>
      </c>
      <c r="W1107" s="17" t="s">
        <v>2424</v>
      </c>
      <c r="X1107" s="17" t="s">
        <v>482</v>
      </c>
      <c r="Y1107">
        <v>7</v>
      </c>
      <c r="Z1107" s="17" t="s">
        <v>443</v>
      </c>
      <c r="AA1107" s="17" t="s">
        <v>443</v>
      </c>
      <c r="AB1107" s="17" t="s">
        <v>444</v>
      </c>
      <c r="AC1107">
        <v>0</v>
      </c>
      <c r="AD1107">
        <v>0</v>
      </c>
      <c r="AE1107">
        <v>0</v>
      </c>
      <c r="AF1107">
        <v>2022</v>
      </c>
      <c r="AG1107" s="1">
        <v>44562</v>
      </c>
      <c r="AH1107" s="1">
        <v>44773</v>
      </c>
      <c r="AI1107" s="1">
        <v>44785</v>
      </c>
      <c r="AJ1107" s="17" t="s">
        <v>34</v>
      </c>
      <c r="AK1107" s="17" t="s">
        <v>35</v>
      </c>
      <c r="AL1107" s="17" t="s">
        <v>10388</v>
      </c>
      <c r="AM1107" s="17">
        <f>MONTH(EMPENHO[[#This Row],[data_empenho]])</f>
        <v>2</v>
      </c>
    </row>
    <row r="1108" spans="1:39" x14ac:dyDescent="0.25">
      <c r="A1108">
        <v>10</v>
      </c>
      <c r="B1108">
        <v>1002</v>
      </c>
      <c r="C1108">
        <v>20</v>
      </c>
      <c r="D1108">
        <v>608</v>
      </c>
      <c r="E1108">
        <v>4</v>
      </c>
      <c r="F1108">
        <v>0</v>
      </c>
      <c r="G1108">
        <v>2056</v>
      </c>
      <c r="H1108" s="17" t="s">
        <v>828</v>
      </c>
      <c r="I1108">
        <v>1</v>
      </c>
      <c r="J1108">
        <v>0</v>
      </c>
      <c r="K1108" s="17" t="s">
        <v>2425</v>
      </c>
      <c r="L1108" s="1">
        <v>44606</v>
      </c>
      <c r="M1108">
        <v>2795</v>
      </c>
      <c r="N1108" s="17" t="s">
        <v>437</v>
      </c>
      <c r="O1108">
        <v>5965</v>
      </c>
      <c r="P1108" s="17" t="s">
        <v>438</v>
      </c>
      <c r="Q1108">
        <v>0</v>
      </c>
      <c r="R1108" s="17" t="s">
        <v>480</v>
      </c>
      <c r="S1108" s="17" t="s">
        <v>653</v>
      </c>
      <c r="T1108" s="17" t="s">
        <v>438</v>
      </c>
      <c r="U1108">
        <v>39</v>
      </c>
      <c r="V1108">
        <v>2021</v>
      </c>
      <c r="W1108" s="17" t="s">
        <v>2426</v>
      </c>
      <c r="X1108" s="17" t="s">
        <v>482</v>
      </c>
      <c r="Y1108">
        <v>7</v>
      </c>
      <c r="Z1108" s="17" t="s">
        <v>443</v>
      </c>
      <c r="AA1108" s="17" t="s">
        <v>443</v>
      </c>
      <c r="AB1108" s="17" t="s">
        <v>444</v>
      </c>
      <c r="AC1108">
        <v>0</v>
      </c>
      <c r="AD1108">
        <v>0</v>
      </c>
      <c r="AE1108">
        <v>0</v>
      </c>
      <c r="AF1108">
        <v>2022</v>
      </c>
      <c r="AG1108" s="1">
        <v>44562</v>
      </c>
      <c r="AH1108" s="1">
        <v>44773</v>
      </c>
      <c r="AI1108" s="1">
        <v>44785</v>
      </c>
      <c r="AJ1108" s="17" t="s">
        <v>34</v>
      </c>
      <c r="AK1108" s="17" t="s">
        <v>35</v>
      </c>
      <c r="AL1108" s="17" t="s">
        <v>10388</v>
      </c>
      <c r="AM1108" s="17">
        <f>MONTH(EMPENHO[[#This Row],[data_empenho]])</f>
        <v>2</v>
      </c>
    </row>
    <row r="1109" spans="1:39" x14ac:dyDescent="0.25">
      <c r="A1109">
        <v>7</v>
      </c>
      <c r="B1109">
        <v>702</v>
      </c>
      <c r="C1109">
        <v>15</v>
      </c>
      <c r="D1109">
        <v>452</v>
      </c>
      <c r="E1109">
        <v>10</v>
      </c>
      <c r="F1109">
        <v>0</v>
      </c>
      <c r="G1109">
        <v>2004</v>
      </c>
      <c r="H1109" s="17" t="s">
        <v>2043</v>
      </c>
      <c r="I1109">
        <v>1</v>
      </c>
      <c r="J1109">
        <v>0</v>
      </c>
      <c r="K1109" s="17" t="s">
        <v>2427</v>
      </c>
      <c r="L1109" s="1">
        <v>44606</v>
      </c>
      <c r="M1109">
        <v>2831.2</v>
      </c>
      <c r="N1109" s="17" t="s">
        <v>437</v>
      </c>
      <c r="O1109">
        <v>6817</v>
      </c>
      <c r="P1109" s="17" t="s">
        <v>438</v>
      </c>
      <c r="Q1109">
        <v>0</v>
      </c>
      <c r="R1109" s="17" t="s">
        <v>480</v>
      </c>
      <c r="S1109" s="17" t="s">
        <v>653</v>
      </c>
      <c r="T1109" s="17" t="s">
        <v>438</v>
      </c>
      <c r="U1109">
        <v>23</v>
      </c>
      <c r="V1109">
        <v>2021</v>
      </c>
      <c r="W1109" s="17" t="s">
        <v>2428</v>
      </c>
      <c r="X1109" s="17" t="s">
        <v>482</v>
      </c>
      <c r="Y1109">
        <v>7</v>
      </c>
      <c r="Z1109" s="17" t="s">
        <v>443</v>
      </c>
      <c r="AA1109" s="17" t="s">
        <v>443</v>
      </c>
      <c r="AB1109" s="17" t="s">
        <v>444</v>
      </c>
      <c r="AC1109">
        <v>0</v>
      </c>
      <c r="AD1109">
        <v>0</v>
      </c>
      <c r="AE1109">
        <v>0</v>
      </c>
      <c r="AF1109">
        <v>2022</v>
      </c>
      <c r="AG1109" s="1">
        <v>44562</v>
      </c>
      <c r="AH1109" s="1">
        <v>44773</v>
      </c>
      <c r="AI1109" s="1">
        <v>44785</v>
      </c>
      <c r="AJ1109" s="17" t="s">
        <v>34</v>
      </c>
      <c r="AK1109" s="17" t="s">
        <v>35</v>
      </c>
      <c r="AL1109" s="17" t="s">
        <v>10388</v>
      </c>
      <c r="AM1109" s="17">
        <f>MONTH(EMPENHO[[#This Row],[data_empenho]])</f>
        <v>2</v>
      </c>
    </row>
    <row r="1110" spans="1:39" x14ac:dyDescent="0.25">
      <c r="A1110">
        <v>7</v>
      </c>
      <c r="B1110">
        <v>702</v>
      </c>
      <c r="C1110">
        <v>15</v>
      </c>
      <c r="D1110">
        <v>452</v>
      </c>
      <c r="E1110">
        <v>10</v>
      </c>
      <c r="F1110">
        <v>0</v>
      </c>
      <c r="G1110">
        <v>2004</v>
      </c>
      <c r="H1110" s="17" t="s">
        <v>2043</v>
      </c>
      <c r="I1110">
        <v>1</v>
      </c>
      <c r="J1110">
        <v>0</v>
      </c>
      <c r="K1110" s="17" t="s">
        <v>2429</v>
      </c>
      <c r="L1110" s="1">
        <v>44606</v>
      </c>
      <c r="M1110">
        <v>68</v>
      </c>
      <c r="N1110" s="17" t="s">
        <v>437</v>
      </c>
      <c r="O1110">
        <v>7870</v>
      </c>
      <c r="P1110" s="17" t="s">
        <v>438</v>
      </c>
      <c r="Q1110">
        <v>0</v>
      </c>
      <c r="R1110" s="17" t="s">
        <v>480</v>
      </c>
      <c r="S1110" s="17" t="s">
        <v>653</v>
      </c>
      <c r="T1110" s="17" t="s">
        <v>438</v>
      </c>
      <c r="U1110">
        <v>23</v>
      </c>
      <c r="V1110">
        <v>2021</v>
      </c>
      <c r="W1110" s="17" t="s">
        <v>2430</v>
      </c>
      <c r="X1110" s="17" t="s">
        <v>482</v>
      </c>
      <c r="Y1110">
        <v>7</v>
      </c>
      <c r="Z1110" s="17" t="s">
        <v>443</v>
      </c>
      <c r="AA1110" s="17" t="s">
        <v>443</v>
      </c>
      <c r="AB1110" s="17" t="s">
        <v>444</v>
      </c>
      <c r="AC1110">
        <v>0</v>
      </c>
      <c r="AD1110">
        <v>0</v>
      </c>
      <c r="AE1110">
        <v>0</v>
      </c>
      <c r="AF1110">
        <v>2022</v>
      </c>
      <c r="AG1110" s="1">
        <v>44562</v>
      </c>
      <c r="AH1110" s="1">
        <v>44773</v>
      </c>
      <c r="AI1110" s="1">
        <v>44785</v>
      </c>
      <c r="AJ1110" s="17" t="s">
        <v>34</v>
      </c>
      <c r="AK1110" s="17" t="s">
        <v>35</v>
      </c>
      <c r="AL1110" s="17" t="s">
        <v>10388</v>
      </c>
      <c r="AM1110" s="17">
        <f>MONTH(EMPENHO[[#This Row],[data_empenho]])</f>
        <v>2</v>
      </c>
    </row>
    <row r="1111" spans="1:39" x14ac:dyDescent="0.25">
      <c r="A1111">
        <v>6</v>
      </c>
      <c r="B1111">
        <v>603</v>
      </c>
      <c r="C1111">
        <v>26</v>
      </c>
      <c r="D1111">
        <v>782</v>
      </c>
      <c r="E1111">
        <v>17</v>
      </c>
      <c r="F1111">
        <v>0</v>
      </c>
      <c r="G1111">
        <v>2073</v>
      </c>
      <c r="H1111" s="17" t="s">
        <v>2043</v>
      </c>
      <c r="I1111">
        <v>1</v>
      </c>
      <c r="J1111">
        <v>0</v>
      </c>
      <c r="K1111" s="17" t="s">
        <v>2431</v>
      </c>
      <c r="L1111" s="1">
        <v>44606</v>
      </c>
      <c r="M1111">
        <v>2800</v>
      </c>
      <c r="N1111" s="17" t="s">
        <v>437</v>
      </c>
      <c r="O1111">
        <v>6817</v>
      </c>
      <c r="P1111" s="17" t="s">
        <v>438</v>
      </c>
      <c r="Q1111">
        <v>0</v>
      </c>
      <c r="R1111" s="17" t="s">
        <v>480</v>
      </c>
      <c r="S1111" s="17" t="s">
        <v>653</v>
      </c>
      <c r="T1111" s="17" t="s">
        <v>438</v>
      </c>
      <c r="U1111">
        <v>23</v>
      </c>
      <c r="V1111">
        <v>2021</v>
      </c>
      <c r="W1111" s="17" t="s">
        <v>2432</v>
      </c>
      <c r="X1111" s="17" t="s">
        <v>482</v>
      </c>
      <c r="Y1111">
        <v>7</v>
      </c>
      <c r="Z1111" s="17" t="s">
        <v>443</v>
      </c>
      <c r="AA1111" s="17" t="s">
        <v>443</v>
      </c>
      <c r="AB1111" s="17" t="s">
        <v>444</v>
      </c>
      <c r="AC1111">
        <v>0</v>
      </c>
      <c r="AD1111">
        <v>0</v>
      </c>
      <c r="AE1111">
        <v>0</v>
      </c>
      <c r="AF1111">
        <v>2022</v>
      </c>
      <c r="AG1111" s="1">
        <v>44562</v>
      </c>
      <c r="AH1111" s="1">
        <v>44773</v>
      </c>
      <c r="AI1111" s="1">
        <v>44785</v>
      </c>
      <c r="AJ1111" s="17" t="s">
        <v>34</v>
      </c>
      <c r="AK1111" s="17" t="s">
        <v>35</v>
      </c>
      <c r="AL1111" s="17" t="s">
        <v>10388</v>
      </c>
      <c r="AM1111" s="17">
        <f>MONTH(EMPENHO[[#This Row],[data_empenho]])</f>
        <v>2</v>
      </c>
    </row>
    <row r="1112" spans="1:39" x14ac:dyDescent="0.25">
      <c r="A1112">
        <v>5</v>
      </c>
      <c r="B1112">
        <v>502</v>
      </c>
      <c r="C1112">
        <v>12</v>
      </c>
      <c r="D1112">
        <v>367</v>
      </c>
      <c r="E1112">
        <v>2</v>
      </c>
      <c r="F1112">
        <v>0</v>
      </c>
      <c r="G1112">
        <v>2034</v>
      </c>
      <c r="H1112" s="17" t="s">
        <v>2433</v>
      </c>
      <c r="I1112">
        <v>20</v>
      </c>
      <c r="J1112">
        <v>0</v>
      </c>
      <c r="K1112" s="17" t="s">
        <v>2434</v>
      </c>
      <c r="L1112" s="1">
        <v>44606</v>
      </c>
      <c r="M1112">
        <v>178000</v>
      </c>
      <c r="N1112" s="17" t="s">
        <v>437</v>
      </c>
      <c r="O1112">
        <v>1122</v>
      </c>
      <c r="P1112" s="17" t="s">
        <v>438</v>
      </c>
      <c r="Q1112">
        <v>0</v>
      </c>
      <c r="R1112" s="17" t="s">
        <v>439</v>
      </c>
      <c r="S1112" s="17" t="s">
        <v>440</v>
      </c>
      <c r="T1112" s="17" t="s">
        <v>438</v>
      </c>
      <c r="U1112">
        <v>0</v>
      </c>
      <c r="V1112">
        <v>0</v>
      </c>
      <c r="W1112" s="17" t="s">
        <v>2435</v>
      </c>
      <c r="X1112" s="17" t="s">
        <v>442</v>
      </c>
      <c r="Y1112">
        <v>3</v>
      </c>
      <c r="Z1112" s="17" t="s">
        <v>443</v>
      </c>
      <c r="AA1112" s="17" t="s">
        <v>443</v>
      </c>
      <c r="AB1112" s="17" t="s">
        <v>444</v>
      </c>
      <c r="AC1112">
        <v>0</v>
      </c>
      <c r="AD1112">
        <v>0</v>
      </c>
      <c r="AE1112">
        <v>0</v>
      </c>
      <c r="AF1112">
        <v>2022</v>
      </c>
      <c r="AG1112" s="1">
        <v>44562</v>
      </c>
      <c r="AH1112" s="1">
        <v>44773</v>
      </c>
      <c r="AI1112" s="1">
        <v>44785</v>
      </c>
      <c r="AJ1112" s="17" t="s">
        <v>34</v>
      </c>
      <c r="AK1112" s="17" t="s">
        <v>35</v>
      </c>
      <c r="AL1112" s="17" t="s">
        <v>10388</v>
      </c>
      <c r="AM1112" s="17">
        <f>MONTH(EMPENHO[[#This Row],[data_empenho]])</f>
        <v>2</v>
      </c>
    </row>
    <row r="1113" spans="1:39" x14ac:dyDescent="0.25">
      <c r="A1113">
        <v>7</v>
      </c>
      <c r="B1113">
        <v>702</v>
      </c>
      <c r="C1113">
        <v>17</v>
      </c>
      <c r="D1113">
        <v>512</v>
      </c>
      <c r="E1113">
        <v>12</v>
      </c>
      <c r="F1113">
        <v>0</v>
      </c>
      <c r="G1113">
        <v>1002</v>
      </c>
      <c r="H1113" s="17" t="s">
        <v>2436</v>
      </c>
      <c r="I1113">
        <v>1</v>
      </c>
      <c r="J1113">
        <v>0</v>
      </c>
      <c r="K1113" s="17" t="s">
        <v>2437</v>
      </c>
      <c r="L1113" s="1">
        <v>44606</v>
      </c>
      <c r="M1113">
        <v>440</v>
      </c>
      <c r="N1113" s="17" t="s">
        <v>437</v>
      </c>
      <c r="O1113">
        <v>1744</v>
      </c>
      <c r="P1113" s="17" t="s">
        <v>438</v>
      </c>
      <c r="Q1113">
        <v>0</v>
      </c>
      <c r="R1113" s="17" t="s">
        <v>439</v>
      </c>
      <c r="S1113" s="17" t="s">
        <v>440</v>
      </c>
      <c r="T1113" s="17" t="s">
        <v>438</v>
      </c>
      <c r="U1113">
        <v>0</v>
      </c>
      <c r="V1113">
        <v>0</v>
      </c>
      <c r="W1113" s="17" t="s">
        <v>2438</v>
      </c>
      <c r="X1113" s="17" t="s">
        <v>465</v>
      </c>
      <c r="Y1113">
        <v>1</v>
      </c>
      <c r="Z1113" s="17" t="s">
        <v>443</v>
      </c>
      <c r="AA1113" s="17" t="s">
        <v>443</v>
      </c>
      <c r="AB1113" s="17" t="s">
        <v>444</v>
      </c>
      <c r="AC1113">
        <v>0</v>
      </c>
      <c r="AD1113">
        <v>0</v>
      </c>
      <c r="AE1113">
        <v>0</v>
      </c>
      <c r="AF1113">
        <v>2022</v>
      </c>
      <c r="AG1113" s="1">
        <v>44562</v>
      </c>
      <c r="AH1113" s="1">
        <v>44773</v>
      </c>
      <c r="AI1113" s="1">
        <v>44785</v>
      </c>
      <c r="AJ1113" s="17" t="s">
        <v>34</v>
      </c>
      <c r="AK1113" s="17" t="s">
        <v>35</v>
      </c>
      <c r="AL1113" s="17" t="s">
        <v>10388</v>
      </c>
      <c r="AM1113" s="17">
        <f>MONTH(EMPENHO[[#This Row],[data_empenho]])</f>
        <v>2</v>
      </c>
    </row>
    <row r="1114" spans="1:39" x14ac:dyDescent="0.25">
      <c r="A1114">
        <v>8</v>
      </c>
      <c r="B1114">
        <v>801</v>
      </c>
      <c r="C1114">
        <v>10</v>
      </c>
      <c r="D1114">
        <v>303</v>
      </c>
      <c r="E1114">
        <v>8</v>
      </c>
      <c r="F1114">
        <v>0</v>
      </c>
      <c r="G1114">
        <v>2100</v>
      </c>
      <c r="H1114" s="17" t="s">
        <v>662</v>
      </c>
      <c r="I1114">
        <v>40</v>
      </c>
      <c r="J1114">
        <v>0</v>
      </c>
      <c r="K1114" s="17" t="s">
        <v>2439</v>
      </c>
      <c r="L1114" s="1">
        <v>44606</v>
      </c>
      <c r="M1114">
        <v>56.9</v>
      </c>
      <c r="N1114" s="17" t="s">
        <v>437</v>
      </c>
      <c r="O1114">
        <v>4763</v>
      </c>
      <c r="P1114" s="17" t="s">
        <v>438</v>
      </c>
      <c r="Q1114">
        <v>0</v>
      </c>
      <c r="R1114" s="17" t="s">
        <v>439</v>
      </c>
      <c r="S1114" s="17" t="s">
        <v>440</v>
      </c>
      <c r="T1114" s="17" t="s">
        <v>438</v>
      </c>
      <c r="U1114">
        <v>0</v>
      </c>
      <c r="V1114">
        <v>0</v>
      </c>
      <c r="W1114" s="17" t="s">
        <v>2440</v>
      </c>
      <c r="X1114" s="17" t="s">
        <v>465</v>
      </c>
      <c r="Y1114">
        <v>1</v>
      </c>
      <c r="Z1114" s="17" t="s">
        <v>443</v>
      </c>
      <c r="AA1114" s="17" t="s">
        <v>443</v>
      </c>
      <c r="AB1114" s="17" t="s">
        <v>444</v>
      </c>
      <c r="AC1114">
        <v>0</v>
      </c>
      <c r="AD1114">
        <v>0</v>
      </c>
      <c r="AE1114">
        <v>0</v>
      </c>
      <c r="AF1114">
        <v>2022</v>
      </c>
      <c r="AG1114" s="1">
        <v>44562</v>
      </c>
      <c r="AH1114" s="1">
        <v>44773</v>
      </c>
      <c r="AI1114" s="1">
        <v>44785</v>
      </c>
      <c r="AJ1114" s="17" t="s">
        <v>34</v>
      </c>
      <c r="AK1114" s="17" t="s">
        <v>35</v>
      </c>
      <c r="AL1114" s="17" t="s">
        <v>10388</v>
      </c>
      <c r="AM1114" s="17">
        <f>MONTH(EMPENHO[[#This Row],[data_empenho]])</f>
        <v>2</v>
      </c>
    </row>
    <row r="1115" spans="1:39" x14ac:dyDescent="0.25">
      <c r="A1115">
        <v>8</v>
      </c>
      <c r="B1115">
        <v>801</v>
      </c>
      <c r="C1115">
        <v>10</v>
      </c>
      <c r="D1115">
        <v>303</v>
      </c>
      <c r="E1115">
        <v>8</v>
      </c>
      <c r="F1115">
        <v>0</v>
      </c>
      <c r="G1115">
        <v>2100</v>
      </c>
      <c r="H1115" s="17" t="s">
        <v>662</v>
      </c>
      <c r="I1115">
        <v>40</v>
      </c>
      <c r="J1115">
        <v>0</v>
      </c>
      <c r="K1115" s="17" t="s">
        <v>2441</v>
      </c>
      <c r="L1115" s="1">
        <v>44606</v>
      </c>
      <c r="M1115">
        <v>320</v>
      </c>
      <c r="N1115" s="17" t="s">
        <v>437</v>
      </c>
      <c r="O1115">
        <v>4763</v>
      </c>
      <c r="P1115" s="17" t="s">
        <v>438</v>
      </c>
      <c r="Q1115">
        <v>0</v>
      </c>
      <c r="R1115" s="17" t="s">
        <v>439</v>
      </c>
      <c r="S1115" s="17" t="s">
        <v>440</v>
      </c>
      <c r="T1115" s="17" t="s">
        <v>438</v>
      </c>
      <c r="U1115">
        <v>0</v>
      </c>
      <c r="V1115">
        <v>0</v>
      </c>
      <c r="W1115" s="17" t="s">
        <v>2442</v>
      </c>
      <c r="X1115" s="17" t="s">
        <v>465</v>
      </c>
      <c r="Y1115">
        <v>1</v>
      </c>
      <c r="Z1115" s="17" t="s">
        <v>443</v>
      </c>
      <c r="AA1115" s="17" t="s">
        <v>443</v>
      </c>
      <c r="AB1115" s="17" t="s">
        <v>444</v>
      </c>
      <c r="AC1115">
        <v>0</v>
      </c>
      <c r="AD1115">
        <v>0</v>
      </c>
      <c r="AE1115">
        <v>0</v>
      </c>
      <c r="AF1115">
        <v>2022</v>
      </c>
      <c r="AG1115" s="1">
        <v>44562</v>
      </c>
      <c r="AH1115" s="1">
        <v>44773</v>
      </c>
      <c r="AI1115" s="1">
        <v>44785</v>
      </c>
      <c r="AJ1115" s="17" t="s">
        <v>34</v>
      </c>
      <c r="AK1115" s="17" t="s">
        <v>35</v>
      </c>
      <c r="AL1115" s="17" t="s">
        <v>10388</v>
      </c>
      <c r="AM1115" s="17">
        <f>MONTH(EMPENHO[[#This Row],[data_empenho]])</f>
        <v>2</v>
      </c>
    </row>
    <row r="1116" spans="1:39" x14ac:dyDescent="0.25">
      <c r="A1116">
        <v>5</v>
      </c>
      <c r="B1116">
        <v>502</v>
      </c>
      <c r="C1116">
        <v>12</v>
      </c>
      <c r="D1116">
        <v>361</v>
      </c>
      <c r="E1116">
        <v>2</v>
      </c>
      <c r="F1116">
        <v>0</v>
      </c>
      <c r="G1116">
        <v>2031</v>
      </c>
      <c r="H1116" s="17" t="s">
        <v>2443</v>
      </c>
      <c r="I1116">
        <v>20</v>
      </c>
      <c r="J1116">
        <v>0</v>
      </c>
      <c r="K1116" s="17" t="s">
        <v>2444</v>
      </c>
      <c r="L1116" s="1">
        <v>44606</v>
      </c>
      <c r="M1116">
        <v>350</v>
      </c>
      <c r="N1116" s="17" t="s">
        <v>437</v>
      </c>
      <c r="O1116">
        <v>5649</v>
      </c>
      <c r="P1116" s="17" t="s">
        <v>438</v>
      </c>
      <c r="Q1116">
        <v>0</v>
      </c>
      <c r="R1116" s="17" t="s">
        <v>439</v>
      </c>
      <c r="S1116" s="17" t="s">
        <v>440</v>
      </c>
      <c r="T1116" s="17" t="s">
        <v>438</v>
      </c>
      <c r="U1116">
        <v>0</v>
      </c>
      <c r="V1116">
        <v>0</v>
      </c>
      <c r="W1116" s="17" t="s">
        <v>2445</v>
      </c>
      <c r="X1116" s="17" t="s">
        <v>465</v>
      </c>
      <c r="Y1116">
        <v>1</v>
      </c>
      <c r="Z1116" s="17" t="s">
        <v>443</v>
      </c>
      <c r="AA1116" s="17" t="s">
        <v>443</v>
      </c>
      <c r="AB1116" s="17" t="s">
        <v>444</v>
      </c>
      <c r="AC1116">
        <v>0</v>
      </c>
      <c r="AD1116">
        <v>0</v>
      </c>
      <c r="AE1116">
        <v>0</v>
      </c>
      <c r="AF1116">
        <v>2022</v>
      </c>
      <c r="AG1116" s="1">
        <v>44562</v>
      </c>
      <c r="AH1116" s="1">
        <v>44773</v>
      </c>
      <c r="AI1116" s="1">
        <v>44785</v>
      </c>
      <c r="AJ1116" s="17" t="s">
        <v>34</v>
      </c>
      <c r="AK1116" s="17" t="s">
        <v>35</v>
      </c>
      <c r="AL1116" s="17" t="s">
        <v>10388</v>
      </c>
      <c r="AM1116" s="17">
        <f>MONTH(EMPENHO[[#This Row],[data_empenho]])</f>
        <v>2</v>
      </c>
    </row>
    <row r="1117" spans="1:39" x14ac:dyDescent="0.25">
      <c r="A1117">
        <v>5</v>
      </c>
      <c r="B1117">
        <v>504</v>
      </c>
      <c r="C1117">
        <v>27</v>
      </c>
      <c r="D1117">
        <v>812</v>
      </c>
      <c r="E1117">
        <v>3</v>
      </c>
      <c r="F1117">
        <v>0</v>
      </c>
      <c r="G1117">
        <v>2043</v>
      </c>
      <c r="H1117" s="17" t="s">
        <v>2446</v>
      </c>
      <c r="I1117">
        <v>1</v>
      </c>
      <c r="J1117">
        <v>0</v>
      </c>
      <c r="K1117" s="17" t="s">
        <v>2447</v>
      </c>
      <c r="L1117" s="1">
        <v>44606</v>
      </c>
      <c r="M1117">
        <v>900</v>
      </c>
      <c r="N1117" s="17" t="s">
        <v>437</v>
      </c>
      <c r="O1117">
        <v>8303</v>
      </c>
      <c r="P1117" s="17" t="s">
        <v>438</v>
      </c>
      <c r="Q1117">
        <v>0</v>
      </c>
      <c r="R1117" s="17" t="s">
        <v>439</v>
      </c>
      <c r="S1117" s="17" t="s">
        <v>440</v>
      </c>
      <c r="T1117" s="17" t="s">
        <v>438</v>
      </c>
      <c r="U1117">
        <v>0</v>
      </c>
      <c r="V1117">
        <v>0</v>
      </c>
      <c r="W1117" s="17" t="s">
        <v>2448</v>
      </c>
      <c r="X1117" s="17" t="s">
        <v>465</v>
      </c>
      <c r="Y1117">
        <v>1</v>
      </c>
      <c r="Z1117" s="17" t="s">
        <v>443</v>
      </c>
      <c r="AA1117" s="17" t="s">
        <v>443</v>
      </c>
      <c r="AB1117" s="17" t="s">
        <v>444</v>
      </c>
      <c r="AC1117">
        <v>0</v>
      </c>
      <c r="AD1117">
        <v>0</v>
      </c>
      <c r="AE1117">
        <v>0</v>
      </c>
      <c r="AF1117">
        <v>2022</v>
      </c>
      <c r="AG1117" s="1">
        <v>44562</v>
      </c>
      <c r="AH1117" s="1">
        <v>44773</v>
      </c>
      <c r="AI1117" s="1">
        <v>44785</v>
      </c>
      <c r="AJ1117" s="17" t="s">
        <v>34</v>
      </c>
      <c r="AK1117" s="17" t="s">
        <v>35</v>
      </c>
      <c r="AL1117" s="17" t="s">
        <v>10388</v>
      </c>
      <c r="AM1117" s="17">
        <f>MONTH(EMPENHO[[#This Row],[data_empenho]])</f>
        <v>2</v>
      </c>
    </row>
    <row r="1118" spans="1:39" x14ac:dyDescent="0.25">
      <c r="A1118">
        <v>5</v>
      </c>
      <c r="B1118">
        <v>503</v>
      </c>
      <c r="C1118">
        <v>13</v>
      </c>
      <c r="D1118">
        <v>392</v>
      </c>
      <c r="E1118">
        <v>3</v>
      </c>
      <c r="F1118">
        <v>0</v>
      </c>
      <c r="G1118">
        <v>2037</v>
      </c>
      <c r="H1118" s="17" t="s">
        <v>2360</v>
      </c>
      <c r="I1118">
        <v>1</v>
      </c>
      <c r="J1118">
        <v>0</v>
      </c>
      <c r="K1118" s="17" t="s">
        <v>2449</v>
      </c>
      <c r="L1118" s="1">
        <v>44606</v>
      </c>
      <c r="M1118">
        <v>320</v>
      </c>
      <c r="N1118" s="17" t="s">
        <v>437</v>
      </c>
      <c r="O1118">
        <v>5325</v>
      </c>
      <c r="P1118" s="17" t="s">
        <v>438</v>
      </c>
      <c r="Q1118">
        <v>0</v>
      </c>
      <c r="R1118" s="17" t="s">
        <v>439</v>
      </c>
      <c r="S1118" s="17" t="s">
        <v>440</v>
      </c>
      <c r="T1118" s="17" t="s">
        <v>438</v>
      </c>
      <c r="U1118">
        <v>0</v>
      </c>
      <c r="V1118">
        <v>0</v>
      </c>
      <c r="W1118" s="17" t="s">
        <v>2450</v>
      </c>
      <c r="X1118" s="17" t="s">
        <v>465</v>
      </c>
      <c r="Y1118">
        <v>1</v>
      </c>
      <c r="Z1118" s="17" t="s">
        <v>443</v>
      </c>
      <c r="AA1118" s="17" t="s">
        <v>443</v>
      </c>
      <c r="AB1118" s="17" t="s">
        <v>444</v>
      </c>
      <c r="AC1118">
        <v>0</v>
      </c>
      <c r="AD1118">
        <v>0</v>
      </c>
      <c r="AE1118">
        <v>0</v>
      </c>
      <c r="AF1118">
        <v>2022</v>
      </c>
      <c r="AG1118" s="1">
        <v>44562</v>
      </c>
      <c r="AH1118" s="1">
        <v>44773</v>
      </c>
      <c r="AI1118" s="1">
        <v>44785</v>
      </c>
      <c r="AJ1118" s="17" t="s">
        <v>34</v>
      </c>
      <c r="AK1118" s="17" t="s">
        <v>35</v>
      </c>
      <c r="AL1118" s="17" t="s">
        <v>10388</v>
      </c>
      <c r="AM1118" s="17">
        <f>MONTH(EMPENHO[[#This Row],[data_empenho]])</f>
        <v>2</v>
      </c>
    </row>
    <row r="1119" spans="1:39" x14ac:dyDescent="0.25">
      <c r="A1119">
        <v>8</v>
      </c>
      <c r="B1119">
        <v>801</v>
      </c>
      <c r="C1119">
        <v>10</v>
      </c>
      <c r="D1119">
        <v>301</v>
      </c>
      <c r="E1119">
        <v>6</v>
      </c>
      <c r="F1119">
        <v>0</v>
      </c>
      <c r="G1119">
        <v>2105</v>
      </c>
      <c r="H1119" s="17" t="s">
        <v>445</v>
      </c>
      <c r="I1119">
        <v>40</v>
      </c>
      <c r="J1119">
        <v>0</v>
      </c>
      <c r="K1119" s="17" t="s">
        <v>2451</v>
      </c>
      <c r="L1119" s="1">
        <v>44606</v>
      </c>
      <c r="M1119">
        <v>4000</v>
      </c>
      <c r="N1119" s="17" t="s">
        <v>437</v>
      </c>
      <c r="O1119">
        <v>4295</v>
      </c>
      <c r="P1119" s="17" t="s">
        <v>438</v>
      </c>
      <c r="Q1119">
        <v>0</v>
      </c>
      <c r="R1119" s="17" t="s">
        <v>439</v>
      </c>
      <c r="S1119" s="17" t="s">
        <v>440</v>
      </c>
      <c r="T1119" s="17" t="s">
        <v>438</v>
      </c>
      <c r="U1119">
        <v>0</v>
      </c>
      <c r="V1119">
        <v>0</v>
      </c>
      <c r="W1119" s="17" t="s">
        <v>2452</v>
      </c>
      <c r="X1119" s="17" t="s">
        <v>442</v>
      </c>
      <c r="Y1119">
        <v>0</v>
      </c>
      <c r="Z1119" s="17" t="s">
        <v>443</v>
      </c>
      <c r="AA1119" s="17" t="s">
        <v>443</v>
      </c>
      <c r="AB1119" s="17" t="s">
        <v>444</v>
      </c>
      <c r="AC1119">
        <v>0</v>
      </c>
      <c r="AD1119">
        <v>0</v>
      </c>
      <c r="AE1119">
        <v>0</v>
      </c>
      <c r="AF1119">
        <v>2022</v>
      </c>
      <c r="AG1119" s="1">
        <v>44562</v>
      </c>
      <c r="AH1119" s="1">
        <v>44773</v>
      </c>
      <c r="AI1119" s="1">
        <v>44785</v>
      </c>
      <c r="AJ1119" s="17" t="s">
        <v>34</v>
      </c>
      <c r="AK1119" s="17" t="s">
        <v>35</v>
      </c>
      <c r="AL1119" s="17" t="s">
        <v>10388</v>
      </c>
      <c r="AM1119" s="17">
        <f>MONTH(EMPENHO[[#This Row],[data_empenho]])</f>
        <v>2</v>
      </c>
    </row>
    <row r="1120" spans="1:39" x14ac:dyDescent="0.25">
      <c r="A1120">
        <v>8</v>
      </c>
      <c r="B1120">
        <v>801</v>
      </c>
      <c r="C1120">
        <v>10</v>
      </c>
      <c r="D1120">
        <v>301</v>
      </c>
      <c r="E1120">
        <v>6</v>
      </c>
      <c r="F1120">
        <v>0</v>
      </c>
      <c r="G1120">
        <v>2105</v>
      </c>
      <c r="H1120" s="17" t="s">
        <v>445</v>
      </c>
      <c r="I1120">
        <v>40</v>
      </c>
      <c r="J1120">
        <v>0</v>
      </c>
      <c r="K1120" s="17" t="s">
        <v>2453</v>
      </c>
      <c r="L1120" s="1">
        <v>44606</v>
      </c>
      <c r="M1120">
        <v>4000</v>
      </c>
      <c r="N1120" s="17" t="s">
        <v>437</v>
      </c>
      <c r="O1120">
        <v>321</v>
      </c>
      <c r="P1120" s="17" t="s">
        <v>438</v>
      </c>
      <c r="Q1120">
        <v>0</v>
      </c>
      <c r="R1120" s="17" t="s">
        <v>439</v>
      </c>
      <c r="S1120" s="17" t="s">
        <v>440</v>
      </c>
      <c r="T1120" s="17" t="s">
        <v>438</v>
      </c>
      <c r="U1120">
        <v>0</v>
      </c>
      <c r="V1120">
        <v>0</v>
      </c>
      <c r="W1120" s="17" t="s">
        <v>2452</v>
      </c>
      <c r="X1120" s="17" t="s">
        <v>442</v>
      </c>
      <c r="Y1120">
        <v>0</v>
      </c>
      <c r="Z1120" s="17" t="s">
        <v>443</v>
      </c>
      <c r="AA1120" s="17" t="s">
        <v>443</v>
      </c>
      <c r="AB1120" s="17" t="s">
        <v>444</v>
      </c>
      <c r="AC1120">
        <v>0</v>
      </c>
      <c r="AD1120">
        <v>0</v>
      </c>
      <c r="AE1120">
        <v>0</v>
      </c>
      <c r="AF1120">
        <v>2022</v>
      </c>
      <c r="AG1120" s="1">
        <v>44562</v>
      </c>
      <c r="AH1120" s="1">
        <v>44773</v>
      </c>
      <c r="AI1120" s="1">
        <v>44785</v>
      </c>
      <c r="AJ1120" s="17" t="s">
        <v>34</v>
      </c>
      <c r="AK1120" s="17" t="s">
        <v>35</v>
      </c>
      <c r="AL1120" s="17" t="s">
        <v>10388</v>
      </c>
      <c r="AM1120" s="17">
        <f>MONTH(EMPENHO[[#This Row],[data_empenho]])</f>
        <v>2</v>
      </c>
    </row>
    <row r="1121" spans="1:39" x14ac:dyDescent="0.25">
      <c r="A1121">
        <v>8</v>
      </c>
      <c r="B1121">
        <v>801</v>
      </c>
      <c r="C1121">
        <v>10</v>
      </c>
      <c r="D1121">
        <v>301</v>
      </c>
      <c r="E1121">
        <v>6</v>
      </c>
      <c r="F1121">
        <v>0</v>
      </c>
      <c r="G1121">
        <v>2105</v>
      </c>
      <c r="H1121" s="17" t="s">
        <v>445</v>
      </c>
      <c r="I1121">
        <v>40</v>
      </c>
      <c r="J1121">
        <v>0</v>
      </c>
      <c r="K1121" s="17" t="s">
        <v>2454</v>
      </c>
      <c r="L1121" s="1">
        <v>44606</v>
      </c>
      <c r="M1121">
        <v>4000</v>
      </c>
      <c r="N1121" s="17" t="s">
        <v>437</v>
      </c>
      <c r="O1121">
        <v>150</v>
      </c>
      <c r="P1121" s="17" t="s">
        <v>438</v>
      </c>
      <c r="Q1121">
        <v>0</v>
      </c>
      <c r="R1121" s="17" t="s">
        <v>439</v>
      </c>
      <c r="S1121" s="17" t="s">
        <v>440</v>
      </c>
      <c r="T1121" s="17" t="s">
        <v>438</v>
      </c>
      <c r="U1121">
        <v>0</v>
      </c>
      <c r="V1121">
        <v>0</v>
      </c>
      <c r="W1121" s="17" t="s">
        <v>2452</v>
      </c>
      <c r="X1121" s="17" t="s">
        <v>442</v>
      </c>
      <c r="Y1121">
        <v>0</v>
      </c>
      <c r="Z1121" s="17" t="s">
        <v>443</v>
      </c>
      <c r="AA1121" s="17" t="s">
        <v>443</v>
      </c>
      <c r="AB1121" s="17" t="s">
        <v>444</v>
      </c>
      <c r="AC1121">
        <v>0</v>
      </c>
      <c r="AD1121">
        <v>0</v>
      </c>
      <c r="AE1121">
        <v>0</v>
      </c>
      <c r="AF1121">
        <v>2022</v>
      </c>
      <c r="AG1121" s="1">
        <v>44562</v>
      </c>
      <c r="AH1121" s="1">
        <v>44773</v>
      </c>
      <c r="AI1121" s="1">
        <v>44785</v>
      </c>
      <c r="AJ1121" s="17" t="s">
        <v>34</v>
      </c>
      <c r="AK1121" s="17" t="s">
        <v>35</v>
      </c>
      <c r="AL1121" s="17" t="s">
        <v>10388</v>
      </c>
      <c r="AM1121" s="17">
        <f>MONTH(EMPENHO[[#This Row],[data_empenho]])</f>
        <v>2</v>
      </c>
    </row>
    <row r="1122" spans="1:39" x14ac:dyDescent="0.25">
      <c r="A1122">
        <v>8</v>
      </c>
      <c r="B1122">
        <v>801</v>
      </c>
      <c r="C1122">
        <v>10</v>
      </c>
      <c r="D1122">
        <v>301</v>
      </c>
      <c r="E1122">
        <v>6</v>
      </c>
      <c r="F1122">
        <v>0</v>
      </c>
      <c r="G1122">
        <v>2105</v>
      </c>
      <c r="H1122" s="17" t="s">
        <v>445</v>
      </c>
      <c r="I1122">
        <v>40</v>
      </c>
      <c r="J1122">
        <v>0</v>
      </c>
      <c r="K1122" s="17" t="s">
        <v>2455</v>
      </c>
      <c r="L1122" s="1">
        <v>44606</v>
      </c>
      <c r="M1122">
        <v>4000</v>
      </c>
      <c r="N1122" s="17" t="s">
        <v>437</v>
      </c>
      <c r="O1122">
        <v>1342</v>
      </c>
      <c r="P1122" s="17" t="s">
        <v>438</v>
      </c>
      <c r="Q1122">
        <v>0</v>
      </c>
      <c r="R1122" s="17" t="s">
        <v>439</v>
      </c>
      <c r="S1122" s="17" t="s">
        <v>440</v>
      </c>
      <c r="T1122" s="17" t="s">
        <v>438</v>
      </c>
      <c r="U1122">
        <v>0</v>
      </c>
      <c r="V1122">
        <v>0</v>
      </c>
      <c r="W1122" s="17" t="s">
        <v>2452</v>
      </c>
      <c r="X1122" s="17" t="s">
        <v>442</v>
      </c>
      <c r="Y1122">
        <v>0</v>
      </c>
      <c r="Z1122" s="17" t="s">
        <v>443</v>
      </c>
      <c r="AA1122" s="17" t="s">
        <v>443</v>
      </c>
      <c r="AB1122" s="17" t="s">
        <v>444</v>
      </c>
      <c r="AC1122">
        <v>0</v>
      </c>
      <c r="AD1122">
        <v>0</v>
      </c>
      <c r="AE1122">
        <v>0</v>
      </c>
      <c r="AF1122">
        <v>2022</v>
      </c>
      <c r="AG1122" s="1">
        <v>44562</v>
      </c>
      <c r="AH1122" s="1">
        <v>44773</v>
      </c>
      <c r="AI1122" s="1">
        <v>44785</v>
      </c>
      <c r="AJ1122" s="17" t="s">
        <v>34</v>
      </c>
      <c r="AK1122" s="17" t="s">
        <v>35</v>
      </c>
      <c r="AL1122" s="17" t="s">
        <v>10388</v>
      </c>
      <c r="AM1122" s="17">
        <f>MONTH(EMPENHO[[#This Row],[data_empenho]])</f>
        <v>2</v>
      </c>
    </row>
    <row r="1123" spans="1:39" x14ac:dyDescent="0.25">
      <c r="A1123">
        <v>8</v>
      </c>
      <c r="B1123">
        <v>801</v>
      </c>
      <c r="C1123">
        <v>10</v>
      </c>
      <c r="D1123">
        <v>301</v>
      </c>
      <c r="E1123">
        <v>6</v>
      </c>
      <c r="F1123">
        <v>0</v>
      </c>
      <c r="G1123">
        <v>2105</v>
      </c>
      <c r="H1123" s="17" t="s">
        <v>445</v>
      </c>
      <c r="I1123">
        <v>40</v>
      </c>
      <c r="J1123">
        <v>0</v>
      </c>
      <c r="K1123" s="17" t="s">
        <v>2456</v>
      </c>
      <c r="L1123" s="1">
        <v>44606</v>
      </c>
      <c r="M1123">
        <v>2000</v>
      </c>
      <c r="N1123" s="17" t="s">
        <v>437</v>
      </c>
      <c r="O1123">
        <v>4876</v>
      </c>
      <c r="P1123" s="17" t="s">
        <v>438</v>
      </c>
      <c r="Q1123">
        <v>0</v>
      </c>
      <c r="R1123" s="17" t="s">
        <v>439</v>
      </c>
      <c r="S1123" s="17" t="s">
        <v>440</v>
      </c>
      <c r="T1123" s="17" t="s">
        <v>438</v>
      </c>
      <c r="U1123">
        <v>0</v>
      </c>
      <c r="V1123">
        <v>0</v>
      </c>
      <c r="W1123" s="17" t="s">
        <v>2452</v>
      </c>
      <c r="X1123" s="17" t="s">
        <v>442</v>
      </c>
      <c r="Y1123">
        <v>0</v>
      </c>
      <c r="Z1123" s="17" t="s">
        <v>443</v>
      </c>
      <c r="AA1123" s="17" t="s">
        <v>443</v>
      </c>
      <c r="AB1123" s="17" t="s">
        <v>444</v>
      </c>
      <c r="AC1123">
        <v>0</v>
      </c>
      <c r="AD1123">
        <v>0</v>
      </c>
      <c r="AE1123">
        <v>0</v>
      </c>
      <c r="AF1123">
        <v>2022</v>
      </c>
      <c r="AG1123" s="1">
        <v>44562</v>
      </c>
      <c r="AH1123" s="1">
        <v>44773</v>
      </c>
      <c r="AI1123" s="1">
        <v>44785</v>
      </c>
      <c r="AJ1123" s="17" t="s">
        <v>34</v>
      </c>
      <c r="AK1123" s="17" t="s">
        <v>35</v>
      </c>
      <c r="AL1123" s="17" t="s">
        <v>10388</v>
      </c>
      <c r="AM1123" s="17">
        <f>MONTH(EMPENHO[[#This Row],[data_empenho]])</f>
        <v>2</v>
      </c>
    </row>
    <row r="1124" spans="1:39" x14ac:dyDescent="0.25">
      <c r="A1124">
        <v>8</v>
      </c>
      <c r="B1124">
        <v>801</v>
      </c>
      <c r="C1124">
        <v>10</v>
      </c>
      <c r="D1124">
        <v>301</v>
      </c>
      <c r="E1124">
        <v>6</v>
      </c>
      <c r="F1124">
        <v>0</v>
      </c>
      <c r="G1124">
        <v>2105</v>
      </c>
      <c r="H1124" s="17" t="s">
        <v>445</v>
      </c>
      <c r="I1124">
        <v>40</v>
      </c>
      <c r="J1124">
        <v>0</v>
      </c>
      <c r="K1124" s="17" t="s">
        <v>2457</v>
      </c>
      <c r="L1124" s="1">
        <v>44606</v>
      </c>
      <c r="M1124">
        <v>4000</v>
      </c>
      <c r="N1124" s="17" t="s">
        <v>437</v>
      </c>
      <c r="O1124">
        <v>4616</v>
      </c>
      <c r="P1124" s="17" t="s">
        <v>438</v>
      </c>
      <c r="Q1124">
        <v>0</v>
      </c>
      <c r="R1124" s="17" t="s">
        <v>439</v>
      </c>
      <c r="S1124" s="17" t="s">
        <v>440</v>
      </c>
      <c r="T1124" s="17" t="s">
        <v>438</v>
      </c>
      <c r="U1124">
        <v>0</v>
      </c>
      <c r="V1124">
        <v>0</v>
      </c>
      <c r="W1124" s="17" t="s">
        <v>2452</v>
      </c>
      <c r="X1124" s="17" t="s">
        <v>442</v>
      </c>
      <c r="Y1124">
        <v>0</v>
      </c>
      <c r="Z1124" s="17" t="s">
        <v>443</v>
      </c>
      <c r="AA1124" s="17" t="s">
        <v>443</v>
      </c>
      <c r="AB1124" s="17" t="s">
        <v>444</v>
      </c>
      <c r="AC1124">
        <v>0</v>
      </c>
      <c r="AD1124">
        <v>0</v>
      </c>
      <c r="AE1124">
        <v>0</v>
      </c>
      <c r="AF1124">
        <v>2022</v>
      </c>
      <c r="AG1124" s="1">
        <v>44562</v>
      </c>
      <c r="AH1124" s="1">
        <v>44773</v>
      </c>
      <c r="AI1124" s="1">
        <v>44785</v>
      </c>
      <c r="AJ1124" s="17" t="s">
        <v>34</v>
      </c>
      <c r="AK1124" s="17" t="s">
        <v>35</v>
      </c>
      <c r="AL1124" s="17" t="s">
        <v>10388</v>
      </c>
      <c r="AM1124" s="17">
        <f>MONTH(EMPENHO[[#This Row],[data_empenho]])</f>
        <v>2</v>
      </c>
    </row>
    <row r="1125" spans="1:39" x14ac:dyDescent="0.25">
      <c r="A1125">
        <v>8</v>
      </c>
      <c r="B1125">
        <v>801</v>
      </c>
      <c r="C1125">
        <v>10</v>
      </c>
      <c r="D1125">
        <v>301</v>
      </c>
      <c r="E1125">
        <v>6</v>
      </c>
      <c r="F1125">
        <v>0</v>
      </c>
      <c r="G1125">
        <v>2105</v>
      </c>
      <c r="H1125" s="17" t="s">
        <v>445</v>
      </c>
      <c r="I1125">
        <v>40</v>
      </c>
      <c r="J1125">
        <v>0</v>
      </c>
      <c r="K1125" s="17" t="s">
        <v>2458</v>
      </c>
      <c r="L1125" s="1">
        <v>44606</v>
      </c>
      <c r="M1125">
        <v>2000</v>
      </c>
      <c r="N1125" s="17" t="s">
        <v>437</v>
      </c>
      <c r="O1125">
        <v>52</v>
      </c>
      <c r="P1125" s="17" t="s">
        <v>438</v>
      </c>
      <c r="Q1125">
        <v>0</v>
      </c>
      <c r="R1125" s="17" t="s">
        <v>439</v>
      </c>
      <c r="S1125" s="17" t="s">
        <v>440</v>
      </c>
      <c r="T1125" s="17" t="s">
        <v>438</v>
      </c>
      <c r="U1125">
        <v>0</v>
      </c>
      <c r="V1125">
        <v>0</v>
      </c>
      <c r="W1125" s="17" t="s">
        <v>2452</v>
      </c>
      <c r="X1125" s="17" t="s">
        <v>442</v>
      </c>
      <c r="Y1125">
        <v>0</v>
      </c>
      <c r="Z1125" s="17" t="s">
        <v>443</v>
      </c>
      <c r="AA1125" s="17" t="s">
        <v>443</v>
      </c>
      <c r="AB1125" s="17" t="s">
        <v>444</v>
      </c>
      <c r="AC1125">
        <v>0</v>
      </c>
      <c r="AD1125">
        <v>0</v>
      </c>
      <c r="AE1125">
        <v>0</v>
      </c>
      <c r="AF1125">
        <v>2022</v>
      </c>
      <c r="AG1125" s="1">
        <v>44562</v>
      </c>
      <c r="AH1125" s="1">
        <v>44773</v>
      </c>
      <c r="AI1125" s="1">
        <v>44785</v>
      </c>
      <c r="AJ1125" s="17" t="s">
        <v>34</v>
      </c>
      <c r="AK1125" s="17" t="s">
        <v>35</v>
      </c>
      <c r="AL1125" s="17" t="s">
        <v>10388</v>
      </c>
      <c r="AM1125" s="17">
        <f>MONTH(EMPENHO[[#This Row],[data_empenho]])</f>
        <v>2</v>
      </c>
    </row>
    <row r="1126" spans="1:39" x14ac:dyDescent="0.25">
      <c r="A1126">
        <v>8</v>
      </c>
      <c r="B1126">
        <v>801</v>
      </c>
      <c r="C1126">
        <v>10</v>
      </c>
      <c r="D1126">
        <v>301</v>
      </c>
      <c r="E1126">
        <v>6</v>
      </c>
      <c r="F1126">
        <v>0</v>
      </c>
      <c r="G1126">
        <v>2105</v>
      </c>
      <c r="H1126" s="17" t="s">
        <v>445</v>
      </c>
      <c r="I1126">
        <v>40</v>
      </c>
      <c r="J1126">
        <v>0</v>
      </c>
      <c r="K1126" s="17" t="s">
        <v>2459</v>
      </c>
      <c r="L1126" s="1">
        <v>44606</v>
      </c>
      <c r="M1126">
        <v>1000</v>
      </c>
      <c r="N1126" s="17" t="s">
        <v>437</v>
      </c>
      <c r="O1126">
        <v>5512</v>
      </c>
      <c r="P1126" s="17" t="s">
        <v>438</v>
      </c>
      <c r="Q1126">
        <v>0</v>
      </c>
      <c r="R1126" s="17" t="s">
        <v>439</v>
      </c>
      <c r="S1126" s="17" t="s">
        <v>440</v>
      </c>
      <c r="T1126" s="17" t="s">
        <v>438</v>
      </c>
      <c r="U1126">
        <v>0</v>
      </c>
      <c r="V1126">
        <v>0</v>
      </c>
      <c r="W1126" s="17" t="s">
        <v>2452</v>
      </c>
      <c r="X1126" s="17" t="s">
        <v>442</v>
      </c>
      <c r="Y1126">
        <v>0</v>
      </c>
      <c r="Z1126" s="17" t="s">
        <v>443</v>
      </c>
      <c r="AA1126" s="17" t="s">
        <v>443</v>
      </c>
      <c r="AB1126" s="17" t="s">
        <v>444</v>
      </c>
      <c r="AC1126">
        <v>0</v>
      </c>
      <c r="AD1126">
        <v>0</v>
      </c>
      <c r="AE1126">
        <v>0</v>
      </c>
      <c r="AF1126">
        <v>2022</v>
      </c>
      <c r="AG1126" s="1">
        <v>44562</v>
      </c>
      <c r="AH1126" s="1">
        <v>44773</v>
      </c>
      <c r="AI1126" s="1">
        <v>44785</v>
      </c>
      <c r="AJ1126" s="17" t="s">
        <v>34</v>
      </c>
      <c r="AK1126" s="17" t="s">
        <v>35</v>
      </c>
      <c r="AL1126" s="17" t="s">
        <v>10388</v>
      </c>
      <c r="AM1126" s="17">
        <f>MONTH(EMPENHO[[#This Row],[data_empenho]])</f>
        <v>2</v>
      </c>
    </row>
    <row r="1127" spans="1:39" x14ac:dyDescent="0.25">
      <c r="A1127">
        <v>8</v>
      </c>
      <c r="B1127">
        <v>801</v>
      </c>
      <c r="C1127">
        <v>10</v>
      </c>
      <c r="D1127">
        <v>301</v>
      </c>
      <c r="E1127">
        <v>6</v>
      </c>
      <c r="F1127">
        <v>0</v>
      </c>
      <c r="G1127">
        <v>2105</v>
      </c>
      <c r="H1127" s="17" t="s">
        <v>445</v>
      </c>
      <c r="I1127">
        <v>40</v>
      </c>
      <c r="J1127">
        <v>0</v>
      </c>
      <c r="K1127" s="17" t="s">
        <v>2460</v>
      </c>
      <c r="L1127" s="1">
        <v>44606</v>
      </c>
      <c r="M1127">
        <v>1000</v>
      </c>
      <c r="N1127" s="17" t="s">
        <v>437</v>
      </c>
      <c r="O1127">
        <v>5713</v>
      </c>
      <c r="P1127" s="17" t="s">
        <v>438</v>
      </c>
      <c r="Q1127">
        <v>0</v>
      </c>
      <c r="R1127" s="17" t="s">
        <v>439</v>
      </c>
      <c r="S1127" s="17" t="s">
        <v>440</v>
      </c>
      <c r="T1127" s="17" t="s">
        <v>438</v>
      </c>
      <c r="U1127">
        <v>0</v>
      </c>
      <c r="V1127">
        <v>0</v>
      </c>
      <c r="W1127" s="17" t="s">
        <v>2452</v>
      </c>
      <c r="X1127" s="17" t="s">
        <v>442</v>
      </c>
      <c r="Y1127">
        <v>0</v>
      </c>
      <c r="Z1127" s="17" t="s">
        <v>443</v>
      </c>
      <c r="AA1127" s="17" t="s">
        <v>443</v>
      </c>
      <c r="AB1127" s="17" t="s">
        <v>444</v>
      </c>
      <c r="AC1127">
        <v>0</v>
      </c>
      <c r="AD1127">
        <v>0</v>
      </c>
      <c r="AE1127">
        <v>0</v>
      </c>
      <c r="AF1127">
        <v>2022</v>
      </c>
      <c r="AG1127" s="1">
        <v>44562</v>
      </c>
      <c r="AH1127" s="1">
        <v>44773</v>
      </c>
      <c r="AI1127" s="1">
        <v>44785</v>
      </c>
      <c r="AJ1127" s="17" t="s">
        <v>34</v>
      </c>
      <c r="AK1127" s="17" t="s">
        <v>35</v>
      </c>
      <c r="AL1127" s="17" t="s">
        <v>10388</v>
      </c>
      <c r="AM1127" s="17">
        <f>MONTH(EMPENHO[[#This Row],[data_empenho]])</f>
        <v>2</v>
      </c>
    </row>
    <row r="1128" spans="1:39" x14ac:dyDescent="0.25">
      <c r="A1128">
        <v>8</v>
      </c>
      <c r="B1128">
        <v>801</v>
      </c>
      <c r="C1128">
        <v>10</v>
      </c>
      <c r="D1128">
        <v>301</v>
      </c>
      <c r="E1128">
        <v>6</v>
      </c>
      <c r="F1128">
        <v>0</v>
      </c>
      <c r="G1128">
        <v>2105</v>
      </c>
      <c r="H1128" s="17" t="s">
        <v>445</v>
      </c>
      <c r="I1128">
        <v>40</v>
      </c>
      <c r="J1128">
        <v>0</v>
      </c>
      <c r="K1128" s="17" t="s">
        <v>2461</v>
      </c>
      <c r="L1128" s="1">
        <v>44606</v>
      </c>
      <c r="M1128">
        <v>1000</v>
      </c>
      <c r="N1128" s="17" t="s">
        <v>437</v>
      </c>
      <c r="O1128">
        <v>7133</v>
      </c>
      <c r="P1128" s="17" t="s">
        <v>438</v>
      </c>
      <c r="Q1128">
        <v>0</v>
      </c>
      <c r="R1128" s="17" t="s">
        <v>439</v>
      </c>
      <c r="S1128" s="17" t="s">
        <v>440</v>
      </c>
      <c r="T1128" s="17" t="s">
        <v>438</v>
      </c>
      <c r="U1128">
        <v>0</v>
      </c>
      <c r="V1128">
        <v>0</v>
      </c>
      <c r="W1128" s="17" t="s">
        <v>2452</v>
      </c>
      <c r="X1128" s="17" t="s">
        <v>442</v>
      </c>
      <c r="Y1128">
        <v>0</v>
      </c>
      <c r="Z1128" s="17" t="s">
        <v>443</v>
      </c>
      <c r="AA1128" s="17" t="s">
        <v>443</v>
      </c>
      <c r="AB1128" s="17" t="s">
        <v>444</v>
      </c>
      <c r="AC1128">
        <v>0</v>
      </c>
      <c r="AD1128">
        <v>0</v>
      </c>
      <c r="AE1128">
        <v>0</v>
      </c>
      <c r="AF1128">
        <v>2022</v>
      </c>
      <c r="AG1128" s="1">
        <v>44562</v>
      </c>
      <c r="AH1128" s="1">
        <v>44773</v>
      </c>
      <c r="AI1128" s="1">
        <v>44785</v>
      </c>
      <c r="AJ1128" s="17" t="s">
        <v>34</v>
      </c>
      <c r="AK1128" s="17" t="s">
        <v>35</v>
      </c>
      <c r="AL1128" s="17" t="s">
        <v>10388</v>
      </c>
      <c r="AM1128" s="17">
        <f>MONTH(EMPENHO[[#This Row],[data_empenho]])</f>
        <v>2</v>
      </c>
    </row>
    <row r="1129" spans="1:39" x14ac:dyDescent="0.25">
      <c r="A1129">
        <v>8</v>
      </c>
      <c r="B1129">
        <v>801</v>
      </c>
      <c r="C1129">
        <v>10</v>
      </c>
      <c r="D1129">
        <v>301</v>
      </c>
      <c r="E1129">
        <v>6</v>
      </c>
      <c r="F1129">
        <v>0</v>
      </c>
      <c r="G1129">
        <v>2105</v>
      </c>
      <c r="H1129" s="17" t="s">
        <v>445</v>
      </c>
      <c r="I1129">
        <v>40</v>
      </c>
      <c r="J1129">
        <v>0</v>
      </c>
      <c r="K1129" s="17" t="s">
        <v>2462</v>
      </c>
      <c r="L1129" s="1">
        <v>44606</v>
      </c>
      <c r="M1129">
        <v>41.82</v>
      </c>
      <c r="N1129" s="17" t="s">
        <v>437</v>
      </c>
      <c r="O1129">
        <v>8281</v>
      </c>
      <c r="P1129" s="17" t="s">
        <v>438</v>
      </c>
      <c r="Q1129">
        <v>0</v>
      </c>
      <c r="R1129" s="17" t="s">
        <v>439</v>
      </c>
      <c r="S1129" s="17" t="s">
        <v>440</v>
      </c>
      <c r="T1129" s="17" t="s">
        <v>438</v>
      </c>
      <c r="U1129">
        <v>0</v>
      </c>
      <c r="V1129">
        <v>0</v>
      </c>
      <c r="W1129" s="17" t="s">
        <v>2463</v>
      </c>
      <c r="X1129" s="17" t="s">
        <v>442</v>
      </c>
      <c r="Y1129">
        <v>0</v>
      </c>
      <c r="Z1129" s="17" t="s">
        <v>450</v>
      </c>
      <c r="AA1129" s="17" t="s">
        <v>443</v>
      </c>
      <c r="AB1129" s="17" t="s">
        <v>444</v>
      </c>
      <c r="AC1129">
        <v>0</v>
      </c>
      <c r="AD1129">
        <v>0</v>
      </c>
      <c r="AE1129">
        <v>0</v>
      </c>
      <c r="AF1129">
        <v>2022</v>
      </c>
      <c r="AG1129" s="1">
        <v>44562</v>
      </c>
      <c r="AH1129" s="1">
        <v>44773</v>
      </c>
      <c r="AI1129" s="1">
        <v>44785</v>
      </c>
      <c r="AJ1129" s="17" t="s">
        <v>34</v>
      </c>
      <c r="AK1129" s="17" t="s">
        <v>35</v>
      </c>
      <c r="AL1129" s="17" t="s">
        <v>10388</v>
      </c>
      <c r="AM1129" s="17">
        <f>MONTH(EMPENHO[[#This Row],[data_empenho]])</f>
        <v>2</v>
      </c>
    </row>
    <row r="1130" spans="1:39" x14ac:dyDescent="0.25">
      <c r="A1130">
        <v>8</v>
      </c>
      <c r="B1130">
        <v>801</v>
      </c>
      <c r="C1130">
        <v>10</v>
      </c>
      <c r="D1130">
        <v>301</v>
      </c>
      <c r="E1130">
        <v>6</v>
      </c>
      <c r="F1130">
        <v>0</v>
      </c>
      <c r="G1130">
        <v>2105</v>
      </c>
      <c r="H1130" s="17" t="s">
        <v>445</v>
      </c>
      <c r="I1130">
        <v>40</v>
      </c>
      <c r="J1130">
        <v>0</v>
      </c>
      <c r="K1130" s="17" t="s">
        <v>2464</v>
      </c>
      <c r="L1130" s="1">
        <v>44606</v>
      </c>
      <c r="M1130">
        <v>41.82</v>
      </c>
      <c r="N1130" s="17" t="s">
        <v>437</v>
      </c>
      <c r="O1130">
        <v>6980</v>
      </c>
      <c r="P1130" s="17" t="s">
        <v>438</v>
      </c>
      <c r="Q1130">
        <v>0</v>
      </c>
      <c r="R1130" s="17" t="s">
        <v>439</v>
      </c>
      <c r="S1130" s="17" t="s">
        <v>440</v>
      </c>
      <c r="T1130" s="17" t="s">
        <v>438</v>
      </c>
      <c r="U1130">
        <v>0</v>
      </c>
      <c r="V1130">
        <v>0</v>
      </c>
      <c r="W1130" s="17" t="s">
        <v>2465</v>
      </c>
      <c r="X1130" s="17" t="s">
        <v>442</v>
      </c>
      <c r="Y1130">
        <v>0</v>
      </c>
      <c r="Z1130" s="17" t="s">
        <v>450</v>
      </c>
      <c r="AA1130" s="17" t="s">
        <v>443</v>
      </c>
      <c r="AB1130" s="17" t="s">
        <v>444</v>
      </c>
      <c r="AC1130">
        <v>0</v>
      </c>
      <c r="AD1130">
        <v>0</v>
      </c>
      <c r="AE1130">
        <v>0</v>
      </c>
      <c r="AF1130">
        <v>2022</v>
      </c>
      <c r="AG1130" s="1">
        <v>44562</v>
      </c>
      <c r="AH1130" s="1">
        <v>44773</v>
      </c>
      <c r="AI1130" s="1">
        <v>44785</v>
      </c>
      <c r="AJ1130" s="17" t="s">
        <v>34</v>
      </c>
      <c r="AK1130" s="17" t="s">
        <v>35</v>
      </c>
      <c r="AL1130" s="17" t="s">
        <v>10388</v>
      </c>
      <c r="AM1130" s="17">
        <f>MONTH(EMPENHO[[#This Row],[data_empenho]])</f>
        <v>2</v>
      </c>
    </row>
    <row r="1131" spans="1:39" x14ac:dyDescent="0.25">
      <c r="A1131">
        <v>8</v>
      </c>
      <c r="B1131">
        <v>801</v>
      </c>
      <c r="C1131">
        <v>10</v>
      </c>
      <c r="D1131">
        <v>301</v>
      </c>
      <c r="E1131">
        <v>6</v>
      </c>
      <c r="F1131">
        <v>0</v>
      </c>
      <c r="G1131">
        <v>2105</v>
      </c>
      <c r="H1131" s="17" t="s">
        <v>641</v>
      </c>
      <c r="I1131">
        <v>40</v>
      </c>
      <c r="J1131">
        <v>0</v>
      </c>
      <c r="K1131" s="17" t="s">
        <v>2466</v>
      </c>
      <c r="L1131" s="1">
        <v>44606</v>
      </c>
      <c r="M1131">
        <v>2000</v>
      </c>
      <c r="N1131" s="17" t="s">
        <v>437</v>
      </c>
      <c r="O1131">
        <v>4295</v>
      </c>
      <c r="P1131" s="17" t="s">
        <v>438</v>
      </c>
      <c r="Q1131">
        <v>0</v>
      </c>
      <c r="R1131" s="17" t="s">
        <v>439</v>
      </c>
      <c r="S1131" s="17" t="s">
        <v>440</v>
      </c>
      <c r="T1131" s="17" t="s">
        <v>438</v>
      </c>
      <c r="U1131">
        <v>0</v>
      </c>
      <c r="V1131">
        <v>0</v>
      </c>
      <c r="W1131" s="17" t="s">
        <v>2467</v>
      </c>
      <c r="X1131" s="17" t="s">
        <v>442</v>
      </c>
      <c r="Y1131">
        <v>6</v>
      </c>
      <c r="Z1131" s="17" t="s">
        <v>443</v>
      </c>
      <c r="AA1131" s="17" t="s">
        <v>443</v>
      </c>
      <c r="AB1131" s="17" t="s">
        <v>444</v>
      </c>
      <c r="AC1131">
        <v>0</v>
      </c>
      <c r="AD1131">
        <v>0</v>
      </c>
      <c r="AE1131">
        <v>0</v>
      </c>
      <c r="AF1131">
        <v>2022</v>
      </c>
      <c r="AG1131" s="1">
        <v>44562</v>
      </c>
      <c r="AH1131" s="1">
        <v>44773</v>
      </c>
      <c r="AI1131" s="1">
        <v>44785</v>
      </c>
      <c r="AJ1131" s="17" t="s">
        <v>34</v>
      </c>
      <c r="AK1131" s="17" t="s">
        <v>35</v>
      </c>
      <c r="AL1131" s="17" t="s">
        <v>10388</v>
      </c>
      <c r="AM1131" s="17">
        <f>MONTH(EMPENHO[[#This Row],[data_empenho]])</f>
        <v>2</v>
      </c>
    </row>
    <row r="1132" spans="1:39" x14ac:dyDescent="0.25">
      <c r="A1132">
        <v>8</v>
      </c>
      <c r="B1132">
        <v>801</v>
      </c>
      <c r="C1132">
        <v>10</v>
      </c>
      <c r="D1132">
        <v>301</v>
      </c>
      <c r="E1132">
        <v>6</v>
      </c>
      <c r="F1132">
        <v>0</v>
      </c>
      <c r="G1132">
        <v>2105</v>
      </c>
      <c r="H1132" s="17" t="s">
        <v>641</v>
      </c>
      <c r="I1132">
        <v>40</v>
      </c>
      <c r="J1132">
        <v>0</v>
      </c>
      <c r="K1132" s="17" t="s">
        <v>2466</v>
      </c>
      <c r="L1132" s="1">
        <v>44629</v>
      </c>
      <c r="M1132">
        <v>-1350</v>
      </c>
      <c r="N1132" s="17" t="s">
        <v>451</v>
      </c>
      <c r="O1132">
        <v>4295</v>
      </c>
      <c r="P1132" s="17" t="s">
        <v>438</v>
      </c>
      <c r="Q1132">
        <v>0</v>
      </c>
      <c r="R1132" s="17" t="s">
        <v>439</v>
      </c>
      <c r="S1132" s="17" t="s">
        <v>440</v>
      </c>
      <c r="T1132" s="17" t="s">
        <v>438</v>
      </c>
      <c r="U1132">
        <v>0</v>
      </c>
      <c r="V1132">
        <v>0</v>
      </c>
      <c r="W1132" s="17" t="s">
        <v>4208</v>
      </c>
      <c r="X1132" s="17" t="s">
        <v>442</v>
      </c>
      <c r="Y1132">
        <v>6</v>
      </c>
      <c r="Z1132" s="17" t="s">
        <v>443</v>
      </c>
      <c r="AA1132" s="17" t="s">
        <v>443</v>
      </c>
      <c r="AB1132" s="17" t="s">
        <v>444</v>
      </c>
      <c r="AC1132">
        <v>0</v>
      </c>
      <c r="AD1132">
        <v>0</v>
      </c>
      <c r="AE1132">
        <v>0</v>
      </c>
      <c r="AF1132">
        <v>2022</v>
      </c>
      <c r="AG1132" s="1">
        <v>44562</v>
      </c>
      <c r="AH1132" s="1">
        <v>44773</v>
      </c>
      <c r="AI1132" s="1">
        <v>44785</v>
      </c>
      <c r="AJ1132" s="17" t="s">
        <v>34</v>
      </c>
      <c r="AK1132" s="17" t="s">
        <v>35</v>
      </c>
      <c r="AL1132" s="17" t="s">
        <v>10388</v>
      </c>
      <c r="AM1132" s="17">
        <f>MONTH(EMPENHO[[#This Row],[data_empenho]])</f>
        <v>3</v>
      </c>
    </row>
    <row r="1133" spans="1:39" x14ac:dyDescent="0.25">
      <c r="A1133">
        <v>8</v>
      </c>
      <c r="B1133">
        <v>801</v>
      </c>
      <c r="C1133">
        <v>10</v>
      </c>
      <c r="D1133">
        <v>301</v>
      </c>
      <c r="E1133">
        <v>6</v>
      </c>
      <c r="F1133">
        <v>0</v>
      </c>
      <c r="G1133">
        <v>2105</v>
      </c>
      <c r="H1133" s="17" t="s">
        <v>478</v>
      </c>
      <c r="I1133">
        <v>40</v>
      </c>
      <c r="J1133">
        <v>0</v>
      </c>
      <c r="K1133" s="17" t="s">
        <v>2468</v>
      </c>
      <c r="L1133" s="1">
        <v>44606</v>
      </c>
      <c r="M1133">
        <v>46.03</v>
      </c>
      <c r="N1133" s="17" t="s">
        <v>437</v>
      </c>
      <c r="O1133">
        <v>1342</v>
      </c>
      <c r="P1133" s="17" t="s">
        <v>438</v>
      </c>
      <c r="Q1133">
        <v>0</v>
      </c>
      <c r="R1133" s="17" t="s">
        <v>439</v>
      </c>
      <c r="S1133" s="17" t="s">
        <v>440</v>
      </c>
      <c r="T1133" s="17" t="s">
        <v>438</v>
      </c>
      <c r="U1133">
        <v>0</v>
      </c>
      <c r="V1133">
        <v>0</v>
      </c>
      <c r="W1133" s="17" t="s">
        <v>2469</v>
      </c>
      <c r="X1133" s="17" t="s">
        <v>442</v>
      </c>
      <c r="Y1133">
        <v>6</v>
      </c>
      <c r="Z1133" s="17" t="s">
        <v>443</v>
      </c>
      <c r="AA1133" s="17" t="s">
        <v>443</v>
      </c>
      <c r="AB1133" s="17" t="s">
        <v>444</v>
      </c>
      <c r="AC1133">
        <v>0</v>
      </c>
      <c r="AD1133">
        <v>0</v>
      </c>
      <c r="AE1133">
        <v>0</v>
      </c>
      <c r="AF1133">
        <v>2022</v>
      </c>
      <c r="AG1133" s="1">
        <v>44562</v>
      </c>
      <c r="AH1133" s="1">
        <v>44773</v>
      </c>
      <c r="AI1133" s="1">
        <v>44785</v>
      </c>
      <c r="AJ1133" s="17" t="s">
        <v>34</v>
      </c>
      <c r="AK1133" s="17" t="s">
        <v>35</v>
      </c>
      <c r="AL1133" s="17" t="s">
        <v>10388</v>
      </c>
      <c r="AM1133" s="17">
        <f>MONTH(EMPENHO[[#This Row],[data_empenho]])</f>
        <v>2</v>
      </c>
    </row>
    <row r="1134" spans="1:39" x14ac:dyDescent="0.25">
      <c r="A1134">
        <v>8</v>
      </c>
      <c r="B1134">
        <v>801</v>
      </c>
      <c r="C1134">
        <v>10</v>
      </c>
      <c r="D1134">
        <v>301</v>
      </c>
      <c r="E1134">
        <v>6</v>
      </c>
      <c r="F1134">
        <v>0</v>
      </c>
      <c r="G1134">
        <v>2105</v>
      </c>
      <c r="H1134" s="17" t="s">
        <v>478</v>
      </c>
      <c r="I1134">
        <v>40</v>
      </c>
      <c r="J1134">
        <v>0</v>
      </c>
      <c r="K1134" s="17" t="s">
        <v>2470</v>
      </c>
      <c r="L1134" s="1">
        <v>44607</v>
      </c>
      <c r="M1134">
        <v>14420</v>
      </c>
      <c r="N1134" s="17" t="s">
        <v>437</v>
      </c>
      <c r="O1134">
        <v>8264</v>
      </c>
      <c r="P1134" s="17" t="s">
        <v>438</v>
      </c>
      <c r="Q1134">
        <v>0</v>
      </c>
      <c r="R1134" s="17" t="s">
        <v>480</v>
      </c>
      <c r="S1134" s="17" t="s">
        <v>653</v>
      </c>
      <c r="T1134" s="17" t="s">
        <v>438</v>
      </c>
      <c r="U1134">
        <v>56</v>
      </c>
      <c r="V1134">
        <v>2021</v>
      </c>
      <c r="W1134" s="17" t="s">
        <v>2471</v>
      </c>
      <c r="X1134" s="17" t="s">
        <v>482</v>
      </c>
      <c r="Y1134">
        <v>7</v>
      </c>
      <c r="Z1134" s="17" t="s">
        <v>443</v>
      </c>
      <c r="AA1134" s="17" t="s">
        <v>443</v>
      </c>
      <c r="AB1134" s="17" t="s">
        <v>444</v>
      </c>
      <c r="AC1134">
        <v>0</v>
      </c>
      <c r="AD1134">
        <v>0</v>
      </c>
      <c r="AE1134">
        <v>0</v>
      </c>
      <c r="AF1134">
        <v>2022</v>
      </c>
      <c r="AG1134" s="1">
        <v>44562</v>
      </c>
      <c r="AH1134" s="1">
        <v>44773</v>
      </c>
      <c r="AI1134" s="1">
        <v>44785</v>
      </c>
      <c r="AJ1134" s="17" t="s">
        <v>34</v>
      </c>
      <c r="AK1134" s="17" t="s">
        <v>35</v>
      </c>
      <c r="AL1134" s="17" t="s">
        <v>10388</v>
      </c>
      <c r="AM1134" s="17">
        <f>MONTH(EMPENHO[[#This Row],[data_empenho]])</f>
        <v>2</v>
      </c>
    </row>
    <row r="1135" spans="1:39" x14ac:dyDescent="0.25">
      <c r="A1135">
        <v>8</v>
      </c>
      <c r="B1135">
        <v>801</v>
      </c>
      <c r="C1135">
        <v>10</v>
      </c>
      <c r="D1135">
        <v>302</v>
      </c>
      <c r="E1135">
        <v>8</v>
      </c>
      <c r="F1135">
        <v>0</v>
      </c>
      <c r="G1135">
        <v>2096</v>
      </c>
      <c r="H1135" s="17" t="s">
        <v>651</v>
      </c>
      <c r="I1135">
        <v>40</v>
      </c>
      <c r="J1135">
        <v>0</v>
      </c>
      <c r="K1135" s="17" t="s">
        <v>2472</v>
      </c>
      <c r="L1135" s="1">
        <v>44607</v>
      </c>
      <c r="M1135">
        <v>234.66</v>
      </c>
      <c r="N1135" s="17" t="s">
        <v>437</v>
      </c>
      <c r="O1135">
        <v>8264</v>
      </c>
      <c r="P1135" s="17" t="s">
        <v>438</v>
      </c>
      <c r="Q1135">
        <v>0</v>
      </c>
      <c r="R1135" s="17" t="s">
        <v>480</v>
      </c>
      <c r="S1135" s="17" t="s">
        <v>653</v>
      </c>
      <c r="T1135" s="17" t="s">
        <v>438</v>
      </c>
      <c r="U1135">
        <v>56</v>
      </c>
      <c r="V1135">
        <v>2021</v>
      </c>
      <c r="W1135" s="17" t="s">
        <v>2473</v>
      </c>
      <c r="X1135" s="17" t="s">
        <v>482</v>
      </c>
      <c r="Y1135">
        <v>7</v>
      </c>
      <c r="Z1135" s="17" t="s">
        <v>443</v>
      </c>
      <c r="AA1135" s="17" t="s">
        <v>443</v>
      </c>
      <c r="AB1135" s="17" t="s">
        <v>444</v>
      </c>
      <c r="AC1135">
        <v>0</v>
      </c>
      <c r="AD1135">
        <v>0</v>
      </c>
      <c r="AE1135">
        <v>0</v>
      </c>
      <c r="AF1135">
        <v>2022</v>
      </c>
      <c r="AG1135" s="1">
        <v>44562</v>
      </c>
      <c r="AH1135" s="1">
        <v>44773</v>
      </c>
      <c r="AI1135" s="1">
        <v>44785</v>
      </c>
      <c r="AJ1135" s="17" t="s">
        <v>34</v>
      </c>
      <c r="AK1135" s="17" t="s">
        <v>35</v>
      </c>
      <c r="AL1135" s="17" t="s">
        <v>10388</v>
      </c>
      <c r="AM1135" s="17">
        <f>MONTH(EMPENHO[[#This Row],[data_empenho]])</f>
        <v>2</v>
      </c>
    </row>
    <row r="1136" spans="1:39" x14ac:dyDescent="0.25">
      <c r="A1136">
        <v>8</v>
      </c>
      <c r="B1136">
        <v>801</v>
      </c>
      <c r="C1136">
        <v>10</v>
      </c>
      <c r="D1136">
        <v>301</v>
      </c>
      <c r="E1136">
        <v>6</v>
      </c>
      <c r="F1136">
        <v>0</v>
      </c>
      <c r="G1136">
        <v>2092</v>
      </c>
      <c r="H1136" s="17" t="s">
        <v>651</v>
      </c>
      <c r="I1136">
        <v>40</v>
      </c>
      <c r="J1136">
        <v>0</v>
      </c>
      <c r="K1136" s="17" t="s">
        <v>2474</v>
      </c>
      <c r="L1136" s="1">
        <v>44607</v>
      </c>
      <c r="M1136">
        <v>469.32</v>
      </c>
      <c r="N1136" s="17" t="s">
        <v>437</v>
      </c>
      <c r="O1136">
        <v>8264</v>
      </c>
      <c r="P1136" s="17" t="s">
        <v>438</v>
      </c>
      <c r="Q1136">
        <v>0</v>
      </c>
      <c r="R1136" s="17" t="s">
        <v>480</v>
      </c>
      <c r="S1136" s="17" t="s">
        <v>653</v>
      </c>
      <c r="T1136" s="17" t="s">
        <v>438</v>
      </c>
      <c r="U1136">
        <v>56</v>
      </c>
      <c r="V1136">
        <v>2021</v>
      </c>
      <c r="W1136" s="17" t="s">
        <v>2475</v>
      </c>
      <c r="X1136" s="17" t="s">
        <v>482</v>
      </c>
      <c r="Y1136">
        <v>7</v>
      </c>
      <c r="Z1136" s="17" t="s">
        <v>443</v>
      </c>
      <c r="AA1136" s="17" t="s">
        <v>443</v>
      </c>
      <c r="AB1136" s="17" t="s">
        <v>444</v>
      </c>
      <c r="AC1136">
        <v>0</v>
      </c>
      <c r="AD1136">
        <v>0</v>
      </c>
      <c r="AE1136">
        <v>0</v>
      </c>
      <c r="AF1136">
        <v>2022</v>
      </c>
      <c r="AG1136" s="1">
        <v>44562</v>
      </c>
      <c r="AH1136" s="1">
        <v>44773</v>
      </c>
      <c r="AI1136" s="1">
        <v>44785</v>
      </c>
      <c r="AJ1136" s="17" t="s">
        <v>34</v>
      </c>
      <c r="AK1136" s="17" t="s">
        <v>35</v>
      </c>
      <c r="AL1136" s="17" t="s">
        <v>10388</v>
      </c>
      <c r="AM1136" s="17">
        <f>MONTH(EMPENHO[[#This Row],[data_empenho]])</f>
        <v>2</v>
      </c>
    </row>
    <row r="1137" spans="1:39" x14ac:dyDescent="0.25">
      <c r="A1137">
        <v>8</v>
      </c>
      <c r="B1137">
        <v>801</v>
      </c>
      <c r="C1137">
        <v>10</v>
      </c>
      <c r="D1137">
        <v>122</v>
      </c>
      <c r="E1137">
        <v>5</v>
      </c>
      <c r="F1137">
        <v>0</v>
      </c>
      <c r="G1137">
        <v>2084</v>
      </c>
      <c r="H1137" s="17" t="s">
        <v>651</v>
      </c>
      <c r="I1137">
        <v>40</v>
      </c>
      <c r="J1137">
        <v>0</v>
      </c>
      <c r="K1137" s="17" t="s">
        <v>2476</v>
      </c>
      <c r="L1137" s="1">
        <v>44607</v>
      </c>
      <c r="M1137">
        <v>234.66</v>
      </c>
      <c r="N1137" s="17" t="s">
        <v>437</v>
      </c>
      <c r="O1137">
        <v>8264</v>
      </c>
      <c r="P1137" s="17" t="s">
        <v>438</v>
      </c>
      <c r="Q1137">
        <v>0</v>
      </c>
      <c r="R1137" s="17" t="s">
        <v>480</v>
      </c>
      <c r="S1137" s="17" t="s">
        <v>653</v>
      </c>
      <c r="T1137" s="17" t="s">
        <v>438</v>
      </c>
      <c r="U1137">
        <v>56</v>
      </c>
      <c r="V1137">
        <v>2021</v>
      </c>
      <c r="W1137" s="17" t="s">
        <v>2477</v>
      </c>
      <c r="X1137" s="17" t="s">
        <v>482</v>
      </c>
      <c r="Y1137">
        <v>7</v>
      </c>
      <c r="Z1137" s="17" t="s">
        <v>443</v>
      </c>
      <c r="AA1137" s="17" t="s">
        <v>443</v>
      </c>
      <c r="AB1137" s="17" t="s">
        <v>444</v>
      </c>
      <c r="AC1137">
        <v>0</v>
      </c>
      <c r="AD1137">
        <v>0</v>
      </c>
      <c r="AE1137">
        <v>0</v>
      </c>
      <c r="AF1137">
        <v>2022</v>
      </c>
      <c r="AG1137" s="1">
        <v>44562</v>
      </c>
      <c r="AH1137" s="1">
        <v>44773</v>
      </c>
      <c r="AI1137" s="1">
        <v>44785</v>
      </c>
      <c r="AJ1137" s="17" t="s">
        <v>34</v>
      </c>
      <c r="AK1137" s="17" t="s">
        <v>35</v>
      </c>
      <c r="AL1137" s="17" t="s">
        <v>10388</v>
      </c>
      <c r="AM1137" s="17">
        <f>MONTH(EMPENHO[[#This Row],[data_empenho]])</f>
        <v>2</v>
      </c>
    </row>
    <row r="1138" spans="1:39" x14ac:dyDescent="0.25">
      <c r="A1138">
        <v>2</v>
      </c>
      <c r="B1138">
        <v>203</v>
      </c>
      <c r="C1138">
        <v>4</v>
      </c>
      <c r="D1138">
        <v>124</v>
      </c>
      <c r="E1138">
        <v>1</v>
      </c>
      <c r="F1138">
        <v>0</v>
      </c>
      <c r="G1138">
        <v>2082</v>
      </c>
      <c r="H1138" s="17" t="s">
        <v>2478</v>
      </c>
      <c r="I1138">
        <v>1</v>
      </c>
      <c r="J1138">
        <v>0</v>
      </c>
      <c r="K1138" s="17" t="s">
        <v>2479</v>
      </c>
      <c r="L1138" s="1">
        <v>44607</v>
      </c>
      <c r="M1138">
        <v>955.4</v>
      </c>
      <c r="N1138" s="17" t="s">
        <v>437</v>
      </c>
      <c r="O1138">
        <v>6</v>
      </c>
      <c r="P1138" s="17" t="s">
        <v>438</v>
      </c>
      <c r="Q1138">
        <v>0</v>
      </c>
      <c r="R1138" s="17" t="s">
        <v>439</v>
      </c>
      <c r="S1138" s="17" t="s">
        <v>440</v>
      </c>
      <c r="T1138" s="17" t="s">
        <v>438</v>
      </c>
      <c r="U1138">
        <v>0</v>
      </c>
      <c r="V1138">
        <v>0</v>
      </c>
      <c r="W1138" s="17" t="s">
        <v>2480</v>
      </c>
      <c r="X1138" s="17" t="s">
        <v>442</v>
      </c>
      <c r="Y1138">
        <v>0</v>
      </c>
      <c r="Z1138" s="17" t="s">
        <v>443</v>
      </c>
      <c r="AA1138" s="17" t="s">
        <v>443</v>
      </c>
      <c r="AB1138" s="17" t="s">
        <v>444</v>
      </c>
      <c r="AC1138">
        <v>0</v>
      </c>
      <c r="AD1138">
        <v>0</v>
      </c>
      <c r="AE1138">
        <v>0</v>
      </c>
      <c r="AF1138">
        <v>2022</v>
      </c>
      <c r="AG1138" s="1">
        <v>44562</v>
      </c>
      <c r="AH1138" s="1">
        <v>44773</v>
      </c>
      <c r="AI1138" s="1">
        <v>44785</v>
      </c>
      <c r="AJ1138" s="17" t="s">
        <v>34</v>
      </c>
      <c r="AK1138" s="17" t="s">
        <v>35</v>
      </c>
      <c r="AL1138" s="17" t="s">
        <v>10388</v>
      </c>
      <c r="AM1138" s="17">
        <f>MONTH(EMPENHO[[#This Row],[data_empenho]])</f>
        <v>2</v>
      </c>
    </row>
    <row r="1139" spans="1:39" x14ac:dyDescent="0.25">
      <c r="A1139">
        <v>2</v>
      </c>
      <c r="B1139">
        <v>203</v>
      </c>
      <c r="C1139">
        <v>4</v>
      </c>
      <c r="D1139">
        <v>122</v>
      </c>
      <c r="E1139">
        <v>1</v>
      </c>
      <c r="F1139">
        <v>0</v>
      </c>
      <c r="G1139">
        <v>2081</v>
      </c>
      <c r="H1139" s="17" t="s">
        <v>2481</v>
      </c>
      <c r="I1139">
        <v>1</v>
      </c>
      <c r="J1139">
        <v>0</v>
      </c>
      <c r="K1139" s="17" t="s">
        <v>2482</v>
      </c>
      <c r="L1139" s="1">
        <v>44607</v>
      </c>
      <c r="M1139">
        <v>506.63</v>
      </c>
      <c r="N1139" s="17" t="s">
        <v>437</v>
      </c>
      <c r="O1139">
        <v>6</v>
      </c>
      <c r="P1139" s="17" t="s">
        <v>438</v>
      </c>
      <c r="Q1139">
        <v>0</v>
      </c>
      <c r="R1139" s="17" t="s">
        <v>439</v>
      </c>
      <c r="S1139" s="17" t="s">
        <v>440</v>
      </c>
      <c r="T1139" s="17" t="s">
        <v>438</v>
      </c>
      <c r="U1139">
        <v>0</v>
      </c>
      <c r="V1139">
        <v>0</v>
      </c>
      <c r="W1139" s="17" t="s">
        <v>2483</v>
      </c>
      <c r="X1139" s="17" t="s">
        <v>442</v>
      </c>
      <c r="Y1139">
        <v>0</v>
      </c>
      <c r="Z1139" s="17" t="s">
        <v>443</v>
      </c>
      <c r="AA1139" s="17" t="s">
        <v>443</v>
      </c>
      <c r="AB1139" s="17" t="s">
        <v>444</v>
      </c>
      <c r="AC1139">
        <v>0</v>
      </c>
      <c r="AD1139">
        <v>0</v>
      </c>
      <c r="AE1139">
        <v>0</v>
      </c>
      <c r="AF1139">
        <v>2022</v>
      </c>
      <c r="AG1139" s="1">
        <v>44562</v>
      </c>
      <c r="AH1139" s="1">
        <v>44773</v>
      </c>
      <c r="AI1139" s="1">
        <v>44785</v>
      </c>
      <c r="AJ1139" s="17" t="s">
        <v>34</v>
      </c>
      <c r="AK1139" s="17" t="s">
        <v>35</v>
      </c>
      <c r="AL1139" s="17" t="s">
        <v>10388</v>
      </c>
      <c r="AM1139" s="17">
        <f>MONTH(EMPENHO[[#This Row],[data_empenho]])</f>
        <v>2</v>
      </c>
    </row>
    <row r="1140" spans="1:39" x14ac:dyDescent="0.25">
      <c r="A1140">
        <v>2</v>
      </c>
      <c r="B1140">
        <v>203</v>
      </c>
      <c r="C1140">
        <v>4</v>
      </c>
      <c r="D1140">
        <v>122</v>
      </c>
      <c r="E1140">
        <v>1</v>
      </c>
      <c r="F1140">
        <v>0</v>
      </c>
      <c r="G1140">
        <v>2081</v>
      </c>
      <c r="H1140" s="17" t="s">
        <v>2481</v>
      </c>
      <c r="I1140">
        <v>1</v>
      </c>
      <c r="J1140">
        <v>0</v>
      </c>
      <c r="K1140" s="17" t="s">
        <v>2482</v>
      </c>
      <c r="L1140" s="1">
        <v>44629</v>
      </c>
      <c r="M1140">
        <v>-506.63</v>
      </c>
      <c r="N1140" s="17" t="s">
        <v>451</v>
      </c>
      <c r="O1140">
        <v>6</v>
      </c>
      <c r="P1140" s="17" t="s">
        <v>438</v>
      </c>
      <c r="Q1140">
        <v>0</v>
      </c>
      <c r="R1140" s="17" t="s">
        <v>439</v>
      </c>
      <c r="S1140" s="17" t="s">
        <v>440</v>
      </c>
      <c r="T1140" s="17" t="s">
        <v>438</v>
      </c>
      <c r="U1140">
        <v>0</v>
      </c>
      <c r="V1140">
        <v>0</v>
      </c>
      <c r="W1140" s="17" t="s">
        <v>4209</v>
      </c>
      <c r="X1140" s="17" t="s">
        <v>442</v>
      </c>
      <c r="Y1140">
        <v>0</v>
      </c>
      <c r="Z1140" s="17" t="s">
        <v>443</v>
      </c>
      <c r="AA1140" s="17" t="s">
        <v>443</v>
      </c>
      <c r="AB1140" s="17" t="s">
        <v>444</v>
      </c>
      <c r="AC1140">
        <v>0</v>
      </c>
      <c r="AD1140">
        <v>0</v>
      </c>
      <c r="AE1140">
        <v>0</v>
      </c>
      <c r="AF1140">
        <v>2022</v>
      </c>
      <c r="AG1140" s="1">
        <v>44562</v>
      </c>
      <c r="AH1140" s="1">
        <v>44773</v>
      </c>
      <c r="AI1140" s="1">
        <v>44785</v>
      </c>
      <c r="AJ1140" s="17" t="s">
        <v>34</v>
      </c>
      <c r="AK1140" s="17" t="s">
        <v>35</v>
      </c>
      <c r="AL1140" s="17" t="s">
        <v>10388</v>
      </c>
      <c r="AM1140" s="17">
        <f>MONTH(EMPENHO[[#This Row],[data_empenho]])</f>
        <v>3</v>
      </c>
    </row>
    <row r="1141" spans="1:39" x14ac:dyDescent="0.25">
      <c r="A1141">
        <v>3</v>
      </c>
      <c r="B1141">
        <v>301</v>
      </c>
      <c r="C1141">
        <v>4</v>
      </c>
      <c r="D1141">
        <v>122</v>
      </c>
      <c r="E1141">
        <v>1</v>
      </c>
      <c r="F1141">
        <v>0</v>
      </c>
      <c r="G1141">
        <v>2067</v>
      </c>
      <c r="H1141" s="17" t="s">
        <v>2478</v>
      </c>
      <c r="I1141">
        <v>1</v>
      </c>
      <c r="J1141">
        <v>0</v>
      </c>
      <c r="K1141" s="17" t="s">
        <v>2484</v>
      </c>
      <c r="L1141" s="1">
        <v>44607</v>
      </c>
      <c r="M1141">
        <v>781.34</v>
      </c>
      <c r="N1141" s="17" t="s">
        <v>437</v>
      </c>
      <c r="O1141">
        <v>6</v>
      </c>
      <c r="P1141" s="17" t="s">
        <v>438</v>
      </c>
      <c r="Q1141">
        <v>0</v>
      </c>
      <c r="R1141" s="17" t="s">
        <v>439</v>
      </c>
      <c r="S1141" s="17" t="s">
        <v>440</v>
      </c>
      <c r="T1141" s="17" t="s">
        <v>438</v>
      </c>
      <c r="U1141">
        <v>0</v>
      </c>
      <c r="V1141">
        <v>0</v>
      </c>
      <c r="W1141" s="17" t="s">
        <v>2485</v>
      </c>
      <c r="X1141" s="17" t="s">
        <v>442</v>
      </c>
      <c r="Y1141">
        <v>0</v>
      </c>
      <c r="Z1141" s="17" t="s">
        <v>443</v>
      </c>
      <c r="AA1141" s="17" t="s">
        <v>443</v>
      </c>
      <c r="AB1141" s="17" t="s">
        <v>444</v>
      </c>
      <c r="AC1141">
        <v>0</v>
      </c>
      <c r="AD1141">
        <v>0</v>
      </c>
      <c r="AE1141">
        <v>0</v>
      </c>
      <c r="AF1141">
        <v>2022</v>
      </c>
      <c r="AG1141" s="1">
        <v>44562</v>
      </c>
      <c r="AH1141" s="1">
        <v>44773</v>
      </c>
      <c r="AI1141" s="1">
        <v>44785</v>
      </c>
      <c r="AJ1141" s="17" t="s">
        <v>34</v>
      </c>
      <c r="AK1141" s="17" t="s">
        <v>35</v>
      </c>
      <c r="AL1141" s="17" t="s">
        <v>10388</v>
      </c>
      <c r="AM1141" s="17">
        <f>MONTH(EMPENHO[[#This Row],[data_empenho]])</f>
        <v>2</v>
      </c>
    </row>
    <row r="1142" spans="1:39" x14ac:dyDescent="0.25">
      <c r="A1142">
        <v>3</v>
      </c>
      <c r="B1142">
        <v>301</v>
      </c>
      <c r="C1142">
        <v>4</v>
      </c>
      <c r="D1142">
        <v>122</v>
      </c>
      <c r="E1142">
        <v>1</v>
      </c>
      <c r="F1142">
        <v>0</v>
      </c>
      <c r="G1142">
        <v>2068</v>
      </c>
      <c r="H1142" s="17" t="s">
        <v>2478</v>
      </c>
      <c r="I1142">
        <v>1</v>
      </c>
      <c r="J1142">
        <v>0</v>
      </c>
      <c r="K1142" s="17" t="s">
        <v>2486</v>
      </c>
      <c r="L1142" s="1">
        <v>44607</v>
      </c>
      <c r="M1142">
        <v>2511.42</v>
      </c>
      <c r="N1142" s="17" t="s">
        <v>437</v>
      </c>
      <c r="O1142">
        <v>6</v>
      </c>
      <c r="P1142" s="17" t="s">
        <v>438</v>
      </c>
      <c r="Q1142">
        <v>0</v>
      </c>
      <c r="R1142" s="17" t="s">
        <v>439</v>
      </c>
      <c r="S1142" s="17" t="s">
        <v>440</v>
      </c>
      <c r="T1142" s="17" t="s">
        <v>438</v>
      </c>
      <c r="U1142">
        <v>0</v>
      </c>
      <c r="V1142">
        <v>0</v>
      </c>
      <c r="W1142" s="17" t="s">
        <v>2487</v>
      </c>
      <c r="X1142" s="17" t="s">
        <v>442</v>
      </c>
      <c r="Y1142">
        <v>0</v>
      </c>
      <c r="Z1142" s="17" t="s">
        <v>443</v>
      </c>
      <c r="AA1142" s="17" t="s">
        <v>443</v>
      </c>
      <c r="AB1142" s="17" t="s">
        <v>444</v>
      </c>
      <c r="AC1142">
        <v>0</v>
      </c>
      <c r="AD1142">
        <v>0</v>
      </c>
      <c r="AE1142">
        <v>0</v>
      </c>
      <c r="AF1142">
        <v>2022</v>
      </c>
      <c r="AG1142" s="1">
        <v>44562</v>
      </c>
      <c r="AH1142" s="1">
        <v>44773</v>
      </c>
      <c r="AI1142" s="1">
        <v>44785</v>
      </c>
      <c r="AJ1142" s="17" t="s">
        <v>34</v>
      </c>
      <c r="AK1142" s="17" t="s">
        <v>35</v>
      </c>
      <c r="AL1142" s="17" t="s">
        <v>10388</v>
      </c>
      <c r="AM1142" s="17">
        <f>MONTH(EMPENHO[[#This Row],[data_empenho]])</f>
        <v>2</v>
      </c>
    </row>
    <row r="1143" spans="1:39" x14ac:dyDescent="0.25">
      <c r="A1143">
        <v>3</v>
      </c>
      <c r="B1143">
        <v>301</v>
      </c>
      <c r="C1143">
        <v>4</v>
      </c>
      <c r="D1143">
        <v>122</v>
      </c>
      <c r="E1143">
        <v>1</v>
      </c>
      <c r="F1143">
        <v>0</v>
      </c>
      <c r="G1143">
        <v>2068</v>
      </c>
      <c r="H1143" s="17" t="s">
        <v>2478</v>
      </c>
      <c r="I1143">
        <v>1</v>
      </c>
      <c r="J1143">
        <v>0</v>
      </c>
      <c r="K1143" s="17" t="s">
        <v>2488</v>
      </c>
      <c r="L1143" s="1">
        <v>44607</v>
      </c>
      <c r="M1143">
        <v>332.74</v>
      </c>
      <c r="N1143" s="17" t="s">
        <v>437</v>
      </c>
      <c r="O1143">
        <v>6</v>
      </c>
      <c r="P1143" s="17" t="s">
        <v>438</v>
      </c>
      <c r="Q1143">
        <v>0</v>
      </c>
      <c r="R1143" s="17" t="s">
        <v>439</v>
      </c>
      <c r="S1143" s="17" t="s">
        <v>440</v>
      </c>
      <c r="T1143" s="17" t="s">
        <v>438</v>
      </c>
      <c r="U1143">
        <v>0</v>
      </c>
      <c r="V1143">
        <v>0</v>
      </c>
      <c r="W1143" s="17" t="s">
        <v>2489</v>
      </c>
      <c r="X1143" s="17" t="s">
        <v>442</v>
      </c>
      <c r="Y1143">
        <v>0</v>
      </c>
      <c r="Z1143" s="17" t="s">
        <v>443</v>
      </c>
      <c r="AA1143" s="17" t="s">
        <v>443</v>
      </c>
      <c r="AB1143" s="17" t="s">
        <v>444</v>
      </c>
      <c r="AC1143">
        <v>0</v>
      </c>
      <c r="AD1143">
        <v>0</v>
      </c>
      <c r="AE1143">
        <v>0</v>
      </c>
      <c r="AF1143">
        <v>2022</v>
      </c>
      <c r="AG1143" s="1">
        <v>44562</v>
      </c>
      <c r="AH1143" s="1">
        <v>44773</v>
      </c>
      <c r="AI1143" s="1">
        <v>44785</v>
      </c>
      <c r="AJ1143" s="17" t="s">
        <v>34</v>
      </c>
      <c r="AK1143" s="17" t="s">
        <v>35</v>
      </c>
      <c r="AL1143" s="17" t="s">
        <v>10388</v>
      </c>
      <c r="AM1143" s="17">
        <f>MONTH(EMPENHO[[#This Row],[data_empenho]])</f>
        <v>2</v>
      </c>
    </row>
    <row r="1144" spans="1:39" x14ac:dyDescent="0.25">
      <c r="A1144">
        <v>3</v>
      </c>
      <c r="B1144">
        <v>301</v>
      </c>
      <c r="C1144">
        <v>4</v>
      </c>
      <c r="D1144">
        <v>122</v>
      </c>
      <c r="E1144">
        <v>1</v>
      </c>
      <c r="F1144">
        <v>0</v>
      </c>
      <c r="G1144">
        <v>2068</v>
      </c>
      <c r="H1144" s="17" t="s">
        <v>2478</v>
      </c>
      <c r="I1144">
        <v>1</v>
      </c>
      <c r="J1144">
        <v>0</v>
      </c>
      <c r="K1144" s="17" t="s">
        <v>2490</v>
      </c>
      <c r="L1144" s="1">
        <v>44607</v>
      </c>
      <c r="M1144">
        <v>499.11</v>
      </c>
      <c r="N1144" s="17" t="s">
        <v>437</v>
      </c>
      <c r="O1144">
        <v>6</v>
      </c>
      <c r="P1144" s="17" t="s">
        <v>438</v>
      </c>
      <c r="Q1144">
        <v>0</v>
      </c>
      <c r="R1144" s="17" t="s">
        <v>439</v>
      </c>
      <c r="S1144" s="17" t="s">
        <v>440</v>
      </c>
      <c r="T1144" s="17" t="s">
        <v>438</v>
      </c>
      <c r="U1144">
        <v>0</v>
      </c>
      <c r="V1144">
        <v>0</v>
      </c>
      <c r="W1144" s="17" t="s">
        <v>2491</v>
      </c>
      <c r="X1144" s="17" t="s">
        <v>442</v>
      </c>
      <c r="Y1144">
        <v>0</v>
      </c>
      <c r="Z1144" s="17" t="s">
        <v>443</v>
      </c>
      <c r="AA1144" s="17" t="s">
        <v>443</v>
      </c>
      <c r="AB1144" s="17" t="s">
        <v>444</v>
      </c>
      <c r="AC1144">
        <v>0</v>
      </c>
      <c r="AD1144">
        <v>0</v>
      </c>
      <c r="AE1144">
        <v>0</v>
      </c>
      <c r="AF1144">
        <v>2022</v>
      </c>
      <c r="AG1144" s="1">
        <v>44562</v>
      </c>
      <c r="AH1144" s="1">
        <v>44773</v>
      </c>
      <c r="AI1144" s="1">
        <v>44785</v>
      </c>
      <c r="AJ1144" s="17" t="s">
        <v>34</v>
      </c>
      <c r="AK1144" s="17" t="s">
        <v>35</v>
      </c>
      <c r="AL1144" s="17" t="s">
        <v>10388</v>
      </c>
      <c r="AM1144" s="17">
        <f>MONTH(EMPENHO[[#This Row],[data_empenho]])</f>
        <v>2</v>
      </c>
    </row>
    <row r="1145" spans="1:39" x14ac:dyDescent="0.25">
      <c r="A1145">
        <v>4</v>
      </c>
      <c r="B1145">
        <v>401</v>
      </c>
      <c r="C1145">
        <v>4</v>
      </c>
      <c r="D1145">
        <v>129</v>
      </c>
      <c r="E1145">
        <v>1</v>
      </c>
      <c r="F1145">
        <v>0</v>
      </c>
      <c r="G1145">
        <v>2077</v>
      </c>
      <c r="H1145" s="17" t="s">
        <v>2478</v>
      </c>
      <c r="I1145">
        <v>1</v>
      </c>
      <c r="J1145">
        <v>0</v>
      </c>
      <c r="K1145" s="17" t="s">
        <v>2492</v>
      </c>
      <c r="L1145" s="1">
        <v>44607</v>
      </c>
      <c r="M1145">
        <v>3804.7</v>
      </c>
      <c r="N1145" s="17" t="s">
        <v>437</v>
      </c>
      <c r="O1145">
        <v>6</v>
      </c>
      <c r="P1145" s="17" t="s">
        <v>438</v>
      </c>
      <c r="Q1145">
        <v>0</v>
      </c>
      <c r="R1145" s="17" t="s">
        <v>439</v>
      </c>
      <c r="S1145" s="17" t="s">
        <v>440</v>
      </c>
      <c r="T1145" s="17" t="s">
        <v>438</v>
      </c>
      <c r="U1145">
        <v>0</v>
      </c>
      <c r="V1145">
        <v>0</v>
      </c>
      <c r="W1145" s="17" t="s">
        <v>2493</v>
      </c>
      <c r="X1145" s="17" t="s">
        <v>442</v>
      </c>
      <c r="Y1145">
        <v>0</v>
      </c>
      <c r="Z1145" s="17" t="s">
        <v>443</v>
      </c>
      <c r="AA1145" s="17" t="s">
        <v>443</v>
      </c>
      <c r="AB1145" s="17" t="s">
        <v>444</v>
      </c>
      <c r="AC1145">
        <v>0</v>
      </c>
      <c r="AD1145">
        <v>0</v>
      </c>
      <c r="AE1145">
        <v>0</v>
      </c>
      <c r="AF1145">
        <v>2022</v>
      </c>
      <c r="AG1145" s="1">
        <v>44562</v>
      </c>
      <c r="AH1145" s="1">
        <v>44773</v>
      </c>
      <c r="AI1145" s="1">
        <v>44785</v>
      </c>
      <c r="AJ1145" s="17" t="s">
        <v>34</v>
      </c>
      <c r="AK1145" s="17" t="s">
        <v>35</v>
      </c>
      <c r="AL1145" s="17" t="s">
        <v>10388</v>
      </c>
      <c r="AM1145" s="17">
        <f>MONTH(EMPENHO[[#This Row],[data_empenho]])</f>
        <v>2</v>
      </c>
    </row>
    <row r="1146" spans="1:39" x14ac:dyDescent="0.25">
      <c r="A1146">
        <v>4</v>
      </c>
      <c r="B1146">
        <v>401</v>
      </c>
      <c r="C1146">
        <v>4</v>
      </c>
      <c r="D1146">
        <v>129</v>
      </c>
      <c r="E1146">
        <v>1</v>
      </c>
      <c r="F1146">
        <v>0</v>
      </c>
      <c r="G1146">
        <v>2077</v>
      </c>
      <c r="H1146" s="17" t="s">
        <v>2478</v>
      </c>
      <c r="I1146">
        <v>1</v>
      </c>
      <c r="J1146">
        <v>0</v>
      </c>
      <c r="K1146" s="17" t="s">
        <v>2494</v>
      </c>
      <c r="L1146" s="1">
        <v>44607</v>
      </c>
      <c r="M1146">
        <v>499.11</v>
      </c>
      <c r="N1146" s="17" t="s">
        <v>437</v>
      </c>
      <c r="O1146">
        <v>6</v>
      </c>
      <c r="P1146" s="17" t="s">
        <v>438</v>
      </c>
      <c r="Q1146">
        <v>0</v>
      </c>
      <c r="R1146" s="17" t="s">
        <v>439</v>
      </c>
      <c r="S1146" s="17" t="s">
        <v>440</v>
      </c>
      <c r="T1146" s="17" t="s">
        <v>438</v>
      </c>
      <c r="U1146">
        <v>0</v>
      </c>
      <c r="V1146">
        <v>0</v>
      </c>
      <c r="W1146" s="17" t="s">
        <v>2495</v>
      </c>
      <c r="X1146" s="17" t="s">
        <v>442</v>
      </c>
      <c r="Y1146">
        <v>0</v>
      </c>
      <c r="Z1146" s="17" t="s">
        <v>443</v>
      </c>
      <c r="AA1146" s="17" t="s">
        <v>443</v>
      </c>
      <c r="AB1146" s="17" t="s">
        <v>444</v>
      </c>
      <c r="AC1146">
        <v>0</v>
      </c>
      <c r="AD1146">
        <v>0</v>
      </c>
      <c r="AE1146">
        <v>0</v>
      </c>
      <c r="AF1146">
        <v>2022</v>
      </c>
      <c r="AG1146" s="1">
        <v>44562</v>
      </c>
      <c r="AH1146" s="1">
        <v>44773</v>
      </c>
      <c r="AI1146" s="1">
        <v>44785</v>
      </c>
      <c r="AJ1146" s="17" t="s">
        <v>34</v>
      </c>
      <c r="AK1146" s="17" t="s">
        <v>35</v>
      </c>
      <c r="AL1146" s="17" t="s">
        <v>10388</v>
      </c>
      <c r="AM1146" s="17">
        <f>MONTH(EMPENHO[[#This Row],[data_empenho]])</f>
        <v>2</v>
      </c>
    </row>
    <row r="1147" spans="1:39" x14ac:dyDescent="0.25">
      <c r="A1147">
        <v>4</v>
      </c>
      <c r="B1147">
        <v>401</v>
      </c>
      <c r="C1147">
        <v>4</v>
      </c>
      <c r="D1147">
        <v>129</v>
      </c>
      <c r="E1147">
        <v>1</v>
      </c>
      <c r="F1147">
        <v>0</v>
      </c>
      <c r="G1147">
        <v>2077</v>
      </c>
      <c r="H1147" s="17" t="s">
        <v>2478</v>
      </c>
      <c r="I1147">
        <v>1</v>
      </c>
      <c r="J1147">
        <v>0</v>
      </c>
      <c r="K1147" s="17" t="s">
        <v>2496</v>
      </c>
      <c r="L1147" s="1">
        <v>44607</v>
      </c>
      <c r="M1147">
        <v>499.11</v>
      </c>
      <c r="N1147" s="17" t="s">
        <v>437</v>
      </c>
      <c r="O1147">
        <v>6</v>
      </c>
      <c r="P1147" s="17" t="s">
        <v>438</v>
      </c>
      <c r="Q1147">
        <v>0</v>
      </c>
      <c r="R1147" s="17" t="s">
        <v>439</v>
      </c>
      <c r="S1147" s="17" t="s">
        <v>440</v>
      </c>
      <c r="T1147" s="17" t="s">
        <v>438</v>
      </c>
      <c r="U1147">
        <v>0</v>
      </c>
      <c r="V1147">
        <v>0</v>
      </c>
      <c r="W1147" s="17" t="s">
        <v>2497</v>
      </c>
      <c r="X1147" s="17" t="s">
        <v>442</v>
      </c>
      <c r="Y1147">
        <v>0</v>
      </c>
      <c r="Z1147" s="17" t="s">
        <v>443</v>
      </c>
      <c r="AA1147" s="17" t="s">
        <v>443</v>
      </c>
      <c r="AB1147" s="17" t="s">
        <v>444</v>
      </c>
      <c r="AC1147">
        <v>0</v>
      </c>
      <c r="AD1147">
        <v>0</v>
      </c>
      <c r="AE1147">
        <v>0</v>
      </c>
      <c r="AF1147">
        <v>2022</v>
      </c>
      <c r="AG1147" s="1">
        <v>44562</v>
      </c>
      <c r="AH1147" s="1">
        <v>44773</v>
      </c>
      <c r="AI1147" s="1">
        <v>44785</v>
      </c>
      <c r="AJ1147" s="17" t="s">
        <v>34</v>
      </c>
      <c r="AK1147" s="17" t="s">
        <v>35</v>
      </c>
      <c r="AL1147" s="17" t="s">
        <v>10388</v>
      </c>
      <c r="AM1147" s="17">
        <f>MONTH(EMPENHO[[#This Row],[data_empenho]])</f>
        <v>2</v>
      </c>
    </row>
    <row r="1148" spans="1:39" x14ac:dyDescent="0.25">
      <c r="A1148">
        <v>4</v>
      </c>
      <c r="B1148">
        <v>401</v>
      </c>
      <c r="C1148">
        <v>4</v>
      </c>
      <c r="D1148">
        <v>129</v>
      </c>
      <c r="E1148">
        <v>1</v>
      </c>
      <c r="F1148">
        <v>0</v>
      </c>
      <c r="G1148">
        <v>2077</v>
      </c>
      <c r="H1148" s="17" t="s">
        <v>2478</v>
      </c>
      <c r="I1148">
        <v>1</v>
      </c>
      <c r="J1148">
        <v>0</v>
      </c>
      <c r="K1148" s="17" t="s">
        <v>2498</v>
      </c>
      <c r="L1148" s="1">
        <v>44607</v>
      </c>
      <c r="M1148">
        <v>2081.42</v>
      </c>
      <c r="N1148" s="17" t="s">
        <v>437</v>
      </c>
      <c r="O1148">
        <v>6</v>
      </c>
      <c r="P1148" s="17" t="s">
        <v>438</v>
      </c>
      <c r="Q1148">
        <v>0</v>
      </c>
      <c r="R1148" s="17" t="s">
        <v>439</v>
      </c>
      <c r="S1148" s="17" t="s">
        <v>440</v>
      </c>
      <c r="T1148" s="17" t="s">
        <v>438</v>
      </c>
      <c r="U1148">
        <v>0</v>
      </c>
      <c r="V1148">
        <v>0</v>
      </c>
      <c r="W1148" s="17" t="s">
        <v>2499</v>
      </c>
      <c r="X1148" s="17" t="s">
        <v>442</v>
      </c>
      <c r="Y1148">
        <v>0</v>
      </c>
      <c r="Z1148" s="17" t="s">
        <v>443</v>
      </c>
      <c r="AA1148" s="17" t="s">
        <v>443</v>
      </c>
      <c r="AB1148" s="17" t="s">
        <v>444</v>
      </c>
      <c r="AC1148">
        <v>0</v>
      </c>
      <c r="AD1148">
        <v>0</v>
      </c>
      <c r="AE1148">
        <v>0</v>
      </c>
      <c r="AF1148">
        <v>2022</v>
      </c>
      <c r="AG1148" s="1">
        <v>44562</v>
      </c>
      <c r="AH1148" s="1">
        <v>44773</v>
      </c>
      <c r="AI1148" s="1">
        <v>44785</v>
      </c>
      <c r="AJ1148" s="17" t="s">
        <v>34</v>
      </c>
      <c r="AK1148" s="17" t="s">
        <v>35</v>
      </c>
      <c r="AL1148" s="17" t="s">
        <v>10388</v>
      </c>
      <c r="AM1148" s="17">
        <f>MONTH(EMPENHO[[#This Row],[data_empenho]])</f>
        <v>2</v>
      </c>
    </row>
    <row r="1149" spans="1:39" x14ac:dyDescent="0.25">
      <c r="A1149">
        <v>6</v>
      </c>
      <c r="B1149">
        <v>601</v>
      </c>
      <c r="C1149">
        <v>4</v>
      </c>
      <c r="D1149">
        <v>122</v>
      </c>
      <c r="E1149">
        <v>1</v>
      </c>
      <c r="F1149">
        <v>0</v>
      </c>
      <c r="G1149">
        <v>2072</v>
      </c>
      <c r="H1149" s="17" t="s">
        <v>2478</v>
      </c>
      <c r="I1149">
        <v>1</v>
      </c>
      <c r="J1149">
        <v>0</v>
      </c>
      <c r="K1149" s="17" t="s">
        <v>2500</v>
      </c>
      <c r="L1149" s="1">
        <v>44607</v>
      </c>
      <c r="M1149">
        <v>4007.07</v>
      </c>
      <c r="N1149" s="17" t="s">
        <v>437</v>
      </c>
      <c r="O1149">
        <v>6</v>
      </c>
      <c r="P1149" s="17" t="s">
        <v>438</v>
      </c>
      <c r="Q1149">
        <v>0</v>
      </c>
      <c r="R1149" s="17" t="s">
        <v>439</v>
      </c>
      <c r="S1149" s="17" t="s">
        <v>440</v>
      </c>
      <c r="T1149" s="17" t="s">
        <v>438</v>
      </c>
      <c r="U1149">
        <v>0</v>
      </c>
      <c r="V1149">
        <v>0</v>
      </c>
      <c r="W1149" s="17" t="s">
        <v>2501</v>
      </c>
      <c r="X1149" s="17" t="s">
        <v>442</v>
      </c>
      <c r="Y1149">
        <v>0</v>
      </c>
      <c r="Z1149" s="17" t="s">
        <v>443</v>
      </c>
      <c r="AA1149" s="17" t="s">
        <v>443</v>
      </c>
      <c r="AB1149" s="17" t="s">
        <v>444</v>
      </c>
      <c r="AC1149">
        <v>0</v>
      </c>
      <c r="AD1149">
        <v>0</v>
      </c>
      <c r="AE1149">
        <v>0</v>
      </c>
      <c r="AF1149">
        <v>2022</v>
      </c>
      <c r="AG1149" s="1">
        <v>44562</v>
      </c>
      <c r="AH1149" s="1">
        <v>44773</v>
      </c>
      <c r="AI1149" s="1">
        <v>44785</v>
      </c>
      <c r="AJ1149" s="17" t="s">
        <v>34</v>
      </c>
      <c r="AK1149" s="17" t="s">
        <v>35</v>
      </c>
      <c r="AL1149" s="17" t="s">
        <v>10388</v>
      </c>
      <c r="AM1149" s="17">
        <f>MONTH(EMPENHO[[#This Row],[data_empenho]])</f>
        <v>2</v>
      </c>
    </row>
    <row r="1150" spans="1:39" x14ac:dyDescent="0.25">
      <c r="A1150">
        <v>7</v>
      </c>
      <c r="B1150">
        <v>701</v>
      </c>
      <c r="C1150">
        <v>4</v>
      </c>
      <c r="D1150">
        <v>122</v>
      </c>
      <c r="E1150">
        <v>1</v>
      </c>
      <c r="F1150">
        <v>0</v>
      </c>
      <c r="G1150">
        <v>2001</v>
      </c>
      <c r="H1150" s="17" t="s">
        <v>2478</v>
      </c>
      <c r="I1150">
        <v>1</v>
      </c>
      <c r="J1150">
        <v>0</v>
      </c>
      <c r="K1150" s="17" t="s">
        <v>2502</v>
      </c>
      <c r="L1150" s="1">
        <v>44607</v>
      </c>
      <c r="M1150">
        <v>7815.36</v>
      </c>
      <c r="N1150" s="17" t="s">
        <v>437</v>
      </c>
      <c r="O1150">
        <v>6</v>
      </c>
      <c r="P1150" s="17" t="s">
        <v>438</v>
      </c>
      <c r="Q1150">
        <v>0</v>
      </c>
      <c r="R1150" s="17" t="s">
        <v>439</v>
      </c>
      <c r="S1150" s="17" t="s">
        <v>440</v>
      </c>
      <c r="T1150" s="17" t="s">
        <v>438</v>
      </c>
      <c r="U1150">
        <v>0</v>
      </c>
      <c r="V1150">
        <v>0</v>
      </c>
      <c r="W1150" s="17" t="s">
        <v>2503</v>
      </c>
      <c r="X1150" s="17" t="s">
        <v>442</v>
      </c>
      <c r="Y1150">
        <v>0</v>
      </c>
      <c r="Z1150" s="17" t="s">
        <v>443</v>
      </c>
      <c r="AA1150" s="17" t="s">
        <v>443</v>
      </c>
      <c r="AB1150" s="17" t="s">
        <v>444</v>
      </c>
      <c r="AC1150">
        <v>0</v>
      </c>
      <c r="AD1150">
        <v>0</v>
      </c>
      <c r="AE1150">
        <v>0</v>
      </c>
      <c r="AF1150">
        <v>2022</v>
      </c>
      <c r="AG1150" s="1">
        <v>44562</v>
      </c>
      <c r="AH1150" s="1">
        <v>44773</v>
      </c>
      <c r="AI1150" s="1">
        <v>44785</v>
      </c>
      <c r="AJ1150" s="17" t="s">
        <v>34</v>
      </c>
      <c r="AK1150" s="17" t="s">
        <v>35</v>
      </c>
      <c r="AL1150" s="17" t="s">
        <v>10388</v>
      </c>
      <c r="AM1150" s="17">
        <f>MONTH(EMPENHO[[#This Row],[data_empenho]])</f>
        <v>2</v>
      </c>
    </row>
    <row r="1151" spans="1:39" x14ac:dyDescent="0.25">
      <c r="A1151">
        <v>9</v>
      </c>
      <c r="B1151">
        <v>901</v>
      </c>
      <c r="C1151">
        <v>4</v>
      </c>
      <c r="D1151">
        <v>122</v>
      </c>
      <c r="E1151">
        <v>1</v>
      </c>
      <c r="F1151">
        <v>0</v>
      </c>
      <c r="G1151">
        <v>2010</v>
      </c>
      <c r="H1151" s="17" t="s">
        <v>2478</v>
      </c>
      <c r="I1151">
        <v>1</v>
      </c>
      <c r="J1151">
        <v>0</v>
      </c>
      <c r="K1151" s="17" t="s">
        <v>2504</v>
      </c>
      <c r="L1151" s="1">
        <v>44607</v>
      </c>
      <c r="M1151">
        <v>1359.32</v>
      </c>
      <c r="N1151" s="17" t="s">
        <v>437</v>
      </c>
      <c r="O1151">
        <v>6</v>
      </c>
      <c r="P1151" s="17" t="s">
        <v>438</v>
      </c>
      <c r="Q1151">
        <v>0</v>
      </c>
      <c r="R1151" s="17" t="s">
        <v>439</v>
      </c>
      <c r="S1151" s="17" t="s">
        <v>440</v>
      </c>
      <c r="T1151" s="17" t="s">
        <v>438</v>
      </c>
      <c r="U1151">
        <v>0</v>
      </c>
      <c r="V1151">
        <v>0</v>
      </c>
      <c r="W1151" s="17" t="s">
        <v>2505</v>
      </c>
      <c r="X1151" s="17" t="s">
        <v>442</v>
      </c>
      <c r="Y1151">
        <v>0</v>
      </c>
      <c r="Z1151" s="17" t="s">
        <v>443</v>
      </c>
      <c r="AA1151" s="17" t="s">
        <v>443</v>
      </c>
      <c r="AB1151" s="17" t="s">
        <v>444</v>
      </c>
      <c r="AC1151">
        <v>0</v>
      </c>
      <c r="AD1151">
        <v>0</v>
      </c>
      <c r="AE1151">
        <v>0</v>
      </c>
      <c r="AF1151">
        <v>2022</v>
      </c>
      <c r="AG1151" s="1">
        <v>44562</v>
      </c>
      <c r="AH1151" s="1">
        <v>44773</v>
      </c>
      <c r="AI1151" s="1">
        <v>44785</v>
      </c>
      <c r="AJ1151" s="17" t="s">
        <v>34</v>
      </c>
      <c r="AK1151" s="17" t="s">
        <v>35</v>
      </c>
      <c r="AL1151" s="17" t="s">
        <v>10388</v>
      </c>
      <c r="AM1151" s="17">
        <f>MONTH(EMPENHO[[#This Row],[data_empenho]])</f>
        <v>2</v>
      </c>
    </row>
    <row r="1152" spans="1:39" x14ac:dyDescent="0.25">
      <c r="A1152">
        <v>9</v>
      </c>
      <c r="B1152">
        <v>902</v>
      </c>
      <c r="C1152">
        <v>8</v>
      </c>
      <c r="D1152">
        <v>244</v>
      </c>
      <c r="E1152">
        <v>11</v>
      </c>
      <c r="F1152">
        <v>0</v>
      </c>
      <c r="G1152">
        <v>2018</v>
      </c>
      <c r="H1152" s="17" t="s">
        <v>2478</v>
      </c>
      <c r="I1152">
        <v>1</v>
      </c>
      <c r="J1152">
        <v>0</v>
      </c>
      <c r="K1152" s="17" t="s">
        <v>2506</v>
      </c>
      <c r="L1152" s="1">
        <v>44607</v>
      </c>
      <c r="M1152">
        <v>2310.12</v>
      </c>
      <c r="N1152" s="17" t="s">
        <v>437</v>
      </c>
      <c r="O1152">
        <v>6</v>
      </c>
      <c r="P1152" s="17" t="s">
        <v>438</v>
      </c>
      <c r="Q1152">
        <v>0</v>
      </c>
      <c r="R1152" s="17" t="s">
        <v>439</v>
      </c>
      <c r="S1152" s="17" t="s">
        <v>440</v>
      </c>
      <c r="T1152" s="17" t="s">
        <v>438</v>
      </c>
      <c r="U1152">
        <v>0</v>
      </c>
      <c r="V1152">
        <v>0</v>
      </c>
      <c r="W1152" s="17" t="s">
        <v>2507</v>
      </c>
      <c r="X1152" s="17" t="s">
        <v>442</v>
      </c>
      <c r="Y1152">
        <v>0</v>
      </c>
      <c r="Z1152" s="17" t="s">
        <v>443</v>
      </c>
      <c r="AA1152" s="17" t="s">
        <v>443</v>
      </c>
      <c r="AB1152" s="17" t="s">
        <v>444</v>
      </c>
      <c r="AC1152">
        <v>0</v>
      </c>
      <c r="AD1152">
        <v>0</v>
      </c>
      <c r="AE1152">
        <v>0</v>
      </c>
      <c r="AF1152">
        <v>2022</v>
      </c>
      <c r="AG1152" s="1">
        <v>44562</v>
      </c>
      <c r="AH1152" s="1">
        <v>44773</v>
      </c>
      <c r="AI1152" s="1">
        <v>44785</v>
      </c>
      <c r="AJ1152" s="17" t="s">
        <v>34</v>
      </c>
      <c r="AK1152" s="17" t="s">
        <v>35</v>
      </c>
      <c r="AL1152" s="17" t="s">
        <v>10388</v>
      </c>
      <c r="AM1152" s="17">
        <f>MONTH(EMPENHO[[#This Row],[data_empenho]])</f>
        <v>2</v>
      </c>
    </row>
    <row r="1153" spans="1:39" x14ac:dyDescent="0.25">
      <c r="A1153">
        <v>10</v>
      </c>
      <c r="B1153">
        <v>1001</v>
      </c>
      <c r="C1153">
        <v>4</v>
      </c>
      <c r="D1153">
        <v>122</v>
      </c>
      <c r="E1153">
        <v>1</v>
      </c>
      <c r="F1153">
        <v>0</v>
      </c>
      <c r="G1153">
        <v>2050</v>
      </c>
      <c r="H1153" s="17" t="s">
        <v>2478</v>
      </c>
      <c r="I1153">
        <v>1</v>
      </c>
      <c r="J1153">
        <v>0</v>
      </c>
      <c r="K1153" s="17" t="s">
        <v>2508</v>
      </c>
      <c r="L1153" s="1">
        <v>44607</v>
      </c>
      <c r="M1153">
        <v>5094.6400000000003</v>
      </c>
      <c r="N1153" s="17" t="s">
        <v>437</v>
      </c>
      <c r="O1153">
        <v>6</v>
      </c>
      <c r="P1153" s="17" t="s">
        <v>438</v>
      </c>
      <c r="Q1153">
        <v>0</v>
      </c>
      <c r="R1153" s="17" t="s">
        <v>439</v>
      </c>
      <c r="S1153" s="17" t="s">
        <v>440</v>
      </c>
      <c r="T1153" s="17" t="s">
        <v>438</v>
      </c>
      <c r="U1153">
        <v>0</v>
      </c>
      <c r="V1153">
        <v>0</v>
      </c>
      <c r="W1153" s="17" t="s">
        <v>2509</v>
      </c>
      <c r="X1153" s="17" t="s">
        <v>442</v>
      </c>
      <c r="Y1153">
        <v>0</v>
      </c>
      <c r="Z1153" s="17" t="s">
        <v>443</v>
      </c>
      <c r="AA1153" s="17" t="s">
        <v>443</v>
      </c>
      <c r="AB1153" s="17" t="s">
        <v>444</v>
      </c>
      <c r="AC1153">
        <v>0</v>
      </c>
      <c r="AD1153">
        <v>0</v>
      </c>
      <c r="AE1153">
        <v>0</v>
      </c>
      <c r="AF1153">
        <v>2022</v>
      </c>
      <c r="AG1153" s="1">
        <v>44562</v>
      </c>
      <c r="AH1153" s="1">
        <v>44773</v>
      </c>
      <c r="AI1153" s="1">
        <v>44785</v>
      </c>
      <c r="AJ1153" s="17" t="s">
        <v>34</v>
      </c>
      <c r="AK1153" s="17" t="s">
        <v>35</v>
      </c>
      <c r="AL1153" s="17" t="s">
        <v>10388</v>
      </c>
      <c r="AM1153" s="17">
        <f>MONTH(EMPENHO[[#This Row],[data_empenho]])</f>
        <v>2</v>
      </c>
    </row>
    <row r="1154" spans="1:39" x14ac:dyDescent="0.25">
      <c r="A1154">
        <v>5</v>
      </c>
      <c r="B1154">
        <v>501</v>
      </c>
      <c r="C1154">
        <v>4</v>
      </c>
      <c r="D1154">
        <v>122</v>
      </c>
      <c r="E1154">
        <v>1</v>
      </c>
      <c r="F1154">
        <v>0</v>
      </c>
      <c r="G1154">
        <v>2022</v>
      </c>
      <c r="H1154" s="17" t="s">
        <v>2478</v>
      </c>
      <c r="I1154">
        <v>1</v>
      </c>
      <c r="J1154">
        <v>0</v>
      </c>
      <c r="K1154" s="17" t="s">
        <v>2510</v>
      </c>
      <c r="L1154" s="1">
        <v>44607</v>
      </c>
      <c r="M1154">
        <v>1470.87</v>
      </c>
      <c r="N1154" s="17" t="s">
        <v>437</v>
      </c>
      <c r="O1154">
        <v>6</v>
      </c>
      <c r="P1154" s="17" t="s">
        <v>438</v>
      </c>
      <c r="Q1154">
        <v>0</v>
      </c>
      <c r="R1154" s="17" t="s">
        <v>439</v>
      </c>
      <c r="S1154" s="17" t="s">
        <v>440</v>
      </c>
      <c r="T1154" s="17" t="s">
        <v>438</v>
      </c>
      <c r="U1154">
        <v>0</v>
      </c>
      <c r="V1154">
        <v>0</v>
      </c>
      <c r="W1154" s="17" t="s">
        <v>2511</v>
      </c>
      <c r="X1154" s="17" t="s">
        <v>442</v>
      </c>
      <c r="Y1154">
        <v>0</v>
      </c>
      <c r="Z1154" s="17" t="s">
        <v>443</v>
      </c>
      <c r="AA1154" s="17" t="s">
        <v>443</v>
      </c>
      <c r="AB1154" s="17" t="s">
        <v>444</v>
      </c>
      <c r="AC1154">
        <v>0</v>
      </c>
      <c r="AD1154">
        <v>0</v>
      </c>
      <c r="AE1154">
        <v>0</v>
      </c>
      <c r="AF1154">
        <v>2022</v>
      </c>
      <c r="AG1154" s="1">
        <v>44562</v>
      </c>
      <c r="AH1154" s="1">
        <v>44773</v>
      </c>
      <c r="AI1154" s="1">
        <v>44785</v>
      </c>
      <c r="AJ1154" s="17" t="s">
        <v>34</v>
      </c>
      <c r="AK1154" s="17" t="s">
        <v>35</v>
      </c>
      <c r="AL1154" s="17" t="s">
        <v>10388</v>
      </c>
      <c r="AM1154" s="17">
        <f>MONTH(EMPENHO[[#This Row],[data_empenho]])</f>
        <v>2</v>
      </c>
    </row>
    <row r="1155" spans="1:39" x14ac:dyDescent="0.25">
      <c r="A1155">
        <v>5</v>
      </c>
      <c r="B1155">
        <v>502</v>
      </c>
      <c r="C1155">
        <v>12</v>
      </c>
      <c r="D1155">
        <v>365</v>
      </c>
      <c r="E1155">
        <v>2</v>
      </c>
      <c r="F1155">
        <v>0</v>
      </c>
      <c r="G1155">
        <v>2026</v>
      </c>
      <c r="H1155" s="17" t="s">
        <v>2478</v>
      </c>
      <c r="I1155">
        <v>31</v>
      </c>
      <c r="J1155">
        <v>0</v>
      </c>
      <c r="K1155" s="17" t="s">
        <v>2512</v>
      </c>
      <c r="L1155" s="1">
        <v>44607</v>
      </c>
      <c r="M1155">
        <v>11328.13</v>
      </c>
      <c r="N1155" s="17" t="s">
        <v>437</v>
      </c>
      <c r="O1155">
        <v>6</v>
      </c>
      <c r="P1155" s="17" t="s">
        <v>438</v>
      </c>
      <c r="Q1155">
        <v>501</v>
      </c>
      <c r="R1155" s="17" t="s">
        <v>439</v>
      </c>
      <c r="S1155" s="17" t="s">
        <v>440</v>
      </c>
      <c r="T1155" s="17" t="s">
        <v>438</v>
      </c>
      <c r="U1155">
        <v>0</v>
      </c>
      <c r="V1155">
        <v>0</v>
      </c>
      <c r="W1155" s="17" t="s">
        <v>2513</v>
      </c>
      <c r="X1155" s="17" t="s">
        <v>442</v>
      </c>
      <c r="Y1155">
        <v>0</v>
      </c>
      <c r="Z1155" s="17" t="s">
        <v>443</v>
      </c>
      <c r="AA1155" s="17" t="s">
        <v>443</v>
      </c>
      <c r="AB1155" s="17" t="s">
        <v>444</v>
      </c>
      <c r="AC1155">
        <v>0</v>
      </c>
      <c r="AD1155">
        <v>0</v>
      </c>
      <c r="AE1155">
        <v>0</v>
      </c>
      <c r="AF1155">
        <v>2022</v>
      </c>
      <c r="AG1155" s="1">
        <v>44562</v>
      </c>
      <c r="AH1155" s="1">
        <v>44773</v>
      </c>
      <c r="AI1155" s="1">
        <v>44785</v>
      </c>
      <c r="AJ1155" s="17" t="s">
        <v>34</v>
      </c>
      <c r="AK1155" s="17" t="s">
        <v>35</v>
      </c>
      <c r="AL1155" s="17" t="s">
        <v>10388</v>
      </c>
      <c r="AM1155" s="17">
        <f>MONTH(EMPENHO[[#This Row],[data_empenho]])</f>
        <v>2</v>
      </c>
    </row>
    <row r="1156" spans="1:39" x14ac:dyDescent="0.25">
      <c r="A1156">
        <v>5</v>
      </c>
      <c r="B1156">
        <v>502</v>
      </c>
      <c r="C1156">
        <v>12</v>
      </c>
      <c r="D1156">
        <v>365</v>
      </c>
      <c r="E1156">
        <v>2</v>
      </c>
      <c r="F1156">
        <v>0</v>
      </c>
      <c r="G1156">
        <v>2033</v>
      </c>
      <c r="H1156" s="17" t="s">
        <v>2478</v>
      </c>
      <c r="I1156">
        <v>31</v>
      </c>
      <c r="J1156">
        <v>0</v>
      </c>
      <c r="K1156" s="17" t="s">
        <v>2514</v>
      </c>
      <c r="L1156" s="1">
        <v>44607</v>
      </c>
      <c r="M1156">
        <v>2492.9</v>
      </c>
      <c r="N1156" s="17" t="s">
        <v>437</v>
      </c>
      <c r="O1156">
        <v>6</v>
      </c>
      <c r="P1156" s="17" t="s">
        <v>438</v>
      </c>
      <c r="Q1156">
        <v>501</v>
      </c>
      <c r="R1156" s="17" t="s">
        <v>439</v>
      </c>
      <c r="S1156" s="17" t="s">
        <v>440</v>
      </c>
      <c r="T1156" s="17" t="s">
        <v>438</v>
      </c>
      <c r="U1156">
        <v>0</v>
      </c>
      <c r="V1156">
        <v>0</v>
      </c>
      <c r="W1156" s="17" t="s">
        <v>2515</v>
      </c>
      <c r="X1156" s="17" t="s">
        <v>442</v>
      </c>
      <c r="Y1156">
        <v>0</v>
      </c>
      <c r="Z1156" s="17" t="s">
        <v>443</v>
      </c>
      <c r="AA1156" s="17" t="s">
        <v>443</v>
      </c>
      <c r="AB1156" s="17" t="s">
        <v>444</v>
      </c>
      <c r="AC1156">
        <v>0</v>
      </c>
      <c r="AD1156">
        <v>0</v>
      </c>
      <c r="AE1156">
        <v>0</v>
      </c>
      <c r="AF1156">
        <v>2022</v>
      </c>
      <c r="AG1156" s="1">
        <v>44562</v>
      </c>
      <c r="AH1156" s="1">
        <v>44773</v>
      </c>
      <c r="AI1156" s="1">
        <v>44785</v>
      </c>
      <c r="AJ1156" s="17" t="s">
        <v>34</v>
      </c>
      <c r="AK1156" s="17" t="s">
        <v>35</v>
      </c>
      <c r="AL1156" s="17" t="s">
        <v>10388</v>
      </c>
      <c r="AM1156" s="17">
        <f>MONTH(EMPENHO[[#This Row],[data_empenho]])</f>
        <v>2</v>
      </c>
    </row>
    <row r="1157" spans="1:39" x14ac:dyDescent="0.25">
      <c r="A1157">
        <v>5</v>
      </c>
      <c r="B1157">
        <v>502</v>
      </c>
      <c r="C1157">
        <v>12</v>
      </c>
      <c r="D1157">
        <v>361</v>
      </c>
      <c r="E1157">
        <v>2</v>
      </c>
      <c r="F1157">
        <v>0</v>
      </c>
      <c r="G1157">
        <v>2025</v>
      </c>
      <c r="H1157" s="17" t="s">
        <v>2478</v>
      </c>
      <c r="I1157">
        <v>31</v>
      </c>
      <c r="J1157">
        <v>0</v>
      </c>
      <c r="K1157" s="17" t="s">
        <v>2516</v>
      </c>
      <c r="L1157" s="1">
        <v>44607</v>
      </c>
      <c r="M1157">
        <v>20392.009999999998</v>
      </c>
      <c r="N1157" s="17" t="s">
        <v>437</v>
      </c>
      <c r="O1157">
        <v>6</v>
      </c>
      <c r="P1157" s="17" t="s">
        <v>438</v>
      </c>
      <c r="Q1157">
        <v>501</v>
      </c>
      <c r="R1157" s="17" t="s">
        <v>439</v>
      </c>
      <c r="S1157" s="17" t="s">
        <v>440</v>
      </c>
      <c r="T1157" s="17" t="s">
        <v>438</v>
      </c>
      <c r="U1157">
        <v>0</v>
      </c>
      <c r="V1157">
        <v>0</v>
      </c>
      <c r="W1157" s="17" t="s">
        <v>2517</v>
      </c>
      <c r="X1157" s="17" t="s">
        <v>442</v>
      </c>
      <c r="Y1157">
        <v>0</v>
      </c>
      <c r="Z1157" s="17" t="s">
        <v>443</v>
      </c>
      <c r="AA1157" s="17" t="s">
        <v>443</v>
      </c>
      <c r="AB1157" s="17" t="s">
        <v>444</v>
      </c>
      <c r="AC1157">
        <v>0</v>
      </c>
      <c r="AD1157">
        <v>0</v>
      </c>
      <c r="AE1157">
        <v>0</v>
      </c>
      <c r="AF1157">
        <v>2022</v>
      </c>
      <c r="AG1157" s="1">
        <v>44562</v>
      </c>
      <c r="AH1157" s="1">
        <v>44773</v>
      </c>
      <c r="AI1157" s="1">
        <v>44785</v>
      </c>
      <c r="AJ1157" s="17" t="s">
        <v>34</v>
      </c>
      <c r="AK1157" s="17" t="s">
        <v>35</v>
      </c>
      <c r="AL1157" s="17" t="s">
        <v>10388</v>
      </c>
      <c r="AM1157" s="17">
        <f>MONTH(EMPENHO[[#This Row],[data_empenho]])</f>
        <v>2</v>
      </c>
    </row>
    <row r="1158" spans="1:39" x14ac:dyDescent="0.25">
      <c r="A1158">
        <v>5</v>
      </c>
      <c r="B1158">
        <v>502</v>
      </c>
      <c r="C1158">
        <v>12</v>
      </c>
      <c r="D1158">
        <v>365</v>
      </c>
      <c r="E1158">
        <v>2</v>
      </c>
      <c r="F1158">
        <v>0</v>
      </c>
      <c r="G1158">
        <v>2026</v>
      </c>
      <c r="H1158" s="17" t="s">
        <v>2478</v>
      </c>
      <c r="I1158">
        <v>31</v>
      </c>
      <c r="J1158">
        <v>0</v>
      </c>
      <c r="K1158" s="17" t="s">
        <v>2518</v>
      </c>
      <c r="L1158" s="1">
        <v>44607</v>
      </c>
      <c r="M1158">
        <v>3079.76</v>
      </c>
      <c r="N1158" s="17" t="s">
        <v>437</v>
      </c>
      <c r="O1158">
        <v>6</v>
      </c>
      <c r="P1158" s="17" t="s">
        <v>438</v>
      </c>
      <c r="Q1158">
        <v>501</v>
      </c>
      <c r="R1158" s="17" t="s">
        <v>439</v>
      </c>
      <c r="S1158" s="17" t="s">
        <v>440</v>
      </c>
      <c r="T1158" s="17" t="s">
        <v>438</v>
      </c>
      <c r="U1158">
        <v>0</v>
      </c>
      <c r="V1158">
        <v>0</v>
      </c>
      <c r="W1158" s="17" t="s">
        <v>2519</v>
      </c>
      <c r="X1158" s="17" t="s">
        <v>442</v>
      </c>
      <c r="Y1158">
        <v>0</v>
      </c>
      <c r="Z1158" s="17" t="s">
        <v>443</v>
      </c>
      <c r="AA1158" s="17" t="s">
        <v>443</v>
      </c>
      <c r="AB1158" s="17" t="s">
        <v>444</v>
      </c>
      <c r="AC1158">
        <v>0</v>
      </c>
      <c r="AD1158">
        <v>0</v>
      </c>
      <c r="AE1158">
        <v>0</v>
      </c>
      <c r="AF1158">
        <v>2022</v>
      </c>
      <c r="AG1158" s="1">
        <v>44562</v>
      </c>
      <c r="AH1158" s="1">
        <v>44773</v>
      </c>
      <c r="AI1158" s="1">
        <v>44785</v>
      </c>
      <c r="AJ1158" s="17" t="s">
        <v>34</v>
      </c>
      <c r="AK1158" s="17" t="s">
        <v>35</v>
      </c>
      <c r="AL1158" s="17" t="s">
        <v>10388</v>
      </c>
      <c r="AM1158" s="17">
        <f>MONTH(EMPENHO[[#This Row],[data_empenho]])</f>
        <v>2</v>
      </c>
    </row>
    <row r="1159" spans="1:39" x14ac:dyDescent="0.25">
      <c r="A1159">
        <v>5</v>
      </c>
      <c r="B1159">
        <v>502</v>
      </c>
      <c r="C1159">
        <v>12</v>
      </c>
      <c r="D1159">
        <v>361</v>
      </c>
      <c r="E1159">
        <v>2</v>
      </c>
      <c r="F1159">
        <v>0</v>
      </c>
      <c r="G1159">
        <v>2031</v>
      </c>
      <c r="H1159" s="17" t="s">
        <v>2478</v>
      </c>
      <c r="I1159">
        <v>31</v>
      </c>
      <c r="J1159">
        <v>0</v>
      </c>
      <c r="K1159" s="17" t="s">
        <v>2520</v>
      </c>
      <c r="L1159" s="1">
        <v>44607</v>
      </c>
      <c r="M1159">
        <v>694.7</v>
      </c>
      <c r="N1159" s="17" t="s">
        <v>437</v>
      </c>
      <c r="O1159">
        <v>6</v>
      </c>
      <c r="P1159" s="17" t="s">
        <v>438</v>
      </c>
      <c r="Q1159">
        <v>501</v>
      </c>
      <c r="R1159" s="17" t="s">
        <v>439</v>
      </c>
      <c r="S1159" s="17" t="s">
        <v>440</v>
      </c>
      <c r="T1159" s="17" t="s">
        <v>438</v>
      </c>
      <c r="U1159">
        <v>0</v>
      </c>
      <c r="V1159">
        <v>0</v>
      </c>
      <c r="W1159" s="17" t="s">
        <v>2521</v>
      </c>
      <c r="X1159" s="17" t="s">
        <v>442</v>
      </c>
      <c r="Y1159">
        <v>0</v>
      </c>
      <c r="Z1159" s="17" t="s">
        <v>443</v>
      </c>
      <c r="AA1159" s="17" t="s">
        <v>443</v>
      </c>
      <c r="AB1159" s="17" t="s">
        <v>444</v>
      </c>
      <c r="AC1159">
        <v>0</v>
      </c>
      <c r="AD1159">
        <v>0</v>
      </c>
      <c r="AE1159">
        <v>0</v>
      </c>
      <c r="AF1159">
        <v>2022</v>
      </c>
      <c r="AG1159" s="1">
        <v>44562</v>
      </c>
      <c r="AH1159" s="1">
        <v>44773</v>
      </c>
      <c r="AI1159" s="1">
        <v>44785</v>
      </c>
      <c r="AJ1159" s="17" t="s">
        <v>34</v>
      </c>
      <c r="AK1159" s="17" t="s">
        <v>35</v>
      </c>
      <c r="AL1159" s="17" t="s">
        <v>10388</v>
      </c>
      <c r="AM1159" s="17">
        <f>MONTH(EMPENHO[[#This Row],[data_empenho]])</f>
        <v>2</v>
      </c>
    </row>
    <row r="1160" spans="1:39" x14ac:dyDescent="0.25">
      <c r="A1160">
        <v>5</v>
      </c>
      <c r="B1160">
        <v>502</v>
      </c>
      <c r="C1160">
        <v>12</v>
      </c>
      <c r="D1160">
        <v>365</v>
      </c>
      <c r="E1160">
        <v>2</v>
      </c>
      <c r="F1160">
        <v>0</v>
      </c>
      <c r="G1160">
        <v>2033</v>
      </c>
      <c r="H1160" s="17" t="s">
        <v>2478</v>
      </c>
      <c r="I1160">
        <v>31</v>
      </c>
      <c r="J1160">
        <v>0</v>
      </c>
      <c r="K1160" s="17" t="s">
        <v>2522</v>
      </c>
      <c r="L1160" s="1">
        <v>44607</v>
      </c>
      <c r="M1160">
        <v>286.99</v>
      </c>
      <c r="N1160" s="17" t="s">
        <v>437</v>
      </c>
      <c r="O1160">
        <v>6</v>
      </c>
      <c r="P1160" s="17" t="s">
        <v>438</v>
      </c>
      <c r="Q1160">
        <v>501</v>
      </c>
      <c r="R1160" s="17" t="s">
        <v>439</v>
      </c>
      <c r="S1160" s="17" t="s">
        <v>440</v>
      </c>
      <c r="T1160" s="17" t="s">
        <v>438</v>
      </c>
      <c r="U1160">
        <v>0</v>
      </c>
      <c r="V1160">
        <v>0</v>
      </c>
      <c r="W1160" s="17" t="s">
        <v>2523</v>
      </c>
      <c r="X1160" s="17" t="s">
        <v>442</v>
      </c>
      <c r="Y1160">
        <v>0</v>
      </c>
      <c r="Z1160" s="17" t="s">
        <v>443</v>
      </c>
      <c r="AA1160" s="17" t="s">
        <v>443</v>
      </c>
      <c r="AB1160" s="17" t="s">
        <v>444</v>
      </c>
      <c r="AC1160">
        <v>0</v>
      </c>
      <c r="AD1160">
        <v>0</v>
      </c>
      <c r="AE1160">
        <v>0</v>
      </c>
      <c r="AF1160">
        <v>2022</v>
      </c>
      <c r="AG1160" s="1">
        <v>44562</v>
      </c>
      <c r="AH1160" s="1">
        <v>44773</v>
      </c>
      <c r="AI1160" s="1">
        <v>44785</v>
      </c>
      <c r="AJ1160" s="17" t="s">
        <v>34</v>
      </c>
      <c r="AK1160" s="17" t="s">
        <v>35</v>
      </c>
      <c r="AL1160" s="17" t="s">
        <v>10388</v>
      </c>
      <c r="AM1160" s="17">
        <f>MONTH(EMPENHO[[#This Row],[data_empenho]])</f>
        <v>2</v>
      </c>
    </row>
    <row r="1161" spans="1:39" x14ac:dyDescent="0.25">
      <c r="A1161">
        <v>5</v>
      </c>
      <c r="B1161">
        <v>502</v>
      </c>
      <c r="C1161">
        <v>12</v>
      </c>
      <c r="D1161">
        <v>782</v>
      </c>
      <c r="E1161">
        <v>2</v>
      </c>
      <c r="F1161">
        <v>0</v>
      </c>
      <c r="G1161">
        <v>2035</v>
      </c>
      <c r="H1161" s="17" t="s">
        <v>2478</v>
      </c>
      <c r="I1161">
        <v>31</v>
      </c>
      <c r="J1161">
        <v>0</v>
      </c>
      <c r="K1161" s="17" t="s">
        <v>2524</v>
      </c>
      <c r="L1161" s="1">
        <v>44607</v>
      </c>
      <c r="M1161">
        <v>3988.66</v>
      </c>
      <c r="N1161" s="17" t="s">
        <v>437</v>
      </c>
      <c r="O1161">
        <v>6</v>
      </c>
      <c r="P1161" s="17" t="s">
        <v>438</v>
      </c>
      <c r="Q1161">
        <v>501</v>
      </c>
      <c r="R1161" s="17" t="s">
        <v>439</v>
      </c>
      <c r="S1161" s="17" t="s">
        <v>440</v>
      </c>
      <c r="T1161" s="17" t="s">
        <v>438</v>
      </c>
      <c r="U1161">
        <v>0</v>
      </c>
      <c r="V1161">
        <v>0</v>
      </c>
      <c r="W1161" s="17" t="s">
        <v>2525</v>
      </c>
      <c r="X1161" s="17" t="s">
        <v>442</v>
      </c>
      <c r="Y1161">
        <v>0</v>
      </c>
      <c r="Z1161" s="17" t="s">
        <v>443</v>
      </c>
      <c r="AA1161" s="17" t="s">
        <v>443</v>
      </c>
      <c r="AB1161" s="17" t="s">
        <v>444</v>
      </c>
      <c r="AC1161">
        <v>0</v>
      </c>
      <c r="AD1161">
        <v>0</v>
      </c>
      <c r="AE1161">
        <v>0</v>
      </c>
      <c r="AF1161">
        <v>2022</v>
      </c>
      <c r="AG1161" s="1">
        <v>44562</v>
      </c>
      <c r="AH1161" s="1">
        <v>44773</v>
      </c>
      <c r="AI1161" s="1">
        <v>44785</v>
      </c>
      <c r="AJ1161" s="17" t="s">
        <v>34</v>
      </c>
      <c r="AK1161" s="17" t="s">
        <v>35</v>
      </c>
      <c r="AL1161" s="17" t="s">
        <v>10388</v>
      </c>
      <c r="AM1161" s="17">
        <f>MONTH(EMPENHO[[#This Row],[data_empenho]])</f>
        <v>2</v>
      </c>
    </row>
    <row r="1162" spans="1:39" x14ac:dyDescent="0.25">
      <c r="A1162">
        <v>5</v>
      </c>
      <c r="B1162">
        <v>502</v>
      </c>
      <c r="C1162">
        <v>12</v>
      </c>
      <c r="D1162">
        <v>361</v>
      </c>
      <c r="E1162">
        <v>2</v>
      </c>
      <c r="F1162">
        <v>0</v>
      </c>
      <c r="G1162">
        <v>2025</v>
      </c>
      <c r="H1162" s="17" t="s">
        <v>2478</v>
      </c>
      <c r="I1162">
        <v>31</v>
      </c>
      <c r="J1162">
        <v>0</v>
      </c>
      <c r="K1162" s="17" t="s">
        <v>2526</v>
      </c>
      <c r="L1162" s="1">
        <v>44607</v>
      </c>
      <c r="M1162">
        <v>472.01</v>
      </c>
      <c r="N1162" s="17" t="s">
        <v>437</v>
      </c>
      <c r="O1162">
        <v>6</v>
      </c>
      <c r="P1162" s="17" t="s">
        <v>438</v>
      </c>
      <c r="Q1162">
        <v>501</v>
      </c>
      <c r="R1162" s="17" t="s">
        <v>439</v>
      </c>
      <c r="S1162" s="17" t="s">
        <v>440</v>
      </c>
      <c r="T1162" s="17" t="s">
        <v>438</v>
      </c>
      <c r="U1162">
        <v>0</v>
      </c>
      <c r="V1162">
        <v>0</v>
      </c>
      <c r="W1162" s="17" t="s">
        <v>2527</v>
      </c>
      <c r="X1162" s="17" t="s">
        <v>442</v>
      </c>
      <c r="Y1162">
        <v>0</v>
      </c>
      <c r="Z1162" s="17" t="s">
        <v>443</v>
      </c>
      <c r="AA1162" s="17" t="s">
        <v>443</v>
      </c>
      <c r="AB1162" s="17" t="s">
        <v>444</v>
      </c>
      <c r="AC1162">
        <v>0</v>
      </c>
      <c r="AD1162">
        <v>0</v>
      </c>
      <c r="AE1162">
        <v>0</v>
      </c>
      <c r="AF1162">
        <v>2022</v>
      </c>
      <c r="AG1162" s="1">
        <v>44562</v>
      </c>
      <c r="AH1162" s="1">
        <v>44773</v>
      </c>
      <c r="AI1162" s="1">
        <v>44785</v>
      </c>
      <c r="AJ1162" s="17" t="s">
        <v>34</v>
      </c>
      <c r="AK1162" s="17" t="s">
        <v>35</v>
      </c>
      <c r="AL1162" s="17" t="s">
        <v>10388</v>
      </c>
      <c r="AM1162" s="17">
        <f>MONTH(EMPENHO[[#This Row],[data_empenho]])</f>
        <v>2</v>
      </c>
    </row>
    <row r="1163" spans="1:39" x14ac:dyDescent="0.25">
      <c r="A1163">
        <v>5</v>
      </c>
      <c r="B1163">
        <v>502</v>
      </c>
      <c r="C1163">
        <v>12</v>
      </c>
      <c r="D1163">
        <v>365</v>
      </c>
      <c r="E1163">
        <v>2</v>
      </c>
      <c r="F1163">
        <v>0</v>
      </c>
      <c r="G1163">
        <v>2026</v>
      </c>
      <c r="H1163" s="17" t="s">
        <v>2478</v>
      </c>
      <c r="I1163">
        <v>31</v>
      </c>
      <c r="J1163">
        <v>0</v>
      </c>
      <c r="K1163" s="17" t="s">
        <v>2528</v>
      </c>
      <c r="L1163" s="1">
        <v>44607</v>
      </c>
      <c r="M1163">
        <v>1523.18</v>
      </c>
      <c r="N1163" s="17" t="s">
        <v>437</v>
      </c>
      <c r="O1163">
        <v>6</v>
      </c>
      <c r="P1163" s="17" t="s">
        <v>438</v>
      </c>
      <c r="Q1163">
        <v>501</v>
      </c>
      <c r="R1163" s="17" t="s">
        <v>439</v>
      </c>
      <c r="S1163" s="17" t="s">
        <v>440</v>
      </c>
      <c r="T1163" s="17" t="s">
        <v>438</v>
      </c>
      <c r="U1163">
        <v>0</v>
      </c>
      <c r="V1163">
        <v>0</v>
      </c>
      <c r="W1163" s="17" t="s">
        <v>2529</v>
      </c>
      <c r="X1163" s="17" t="s">
        <v>442</v>
      </c>
      <c r="Y1163">
        <v>0</v>
      </c>
      <c r="Z1163" s="17" t="s">
        <v>443</v>
      </c>
      <c r="AA1163" s="17" t="s">
        <v>443</v>
      </c>
      <c r="AB1163" s="17" t="s">
        <v>444</v>
      </c>
      <c r="AC1163">
        <v>0</v>
      </c>
      <c r="AD1163">
        <v>0</v>
      </c>
      <c r="AE1163">
        <v>0</v>
      </c>
      <c r="AF1163">
        <v>2022</v>
      </c>
      <c r="AG1163" s="1">
        <v>44562</v>
      </c>
      <c r="AH1163" s="1">
        <v>44773</v>
      </c>
      <c r="AI1163" s="1">
        <v>44785</v>
      </c>
      <c r="AJ1163" s="17" t="s">
        <v>34</v>
      </c>
      <c r="AK1163" s="17" t="s">
        <v>35</v>
      </c>
      <c r="AL1163" s="17" t="s">
        <v>10388</v>
      </c>
      <c r="AM1163" s="17">
        <f>MONTH(EMPENHO[[#This Row],[data_empenho]])</f>
        <v>2</v>
      </c>
    </row>
    <row r="1164" spans="1:39" x14ac:dyDescent="0.25">
      <c r="A1164">
        <v>5</v>
      </c>
      <c r="B1164">
        <v>502</v>
      </c>
      <c r="C1164">
        <v>12</v>
      </c>
      <c r="D1164">
        <v>361</v>
      </c>
      <c r="E1164">
        <v>2</v>
      </c>
      <c r="F1164">
        <v>0</v>
      </c>
      <c r="G1164">
        <v>2031</v>
      </c>
      <c r="H1164" s="17" t="s">
        <v>2478</v>
      </c>
      <c r="I1164">
        <v>31</v>
      </c>
      <c r="J1164">
        <v>0</v>
      </c>
      <c r="K1164" s="17" t="s">
        <v>2530</v>
      </c>
      <c r="L1164" s="1">
        <v>44608</v>
      </c>
      <c r="M1164">
        <v>2119.6</v>
      </c>
      <c r="N1164" s="17" t="s">
        <v>437</v>
      </c>
      <c r="O1164">
        <v>6</v>
      </c>
      <c r="P1164" s="17" t="s">
        <v>438</v>
      </c>
      <c r="Q1164">
        <v>501</v>
      </c>
      <c r="R1164" s="17" t="s">
        <v>439</v>
      </c>
      <c r="S1164" s="17" t="s">
        <v>440</v>
      </c>
      <c r="T1164" s="17" t="s">
        <v>438</v>
      </c>
      <c r="U1164">
        <v>0</v>
      </c>
      <c r="V1164">
        <v>0</v>
      </c>
      <c r="W1164" s="17" t="s">
        <v>2531</v>
      </c>
      <c r="X1164" s="17" t="s">
        <v>442</v>
      </c>
      <c r="Y1164">
        <v>0</v>
      </c>
      <c r="Z1164" s="17" t="s">
        <v>443</v>
      </c>
      <c r="AA1164" s="17" t="s">
        <v>443</v>
      </c>
      <c r="AB1164" s="17" t="s">
        <v>444</v>
      </c>
      <c r="AC1164">
        <v>0</v>
      </c>
      <c r="AD1164">
        <v>0</v>
      </c>
      <c r="AE1164">
        <v>0</v>
      </c>
      <c r="AF1164">
        <v>2022</v>
      </c>
      <c r="AG1164" s="1">
        <v>44562</v>
      </c>
      <c r="AH1164" s="1">
        <v>44773</v>
      </c>
      <c r="AI1164" s="1">
        <v>44785</v>
      </c>
      <c r="AJ1164" s="17" t="s">
        <v>34</v>
      </c>
      <c r="AK1164" s="17" t="s">
        <v>35</v>
      </c>
      <c r="AL1164" s="17" t="s">
        <v>10388</v>
      </c>
      <c r="AM1164" s="17">
        <f>MONTH(EMPENHO[[#This Row],[data_empenho]])</f>
        <v>2</v>
      </c>
    </row>
    <row r="1165" spans="1:39" x14ac:dyDescent="0.25">
      <c r="A1165">
        <v>5</v>
      </c>
      <c r="B1165">
        <v>502</v>
      </c>
      <c r="C1165">
        <v>12</v>
      </c>
      <c r="D1165">
        <v>361</v>
      </c>
      <c r="E1165">
        <v>2</v>
      </c>
      <c r="F1165">
        <v>0</v>
      </c>
      <c r="G1165">
        <v>2025</v>
      </c>
      <c r="H1165" s="17" t="s">
        <v>2478</v>
      </c>
      <c r="I1165">
        <v>31</v>
      </c>
      <c r="J1165">
        <v>0</v>
      </c>
      <c r="K1165" s="17" t="s">
        <v>2532</v>
      </c>
      <c r="L1165" s="1">
        <v>44608</v>
      </c>
      <c r="M1165">
        <v>4240.3</v>
      </c>
      <c r="N1165" s="17" t="s">
        <v>437</v>
      </c>
      <c r="O1165">
        <v>6</v>
      </c>
      <c r="P1165" s="17" t="s">
        <v>438</v>
      </c>
      <c r="Q1165">
        <v>501</v>
      </c>
      <c r="R1165" s="17" t="s">
        <v>439</v>
      </c>
      <c r="S1165" s="17" t="s">
        <v>440</v>
      </c>
      <c r="T1165" s="17" t="s">
        <v>438</v>
      </c>
      <c r="U1165">
        <v>0</v>
      </c>
      <c r="V1165">
        <v>0</v>
      </c>
      <c r="W1165" s="17" t="s">
        <v>2533</v>
      </c>
      <c r="X1165" s="17" t="s">
        <v>442</v>
      </c>
      <c r="Y1165">
        <v>0</v>
      </c>
      <c r="Z1165" s="17" t="s">
        <v>443</v>
      </c>
      <c r="AA1165" s="17" t="s">
        <v>443</v>
      </c>
      <c r="AB1165" s="17" t="s">
        <v>444</v>
      </c>
      <c r="AC1165">
        <v>0</v>
      </c>
      <c r="AD1165">
        <v>0</v>
      </c>
      <c r="AE1165">
        <v>0</v>
      </c>
      <c r="AF1165">
        <v>2022</v>
      </c>
      <c r="AG1165" s="1">
        <v>44562</v>
      </c>
      <c r="AH1165" s="1">
        <v>44773</v>
      </c>
      <c r="AI1165" s="1">
        <v>44785</v>
      </c>
      <c r="AJ1165" s="17" t="s">
        <v>34</v>
      </c>
      <c r="AK1165" s="17" t="s">
        <v>35</v>
      </c>
      <c r="AL1165" s="17" t="s">
        <v>10388</v>
      </c>
      <c r="AM1165" s="17">
        <f>MONTH(EMPENHO[[#This Row],[data_empenho]])</f>
        <v>2</v>
      </c>
    </row>
    <row r="1166" spans="1:39" x14ac:dyDescent="0.25">
      <c r="A1166">
        <v>8</v>
      </c>
      <c r="B1166">
        <v>801</v>
      </c>
      <c r="C1166">
        <v>10</v>
      </c>
      <c r="D1166">
        <v>122</v>
      </c>
      <c r="E1166">
        <v>5</v>
      </c>
      <c r="F1166">
        <v>0</v>
      </c>
      <c r="G1166">
        <v>2084</v>
      </c>
      <c r="H1166" s="17" t="s">
        <v>2478</v>
      </c>
      <c r="I1166">
        <v>40</v>
      </c>
      <c r="J1166">
        <v>0</v>
      </c>
      <c r="K1166" s="17" t="s">
        <v>2534</v>
      </c>
      <c r="L1166" s="1">
        <v>44608</v>
      </c>
      <c r="M1166">
        <v>1441.87</v>
      </c>
      <c r="N1166" s="17" t="s">
        <v>437</v>
      </c>
      <c r="O1166">
        <v>6</v>
      </c>
      <c r="P1166" s="17" t="s">
        <v>438</v>
      </c>
      <c r="Q1166">
        <v>0</v>
      </c>
      <c r="R1166" s="17" t="s">
        <v>439</v>
      </c>
      <c r="S1166" s="17" t="s">
        <v>440</v>
      </c>
      <c r="T1166" s="17" t="s">
        <v>438</v>
      </c>
      <c r="U1166">
        <v>0</v>
      </c>
      <c r="V1166">
        <v>0</v>
      </c>
      <c r="W1166" s="17" t="s">
        <v>2535</v>
      </c>
      <c r="X1166" s="17" t="s">
        <v>442</v>
      </c>
      <c r="Y1166">
        <v>0</v>
      </c>
      <c r="Z1166" s="17" t="s">
        <v>443</v>
      </c>
      <c r="AA1166" s="17" t="s">
        <v>443</v>
      </c>
      <c r="AB1166" s="17" t="s">
        <v>444</v>
      </c>
      <c r="AC1166">
        <v>0</v>
      </c>
      <c r="AD1166">
        <v>0</v>
      </c>
      <c r="AE1166">
        <v>0</v>
      </c>
      <c r="AF1166">
        <v>2022</v>
      </c>
      <c r="AG1166" s="1">
        <v>44562</v>
      </c>
      <c r="AH1166" s="1">
        <v>44773</v>
      </c>
      <c r="AI1166" s="1">
        <v>44785</v>
      </c>
      <c r="AJ1166" s="17" t="s">
        <v>34</v>
      </c>
      <c r="AK1166" s="17" t="s">
        <v>35</v>
      </c>
      <c r="AL1166" s="17" t="s">
        <v>10388</v>
      </c>
      <c r="AM1166" s="17">
        <f>MONTH(EMPENHO[[#This Row],[data_empenho]])</f>
        <v>2</v>
      </c>
    </row>
    <row r="1167" spans="1:39" x14ac:dyDescent="0.25">
      <c r="A1167">
        <v>8</v>
      </c>
      <c r="B1167">
        <v>801</v>
      </c>
      <c r="C1167">
        <v>10</v>
      </c>
      <c r="D1167">
        <v>305</v>
      </c>
      <c r="E1167">
        <v>7</v>
      </c>
      <c r="F1167">
        <v>0</v>
      </c>
      <c r="G1167">
        <v>2104</v>
      </c>
      <c r="H1167" s="17" t="s">
        <v>2478</v>
      </c>
      <c r="I1167">
        <v>40</v>
      </c>
      <c r="J1167">
        <v>0</v>
      </c>
      <c r="K1167" s="17" t="s">
        <v>2536</v>
      </c>
      <c r="L1167" s="1">
        <v>44608</v>
      </c>
      <c r="M1167">
        <v>1768.74</v>
      </c>
      <c r="N1167" s="17" t="s">
        <v>437</v>
      </c>
      <c r="O1167">
        <v>6</v>
      </c>
      <c r="P1167" s="17" t="s">
        <v>438</v>
      </c>
      <c r="Q1167">
        <v>0</v>
      </c>
      <c r="R1167" s="17" t="s">
        <v>439</v>
      </c>
      <c r="S1167" s="17" t="s">
        <v>440</v>
      </c>
      <c r="T1167" s="17" t="s">
        <v>438</v>
      </c>
      <c r="U1167">
        <v>0</v>
      </c>
      <c r="V1167">
        <v>0</v>
      </c>
      <c r="W1167" s="17" t="s">
        <v>2537</v>
      </c>
      <c r="X1167" s="17" t="s">
        <v>442</v>
      </c>
      <c r="Y1167">
        <v>0</v>
      </c>
      <c r="Z1167" s="17" t="s">
        <v>443</v>
      </c>
      <c r="AA1167" s="17" t="s">
        <v>443</v>
      </c>
      <c r="AB1167" s="17" t="s">
        <v>444</v>
      </c>
      <c r="AC1167">
        <v>0</v>
      </c>
      <c r="AD1167">
        <v>0</v>
      </c>
      <c r="AE1167">
        <v>0</v>
      </c>
      <c r="AF1167">
        <v>2022</v>
      </c>
      <c r="AG1167" s="1">
        <v>44562</v>
      </c>
      <c r="AH1167" s="1">
        <v>44773</v>
      </c>
      <c r="AI1167" s="1">
        <v>44785</v>
      </c>
      <c r="AJ1167" s="17" t="s">
        <v>34</v>
      </c>
      <c r="AK1167" s="17" t="s">
        <v>35</v>
      </c>
      <c r="AL1167" s="17" t="s">
        <v>10388</v>
      </c>
      <c r="AM1167" s="17">
        <f>MONTH(EMPENHO[[#This Row],[data_empenho]])</f>
        <v>2</v>
      </c>
    </row>
    <row r="1168" spans="1:39" x14ac:dyDescent="0.25">
      <c r="A1168">
        <v>8</v>
      </c>
      <c r="B1168">
        <v>801</v>
      </c>
      <c r="C1168">
        <v>10</v>
      </c>
      <c r="D1168">
        <v>301</v>
      </c>
      <c r="E1168">
        <v>6</v>
      </c>
      <c r="F1168">
        <v>0</v>
      </c>
      <c r="G1168">
        <v>2105</v>
      </c>
      <c r="H1168" s="17" t="s">
        <v>2478</v>
      </c>
      <c r="I1168">
        <v>40</v>
      </c>
      <c r="J1168">
        <v>0</v>
      </c>
      <c r="K1168" s="17" t="s">
        <v>2538</v>
      </c>
      <c r="L1168" s="1">
        <v>44608</v>
      </c>
      <c r="M1168">
        <v>2560.63</v>
      </c>
      <c r="N1168" s="17" t="s">
        <v>437</v>
      </c>
      <c r="O1168">
        <v>6</v>
      </c>
      <c r="P1168" s="17" t="s">
        <v>438</v>
      </c>
      <c r="Q1168">
        <v>0</v>
      </c>
      <c r="R1168" s="17" t="s">
        <v>439</v>
      </c>
      <c r="S1168" s="17" t="s">
        <v>440</v>
      </c>
      <c r="T1168" s="17" t="s">
        <v>438</v>
      </c>
      <c r="U1168">
        <v>0</v>
      </c>
      <c r="V1168">
        <v>0</v>
      </c>
      <c r="W1168" s="17" t="s">
        <v>2539</v>
      </c>
      <c r="X1168" s="17" t="s">
        <v>442</v>
      </c>
      <c r="Y1168">
        <v>0</v>
      </c>
      <c r="Z1168" s="17" t="s">
        <v>443</v>
      </c>
      <c r="AA1168" s="17" t="s">
        <v>443</v>
      </c>
      <c r="AB1168" s="17" t="s">
        <v>444</v>
      </c>
      <c r="AC1168">
        <v>0</v>
      </c>
      <c r="AD1168">
        <v>0</v>
      </c>
      <c r="AE1168">
        <v>0</v>
      </c>
      <c r="AF1168">
        <v>2022</v>
      </c>
      <c r="AG1168" s="1">
        <v>44562</v>
      </c>
      <c r="AH1168" s="1">
        <v>44773</v>
      </c>
      <c r="AI1168" s="1">
        <v>44785</v>
      </c>
      <c r="AJ1168" s="17" t="s">
        <v>34</v>
      </c>
      <c r="AK1168" s="17" t="s">
        <v>35</v>
      </c>
      <c r="AL1168" s="17" t="s">
        <v>10388</v>
      </c>
      <c r="AM1168" s="17">
        <f>MONTH(EMPENHO[[#This Row],[data_empenho]])</f>
        <v>2</v>
      </c>
    </row>
    <row r="1169" spans="1:39" x14ac:dyDescent="0.25">
      <c r="A1169">
        <v>8</v>
      </c>
      <c r="B1169">
        <v>801</v>
      </c>
      <c r="C1169">
        <v>10</v>
      </c>
      <c r="D1169">
        <v>301</v>
      </c>
      <c r="E1169">
        <v>6</v>
      </c>
      <c r="F1169">
        <v>0</v>
      </c>
      <c r="G1169">
        <v>2089</v>
      </c>
      <c r="H1169" s="17" t="s">
        <v>2478</v>
      </c>
      <c r="I1169">
        <v>40</v>
      </c>
      <c r="J1169">
        <v>0</v>
      </c>
      <c r="K1169" s="17" t="s">
        <v>2540</v>
      </c>
      <c r="L1169" s="1">
        <v>44608</v>
      </c>
      <c r="M1169">
        <v>666.76</v>
      </c>
      <c r="N1169" s="17" t="s">
        <v>437</v>
      </c>
      <c r="O1169">
        <v>6</v>
      </c>
      <c r="P1169" s="17" t="s">
        <v>438</v>
      </c>
      <c r="Q1169">
        <v>0</v>
      </c>
      <c r="R1169" s="17" t="s">
        <v>439</v>
      </c>
      <c r="S1169" s="17" t="s">
        <v>440</v>
      </c>
      <c r="T1169" s="17" t="s">
        <v>438</v>
      </c>
      <c r="U1169">
        <v>0</v>
      </c>
      <c r="V1169">
        <v>0</v>
      </c>
      <c r="W1169" s="17" t="s">
        <v>2541</v>
      </c>
      <c r="X1169" s="17" t="s">
        <v>442</v>
      </c>
      <c r="Y1169">
        <v>0</v>
      </c>
      <c r="Z1169" s="17" t="s">
        <v>443</v>
      </c>
      <c r="AA1169" s="17" t="s">
        <v>443</v>
      </c>
      <c r="AB1169" s="17" t="s">
        <v>444</v>
      </c>
      <c r="AC1169">
        <v>0</v>
      </c>
      <c r="AD1169">
        <v>0</v>
      </c>
      <c r="AE1169">
        <v>0</v>
      </c>
      <c r="AF1169">
        <v>2022</v>
      </c>
      <c r="AG1169" s="1">
        <v>44562</v>
      </c>
      <c r="AH1169" s="1">
        <v>44773</v>
      </c>
      <c r="AI1169" s="1">
        <v>44785</v>
      </c>
      <c r="AJ1169" s="17" t="s">
        <v>34</v>
      </c>
      <c r="AK1169" s="17" t="s">
        <v>35</v>
      </c>
      <c r="AL1169" s="17" t="s">
        <v>10388</v>
      </c>
      <c r="AM1169" s="17">
        <f>MONTH(EMPENHO[[#This Row],[data_empenho]])</f>
        <v>2</v>
      </c>
    </row>
    <row r="1170" spans="1:39" x14ac:dyDescent="0.25">
      <c r="A1170">
        <v>8</v>
      </c>
      <c r="B1170">
        <v>801</v>
      </c>
      <c r="C1170">
        <v>10</v>
      </c>
      <c r="D1170">
        <v>301</v>
      </c>
      <c r="E1170">
        <v>9</v>
      </c>
      <c r="F1170">
        <v>0</v>
      </c>
      <c r="G1170">
        <v>2109</v>
      </c>
      <c r="H1170" s="17" t="s">
        <v>2478</v>
      </c>
      <c r="I1170">
        <v>40</v>
      </c>
      <c r="J1170">
        <v>0</v>
      </c>
      <c r="K1170" s="17" t="s">
        <v>2542</v>
      </c>
      <c r="L1170" s="1">
        <v>44608</v>
      </c>
      <c r="M1170">
        <v>783.54</v>
      </c>
      <c r="N1170" s="17" t="s">
        <v>437</v>
      </c>
      <c r="O1170">
        <v>6</v>
      </c>
      <c r="P1170" s="17" t="s">
        <v>438</v>
      </c>
      <c r="Q1170">
        <v>0</v>
      </c>
      <c r="R1170" s="17" t="s">
        <v>439</v>
      </c>
      <c r="S1170" s="17" t="s">
        <v>440</v>
      </c>
      <c r="T1170" s="17" t="s">
        <v>438</v>
      </c>
      <c r="U1170">
        <v>0</v>
      </c>
      <c r="V1170">
        <v>0</v>
      </c>
      <c r="W1170" s="17" t="s">
        <v>2543</v>
      </c>
      <c r="X1170" s="17" t="s">
        <v>442</v>
      </c>
      <c r="Y1170">
        <v>0</v>
      </c>
      <c r="Z1170" s="17" t="s">
        <v>443</v>
      </c>
      <c r="AA1170" s="17" t="s">
        <v>443</v>
      </c>
      <c r="AB1170" s="17" t="s">
        <v>444</v>
      </c>
      <c r="AC1170">
        <v>0</v>
      </c>
      <c r="AD1170">
        <v>0</v>
      </c>
      <c r="AE1170">
        <v>0</v>
      </c>
      <c r="AF1170">
        <v>2022</v>
      </c>
      <c r="AG1170" s="1">
        <v>44562</v>
      </c>
      <c r="AH1170" s="1">
        <v>44773</v>
      </c>
      <c r="AI1170" s="1">
        <v>44785</v>
      </c>
      <c r="AJ1170" s="17" t="s">
        <v>34</v>
      </c>
      <c r="AK1170" s="17" t="s">
        <v>35</v>
      </c>
      <c r="AL1170" s="17" t="s">
        <v>10388</v>
      </c>
      <c r="AM1170" s="17">
        <f>MONTH(EMPENHO[[#This Row],[data_empenho]])</f>
        <v>2</v>
      </c>
    </row>
    <row r="1171" spans="1:39" x14ac:dyDescent="0.25">
      <c r="A1171">
        <v>8</v>
      </c>
      <c r="B1171">
        <v>801</v>
      </c>
      <c r="C1171">
        <v>10</v>
      </c>
      <c r="D1171">
        <v>301</v>
      </c>
      <c r="E1171">
        <v>6</v>
      </c>
      <c r="F1171">
        <v>0</v>
      </c>
      <c r="G1171">
        <v>2090</v>
      </c>
      <c r="H1171" s="17" t="s">
        <v>2478</v>
      </c>
      <c r="I1171">
        <v>40</v>
      </c>
      <c r="J1171">
        <v>0</v>
      </c>
      <c r="K1171" s="17" t="s">
        <v>2544</v>
      </c>
      <c r="L1171" s="1">
        <v>44608</v>
      </c>
      <c r="M1171">
        <v>1370.96</v>
      </c>
      <c r="N1171" s="17" t="s">
        <v>437</v>
      </c>
      <c r="O1171">
        <v>6</v>
      </c>
      <c r="P1171" s="17" t="s">
        <v>438</v>
      </c>
      <c r="Q1171">
        <v>0</v>
      </c>
      <c r="R1171" s="17" t="s">
        <v>439</v>
      </c>
      <c r="S1171" s="17" t="s">
        <v>440</v>
      </c>
      <c r="T1171" s="17" t="s">
        <v>438</v>
      </c>
      <c r="U1171">
        <v>0</v>
      </c>
      <c r="V1171">
        <v>0</v>
      </c>
      <c r="W1171" s="17" t="s">
        <v>2545</v>
      </c>
      <c r="X1171" s="17" t="s">
        <v>442</v>
      </c>
      <c r="Y1171">
        <v>0</v>
      </c>
      <c r="Z1171" s="17" t="s">
        <v>443</v>
      </c>
      <c r="AA1171" s="17" t="s">
        <v>443</v>
      </c>
      <c r="AB1171" s="17" t="s">
        <v>444</v>
      </c>
      <c r="AC1171">
        <v>0</v>
      </c>
      <c r="AD1171">
        <v>0</v>
      </c>
      <c r="AE1171">
        <v>0</v>
      </c>
      <c r="AF1171">
        <v>2022</v>
      </c>
      <c r="AG1171" s="1">
        <v>44562</v>
      </c>
      <c r="AH1171" s="1">
        <v>44773</v>
      </c>
      <c r="AI1171" s="1">
        <v>44785</v>
      </c>
      <c r="AJ1171" s="17" t="s">
        <v>34</v>
      </c>
      <c r="AK1171" s="17" t="s">
        <v>35</v>
      </c>
      <c r="AL1171" s="17" t="s">
        <v>10388</v>
      </c>
      <c r="AM1171" s="17">
        <f>MONTH(EMPENHO[[#This Row],[data_empenho]])</f>
        <v>2</v>
      </c>
    </row>
    <row r="1172" spans="1:39" x14ac:dyDescent="0.25">
      <c r="A1172">
        <v>8</v>
      </c>
      <c r="B1172">
        <v>801</v>
      </c>
      <c r="C1172">
        <v>10</v>
      </c>
      <c r="D1172">
        <v>301</v>
      </c>
      <c r="E1172">
        <v>6</v>
      </c>
      <c r="F1172">
        <v>0</v>
      </c>
      <c r="G1172">
        <v>2092</v>
      </c>
      <c r="H1172" s="17" t="s">
        <v>2478</v>
      </c>
      <c r="I1172">
        <v>40</v>
      </c>
      <c r="J1172">
        <v>0</v>
      </c>
      <c r="K1172" s="17" t="s">
        <v>2546</v>
      </c>
      <c r="L1172" s="1">
        <v>44608</v>
      </c>
      <c r="M1172">
        <v>3468.26</v>
      </c>
      <c r="N1172" s="17" t="s">
        <v>437</v>
      </c>
      <c r="O1172">
        <v>6</v>
      </c>
      <c r="P1172" s="17" t="s">
        <v>438</v>
      </c>
      <c r="Q1172">
        <v>0</v>
      </c>
      <c r="R1172" s="17" t="s">
        <v>439</v>
      </c>
      <c r="S1172" s="17" t="s">
        <v>440</v>
      </c>
      <c r="T1172" s="17" t="s">
        <v>438</v>
      </c>
      <c r="U1172">
        <v>0</v>
      </c>
      <c r="V1172">
        <v>0</v>
      </c>
      <c r="W1172" s="17" t="s">
        <v>2547</v>
      </c>
      <c r="X1172" s="17" t="s">
        <v>442</v>
      </c>
      <c r="Y1172">
        <v>0</v>
      </c>
      <c r="Z1172" s="17" t="s">
        <v>443</v>
      </c>
      <c r="AA1172" s="17" t="s">
        <v>443</v>
      </c>
      <c r="AB1172" s="17" t="s">
        <v>444</v>
      </c>
      <c r="AC1172">
        <v>0</v>
      </c>
      <c r="AD1172">
        <v>0</v>
      </c>
      <c r="AE1172">
        <v>0</v>
      </c>
      <c r="AF1172">
        <v>2022</v>
      </c>
      <c r="AG1172" s="1">
        <v>44562</v>
      </c>
      <c r="AH1172" s="1">
        <v>44773</v>
      </c>
      <c r="AI1172" s="1">
        <v>44785</v>
      </c>
      <c r="AJ1172" s="17" t="s">
        <v>34</v>
      </c>
      <c r="AK1172" s="17" t="s">
        <v>35</v>
      </c>
      <c r="AL1172" s="17" t="s">
        <v>10388</v>
      </c>
      <c r="AM1172" s="17">
        <f>MONTH(EMPENHO[[#This Row],[data_empenho]])</f>
        <v>2</v>
      </c>
    </row>
    <row r="1173" spans="1:39" x14ac:dyDescent="0.25">
      <c r="A1173">
        <v>8</v>
      </c>
      <c r="B1173">
        <v>801</v>
      </c>
      <c r="C1173">
        <v>10</v>
      </c>
      <c r="D1173">
        <v>301</v>
      </c>
      <c r="E1173">
        <v>6</v>
      </c>
      <c r="F1173">
        <v>0</v>
      </c>
      <c r="G1173">
        <v>2090</v>
      </c>
      <c r="H1173" s="17" t="s">
        <v>2478</v>
      </c>
      <c r="I1173">
        <v>40</v>
      </c>
      <c r="J1173">
        <v>0</v>
      </c>
      <c r="K1173" s="17" t="s">
        <v>2548</v>
      </c>
      <c r="L1173" s="1">
        <v>44608</v>
      </c>
      <c r="M1173">
        <v>1060.6199999999999</v>
      </c>
      <c r="N1173" s="17" t="s">
        <v>437</v>
      </c>
      <c r="O1173">
        <v>6</v>
      </c>
      <c r="P1173" s="17" t="s">
        <v>438</v>
      </c>
      <c r="Q1173">
        <v>0</v>
      </c>
      <c r="R1173" s="17" t="s">
        <v>439</v>
      </c>
      <c r="S1173" s="17" t="s">
        <v>440</v>
      </c>
      <c r="T1173" s="17" t="s">
        <v>438</v>
      </c>
      <c r="U1173">
        <v>0</v>
      </c>
      <c r="V1173">
        <v>0</v>
      </c>
      <c r="W1173" s="17" t="s">
        <v>2549</v>
      </c>
      <c r="X1173" s="17" t="s">
        <v>442</v>
      </c>
      <c r="Y1173">
        <v>0</v>
      </c>
      <c r="Z1173" s="17" t="s">
        <v>443</v>
      </c>
      <c r="AA1173" s="17" t="s">
        <v>443</v>
      </c>
      <c r="AB1173" s="17" t="s">
        <v>444</v>
      </c>
      <c r="AC1173">
        <v>0</v>
      </c>
      <c r="AD1173">
        <v>0</v>
      </c>
      <c r="AE1173">
        <v>0</v>
      </c>
      <c r="AF1173">
        <v>2022</v>
      </c>
      <c r="AG1173" s="1">
        <v>44562</v>
      </c>
      <c r="AH1173" s="1">
        <v>44773</v>
      </c>
      <c r="AI1173" s="1">
        <v>44785</v>
      </c>
      <c r="AJ1173" s="17" t="s">
        <v>34</v>
      </c>
      <c r="AK1173" s="17" t="s">
        <v>35</v>
      </c>
      <c r="AL1173" s="17" t="s">
        <v>10388</v>
      </c>
      <c r="AM1173" s="17">
        <f>MONTH(EMPENHO[[#This Row],[data_empenho]])</f>
        <v>2</v>
      </c>
    </row>
    <row r="1174" spans="1:39" x14ac:dyDescent="0.25">
      <c r="A1174">
        <v>8</v>
      </c>
      <c r="B1174">
        <v>801</v>
      </c>
      <c r="C1174">
        <v>10</v>
      </c>
      <c r="D1174">
        <v>301</v>
      </c>
      <c r="E1174">
        <v>6</v>
      </c>
      <c r="F1174">
        <v>0</v>
      </c>
      <c r="G1174">
        <v>2092</v>
      </c>
      <c r="H1174" s="17" t="s">
        <v>2478</v>
      </c>
      <c r="I1174">
        <v>40</v>
      </c>
      <c r="J1174">
        <v>0</v>
      </c>
      <c r="K1174" s="17" t="s">
        <v>2550</v>
      </c>
      <c r="L1174" s="1">
        <v>44608</v>
      </c>
      <c r="M1174">
        <v>3492.74</v>
      </c>
      <c r="N1174" s="17" t="s">
        <v>437</v>
      </c>
      <c r="O1174">
        <v>6</v>
      </c>
      <c r="P1174" s="17" t="s">
        <v>438</v>
      </c>
      <c r="Q1174">
        <v>0</v>
      </c>
      <c r="R1174" s="17" t="s">
        <v>439</v>
      </c>
      <c r="S1174" s="17" t="s">
        <v>440</v>
      </c>
      <c r="T1174" s="17" t="s">
        <v>438</v>
      </c>
      <c r="U1174">
        <v>0</v>
      </c>
      <c r="V1174">
        <v>0</v>
      </c>
      <c r="W1174" s="17" t="s">
        <v>2551</v>
      </c>
      <c r="X1174" s="17" t="s">
        <v>442</v>
      </c>
      <c r="Y1174">
        <v>0</v>
      </c>
      <c r="Z1174" s="17" t="s">
        <v>443</v>
      </c>
      <c r="AA1174" s="17" t="s">
        <v>443</v>
      </c>
      <c r="AB1174" s="17" t="s">
        <v>444</v>
      </c>
      <c r="AC1174">
        <v>0</v>
      </c>
      <c r="AD1174">
        <v>0</v>
      </c>
      <c r="AE1174">
        <v>0</v>
      </c>
      <c r="AF1174">
        <v>2022</v>
      </c>
      <c r="AG1174" s="1">
        <v>44562</v>
      </c>
      <c r="AH1174" s="1">
        <v>44773</v>
      </c>
      <c r="AI1174" s="1">
        <v>44785</v>
      </c>
      <c r="AJ1174" s="17" t="s">
        <v>34</v>
      </c>
      <c r="AK1174" s="17" t="s">
        <v>35</v>
      </c>
      <c r="AL1174" s="17" t="s">
        <v>10388</v>
      </c>
      <c r="AM1174" s="17">
        <f>MONTH(EMPENHO[[#This Row],[data_empenho]])</f>
        <v>2</v>
      </c>
    </row>
    <row r="1175" spans="1:39" x14ac:dyDescent="0.25">
      <c r="A1175">
        <v>8</v>
      </c>
      <c r="B1175">
        <v>801</v>
      </c>
      <c r="C1175">
        <v>10</v>
      </c>
      <c r="D1175">
        <v>302</v>
      </c>
      <c r="E1175">
        <v>8</v>
      </c>
      <c r="F1175">
        <v>0</v>
      </c>
      <c r="G1175">
        <v>2096</v>
      </c>
      <c r="H1175" s="17" t="s">
        <v>2478</v>
      </c>
      <c r="I1175">
        <v>40</v>
      </c>
      <c r="J1175">
        <v>0</v>
      </c>
      <c r="K1175" s="17" t="s">
        <v>2552</v>
      </c>
      <c r="L1175" s="1">
        <v>44608</v>
      </c>
      <c r="M1175">
        <v>4768.84</v>
      </c>
      <c r="N1175" s="17" t="s">
        <v>437</v>
      </c>
      <c r="O1175">
        <v>6</v>
      </c>
      <c r="P1175" s="17" t="s">
        <v>438</v>
      </c>
      <c r="Q1175">
        <v>0</v>
      </c>
      <c r="R1175" s="17" t="s">
        <v>439</v>
      </c>
      <c r="S1175" s="17" t="s">
        <v>440</v>
      </c>
      <c r="T1175" s="17" t="s">
        <v>438</v>
      </c>
      <c r="U1175">
        <v>0</v>
      </c>
      <c r="V1175">
        <v>0</v>
      </c>
      <c r="W1175" s="17" t="s">
        <v>2553</v>
      </c>
      <c r="X1175" s="17" t="s">
        <v>442</v>
      </c>
      <c r="Y1175">
        <v>0</v>
      </c>
      <c r="Z1175" s="17" t="s">
        <v>443</v>
      </c>
      <c r="AA1175" s="17" t="s">
        <v>443</v>
      </c>
      <c r="AB1175" s="17" t="s">
        <v>444</v>
      </c>
      <c r="AC1175">
        <v>0</v>
      </c>
      <c r="AD1175">
        <v>0</v>
      </c>
      <c r="AE1175">
        <v>0</v>
      </c>
      <c r="AF1175">
        <v>2022</v>
      </c>
      <c r="AG1175" s="1">
        <v>44562</v>
      </c>
      <c r="AH1175" s="1">
        <v>44773</v>
      </c>
      <c r="AI1175" s="1">
        <v>44785</v>
      </c>
      <c r="AJ1175" s="17" t="s">
        <v>34</v>
      </c>
      <c r="AK1175" s="17" t="s">
        <v>35</v>
      </c>
      <c r="AL1175" s="17" t="s">
        <v>10388</v>
      </c>
      <c r="AM1175" s="17">
        <f>MONTH(EMPENHO[[#This Row],[data_empenho]])</f>
        <v>2</v>
      </c>
    </row>
    <row r="1176" spans="1:39" x14ac:dyDescent="0.25">
      <c r="A1176">
        <v>8</v>
      </c>
      <c r="B1176">
        <v>801</v>
      </c>
      <c r="C1176">
        <v>10</v>
      </c>
      <c r="D1176">
        <v>301</v>
      </c>
      <c r="E1176">
        <v>6</v>
      </c>
      <c r="F1176">
        <v>0</v>
      </c>
      <c r="G1176">
        <v>2092</v>
      </c>
      <c r="H1176" s="17" t="s">
        <v>2478</v>
      </c>
      <c r="I1176">
        <v>40</v>
      </c>
      <c r="J1176">
        <v>0</v>
      </c>
      <c r="K1176" s="17" t="s">
        <v>2554</v>
      </c>
      <c r="L1176" s="1">
        <v>44608</v>
      </c>
      <c r="M1176">
        <v>252.18</v>
      </c>
      <c r="N1176" s="17" t="s">
        <v>437</v>
      </c>
      <c r="O1176">
        <v>6</v>
      </c>
      <c r="P1176" s="17" t="s">
        <v>438</v>
      </c>
      <c r="Q1176">
        <v>0</v>
      </c>
      <c r="R1176" s="17" t="s">
        <v>439</v>
      </c>
      <c r="S1176" s="17" t="s">
        <v>440</v>
      </c>
      <c r="T1176" s="17" t="s">
        <v>438</v>
      </c>
      <c r="U1176">
        <v>0</v>
      </c>
      <c r="V1176">
        <v>0</v>
      </c>
      <c r="W1176" s="17" t="s">
        <v>2555</v>
      </c>
      <c r="X1176" s="17" t="s">
        <v>442</v>
      </c>
      <c r="Y1176">
        <v>0</v>
      </c>
      <c r="Z1176" s="17" t="s">
        <v>443</v>
      </c>
      <c r="AA1176" s="17" t="s">
        <v>443</v>
      </c>
      <c r="AB1176" s="17" t="s">
        <v>444</v>
      </c>
      <c r="AC1176">
        <v>0</v>
      </c>
      <c r="AD1176">
        <v>0</v>
      </c>
      <c r="AE1176">
        <v>0</v>
      </c>
      <c r="AF1176">
        <v>2022</v>
      </c>
      <c r="AG1176" s="1">
        <v>44562</v>
      </c>
      <c r="AH1176" s="1">
        <v>44773</v>
      </c>
      <c r="AI1176" s="1">
        <v>44785</v>
      </c>
      <c r="AJ1176" s="17" t="s">
        <v>34</v>
      </c>
      <c r="AK1176" s="17" t="s">
        <v>35</v>
      </c>
      <c r="AL1176" s="17" t="s">
        <v>10388</v>
      </c>
      <c r="AM1176" s="17">
        <f>MONTH(EMPENHO[[#This Row],[data_empenho]])</f>
        <v>2</v>
      </c>
    </row>
    <row r="1177" spans="1:39" x14ac:dyDescent="0.25">
      <c r="A1177">
        <v>8</v>
      </c>
      <c r="B1177">
        <v>801</v>
      </c>
      <c r="C1177">
        <v>10</v>
      </c>
      <c r="D1177">
        <v>302</v>
      </c>
      <c r="E1177">
        <v>8</v>
      </c>
      <c r="F1177">
        <v>0</v>
      </c>
      <c r="G1177">
        <v>2096</v>
      </c>
      <c r="H1177" s="17" t="s">
        <v>2478</v>
      </c>
      <c r="I1177">
        <v>40</v>
      </c>
      <c r="J1177">
        <v>0</v>
      </c>
      <c r="K1177" s="17" t="s">
        <v>2556</v>
      </c>
      <c r="L1177" s="1">
        <v>44608</v>
      </c>
      <c r="M1177">
        <v>1191.08</v>
      </c>
      <c r="N1177" s="17" t="s">
        <v>437</v>
      </c>
      <c r="O1177">
        <v>6</v>
      </c>
      <c r="P1177" s="17" t="s">
        <v>438</v>
      </c>
      <c r="Q1177">
        <v>0</v>
      </c>
      <c r="R1177" s="17" t="s">
        <v>439</v>
      </c>
      <c r="S1177" s="17" t="s">
        <v>440</v>
      </c>
      <c r="T1177" s="17" t="s">
        <v>438</v>
      </c>
      <c r="U1177">
        <v>0</v>
      </c>
      <c r="V1177">
        <v>0</v>
      </c>
      <c r="W1177" s="17" t="s">
        <v>2557</v>
      </c>
      <c r="X1177" s="17" t="s">
        <v>442</v>
      </c>
      <c r="Y1177">
        <v>0</v>
      </c>
      <c r="Z1177" s="17" t="s">
        <v>443</v>
      </c>
      <c r="AA1177" s="17" t="s">
        <v>443</v>
      </c>
      <c r="AB1177" s="17" t="s">
        <v>444</v>
      </c>
      <c r="AC1177">
        <v>0</v>
      </c>
      <c r="AD1177">
        <v>0</v>
      </c>
      <c r="AE1177">
        <v>0</v>
      </c>
      <c r="AF1177">
        <v>2022</v>
      </c>
      <c r="AG1177" s="1">
        <v>44562</v>
      </c>
      <c r="AH1177" s="1">
        <v>44773</v>
      </c>
      <c r="AI1177" s="1">
        <v>44785</v>
      </c>
      <c r="AJ1177" s="17" t="s">
        <v>34</v>
      </c>
      <c r="AK1177" s="17" t="s">
        <v>35</v>
      </c>
      <c r="AL1177" s="17" t="s">
        <v>10388</v>
      </c>
      <c r="AM1177" s="17">
        <f>MONTH(EMPENHO[[#This Row],[data_empenho]])</f>
        <v>2</v>
      </c>
    </row>
    <row r="1178" spans="1:39" x14ac:dyDescent="0.25">
      <c r="A1178">
        <v>5</v>
      </c>
      <c r="B1178">
        <v>502</v>
      </c>
      <c r="C1178">
        <v>12</v>
      </c>
      <c r="D1178">
        <v>272</v>
      </c>
      <c r="E1178">
        <v>20</v>
      </c>
      <c r="F1178">
        <v>0</v>
      </c>
      <c r="G1178">
        <v>16</v>
      </c>
      <c r="H1178" s="17" t="s">
        <v>2478</v>
      </c>
      <c r="I1178">
        <v>31</v>
      </c>
      <c r="J1178">
        <v>0</v>
      </c>
      <c r="K1178" s="17" t="s">
        <v>2558</v>
      </c>
      <c r="L1178" s="1">
        <v>44608</v>
      </c>
      <c r="M1178">
        <v>66056.800000000003</v>
      </c>
      <c r="N1178" s="17" t="s">
        <v>437</v>
      </c>
      <c r="O1178">
        <v>6</v>
      </c>
      <c r="P1178" s="17" t="s">
        <v>438</v>
      </c>
      <c r="Q1178">
        <v>501</v>
      </c>
      <c r="R1178" s="17" t="s">
        <v>439</v>
      </c>
      <c r="S1178" s="17" t="s">
        <v>440</v>
      </c>
      <c r="T1178" s="17" t="s">
        <v>438</v>
      </c>
      <c r="U1178">
        <v>0</v>
      </c>
      <c r="V1178">
        <v>0</v>
      </c>
      <c r="W1178" s="17" t="s">
        <v>2559</v>
      </c>
      <c r="X1178" s="17" t="s">
        <v>442</v>
      </c>
      <c r="Y1178">
        <v>0</v>
      </c>
      <c r="Z1178" s="17" t="s">
        <v>443</v>
      </c>
      <c r="AA1178" s="17" t="s">
        <v>443</v>
      </c>
      <c r="AB1178" s="17" t="s">
        <v>444</v>
      </c>
      <c r="AC1178">
        <v>0</v>
      </c>
      <c r="AD1178">
        <v>0</v>
      </c>
      <c r="AE1178">
        <v>0</v>
      </c>
      <c r="AF1178">
        <v>2022</v>
      </c>
      <c r="AG1178" s="1">
        <v>44562</v>
      </c>
      <c r="AH1178" s="1">
        <v>44773</v>
      </c>
      <c r="AI1178" s="1">
        <v>44785</v>
      </c>
      <c r="AJ1178" s="17" t="s">
        <v>34</v>
      </c>
      <c r="AK1178" s="17" t="s">
        <v>35</v>
      </c>
      <c r="AL1178" s="17" t="s">
        <v>10388</v>
      </c>
      <c r="AM1178" s="17">
        <f>MONTH(EMPENHO[[#This Row],[data_empenho]])</f>
        <v>2</v>
      </c>
    </row>
    <row r="1179" spans="1:39" x14ac:dyDescent="0.25">
      <c r="A1179">
        <v>8</v>
      </c>
      <c r="B1179">
        <v>801</v>
      </c>
      <c r="C1179">
        <v>10</v>
      </c>
      <c r="D1179">
        <v>272</v>
      </c>
      <c r="E1179">
        <v>20</v>
      </c>
      <c r="F1179">
        <v>0</v>
      </c>
      <c r="G1179">
        <v>21</v>
      </c>
      <c r="H1179" s="17" t="s">
        <v>2478</v>
      </c>
      <c r="I1179">
        <v>40</v>
      </c>
      <c r="J1179">
        <v>0</v>
      </c>
      <c r="K1179" s="17" t="s">
        <v>2560</v>
      </c>
      <c r="L1179" s="1">
        <v>44608</v>
      </c>
      <c r="M1179">
        <v>29788.32</v>
      </c>
      <c r="N1179" s="17" t="s">
        <v>437</v>
      </c>
      <c r="O1179">
        <v>6</v>
      </c>
      <c r="P1179" s="17" t="s">
        <v>438</v>
      </c>
      <c r="Q1179">
        <v>0</v>
      </c>
      <c r="R1179" s="17" t="s">
        <v>439</v>
      </c>
      <c r="S1179" s="17" t="s">
        <v>440</v>
      </c>
      <c r="T1179" s="17" t="s">
        <v>438</v>
      </c>
      <c r="U1179">
        <v>0</v>
      </c>
      <c r="V1179">
        <v>0</v>
      </c>
      <c r="W1179" s="17" t="s">
        <v>2561</v>
      </c>
      <c r="X1179" s="17" t="s">
        <v>442</v>
      </c>
      <c r="Y1179">
        <v>0</v>
      </c>
      <c r="Z1179" s="17" t="s">
        <v>443</v>
      </c>
      <c r="AA1179" s="17" t="s">
        <v>443</v>
      </c>
      <c r="AB1179" s="17" t="s">
        <v>444</v>
      </c>
      <c r="AC1179">
        <v>0</v>
      </c>
      <c r="AD1179">
        <v>0</v>
      </c>
      <c r="AE1179">
        <v>0</v>
      </c>
      <c r="AF1179">
        <v>2022</v>
      </c>
      <c r="AG1179" s="1">
        <v>44562</v>
      </c>
      <c r="AH1179" s="1">
        <v>44773</v>
      </c>
      <c r="AI1179" s="1">
        <v>44785</v>
      </c>
      <c r="AJ1179" s="17" t="s">
        <v>34</v>
      </c>
      <c r="AK1179" s="17" t="s">
        <v>35</v>
      </c>
      <c r="AL1179" s="17" t="s">
        <v>10388</v>
      </c>
      <c r="AM1179" s="17">
        <f>MONTH(EMPENHO[[#This Row],[data_empenho]])</f>
        <v>2</v>
      </c>
    </row>
    <row r="1180" spans="1:39" x14ac:dyDescent="0.25">
      <c r="A1180">
        <v>5</v>
      </c>
      <c r="B1180">
        <v>502</v>
      </c>
      <c r="C1180">
        <v>12</v>
      </c>
      <c r="D1180">
        <v>361</v>
      </c>
      <c r="E1180">
        <v>2</v>
      </c>
      <c r="F1180">
        <v>0</v>
      </c>
      <c r="G1180">
        <v>2031</v>
      </c>
      <c r="H1180" s="17" t="s">
        <v>1712</v>
      </c>
      <c r="I1180">
        <v>20</v>
      </c>
      <c r="J1180">
        <v>0</v>
      </c>
      <c r="K1180" s="17" t="s">
        <v>2562</v>
      </c>
      <c r="L1180" s="1">
        <v>44608</v>
      </c>
      <c r="M1180">
        <v>235.19</v>
      </c>
      <c r="N1180" s="17" t="s">
        <v>437</v>
      </c>
      <c r="O1180">
        <v>249</v>
      </c>
      <c r="P1180" s="17" t="s">
        <v>438</v>
      </c>
      <c r="Q1180">
        <v>0</v>
      </c>
      <c r="R1180" s="17" t="s">
        <v>439</v>
      </c>
      <c r="S1180" s="17" t="s">
        <v>440</v>
      </c>
      <c r="T1180" s="17" t="s">
        <v>438</v>
      </c>
      <c r="U1180">
        <v>0</v>
      </c>
      <c r="V1180">
        <v>0</v>
      </c>
      <c r="W1180" s="17" t="s">
        <v>2563</v>
      </c>
      <c r="X1180" s="17" t="s">
        <v>442</v>
      </c>
      <c r="Y1180">
        <v>0</v>
      </c>
      <c r="Z1180" s="17" t="s">
        <v>443</v>
      </c>
      <c r="AA1180" s="17" t="s">
        <v>443</v>
      </c>
      <c r="AB1180" s="17" t="s">
        <v>444</v>
      </c>
      <c r="AC1180">
        <v>0</v>
      </c>
      <c r="AD1180">
        <v>0</v>
      </c>
      <c r="AE1180">
        <v>0</v>
      </c>
      <c r="AF1180">
        <v>2022</v>
      </c>
      <c r="AG1180" s="1">
        <v>44562</v>
      </c>
      <c r="AH1180" s="1">
        <v>44773</v>
      </c>
      <c r="AI1180" s="1">
        <v>44785</v>
      </c>
      <c r="AJ1180" s="17" t="s">
        <v>34</v>
      </c>
      <c r="AK1180" s="17" t="s">
        <v>35</v>
      </c>
      <c r="AL1180" s="17" t="s">
        <v>10388</v>
      </c>
      <c r="AM1180" s="17">
        <f>MONTH(EMPENHO[[#This Row],[data_empenho]])</f>
        <v>2</v>
      </c>
    </row>
    <row r="1181" spans="1:39" x14ac:dyDescent="0.25">
      <c r="A1181">
        <v>3</v>
      </c>
      <c r="B1181">
        <v>301</v>
      </c>
      <c r="C1181">
        <v>9</v>
      </c>
      <c r="D1181">
        <v>272</v>
      </c>
      <c r="E1181">
        <v>20</v>
      </c>
      <c r="F1181">
        <v>0</v>
      </c>
      <c r="G1181">
        <v>9</v>
      </c>
      <c r="H1181" s="17" t="s">
        <v>1847</v>
      </c>
      <c r="I1181">
        <v>1</v>
      </c>
      <c r="J1181">
        <v>0</v>
      </c>
      <c r="K1181" s="17" t="s">
        <v>2564</v>
      </c>
      <c r="L1181" s="1">
        <v>44608</v>
      </c>
      <c r="M1181">
        <v>1472.55</v>
      </c>
      <c r="N1181" s="17" t="s">
        <v>437</v>
      </c>
      <c r="O1181">
        <v>6</v>
      </c>
      <c r="P1181" s="17" t="s">
        <v>438</v>
      </c>
      <c r="Q1181">
        <v>0</v>
      </c>
      <c r="R1181" s="17" t="s">
        <v>439</v>
      </c>
      <c r="S1181" s="17" t="s">
        <v>440</v>
      </c>
      <c r="T1181" s="17" t="s">
        <v>438</v>
      </c>
      <c r="U1181">
        <v>0</v>
      </c>
      <c r="V1181">
        <v>0</v>
      </c>
      <c r="W1181" s="17" t="s">
        <v>2565</v>
      </c>
      <c r="X1181" s="17" t="s">
        <v>442</v>
      </c>
      <c r="Y1181">
        <v>0</v>
      </c>
      <c r="Z1181" s="17" t="s">
        <v>443</v>
      </c>
      <c r="AA1181" s="17" t="s">
        <v>443</v>
      </c>
      <c r="AB1181" s="17" t="s">
        <v>444</v>
      </c>
      <c r="AC1181">
        <v>0</v>
      </c>
      <c r="AD1181">
        <v>0</v>
      </c>
      <c r="AE1181">
        <v>0</v>
      </c>
      <c r="AF1181">
        <v>2022</v>
      </c>
      <c r="AG1181" s="1">
        <v>44562</v>
      </c>
      <c r="AH1181" s="1">
        <v>44773</v>
      </c>
      <c r="AI1181" s="1">
        <v>44785</v>
      </c>
      <c r="AJ1181" s="17" t="s">
        <v>34</v>
      </c>
      <c r="AK1181" s="17" t="s">
        <v>35</v>
      </c>
      <c r="AL1181" s="17" t="s">
        <v>10388</v>
      </c>
      <c r="AM1181" s="17">
        <f>MONTH(EMPENHO[[#This Row],[data_empenho]])</f>
        <v>2</v>
      </c>
    </row>
    <row r="1182" spans="1:39" x14ac:dyDescent="0.25">
      <c r="A1182">
        <v>3</v>
      </c>
      <c r="B1182">
        <v>301</v>
      </c>
      <c r="C1182">
        <v>9</v>
      </c>
      <c r="D1182">
        <v>272</v>
      </c>
      <c r="E1182">
        <v>20</v>
      </c>
      <c r="F1182">
        <v>0</v>
      </c>
      <c r="G1182">
        <v>9</v>
      </c>
      <c r="H1182" s="17" t="s">
        <v>2566</v>
      </c>
      <c r="I1182">
        <v>1</v>
      </c>
      <c r="J1182">
        <v>0</v>
      </c>
      <c r="K1182" s="17" t="s">
        <v>2567</v>
      </c>
      <c r="L1182" s="1">
        <v>44608</v>
      </c>
      <c r="M1182">
        <v>1647.59</v>
      </c>
      <c r="N1182" s="17" t="s">
        <v>437</v>
      </c>
      <c r="O1182">
        <v>6</v>
      </c>
      <c r="P1182" s="17" t="s">
        <v>438</v>
      </c>
      <c r="Q1182">
        <v>0</v>
      </c>
      <c r="R1182" s="17" t="s">
        <v>439</v>
      </c>
      <c r="S1182" s="17" t="s">
        <v>440</v>
      </c>
      <c r="T1182" s="17" t="s">
        <v>438</v>
      </c>
      <c r="U1182">
        <v>0</v>
      </c>
      <c r="V1182">
        <v>0</v>
      </c>
      <c r="W1182" s="17" t="s">
        <v>2568</v>
      </c>
      <c r="X1182" s="17" t="s">
        <v>442</v>
      </c>
      <c r="Y1182">
        <v>0</v>
      </c>
      <c r="Z1182" s="17" t="s">
        <v>443</v>
      </c>
      <c r="AA1182" s="17" t="s">
        <v>443</v>
      </c>
      <c r="AB1182" s="17" t="s">
        <v>444</v>
      </c>
      <c r="AC1182">
        <v>0</v>
      </c>
      <c r="AD1182">
        <v>0</v>
      </c>
      <c r="AE1182">
        <v>0</v>
      </c>
      <c r="AF1182">
        <v>2022</v>
      </c>
      <c r="AG1182" s="1">
        <v>44562</v>
      </c>
      <c r="AH1182" s="1">
        <v>44773</v>
      </c>
      <c r="AI1182" s="1">
        <v>44785</v>
      </c>
      <c r="AJ1182" s="17" t="s">
        <v>34</v>
      </c>
      <c r="AK1182" s="17" t="s">
        <v>35</v>
      </c>
      <c r="AL1182" s="17" t="s">
        <v>10388</v>
      </c>
      <c r="AM1182" s="17">
        <f>MONTH(EMPENHO[[#This Row],[data_empenho]])</f>
        <v>2</v>
      </c>
    </row>
    <row r="1183" spans="1:39" x14ac:dyDescent="0.25">
      <c r="A1183">
        <v>3</v>
      </c>
      <c r="B1183">
        <v>301</v>
      </c>
      <c r="C1183">
        <v>9</v>
      </c>
      <c r="D1183">
        <v>272</v>
      </c>
      <c r="E1183">
        <v>20</v>
      </c>
      <c r="F1183">
        <v>0</v>
      </c>
      <c r="G1183">
        <v>9</v>
      </c>
      <c r="H1183" s="17" t="s">
        <v>2569</v>
      </c>
      <c r="I1183">
        <v>1</v>
      </c>
      <c r="J1183">
        <v>0</v>
      </c>
      <c r="K1183" s="17" t="s">
        <v>2570</v>
      </c>
      <c r="L1183" s="1">
        <v>44608</v>
      </c>
      <c r="M1183">
        <v>593.1</v>
      </c>
      <c r="N1183" s="17" t="s">
        <v>437</v>
      </c>
      <c r="O1183">
        <v>6</v>
      </c>
      <c r="P1183" s="17" t="s">
        <v>438</v>
      </c>
      <c r="Q1183">
        <v>0</v>
      </c>
      <c r="R1183" s="17" t="s">
        <v>439</v>
      </c>
      <c r="S1183" s="17" t="s">
        <v>440</v>
      </c>
      <c r="T1183" s="17" t="s">
        <v>438</v>
      </c>
      <c r="U1183">
        <v>0</v>
      </c>
      <c r="V1183">
        <v>0</v>
      </c>
      <c r="W1183" s="17" t="s">
        <v>2571</v>
      </c>
      <c r="X1183" s="17" t="s">
        <v>442</v>
      </c>
      <c r="Y1183">
        <v>0</v>
      </c>
      <c r="Z1183" s="17" t="s">
        <v>443</v>
      </c>
      <c r="AA1183" s="17" t="s">
        <v>443</v>
      </c>
      <c r="AB1183" s="17" t="s">
        <v>444</v>
      </c>
      <c r="AC1183">
        <v>0</v>
      </c>
      <c r="AD1183">
        <v>0</v>
      </c>
      <c r="AE1183">
        <v>0</v>
      </c>
      <c r="AF1183">
        <v>2022</v>
      </c>
      <c r="AG1183" s="1">
        <v>44562</v>
      </c>
      <c r="AH1183" s="1">
        <v>44773</v>
      </c>
      <c r="AI1183" s="1">
        <v>44785</v>
      </c>
      <c r="AJ1183" s="17" t="s">
        <v>34</v>
      </c>
      <c r="AK1183" s="17" t="s">
        <v>35</v>
      </c>
      <c r="AL1183" s="17" t="s">
        <v>10388</v>
      </c>
      <c r="AM1183" s="17">
        <f>MONTH(EMPENHO[[#This Row],[data_empenho]])</f>
        <v>2</v>
      </c>
    </row>
    <row r="1184" spans="1:39" x14ac:dyDescent="0.25">
      <c r="A1184">
        <v>7</v>
      </c>
      <c r="B1184">
        <v>702</v>
      </c>
      <c r="C1184">
        <v>15</v>
      </c>
      <c r="D1184">
        <v>451</v>
      </c>
      <c r="E1184">
        <v>17</v>
      </c>
      <c r="F1184">
        <v>0</v>
      </c>
      <c r="G1184">
        <v>2002</v>
      </c>
      <c r="H1184" s="17" t="s">
        <v>962</v>
      </c>
      <c r="I1184">
        <v>1</v>
      </c>
      <c r="J1184">
        <v>0</v>
      </c>
      <c r="K1184" s="17" t="s">
        <v>2572</v>
      </c>
      <c r="L1184" s="1">
        <v>44608</v>
      </c>
      <c r="M1184">
        <v>46.74</v>
      </c>
      <c r="N1184" s="17" t="s">
        <v>437</v>
      </c>
      <c r="O1184">
        <v>5301</v>
      </c>
      <c r="P1184" s="17" t="s">
        <v>438</v>
      </c>
      <c r="Q1184">
        <v>0</v>
      </c>
      <c r="R1184" s="17" t="s">
        <v>439</v>
      </c>
      <c r="S1184" s="17" t="s">
        <v>440</v>
      </c>
      <c r="T1184" s="17" t="s">
        <v>438</v>
      </c>
      <c r="U1184">
        <v>0</v>
      </c>
      <c r="V1184">
        <v>0</v>
      </c>
      <c r="W1184" s="17" t="s">
        <v>2573</v>
      </c>
      <c r="X1184" s="17" t="s">
        <v>465</v>
      </c>
      <c r="Y1184">
        <v>1</v>
      </c>
      <c r="Z1184" s="17" t="s">
        <v>443</v>
      </c>
      <c r="AA1184" s="17" t="s">
        <v>443</v>
      </c>
      <c r="AB1184" s="17" t="s">
        <v>444</v>
      </c>
      <c r="AC1184">
        <v>0</v>
      </c>
      <c r="AD1184">
        <v>0</v>
      </c>
      <c r="AE1184">
        <v>0</v>
      </c>
      <c r="AF1184">
        <v>2022</v>
      </c>
      <c r="AG1184" s="1">
        <v>44562</v>
      </c>
      <c r="AH1184" s="1">
        <v>44773</v>
      </c>
      <c r="AI1184" s="1">
        <v>44785</v>
      </c>
      <c r="AJ1184" s="17" t="s">
        <v>34</v>
      </c>
      <c r="AK1184" s="17" t="s">
        <v>35</v>
      </c>
      <c r="AL1184" s="17" t="s">
        <v>10388</v>
      </c>
      <c r="AM1184" s="17">
        <f>MONTH(EMPENHO[[#This Row],[data_empenho]])</f>
        <v>2</v>
      </c>
    </row>
    <row r="1185" spans="1:39" x14ac:dyDescent="0.25">
      <c r="A1185">
        <v>5</v>
      </c>
      <c r="B1185">
        <v>501</v>
      </c>
      <c r="C1185">
        <v>4</v>
      </c>
      <c r="D1185">
        <v>122</v>
      </c>
      <c r="E1185">
        <v>1</v>
      </c>
      <c r="F1185">
        <v>0</v>
      </c>
      <c r="G1185">
        <v>2022</v>
      </c>
      <c r="H1185" s="17" t="s">
        <v>445</v>
      </c>
      <c r="I1185">
        <v>1</v>
      </c>
      <c r="J1185">
        <v>0</v>
      </c>
      <c r="K1185" s="17" t="s">
        <v>2574</v>
      </c>
      <c r="L1185" s="1">
        <v>44608</v>
      </c>
      <c r="M1185">
        <v>41.82</v>
      </c>
      <c r="N1185" s="17" t="s">
        <v>437</v>
      </c>
      <c r="O1185">
        <v>4296</v>
      </c>
      <c r="P1185" s="17" t="s">
        <v>438</v>
      </c>
      <c r="Q1185">
        <v>0</v>
      </c>
      <c r="R1185" s="17" t="s">
        <v>439</v>
      </c>
      <c r="S1185" s="17" t="s">
        <v>440</v>
      </c>
      <c r="T1185" s="17" t="s">
        <v>438</v>
      </c>
      <c r="U1185">
        <v>0</v>
      </c>
      <c r="V1185">
        <v>0</v>
      </c>
      <c r="W1185" s="17" t="s">
        <v>2575</v>
      </c>
      <c r="X1185" s="17" t="s">
        <v>442</v>
      </c>
      <c r="Y1185">
        <v>0</v>
      </c>
      <c r="Z1185" s="17" t="s">
        <v>450</v>
      </c>
      <c r="AA1185" s="17" t="s">
        <v>443</v>
      </c>
      <c r="AB1185" s="17" t="s">
        <v>444</v>
      </c>
      <c r="AC1185">
        <v>0</v>
      </c>
      <c r="AD1185">
        <v>0</v>
      </c>
      <c r="AE1185">
        <v>0</v>
      </c>
      <c r="AF1185">
        <v>2022</v>
      </c>
      <c r="AG1185" s="1">
        <v>44562</v>
      </c>
      <c r="AH1185" s="1">
        <v>44773</v>
      </c>
      <c r="AI1185" s="1">
        <v>44785</v>
      </c>
      <c r="AJ1185" s="17" t="s">
        <v>34</v>
      </c>
      <c r="AK1185" s="17" t="s">
        <v>35</v>
      </c>
      <c r="AL1185" s="17" t="s">
        <v>10388</v>
      </c>
      <c r="AM1185" s="17">
        <f>MONTH(EMPENHO[[#This Row],[data_empenho]])</f>
        <v>2</v>
      </c>
    </row>
    <row r="1186" spans="1:39" x14ac:dyDescent="0.25">
      <c r="A1186">
        <v>10</v>
      </c>
      <c r="B1186">
        <v>1001</v>
      </c>
      <c r="C1186">
        <v>4</v>
      </c>
      <c r="D1186">
        <v>122</v>
      </c>
      <c r="E1186">
        <v>1</v>
      </c>
      <c r="F1186">
        <v>0</v>
      </c>
      <c r="G1186">
        <v>2050</v>
      </c>
      <c r="H1186" s="17" t="s">
        <v>2576</v>
      </c>
      <c r="I1186">
        <v>1</v>
      </c>
      <c r="J1186">
        <v>0</v>
      </c>
      <c r="K1186" s="17" t="s">
        <v>2577</v>
      </c>
      <c r="L1186" s="1">
        <v>44608</v>
      </c>
      <c r="M1186">
        <v>282</v>
      </c>
      <c r="N1186" s="17" t="s">
        <v>437</v>
      </c>
      <c r="O1186">
        <v>2066</v>
      </c>
      <c r="P1186" s="17" t="s">
        <v>438</v>
      </c>
      <c r="Q1186">
        <v>0</v>
      </c>
      <c r="R1186" s="17" t="s">
        <v>439</v>
      </c>
      <c r="S1186" s="17" t="s">
        <v>440</v>
      </c>
      <c r="T1186" s="17" t="s">
        <v>438</v>
      </c>
      <c r="U1186">
        <v>0</v>
      </c>
      <c r="V1186">
        <v>0</v>
      </c>
      <c r="W1186" s="17" t="s">
        <v>2578</v>
      </c>
      <c r="X1186" s="17" t="s">
        <v>465</v>
      </c>
      <c r="Y1186">
        <v>1</v>
      </c>
      <c r="Z1186" s="17" t="s">
        <v>443</v>
      </c>
      <c r="AA1186" s="17" t="s">
        <v>443</v>
      </c>
      <c r="AB1186" s="17" t="s">
        <v>444</v>
      </c>
      <c r="AC1186">
        <v>0</v>
      </c>
      <c r="AD1186">
        <v>0</v>
      </c>
      <c r="AE1186">
        <v>0</v>
      </c>
      <c r="AF1186">
        <v>2022</v>
      </c>
      <c r="AG1186" s="1">
        <v>44562</v>
      </c>
      <c r="AH1186" s="1">
        <v>44773</v>
      </c>
      <c r="AI1186" s="1">
        <v>44785</v>
      </c>
      <c r="AJ1186" s="17" t="s">
        <v>34</v>
      </c>
      <c r="AK1186" s="17" t="s">
        <v>35</v>
      </c>
      <c r="AL1186" s="17" t="s">
        <v>10388</v>
      </c>
      <c r="AM1186" s="17">
        <f>MONTH(EMPENHO[[#This Row],[data_empenho]])</f>
        <v>2</v>
      </c>
    </row>
    <row r="1187" spans="1:39" x14ac:dyDescent="0.25">
      <c r="A1187">
        <v>10</v>
      </c>
      <c r="B1187">
        <v>1004</v>
      </c>
      <c r="C1187">
        <v>17</v>
      </c>
      <c r="D1187">
        <v>511</v>
      </c>
      <c r="E1187">
        <v>12</v>
      </c>
      <c r="F1187">
        <v>0</v>
      </c>
      <c r="G1187">
        <v>2059</v>
      </c>
      <c r="H1187" s="17" t="s">
        <v>689</v>
      </c>
      <c r="I1187">
        <v>1</v>
      </c>
      <c r="J1187">
        <v>0</v>
      </c>
      <c r="K1187" s="17" t="s">
        <v>2579</v>
      </c>
      <c r="L1187" s="1">
        <v>44608</v>
      </c>
      <c r="M1187">
        <v>1059.4000000000001</v>
      </c>
      <c r="N1187" s="17" t="s">
        <v>437</v>
      </c>
      <c r="O1187">
        <v>7776</v>
      </c>
      <c r="P1187" s="17" t="s">
        <v>438</v>
      </c>
      <c r="Q1187">
        <v>0</v>
      </c>
      <c r="R1187" s="17" t="s">
        <v>439</v>
      </c>
      <c r="S1187" s="17" t="s">
        <v>440</v>
      </c>
      <c r="T1187" s="17" t="s">
        <v>438</v>
      </c>
      <c r="U1187">
        <v>0</v>
      </c>
      <c r="V1187">
        <v>0</v>
      </c>
      <c r="W1187" s="17" t="s">
        <v>2580</v>
      </c>
      <c r="X1187" s="17" t="s">
        <v>465</v>
      </c>
      <c r="Y1187">
        <v>1</v>
      </c>
      <c r="Z1187" s="17" t="s">
        <v>443</v>
      </c>
      <c r="AA1187" s="17" t="s">
        <v>443</v>
      </c>
      <c r="AB1187" s="17" t="s">
        <v>444</v>
      </c>
      <c r="AC1187">
        <v>0</v>
      </c>
      <c r="AD1187">
        <v>0</v>
      </c>
      <c r="AE1187">
        <v>0</v>
      </c>
      <c r="AF1187">
        <v>2022</v>
      </c>
      <c r="AG1187" s="1">
        <v>44562</v>
      </c>
      <c r="AH1187" s="1">
        <v>44773</v>
      </c>
      <c r="AI1187" s="1">
        <v>44785</v>
      </c>
      <c r="AJ1187" s="17" t="s">
        <v>34</v>
      </c>
      <c r="AK1187" s="17" t="s">
        <v>35</v>
      </c>
      <c r="AL1187" s="17" t="s">
        <v>10388</v>
      </c>
      <c r="AM1187" s="17">
        <f>MONTH(EMPENHO[[#This Row],[data_empenho]])</f>
        <v>2</v>
      </c>
    </row>
    <row r="1188" spans="1:39" x14ac:dyDescent="0.25">
      <c r="A1188">
        <v>6</v>
      </c>
      <c r="B1188">
        <v>603</v>
      </c>
      <c r="C1188">
        <v>26</v>
      </c>
      <c r="D1188">
        <v>782</v>
      </c>
      <c r="E1188">
        <v>17</v>
      </c>
      <c r="F1188">
        <v>0</v>
      </c>
      <c r="G1188">
        <v>2073</v>
      </c>
      <c r="H1188" s="17" t="s">
        <v>828</v>
      </c>
      <c r="I1188">
        <v>1</v>
      </c>
      <c r="J1188">
        <v>0</v>
      </c>
      <c r="K1188" s="17" t="s">
        <v>2581</v>
      </c>
      <c r="L1188" s="1">
        <v>44608</v>
      </c>
      <c r="M1188">
        <v>310</v>
      </c>
      <c r="N1188" s="17" t="s">
        <v>437</v>
      </c>
      <c r="O1188">
        <v>5965</v>
      </c>
      <c r="P1188" s="17" t="s">
        <v>438</v>
      </c>
      <c r="Q1188">
        <v>0</v>
      </c>
      <c r="R1188" s="17" t="s">
        <v>480</v>
      </c>
      <c r="S1188" s="17" t="s">
        <v>653</v>
      </c>
      <c r="T1188" s="17" t="s">
        <v>438</v>
      </c>
      <c r="U1188">
        <v>39</v>
      </c>
      <c r="V1188">
        <v>2021</v>
      </c>
      <c r="W1188" s="17" t="s">
        <v>2582</v>
      </c>
      <c r="X1188" s="17" t="s">
        <v>482</v>
      </c>
      <c r="Y1188">
        <v>7</v>
      </c>
      <c r="Z1188" s="17" t="s">
        <v>443</v>
      </c>
      <c r="AA1188" s="17" t="s">
        <v>443</v>
      </c>
      <c r="AB1188" s="17" t="s">
        <v>444</v>
      </c>
      <c r="AC1188">
        <v>0</v>
      </c>
      <c r="AD1188">
        <v>0</v>
      </c>
      <c r="AE1188">
        <v>0</v>
      </c>
      <c r="AF1188">
        <v>2022</v>
      </c>
      <c r="AG1188" s="1">
        <v>44562</v>
      </c>
      <c r="AH1188" s="1">
        <v>44773</v>
      </c>
      <c r="AI1188" s="1">
        <v>44785</v>
      </c>
      <c r="AJ1188" s="17" t="s">
        <v>34</v>
      </c>
      <c r="AK1188" s="17" t="s">
        <v>35</v>
      </c>
      <c r="AL1188" s="17" t="s">
        <v>10388</v>
      </c>
      <c r="AM1188" s="17">
        <f>MONTH(EMPENHO[[#This Row],[data_empenho]])</f>
        <v>2</v>
      </c>
    </row>
    <row r="1189" spans="1:39" x14ac:dyDescent="0.25">
      <c r="A1189">
        <v>7</v>
      </c>
      <c r="B1189">
        <v>702</v>
      </c>
      <c r="C1189">
        <v>15</v>
      </c>
      <c r="D1189">
        <v>451</v>
      </c>
      <c r="E1189">
        <v>17</v>
      </c>
      <c r="F1189">
        <v>0</v>
      </c>
      <c r="G1189">
        <v>2002</v>
      </c>
      <c r="H1189" s="17" t="s">
        <v>698</v>
      </c>
      <c r="I1189">
        <v>1</v>
      </c>
      <c r="J1189">
        <v>0</v>
      </c>
      <c r="K1189" s="17" t="s">
        <v>2583</v>
      </c>
      <c r="L1189" s="1">
        <v>44608</v>
      </c>
      <c r="M1189">
        <v>4552</v>
      </c>
      <c r="N1189" s="17" t="s">
        <v>437</v>
      </c>
      <c r="O1189">
        <v>3786</v>
      </c>
      <c r="P1189" s="17" t="s">
        <v>438</v>
      </c>
      <c r="Q1189">
        <v>0</v>
      </c>
      <c r="R1189" s="17" t="s">
        <v>480</v>
      </c>
      <c r="S1189" s="17" t="s">
        <v>653</v>
      </c>
      <c r="T1189" s="17" t="s">
        <v>438</v>
      </c>
      <c r="U1189">
        <v>48</v>
      </c>
      <c r="V1189">
        <v>2021</v>
      </c>
      <c r="W1189" s="17" t="s">
        <v>2584</v>
      </c>
      <c r="X1189" s="17" t="s">
        <v>482</v>
      </c>
      <c r="Y1189">
        <v>7</v>
      </c>
      <c r="Z1189" s="17" t="s">
        <v>443</v>
      </c>
      <c r="AA1189" s="17" t="s">
        <v>443</v>
      </c>
      <c r="AB1189" s="17" t="s">
        <v>444</v>
      </c>
      <c r="AC1189">
        <v>0</v>
      </c>
      <c r="AD1189">
        <v>0</v>
      </c>
      <c r="AE1189">
        <v>0</v>
      </c>
      <c r="AF1189">
        <v>2022</v>
      </c>
      <c r="AG1189" s="1">
        <v>44562</v>
      </c>
      <c r="AH1189" s="1">
        <v>44773</v>
      </c>
      <c r="AI1189" s="1">
        <v>44785</v>
      </c>
      <c r="AJ1189" s="17" t="s">
        <v>34</v>
      </c>
      <c r="AK1189" s="17" t="s">
        <v>35</v>
      </c>
      <c r="AL1189" s="17" t="s">
        <v>10388</v>
      </c>
      <c r="AM1189" s="17">
        <f>MONTH(EMPENHO[[#This Row],[data_empenho]])</f>
        <v>2</v>
      </c>
    </row>
    <row r="1190" spans="1:39" x14ac:dyDescent="0.25">
      <c r="A1190">
        <v>6</v>
      </c>
      <c r="B1190">
        <v>603</v>
      </c>
      <c r="C1190">
        <v>26</v>
      </c>
      <c r="D1190">
        <v>782</v>
      </c>
      <c r="E1190">
        <v>17</v>
      </c>
      <c r="F1190">
        <v>0</v>
      </c>
      <c r="G1190">
        <v>2073</v>
      </c>
      <c r="H1190" s="17" t="s">
        <v>755</v>
      </c>
      <c r="I1190">
        <v>1</v>
      </c>
      <c r="J1190">
        <v>0</v>
      </c>
      <c r="K1190" s="17" t="s">
        <v>2585</v>
      </c>
      <c r="L1190" s="1">
        <v>44608</v>
      </c>
      <c r="M1190">
        <v>6400</v>
      </c>
      <c r="N1190" s="17" t="s">
        <v>437</v>
      </c>
      <c r="O1190">
        <v>4959</v>
      </c>
      <c r="P1190" s="17" t="s">
        <v>438</v>
      </c>
      <c r="Q1190">
        <v>0</v>
      </c>
      <c r="R1190" s="17" t="s">
        <v>480</v>
      </c>
      <c r="S1190" s="17" t="s">
        <v>653</v>
      </c>
      <c r="T1190" s="17" t="s">
        <v>438</v>
      </c>
      <c r="U1190">
        <v>12</v>
      </c>
      <c r="V1190">
        <v>2021</v>
      </c>
      <c r="W1190" s="17" t="s">
        <v>2586</v>
      </c>
      <c r="X1190" s="17" t="s">
        <v>482</v>
      </c>
      <c r="Y1190">
        <v>7</v>
      </c>
      <c r="Z1190" s="17" t="s">
        <v>443</v>
      </c>
      <c r="AA1190" s="17" t="s">
        <v>443</v>
      </c>
      <c r="AB1190" s="17" t="s">
        <v>444</v>
      </c>
      <c r="AC1190">
        <v>0</v>
      </c>
      <c r="AD1190">
        <v>0</v>
      </c>
      <c r="AE1190">
        <v>0</v>
      </c>
      <c r="AF1190">
        <v>2022</v>
      </c>
      <c r="AG1190" s="1">
        <v>44562</v>
      </c>
      <c r="AH1190" s="1">
        <v>44773</v>
      </c>
      <c r="AI1190" s="1">
        <v>44785</v>
      </c>
      <c r="AJ1190" s="17" t="s">
        <v>34</v>
      </c>
      <c r="AK1190" s="17" t="s">
        <v>35</v>
      </c>
      <c r="AL1190" s="17" t="s">
        <v>10388</v>
      </c>
      <c r="AM1190" s="17">
        <f>MONTH(EMPENHO[[#This Row],[data_empenho]])</f>
        <v>2</v>
      </c>
    </row>
    <row r="1191" spans="1:39" x14ac:dyDescent="0.25">
      <c r="A1191">
        <v>6</v>
      </c>
      <c r="B1191">
        <v>603</v>
      </c>
      <c r="C1191">
        <v>26</v>
      </c>
      <c r="D1191">
        <v>782</v>
      </c>
      <c r="E1191">
        <v>17</v>
      </c>
      <c r="F1191">
        <v>0</v>
      </c>
      <c r="G1191">
        <v>2073</v>
      </c>
      <c r="H1191" s="17" t="s">
        <v>860</v>
      </c>
      <c r="I1191">
        <v>1</v>
      </c>
      <c r="J1191">
        <v>0</v>
      </c>
      <c r="K1191" s="17" t="s">
        <v>2587</v>
      </c>
      <c r="L1191" s="1">
        <v>44608</v>
      </c>
      <c r="M1191">
        <v>90</v>
      </c>
      <c r="N1191" s="17" t="s">
        <v>437</v>
      </c>
      <c r="O1191">
        <v>5965</v>
      </c>
      <c r="P1191" s="17" t="s">
        <v>438</v>
      </c>
      <c r="Q1191">
        <v>0</v>
      </c>
      <c r="R1191" s="17" t="s">
        <v>480</v>
      </c>
      <c r="S1191" s="17" t="s">
        <v>653</v>
      </c>
      <c r="T1191" s="17" t="s">
        <v>438</v>
      </c>
      <c r="U1191">
        <v>53</v>
      </c>
      <c r="V1191">
        <v>2021</v>
      </c>
      <c r="W1191" s="17" t="s">
        <v>2588</v>
      </c>
      <c r="X1191" s="17" t="s">
        <v>482</v>
      </c>
      <c r="Y1191">
        <v>7</v>
      </c>
      <c r="Z1191" s="17" t="s">
        <v>443</v>
      </c>
      <c r="AA1191" s="17" t="s">
        <v>443</v>
      </c>
      <c r="AB1191" s="17" t="s">
        <v>444</v>
      </c>
      <c r="AC1191">
        <v>0</v>
      </c>
      <c r="AD1191">
        <v>0</v>
      </c>
      <c r="AE1191">
        <v>0</v>
      </c>
      <c r="AF1191">
        <v>2022</v>
      </c>
      <c r="AG1191" s="1">
        <v>44562</v>
      </c>
      <c r="AH1191" s="1">
        <v>44773</v>
      </c>
      <c r="AI1191" s="1">
        <v>44785</v>
      </c>
      <c r="AJ1191" s="17" t="s">
        <v>34</v>
      </c>
      <c r="AK1191" s="17" t="s">
        <v>35</v>
      </c>
      <c r="AL1191" s="17" t="s">
        <v>10388</v>
      </c>
      <c r="AM1191" s="17">
        <f>MONTH(EMPENHO[[#This Row],[data_empenho]])</f>
        <v>2</v>
      </c>
    </row>
    <row r="1192" spans="1:39" x14ac:dyDescent="0.25">
      <c r="A1192">
        <v>6</v>
      </c>
      <c r="B1192">
        <v>603</v>
      </c>
      <c r="C1192">
        <v>26</v>
      </c>
      <c r="D1192">
        <v>782</v>
      </c>
      <c r="E1192">
        <v>17</v>
      </c>
      <c r="F1192">
        <v>0</v>
      </c>
      <c r="G1192">
        <v>2073</v>
      </c>
      <c r="H1192" s="17" t="s">
        <v>860</v>
      </c>
      <c r="I1192">
        <v>1</v>
      </c>
      <c r="J1192">
        <v>0</v>
      </c>
      <c r="K1192" s="17" t="s">
        <v>2589</v>
      </c>
      <c r="L1192" s="1">
        <v>44608</v>
      </c>
      <c r="M1192">
        <v>62.4</v>
      </c>
      <c r="N1192" s="17" t="s">
        <v>437</v>
      </c>
      <c r="O1192">
        <v>5089</v>
      </c>
      <c r="P1192" s="17" t="s">
        <v>438</v>
      </c>
      <c r="Q1192">
        <v>0</v>
      </c>
      <c r="R1192" s="17" t="s">
        <v>480</v>
      </c>
      <c r="S1192" s="17" t="s">
        <v>653</v>
      </c>
      <c r="T1192" s="17" t="s">
        <v>438</v>
      </c>
      <c r="U1192">
        <v>53</v>
      </c>
      <c r="V1192">
        <v>2021</v>
      </c>
      <c r="W1192" s="17" t="s">
        <v>2590</v>
      </c>
      <c r="X1192" s="17" t="s">
        <v>482</v>
      </c>
      <c r="Y1192">
        <v>7</v>
      </c>
      <c r="Z1192" s="17" t="s">
        <v>443</v>
      </c>
      <c r="AA1192" s="17" t="s">
        <v>443</v>
      </c>
      <c r="AB1192" s="17" t="s">
        <v>444</v>
      </c>
      <c r="AC1192">
        <v>0</v>
      </c>
      <c r="AD1192">
        <v>0</v>
      </c>
      <c r="AE1192">
        <v>0</v>
      </c>
      <c r="AF1192">
        <v>2022</v>
      </c>
      <c r="AG1192" s="1">
        <v>44562</v>
      </c>
      <c r="AH1192" s="1">
        <v>44773</v>
      </c>
      <c r="AI1192" s="1">
        <v>44785</v>
      </c>
      <c r="AJ1192" s="17" t="s">
        <v>34</v>
      </c>
      <c r="AK1192" s="17" t="s">
        <v>35</v>
      </c>
      <c r="AL1192" s="17" t="s">
        <v>10388</v>
      </c>
      <c r="AM1192" s="17">
        <f>MONTH(EMPENHO[[#This Row],[data_empenho]])</f>
        <v>2</v>
      </c>
    </row>
    <row r="1193" spans="1:39" x14ac:dyDescent="0.25">
      <c r="A1193">
        <v>5</v>
      </c>
      <c r="B1193">
        <v>502</v>
      </c>
      <c r="C1193">
        <v>12</v>
      </c>
      <c r="D1193">
        <v>782</v>
      </c>
      <c r="E1193">
        <v>2</v>
      </c>
      <c r="F1193">
        <v>0</v>
      </c>
      <c r="G1193">
        <v>2035</v>
      </c>
      <c r="H1193" s="17" t="s">
        <v>828</v>
      </c>
      <c r="I1193">
        <v>20</v>
      </c>
      <c r="J1193">
        <v>0</v>
      </c>
      <c r="K1193" s="17" t="s">
        <v>2591</v>
      </c>
      <c r="L1193" s="1">
        <v>44608</v>
      </c>
      <c r="M1193">
        <v>75</v>
      </c>
      <c r="N1193" s="17" t="s">
        <v>437</v>
      </c>
      <c r="O1193">
        <v>5349</v>
      </c>
      <c r="P1193" s="17" t="s">
        <v>438</v>
      </c>
      <c r="Q1193">
        <v>0</v>
      </c>
      <c r="R1193" s="17" t="s">
        <v>439</v>
      </c>
      <c r="S1193" s="17" t="s">
        <v>440</v>
      </c>
      <c r="T1193" s="17" t="s">
        <v>438</v>
      </c>
      <c r="U1193">
        <v>0</v>
      </c>
      <c r="V1193">
        <v>0</v>
      </c>
      <c r="W1193" s="17" t="s">
        <v>2592</v>
      </c>
      <c r="X1193" s="17" t="s">
        <v>465</v>
      </c>
      <c r="Y1193">
        <v>1</v>
      </c>
      <c r="Z1193" s="17" t="s">
        <v>443</v>
      </c>
      <c r="AA1193" s="17" t="s">
        <v>443</v>
      </c>
      <c r="AB1193" s="17" t="s">
        <v>444</v>
      </c>
      <c r="AC1193">
        <v>0</v>
      </c>
      <c r="AD1193">
        <v>0</v>
      </c>
      <c r="AE1193">
        <v>0</v>
      </c>
      <c r="AF1193">
        <v>2022</v>
      </c>
      <c r="AG1193" s="1">
        <v>44562</v>
      </c>
      <c r="AH1193" s="1">
        <v>44773</v>
      </c>
      <c r="AI1193" s="1">
        <v>44785</v>
      </c>
      <c r="AJ1193" s="17" t="s">
        <v>34</v>
      </c>
      <c r="AK1193" s="17" t="s">
        <v>35</v>
      </c>
      <c r="AL1193" s="17" t="s">
        <v>10388</v>
      </c>
      <c r="AM1193" s="17">
        <f>MONTH(EMPENHO[[#This Row],[data_empenho]])</f>
        <v>2</v>
      </c>
    </row>
    <row r="1194" spans="1:39" x14ac:dyDescent="0.25">
      <c r="A1194">
        <v>5</v>
      </c>
      <c r="B1194">
        <v>502</v>
      </c>
      <c r="C1194">
        <v>12</v>
      </c>
      <c r="D1194">
        <v>782</v>
      </c>
      <c r="E1194">
        <v>2</v>
      </c>
      <c r="F1194">
        <v>0</v>
      </c>
      <c r="G1194">
        <v>2035</v>
      </c>
      <c r="H1194" s="17" t="s">
        <v>860</v>
      </c>
      <c r="I1194">
        <v>20</v>
      </c>
      <c r="J1194">
        <v>0</v>
      </c>
      <c r="K1194" s="17" t="s">
        <v>2593</v>
      </c>
      <c r="L1194" s="1">
        <v>44608</v>
      </c>
      <c r="M1194">
        <v>320</v>
      </c>
      <c r="N1194" s="17" t="s">
        <v>437</v>
      </c>
      <c r="O1194">
        <v>5349</v>
      </c>
      <c r="P1194" s="17" t="s">
        <v>438</v>
      </c>
      <c r="Q1194">
        <v>0</v>
      </c>
      <c r="R1194" s="17" t="s">
        <v>439</v>
      </c>
      <c r="S1194" s="17" t="s">
        <v>440</v>
      </c>
      <c r="T1194" s="17" t="s">
        <v>438</v>
      </c>
      <c r="U1194">
        <v>0</v>
      </c>
      <c r="V1194">
        <v>0</v>
      </c>
      <c r="W1194" s="17" t="s">
        <v>2594</v>
      </c>
      <c r="X1194" s="17" t="s">
        <v>465</v>
      </c>
      <c r="Y1194">
        <v>1</v>
      </c>
      <c r="Z1194" s="17" t="s">
        <v>443</v>
      </c>
      <c r="AA1194" s="17" t="s">
        <v>443</v>
      </c>
      <c r="AB1194" s="17" t="s">
        <v>444</v>
      </c>
      <c r="AC1194">
        <v>0</v>
      </c>
      <c r="AD1194">
        <v>0</v>
      </c>
      <c r="AE1194">
        <v>0</v>
      </c>
      <c r="AF1194">
        <v>2022</v>
      </c>
      <c r="AG1194" s="1">
        <v>44562</v>
      </c>
      <c r="AH1194" s="1">
        <v>44773</v>
      </c>
      <c r="AI1194" s="1">
        <v>44785</v>
      </c>
      <c r="AJ1194" s="17" t="s">
        <v>34</v>
      </c>
      <c r="AK1194" s="17" t="s">
        <v>35</v>
      </c>
      <c r="AL1194" s="17" t="s">
        <v>10388</v>
      </c>
      <c r="AM1194" s="17">
        <f>MONTH(EMPENHO[[#This Row],[data_empenho]])</f>
        <v>2</v>
      </c>
    </row>
    <row r="1195" spans="1:39" x14ac:dyDescent="0.25">
      <c r="A1195">
        <v>8</v>
      </c>
      <c r="B1195">
        <v>801</v>
      </c>
      <c r="C1195">
        <v>10</v>
      </c>
      <c r="D1195">
        <v>303</v>
      </c>
      <c r="E1195">
        <v>8</v>
      </c>
      <c r="F1195">
        <v>0</v>
      </c>
      <c r="G1195">
        <v>2099</v>
      </c>
      <c r="H1195" s="17" t="s">
        <v>1060</v>
      </c>
      <c r="I1195">
        <v>40</v>
      </c>
      <c r="J1195">
        <v>0</v>
      </c>
      <c r="K1195" s="17" t="s">
        <v>2595</v>
      </c>
      <c r="L1195" s="1">
        <v>44608</v>
      </c>
      <c r="M1195">
        <v>220</v>
      </c>
      <c r="N1195" s="17" t="s">
        <v>437</v>
      </c>
      <c r="O1195">
        <v>144</v>
      </c>
      <c r="P1195" s="17" t="s">
        <v>438</v>
      </c>
      <c r="Q1195">
        <v>0</v>
      </c>
      <c r="R1195" s="17" t="s">
        <v>439</v>
      </c>
      <c r="S1195" s="17" t="s">
        <v>440</v>
      </c>
      <c r="T1195" s="17" t="s">
        <v>438</v>
      </c>
      <c r="U1195">
        <v>0</v>
      </c>
      <c r="V1195">
        <v>0</v>
      </c>
      <c r="W1195" s="17" t="s">
        <v>2596</v>
      </c>
      <c r="X1195" s="17" t="s">
        <v>442</v>
      </c>
      <c r="Y1195">
        <v>1</v>
      </c>
      <c r="Z1195" s="17" t="s">
        <v>443</v>
      </c>
      <c r="AA1195" s="17" t="s">
        <v>443</v>
      </c>
      <c r="AB1195" s="17" t="s">
        <v>444</v>
      </c>
      <c r="AC1195">
        <v>0</v>
      </c>
      <c r="AD1195">
        <v>0</v>
      </c>
      <c r="AE1195">
        <v>0</v>
      </c>
      <c r="AF1195">
        <v>2022</v>
      </c>
      <c r="AG1195" s="1">
        <v>44562</v>
      </c>
      <c r="AH1195" s="1">
        <v>44773</v>
      </c>
      <c r="AI1195" s="1">
        <v>44785</v>
      </c>
      <c r="AJ1195" s="17" t="s">
        <v>34</v>
      </c>
      <c r="AK1195" s="17" t="s">
        <v>35</v>
      </c>
      <c r="AL1195" s="17" t="s">
        <v>10388</v>
      </c>
      <c r="AM1195" s="17">
        <f>MONTH(EMPENHO[[#This Row],[data_empenho]])</f>
        <v>2</v>
      </c>
    </row>
    <row r="1196" spans="1:39" x14ac:dyDescent="0.25">
      <c r="A1196">
        <v>8</v>
      </c>
      <c r="B1196">
        <v>801</v>
      </c>
      <c r="C1196">
        <v>10</v>
      </c>
      <c r="D1196">
        <v>303</v>
      </c>
      <c r="E1196">
        <v>8</v>
      </c>
      <c r="F1196">
        <v>0</v>
      </c>
      <c r="G1196">
        <v>2101</v>
      </c>
      <c r="H1196" s="17" t="s">
        <v>1060</v>
      </c>
      <c r="I1196">
        <v>40</v>
      </c>
      <c r="J1196">
        <v>0</v>
      </c>
      <c r="K1196" s="17" t="s">
        <v>2597</v>
      </c>
      <c r="L1196" s="1">
        <v>44608</v>
      </c>
      <c r="M1196">
        <v>300</v>
      </c>
      <c r="N1196" s="17" t="s">
        <v>437</v>
      </c>
      <c r="O1196">
        <v>8304</v>
      </c>
      <c r="P1196" s="17" t="s">
        <v>438</v>
      </c>
      <c r="Q1196">
        <v>0</v>
      </c>
      <c r="R1196" s="17" t="s">
        <v>439</v>
      </c>
      <c r="S1196" s="17" t="s">
        <v>440</v>
      </c>
      <c r="T1196" s="17" t="s">
        <v>438</v>
      </c>
      <c r="U1196">
        <v>0</v>
      </c>
      <c r="V1196">
        <v>0</v>
      </c>
      <c r="W1196" s="17" t="s">
        <v>2598</v>
      </c>
      <c r="X1196" s="17" t="s">
        <v>442</v>
      </c>
      <c r="Y1196">
        <v>1</v>
      </c>
      <c r="Z1196" s="17" t="s">
        <v>443</v>
      </c>
      <c r="AA1196" s="17" t="s">
        <v>443</v>
      </c>
      <c r="AB1196" s="17" t="s">
        <v>444</v>
      </c>
      <c r="AC1196">
        <v>0</v>
      </c>
      <c r="AD1196">
        <v>0</v>
      </c>
      <c r="AE1196">
        <v>0</v>
      </c>
      <c r="AF1196">
        <v>2022</v>
      </c>
      <c r="AG1196" s="1">
        <v>44562</v>
      </c>
      <c r="AH1196" s="1">
        <v>44773</v>
      </c>
      <c r="AI1196" s="1">
        <v>44785</v>
      </c>
      <c r="AJ1196" s="17" t="s">
        <v>34</v>
      </c>
      <c r="AK1196" s="17" t="s">
        <v>35</v>
      </c>
      <c r="AL1196" s="17" t="s">
        <v>10388</v>
      </c>
      <c r="AM1196" s="17">
        <f>MONTH(EMPENHO[[#This Row],[data_empenho]])</f>
        <v>2</v>
      </c>
    </row>
    <row r="1197" spans="1:39" x14ac:dyDescent="0.25">
      <c r="A1197">
        <v>5</v>
      </c>
      <c r="B1197">
        <v>502</v>
      </c>
      <c r="C1197">
        <v>12</v>
      </c>
      <c r="D1197">
        <v>782</v>
      </c>
      <c r="E1197">
        <v>2</v>
      </c>
      <c r="F1197">
        <v>0</v>
      </c>
      <c r="G1197">
        <v>2035</v>
      </c>
      <c r="H1197" s="17" t="s">
        <v>828</v>
      </c>
      <c r="I1197">
        <v>20</v>
      </c>
      <c r="J1197">
        <v>0</v>
      </c>
      <c r="K1197" s="17" t="s">
        <v>2599</v>
      </c>
      <c r="L1197" s="1">
        <v>44608</v>
      </c>
      <c r="M1197">
        <v>195</v>
      </c>
      <c r="N1197" s="17" t="s">
        <v>437</v>
      </c>
      <c r="O1197">
        <v>5349</v>
      </c>
      <c r="P1197" s="17" t="s">
        <v>438</v>
      </c>
      <c r="Q1197">
        <v>0</v>
      </c>
      <c r="R1197" s="17" t="s">
        <v>439</v>
      </c>
      <c r="S1197" s="17" t="s">
        <v>440</v>
      </c>
      <c r="T1197" s="17" t="s">
        <v>438</v>
      </c>
      <c r="U1197">
        <v>0</v>
      </c>
      <c r="V1197">
        <v>0</v>
      </c>
      <c r="W1197" s="17" t="s">
        <v>2600</v>
      </c>
      <c r="X1197" s="17" t="s">
        <v>465</v>
      </c>
      <c r="Y1197">
        <v>1</v>
      </c>
      <c r="Z1197" s="17" t="s">
        <v>443</v>
      </c>
      <c r="AA1197" s="17" t="s">
        <v>443</v>
      </c>
      <c r="AB1197" s="17" t="s">
        <v>444</v>
      </c>
      <c r="AC1197">
        <v>0</v>
      </c>
      <c r="AD1197">
        <v>0</v>
      </c>
      <c r="AE1197">
        <v>0</v>
      </c>
      <c r="AF1197">
        <v>2022</v>
      </c>
      <c r="AG1197" s="1">
        <v>44562</v>
      </c>
      <c r="AH1197" s="1">
        <v>44773</v>
      </c>
      <c r="AI1197" s="1">
        <v>44785</v>
      </c>
      <c r="AJ1197" s="17" t="s">
        <v>34</v>
      </c>
      <c r="AK1197" s="17" t="s">
        <v>35</v>
      </c>
      <c r="AL1197" s="17" t="s">
        <v>10388</v>
      </c>
      <c r="AM1197" s="17">
        <f>MONTH(EMPENHO[[#This Row],[data_empenho]])</f>
        <v>2</v>
      </c>
    </row>
    <row r="1198" spans="1:39" x14ac:dyDescent="0.25">
      <c r="A1198">
        <v>5</v>
      </c>
      <c r="B1198">
        <v>502</v>
      </c>
      <c r="C1198">
        <v>12</v>
      </c>
      <c r="D1198">
        <v>782</v>
      </c>
      <c r="E1198">
        <v>2</v>
      </c>
      <c r="F1198">
        <v>0</v>
      </c>
      <c r="G1198">
        <v>2035</v>
      </c>
      <c r="H1198" s="17" t="s">
        <v>860</v>
      </c>
      <c r="I1198">
        <v>20</v>
      </c>
      <c r="J1198">
        <v>0</v>
      </c>
      <c r="K1198" s="17" t="s">
        <v>2601</v>
      </c>
      <c r="L1198" s="1">
        <v>44608</v>
      </c>
      <c r="M1198">
        <v>200</v>
      </c>
      <c r="N1198" s="17" t="s">
        <v>437</v>
      </c>
      <c r="O1198">
        <v>5349</v>
      </c>
      <c r="P1198" s="17" t="s">
        <v>438</v>
      </c>
      <c r="Q1198">
        <v>0</v>
      </c>
      <c r="R1198" s="17" t="s">
        <v>439</v>
      </c>
      <c r="S1198" s="17" t="s">
        <v>440</v>
      </c>
      <c r="T1198" s="17" t="s">
        <v>438</v>
      </c>
      <c r="U1198">
        <v>0</v>
      </c>
      <c r="V1198">
        <v>0</v>
      </c>
      <c r="W1198" s="17" t="s">
        <v>2602</v>
      </c>
      <c r="X1198" s="17" t="s">
        <v>465</v>
      </c>
      <c r="Y1198">
        <v>1</v>
      </c>
      <c r="Z1198" s="17" t="s">
        <v>443</v>
      </c>
      <c r="AA1198" s="17" t="s">
        <v>443</v>
      </c>
      <c r="AB1198" s="17" t="s">
        <v>444</v>
      </c>
      <c r="AC1198">
        <v>0</v>
      </c>
      <c r="AD1198">
        <v>0</v>
      </c>
      <c r="AE1198">
        <v>0</v>
      </c>
      <c r="AF1198">
        <v>2022</v>
      </c>
      <c r="AG1198" s="1">
        <v>44562</v>
      </c>
      <c r="AH1198" s="1">
        <v>44773</v>
      </c>
      <c r="AI1198" s="1">
        <v>44785</v>
      </c>
      <c r="AJ1198" s="17" t="s">
        <v>34</v>
      </c>
      <c r="AK1198" s="17" t="s">
        <v>35</v>
      </c>
      <c r="AL1198" s="17" t="s">
        <v>10388</v>
      </c>
      <c r="AM1198" s="17">
        <f>MONTH(EMPENHO[[#This Row],[data_empenho]])</f>
        <v>2</v>
      </c>
    </row>
    <row r="1199" spans="1:39" x14ac:dyDescent="0.25">
      <c r="A1199">
        <v>6</v>
      </c>
      <c r="B1199">
        <v>603</v>
      </c>
      <c r="C1199">
        <v>26</v>
      </c>
      <c r="D1199">
        <v>782</v>
      </c>
      <c r="E1199">
        <v>17</v>
      </c>
      <c r="F1199">
        <v>0</v>
      </c>
      <c r="G1199">
        <v>2073</v>
      </c>
      <c r="H1199" s="17" t="s">
        <v>698</v>
      </c>
      <c r="I1199">
        <v>1</v>
      </c>
      <c r="J1199">
        <v>0</v>
      </c>
      <c r="K1199" s="17" t="s">
        <v>2603</v>
      </c>
      <c r="L1199" s="1">
        <v>44608</v>
      </c>
      <c r="M1199">
        <v>1367.56</v>
      </c>
      <c r="N1199" s="17" t="s">
        <v>437</v>
      </c>
      <c r="O1199">
        <v>5756</v>
      </c>
      <c r="P1199" s="17" t="s">
        <v>438</v>
      </c>
      <c r="Q1199">
        <v>0</v>
      </c>
      <c r="R1199" s="17" t="s">
        <v>439</v>
      </c>
      <c r="S1199" s="17" t="s">
        <v>440</v>
      </c>
      <c r="T1199" s="17" t="s">
        <v>438</v>
      </c>
      <c r="U1199">
        <v>24</v>
      </c>
      <c r="V1199">
        <v>2022</v>
      </c>
      <c r="W1199" s="17" t="s">
        <v>2604</v>
      </c>
      <c r="X1199" s="17" t="s">
        <v>465</v>
      </c>
      <c r="Y1199">
        <v>1</v>
      </c>
      <c r="Z1199" s="17" t="s">
        <v>443</v>
      </c>
      <c r="AA1199" s="17" t="s">
        <v>443</v>
      </c>
      <c r="AB1199" s="17" t="s">
        <v>444</v>
      </c>
      <c r="AC1199">
        <v>0</v>
      </c>
      <c r="AD1199">
        <v>0</v>
      </c>
      <c r="AE1199">
        <v>0</v>
      </c>
      <c r="AF1199">
        <v>2022</v>
      </c>
      <c r="AG1199" s="1">
        <v>44562</v>
      </c>
      <c r="AH1199" s="1">
        <v>44773</v>
      </c>
      <c r="AI1199" s="1">
        <v>44785</v>
      </c>
      <c r="AJ1199" s="17" t="s">
        <v>34</v>
      </c>
      <c r="AK1199" s="17" t="s">
        <v>35</v>
      </c>
      <c r="AL1199" s="17" t="s">
        <v>10388</v>
      </c>
      <c r="AM1199" s="17">
        <f>MONTH(EMPENHO[[#This Row],[data_empenho]])</f>
        <v>2</v>
      </c>
    </row>
    <row r="1200" spans="1:39" x14ac:dyDescent="0.25">
      <c r="A1200">
        <v>6</v>
      </c>
      <c r="B1200">
        <v>603</v>
      </c>
      <c r="C1200">
        <v>26</v>
      </c>
      <c r="D1200">
        <v>782</v>
      </c>
      <c r="E1200">
        <v>17</v>
      </c>
      <c r="F1200">
        <v>0</v>
      </c>
      <c r="G1200">
        <v>2073</v>
      </c>
      <c r="H1200" s="17" t="s">
        <v>698</v>
      </c>
      <c r="I1200">
        <v>1</v>
      </c>
      <c r="J1200">
        <v>0</v>
      </c>
      <c r="K1200" s="17" t="s">
        <v>2605</v>
      </c>
      <c r="L1200" s="1">
        <v>44608</v>
      </c>
      <c r="M1200">
        <v>781.1</v>
      </c>
      <c r="N1200" s="17" t="s">
        <v>437</v>
      </c>
      <c r="O1200">
        <v>6427</v>
      </c>
      <c r="P1200" s="17" t="s">
        <v>438</v>
      </c>
      <c r="Q1200">
        <v>0</v>
      </c>
      <c r="R1200" s="17" t="s">
        <v>439</v>
      </c>
      <c r="S1200" s="17" t="s">
        <v>440</v>
      </c>
      <c r="T1200" s="17" t="s">
        <v>438</v>
      </c>
      <c r="U1200">
        <v>24</v>
      </c>
      <c r="V1200">
        <v>2022</v>
      </c>
      <c r="W1200" s="17" t="s">
        <v>2606</v>
      </c>
      <c r="X1200" s="17" t="s">
        <v>465</v>
      </c>
      <c r="Y1200">
        <v>1</v>
      </c>
      <c r="Z1200" s="17" t="s">
        <v>443</v>
      </c>
      <c r="AA1200" s="17" t="s">
        <v>443</v>
      </c>
      <c r="AB1200" s="17" t="s">
        <v>444</v>
      </c>
      <c r="AC1200">
        <v>0</v>
      </c>
      <c r="AD1200">
        <v>0</v>
      </c>
      <c r="AE1200">
        <v>0</v>
      </c>
      <c r="AF1200">
        <v>2022</v>
      </c>
      <c r="AG1200" s="1">
        <v>44562</v>
      </c>
      <c r="AH1200" s="1">
        <v>44773</v>
      </c>
      <c r="AI1200" s="1">
        <v>44785</v>
      </c>
      <c r="AJ1200" s="17" t="s">
        <v>34</v>
      </c>
      <c r="AK1200" s="17" t="s">
        <v>35</v>
      </c>
      <c r="AL1200" s="17" t="s">
        <v>10388</v>
      </c>
      <c r="AM1200" s="17">
        <f>MONTH(EMPENHO[[#This Row],[data_empenho]])</f>
        <v>2</v>
      </c>
    </row>
    <row r="1201" spans="1:39" x14ac:dyDescent="0.25">
      <c r="A1201">
        <v>6</v>
      </c>
      <c r="B1201">
        <v>603</v>
      </c>
      <c r="C1201">
        <v>26</v>
      </c>
      <c r="D1201">
        <v>782</v>
      </c>
      <c r="E1201">
        <v>17</v>
      </c>
      <c r="F1201">
        <v>0</v>
      </c>
      <c r="G1201">
        <v>2073</v>
      </c>
      <c r="H1201" s="17" t="s">
        <v>860</v>
      </c>
      <c r="I1201">
        <v>1</v>
      </c>
      <c r="J1201">
        <v>0</v>
      </c>
      <c r="K1201" s="17" t="s">
        <v>2607</v>
      </c>
      <c r="L1201" s="1">
        <v>44608</v>
      </c>
      <c r="M1201">
        <v>836</v>
      </c>
      <c r="N1201" s="17" t="s">
        <v>437</v>
      </c>
      <c r="O1201">
        <v>7576</v>
      </c>
      <c r="P1201" s="17" t="s">
        <v>438</v>
      </c>
      <c r="Q1201">
        <v>0</v>
      </c>
      <c r="R1201" s="17" t="s">
        <v>584</v>
      </c>
      <c r="S1201" s="17" t="s">
        <v>440</v>
      </c>
      <c r="T1201" s="17" t="s">
        <v>438</v>
      </c>
      <c r="U1201">
        <v>3</v>
      </c>
      <c r="V1201">
        <v>2022</v>
      </c>
      <c r="W1201" s="17" t="s">
        <v>2608</v>
      </c>
      <c r="X1201" s="17" t="s">
        <v>586</v>
      </c>
      <c r="Y1201">
        <v>1</v>
      </c>
      <c r="Z1201" s="17" t="s">
        <v>443</v>
      </c>
      <c r="AA1201" s="17" t="s">
        <v>443</v>
      </c>
      <c r="AB1201" s="17" t="s">
        <v>444</v>
      </c>
      <c r="AC1201">
        <v>0</v>
      </c>
      <c r="AD1201">
        <v>0</v>
      </c>
      <c r="AE1201">
        <v>0</v>
      </c>
      <c r="AF1201">
        <v>2022</v>
      </c>
      <c r="AG1201" s="1">
        <v>44562</v>
      </c>
      <c r="AH1201" s="1">
        <v>44773</v>
      </c>
      <c r="AI1201" s="1">
        <v>44785</v>
      </c>
      <c r="AJ1201" s="17" t="s">
        <v>34</v>
      </c>
      <c r="AK1201" s="17" t="s">
        <v>35</v>
      </c>
      <c r="AL1201" s="17" t="s">
        <v>10388</v>
      </c>
      <c r="AM1201" s="17">
        <f>MONTH(EMPENHO[[#This Row],[data_empenho]])</f>
        <v>2</v>
      </c>
    </row>
    <row r="1202" spans="1:39" x14ac:dyDescent="0.25">
      <c r="A1202">
        <v>5</v>
      </c>
      <c r="B1202">
        <v>503</v>
      </c>
      <c r="C1202">
        <v>13</v>
      </c>
      <c r="D1202">
        <v>392</v>
      </c>
      <c r="E1202">
        <v>3</v>
      </c>
      <c r="F1202">
        <v>0</v>
      </c>
      <c r="G1202">
        <v>2042</v>
      </c>
      <c r="H1202" s="17" t="s">
        <v>2360</v>
      </c>
      <c r="I1202">
        <v>1</v>
      </c>
      <c r="J1202">
        <v>0</v>
      </c>
      <c r="K1202" s="17" t="s">
        <v>2609</v>
      </c>
      <c r="L1202" s="1">
        <v>44608</v>
      </c>
      <c r="M1202">
        <v>3000</v>
      </c>
      <c r="N1202" s="17" t="s">
        <v>437</v>
      </c>
      <c r="O1202">
        <v>5325</v>
      </c>
      <c r="P1202" s="17" t="s">
        <v>438</v>
      </c>
      <c r="Q1202">
        <v>0</v>
      </c>
      <c r="R1202" s="17" t="s">
        <v>439</v>
      </c>
      <c r="S1202" s="17" t="s">
        <v>440</v>
      </c>
      <c r="T1202" s="17" t="s">
        <v>438</v>
      </c>
      <c r="U1202">
        <v>23</v>
      </c>
      <c r="V1202">
        <v>2022</v>
      </c>
      <c r="W1202" s="17" t="s">
        <v>2610</v>
      </c>
      <c r="X1202" s="17" t="s">
        <v>465</v>
      </c>
      <c r="Y1202">
        <v>1</v>
      </c>
      <c r="Z1202" s="17" t="s">
        <v>443</v>
      </c>
      <c r="AA1202" s="17" t="s">
        <v>443</v>
      </c>
      <c r="AB1202" s="17" t="s">
        <v>444</v>
      </c>
      <c r="AC1202">
        <v>0</v>
      </c>
      <c r="AD1202">
        <v>0</v>
      </c>
      <c r="AE1202">
        <v>0</v>
      </c>
      <c r="AF1202">
        <v>2022</v>
      </c>
      <c r="AG1202" s="1">
        <v>44562</v>
      </c>
      <c r="AH1202" s="1">
        <v>44773</v>
      </c>
      <c r="AI1202" s="1">
        <v>44785</v>
      </c>
      <c r="AJ1202" s="17" t="s">
        <v>34</v>
      </c>
      <c r="AK1202" s="17" t="s">
        <v>35</v>
      </c>
      <c r="AL1202" s="17" t="s">
        <v>10388</v>
      </c>
      <c r="AM1202" s="17">
        <f>MONTH(EMPENHO[[#This Row],[data_empenho]])</f>
        <v>2</v>
      </c>
    </row>
    <row r="1203" spans="1:39" x14ac:dyDescent="0.25">
      <c r="A1203">
        <v>5</v>
      </c>
      <c r="B1203">
        <v>502</v>
      </c>
      <c r="C1203">
        <v>12</v>
      </c>
      <c r="D1203">
        <v>782</v>
      </c>
      <c r="E1203">
        <v>2</v>
      </c>
      <c r="F1203">
        <v>0</v>
      </c>
      <c r="G1203">
        <v>2035</v>
      </c>
      <c r="H1203" s="17" t="s">
        <v>828</v>
      </c>
      <c r="I1203">
        <v>20</v>
      </c>
      <c r="J1203">
        <v>0</v>
      </c>
      <c r="K1203" s="17" t="s">
        <v>2611</v>
      </c>
      <c r="L1203" s="1">
        <v>44608</v>
      </c>
      <c r="M1203">
        <v>4421</v>
      </c>
      <c r="N1203" s="17" t="s">
        <v>437</v>
      </c>
      <c r="O1203">
        <v>4993</v>
      </c>
      <c r="P1203" s="17" t="s">
        <v>438</v>
      </c>
      <c r="Q1203">
        <v>0</v>
      </c>
      <c r="R1203" s="17" t="s">
        <v>439</v>
      </c>
      <c r="S1203" s="17" t="s">
        <v>440</v>
      </c>
      <c r="T1203" s="17" t="s">
        <v>438</v>
      </c>
      <c r="U1203">
        <v>23</v>
      </c>
      <c r="V1203">
        <v>2022</v>
      </c>
      <c r="W1203" s="17" t="s">
        <v>2612</v>
      </c>
      <c r="X1203" s="17" t="s">
        <v>465</v>
      </c>
      <c r="Y1203">
        <v>1</v>
      </c>
      <c r="Z1203" s="17" t="s">
        <v>443</v>
      </c>
      <c r="AA1203" s="17" t="s">
        <v>443</v>
      </c>
      <c r="AB1203" s="17" t="s">
        <v>444</v>
      </c>
      <c r="AC1203">
        <v>0</v>
      </c>
      <c r="AD1203">
        <v>0</v>
      </c>
      <c r="AE1203">
        <v>0</v>
      </c>
      <c r="AF1203">
        <v>2022</v>
      </c>
      <c r="AG1203" s="1">
        <v>44562</v>
      </c>
      <c r="AH1203" s="1">
        <v>44773</v>
      </c>
      <c r="AI1203" s="1">
        <v>44785</v>
      </c>
      <c r="AJ1203" s="17" t="s">
        <v>34</v>
      </c>
      <c r="AK1203" s="17" t="s">
        <v>35</v>
      </c>
      <c r="AL1203" s="17" t="s">
        <v>10388</v>
      </c>
      <c r="AM1203" s="17">
        <f>MONTH(EMPENHO[[#This Row],[data_empenho]])</f>
        <v>2</v>
      </c>
    </row>
    <row r="1204" spans="1:39" x14ac:dyDescent="0.25">
      <c r="A1204">
        <v>5</v>
      </c>
      <c r="B1204">
        <v>502</v>
      </c>
      <c r="C1204">
        <v>12</v>
      </c>
      <c r="D1204">
        <v>782</v>
      </c>
      <c r="E1204">
        <v>2</v>
      </c>
      <c r="F1204">
        <v>0</v>
      </c>
      <c r="G1204">
        <v>2035</v>
      </c>
      <c r="H1204" s="17" t="s">
        <v>860</v>
      </c>
      <c r="I1204">
        <v>20</v>
      </c>
      <c r="J1204">
        <v>0</v>
      </c>
      <c r="K1204" s="17" t="s">
        <v>2613</v>
      </c>
      <c r="L1204" s="1">
        <v>44608</v>
      </c>
      <c r="M1204">
        <v>850</v>
      </c>
      <c r="N1204" s="17" t="s">
        <v>437</v>
      </c>
      <c r="O1204">
        <v>4993</v>
      </c>
      <c r="P1204" s="17" t="s">
        <v>438</v>
      </c>
      <c r="Q1204">
        <v>0</v>
      </c>
      <c r="R1204" s="17" t="s">
        <v>439</v>
      </c>
      <c r="S1204" s="17" t="s">
        <v>440</v>
      </c>
      <c r="T1204" s="17" t="s">
        <v>438</v>
      </c>
      <c r="U1204">
        <v>23</v>
      </c>
      <c r="V1204">
        <v>2022</v>
      </c>
      <c r="W1204" s="17" t="s">
        <v>2614</v>
      </c>
      <c r="X1204" s="17" t="s">
        <v>465</v>
      </c>
      <c r="Y1204">
        <v>1</v>
      </c>
      <c r="Z1204" s="17" t="s">
        <v>443</v>
      </c>
      <c r="AA1204" s="17" t="s">
        <v>443</v>
      </c>
      <c r="AB1204" s="17" t="s">
        <v>444</v>
      </c>
      <c r="AC1204">
        <v>0</v>
      </c>
      <c r="AD1204">
        <v>0</v>
      </c>
      <c r="AE1204">
        <v>0</v>
      </c>
      <c r="AF1204">
        <v>2022</v>
      </c>
      <c r="AG1204" s="1">
        <v>44562</v>
      </c>
      <c r="AH1204" s="1">
        <v>44773</v>
      </c>
      <c r="AI1204" s="1">
        <v>44785</v>
      </c>
      <c r="AJ1204" s="17" t="s">
        <v>34</v>
      </c>
      <c r="AK1204" s="17" t="s">
        <v>35</v>
      </c>
      <c r="AL1204" s="17" t="s">
        <v>10388</v>
      </c>
      <c r="AM1204" s="17">
        <f>MONTH(EMPENHO[[#This Row],[data_empenho]])</f>
        <v>2</v>
      </c>
    </row>
    <row r="1205" spans="1:39" x14ac:dyDescent="0.25">
      <c r="A1205">
        <v>4</v>
      </c>
      <c r="B1205">
        <v>401</v>
      </c>
      <c r="C1205">
        <v>4</v>
      </c>
      <c r="D1205">
        <v>123</v>
      </c>
      <c r="E1205">
        <v>1</v>
      </c>
      <c r="F1205">
        <v>0</v>
      </c>
      <c r="G1205">
        <v>2075</v>
      </c>
      <c r="H1205" s="17" t="s">
        <v>779</v>
      </c>
      <c r="I1205">
        <v>1</v>
      </c>
      <c r="J1205">
        <v>0</v>
      </c>
      <c r="K1205" s="17" t="s">
        <v>2615</v>
      </c>
      <c r="L1205" s="1">
        <v>44608</v>
      </c>
      <c r="M1205">
        <v>424</v>
      </c>
      <c r="N1205" s="17" t="s">
        <v>437</v>
      </c>
      <c r="O1205">
        <v>5044</v>
      </c>
      <c r="P1205" s="17" t="s">
        <v>438</v>
      </c>
      <c r="Q1205">
        <v>0</v>
      </c>
      <c r="R1205" s="17" t="s">
        <v>439</v>
      </c>
      <c r="S1205" s="17" t="s">
        <v>440</v>
      </c>
      <c r="T1205" s="17" t="s">
        <v>438</v>
      </c>
      <c r="U1205">
        <v>0</v>
      </c>
      <c r="V1205">
        <v>0</v>
      </c>
      <c r="W1205" s="17" t="s">
        <v>2616</v>
      </c>
      <c r="X1205" s="17" t="s">
        <v>465</v>
      </c>
      <c r="Y1205">
        <v>1</v>
      </c>
      <c r="Z1205" s="17" t="s">
        <v>443</v>
      </c>
      <c r="AA1205" s="17" t="s">
        <v>443</v>
      </c>
      <c r="AB1205" s="17" t="s">
        <v>444</v>
      </c>
      <c r="AC1205">
        <v>0</v>
      </c>
      <c r="AD1205">
        <v>0</v>
      </c>
      <c r="AE1205">
        <v>0</v>
      </c>
      <c r="AF1205">
        <v>2022</v>
      </c>
      <c r="AG1205" s="1">
        <v>44562</v>
      </c>
      <c r="AH1205" s="1">
        <v>44773</v>
      </c>
      <c r="AI1205" s="1">
        <v>44785</v>
      </c>
      <c r="AJ1205" s="17" t="s">
        <v>34</v>
      </c>
      <c r="AK1205" s="17" t="s">
        <v>35</v>
      </c>
      <c r="AL1205" s="17" t="s">
        <v>10388</v>
      </c>
      <c r="AM1205" s="17">
        <f>MONTH(EMPENHO[[#This Row],[data_empenho]])</f>
        <v>2</v>
      </c>
    </row>
    <row r="1206" spans="1:39" x14ac:dyDescent="0.25">
      <c r="A1206">
        <v>6</v>
      </c>
      <c r="B1206">
        <v>603</v>
      </c>
      <c r="C1206">
        <v>26</v>
      </c>
      <c r="D1206">
        <v>782</v>
      </c>
      <c r="E1206">
        <v>17</v>
      </c>
      <c r="F1206">
        <v>0</v>
      </c>
      <c r="G1206">
        <v>2073</v>
      </c>
      <c r="H1206" s="17" t="s">
        <v>828</v>
      </c>
      <c r="I1206">
        <v>1</v>
      </c>
      <c r="J1206">
        <v>0</v>
      </c>
      <c r="K1206" s="17" t="s">
        <v>2617</v>
      </c>
      <c r="L1206" s="1">
        <v>44608</v>
      </c>
      <c r="M1206">
        <v>100</v>
      </c>
      <c r="N1206" s="17" t="s">
        <v>437</v>
      </c>
      <c r="O1206">
        <v>7760</v>
      </c>
      <c r="P1206" s="17" t="s">
        <v>438</v>
      </c>
      <c r="Q1206">
        <v>0</v>
      </c>
      <c r="R1206" s="17" t="s">
        <v>439</v>
      </c>
      <c r="S1206" s="17" t="s">
        <v>440</v>
      </c>
      <c r="T1206" s="17" t="s">
        <v>438</v>
      </c>
      <c r="U1206">
        <v>0</v>
      </c>
      <c r="V1206">
        <v>0</v>
      </c>
      <c r="W1206" s="17" t="s">
        <v>2618</v>
      </c>
      <c r="X1206" s="17" t="s">
        <v>465</v>
      </c>
      <c r="Y1206">
        <v>1</v>
      </c>
      <c r="Z1206" s="17" t="s">
        <v>443</v>
      </c>
      <c r="AA1206" s="17" t="s">
        <v>443</v>
      </c>
      <c r="AB1206" s="17" t="s">
        <v>444</v>
      </c>
      <c r="AC1206">
        <v>0</v>
      </c>
      <c r="AD1206">
        <v>0</v>
      </c>
      <c r="AE1206">
        <v>0</v>
      </c>
      <c r="AF1206">
        <v>2022</v>
      </c>
      <c r="AG1206" s="1">
        <v>44562</v>
      </c>
      <c r="AH1206" s="1">
        <v>44773</v>
      </c>
      <c r="AI1206" s="1">
        <v>44785</v>
      </c>
      <c r="AJ1206" s="17" t="s">
        <v>34</v>
      </c>
      <c r="AK1206" s="17" t="s">
        <v>35</v>
      </c>
      <c r="AL1206" s="17" t="s">
        <v>10388</v>
      </c>
      <c r="AM1206" s="17">
        <f>MONTH(EMPENHO[[#This Row],[data_empenho]])</f>
        <v>2</v>
      </c>
    </row>
    <row r="1207" spans="1:39" x14ac:dyDescent="0.25">
      <c r="A1207">
        <v>6</v>
      </c>
      <c r="B1207">
        <v>603</v>
      </c>
      <c r="C1207">
        <v>26</v>
      </c>
      <c r="D1207">
        <v>782</v>
      </c>
      <c r="E1207">
        <v>17</v>
      </c>
      <c r="F1207">
        <v>0</v>
      </c>
      <c r="G1207">
        <v>2073</v>
      </c>
      <c r="H1207" s="17" t="s">
        <v>828</v>
      </c>
      <c r="I1207">
        <v>1</v>
      </c>
      <c r="J1207">
        <v>0</v>
      </c>
      <c r="K1207" s="17" t="s">
        <v>2617</v>
      </c>
      <c r="L1207" s="1">
        <v>44743</v>
      </c>
      <c r="M1207">
        <v>-100</v>
      </c>
      <c r="N1207" s="17" t="s">
        <v>451</v>
      </c>
      <c r="O1207">
        <v>7760</v>
      </c>
      <c r="P1207" s="17" t="s">
        <v>438</v>
      </c>
      <c r="Q1207">
        <v>0</v>
      </c>
      <c r="R1207" s="17" t="s">
        <v>439</v>
      </c>
      <c r="S1207" s="17" t="s">
        <v>440</v>
      </c>
      <c r="T1207" s="17" t="s">
        <v>438</v>
      </c>
      <c r="U1207">
        <v>0</v>
      </c>
      <c r="V1207">
        <v>0</v>
      </c>
      <c r="W1207" s="17" t="s">
        <v>10397</v>
      </c>
      <c r="X1207" s="17" t="s">
        <v>465</v>
      </c>
      <c r="Y1207">
        <v>1</v>
      </c>
      <c r="Z1207" s="17" t="s">
        <v>443</v>
      </c>
      <c r="AA1207" s="17" t="s">
        <v>443</v>
      </c>
      <c r="AB1207" s="17" t="s">
        <v>444</v>
      </c>
      <c r="AC1207">
        <v>0</v>
      </c>
      <c r="AD1207">
        <v>0</v>
      </c>
      <c r="AE1207">
        <v>0</v>
      </c>
      <c r="AF1207">
        <v>2022</v>
      </c>
      <c r="AG1207" s="1">
        <v>44562</v>
      </c>
      <c r="AH1207" s="1">
        <v>44773</v>
      </c>
      <c r="AI1207" s="1">
        <v>44785</v>
      </c>
      <c r="AJ1207" s="17" t="s">
        <v>34</v>
      </c>
      <c r="AK1207" s="17" t="s">
        <v>35</v>
      </c>
      <c r="AL1207" s="17" t="s">
        <v>10388</v>
      </c>
      <c r="AM1207" s="17">
        <f>MONTH(EMPENHO[[#This Row],[data_empenho]])</f>
        <v>7</v>
      </c>
    </row>
    <row r="1208" spans="1:39" x14ac:dyDescent="0.25">
      <c r="A1208">
        <v>6</v>
      </c>
      <c r="B1208">
        <v>603</v>
      </c>
      <c r="C1208">
        <v>26</v>
      </c>
      <c r="D1208">
        <v>782</v>
      </c>
      <c r="E1208">
        <v>17</v>
      </c>
      <c r="F1208">
        <v>0</v>
      </c>
      <c r="G1208">
        <v>2073</v>
      </c>
      <c r="H1208" s="17" t="s">
        <v>860</v>
      </c>
      <c r="I1208">
        <v>1</v>
      </c>
      <c r="J1208">
        <v>0</v>
      </c>
      <c r="K1208" s="17" t="s">
        <v>2619</v>
      </c>
      <c r="L1208" s="1">
        <v>44608</v>
      </c>
      <c r="M1208">
        <v>100</v>
      </c>
      <c r="N1208" s="17" t="s">
        <v>437</v>
      </c>
      <c r="O1208">
        <v>7760</v>
      </c>
      <c r="P1208" s="17" t="s">
        <v>438</v>
      </c>
      <c r="Q1208">
        <v>0</v>
      </c>
      <c r="R1208" s="17" t="s">
        <v>439</v>
      </c>
      <c r="S1208" s="17" t="s">
        <v>440</v>
      </c>
      <c r="T1208" s="17" t="s">
        <v>438</v>
      </c>
      <c r="U1208">
        <v>0</v>
      </c>
      <c r="V1208">
        <v>0</v>
      </c>
      <c r="W1208" s="17" t="s">
        <v>2620</v>
      </c>
      <c r="X1208" s="17" t="s">
        <v>465</v>
      </c>
      <c r="Y1208">
        <v>1</v>
      </c>
      <c r="Z1208" s="17" t="s">
        <v>443</v>
      </c>
      <c r="AA1208" s="17" t="s">
        <v>443</v>
      </c>
      <c r="AB1208" s="17" t="s">
        <v>444</v>
      </c>
      <c r="AC1208">
        <v>0</v>
      </c>
      <c r="AD1208">
        <v>0</v>
      </c>
      <c r="AE1208">
        <v>0</v>
      </c>
      <c r="AF1208">
        <v>2022</v>
      </c>
      <c r="AG1208" s="1">
        <v>44562</v>
      </c>
      <c r="AH1208" s="1">
        <v>44773</v>
      </c>
      <c r="AI1208" s="1">
        <v>44785</v>
      </c>
      <c r="AJ1208" s="17" t="s">
        <v>34</v>
      </c>
      <c r="AK1208" s="17" t="s">
        <v>35</v>
      </c>
      <c r="AL1208" s="17" t="s">
        <v>10388</v>
      </c>
      <c r="AM1208" s="17">
        <f>MONTH(EMPENHO[[#This Row],[data_empenho]])</f>
        <v>2</v>
      </c>
    </row>
    <row r="1209" spans="1:39" x14ac:dyDescent="0.25">
      <c r="A1209">
        <v>6</v>
      </c>
      <c r="B1209">
        <v>603</v>
      </c>
      <c r="C1209">
        <v>26</v>
      </c>
      <c r="D1209">
        <v>782</v>
      </c>
      <c r="E1209">
        <v>17</v>
      </c>
      <c r="F1209">
        <v>0</v>
      </c>
      <c r="G1209">
        <v>2073</v>
      </c>
      <c r="H1209" s="17" t="s">
        <v>860</v>
      </c>
      <c r="I1209">
        <v>1</v>
      </c>
      <c r="J1209">
        <v>0</v>
      </c>
      <c r="K1209" s="17" t="s">
        <v>2619</v>
      </c>
      <c r="L1209" s="1">
        <v>44743</v>
      </c>
      <c r="M1209">
        <v>-100</v>
      </c>
      <c r="N1209" s="17" t="s">
        <v>451</v>
      </c>
      <c r="O1209">
        <v>7760</v>
      </c>
      <c r="P1209" s="17" t="s">
        <v>438</v>
      </c>
      <c r="Q1209">
        <v>0</v>
      </c>
      <c r="R1209" s="17" t="s">
        <v>439</v>
      </c>
      <c r="S1209" s="17" t="s">
        <v>440</v>
      </c>
      <c r="T1209" s="17" t="s">
        <v>438</v>
      </c>
      <c r="U1209">
        <v>0</v>
      </c>
      <c r="V1209">
        <v>0</v>
      </c>
      <c r="W1209" s="17" t="s">
        <v>10397</v>
      </c>
      <c r="X1209" s="17" t="s">
        <v>465</v>
      </c>
      <c r="Y1209">
        <v>1</v>
      </c>
      <c r="Z1209" s="17" t="s">
        <v>443</v>
      </c>
      <c r="AA1209" s="17" t="s">
        <v>443</v>
      </c>
      <c r="AB1209" s="17" t="s">
        <v>444</v>
      </c>
      <c r="AC1209">
        <v>0</v>
      </c>
      <c r="AD1209">
        <v>0</v>
      </c>
      <c r="AE1209">
        <v>0</v>
      </c>
      <c r="AF1209">
        <v>2022</v>
      </c>
      <c r="AG1209" s="1">
        <v>44562</v>
      </c>
      <c r="AH1209" s="1">
        <v>44773</v>
      </c>
      <c r="AI1209" s="1">
        <v>44785</v>
      </c>
      <c r="AJ1209" s="17" t="s">
        <v>34</v>
      </c>
      <c r="AK1209" s="17" t="s">
        <v>35</v>
      </c>
      <c r="AL1209" s="17" t="s">
        <v>10388</v>
      </c>
      <c r="AM1209" s="17">
        <f>MONTH(EMPENHO[[#This Row],[data_empenho]])</f>
        <v>7</v>
      </c>
    </row>
    <row r="1210" spans="1:39" x14ac:dyDescent="0.25">
      <c r="A1210">
        <v>6</v>
      </c>
      <c r="B1210">
        <v>603</v>
      </c>
      <c r="C1210">
        <v>26</v>
      </c>
      <c r="D1210">
        <v>782</v>
      </c>
      <c r="E1210">
        <v>17</v>
      </c>
      <c r="F1210">
        <v>0</v>
      </c>
      <c r="G1210">
        <v>2073</v>
      </c>
      <c r="H1210" s="17" t="s">
        <v>698</v>
      </c>
      <c r="I1210">
        <v>1</v>
      </c>
      <c r="J1210">
        <v>0</v>
      </c>
      <c r="K1210" s="17" t="s">
        <v>2621</v>
      </c>
      <c r="L1210" s="1">
        <v>44608</v>
      </c>
      <c r="M1210">
        <v>144</v>
      </c>
      <c r="N1210" s="17" t="s">
        <v>437</v>
      </c>
      <c r="O1210">
        <v>4298</v>
      </c>
      <c r="P1210" s="17" t="s">
        <v>438</v>
      </c>
      <c r="Q1210">
        <v>0</v>
      </c>
      <c r="R1210" s="17" t="s">
        <v>439</v>
      </c>
      <c r="S1210" s="17" t="s">
        <v>440</v>
      </c>
      <c r="T1210" s="17" t="s">
        <v>438</v>
      </c>
      <c r="U1210">
        <v>0</v>
      </c>
      <c r="V1210">
        <v>0</v>
      </c>
      <c r="W1210" s="17" t="s">
        <v>2622</v>
      </c>
      <c r="X1210" s="17" t="s">
        <v>465</v>
      </c>
      <c r="Y1210">
        <v>1</v>
      </c>
      <c r="Z1210" s="17" t="s">
        <v>443</v>
      </c>
      <c r="AA1210" s="17" t="s">
        <v>443</v>
      </c>
      <c r="AB1210" s="17" t="s">
        <v>444</v>
      </c>
      <c r="AC1210">
        <v>0</v>
      </c>
      <c r="AD1210">
        <v>0</v>
      </c>
      <c r="AE1210">
        <v>0</v>
      </c>
      <c r="AF1210">
        <v>2022</v>
      </c>
      <c r="AG1210" s="1">
        <v>44562</v>
      </c>
      <c r="AH1210" s="1">
        <v>44773</v>
      </c>
      <c r="AI1210" s="1">
        <v>44785</v>
      </c>
      <c r="AJ1210" s="17" t="s">
        <v>34</v>
      </c>
      <c r="AK1210" s="17" t="s">
        <v>35</v>
      </c>
      <c r="AL1210" s="17" t="s">
        <v>10388</v>
      </c>
      <c r="AM1210" s="17">
        <f>MONTH(EMPENHO[[#This Row],[data_empenho]])</f>
        <v>2</v>
      </c>
    </row>
    <row r="1211" spans="1:39" x14ac:dyDescent="0.25">
      <c r="A1211">
        <v>6</v>
      </c>
      <c r="B1211">
        <v>603</v>
      </c>
      <c r="C1211">
        <v>26</v>
      </c>
      <c r="D1211">
        <v>782</v>
      </c>
      <c r="E1211">
        <v>17</v>
      </c>
      <c r="F1211">
        <v>0</v>
      </c>
      <c r="G1211">
        <v>2073</v>
      </c>
      <c r="H1211" s="17" t="s">
        <v>698</v>
      </c>
      <c r="I1211">
        <v>1</v>
      </c>
      <c r="J1211">
        <v>0</v>
      </c>
      <c r="K1211" s="17" t="s">
        <v>2623</v>
      </c>
      <c r="L1211" s="1">
        <v>44608</v>
      </c>
      <c r="M1211">
        <v>168.5</v>
      </c>
      <c r="N1211" s="17" t="s">
        <v>437</v>
      </c>
      <c r="O1211">
        <v>4298</v>
      </c>
      <c r="P1211" s="17" t="s">
        <v>438</v>
      </c>
      <c r="Q1211">
        <v>0</v>
      </c>
      <c r="R1211" s="17" t="s">
        <v>439</v>
      </c>
      <c r="S1211" s="17" t="s">
        <v>440</v>
      </c>
      <c r="T1211" s="17" t="s">
        <v>438</v>
      </c>
      <c r="U1211">
        <v>0</v>
      </c>
      <c r="V1211">
        <v>0</v>
      </c>
      <c r="W1211" s="17" t="s">
        <v>2624</v>
      </c>
      <c r="X1211" s="17" t="s">
        <v>465</v>
      </c>
      <c r="Y1211">
        <v>1</v>
      </c>
      <c r="Z1211" s="17" t="s">
        <v>443</v>
      </c>
      <c r="AA1211" s="17" t="s">
        <v>443</v>
      </c>
      <c r="AB1211" s="17" t="s">
        <v>444</v>
      </c>
      <c r="AC1211">
        <v>0</v>
      </c>
      <c r="AD1211">
        <v>0</v>
      </c>
      <c r="AE1211">
        <v>0</v>
      </c>
      <c r="AF1211">
        <v>2022</v>
      </c>
      <c r="AG1211" s="1">
        <v>44562</v>
      </c>
      <c r="AH1211" s="1">
        <v>44773</v>
      </c>
      <c r="AI1211" s="1">
        <v>44785</v>
      </c>
      <c r="AJ1211" s="17" t="s">
        <v>34</v>
      </c>
      <c r="AK1211" s="17" t="s">
        <v>35</v>
      </c>
      <c r="AL1211" s="17" t="s">
        <v>10388</v>
      </c>
      <c r="AM1211" s="17">
        <f>MONTH(EMPENHO[[#This Row],[data_empenho]])</f>
        <v>2</v>
      </c>
    </row>
    <row r="1212" spans="1:39" x14ac:dyDescent="0.25">
      <c r="A1212">
        <v>6</v>
      </c>
      <c r="B1212">
        <v>603</v>
      </c>
      <c r="C1212">
        <v>26</v>
      </c>
      <c r="D1212">
        <v>782</v>
      </c>
      <c r="E1212">
        <v>17</v>
      </c>
      <c r="F1212">
        <v>0</v>
      </c>
      <c r="G1212">
        <v>2073</v>
      </c>
      <c r="H1212" s="17" t="s">
        <v>698</v>
      </c>
      <c r="I1212">
        <v>1</v>
      </c>
      <c r="J1212">
        <v>0</v>
      </c>
      <c r="K1212" s="17" t="s">
        <v>2625</v>
      </c>
      <c r="L1212" s="1">
        <v>44608</v>
      </c>
      <c r="M1212">
        <v>164</v>
      </c>
      <c r="N1212" s="17" t="s">
        <v>437</v>
      </c>
      <c r="O1212">
        <v>4298</v>
      </c>
      <c r="P1212" s="17" t="s">
        <v>438</v>
      </c>
      <c r="Q1212">
        <v>0</v>
      </c>
      <c r="R1212" s="17" t="s">
        <v>439</v>
      </c>
      <c r="S1212" s="17" t="s">
        <v>440</v>
      </c>
      <c r="T1212" s="17" t="s">
        <v>438</v>
      </c>
      <c r="U1212">
        <v>0</v>
      </c>
      <c r="V1212">
        <v>0</v>
      </c>
      <c r="W1212" s="17" t="s">
        <v>2626</v>
      </c>
      <c r="X1212" s="17" t="s">
        <v>465</v>
      </c>
      <c r="Y1212">
        <v>1</v>
      </c>
      <c r="Z1212" s="17" t="s">
        <v>443</v>
      </c>
      <c r="AA1212" s="17" t="s">
        <v>443</v>
      </c>
      <c r="AB1212" s="17" t="s">
        <v>444</v>
      </c>
      <c r="AC1212">
        <v>0</v>
      </c>
      <c r="AD1212">
        <v>0</v>
      </c>
      <c r="AE1212">
        <v>0</v>
      </c>
      <c r="AF1212">
        <v>2022</v>
      </c>
      <c r="AG1212" s="1">
        <v>44562</v>
      </c>
      <c r="AH1212" s="1">
        <v>44773</v>
      </c>
      <c r="AI1212" s="1">
        <v>44785</v>
      </c>
      <c r="AJ1212" s="17" t="s">
        <v>34</v>
      </c>
      <c r="AK1212" s="17" t="s">
        <v>35</v>
      </c>
      <c r="AL1212" s="17" t="s">
        <v>10388</v>
      </c>
      <c r="AM1212" s="17">
        <f>MONTH(EMPENHO[[#This Row],[data_empenho]])</f>
        <v>2</v>
      </c>
    </row>
    <row r="1213" spans="1:39" x14ac:dyDescent="0.25">
      <c r="A1213">
        <v>5</v>
      </c>
      <c r="B1213">
        <v>502</v>
      </c>
      <c r="C1213">
        <v>12</v>
      </c>
      <c r="D1213">
        <v>782</v>
      </c>
      <c r="E1213">
        <v>2</v>
      </c>
      <c r="F1213">
        <v>0</v>
      </c>
      <c r="G1213">
        <v>2035</v>
      </c>
      <c r="H1213" s="17" t="s">
        <v>828</v>
      </c>
      <c r="I1213">
        <v>20</v>
      </c>
      <c r="J1213">
        <v>0</v>
      </c>
      <c r="K1213" s="17" t="s">
        <v>2627</v>
      </c>
      <c r="L1213" s="1">
        <v>44608</v>
      </c>
      <c r="M1213">
        <v>650</v>
      </c>
      <c r="N1213" s="17" t="s">
        <v>437</v>
      </c>
      <c r="O1213">
        <v>5349</v>
      </c>
      <c r="P1213" s="17" t="s">
        <v>438</v>
      </c>
      <c r="Q1213">
        <v>0</v>
      </c>
      <c r="R1213" s="17" t="s">
        <v>439</v>
      </c>
      <c r="S1213" s="17" t="s">
        <v>440</v>
      </c>
      <c r="T1213" s="17" t="s">
        <v>438</v>
      </c>
      <c r="U1213">
        <v>0</v>
      </c>
      <c r="V1213">
        <v>0</v>
      </c>
      <c r="W1213" s="17" t="s">
        <v>2628</v>
      </c>
      <c r="X1213" s="17" t="s">
        <v>465</v>
      </c>
      <c r="Y1213">
        <v>1</v>
      </c>
      <c r="Z1213" s="17" t="s">
        <v>443</v>
      </c>
      <c r="AA1213" s="17" t="s">
        <v>443</v>
      </c>
      <c r="AB1213" s="17" t="s">
        <v>444</v>
      </c>
      <c r="AC1213">
        <v>0</v>
      </c>
      <c r="AD1213">
        <v>0</v>
      </c>
      <c r="AE1213">
        <v>0</v>
      </c>
      <c r="AF1213">
        <v>2022</v>
      </c>
      <c r="AG1213" s="1">
        <v>44562</v>
      </c>
      <c r="AH1213" s="1">
        <v>44773</v>
      </c>
      <c r="AI1213" s="1">
        <v>44785</v>
      </c>
      <c r="AJ1213" s="17" t="s">
        <v>34</v>
      </c>
      <c r="AK1213" s="17" t="s">
        <v>35</v>
      </c>
      <c r="AL1213" s="17" t="s">
        <v>10388</v>
      </c>
      <c r="AM1213" s="17">
        <f>MONTH(EMPENHO[[#This Row],[data_empenho]])</f>
        <v>2</v>
      </c>
    </row>
    <row r="1214" spans="1:39" x14ac:dyDescent="0.25">
      <c r="A1214">
        <v>7</v>
      </c>
      <c r="B1214">
        <v>702</v>
      </c>
      <c r="C1214">
        <v>15</v>
      </c>
      <c r="D1214">
        <v>451</v>
      </c>
      <c r="E1214">
        <v>17</v>
      </c>
      <c r="F1214">
        <v>0</v>
      </c>
      <c r="G1214">
        <v>2002</v>
      </c>
      <c r="H1214" s="17" t="s">
        <v>698</v>
      </c>
      <c r="I1214">
        <v>1</v>
      </c>
      <c r="J1214">
        <v>0</v>
      </c>
      <c r="K1214" s="17" t="s">
        <v>2629</v>
      </c>
      <c r="L1214" s="1">
        <v>44608</v>
      </c>
      <c r="M1214">
        <v>798</v>
      </c>
      <c r="N1214" s="17" t="s">
        <v>437</v>
      </c>
      <c r="O1214">
        <v>6427</v>
      </c>
      <c r="P1214" s="17" t="s">
        <v>438</v>
      </c>
      <c r="Q1214">
        <v>0</v>
      </c>
      <c r="R1214" s="17" t="s">
        <v>439</v>
      </c>
      <c r="S1214" s="17" t="s">
        <v>440</v>
      </c>
      <c r="T1214" s="17" t="s">
        <v>438</v>
      </c>
      <c r="U1214">
        <v>0</v>
      </c>
      <c r="V1214">
        <v>0</v>
      </c>
      <c r="W1214" s="17" t="s">
        <v>2630</v>
      </c>
      <c r="X1214" s="17" t="s">
        <v>465</v>
      </c>
      <c r="Y1214">
        <v>1</v>
      </c>
      <c r="Z1214" s="17" t="s">
        <v>443</v>
      </c>
      <c r="AA1214" s="17" t="s">
        <v>443</v>
      </c>
      <c r="AB1214" s="17" t="s">
        <v>444</v>
      </c>
      <c r="AC1214">
        <v>0</v>
      </c>
      <c r="AD1214">
        <v>0</v>
      </c>
      <c r="AE1214">
        <v>0</v>
      </c>
      <c r="AF1214">
        <v>2022</v>
      </c>
      <c r="AG1214" s="1">
        <v>44562</v>
      </c>
      <c r="AH1214" s="1">
        <v>44773</v>
      </c>
      <c r="AI1214" s="1">
        <v>44785</v>
      </c>
      <c r="AJ1214" s="17" t="s">
        <v>34</v>
      </c>
      <c r="AK1214" s="17" t="s">
        <v>35</v>
      </c>
      <c r="AL1214" s="17" t="s">
        <v>10388</v>
      </c>
      <c r="AM1214" s="17">
        <f>MONTH(EMPENHO[[#This Row],[data_empenho]])</f>
        <v>2</v>
      </c>
    </row>
    <row r="1215" spans="1:39" x14ac:dyDescent="0.25">
      <c r="A1215">
        <v>10</v>
      </c>
      <c r="B1215">
        <v>1002</v>
      </c>
      <c r="C1215">
        <v>20</v>
      </c>
      <c r="D1215">
        <v>608</v>
      </c>
      <c r="E1215">
        <v>4</v>
      </c>
      <c r="F1215">
        <v>0</v>
      </c>
      <c r="G1215">
        <v>2056</v>
      </c>
      <c r="H1215" s="17" t="s">
        <v>698</v>
      </c>
      <c r="I1215">
        <v>1</v>
      </c>
      <c r="J1215">
        <v>0</v>
      </c>
      <c r="K1215" s="17" t="s">
        <v>2631</v>
      </c>
      <c r="L1215" s="1">
        <v>44608</v>
      </c>
      <c r="M1215">
        <v>1198</v>
      </c>
      <c r="N1215" s="17" t="s">
        <v>437</v>
      </c>
      <c r="O1215">
        <v>5923</v>
      </c>
      <c r="P1215" s="17" t="s">
        <v>438</v>
      </c>
      <c r="Q1215">
        <v>0</v>
      </c>
      <c r="R1215" s="17" t="s">
        <v>439</v>
      </c>
      <c r="S1215" s="17" t="s">
        <v>440</v>
      </c>
      <c r="T1215" s="17" t="s">
        <v>438</v>
      </c>
      <c r="U1215">
        <v>0</v>
      </c>
      <c r="V1215">
        <v>0</v>
      </c>
      <c r="W1215" s="17" t="s">
        <v>2632</v>
      </c>
      <c r="X1215" s="17" t="s">
        <v>465</v>
      </c>
      <c r="Y1215">
        <v>1</v>
      </c>
      <c r="Z1215" s="17" t="s">
        <v>443</v>
      </c>
      <c r="AA1215" s="17" t="s">
        <v>443</v>
      </c>
      <c r="AB1215" s="17" t="s">
        <v>444</v>
      </c>
      <c r="AC1215">
        <v>0</v>
      </c>
      <c r="AD1215">
        <v>0</v>
      </c>
      <c r="AE1215">
        <v>0</v>
      </c>
      <c r="AF1215">
        <v>2022</v>
      </c>
      <c r="AG1215" s="1">
        <v>44562</v>
      </c>
      <c r="AH1215" s="1">
        <v>44773</v>
      </c>
      <c r="AI1215" s="1">
        <v>44785</v>
      </c>
      <c r="AJ1215" s="17" t="s">
        <v>34</v>
      </c>
      <c r="AK1215" s="17" t="s">
        <v>35</v>
      </c>
      <c r="AL1215" s="17" t="s">
        <v>10388</v>
      </c>
      <c r="AM1215" s="17">
        <f>MONTH(EMPENHO[[#This Row],[data_empenho]])</f>
        <v>2</v>
      </c>
    </row>
    <row r="1216" spans="1:39" x14ac:dyDescent="0.25">
      <c r="A1216">
        <v>4</v>
      </c>
      <c r="B1216">
        <v>401</v>
      </c>
      <c r="C1216">
        <v>4</v>
      </c>
      <c r="D1216">
        <v>123</v>
      </c>
      <c r="E1216">
        <v>1</v>
      </c>
      <c r="F1216">
        <v>0</v>
      </c>
      <c r="G1216">
        <v>2075</v>
      </c>
      <c r="H1216" s="17" t="s">
        <v>779</v>
      </c>
      <c r="I1216">
        <v>1</v>
      </c>
      <c r="J1216">
        <v>0</v>
      </c>
      <c r="K1216" s="17" t="s">
        <v>2633</v>
      </c>
      <c r="L1216" s="1">
        <v>44608</v>
      </c>
      <c r="M1216">
        <v>1268</v>
      </c>
      <c r="N1216" s="17" t="s">
        <v>437</v>
      </c>
      <c r="O1216">
        <v>177</v>
      </c>
      <c r="P1216" s="17" t="s">
        <v>438</v>
      </c>
      <c r="Q1216">
        <v>0</v>
      </c>
      <c r="R1216" s="17" t="s">
        <v>439</v>
      </c>
      <c r="S1216" s="17" t="s">
        <v>440</v>
      </c>
      <c r="T1216" s="17" t="s">
        <v>438</v>
      </c>
      <c r="U1216">
        <v>0</v>
      </c>
      <c r="V1216">
        <v>0</v>
      </c>
      <c r="W1216" s="17" t="s">
        <v>2634</v>
      </c>
      <c r="X1216" s="17" t="s">
        <v>465</v>
      </c>
      <c r="Y1216">
        <v>1</v>
      </c>
      <c r="Z1216" s="17" t="s">
        <v>443</v>
      </c>
      <c r="AA1216" s="17" t="s">
        <v>443</v>
      </c>
      <c r="AB1216" s="17" t="s">
        <v>444</v>
      </c>
      <c r="AC1216">
        <v>0</v>
      </c>
      <c r="AD1216">
        <v>0</v>
      </c>
      <c r="AE1216">
        <v>0</v>
      </c>
      <c r="AF1216">
        <v>2022</v>
      </c>
      <c r="AG1216" s="1">
        <v>44562</v>
      </c>
      <c r="AH1216" s="1">
        <v>44773</v>
      </c>
      <c r="AI1216" s="1">
        <v>44785</v>
      </c>
      <c r="AJ1216" s="17" t="s">
        <v>34</v>
      </c>
      <c r="AK1216" s="17" t="s">
        <v>35</v>
      </c>
      <c r="AL1216" s="17" t="s">
        <v>10388</v>
      </c>
      <c r="AM1216" s="17">
        <f>MONTH(EMPENHO[[#This Row],[data_empenho]])</f>
        <v>2</v>
      </c>
    </row>
    <row r="1217" spans="1:39" x14ac:dyDescent="0.25">
      <c r="A1217">
        <v>5</v>
      </c>
      <c r="B1217">
        <v>501</v>
      </c>
      <c r="C1217">
        <v>4</v>
      </c>
      <c r="D1217">
        <v>122</v>
      </c>
      <c r="E1217">
        <v>1</v>
      </c>
      <c r="F1217">
        <v>0</v>
      </c>
      <c r="G1217">
        <v>2022</v>
      </c>
      <c r="H1217" s="17" t="s">
        <v>445</v>
      </c>
      <c r="I1217">
        <v>1</v>
      </c>
      <c r="J1217">
        <v>0</v>
      </c>
      <c r="K1217" s="17" t="s">
        <v>2635</v>
      </c>
      <c r="L1217" s="1">
        <v>44608</v>
      </c>
      <c r="M1217">
        <v>41.82</v>
      </c>
      <c r="N1217" s="17" t="s">
        <v>437</v>
      </c>
      <c r="O1217">
        <v>5323</v>
      </c>
      <c r="P1217" s="17" t="s">
        <v>438</v>
      </c>
      <c r="Q1217">
        <v>0</v>
      </c>
      <c r="R1217" s="17" t="s">
        <v>439</v>
      </c>
      <c r="S1217" s="17" t="s">
        <v>440</v>
      </c>
      <c r="T1217" s="17" t="s">
        <v>438</v>
      </c>
      <c r="U1217">
        <v>0</v>
      </c>
      <c r="V1217">
        <v>0</v>
      </c>
      <c r="W1217" s="17" t="s">
        <v>2636</v>
      </c>
      <c r="X1217" s="17" t="s">
        <v>442</v>
      </c>
      <c r="Y1217">
        <v>0</v>
      </c>
      <c r="Z1217" s="17" t="s">
        <v>450</v>
      </c>
      <c r="AA1217" s="17" t="s">
        <v>443</v>
      </c>
      <c r="AB1217" s="17" t="s">
        <v>444</v>
      </c>
      <c r="AC1217">
        <v>0</v>
      </c>
      <c r="AD1217">
        <v>0</v>
      </c>
      <c r="AE1217">
        <v>0</v>
      </c>
      <c r="AF1217">
        <v>2022</v>
      </c>
      <c r="AG1217" s="1">
        <v>44562</v>
      </c>
      <c r="AH1217" s="1">
        <v>44773</v>
      </c>
      <c r="AI1217" s="1">
        <v>44785</v>
      </c>
      <c r="AJ1217" s="17" t="s">
        <v>34</v>
      </c>
      <c r="AK1217" s="17" t="s">
        <v>35</v>
      </c>
      <c r="AL1217" s="17" t="s">
        <v>10388</v>
      </c>
      <c r="AM1217" s="17">
        <f>MONTH(EMPENHO[[#This Row],[data_empenho]])</f>
        <v>2</v>
      </c>
    </row>
    <row r="1218" spans="1:39" x14ac:dyDescent="0.25">
      <c r="A1218">
        <v>8</v>
      </c>
      <c r="B1218">
        <v>801</v>
      </c>
      <c r="C1218">
        <v>10</v>
      </c>
      <c r="D1218">
        <v>301</v>
      </c>
      <c r="E1218">
        <v>6</v>
      </c>
      <c r="F1218">
        <v>0</v>
      </c>
      <c r="G1218">
        <v>2105</v>
      </c>
      <c r="H1218" s="17" t="s">
        <v>445</v>
      </c>
      <c r="I1218">
        <v>40</v>
      </c>
      <c r="J1218">
        <v>0</v>
      </c>
      <c r="K1218" s="17" t="s">
        <v>2637</v>
      </c>
      <c r="L1218" s="1">
        <v>44608</v>
      </c>
      <c r="M1218">
        <v>41.82</v>
      </c>
      <c r="N1218" s="17" t="s">
        <v>437</v>
      </c>
      <c r="O1218">
        <v>4833</v>
      </c>
      <c r="P1218" s="17" t="s">
        <v>438</v>
      </c>
      <c r="Q1218">
        <v>0</v>
      </c>
      <c r="R1218" s="17" t="s">
        <v>439</v>
      </c>
      <c r="S1218" s="17" t="s">
        <v>440</v>
      </c>
      <c r="T1218" s="17" t="s">
        <v>438</v>
      </c>
      <c r="U1218">
        <v>0</v>
      </c>
      <c r="V1218">
        <v>0</v>
      </c>
      <c r="W1218" s="17" t="s">
        <v>2638</v>
      </c>
      <c r="X1218" s="17" t="s">
        <v>442</v>
      </c>
      <c r="Y1218">
        <v>0</v>
      </c>
      <c r="Z1218" s="17" t="s">
        <v>450</v>
      </c>
      <c r="AA1218" s="17" t="s">
        <v>443</v>
      </c>
      <c r="AB1218" s="17" t="s">
        <v>444</v>
      </c>
      <c r="AC1218">
        <v>0</v>
      </c>
      <c r="AD1218">
        <v>0</v>
      </c>
      <c r="AE1218">
        <v>0</v>
      </c>
      <c r="AF1218">
        <v>2022</v>
      </c>
      <c r="AG1218" s="1">
        <v>44562</v>
      </c>
      <c r="AH1218" s="1">
        <v>44773</v>
      </c>
      <c r="AI1218" s="1">
        <v>44785</v>
      </c>
      <c r="AJ1218" s="17" t="s">
        <v>34</v>
      </c>
      <c r="AK1218" s="17" t="s">
        <v>35</v>
      </c>
      <c r="AL1218" s="17" t="s">
        <v>10388</v>
      </c>
      <c r="AM1218" s="17">
        <f>MONTH(EMPENHO[[#This Row],[data_empenho]])</f>
        <v>2</v>
      </c>
    </row>
    <row r="1219" spans="1:39" x14ac:dyDescent="0.25">
      <c r="A1219">
        <v>5</v>
      </c>
      <c r="B1219">
        <v>502</v>
      </c>
      <c r="C1219">
        <v>12</v>
      </c>
      <c r="D1219">
        <v>361</v>
      </c>
      <c r="E1219">
        <v>2</v>
      </c>
      <c r="F1219">
        <v>0</v>
      </c>
      <c r="G1219">
        <v>2031</v>
      </c>
      <c r="H1219" s="17" t="s">
        <v>641</v>
      </c>
      <c r="I1219">
        <v>20</v>
      </c>
      <c r="J1219">
        <v>0</v>
      </c>
      <c r="K1219" s="17" t="s">
        <v>2639</v>
      </c>
      <c r="L1219" s="1">
        <v>44608</v>
      </c>
      <c r="M1219">
        <v>4000</v>
      </c>
      <c r="N1219" s="17" t="s">
        <v>437</v>
      </c>
      <c r="O1219">
        <v>58</v>
      </c>
      <c r="P1219" s="17" t="s">
        <v>438</v>
      </c>
      <c r="Q1219">
        <v>0</v>
      </c>
      <c r="R1219" s="17" t="s">
        <v>439</v>
      </c>
      <c r="S1219" s="17" t="s">
        <v>440</v>
      </c>
      <c r="T1219" s="17" t="s">
        <v>438</v>
      </c>
      <c r="U1219">
        <v>0</v>
      </c>
      <c r="V1219">
        <v>0</v>
      </c>
      <c r="W1219" s="17" t="s">
        <v>2640</v>
      </c>
      <c r="X1219" s="17" t="s">
        <v>442</v>
      </c>
      <c r="Y1219">
        <v>6</v>
      </c>
      <c r="Z1219" s="17" t="s">
        <v>443</v>
      </c>
      <c r="AA1219" s="17" t="s">
        <v>443</v>
      </c>
      <c r="AB1219" s="17" t="s">
        <v>444</v>
      </c>
      <c r="AC1219">
        <v>0</v>
      </c>
      <c r="AD1219">
        <v>0</v>
      </c>
      <c r="AE1219">
        <v>0</v>
      </c>
      <c r="AF1219">
        <v>2022</v>
      </c>
      <c r="AG1219" s="1">
        <v>44562</v>
      </c>
      <c r="AH1219" s="1">
        <v>44773</v>
      </c>
      <c r="AI1219" s="1">
        <v>44785</v>
      </c>
      <c r="AJ1219" s="17" t="s">
        <v>34</v>
      </c>
      <c r="AK1219" s="17" t="s">
        <v>35</v>
      </c>
      <c r="AL1219" s="17" t="s">
        <v>10388</v>
      </c>
      <c r="AM1219" s="17">
        <f>MONTH(EMPENHO[[#This Row],[data_empenho]])</f>
        <v>2</v>
      </c>
    </row>
    <row r="1220" spans="1:39" x14ac:dyDescent="0.25">
      <c r="A1220">
        <v>5</v>
      </c>
      <c r="B1220">
        <v>502</v>
      </c>
      <c r="C1220">
        <v>12</v>
      </c>
      <c r="D1220">
        <v>365</v>
      </c>
      <c r="E1220">
        <v>2</v>
      </c>
      <c r="F1220">
        <v>0</v>
      </c>
      <c r="G1220">
        <v>2033</v>
      </c>
      <c r="H1220" s="17" t="s">
        <v>641</v>
      </c>
      <c r="I1220">
        <v>20</v>
      </c>
      <c r="J1220">
        <v>0</v>
      </c>
      <c r="K1220" s="17" t="s">
        <v>2641</v>
      </c>
      <c r="L1220" s="1">
        <v>44608</v>
      </c>
      <c r="M1220">
        <v>4000</v>
      </c>
      <c r="N1220" s="17" t="s">
        <v>437</v>
      </c>
      <c r="O1220">
        <v>3921</v>
      </c>
      <c r="P1220" s="17" t="s">
        <v>438</v>
      </c>
      <c r="Q1220">
        <v>0</v>
      </c>
      <c r="R1220" s="17" t="s">
        <v>439</v>
      </c>
      <c r="S1220" s="17" t="s">
        <v>440</v>
      </c>
      <c r="T1220" s="17" t="s">
        <v>438</v>
      </c>
      <c r="U1220">
        <v>0</v>
      </c>
      <c r="V1220">
        <v>0</v>
      </c>
      <c r="W1220" s="17" t="s">
        <v>2642</v>
      </c>
      <c r="X1220" s="17" t="s">
        <v>442</v>
      </c>
      <c r="Y1220">
        <v>6</v>
      </c>
      <c r="Z1220" s="17" t="s">
        <v>443</v>
      </c>
      <c r="AA1220" s="17" t="s">
        <v>443</v>
      </c>
      <c r="AB1220" s="17" t="s">
        <v>444</v>
      </c>
      <c r="AC1220">
        <v>0</v>
      </c>
      <c r="AD1220">
        <v>0</v>
      </c>
      <c r="AE1220">
        <v>0</v>
      </c>
      <c r="AF1220">
        <v>2022</v>
      </c>
      <c r="AG1220" s="1">
        <v>44562</v>
      </c>
      <c r="AH1220" s="1">
        <v>44773</v>
      </c>
      <c r="AI1220" s="1">
        <v>44785</v>
      </c>
      <c r="AJ1220" s="17" t="s">
        <v>34</v>
      </c>
      <c r="AK1220" s="17" t="s">
        <v>35</v>
      </c>
      <c r="AL1220" s="17" t="s">
        <v>10388</v>
      </c>
      <c r="AM1220" s="17">
        <f>MONTH(EMPENHO[[#This Row],[data_empenho]])</f>
        <v>2</v>
      </c>
    </row>
    <row r="1221" spans="1:39" x14ac:dyDescent="0.25">
      <c r="A1221">
        <v>8</v>
      </c>
      <c r="B1221">
        <v>801</v>
      </c>
      <c r="C1221">
        <v>10</v>
      </c>
      <c r="D1221">
        <v>301</v>
      </c>
      <c r="E1221">
        <v>6</v>
      </c>
      <c r="F1221">
        <v>0</v>
      </c>
      <c r="G1221">
        <v>2105</v>
      </c>
      <c r="H1221" s="17" t="s">
        <v>641</v>
      </c>
      <c r="I1221">
        <v>40</v>
      </c>
      <c r="J1221">
        <v>0</v>
      </c>
      <c r="K1221" s="17" t="s">
        <v>2643</v>
      </c>
      <c r="L1221" s="1">
        <v>44608</v>
      </c>
      <c r="M1221">
        <v>2300</v>
      </c>
      <c r="N1221" s="17" t="s">
        <v>437</v>
      </c>
      <c r="O1221">
        <v>4616</v>
      </c>
      <c r="P1221" s="17" t="s">
        <v>438</v>
      </c>
      <c r="Q1221">
        <v>0</v>
      </c>
      <c r="R1221" s="17" t="s">
        <v>439</v>
      </c>
      <c r="S1221" s="17" t="s">
        <v>440</v>
      </c>
      <c r="T1221" s="17" t="s">
        <v>438</v>
      </c>
      <c r="U1221">
        <v>0</v>
      </c>
      <c r="V1221">
        <v>0</v>
      </c>
      <c r="W1221" s="17" t="s">
        <v>2644</v>
      </c>
      <c r="X1221" s="17" t="s">
        <v>442</v>
      </c>
      <c r="Y1221">
        <v>6</v>
      </c>
      <c r="Z1221" s="17" t="s">
        <v>443</v>
      </c>
      <c r="AA1221" s="17" t="s">
        <v>443</v>
      </c>
      <c r="AB1221" s="17" t="s">
        <v>444</v>
      </c>
      <c r="AC1221">
        <v>0</v>
      </c>
      <c r="AD1221">
        <v>0</v>
      </c>
      <c r="AE1221">
        <v>0</v>
      </c>
      <c r="AF1221">
        <v>2022</v>
      </c>
      <c r="AG1221" s="1">
        <v>44562</v>
      </c>
      <c r="AH1221" s="1">
        <v>44773</v>
      </c>
      <c r="AI1221" s="1">
        <v>44785</v>
      </c>
      <c r="AJ1221" s="17" t="s">
        <v>34</v>
      </c>
      <c r="AK1221" s="17" t="s">
        <v>35</v>
      </c>
      <c r="AL1221" s="17" t="s">
        <v>10388</v>
      </c>
      <c r="AM1221" s="17">
        <f>MONTH(EMPENHO[[#This Row],[data_empenho]])</f>
        <v>2</v>
      </c>
    </row>
    <row r="1222" spans="1:39" x14ac:dyDescent="0.25">
      <c r="A1222">
        <v>2</v>
      </c>
      <c r="B1222">
        <v>201</v>
      </c>
      <c r="C1222">
        <v>5</v>
      </c>
      <c r="D1222">
        <v>122</v>
      </c>
      <c r="E1222">
        <v>2</v>
      </c>
      <c r="F1222">
        <v>0</v>
      </c>
      <c r="G1222">
        <v>2079</v>
      </c>
      <c r="H1222" s="17" t="s">
        <v>981</v>
      </c>
      <c r="I1222">
        <v>1</v>
      </c>
      <c r="J1222">
        <v>0</v>
      </c>
      <c r="K1222" s="17" t="s">
        <v>2645</v>
      </c>
      <c r="L1222" s="1">
        <v>44609</v>
      </c>
      <c r="M1222">
        <v>28.7</v>
      </c>
      <c r="N1222" s="17" t="s">
        <v>437</v>
      </c>
      <c r="O1222">
        <v>678</v>
      </c>
      <c r="P1222" s="17" t="s">
        <v>438</v>
      </c>
      <c r="Q1222">
        <v>0</v>
      </c>
      <c r="R1222" s="17" t="s">
        <v>439</v>
      </c>
      <c r="S1222" s="17" t="s">
        <v>440</v>
      </c>
      <c r="T1222" s="17" t="s">
        <v>438</v>
      </c>
      <c r="U1222">
        <v>0</v>
      </c>
      <c r="V1222">
        <v>0</v>
      </c>
      <c r="W1222" s="17" t="s">
        <v>2646</v>
      </c>
      <c r="X1222" s="17" t="s">
        <v>465</v>
      </c>
      <c r="Y1222">
        <v>1</v>
      </c>
      <c r="Z1222" s="17" t="s">
        <v>443</v>
      </c>
      <c r="AA1222" s="17" t="s">
        <v>443</v>
      </c>
      <c r="AB1222" s="17" t="s">
        <v>444</v>
      </c>
      <c r="AC1222">
        <v>0</v>
      </c>
      <c r="AD1222">
        <v>0</v>
      </c>
      <c r="AE1222">
        <v>0</v>
      </c>
      <c r="AF1222">
        <v>2022</v>
      </c>
      <c r="AG1222" s="1">
        <v>44562</v>
      </c>
      <c r="AH1222" s="1">
        <v>44773</v>
      </c>
      <c r="AI1222" s="1">
        <v>44785</v>
      </c>
      <c r="AJ1222" s="17" t="s">
        <v>34</v>
      </c>
      <c r="AK1222" s="17" t="s">
        <v>35</v>
      </c>
      <c r="AL1222" s="17" t="s">
        <v>10388</v>
      </c>
      <c r="AM1222" s="17">
        <f>MONTH(EMPENHO[[#This Row],[data_empenho]])</f>
        <v>2</v>
      </c>
    </row>
    <row r="1223" spans="1:39" x14ac:dyDescent="0.25">
      <c r="A1223">
        <v>10</v>
      </c>
      <c r="B1223">
        <v>1004</v>
      </c>
      <c r="C1223">
        <v>17</v>
      </c>
      <c r="D1223">
        <v>511</v>
      </c>
      <c r="E1223">
        <v>12</v>
      </c>
      <c r="F1223">
        <v>0</v>
      </c>
      <c r="G1223">
        <v>2059</v>
      </c>
      <c r="H1223" s="17" t="s">
        <v>689</v>
      </c>
      <c r="I1223">
        <v>1</v>
      </c>
      <c r="J1223">
        <v>0</v>
      </c>
      <c r="K1223" s="17" t="s">
        <v>2647</v>
      </c>
      <c r="L1223" s="1">
        <v>44609</v>
      </c>
      <c r="M1223">
        <v>1256.4000000000001</v>
      </c>
      <c r="N1223" s="17" t="s">
        <v>437</v>
      </c>
      <c r="O1223">
        <v>7122</v>
      </c>
      <c r="P1223" s="17" t="s">
        <v>438</v>
      </c>
      <c r="Q1223">
        <v>0</v>
      </c>
      <c r="R1223" s="17" t="s">
        <v>480</v>
      </c>
      <c r="S1223" s="17" t="s">
        <v>653</v>
      </c>
      <c r="T1223" s="17" t="s">
        <v>438</v>
      </c>
      <c r="U1223">
        <v>10</v>
      </c>
      <c r="V1223">
        <v>2021</v>
      </c>
      <c r="W1223" s="17" t="s">
        <v>2648</v>
      </c>
      <c r="X1223" s="17" t="s">
        <v>482</v>
      </c>
      <c r="Y1223">
        <v>7</v>
      </c>
      <c r="Z1223" s="17" t="s">
        <v>443</v>
      </c>
      <c r="AA1223" s="17" t="s">
        <v>443</v>
      </c>
      <c r="AB1223" s="17" t="s">
        <v>444</v>
      </c>
      <c r="AC1223">
        <v>0</v>
      </c>
      <c r="AD1223">
        <v>0</v>
      </c>
      <c r="AE1223">
        <v>0</v>
      </c>
      <c r="AF1223">
        <v>2022</v>
      </c>
      <c r="AG1223" s="1">
        <v>44562</v>
      </c>
      <c r="AH1223" s="1">
        <v>44773</v>
      </c>
      <c r="AI1223" s="1">
        <v>44785</v>
      </c>
      <c r="AJ1223" s="17" t="s">
        <v>34</v>
      </c>
      <c r="AK1223" s="17" t="s">
        <v>35</v>
      </c>
      <c r="AL1223" s="17" t="s">
        <v>10388</v>
      </c>
      <c r="AM1223" s="17">
        <f>MONTH(EMPENHO[[#This Row],[data_empenho]])</f>
        <v>2</v>
      </c>
    </row>
    <row r="1224" spans="1:39" x14ac:dyDescent="0.25">
      <c r="A1224">
        <v>10</v>
      </c>
      <c r="B1224">
        <v>1004</v>
      </c>
      <c r="C1224">
        <v>17</v>
      </c>
      <c r="D1224">
        <v>511</v>
      </c>
      <c r="E1224">
        <v>12</v>
      </c>
      <c r="F1224">
        <v>0</v>
      </c>
      <c r="G1224">
        <v>2059</v>
      </c>
      <c r="H1224" s="17" t="s">
        <v>689</v>
      </c>
      <c r="I1224">
        <v>1</v>
      </c>
      <c r="J1224">
        <v>0</v>
      </c>
      <c r="K1224" s="17" t="s">
        <v>2649</v>
      </c>
      <c r="L1224" s="1">
        <v>44609</v>
      </c>
      <c r="M1224">
        <v>1656</v>
      </c>
      <c r="N1224" s="17" t="s">
        <v>437</v>
      </c>
      <c r="O1224">
        <v>6712</v>
      </c>
      <c r="P1224" s="17" t="s">
        <v>438</v>
      </c>
      <c r="Q1224">
        <v>0</v>
      </c>
      <c r="R1224" s="17" t="s">
        <v>480</v>
      </c>
      <c r="S1224" s="17" t="s">
        <v>653</v>
      </c>
      <c r="T1224" s="17" t="s">
        <v>438</v>
      </c>
      <c r="U1224">
        <v>10</v>
      </c>
      <c r="V1224">
        <v>2021</v>
      </c>
      <c r="W1224" s="17" t="s">
        <v>2650</v>
      </c>
      <c r="X1224" s="17" t="s">
        <v>482</v>
      </c>
      <c r="Y1224">
        <v>7</v>
      </c>
      <c r="Z1224" s="17" t="s">
        <v>443</v>
      </c>
      <c r="AA1224" s="17" t="s">
        <v>443</v>
      </c>
      <c r="AB1224" s="17" t="s">
        <v>444</v>
      </c>
      <c r="AC1224">
        <v>0</v>
      </c>
      <c r="AD1224">
        <v>0</v>
      </c>
      <c r="AE1224">
        <v>0</v>
      </c>
      <c r="AF1224">
        <v>2022</v>
      </c>
      <c r="AG1224" s="1">
        <v>44562</v>
      </c>
      <c r="AH1224" s="1">
        <v>44773</v>
      </c>
      <c r="AI1224" s="1">
        <v>44785</v>
      </c>
      <c r="AJ1224" s="17" t="s">
        <v>34</v>
      </c>
      <c r="AK1224" s="17" t="s">
        <v>35</v>
      </c>
      <c r="AL1224" s="17" t="s">
        <v>10388</v>
      </c>
      <c r="AM1224" s="17">
        <f>MONTH(EMPENHO[[#This Row],[data_empenho]])</f>
        <v>2</v>
      </c>
    </row>
    <row r="1225" spans="1:39" x14ac:dyDescent="0.25">
      <c r="A1225">
        <v>10</v>
      </c>
      <c r="B1225">
        <v>1004</v>
      </c>
      <c r="C1225">
        <v>17</v>
      </c>
      <c r="D1225">
        <v>511</v>
      </c>
      <c r="E1225">
        <v>12</v>
      </c>
      <c r="F1225">
        <v>0</v>
      </c>
      <c r="G1225">
        <v>2059</v>
      </c>
      <c r="H1225" s="17" t="s">
        <v>689</v>
      </c>
      <c r="I1225">
        <v>1</v>
      </c>
      <c r="J1225">
        <v>0</v>
      </c>
      <c r="K1225" s="17" t="s">
        <v>2651</v>
      </c>
      <c r="L1225" s="1">
        <v>44609</v>
      </c>
      <c r="M1225">
        <v>1746</v>
      </c>
      <c r="N1225" s="17" t="s">
        <v>437</v>
      </c>
      <c r="O1225">
        <v>7776</v>
      </c>
      <c r="P1225" s="17" t="s">
        <v>438</v>
      </c>
      <c r="Q1225">
        <v>0</v>
      </c>
      <c r="R1225" s="17" t="s">
        <v>480</v>
      </c>
      <c r="S1225" s="17" t="s">
        <v>653</v>
      </c>
      <c r="T1225" s="17" t="s">
        <v>438</v>
      </c>
      <c r="U1225">
        <v>10</v>
      </c>
      <c r="V1225">
        <v>2021</v>
      </c>
      <c r="W1225" s="17" t="s">
        <v>2652</v>
      </c>
      <c r="X1225" s="17" t="s">
        <v>482</v>
      </c>
      <c r="Y1225">
        <v>7</v>
      </c>
      <c r="Z1225" s="17" t="s">
        <v>443</v>
      </c>
      <c r="AA1225" s="17" t="s">
        <v>443</v>
      </c>
      <c r="AB1225" s="17" t="s">
        <v>444</v>
      </c>
      <c r="AC1225">
        <v>0</v>
      </c>
      <c r="AD1225">
        <v>0</v>
      </c>
      <c r="AE1225">
        <v>0</v>
      </c>
      <c r="AF1225">
        <v>2022</v>
      </c>
      <c r="AG1225" s="1">
        <v>44562</v>
      </c>
      <c r="AH1225" s="1">
        <v>44773</v>
      </c>
      <c r="AI1225" s="1">
        <v>44785</v>
      </c>
      <c r="AJ1225" s="17" t="s">
        <v>34</v>
      </c>
      <c r="AK1225" s="17" t="s">
        <v>35</v>
      </c>
      <c r="AL1225" s="17" t="s">
        <v>10388</v>
      </c>
      <c r="AM1225" s="17">
        <f>MONTH(EMPENHO[[#This Row],[data_empenho]])</f>
        <v>2</v>
      </c>
    </row>
    <row r="1226" spans="1:39" x14ac:dyDescent="0.25">
      <c r="A1226">
        <v>8</v>
      </c>
      <c r="B1226">
        <v>801</v>
      </c>
      <c r="C1226">
        <v>10</v>
      </c>
      <c r="D1226">
        <v>301</v>
      </c>
      <c r="E1226">
        <v>9</v>
      </c>
      <c r="F1226">
        <v>0</v>
      </c>
      <c r="G1226">
        <v>2109</v>
      </c>
      <c r="H1226" s="17" t="s">
        <v>2028</v>
      </c>
      <c r="I1226">
        <v>4050</v>
      </c>
      <c r="J1226">
        <v>0</v>
      </c>
      <c r="K1226" s="17" t="s">
        <v>2653</v>
      </c>
      <c r="L1226" s="1">
        <v>44609</v>
      </c>
      <c r="M1226">
        <v>30</v>
      </c>
      <c r="N1226" s="17" t="s">
        <v>437</v>
      </c>
      <c r="O1226">
        <v>4763</v>
      </c>
      <c r="P1226" s="17" t="s">
        <v>438</v>
      </c>
      <c r="Q1226">
        <v>0</v>
      </c>
      <c r="R1226" s="17" t="s">
        <v>439</v>
      </c>
      <c r="S1226" s="17" t="s">
        <v>440</v>
      </c>
      <c r="T1226" s="17" t="s">
        <v>438</v>
      </c>
      <c r="U1226">
        <v>0</v>
      </c>
      <c r="V1226">
        <v>0</v>
      </c>
      <c r="W1226" s="17" t="s">
        <v>2654</v>
      </c>
      <c r="X1226" s="17" t="s">
        <v>465</v>
      </c>
      <c r="Y1226">
        <v>1</v>
      </c>
      <c r="Z1226" s="17" t="s">
        <v>443</v>
      </c>
      <c r="AA1226" s="17" t="s">
        <v>443</v>
      </c>
      <c r="AB1226" s="17" t="s">
        <v>444</v>
      </c>
      <c r="AC1226">
        <v>0</v>
      </c>
      <c r="AD1226">
        <v>0</v>
      </c>
      <c r="AE1226">
        <v>0</v>
      </c>
      <c r="AF1226">
        <v>2022</v>
      </c>
      <c r="AG1226" s="1">
        <v>44562</v>
      </c>
      <c r="AH1226" s="1">
        <v>44773</v>
      </c>
      <c r="AI1226" s="1">
        <v>44785</v>
      </c>
      <c r="AJ1226" s="17" t="s">
        <v>34</v>
      </c>
      <c r="AK1226" s="17" t="s">
        <v>35</v>
      </c>
      <c r="AL1226" s="17" t="s">
        <v>10388</v>
      </c>
      <c r="AM1226" s="17">
        <f>MONTH(EMPENHO[[#This Row],[data_empenho]])</f>
        <v>2</v>
      </c>
    </row>
    <row r="1227" spans="1:39" x14ac:dyDescent="0.25">
      <c r="A1227">
        <v>8</v>
      </c>
      <c r="B1227">
        <v>801</v>
      </c>
      <c r="C1227">
        <v>10</v>
      </c>
      <c r="D1227">
        <v>301</v>
      </c>
      <c r="E1227">
        <v>6</v>
      </c>
      <c r="F1227">
        <v>0</v>
      </c>
      <c r="G1227">
        <v>2092</v>
      </c>
      <c r="H1227" s="17" t="s">
        <v>638</v>
      </c>
      <c r="I1227">
        <v>40</v>
      </c>
      <c r="J1227">
        <v>0</v>
      </c>
      <c r="K1227" s="17" t="s">
        <v>2655</v>
      </c>
      <c r="L1227" s="1">
        <v>44609</v>
      </c>
      <c r="M1227">
        <v>29.9</v>
      </c>
      <c r="N1227" s="17" t="s">
        <v>437</v>
      </c>
      <c r="O1227">
        <v>5394</v>
      </c>
      <c r="P1227" s="17" t="s">
        <v>438</v>
      </c>
      <c r="Q1227">
        <v>0</v>
      </c>
      <c r="R1227" s="17" t="s">
        <v>439</v>
      </c>
      <c r="S1227" s="17" t="s">
        <v>440</v>
      </c>
      <c r="T1227" s="17" t="s">
        <v>438</v>
      </c>
      <c r="U1227">
        <v>0</v>
      </c>
      <c r="V1227">
        <v>0</v>
      </c>
      <c r="W1227" s="17" t="s">
        <v>2656</v>
      </c>
      <c r="X1227" s="17" t="s">
        <v>465</v>
      </c>
      <c r="Y1227">
        <v>1</v>
      </c>
      <c r="Z1227" s="17" t="s">
        <v>443</v>
      </c>
      <c r="AA1227" s="17" t="s">
        <v>443</v>
      </c>
      <c r="AB1227" s="17" t="s">
        <v>444</v>
      </c>
      <c r="AC1227">
        <v>0</v>
      </c>
      <c r="AD1227">
        <v>0</v>
      </c>
      <c r="AE1227">
        <v>0</v>
      </c>
      <c r="AF1227">
        <v>2022</v>
      </c>
      <c r="AG1227" s="1">
        <v>44562</v>
      </c>
      <c r="AH1227" s="1">
        <v>44773</v>
      </c>
      <c r="AI1227" s="1">
        <v>44785</v>
      </c>
      <c r="AJ1227" s="17" t="s">
        <v>34</v>
      </c>
      <c r="AK1227" s="17" t="s">
        <v>35</v>
      </c>
      <c r="AL1227" s="17" t="s">
        <v>10388</v>
      </c>
      <c r="AM1227" s="17">
        <f>MONTH(EMPENHO[[#This Row],[data_empenho]])</f>
        <v>2</v>
      </c>
    </row>
    <row r="1228" spans="1:39" x14ac:dyDescent="0.25">
      <c r="A1228">
        <v>8</v>
      </c>
      <c r="B1228">
        <v>801</v>
      </c>
      <c r="C1228">
        <v>10</v>
      </c>
      <c r="D1228">
        <v>122</v>
      </c>
      <c r="E1228">
        <v>5</v>
      </c>
      <c r="F1228">
        <v>0</v>
      </c>
      <c r="G1228">
        <v>2084</v>
      </c>
      <c r="H1228" s="17" t="s">
        <v>638</v>
      </c>
      <c r="I1228">
        <v>40</v>
      </c>
      <c r="J1228">
        <v>0</v>
      </c>
      <c r="K1228" s="17" t="s">
        <v>2657</v>
      </c>
      <c r="L1228" s="1">
        <v>44609</v>
      </c>
      <c r="M1228">
        <v>77.5</v>
      </c>
      <c r="N1228" s="17" t="s">
        <v>437</v>
      </c>
      <c r="O1228">
        <v>5394</v>
      </c>
      <c r="P1228" s="17" t="s">
        <v>438</v>
      </c>
      <c r="Q1228">
        <v>0</v>
      </c>
      <c r="R1228" s="17" t="s">
        <v>439</v>
      </c>
      <c r="S1228" s="17" t="s">
        <v>440</v>
      </c>
      <c r="T1228" s="17" t="s">
        <v>438</v>
      </c>
      <c r="U1228">
        <v>0</v>
      </c>
      <c r="V1228">
        <v>0</v>
      </c>
      <c r="W1228" s="17" t="s">
        <v>2658</v>
      </c>
      <c r="X1228" s="17" t="s">
        <v>465</v>
      </c>
      <c r="Y1228">
        <v>1</v>
      </c>
      <c r="Z1228" s="17" t="s">
        <v>443</v>
      </c>
      <c r="AA1228" s="17" t="s">
        <v>443</v>
      </c>
      <c r="AB1228" s="17" t="s">
        <v>444</v>
      </c>
      <c r="AC1228">
        <v>0</v>
      </c>
      <c r="AD1228">
        <v>0</v>
      </c>
      <c r="AE1228">
        <v>0</v>
      </c>
      <c r="AF1228">
        <v>2022</v>
      </c>
      <c r="AG1228" s="1">
        <v>44562</v>
      </c>
      <c r="AH1228" s="1">
        <v>44773</v>
      </c>
      <c r="AI1228" s="1">
        <v>44785</v>
      </c>
      <c r="AJ1228" s="17" t="s">
        <v>34</v>
      </c>
      <c r="AK1228" s="17" t="s">
        <v>35</v>
      </c>
      <c r="AL1228" s="17" t="s">
        <v>10388</v>
      </c>
      <c r="AM1228" s="17">
        <f>MONTH(EMPENHO[[#This Row],[data_empenho]])</f>
        <v>2</v>
      </c>
    </row>
    <row r="1229" spans="1:39" x14ac:dyDescent="0.25">
      <c r="A1229">
        <v>4</v>
      </c>
      <c r="B1229">
        <v>401</v>
      </c>
      <c r="C1229">
        <v>4</v>
      </c>
      <c r="D1229">
        <v>129</v>
      </c>
      <c r="E1229">
        <v>1</v>
      </c>
      <c r="F1229">
        <v>0</v>
      </c>
      <c r="G1229">
        <v>2077</v>
      </c>
      <c r="H1229" s="17" t="s">
        <v>779</v>
      </c>
      <c r="I1229">
        <v>1</v>
      </c>
      <c r="J1229">
        <v>0</v>
      </c>
      <c r="K1229" s="17" t="s">
        <v>2659</v>
      </c>
      <c r="L1229" s="1">
        <v>44609</v>
      </c>
      <c r="M1229">
        <v>634</v>
      </c>
      <c r="N1229" s="17" t="s">
        <v>437</v>
      </c>
      <c r="O1229">
        <v>177</v>
      </c>
      <c r="P1229" s="17" t="s">
        <v>438</v>
      </c>
      <c r="Q1229">
        <v>0</v>
      </c>
      <c r="R1229" s="17" t="s">
        <v>439</v>
      </c>
      <c r="S1229" s="17" t="s">
        <v>440</v>
      </c>
      <c r="T1229" s="17" t="s">
        <v>438</v>
      </c>
      <c r="U1229">
        <v>0</v>
      </c>
      <c r="V1229">
        <v>0</v>
      </c>
      <c r="W1229" s="17" t="s">
        <v>2660</v>
      </c>
      <c r="X1229" s="17" t="s">
        <v>465</v>
      </c>
      <c r="Y1229">
        <v>1</v>
      </c>
      <c r="Z1229" s="17" t="s">
        <v>443</v>
      </c>
      <c r="AA1229" s="17" t="s">
        <v>443</v>
      </c>
      <c r="AB1229" s="17" t="s">
        <v>444</v>
      </c>
      <c r="AC1229">
        <v>0</v>
      </c>
      <c r="AD1229">
        <v>0</v>
      </c>
      <c r="AE1229">
        <v>0</v>
      </c>
      <c r="AF1229">
        <v>2022</v>
      </c>
      <c r="AG1229" s="1">
        <v>44562</v>
      </c>
      <c r="AH1229" s="1">
        <v>44773</v>
      </c>
      <c r="AI1229" s="1">
        <v>44785</v>
      </c>
      <c r="AJ1229" s="17" t="s">
        <v>34</v>
      </c>
      <c r="AK1229" s="17" t="s">
        <v>35</v>
      </c>
      <c r="AL1229" s="17" t="s">
        <v>10388</v>
      </c>
      <c r="AM1229" s="17">
        <f>MONTH(EMPENHO[[#This Row],[data_empenho]])</f>
        <v>2</v>
      </c>
    </row>
    <row r="1230" spans="1:39" x14ac:dyDescent="0.25">
      <c r="A1230">
        <v>4</v>
      </c>
      <c r="B1230">
        <v>401</v>
      </c>
      <c r="C1230">
        <v>4</v>
      </c>
      <c r="D1230">
        <v>123</v>
      </c>
      <c r="E1230">
        <v>1</v>
      </c>
      <c r="F1230">
        <v>0</v>
      </c>
      <c r="G1230">
        <v>2075</v>
      </c>
      <c r="H1230" s="17" t="s">
        <v>445</v>
      </c>
      <c r="I1230">
        <v>1</v>
      </c>
      <c r="J1230">
        <v>0</v>
      </c>
      <c r="K1230" s="17" t="s">
        <v>2661</v>
      </c>
      <c r="L1230" s="1">
        <v>44609</v>
      </c>
      <c r="M1230">
        <v>975.31</v>
      </c>
      <c r="N1230" s="17" t="s">
        <v>437</v>
      </c>
      <c r="O1230">
        <v>7989</v>
      </c>
      <c r="P1230" s="17" t="s">
        <v>438</v>
      </c>
      <c r="Q1230">
        <v>0</v>
      </c>
      <c r="R1230" s="17" t="s">
        <v>439</v>
      </c>
      <c r="S1230" s="17" t="s">
        <v>440</v>
      </c>
      <c r="T1230" s="17" t="s">
        <v>438</v>
      </c>
      <c r="U1230">
        <v>0</v>
      </c>
      <c r="V1230">
        <v>0</v>
      </c>
      <c r="W1230" s="17" t="s">
        <v>2662</v>
      </c>
      <c r="X1230" s="17" t="s">
        <v>442</v>
      </c>
      <c r="Y1230">
        <v>0</v>
      </c>
      <c r="Z1230" s="17" t="s">
        <v>450</v>
      </c>
      <c r="AA1230" s="17" t="s">
        <v>443</v>
      </c>
      <c r="AB1230" s="17" t="s">
        <v>444</v>
      </c>
      <c r="AC1230">
        <v>0</v>
      </c>
      <c r="AD1230">
        <v>0</v>
      </c>
      <c r="AE1230">
        <v>0</v>
      </c>
      <c r="AF1230">
        <v>2022</v>
      </c>
      <c r="AG1230" s="1">
        <v>44562</v>
      </c>
      <c r="AH1230" s="1">
        <v>44773</v>
      </c>
      <c r="AI1230" s="1">
        <v>44785</v>
      </c>
      <c r="AJ1230" s="17" t="s">
        <v>34</v>
      </c>
      <c r="AK1230" s="17" t="s">
        <v>35</v>
      </c>
      <c r="AL1230" s="17" t="s">
        <v>10388</v>
      </c>
      <c r="AM1230" s="17">
        <f>MONTH(EMPENHO[[#This Row],[data_empenho]])</f>
        <v>2</v>
      </c>
    </row>
    <row r="1231" spans="1:39" x14ac:dyDescent="0.25">
      <c r="A1231">
        <v>4</v>
      </c>
      <c r="B1231">
        <v>401</v>
      </c>
      <c r="C1231">
        <v>4</v>
      </c>
      <c r="D1231">
        <v>123</v>
      </c>
      <c r="E1231">
        <v>1</v>
      </c>
      <c r="F1231">
        <v>0</v>
      </c>
      <c r="G1231">
        <v>2075</v>
      </c>
      <c r="H1231" s="17" t="s">
        <v>445</v>
      </c>
      <c r="I1231">
        <v>1</v>
      </c>
      <c r="J1231">
        <v>0</v>
      </c>
      <c r="K1231" s="17" t="s">
        <v>2663</v>
      </c>
      <c r="L1231" s="1">
        <v>44609</v>
      </c>
      <c r="M1231">
        <v>975.31</v>
      </c>
      <c r="N1231" s="17" t="s">
        <v>437</v>
      </c>
      <c r="O1231">
        <v>6964</v>
      </c>
      <c r="P1231" s="17" t="s">
        <v>438</v>
      </c>
      <c r="Q1231">
        <v>0</v>
      </c>
      <c r="R1231" s="17" t="s">
        <v>439</v>
      </c>
      <c r="S1231" s="17" t="s">
        <v>440</v>
      </c>
      <c r="T1231" s="17" t="s">
        <v>438</v>
      </c>
      <c r="U1231">
        <v>0</v>
      </c>
      <c r="V1231">
        <v>0</v>
      </c>
      <c r="W1231" s="17" t="s">
        <v>2664</v>
      </c>
      <c r="X1231" s="17" t="s">
        <v>442</v>
      </c>
      <c r="Y1231">
        <v>0</v>
      </c>
      <c r="Z1231" s="17" t="s">
        <v>450</v>
      </c>
      <c r="AA1231" s="17" t="s">
        <v>443</v>
      </c>
      <c r="AB1231" s="17" t="s">
        <v>444</v>
      </c>
      <c r="AC1231">
        <v>0</v>
      </c>
      <c r="AD1231">
        <v>0</v>
      </c>
      <c r="AE1231">
        <v>0</v>
      </c>
      <c r="AF1231">
        <v>2022</v>
      </c>
      <c r="AG1231" s="1">
        <v>44562</v>
      </c>
      <c r="AH1231" s="1">
        <v>44773</v>
      </c>
      <c r="AI1231" s="1">
        <v>44785</v>
      </c>
      <c r="AJ1231" s="17" t="s">
        <v>34</v>
      </c>
      <c r="AK1231" s="17" t="s">
        <v>35</v>
      </c>
      <c r="AL1231" s="17" t="s">
        <v>10388</v>
      </c>
      <c r="AM1231" s="17">
        <f>MONTH(EMPENHO[[#This Row],[data_empenho]])</f>
        <v>2</v>
      </c>
    </row>
    <row r="1232" spans="1:39" x14ac:dyDescent="0.25">
      <c r="A1232">
        <v>4</v>
      </c>
      <c r="B1232">
        <v>401</v>
      </c>
      <c r="C1232">
        <v>4</v>
      </c>
      <c r="D1232">
        <v>129</v>
      </c>
      <c r="E1232">
        <v>1</v>
      </c>
      <c r="F1232">
        <v>0</v>
      </c>
      <c r="G1232">
        <v>2077</v>
      </c>
      <c r="H1232" s="17" t="s">
        <v>445</v>
      </c>
      <c r="I1232">
        <v>1</v>
      </c>
      <c r="J1232">
        <v>0</v>
      </c>
      <c r="K1232" s="17" t="s">
        <v>2665</v>
      </c>
      <c r="L1232" s="1">
        <v>44609</v>
      </c>
      <c r="M1232">
        <v>975.31</v>
      </c>
      <c r="N1232" s="17" t="s">
        <v>437</v>
      </c>
      <c r="O1232">
        <v>8315</v>
      </c>
      <c r="P1232" s="17" t="s">
        <v>438</v>
      </c>
      <c r="Q1232">
        <v>0</v>
      </c>
      <c r="R1232" s="17" t="s">
        <v>439</v>
      </c>
      <c r="S1232" s="17" t="s">
        <v>440</v>
      </c>
      <c r="T1232" s="17" t="s">
        <v>438</v>
      </c>
      <c r="U1232">
        <v>0</v>
      </c>
      <c r="V1232">
        <v>0</v>
      </c>
      <c r="W1232" s="17" t="s">
        <v>2666</v>
      </c>
      <c r="X1232" s="17" t="s">
        <v>442</v>
      </c>
      <c r="Y1232">
        <v>0</v>
      </c>
      <c r="Z1232" s="17" t="s">
        <v>450</v>
      </c>
      <c r="AA1232" s="17" t="s">
        <v>443</v>
      </c>
      <c r="AB1232" s="17" t="s">
        <v>444</v>
      </c>
      <c r="AC1232">
        <v>0</v>
      </c>
      <c r="AD1232">
        <v>0</v>
      </c>
      <c r="AE1232">
        <v>0</v>
      </c>
      <c r="AF1232">
        <v>2022</v>
      </c>
      <c r="AG1232" s="1">
        <v>44562</v>
      </c>
      <c r="AH1232" s="1">
        <v>44773</v>
      </c>
      <c r="AI1232" s="1">
        <v>44785</v>
      </c>
      <c r="AJ1232" s="17" t="s">
        <v>34</v>
      </c>
      <c r="AK1232" s="17" t="s">
        <v>35</v>
      </c>
      <c r="AL1232" s="17" t="s">
        <v>10388</v>
      </c>
      <c r="AM1232" s="17">
        <f>MONTH(EMPENHO[[#This Row],[data_empenho]])</f>
        <v>2</v>
      </c>
    </row>
    <row r="1233" spans="1:39" x14ac:dyDescent="0.25">
      <c r="A1233">
        <v>8</v>
      </c>
      <c r="B1233">
        <v>802</v>
      </c>
      <c r="C1233">
        <v>10</v>
      </c>
      <c r="D1233">
        <v>122</v>
      </c>
      <c r="E1233">
        <v>5</v>
      </c>
      <c r="F1233">
        <v>0</v>
      </c>
      <c r="G1233">
        <v>1527</v>
      </c>
      <c r="H1233" s="17" t="s">
        <v>682</v>
      </c>
      <c r="I1233">
        <v>40</v>
      </c>
      <c r="J1233">
        <v>0</v>
      </c>
      <c r="K1233" s="17" t="s">
        <v>2667</v>
      </c>
      <c r="L1233" s="1">
        <v>44609</v>
      </c>
      <c r="M1233">
        <v>18896.560000000001</v>
      </c>
      <c r="N1233" s="17" t="s">
        <v>437</v>
      </c>
      <c r="O1233">
        <v>7214</v>
      </c>
      <c r="P1233" s="17" t="s">
        <v>438</v>
      </c>
      <c r="Q1233">
        <v>0</v>
      </c>
      <c r="R1233" s="17" t="s">
        <v>606</v>
      </c>
      <c r="S1233" s="17" t="s">
        <v>440</v>
      </c>
      <c r="T1233" s="17" t="s">
        <v>438</v>
      </c>
      <c r="U1233">
        <v>12</v>
      </c>
      <c r="V1233">
        <v>2021</v>
      </c>
      <c r="W1233" s="17" t="s">
        <v>2668</v>
      </c>
      <c r="X1233" s="17" t="s">
        <v>608</v>
      </c>
      <c r="Y1233">
        <v>1</v>
      </c>
      <c r="Z1233" s="17" t="s">
        <v>443</v>
      </c>
      <c r="AA1233" s="17" t="s">
        <v>443</v>
      </c>
      <c r="AB1233" s="17" t="s">
        <v>444</v>
      </c>
      <c r="AC1233">
        <v>0</v>
      </c>
      <c r="AD1233">
        <v>0</v>
      </c>
      <c r="AE1233">
        <v>0</v>
      </c>
      <c r="AF1233">
        <v>2022</v>
      </c>
      <c r="AG1233" s="1">
        <v>44562</v>
      </c>
      <c r="AH1233" s="1">
        <v>44773</v>
      </c>
      <c r="AI1233" s="1">
        <v>44785</v>
      </c>
      <c r="AJ1233" s="17" t="s">
        <v>34</v>
      </c>
      <c r="AK1233" s="17" t="s">
        <v>35</v>
      </c>
      <c r="AL1233" s="17" t="s">
        <v>10388</v>
      </c>
      <c r="AM1233" s="17">
        <f>MONTH(EMPENHO[[#This Row],[data_empenho]])</f>
        <v>2</v>
      </c>
    </row>
    <row r="1234" spans="1:39" x14ac:dyDescent="0.25">
      <c r="A1234">
        <v>8</v>
      </c>
      <c r="B1234">
        <v>802</v>
      </c>
      <c r="C1234">
        <v>10</v>
      </c>
      <c r="D1234">
        <v>122</v>
      </c>
      <c r="E1234">
        <v>5</v>
      </c>
      <c r="F1234">
        <v>0</v>
      </c>
      <c r="G1234">
        <v>1527</v>
      </c>
      <c r="H1234" s="17" t="s">
        <v>689</v>
      </c>
      <c r="I1234">
        <v>40</v>
      </c>
      <c r="J1234">
        <v>0</v>
      </c>
      <c r="K1234" s="17" t="s">
        <v>2669</v>
      </c>
      <c r="L1234" s="1">
        <v>44609</v>
      </c>
      <c r="M1234">
        <v>28344.85</v>
      </c>
      <c r="N1234" s="17" t="s">
        <v>437</v>
      </c>
      <c r="O1234">
        <v>7214</v>
      </c>
      <c r="P1234" s="17" t="s">
        <v>438</v>
      </c>
      <c r="Q1234">
        <v>0</v>
      </c>
      <c r="R1234" s="17" t="s">
        <v>606</v>
      </c>
      <c r="S1234" s="17" t="s">
        <v>440</v>
      </c>
      <c r="T1234" s="17" t="s">
        <v>438</v>
      </c>
      <c r="U1234">
        <v>12</v>
      </c>
      <c r="V1234">
        <v>2021</v>
      </c>
      <c r="W1234" s="17" t="s">
        <v>2670</v>
      </c>
      <c r="X1234" s="17" t="s">
        <v>608</v>
      </c>
      <c r="Y1234">
        <v>1</v>
      </c>
      <c r="Z1234" s="17" t="s">
        <v>443</v>
      </c>
      <c r="AA1234" s="17" t="s">
        <v>443</v>
      </c>
      <c r="AB1234" s="17" t="s">
        <v>444</v>
      </c>
      <c r="AC1234">
        <v>0</v>
      </c>
      <c r="AD1234">
        <v>0</v>
      </c>
      <c r="AE1234">
        <v>0</v>
      </c>
      <c r="AF1234">
        <v>2022</v>
      </c>
      <c r="AG1234" s="1">
        <v>44562</v>
      </c>
      <c r="AH1234" s="1">
        <v>44773</v>
      </c>
      <c r="AI1234" s="1">
        <v>44785</v>
      </c>
      <c r="AJ1234" s="17" t="s">
        <v>34</v>
      </c>
      <c r="AK1234" s="17" t="s">
        <v>35</v>
      </c>
      <c r="AL1234" s="17" t="s">
        <v>10388</v>
      </c>
      <c r="AM1234" s="17">
        <f>MONTH(EMPENHO[[#This Row],[data_empenho]])</f>
        <v>2</v>
      </c>
    </row>
    <row r="1235" spans="1:39" x14ac:dyDescent="0.25">
      <c r="A1235">
        <v>6</v>
      </c>
      <c r="B1235">
        <v>603</v>
      </c>
      <c r="C1235">
        <v>26</v>
      </c>
      <c r="D1235">
        <v>782</v>
      </c>
      <c r="E1235">
        <v>17</v>
      </c>
      <c r="F1235">
        <v>0</v>
      </c>
      <c r="G1235">
        <v>2073</v>
      </c>
      <c r="H1235" s="17" t="s">
        <v>860</v>
      </c>
      <c r="I1235">
        <v>1</v>
      </c>
      <c r="J1235">
        <v>0</v>
      </c>
      <c r="K1235" s="17" t="s">
        <v>2671</v>
      </c>
      <c r="L1235" s="1">
        <v>44610</v>
      </c>
      <c r="M1235">
        <v>60</v>
      </c>
      <c r="N1235" s="17" t="s">
        <v>437</v>
      </c>
      <c r="O1235">
        <v>7417</v>
      </c>
      <c r="P1235" s="17" t="s">
        <v>438</v>
      </c>
      <c r="Q1235">
        <v>0</v>
      </c>
      <c r="R1235" s="17" t="s">
        <v>439</v>
      </c>
      <c r="S1235" s="17" t="s">
        <v>440</v>
      </c>
      <c r="T1235" s="17" t="s">
        <v>438</v>
      </c>
      <c r="U1235">
        <v>0</v>
      </c>
      <c r="V1235">
        <v>0</v>
      </c>
      <c r="W1235" s="17" t="s">
        <v>2672</v>
      </c>
      <c r="X1235" s="17" t="s">
        <v>465</v>
      </c>
      <c r="Y1235">
        <v>1</v>
      </c>
      <c r="Z1235" s="17" t="s">
        <v>443</v>
      </c>
      <c r="AA1235" s="17" t="s">
        <v>443</v>
      </c>
      <c r="AB1235" s="17" t="s">
        <v>444</v>
      </c>
      <c r="AC1235">
        <v>0</v>
      </c>
      <c r="AD1235">
        <v>0</v>
      </c>
      <c r="AE1235">
        <v>0</v>
      </c>
      <c r="AF1235">
        <v>2022</v>
      </c>
      <c r="AG1235" s="1">
        <v>44562</v>
      </c>
      <c r="AH1235" s="1">
        <v>44773</v>
      </c>
      <c r="AI1235" s="1">
        <v>44785</v>
      </c>
      <c r="AJ1235" s="17" t="s">
        <v>34</v>
      </c>
      <c r="AK1235" s="17" t="s">
        <v>35</v>
      </c>
      <c r="AL1235" s="17" t="s">
        <v>10388</v>
      </c>
      <c r="AM1235" s="17">
        <f>MONTH(EMPENHO[[#This Row],[data_empenho]])</f>
        <v>2</v>
      </c>
    </row>
    <row r="1236" spans="1:39" x14ac:dyDescent="0.25">
      <c r="A1236">
        <v>6</v>
      </c>
      <c r="B1236">
        <v>603</v>
      </c>
      <c r="C1236">
        <v>26</v>
      </c>
      <c r="D1236">
        <v>782</v>
      </c>
      <c r="E1236">
        <v>17</v>
      </c>
      <c r="F1236">
        <v>0</v>
      </c>
      <c r="G1236">
        <v>2073</v>
      </c>
      <c r="H1236" s="17" t="s">
        <v>828</v>
      </c>
      <c r="I1236">
        <v>1</v>
      </c>
      <c r="J1236">
        <v>0</v>
      </c>
      <c r="K1236" s="17" t="s">
        <v>2673</v>
      </c>
      <c r="L1236" s="1">
        <v>44610</v>
      </c>
      <c r="M1236">
        <v>45</v>
      </c>
      <c r="N1236" s="17" t="s">
        <v>437</v>
      </c>
      <c r="O1236">
        <v>7417</v>
      </c>
      <c r="P1236" s="17" t="s">
        <v>438</v>
      </c>
      <c r="Q1236">
        <v>0</v>
      </c>
      <c r="R1236" s="17" t="s">
        <v>439</v>
      </c>
      <c r="S1236" s="17" t="s">
        <v>440</v>
      </c>
      <c r="T1236" s="17" t="s">
        <v>438</v>
      </c>
      <c r="U1236">
        <v>0</v>
      </c>
      <c r="V1236">
        <v>0</v>
      </c>
      <c r="W1236" s="17" t="s">
        <v>2674</v>
      </c>
      <c r="X1236" s="17" t="s">
        <v>465</v>
      </c>
      <c r="Y1236">
        <v>1</v>
      </c>
      <c r="Z1236" s="17" t="s">
        <v>443</v>
      </c>
      <c r="AA1236" s="17" t="s">
        <v>443</v>
      </c>
      <c r="AB1236" s="17" t="s">
        <v>444</v>
      </c>
      <c r="AC1236">
        <v>0</v>
      </c>
      <c r="AD1236">
        <v>0</v>
      </c>
      <c r="AE1236">
        <v>0</v>
      </c>
      <c r="AF1236">
        <v>2022</v>
      </c>
      <c r="AG1236" s="1">
        <v>44562</v>
      </c>
      <c r="AH1236" s="1">
        <v>44773</v>
      </c>
      <c r="AI1236" s="1">
        <v>44785</v>
      </c>
      <c r="AJ1236" s="17" t="s">
        <v>34</v>
      </c>
      <c r="AK1236" s="17" t="s">
        <v>35</v>
      </c>
      <c r="AL1236" s="17" t="s">
        <v>10388</v>
      </c>
      <c r="AM1236" s="17">
        <f>MONTH(EMPENHO[[#This Row],[data_empenho]])</f>
        <v>2</v>
      </c>
    </row>
    <row r="1237" spans="1:39" x14ac:dyDescent="0.25">
      <c r="A1237">
        <v>7</v>
      </c>
      <c r="B1237">
        <v>702</v>
      </c>
      <c r="C1237">
        <v>15</v>
      </c>
      <c r="D1237">
        <v>451</v>
      </c>
      <c r="E1237">
        <v>17</v>
      </c>
      <c r="F1237">
        <v>0</v>
      </c>
      <c r="G1237">
        <v>2002</v>
      </c>
      <c r="H1237" s="17" t="s">
        <v>755</v>
      </c>
      <c r="I1237">
        <v>1</v>
      </c>
      <c r="J1237">
        <v>0</v>
      </c>
      <c r="K1237" s="17" t="s">
        <v>2675</v>
      </c>
      <c r="L1237" s="1">
        <v>44610</v>
      </c>
      <c r="M1237">
        <v>2560</v>
      </c>
      <c r="N1237" s="17" t="s">
        <v>437</v>
      </c>
      <c r="O1237">
        <v>4959</v>
      </c>
      <c r="P1237" s="17" t="s">
        <v>438</v>
      </c>
      <c r="Q1237">
        <v>0</v>
      </c>
      <c r="R1237" s="17" t="s">
        <v>480</v>
      </c>
      <c r="S1237" s="17" t="s">
        <v>653</v>
      </c>
      <c r="T1237" s="17" t="s">
        <v>438</v>
      </c>
      <c r="U1237">
        <v>12</v>
      </c>
      <c r="V1237">
        <v>2021</v>
      </c>
      <c r="W1237" s="17" t="s">
        <v>2676</v>
      </c>
      <c r="X1237" s="17" t="s">
        <v>482</v>
      </c>
      <c r="Y1237">
        <v>7</v>
      </c>
      <c r="Z1237" s="17" t="s">
        <v>443</v>
      </c>
      <c r="AA1237" s="17" t="s">
        <v>443</v>
      </c>
      <c r="AB1237" s="17" t="s">
        <v>444</v>
      </c>
      <c r="AC1237">
        <v>0</v>
      </c>
      <c r="AD1237">
        <v>0</v>
      </c>
      <c r="AE1237">
        <v>0</v>
      </c>
      <c r="AF1237">
        <v>2022</v>
      </c>
      <c r="AG1237" s="1">
        <v>44562</v>
      </c>
      <c r="AH1237" s="1">
        <v>44773</v>
      </c>
      <c r="AI1237" s="1">
        <v>44785</v>
      </c>
      <c r="AJ1237" s="17" t="s">
        <v>34</v>
      </c>
      <c r="AK1237" s="17" t="s">
        <v>35</v>
      </c>
      <c r="AL1237" s="17" t="s">
        <v>10388</v>
      </c>
      <c r="AM1237" s="17">
        <f>MONTH(EMPENHO[[#This Row],[data_empenho]])</f>
        <v>2</v>
      </c>
    </row>
    <row r="1238" spans="1:39" x14ac:dyDescent="0.25">
      <c r="A1238">
        <v>8</v>
      </c>
      <c r="B1238">
        <v>801</v>
      </c>
      <c r="C1238">
        <v>10</v>
      </c>
      <c r="D1238">
        <v>122</v>
      </c>
      <c r="E1238">
        <v>5</v>
      </c>
      <c r="F1238">
        <v>0</v>
      </c>
      <c r="G1238">
        <v>2084</v>
      </c>
      <c r="H1238" s="17" t="s">
        <v>863</v>
      </c>
      <c r="I1238">
        <v>40</v>
      </c>
      <c r="J1238">
        <v>0</v>
      </c>
      <c r="K1238" s="17" t="s">
        <v>2677</v>
      </c>
      <c r="L1238" s="1">
        <v>44610</v>
      </c>
      <c r="M1238">
        <v>2160</v>
      </c>
      <c r="N1238" s="17" t="s">
        <v>437</v>
      </c>
      <c r="O1238">
        <v>6790</v>
      </c>
      <c r="P1238" s="17" t="s">
        <v>438</v>
      </c>
      <c r="Q1238">
        <v>0</v>
      </c>
      <c r="R1238" s="17" t="s">
        <v>439</v>
      </c>
      <c r="S1238" s="17" t="s">
        <v>440</v>
      </c>
      <c r="T1238" s="17" t="s">
        <v>438</v>
      </c>
      <c r="U1238">
        <v>0</v>
      </c>
      <c r="V1238">
        <v>0</v>
      </c>
      <c r="W1238" s="17" t="s">
        <v>2678</v>
      </c>
      <c r="X1238" s="17" t="s">
        <v>465</v>
      </c>
      <c r="Y1238">
        <v>6</v>
      </c>
      <c r="Z1238" s="17" t="s">
        <v>443</v>
      </c>
      <c r="AA1238" s="17" t="s">
        <v>443</v>
      </c>
      <c r="AB1238" s="17" t="s">
        <v>444</v>
      </c>
      <c r="AC1238">
        <v>0</v>
      </c>
      <c r="AD1238">
        <v>0</v>
      </c>
      <c r="AE1238">
        <v>0</v>
      </c>
      <c r="AF1238">
        <v>2022</v>
      </c>
      <c r="AG1238" s="1">
        <v>44562</v>
      </c>
      <c r="AH1238" s="1">
        <v>44773</v>
      </c>
      <c r="AI1238" s="1">
        <v>44785</v>
      </c>
      <c r="AJ1238" s="17" t="s">
        <v>34</v>
      </c>
      <c r="AK1238" s="17" t="s">
        <v>35</v>
      </c>
      <c r="AL1238" s="17" t="s">
        <v>10388</v>
      </c>
      <c r="AM1238" s="17">
        <f>MONTH(EMPENHO[[#This Row],[data_empenho]])</f>
        <v>2</v>
      </c>
    </row>
    <row r="1239" spans="1:39" x14ac:dyDescent="0.25">
      <c r="A1239">
        <v>6</v>
      </c>
      <c r="B1239">
        <v>603</v>
      </c>
      <c r="C1239">
        <v>26</v>
      </c>
      <c r="D1239">
        <v>782</v>
      </c>
      <c r="E1239">
        <v>17</v>
      </c>
      <c r="F1239">
        <v>0</v>
      </c>
      <c r="G1239">
        <v>2073</v>
      </c>
      <c r="H1239" s="17" t="s">
        <v>698</v>
      </c>
      <c r="I1239">
        <v>1</v>
      </c>
      <c r="J1239">
        <v>0</v>
      </c>
      <c r="K1239" s="17" t="s">
        <v>2679</v>
      </c>
      <c r="L1239" s="1">
        <v>44610</v>
      </c>
      <c r="M1239">
        <v>2532</v>
      </c>
      <c r="N1239" s="17" t="s">
        <v>437</v>
      </c>
      <c r="O1239">
        <v>8265</v>
      </c>
      <c r="P1239" s="17" t="s">
        <v>438</v>
      </c>
      <c r="Q1239">
        <v>0</v>
      </c>
      <c r="R1239" s="17" t="s">
        <v>480</v>
      </c>
      <c r="S1239" s="17" t="s">
        <v>653</v>
      </c>
      <c r="T1239" s="17" t="s">
        <v>438</v>
      </c>
      <c r="U1239">
        <v>1</v>
      </c>
      <c r="V1239">
        <v>2022</v>
      </c>
      <c r="W1239" s="17" t="s">
        <v>2680</v>
      </c>
      <c r="X1239" s="17" t="s">
        <v>482</v>
      </c>
      <c r="Y1239">
        <v>7</v>
      </c>
      <c r="Z1239" s="17" t="s">
        <v>443</v>
      </c>
      <c r="AA1239" s="17" t="s">
        <v>443</v>
      </c>
      <c r="AB1239" s="17" t="s">
        <v>444</v>
      </c>
      <c r="AC1239">
        <v>0</v>
      </c>
      <c r="AD1239">
        <v>0</v>
      </c>
      <c r="AE1239">
        <v>0</v>
      </c>
      <c r="AF1239">
        <v>2022</v>
      </c>
      <c r="AG1239" s="1">
        <v>44562</v>
      </c>
      <c r="AH1239" s="1">
        <v>44773</v>
      </c>
      <c r="AI1239" s="1">
        <v>44785</v>
      </c>
      <c r="AJ1239" s="17" t="s">
        <v>34</v>
      </c>
      <c r="AK1239" s="17" t="s">
        <v>35</v>
      </c>
      <c r="AL1239" s="17" t="s">
        <v>10388</v>
      </c>
      <c r="AM1239" s="17">
        <f>MONTH(EMPENHO[[#This Row],[data_empenho]])</f>
        <v>2</v>
      </c>
    </row>
    <row r="1240" spans="1:39" x14ac:dyDescent="0.25">
      <c r="A1240">
        <v>6</v>
      </c>
      <c r="B1240">
        <v>603</v>
      </c>
      <c r="C1240">
        <v>26</v>
      </c>
      <c r="D1240">
        <v>782</v>
      </c>
      <c r="E1240">
        <v>17</v>
      </c>
      <c r="F1240">
        <v>0</v>
      </c>
      <c r="G1240">
        <v>2073</v>
      </c>
      <c r="H1240" s="17" t="s">
        <v>698</v>
      </c>
      <c r="I1240">
        <v>1</v>
      </c>
      <c r="J1240">
        <v>0</v>
      </c>
      <c r="K1240" s="17" t="s">
        <v>2681</v>
      </c>
      <c r="L1240" s="1">
        <v>44610</v>
      </c>
      <c r="M1240">
        <v>60144</v>
      </c>
      <c r="N1240" s="17" t="s">
        <v>437</v>
      </c>
      <c r="O1240">
        <v>3786</v>
      </c>
      <c r="P1240" s="17" t="s">
        <v>438</v>
      </c>
      <c r="Q1240">
        <v>0</v>
      </c>
      <c r="R1240" s="17" t="s">
        <v>480</v>
      </c>
      <c r="S1240" s="17" t="s">
        <v>653</v>
      </c>
      <c r="T1240" s="17" t="s">
        <v>438</v>
      </c>
      <c r="U1240">
        <v>1</v>
      </c>
      <c r="V1240">
        <v>2022</v>
      </c>
      <c r="W1240" s="17" t="s">
        <v>2682</v>
      </c>
      <c r="X1240" s="17" t="s">
        <v>482</v>
      </c>
      <c r="Y1240">
        <v>7</v>
      </c>
      <c r="Z1240" s="17" t="s">
        <v>443</v>
      </c>
      <c r="AA1240" s="17" t="s">
        <v>443</v>
      </c>
      <c r="AB1240" s="17" t="s">
        <v>444</v>
      </c>
      <c r="AC1240">
        <v>0</v>
      </c>
      <c r="AD1240">
        <v>0</v>
      </c>
      <c r="AE1240">
        <v>0</v>
      </c>
      <c r="AF1240">
        <v>2022</v>
      </c>
      <c r="AG1240" s="1">
        <v>44562</v>
      </c>
      <c r="AH1240" s="1">
        <v>44773</v>
      </c>
      <c r="AI1240" s="1">
        <v>44785</v>
      </c>
      <c r="AJ1240" s="17" t="s">
        <v>34</v>
      </c>
      <c r="AK1240" s="17" t="s">
        <v>35</v>
      </c>
      <c r="AL1240" s="17" t="s">
        <v>10388</v>
      </c>
      <c r="AM1240" s="17">
        <f>MONTH(EMPENHO[[#This Row],[data_empenho]])</f>
        <v>2</v>
      </c>
    </row>
    <row r="1241" spans="1:39" x14ac:dyDescent="0.25">
      <c r="A1241">
        <v>5</v>
      </c>
      <c r="B1241">
        <v>502</v>
      </c>
      <c r="C1241">
        <v>12</v>
      </c>
      <c r="D1241">
        <v>782</v>
      </c>
      <c r="E1241">
        <v>2</v>
      </c>
      <c r="F1241">
        <v>0</v>
      </c>
      <c r="G1241">
        <v>2035</v>
      </c>
      <c r="H1241" s="17" t="s">
        <v>828</v>
      </c>
      <c r="I1241">
        <v>20</v>
      </c>
      <c r="J1241">
        <v>0</v>
      </c>
      <c r="K1241" s="17" t="s">
        <v>2683</v>
      </c>
      <c r="L1241" s="1">
        <v>44610</v>
      </c>
      <c r="M1241">
        <v>5840</v>
      </c>
      <c r="N1241" s="17" t="s">
        <v>437</v>
      </c>
      <c r="O1241">
        <v>4993</v>
      </c>
      <c r="P1241" s="17" t="s">
        <v>438</v>
      </c>
      <c r="Q1241">
        <v>0</v>
      </c>
      <c r="R1241" s="17" t="s">
        <v>584</v>
      </c>
      <c r="S1241" s="17" t="s">
        <v>440</v>
      </c>
      <c r="T1241" s="17" t="s">
        <v>438</v>
      </c>
      <c r="U1241">
        <v>4</v>
      </c>
      <c r="V1241">
        <v>2022</v>
      </c>
      <c r="W1241" s="17" t="s">
        <v>2684</v>
      </c>
      <c r="X1241" s="17" t="s">
        <v>586</v>
      </c>
      <c r="Y1241">
        <v>1</v>
      </c>
      <c r="Z1241" s="17" t="s">
        <v>443</v>
      </c>
      <c r="AA1241" s="17" t="s">
        <v>443</v>
      </c>
      <c r="AB1241" s="17" t="s">
        <v>444</v>
      </c>
      <c r="AC1241">
        <v>0</v>
      </c>
      <c r="AD1241">
        <v>0</v>
      </c>
      <c r="AE1241">
        <v>0</v>
      </c>
      <c r="AF1241">
        <v>2022</v>
      </c>
      <c r="AG1241" s="1">
        <v>44562</v>
      </c>
      <c r="AH1241" s="1">
        <v>44773</v>
      </c>
      <c r="AI1241" s="1">
        <v>44785</v>
      </c>
      <c r="AJ1241" s="17" t="s">
        <v>34</v>
      </c>
      <c r="AK1241" s="17" t="s">
        <v>35</v>
      </c>
      <c r="AL1241" s="17" t="s">
        <v>10388</v>
      </c>
      <c r="AM1241" s="17">
        <f>MONTH(EMPENHO[[#This Row],[data_empenho]])</f>
        <v>2</v>
      </c>
    </row>
    <row r="1242" spans="1:39" x14ac:dyDescent="0.25">
      <c r="A1242">
        <v>5</v>
      </c>
      <c r="B1242">
        <v>502</v>
      </c>
      <c r="C1242">
        <v>12</v>
      </c>
      <c r="D1242">
        <v>782</v>
      </c>
      <c r="E1242">
        <v>2</v>
      </c>
      <c r="F1242">
        <v>0</v>
      </c>
      <c r="G1242">
        <v>2035</v>
      </c>
      <c r="H1242" s="17" t="s">
        <v>860</v>
      </c>
      <c r="I1242">
        <v>20</v>
      </c>
      <c r="J1242">
        <v>0</v>
      </c>
      <c r="K1242" s="17" t="s">
        <v>2685</v>
      </c>
      <c r="L1242" s="1">
        <v>44610</v>
      </c>
      <c r="M1242">
        <v>550</v>
      </c>
      <c r="N1242" s="17" t="s">
        <v>437</v>
      </c>
      <c r="O1242">
        <v>4993</v>
      </c>
      <c r="P1242" s="17" t="s">
        <v>438</v>
      </c>
      <c r="Q1242">
        <v>0</v>
      </c>
      <c r="R1242" s="17" t="s">
        <v>584</v>
      </c>
      <c r="S1242" s="17" t="s">
        <v>440</v>
      </c>
      <c r="T1242" s="17" t="s">
        <v>438</v>
      </c>
      <c r="U1242">
        <v>4</v>
      </c>
      <c r="V1242">
        <v>2022</v>
      </c>
      <c r="W1242" s="17" t="s">
        <v>2686</v>
      </c>
      <c r="X1242" s="17" t="s">
        <v>586</v>
      </c>
      <c r="Y1242">
        <v>1</v>
      </c>
      <c r="Z1242" s="17" t="s">
        <v>443</v>
      </c>
      <c r="AA1242" s="17" t="s">
        <v>443</v>
      </c>
      <c r="AB1242" s="17" t="s">
        <v>444</v>
      </c>
      <c r="AC1242">
        <v>0</v>
      </c>
      <c r="AD1242">
        <v>0</v>
      </c>
      <c r="AE1242">
        <v>0</v>
      </c>
      <c r="AF1242">
        <v>2022</v>
      </c>
      <c r="AG1242" s="1">
        <v>44562</v>
      </c>
      <c r="AH1242" s="1">
        <v>44773</v>
      </c>
      <c r="AI1242" s="1">
        <v>44785</v>
      </c>
      <c r="AJ1242" s="17" t="s">
        <v>34</v>
      </c>
      <c r="AK1242" s="17" t="s">
        <v>35</v>
      </c>
      <c r="AL1242" s="17" t="s">
        <v>10388</v>
      </c>
      <c r="AM1242" s="17">
        <f>MONTH(EMPENHO[[#This Row],[data_empenho]])</f>
        <v>2</v>
      </c>
    </row>
    <row r="1243" spans="1:39" x14ac:dyDescent="0.25">
      <c r="A1243">
        <v>9</v>
      </c>
      <c r="B1243">
        <v>902</v>
      </c>
      <c r="C1243">
        <v>8</v>
      </c>
      <c r="D1243">
        <v>244</v>
      </c>
      <c r="E1243">
        <v>11</v>
      </c>
      <c r="F1243">
        <v>0</v>
      </c>
      <c r="G1243">
        <v>2015</v>
      </c>
      <c r="H1243" s="17" t="s">
        <v>647</v>
      </c>
      <c r="I1243">
        <v>1</v>
      </c>
      <c r="J1243">
        <v>0</v>
      </c>
      <c r="K1243" s="17" t="s">
        <v>2687</v>
      </c>
      <c r="L1243" s="1">
        <v>44610</v>
      </c>
      <c r="M1243">
        <v>500</v>
      </c>
      <c r="N1243" s="17" t="s">
        <v>437</v>
      </c>
      <c r="O1243">
        <v>4533</v>
      </c>
      <c r="P1243" s="17" t="s">
        <v>438</v>
      </c>
      <c r="Q1243">
        <v>0</v>
      </c>
      <c r="R1243" s="17" t="s">
        <v>439</v>
      </c>
      <c r="S1243" s="17" t="s">
        <v>440</v>
      </c>
      <c r="T1243" s="17" t="s">
        <v>438</v>
      </c>
      <c r="U1243">
        <v>0</v>
      </c>
      <c r="V1243">
        <v>0</v>
      </c>
      <c r="W1243" s="17" t="s">
        <v>2688</v>
      </c>
      <c r="X1243" s="17" t="s">
        <v>442</v>
      </c>
      <c r="Y1243">
        <v>6</v>
      </c>
      <c r="Z1243" s="17" t="s">
        <v>443</v>
      </c>
      <c r="AA1243" s="17" t="s">
        <v>443</v>
      </c>
      <c r="AB1243" s="17" t="s">
        <v>444</v>
      </c>
      <c r="AC1243">
        <v>0</v>
      </c>
      <c r="AD1243">
        <v>0</v>
      </c>
      <c r="AE1243">
        <v>0</v>
      </c>
      <c r="AF1243">
        <v>2022</v>
      </c>
      <c r="AG1243" s="1">
        <v>44562</v>
      </c>
      <c r="AH1243" s="1">
        <v>44773</v>
      </c>
      <c r="AI1243" s="1">
        <v>44785</v>
      </c>
      <c r="AJ1243" s="17" t="s">
        <v>34</v>
      </c>
      <c r="AK1243" s="17" t="s">
        <v>35</v>
      </c>
      <c r="AL1243" s="17" t="s">
        <v>10388</v>
      </c>
      <c r="AM1243" s="17">
        <f>MONTH(EMPENHO[[#This Row],[data_empenho]])</f>
        <v>2</v>
      </c>
    </row>
    <row r="1244" spans="1:39" x14ac:dyDescent="0.25">
      <c r="A1244">
        <v>9</v>
      </c>
      <c r="B1244">
        <v>902</v>
      </c>
      <c r="C1244">
        <v>8</v>
      </c>
      <c r="D1244">
        <v>244</v>
      </c>
      <c r="E1244">
        <v>11</v>
      </c>
      <c r="F1244">
        <v>0</v>
      </c>
      <c r="G1244">
        <v>2015</v>
      </c>
      <c r="H1244" s="17" t="s">
        <v>647</v>
      </c>
      <c r="I1244">
        <v>1</v>
      </c>
      <c r="J1244">
        <v>0</v>
      </c>
      <c r="K1244" s="17" t="s">
        <v>2687</v>
      </c>
      <c r="L1244" s="1">
        <v>44635</v>
      </c>
      <c r="M1244">
        <v>-75.41</v>
      </c>
      <c r="N1244" s="17" t="s">
        <v>451</v>
      </c>
      <c r="O1244">
        <v>4533</v>
      </c>
      <c r="P1244" s="17" t="s">
        <v>438</v>
      </c>
      <c r="Q1244">
        <v>0</v>
      </c>
      <c r="R1244" s="17" t="s">
        <v>439</v>
      </c>
      <c r="S1244" s="17" t="s">
        <v>440</v>
      </c>
      <c r="T1244" s="17" t="s">
        <v>438</v>
      </c>
      <c r="U1244">
        <v>0</v>
      </c>
      <c r="V1244">
        <v>0</v>
      </c>
      <c r="W1244" s="17" t="s">
        <v>650</v>
      </c>
      <c r="X1244" s="17" t="s">
        <v>442</v>
      </c>
      <c r="Y1244">
        <v>6</v>
      </c>
      <c r="Z1244" s="17" t="s">
        <v>443</v>
      </c>
      <c r="AA1244" s="17" t="s">
        <v>443</v>
      </c>
      <c r="AB1244" s="17" t="s">
        <v>444</v>
      </c>
      <c r="AC1244">
        <v>0</v>
      </c>
      <c r="AD1244">
        <v>0</v>
      </c>
      <c r="AE1244">
        <v>0</v>
      </c>
      <c r="AF1244">
        <v>2022</v>
      </c>
      <c r="AG1244" s="1">
        <v>44562</v>
      </c>
      <c r="AH1244" s="1">
        <v>44773</v>
      </c>
      <c r="AI1244" s="1">
        <v>44785</v>
      </c>
      <c r="AJ1244" s="17" t="s">
        <v>34</v>
      </c>
      <c r="AK1244" s="17" t="s">
        <v>35</v>
      </c>
      <c r="AL1244" s="17" t="s">
        <v>10388</v>
      </c>
      <c r="AM1244" s="17">
        <f>MONTH(EMPENHO[[#This Row],[data_empenho]])</f>
        <v>3</v>
      </c>
    </row>
    <row r="1245" spans="1:39" x14ac:dyDescent="0.25">
      <c r="A1245">
        <v>8</v>
      </c>
      <c r="B1245">
        <v>801</v>
      </c>
      <c r="C1245">
        <v>10</v>
      </c>
      <c r="D1245">
        <v>301</v>
      </c>
      <c r="E1245">
        <v>6</v>
      </c>
      <c r="F1245">
        <v>0</v>
      </c>
      <c r="G1245">
        <v>2105</v>
      </c>
      <c r="H1245" s="17" t="s">
        <v>860</v>
      </c>
      <c r="I1245">
        <v>40</v>
      </c>
      <c r="J1245">
        <v>0</v>
      </c>
      <c r="K1245" s="17" t="s">
        <v>2689</v>
      </c>
      <c r="L1245" s="1">
        <v>44610</v>
      </c>
      <c r="M1245">
        <v>995</v>
      </c>
      <c r="N1245" s="17" t="s">
        <v>437</v>
      </c>
      <c r="O1245">
        <v>3947</v>
      </c>
      <c r="P1245" s="17" t="s">
        <v>438</v>
      </c>
      <c r="Q1245">
        <v>0</v>
      </c>
      <c r="R1245" s="17" t="s">
        <v>439</v>
      </c>
      <c r="S1245" s="17" t="s">
        <v>440</v>
      </c>
      <c r="T1245" s="17" t="s">
        <v>438</v>
      </c>
      <c r="U1245">
        <v>26</v>
      </c>
      <c r="V1245">
        <v>2022</v>
      </c>
      <c r="W1245" s="17" t="s">
        <v>2690</v>
      </c>
      <c r="X1245" s="17" t="s">
        <v>465</v>
      </c>
      <c r="Y1245">
        <v>1</v>
      </c>
      <c r="Z1245" s="17" t="s">
        <v>443</v>
      </c>
      <c r="AA1245" s="17" t="s">
        <v>443</v>
      </c>
      <c r="AB1245" s="17" t="s">
        <v>444</v>
      </c>
      <c r="AC1245">
        <v>0</v>
      </c>
      <c r="AD1245">
        <v>0</v>
      </c>
      <c r="AE1245">
        <v>0</v>
      </c>
      <c r="AF1245">
        <v>2022</v>
      </c>
      <c r="AG1245" s="1">
        <v>44562</v>
      </c>
      <c r="AH1245" s="1">
        <v>44773</v>
      </c>
      <c r="AI1245" s="1">
        <v>44785</v>
      </c>
      <c r="AJ1245" s="17" t="s">
        <v>34</v>
      </c>
      <c r="AK1245" s="17" t="s">
        <v>35</v>
      </c>
      <c r="AL1245" s="17" t="s">
        <v>10388</v>
      </c>
      <c r="AM1245" s="17">
        <f>MONTH(EMPENHO[[#This Row],[data_empenho]])</f>
        <v>2</v>
      </c>
    </row>
    <row r="1246" spans="1:39" x14ac:dyDescent="0.25">
      <c r="A1246">
        <v>8</v>
      </c>
      <c r="B1246">
        <v>801</v>
      </c>
      <c r="C1246">
        <v>10</v>
      </c>
      <c r="D1246">
        <v>301</v>
      </c>
      <c r="E1246">
        <v>6</v>
      </c>
      <c r="F1246">
        <v>0</v>
      </c>
      <c r="G1246">
        <v>2105</v>
      </c>
      <c r="H1246" s="17" t="s">
        <v>828</v>
      </c>
      <c r="I1246">
        <v>40</v>
      </c>
      <c r="J1246">
        <v>0</v>
      </c>
      <c r="K1246" s="17" t="s">
        <v>2691</v>
      </c>
      <c r="L1246" s="1">
        <v>44610</v>
      </c>
      <c r="M1246">
        <v>6037.29</v>
      </c>
      <c r="N1246" s="17" t="s">
        <v>437</v>
      </c>
      <c r="O1246">
        <v>3947</v>
      </c>
      <c r="P1246" s="17" t="s">
        <v>438</v>
      </c>
      <c r="Q1246">
        <v>0</v>
      </c>
      <c r="R1246" s="17" t="s">
        <v>439</v>
      </c>
      <c r="S1246" s="17" t="s">
        <v>440</v>
      </c>
      <c r="T1246" s="17" t="s">
        <v>438</v>
      </c>
      <c r="U1246">
        <v>26</v>
      </c>
      <c r="V1246">
        <v>2022</v>
      </c>
      <c r="W1246" s="17" t="s">
        <v>2692</v>
      </c>
      <c r="X1246" s="17" t="s">
        <v>465</v>
      </c>
      <c r="Y1246">
        <v>1</v>
      </c>
      <c r="Z1246" s="17" t="s">
        <v>443</v>
      </c>
      <c r="AA1246" s="17" t="s">
        <v>443</v>
      </c>
      <c r="AB1246" s="17" t="s">
        <v>444</v>
      </c>
      <c r="AC1246">
        <v>0</v>
      </c>
      <c r="AD1246">
        <v>0</v>
      </c>
      <c r="AE1246">
        <v>0</v>
      </c>
      <c r="AF1246">
        <v>2022</v>
      </c>
      <c r="AG1246" s="1">
        <v>44562</v>
      </c>
      <c r="AH1246" s="1">
        <v>44773</v>
      </c>
      <c r="AI1246" s="1">
        <v>44785</v>
      </c>
      <c r="AJ1246" s="17" t="s">
        <v>34</v>
      </c>
      <c r="AK1246" s="17" t="s">
        <v>35</v>
      </c>
      <c r="AL1246" s="17" t="s">
        <v>10388</v>
      </c>
      <c r="AM1246" s="17">
        <f>MONTH(EMPENHO[[#This Row],[data_empenho]])</f>
        <v>2</v>
      </c>
    </row>
    <row r="1247" spans="1:39" x14ac:dyDescent="0.25">
      <c r="A1247">
        <v>9</v>
      </c>
      <c r="B1247">
        <v>901</v>
      </c>
      <c r="C1247">
        <v>4</v>
      </c>
      <c r="D1247">
        <v>122</v>
      </c>
      <c r="E1247">
        <v>1</v>
      </c>
      <c r="F1247">
        <v>0</v>
      </c>
      <c r="G1247">
        <v>2010</v>
      </c>
      <c r="H1247" s="17" t="s">
        <v>445</v>
      </c>
      <c r="I1247">
        <v>1</v>
      </c>
      <c r="J1247">
        <v>0</v>
      </c>
      <c r="K1247" s="17" t="s">
        <v>2693</v>
      </c>
      <c r="L1247" s="1">
        <v>44610</v>
      </c>
      <c r="M1247">
        <v>41.82</v>
      </c>
      <c r="N1247" s="17" t="s">
        <v>437</v>
      </c>
      <c r="O1247">
        <v>5042</v>
      </c>
      <c r="P1247" s="17" t="s">
        <v>438</v>
      </c>
      <c r="Q1247">
        <v>0</v>
      </c>
      <c r="R1247" s="17" t="s">
        <v>439</v>
      </c>
      <c r="S1247" s="17" t="s">
        <v>440</v>
      </c>
      <c r="T1247" s="17" t="s">
        <v>438</v>
      </c>
      <c r="U1247">
        <v>0</v>
      </c>
      <c r="V1247">
        <v>0</v>
      </c>
      <c r="W1247" s="17" t="s">
        <v>2694</v>
      </c>
      <c r="X1247" s="17" t="s">
        <v>442</v>
      </c>
      <c r="Y1247">
        <v>0</v>
      </c>
      <c r="Z1247" s="17" t="s">
        <v>450</v>
      </c>
      <c r="AA1247" s="17" t="s">
        <v>443</v>
      </c>
      <c r="AB1247" s="17" t="s">
        <v>444</v>
      </c>
      <c r="AC1247">
        <v>0</v>
      </c>
      <c r="AD1247">
        <v>0</v>
      </c>
      <c r="AE1247">
        <v>0</v>
      </c>
      <c r="AF1247">
        <v>2022</v>
      </c>
      <c r="AG1247" s="1">
        <v>44562</v>
      </c>
      <c r="AH1247" s="1">
        <v>44773</v>
      </c>
      <c r="AI1247" s="1">
        <v>44785</v>
      </c>
      <c r="AJ1247" s="17" t="s">
        <v>34</v>
      </c>
      <c r="AK1247" s="17" t="s">
        <v>35</v>
      </c>
      <c r="AL1247" s="17" t="s">
        <v>10388</v>
      </c>
      <c r="AM1247" s="17">
        <f>MONTH(EMPENHO[[#This Row],[data_empenho]])</f>
        <v>2</v>
      </c>
    </row>
    <row r="1248" spans="1:39" x14ac:dyDescent="0.25">
      <c r="A1248">
        <v>6</v>
      </c>
      <c r="B1248">
        <v>603</v>
      </c>
      <c r="C1248">
        <v>26</v>
      </c>
      <c r="D1248">
        <v>782</v>
      </c>
      <c r="E1248">
        <v>17</v>
      </c>
      <c r="F1248">
        <v>0</v>
      </c>
      <c r="G1248">
        <v>2073</v>
      </c>
      <c r="H1248" s="17" t="s">
        <v>2043</v>
      </c>
      <c r="I1248">
        <v>1</v>
      </c>
      <c r="J1248">
        <v>0</v>
      </c>
      <c r="K1248" s="17" t="s">
        <v>2695</v>
      </c>
      <c r="L1248" s="1">
        <v>44610</v>
      </c>
      <c r="M1248">
        <v>430</v>
      </c>
      <c r="N1248" s="17" t="s">
        <v>437</v>
      </c>
      <c r="O1248">
        <v>6857</v>
      </c>
      <c r="P1248" s="17" t="s">
        <v>438</v>
      </c>
      <c r="Q1248">
        <v>0</v>
      </c>
      <c r="R1248" s="17" t="s">
        <v>439</v>
      </c>
      <c r="S1248" s="17" t="s">
        <v>440</v>
      </c>
      <c r="T1248" s="17" t="s">
        <v>438</v>
      </c>
      <c r="U1248">
        <v>25</v>
      </c>
      <c r="V1248">
        <v>2022</v>
      </c>
      <c r="W1248" s="17" t="s">
        <v>2696</v>
      </c>
      <c r="X1248" s="17" t="s">
        <v>465</v>
      </c>
      <c r="Y1248">
        <v>1</v>
      </c>
      <c r="Z1248" s="17" t="s">
        <v>443</v>
      </c>
      <c r="AA1248" s="17" t="s">
        <v>443</v>
      </c>
      <c r="AB1248" s="17" t="s">
        <v>444</v>
      </c>
      <c r="AC1248">
        <v>0</v>
      </c>
      <c r="AD1248">
        <v>0</v>
      </c>
      <c r="AE1248">
        <v>0</v>
      </c>
      <c r="AF1248">
        <v>2022</v>
      </c>
      <c r="AG1248" s="1">
        <v>44562</v>
      </c>
      <c r="AH1248" s="1">
        <v>44773</v>
      </c>
      <c r="AI1248" s="1">
        <v>44785</v>
      </c>
      <c r="AJ1248" s="17" t="s">
        <v>34</v>
      </c>
      <c r="AK1248" s="17" t="s">
        <v>35</v>
      </c>
      <c r="AL1248" s="17" t="s">
        <v>10388</v>
      </c>
      <c r="AM1248" s="17">
        <f>MONTH(EMPENHO[[#This Row],[data_empenho]])</f>
        <v>2</v>
      </c>
    </row>
    <row r="1249" spans="1:39" x14ac:dyDescent="0.25">
      <c r="A1249">
        <v>5</v>
      </c>
      <c r="B1249">
        <v>502</v>
      </c>
      <c r="C1249">
        <v>12</v>
      </c>
      <c r="D1249">
        <v>782</v>
      </c>
      <c r="E1249">
        <v>2</v>
      </c>
      <c r="F1249">
        <v>0</v>
      </c>
      <c r="G1249">
        <v>2035</v>
      </c>
      <c r="H1249" s="17" t="s">
        <v>2043</v>
      </c>
      <c r="I1249">
        <v>20</v>
      </c>
      <c r="J1249">
        <v>0</v>
      </c>
      <c r="K1249" s="17" t="s">
        <v>2697</v>
      </c>
      <c r="L1249" s="1">
        <v>44610</v>
      </c>
      <c r="M1249">
        <v>845</v>
      </c>
      <c r="N1249" s="17" t="s">
        <v>437</v>
      </c>
      <c r="O1249">
        <v>6857</v>
      </c>
      <c r="P1249" s="17" t="s">
        <v>438</v>
      </c>
      <c r="Q1249">
        <v>0</v>
      </c>
      <c r="R1249" s="17" t="s">
        <v>439</v>
      </c>
      <c r="S1249" s="17" t="s">
        <v>440</v>
      </c>
      <c r="T1249" s="17" t="s">
        <v>438</v>
      </c>
      <c r="U1249">
        <v>25</v>
      </c>
      <c r="V1249">
        <v>2022</v>
      </c>
      <c r="W1249" s="17" t="s">
        <v>2698</v>
      </c>
      <c r="X1249" s="17" t="s">
        <v>465</v>
      </c>
      <c r="Y1249">
        <v>1</v>
      </c>
      <c r="Z1249" s="17" t="s">
        <v>443</v>
      </c>
      <c r="AA1249" s="17" t="s">
        <v>443</v>
      </c>
      <c r="AB1249" s="17" t="s">
        <v>444</v>
      </c>
      <c r="AC1249">
        <v>0</v>
      </c>
      <c r="AD1249">
        <v>0</v>
      </c>
      <c r="AE1249">
        <v>0</v>
      </c>
      <c r="AF1249">
        <v>2022</v>
      </c>
      <c r="AG1249" s="1">
        <v>44562</v>
      </c>
      <c r="AH1249" s="1">
        <v>44773</v>
      </c>
      <c r="AI1249" s="1">
        <v>44785</v>
      </c>
      <c r="AJ1249" s="17" t="s">
        <v>34</v>
      </c>
      <c r="AK1249" s="17" t="s">
        <v>35</v>
      </c>
      <c r="AL1249" s="17" t="s">
        <v>10388</v>
      </c>
      <c r="AM1249" s="17">
        <f>MONTH(EMPENHO[[#This Row],[data_empenho]])</f>
        <v>2</v>
      </c>
    </row>
    <row r="1250" spans="1:39" x14ac:dyDescent="0.25">
      <c r="A1250">
        <v>8</v>
      </c>
      <c r="B1250">
        <v>801</v>
      </c>
      <c r="C1250">
        <v>10</v>
      </c>
      <c r="D1250">
        <v>302</v>
      </c>
      <c r="E1250">
        <v>8</v>
      </c>
      <c r="F1250">
        <v>0</v>
      </c>
      <c r="G1250">
        <v>2096</v>
      </c>
      <c r="H1250" s="17" t="s">
        <v>2043</v>
      </c>
      <c r="I1250">
        <v>40</v>
      </c>
      <c r="J1250">
        <v>0</v>
      </c>
      <c r="K1250" s="17" t="s">
        <v>2699</v>
      </c>
      <c r="L1250" s="1">
        <v>44610</v>
      </c>
      <c r="M1250">
        <v>1260</v>
      </c>
      <c r="N1250" s="17" t="s">
        <v>437</v>
      </c>
      <c r="O1250">
        <v>6857</v>
      </c>
      <c r="P1250" s="17" t="s">
        <v>438</v>
      </c>
      <c r="Q1250">
        <v>0</v>
      </c>
      <c r="R1250" s="17" t="s">
        <v>439</v>
      </c>
      <c r="S1250" s="17" t="s">
        <v>440</v>
      </c>
      <c r="T1250" s="17" t="s">
        <v>438</v>
      </c>
      <c r="U1250">
        <v>25</v>
      </c>
      <c r="V1250">
        <v>2022</v>
      </c>
      <c r="W1250" s="17" t="s">
        <v>2700</v>
      </c>
      <c r="X1250" s="17" t="s">
        <v>465</v>
      </c>
      <c r="Y1250">
        <v>1</v>
      </c>
      <c r="Z1250" s="17" t="s">
        <v>443</v>
      </c>
      <c r="AA1250" s="17" t="s">
        <v>443</v>
      </c>
      <c r="AB1250" s="17" t="s">
        <v>444</v>
      </c>
      <c r="AC1250">
        <v>0</v>
      </c>
      <c r="AD1250">
        <v>0</v>
      </c>
      <c r="AE1250">
        <v>0</v>
      </c>
      <c r="AF1250">
        <v>2022</v>
      </c>
      <c r="AG1250" s="1">
        <v>44562</v>
      </c>
      <c r="AH1250" s="1">
        <v>44773</v>
      </c>
      <c r="AI1250" s="1">
        <v>44785</v>
      </c>
      <c r="AJ1250" s="17" t="s">
        <v>34</v>
      </c>
      <c r="AK1250" s="17" t="s">
        <v>35</v>
      </c>
      <c r="AL1250" s="17" t="s">
        <v>10388</v>
      </c>
      <c r="AM1250" s="17">
        <f>MONTH(EMPENHO[[#This Row],[data_empenho]])</f>
        <v>2</v>
      </c>
    </row>
    <row r="1251" spans="1:39" x14ac:dyDescent="0.25">
      <c r="A1251">
        <v>5</v>
      </c>
      <c r="B1251">
        <v>502</v>
      </c>
      <c r="C1251">
        <v>12</v>
      </c>
      <c r="D1251">
        <v>365</v>
      </c>
      <c r="E1251">
        <v>2</v>
      </c>
      <c r="F1251">
        <v>0</v>
      </c>
      <c r="G1251">
        <v>2033</v>
      </c>
      <c r="H1251" s="17" t="s">
        <v>2043</v>
      </c>
      <c r="I1251">
        <v>20</v>
      </c>
      <c r="J1251">
        <v>0</v>
      </c>
      <c r="K1251" s="17" t="s">
        <v>2701</v>
      </c>
      <c r="L1251" s="1">
        <v>44610</v>
      </c>
      <c r="M1251">
        <v>1045</v>
      </c>
      <c r="N1251" s="17" t="s">
        <v>437</v>
      </c>
      <c r="O1251">
        <v>6857</v>
      </c>
      <c r="P1251" s="17" t="s">
        <v>438</v>
      </c>
      <c r="Q1251">
        <v>0</v>
      </c>
      <c r="R1251" s="17" t="s">
        <v>439</v>
      </c>
      <c r="S1251" s="17" t="s">
        <v>440</v>
      </c>
      <c r="T1251" s="17" t="s">
        <v>438</v>
      </c>
      <c r="U1251">
        <v>25</v>
      </c>
      <c r="V1251">
        <v>2022</v>
      </c>
      <c r="W1251" s="17" t="s">
        <v>2702</v>
      </c>
      <c r="X1251" s="17" t="s">
        <v>465</v>
      </c>
      <c r="Y1251">
        <v>1</v>
      </c>
      <c r="Z1251" s="17" t="s">
        <v>443</v>
      </c>
      <c r="AA1251" s="17" t="s">
        <v>443</v>
      </c>
      <c r="AB1251" s="17" t="s">
        <v>444</v>
      </c>
      <c r="AC1251">
        <v>0</v>
      </c>
      <c r="AD1251">
        <v>0</v>
      </c>
      <c r="AE1251">
        <v>0</v>
      </c>
      <c r="AF1251">
        <v>2022</v>
      </c>
      <c r="AG1251" s="1">
        <v>44562</v>
      </c>
      <c r="AH1251" s="1">
        <v>44773</v>
      </c>
      <c r="AI1251" s="1">
        <v>44785</v>
      </c>
      <c r="AJ1251" s="17" t="s">
        <v>34</v>
      </c>
      <c r="AK1251" s="17" t="s">
        <v>35</v>
      </c>
      <c r="AL1251" s="17" t="s">
        <v>10388</v>
      </c>
      <c r="AM1251" s="17">
        <f>MONTH(EMPENHO[[#This Row],[data_empenho]])</f>
        <v>2</v>
      </c>
    </row>
    <row r="1252" spans="1:39" x14ac:dyDescent="0.25">
      <c r="A1252">
        <v>8</v>
      </c>
      <c r="B1252">
        <v>801</v>
      </c>
      <c r="C1252">
        <v>10</v>
      </c>
      <c r="D1252">
        <v>301</v>
      </c>
      <c r="E1252">
        <v>6</v>
      </c>
      <c r="F1252">
        <v>0</v>
      </c>
      <c r="G1252">
        <v>2092</v>
      </c>
      <c r="H1252" s="17" t="s">
        <v>2043</v>
      </c>
      <c r="I1252">
        <v>40</v>
      </c>
      <c r="J1252">
        <v>0</v>
      </c>
      <c r="K1252" s="17" t="s">
        <v>2703</v>
      </c>
      <c r="L1252" s="1">
        <v>44610</v>
      </c>
      <c r="M1252">
        <v>625</v>
      </c>
      <c r="N1252" s="17" t="s">
        <v>437</v>
      </c>
      <c r="O1252">
        <v>6857</v>
      </c>
      <c r="P1252" s="17" t="s">
        <v>438</v>
      </c>
      <c r="Q1252">
        <v>0</v>
      </c>
      <c r="R1252" s="17" t="s">
        <v>439</v>
      </c>
      <c r="S1252" s="17" t="s">
        <v>440</v>
      </c>
      <c r="T1252" s="17" t="s">
        <v>438</v>
      </c>
      <c r="U1252">
        <v>25</v>
      </c>
      <c r="V1252">
        <v>2022</v>
      </c>
      <c r="W1252" s="17" t="s">
        <v>2704</v>
      </c>
      <c r="X1252" s="17" t="s">
        <v>465</v>
      </c>
      <c r="Y1252">
        <v>1</v>
      </c>
      <c r="Z1252" s="17" t="s">
        <v>443</v>
      </c>
      <c r="AA1252" s="17" t="s">
        <v>443</v>
      </c>
      <c r="AB1252" s="17" t="s">
        <v>444</v>
      </c>
      <c r="AC1252">
        <v>0</v>
      </c>
      <c r="AD1252">
        <v>0</v>
      </c>
      <c r="AE1252">
        <v>0</v>
      </c>
      <c r="AF1252">
        <v>2022</v>
      </c>
      <c r="AG1252" s="1">
        <v>44562</v>
      </c>
      <c r="AH1252" s="1">
        <v>44773</v>
      </c>
      <c r="AI1252" s="1">
        <v>44785</v>
      </c>
      <c r="AJ1252" s="17" t="s">
        <v>34</v>
      </c>
      <c r="AK1252" s="17" t="s">
        <v>35</v>
      </c>
      <c r="AL1252" s="17" t="s">
        <v>10388</v>
      </c>
      <c r="AM1252" s="17">
        <f>MONTH(EMPENHO[[#This Row],[data_empenho]])</f>
        <v>2</v>
      </c>
    </row>
    <row r="1253" spans="1:39" x14ac:dyDescent="0.25">
      <c r="A1253">
        <v>9</v>
      </c>
      <c r="B1253">
        <v>902</v>
      </c>
      <c r="C1253">
        <v>8</v>
      </c>
      <c r="D1253">
        <v>244</v>
      </c>
      <c r="E1253">
        <v>11</v>
      </c>
      <c r="F1253">
        <v>0</v>
      </c>
      <c r="G1253">
        <v>2017</v>
      </c>
      <c r="H1253" s="17" t="s">
        <v>2043</v>
      </c>
      <c r="I1253">
        <v>1</v>
      </c>
      <c r="J1253">
        <v>0</v>
      </c>
      <c r="K1253" s="17" t="s">
        <v>2705</v>
      </c>
      <c r="L1253" s="1">
        <v>44610</v>
      </c>
      <c r="M1253">
        <v>1170</v>
      </c>
      <c r="N1253" s="17" t="s">
        <v>437</v>
      </c>
      <c r="O1253">
        <v>6857</v>
      </c>
      <c r="P1253" s="17" t="s">
        <v>438</v>
      </c>
      <c r="Q1253">
        <v>0</v>
      </c>
      <c r="R1253" s="17" t="s">
        <v>439</v>
      </c>
      <c r="S1253" s="17" t="s">
        <v>440</v>
      </c>
      <c r="T1253" s="17" t="s">
        <v>438</v>
      </c>
      <c r="U1253">
        <v>25</v>
      </c>
      <c r="V1253">
        <v>2022</v>
      </c>
      <c r="W1253" s="17" t="s">
        <v>2706</v>
      </c>
      <c r="X1253" s="17" t="s">
        <v>465</v>
      </c>
      <c r="Y1253">
        <v>1</v>
      </c>
      <c r="Z1253" s="17" t="s">
        <v>443</v>
      </c>
      <c r="AA1253" s="17" t="s">
        <v>443</v>
      </c>
      <c r="AB1253" s="17" t="s">
        <v>444</v>
      </c>
      <c r="AC1253">
        <v>0</v>
      </c>
      <c r="AD1253">
        <v>0</v>
      </c>
      <c r="AE1253">
        <v>0</v>
      </c>
      <c r="AF1253">
        <v>2022</v>
      </c>
      <c r="AG1253" s="1">
        <v>44562</v>
      </c>
      <c r="AH1253" s="1">
        <v>44773</v>
      </c>
      <c r="AI1253" s="1">
        <v>44785</v>
      </c>
      <c r="AJ1253" s="17" t="s">
        <v>34</v>
      </c>
      <c r="AK1253" s="17" t="s">
        <v>35</v>
      </c>
      <c r="AL1253" s="17" t="s">
        <v>10388</v>
      </c>
      <c r="AM1253" s="17">
        <f>MONTH(EMPENHO[[#This Row],[data_empenho]])</f>
        <v>2</v>
      </c>
    </row>
    <row r="1254" spans="1:39" x14ac:dyDescent="0.25">
      <c r="A1254">
        <v>9</v>
      </c>
      <c r="B1254">
        <v>902</v>
      </c>
      <c r="C1254">
        <v>8</v>
      </c>
      <c r="D1254">
        <v>244</v>
      </c>
      <c r="E1254">
        <v>11</v>
      </c>
      <c r="F1254">
        <v>0</v>
      </c>
      <c r="G1254">
        <v>2017</v>
      </c>
      <c r="H1254" s="17" t="s">
        <v>2043</v>
      </c>
      <c r="I1254">
        <v>1</v>
      </c>
      <c r="J1254">
        <v>0</v>
      </c>
      <c r="K1254" s="17" t="s">
        <v>2705</v>
      </c>
      <c r="L1254" s="1">
        <v>44615</v>
      </c>
      <c r="M1254">
        <v>-1170</v>
      </c>
      <c r="N1254" s="17" t="s">
        <v>451</v>
      </c>
      <c r="O1254">
        <v>6857</v>
      </c>
      <c r="P1254" s="17" t="s">
        <v>438</v>
      </c>
      <c r="Q1254">
        <v>0</v>
      </c>
      <c r="R1254" s="17" t="s">
        <v>439</v>
      </c>
      <c r="S1254" s="17" t="s">
        <v>440</v>
      </c>
      <c r="T1254" s="17" t="s">
        <v>438</v>
      </c>
      <c r="U1254">
        <v>25</v>
      </c>
      <c r="V1254">
        <v>2022</v>
      </c>
      <c r="W1254" s="17" t="s">
        <v>2707</v>
      </c>
      <c r="X1254" s="17" t="s">
        <v>465</v>
      </c>
      <c r="Y1254">
        <v>1</v>
      </c>
      <c r="Z1254" s="17" t="s">
        <v>443</v>
      </c>
      <c r="AA1254" s="17" t="s">
        <v>443</v>
      </c>
      <c r="AB1254" s="17" t="s">
        <v>444</v>
      </c>
      <c r="AC1254">
        <v>0</v>
      </c>
      <c r="AD1254">
        <v>0</v>
      </c>
      <c r="AE1254">
        <v>0</v>
      </c>
      <c r="AF1254">
        <v>2022</v>
      </c>
      <c r="AG1254" s="1">
        <v>44562</v>
      </c>
      <c r="AH1254" s="1">
        <v>44773</v>
      </c>
      <c r="AI1254" s="1">
        <v>44785</v>
      </c>
      <c r="AJ1254" s="17" t="s">
        <v>34</v>
      </c>
      <c r="AK1254" s="17" t="s">
        <v>35</v>
      </c>
      <c r="AL1254" s="17" t="s">
        <v>10388</v>
      </c>
      <c r="AM1254" s="17">
        <f>MONTH(EMPENHO[[#This Row],[data_empenho]])</f>
        <v>2</v>
      </c>
    </row>
    <row r="1255" spans="1:39" x14ac:dyDescent="0.25">
      <c r="A1255">
        <v>5</v>
      </c>
      <c r="B1255">
        <v>502</v>
      </c>
      <c r="C1255">
        <v>12</v>
      </c>
      <c r="D1255">
        <v>361</v>
      </c>
      <c r="E1255">
        <v>2</v>
      </c>
      <c r="F1255">
        <v>0</v>
      </c>
      <c r="G1255">
        <v>2031</v>
      </c>
      <c r="H1255" s="17" t="s">
        <v>2043</v>
      </c>
      <c r="I1255">
        <v>20</v>
      </c>
      <c r="J1255">
        <v>0</v>
      </c>
      <c r="K1255" s="17" t="s">
        <v>2708</v>
      </c>
      <c r="L1255" s="1">
        <v>44610</v>
      </c>
      <c r="M1255">
        <v>225</v>
      </c>
      <c r="N1255" s="17" t="s">
        <v>437</v>
      </c>
      <c r="O1255">
        <v>6857</v>
      </c>
      <c r="P1255" s="17" t="s">
        <v>438</v>
      </c>
      <c r="Q1255">
        <v>0</v>
      </c>
      <c r="R1255" s="17" t="s">
        <v>439</v>
      </c>
      <c r="S1255" s="17" t="s">
        <v>440</v>
      </c>
      <c r="T1255" s="17" t="s">
        <v>438</v>
      </c>
      <c r="U1255">
        <v>25</v>
      </c>
      <c r="V1255">
        <v>2022</v>
      </c>
      <c r="W1255" s="17" t="s">
        <v>2709</v>
      </c>
      <c r="X1255" s="17" t="s">
        <v>465</v>
      </c>
      <c r="Y1255">
        <v>1</v>
      </c>
      <c r="Z1255" s="17" t="s">
        <v>443</v>
      </c>
      <c r="AA1255" s="17" t="s">
        <v>443</v>
      </c>
      <c r="AB1255" s="17" t="s">
        <v>444</v>
      </c>
      <c r="AC1255">
        <v>0</v>
      </c>
      <c r="AD1255">
        <v>0</v>
      </c>
      <c r="AE1255">
        <v>0</v>
      </c>
      <c r="AF1255">
        <v>2022</v>
      </c>
      <c r="AG1255" s="1">
        <v>44562</v>
      </c>
      <c r="AH1255" s="1">
        <v>44773</v>
      </c>
      <c r="AI1255" s="1">
        <v>44785</v>
      </c>
      <c r="AJ1255" s="17" t="s">
        <v>34</v>
      </c>
      <c r="AK1255" s="17" t="s">
        <v>35</v>
      </c>
      <c r="AL1255" s="17" t="s">
        <v>10388</v>
      </c>
      <c r="AM1255" s="17">
        <f>MONTH(EMPENHO[[#This Row],[data_empenho]])</f>
        <v>2</v>
      </c>
    </row>
    <row r="1256" spans="1:39" x14ac:dyDescent="0.25">
      <c r="A1256">
        <v>5</v>
      </c>
      <c r="B1256">
        <v>503</v>
      </c>
      <c r="C1256">
        <v>13</v>
      </c>
      <c r="D1256">
        <v>392</v>
      </c>
      <c r="E1256">
        <v>3</v>
      </c>
      <c r="F1256">
        <v>0</v>
      </c>
      <c r="G1256">
        <v>2037</v>
      </c>
      <c r="H1256" s="17" t="s">
        <v>2043</v>
      </c>
      <c r="I1256">
        <v>1</v>
      </c>
      <c r="J1256">
        <v>0</v>
      </c>
      <c r="K1256" s="17" t="s">
        <v>2710</v>
      </c>
      <c r="L1256" s="1">
        <v>44610</v>
      </c>
      <c r="M1256">
        <v>265</v>
      </c>
      <c r="N1256" s="17" t="s">
        <v>437</v>
      </c>
      <c r="O1256">
        <v>6857</v>
      </c>
      <c r="P1256" s="17" t="s">
        <v>438</v>
      </c>
      <c r="Q1256">
        <v>0</v>
      </c>
      <c r="R1256" s="17" t="s">
        <v>439</v>
      </c>
      <c r="S1256" s="17" t="s">
        <v>440</v>
      </c>
      <c r="T1256" s="17" t="s">
        <v>438</v>
      </c>
      <c r="U1256">
        <v>25</v>
      </c>
      <c r="V1256">
        <v>2022</v>
      </c>
      <c r="W1256" s="17" t="s">
        <v>2711</v>
      </c>
      <c r="X1256" s="17" t="s">
        <v>465</v>
      </c>
      <c r="Y1256">
        <v>1</v>
      </c>
      <c r="Z1256" s="17" t="s">
        <v>443</v>
      </c>
      <c r="AA1256" s="17" t="s">
        <v>443</v>
      </c>
      <c r="AB1256" s="17" t="s">
        <v>444</v>
      </c>
      <c r="AC1256">
        <v>0</v>
      </c>
      <c r="AD1256">
        <v>0</v>
      </c>
      <c r="AE1256">
        <v>0</v>
      </c>
      <c r="AF1256">
        <v>2022</v>
      </c>
      <c r="AG1256" s="1">
        <v>44562</v>
      </c>
      <c r="AH1256" s="1">
        <v>44773</v>
      </c>
      <c r="AI1256" s="1">
        <v>44785</v>
      </c>
      <c r="AJ1256" s="17" t="s">
        <v>34</v>
      </c>
      <c r="AK1256" s="17" t="s">
        <v>35</v>
      </c>
      <c r="AL1256" s="17" t="s">
        <v>10388</v>
      </c>
      <c r="AM1256" s="17">
        <f>MONTH(EMPENHO[[#This Row],[data_empenho]])</f>
        <v>2</v>
      </c>
    </row>
    <row r="1257" spans="1:39" x14ac:dyDescent="0.25">
      <c r="A1257">
        <v>3</v>
      </c>
      <c r="B1257">
        <v>301</v>
      </c>
      <c r="C1257">
        <v>4</v>
      </c>
      <c r="D1257">
        <v>122</v>
      </c>
      <c r="E1257">
        <v>1</v>
      </c>
      <c r="F1257">
        <v>0</v>
      </c>
      <c r="G1257">
        <v>2067</v>
      </c>
      <c r="H1257" s="17" t="s">
        <v>2043</v>
      </c>
      <c r="I1257">
        <v>1</v>
      </c>
      <c r="J1257">
        <v>0</v>
      </c>
      <c r="K1257" s="17" t="s">
        <v>2712</v>
      </c>
      <c r="L1257" s="1">
        <v>44610</v>
      </c>
      <c r="M1257">
        <v>600</v>
      </c>
      <c r="N1257" s="17" t="s">
        <v>437</v>
      </c>
      <c r="O1257">
        <v>6857</v>
      </c>
      <c r="P1257" s="17" t="s">
        <v>438</v>
      </c>
      <c r="Q1257">
        <v>0</v>
      </c>
      <c r="R1257" s="17" t="s">
        <v>439</v>
      </c>
      <c r="S1257" s="17" t="s">
        <v>440</v>
      </c>
      <c r="T1257" s="17" t="s">
        <v>438</v>
      </c>
      <c r="U1257">
        <v>25</v>
      </c>
      <c r="V1257">
        <v>2022</v>
      </c>
      <c r="W1257" s="17" t="s">
        <v>2713</v>
      </c>
      <c r="X1257" s="17" t="s">
        <v>465</v>
      </c>
      <c r="Y1257">
        <v>1</v>
      </c>
      <c r="Z1257" s="17" t="s">
        <v>443</v>
      </c>
      <c r="AA1257" s="17" t="s">
        <v>443</v>
      </c>
      <c r="AB1257" s="17" t="s">
        <v>444</v>
      </c>
      <c r="AC1257">
        <v>0</v>
      </c>
      <c r="AD1257">
        <v>0</v>
      </c>
      <c r="AE1257">
        <v>0</v>
      </c>
      <c r="AF1257">
        <v>2022</v>
      </c>
      <c r="AG1257" s="1">
        <v>44562</v>
      </c>
      <c r="AH1257" s="1">
        <v>44773</v>
      </c>
      <c r="AI1257" s="1">
        <v>44785</v>
      </c>
      <c r="AJ1257" s="17" t="s">
        <v>34</v>
      </c>
      <c r="AK1257" s="17" t="s">
        <v>35</v>
      </c>
      <c r="AL1257" s="17" t="s">
        <v>10388</v>
      </c>
      <c r="AM1257" s="17">
        <f>MONTH(EMPENHO[[#This Row],[data_empenho]])</f>
        <v>2</v>
      </c>
    </row>
    <row r="1258" spans="1:39" x14ac:dyDescent="0.25">
      <c r="A1258">
        <v>6</v>
      </c>
      <c r="B1258">
        <v>601</v>
      </c>
      <c r="C1258">
        <v>4</v>
      </c>
      <c r="D1258">
        <v>122</v>
      </c>
      <c r="E1258">
        <v>1</v>
      </c>
      <c r="F1258">
        <v>0</v>
      </c>
      <c r="G1258">
        <v>2072</v>
      </c>
      <c r="H1258" s="17" t="s">
        <v>2043</v>
      </c>
      <c r="I1258">
        <v>1</v>
      </c>
      <c r="J1258">
        <v>0</v>
      </c>
      <c r="K1258" s="17" t="s">
        <v>2714</v>
      </c>
      <c r="L1258" s="1">
        <v>44610</v>
      </c>
      <c r="M1258">
        <v>745</v>
      </c>
      <c r="N1258" s="17" t="s">
        <v>437</v>
      </c>
      <c r="O1258">
        <v>6857</v>
      </c>
      <c r="P1258" s="17" t="s">
        <v>438</v>
      </c>
      <c r="Q1258">
        <v>0</v>
      </c>
      <c r="R1258" s="17" t="s">
        <v>439</v>
      </c>
      <c r="S1258" s="17" t="s">
        <v>440</v>
      </c>
      <c r="T1258" s="17" t="s">
        <v>438</v>
      </c>
      <c r="U1258">
        <v>25</v>
      </c>
      <c r="V1258">
        <v>2022</v>
      </c>
      <c r="W1258" s="17" t="s">
        <v>2715</v>
      </c>
      <c r="X1258" s="17" t="s">
        <v>465</v>
      </c>
      <c r="Y1258">
        <v>1</v>
      </c>
      <c r="Z1258" s="17" t="s">
        <v>443</v>
      </c>
      <c r="AA1258" s="17" t="s">
        <v>443</v>
      </c>
      <c r="AB1258" s="17" t="s">
        <v>444</v>
      </c>
      <c r="AC1258">
        <v>0</v>
      </c>
      <c r="AD1258">
        <v>0</v>
      </c>
      <c r="AE1258">
        <v>0</v>
      </c>
      <c r="AF1258">
        <v>2022</v>
      </c>
      <c r="AG1258" s="1">
        <v>44562</v>
      </c>
      <c r="AH1258" s="1">
        <v>44773</v>
      </c>
      <c r="AI1258" s="1">
        <v>44785</v>
      </c>
      <c r="AJ1258" s="17" t="s">
        <v>34</v>
      </c>
      <c r="AK1258" s="17" t="s">
        <v>35</v>
      </c>
      <c r="AL1258" s="17" t="s">
        <v>10388</v>
      </c>
      <c r="AM1258" s="17">
        <f>MONTH(EMPENHO[[#This Row],[data_empenho]])</f>
        <v>2</v>
      </c>
    </row>
    <row r="1259" spans="1:39" x14ac:dyDescent="0.25">
      <c r="A1259">
        <v>9</v>
      </c>
      <c r="B1259">
        <v>902</v>
      </c>
      <c r="C1259">
        <v>8</v>
      </c>
      <c r="D1259">
        <v>244</v>
      </c>
      <c r="E1259">
        <v>11</v>
      </c>
      <c r="F1259">
        <v>0</v>
      </c>
      <c r="G1259">
        <v>2012</v>
      </c>
      <c r="H1259" s="17" t="s">
        <v>2043</v>
      </c>
      <c r="I1259">
        <v>1</v>
      </c>
      <c r="J1259">
        <v>0</v>
      </c>
      <c r="K1259" s="17" t="s">
        <v>2716</v>
      </c>
      <c r="L1259" s="1">
        <v>44610</v>
      </c>
      <c r="M1259">
        <v>160</v>
      </c>
      <c r="N1259" s="17" t="s">
        <v>437</v>
      </c>
      <c r="O1259">
        <v>6857</v>
      </c>
      <c r="P1259" s="17" t="s">
        <v>438</v>
      </c>
      <c r="Q1259">
        <v>0</v>
      </c>
      <c r="R1259" s="17" t="s">
        <v>439</v>
      </c>
      <c r="S1259" s="17" t="s">
        <v>440</v>
      </c>
      <c r="T1259" s="17" t="s">
        <v>438</v>
      </c>
      <c r="U1259">
        <v>25</v>
      </c>
      <c r="V1259">
        <v>2022</v>
      </c>
      <c r="W1259" s="17" t="s">
        <v>2717</v>
      </c>
      <c r="X1259" s="17" t="s">
        <v>465</v>
      </c>
      <c r="Y1259">
        <v>1</v>
      </c>
      <c r="Z1259" s="17" t="s">
        <v>443</v>
      </c>
      <c r="AA1259" s="17" t="s">
        <v>443</v>
      </c>
      <c r="AB1259" s="17" t="s">
        <v>444</v>
      </c>
      <c r="AC1259">
        <v>0</v>
      </c>
      <c r="AD1259">
        <v>0</v>
      </c>
      <c r="AE1259">
        <v>0</v>
      </c>
      <c r="AF1259">
        <v>2022</v>
      </c>
      <c r="AG1259" s="1">
        <v>44562</v>
      </c>
      <c r="AH1259" s="1">
        <v>44773</v>
      </c>
      <c r="AI1259" s="1">
        <v>44785</v>
      </c>
      <c r="AJ1259" s="17" t="s">
        <v>34</v>
      </c>
      <c r="AK1259" s="17" t="s">
        <v>35</v>
      </c>
      <c r="AL1259" s="17" t="s">
        <v>10388</v>
      </c>
      <c r="AM1259" s="17">
        <f>MONTH(EMPENHO[[#This Row],[data_empenho]])</f>
        <v>2</v>
      </c>
    </row>
    <row r="1260" spans="1:39" x14ac:dyDescent="0.25">
      <c r="A1260">
        <v>9</v>
      </c>
      <c r="B1260">
        <v>902</v>
      </c>
      <c r="C1260">
        <v>8</v>
      </c>
      <c r="D1260">
        <v>244</v>
      </c>
      <c r="E1260">
        <v>11</v>
      </c>
      <c r="F1260">
        <v>0</v>
      </c>
      <c r="G1260">
        <v>2015</v>
      </c>
      <c r="H1260" s="17" t="s">
        <v>897</v>
      </c>
      <c r="I1260">
        <v>1</v>
      </c>
      <c r="J1260">
        <v>0</v>
      </c>
      <c r="K1260" s="17" t="s">
        <v>2718</v>
      </c>
      <c r="L1260" s="1">
        <v>44610</v>
      </c>
      <c r="M1260">
        <v>1340</v>
      </c>
      <c r="N1260" s="17" t="s">
        <v>437</v>
      </c>
      <c r="O1260">
        <v>678</v>
      </c>
      <c r="P1260" s="17" t="s">
        <v>438</v>
      </c>
      <c r="Q1260">
        <v>0</v>
      </c>
      <c r="R1260" s="17" t="s">
        <v>480</v>
      </c>
      <c r="S1260" s="17" t="s">
        <v>653</v>
      </c>
      <c r="T1260" s="17" t="s">
        <v>438</v>
      </c>
      <c r="U1260">
        <v>19</v>
      </c>
      <c r="V1260">
        <v>2021</v>
      </c>
      <c r="W1260" s="17" t="s">
        <v>2719</v>
      </c>
      <c r="X1260" s="17" t="s">
        <v>482</v>
      </c>
      <c r="Y1260">
        <v>7</v>
      </c>
      <c r="Z1260" s="17" t="s">
        <v>443</v>
      </c>
      <c r="AA1260" s="17" t="s">
        <v>443</v>
      </c>
      <c r="AB1260" s="17" t="s">
        <v>444</v>
      </c>
      <c r="AC1260">
        <v>0</v>
      </c>
      <c r="AD1260">
        <v>0</v>
      </c>
      <c r="AE1260">
        <v>0</v>
      </c>
      <c r="AF1260">
        <v>2022</v>
      </c>
      <c r="AG1260" s="1">
        <v>44562</v>
      </c>
      <c r="AH1260" s="1">
        <v>44773</v>
      </c>
      <c r="AI1260" s="1">
        <v>44785</v>
      </c>
      <c r="AJ1260" s="17" t="s">
        <v>34</v>
      </c>
      <c r="AK1260" s="17" t="s">
        <v>35</v>
      </c>
      <c r="AL1260" s="17" t="s">
        <v>10388</v>
      </c>
      <c r="AM1260" s="17">
        <f>MONTH(EMPENHO[[#This Row],[data_empenho]])</f>
        <v>2</v>
      </c>
    </row>
    <row r="1261" spans="1:39" x14ac:dyDescent="0.25">
      <c r="A1261">
        <v>9</v>
      </c>
      <c r="B1261">
        <v>902</v>
      </c>
      <c r="C1261">
        <v>8</v>
      </c>
      <c r="D1261">
        <v>244</v>
      </c>
      <c r="E1261">
        <v>11</v>
      </c>
      <c r="F1261">
        <v>0</v>
      </c>
      <c r="G1261">
        <v>2015</v>
      </c>
      <c r="H1261" s="17" t="s">
        <v>897</v>
      </c>
      <c r="I1261">
        <v>1</v>
      </c>
      <c r="J1261">
        <v>0</v>
      </c>
      <c r="K1261" s="17" t="s">
        <v>2720</v>
      </c>
      <c r="L1261" s="1">
        <v>44610</v>
      </c>
      <c r="M1261">
        <v>2187.5</v>
      </c>
      <c r="N1261" s="17" t="s">
        <v>437</v>
      </c>
      <c r="O1261">
        <v>678</v>
      </c>
      <c r="P1261" s="17" t="s">
        <v>438</v>
      </c>
      <c r="Q1261">
        <v>0</v>
      </c>
      <c r="R1261" s="17" t="s">
        <v>480</v>
      </c>
      <c r="S1261" s="17" t="s">
        <v>653</v>
      </c>
      <c r="T1261" s="17" t="s">
        <v>438</v>
      </c>
      <c r="U1261">
        <v>19</v>
      </c>
      <c r="V1261">
        <v>2021</v>
      </c>
      <c r="W1261" s="17" t="s">
        <v>2721</v>
      </c>
      <c r="X1261" s="17" t="s">
        <v>482</v>
      </c>
      <c r="Y1261">
        <v>7</v>
      </c>
      <c r="Z1261" s="17" t="s">
        <v>443</v>
      </c>
      <c r="AA1261" s="17" t="s">
        <v>443</v>
      </c>
      <c r="AB1261" s="17" t="s">
        <v>444</v>
      </c>
      <c r="AC1261">
        <v>0</v>
      </c>
      <c r="AD1261">
        <v>0</v>
      </c>
      <c r="AE1261">
        <v>0</v>
      </c>
      <c r="AF1261">
        <v>2022</v>
      </c>
      <c r="AG1261" s="1">
        <v>44562</v>
      </c>
      <c r="AH1261" s="1">
        <v>44773</v>
      </c>
      <c r="AI1261" s="1">
        <v>44785</v>
      </c>
      <c r="AJ1261" s="17" t="s">
        <v>34</v>
      </c>
      <c r="AK1261" s="17" t="s">
        <v>35</v>
      </c>
      <c r="AL1261" s="17" t="s">
        <v>10388</v>
      </c>
      <c r="AM1261" s="17">
        <f>MONTH(EMPENHO[[#This Row],[data_empenho]])</f>
        <v>2</v>
      </c>
    </row>
    <row r="1262" spans="1:39" x14ac:dyDescent="0.25">
      <c r="A1262">
        <v>8</v>
      </c>
      <c r="B1262">
        <v>801</v>
      </c>
      <c r="C1262">
        <v>10</v>
      </c>
      <c r="D1262">
        <v>301</v>
      </c>
      <c r="E1262">
        <v>6</v>
      </c>
      <c r="F1262">
        <v>0</v>
      </c>
      <c r="G1262">
        <v>2105</v>
      </c>
      <c r="H1262" s="17" t="s">
        <v>828</v>
      </c>
      <c r="I1262">
        <v>40</v>
      </c>
      <c r="J1262">
        <v>0</v>
      </c>
      <c r="K1262" s="17" t="s">
        <v>2722</v>
      </c>
      <c r="L1262" s="1">
        <v>44613</v>
      </c>
      <c r="M1262">
        <v>110</v>
      </c>
      <c r="N1262" s="17" t="s">
        <v>437</v>
      </c>
      <c r="O1262">
        <v>5965</v>
      </c>
      <c r="P1262" s="17" t="s">
        <v>438</v>
      </c>
      <c r="Q1262">
        <v>0</v>
      </c>
      <c r="R1262" s="17" t="s">
        <v>480</v>
      </c>
      <c r="S1262" s="17" t="s">
        <v>653</v>
      </c>
      <c r="T1262" s="17" t="s">
        <v>438</v>
      </c>
      <c r="U1262">
        <v>39</v>
      </c>
      <c r="V1262">
        <v>2021</v>
      </c>
      <c r="W1262" s="17" t="s">
        <v>2723</v>
      </c>
      <c r="X1262" s="17" t="s">
        <v>482</v>
      </c>
      <c r="Y1262">
        <v>7</v>
      </c>
      <c r="Z1262" s="17" t="s">
        <v>443</v>
      </c>
      <c r="AA1262" s="17" t="s">
        <v>443</v>
      </c>
      <c r="AB1262" s="17" t="s">
        <v>444</v>
      </c>
      <c r="AC1262">
        <v>0</v>
      </c>
      <c r="AD1262">
        <v>0</v>
      </c>
      <c r="AE1262">
        <v>0</v>
      </c>
      <c r="AF1262">
        <v>2022</v>
      </c>
      <c r="AG1262" s="1">
        <v>44562</v>
      </c>
      <c r="AH1262" s="1">
        <v>44773</v>
      </c>
      <c r="AI1262" s="1">
        <v>44785</v>
      </c>
      <c r="AJ1262" s="17" t="s">
        <v>34</v>
      </c>
      <c r="AK1262" s="17" t="s">
        <v>35</v>
      </c>
      <c r="AL1262" s="17" t="s">
        <v>10388</v>
      </c>
      <c r="AM1262" s="17">
        <f>MONTH(EMPENHO[[#This Row],[data_empenho]])</f>
        <v>2</v>
      </c>
    </row>
    <row r="1263" spans="1:39" x14ac:dyDescent="0.25">
      <c r="A1263">
        <v>6</v>
      </c>
      <c r="B1263">
        <v>603</v>
      </c>
      <c r="C1263">
        <v>26</v>
      </c>
      <c r="D1263">
        <v>782</v>
      </c>
      <c r="E1263">
        <v>17</v>
      </c>
      <c r="F1263">
        <v>0</v>
      </c>
      <c r="G1263">
        <v>2073</v>
      </c>
      <c r="H1263" s="17" t="s">
        <v>698</v>
      </c>
      <c r="I1263">
        <v>1</v>
      </c>
      <c r="J1263">
        <v>0</v>
      </c>
      <c r="K1263" s="17" t="s">
        <v>2724</v>
      </c>
      <c r="L1263" s="1">
        <v>44613</v>
      </c>
      <c r="M1263">
        <v>518.75</v>
      </c>
      <c r="N1263" s="17" t="s">
        <v>437</v>
      </c>
      <c r="O1263">
        <v>4298</v>
      </c>
      <c r="P1263" s="17" t="s">
        <v>438</v>
      </c>
      <c r="Q1263">
        <v>0</v>
      </c>
      <c r="R1263" s="17" t="s">
        <v>439</v>
      </c>
      <c r="S1263" s="17" t="s">
        <v>440</v>
      </c>
      <c r="T1263" s="17" t="s">
        <v>438</v>
      </c>
      <c r="U1263">
        <v>0</v>
      </c>
      <c r="V1263">
        <v>0</v>
      </c>
      <c r="W1263" s="17" t="s">
        <v>2725</v>
      </c>
      <c r="X1263" s="17" t="s">
        <v>465</v>
      </c>
      <c r="Y1263">
        <v>1</v>
      </c>
      <c r="Z1263" s="17" t="s">
        <v>443</v>
      </c>
      <c r="AA1263" s="17" t="s">
        <v>443</v>
      </c>
      <c r="AB1263" s="17" t="s">
        <v>444</v>
      </c>
      <c r="AC1263">
        <v>0</v>
      </c>
      <c r="AD1263">
        <v>0</v>
      </c>
      <c r="AE1263">
        <v>0</v>
      </c>
      <c r="AF1263">
        <v>2022</v>
      </c>
      <c r="AG1263" s="1">
        <v>44562</v>
      </c>
      <c r="AH1263" s="1">
        <v>44773</v>
      </c>
      <c r="AI1263" s="1">
        <v>44785</v>
      </c>
      <c r="AJ1263" s="17" t="s">
        <v>34</v>
      </c>
      <c r="AK1263" s="17" t="s">
        <v>35</v>
      </c>
      <c r="AL1263" s="17" t="s">
        <v>10388</v>
      </c>
      <c r="AM1263" s="17">
        <f>MONTH(EMPENHO[[#This Row],[data_empenho]])</f>
        <v>2</v>
      </c>
    </row>
    <row r="1264" spans="1:39" x14ac:dyDescent="0.25">
      <c r="A1264">
        <v>9</v>
      </c>
      <c r="B1264">
        <v>904</v>
      </c>
      <c r="C1264">
        <v>8</v>
      </c>
      <c r="D1264">
        <v>243</v>
      </c>
      <c r="E1264">
        <v>11</v>
      </c>
      <c r="F1264">
        <v>0</v>
      </c>
      <c r="G1264">
        <v>2107</v>
      </c>
      <c r="H1264" s="17" t="s">
        <v>860</v>
      </c>
      <c r="I1264">
        <v>1</v>
      </c>
      <c r="J1264">
        <v>0</v>
      </c>
      <c r="K1264" s="17" t="s">
        <v>2726</v>
      </c>
      <c r="L1264" s="1">
        <v>44613</v>
      </c>
      <c r="M1264">
        <v>60</v>
      </c>
      <c r="N1264" s="17" t="s">
        <v>437</v>
      </c>
      <c r="O1264">
        <v>5089</v>
      </c>
      <c r="P1264" s="17" t="s">
        <v>438</v>
      </c>
      <c r="Q1264">
        <v>0</v>
      </c>
      <c r="R1264" s="17" t="s">
        <v>439</v>
      </c>
      <c r="S1264" s="17" t="s">
        <v>440</v>
      </c>
      <c r="T1264" s="17" t="s">
        <v>438</v>
      </c>
      <c r="U1264">
        <v>0</v>
      </c>
      <c r="V1264">
        <v>0</v>
      </c>
      <c r="W1264" s="17" t="s">
        <v>2727</v>
      </c>
      <c r="X1264" s="17" t="s">
        <v>465</v>
      </c>
      <c r="Y1264">
        <v>1</v>
      </c>
      <c r="Z1264" s="17" t="s">
        <v>443</v>
      </c>
      <c r="AA1264" s="17" t="s">
        <v>443</v>
      </c>
      <c r="AB1264" s="17" t="s">
        <v>444</v>
      </c>
      <c r="AC1264">
        <v>0</v>
      </c>
      <c r="AD1264">
        <v>0</v>
      </c>
      <c r="AE1264">
        <v>0</v>
      </c>
      <c r="AF1264">
        <v>2022</v>
      </c>
      <c r="AG1264" s="1">
        <v>44562</v>
      </c>
      <c r="AH1264" s="1">
        <v>44773</v>
      </c>
      <c r="AI1264" s="1">
        <v>44785</v>
      </c>
      <c r="AJ1264" s="17" t="s">
        <v>34</v>
      </c>
      <c r="AK1264" s="17" t="s">
        <v>35</v>
      </c>
      <c r="AL1264" s="17" t="s">
        <v>10388</v>
      </c>
      <c r="AM1264" s="17">
        <f>MONTH(EMPENHO[[#This Row],[data_empenho]])</f>
        <v>2</v>
      </c>
    </row>
    <row r="1265" spans="1:39" x14ac:dyDescent="0.25">
      <c r="A1265">
        <v>5</v>
      </c>
      <c r="B1265">
        <v>502</v>
      </c>
      <c r="C1265">
        <v>12</v>
      </c>
      <c r="D1265">
        <v>782</v>
      </c>
      <c r="E1265">
        <v>2</v>
      </c>
      <c r="F1265">
        <v>0</v>
      </c>
      <c r="G1265">
        <v>2035</v>
      </c>
      <c r="H1265" s="17" t="s">
        <v>860</v>
      </c>
      <c r="I1265">
        <v>20</v>
      </c>
      <c r="J1265">
        <v>0</v>
      </c>
      <c r="K1265" s="17" t="s">
        <v>2728</v>
      </c>
      <c r="L1265" s="1">
        <v>44613</v>
      </c>
      <c r="M1265">
        <v>200</v>
      </c>
      <c r="N1265" s="17" t="s">
        <v>437</v>
      </c>
      <c r="O1265">
        <v>5349</v>
      </c>
      <c r="P1265" s="17" t="s">
        <v>438</v>
      </c>
      <c r="Q1265">
        <v>0</v>
      </c>
      <c r="R1265" s="17" t="s">
        <v>439</v>
      </c>
      <c r="S1265" s="17" t="s">
        <v>440</v>
      </c>
      <c r="T1265" s="17" t="s">
        <v>438</v>
      </c>
      <c r="U1265">
        <v>0</v>
      </c>
      <c r="V1265">
        <v>0</v>
      </c>
      <c r="W1265" s="17" t="s">
        <v>2729</v>
      </c>
      <c r="X1265" s="17" t="s">
        <v>465</v>
      </c>
      <c r="Y1265">
        <v>1</v>
      </c>
      <c r="Z1265" s="17" t="s">
        <v>443</v>
      </c>
      <c r="AA1265" s="17" t="s">
        <v>443</v>
      </c>
      <c r="AB1265" s="17" t="s">
        <v>444</v>
      </c>
      <c r="AC1265">
        <v>0</v>
      </c>
      <c r="AD1265">
        <v>0</v>
      </c>
      <c r="AE1265">
        <v>0</v>
      </c>
      <c r="AF1265">
        <v>2022</v>
      </c>
      <c r="AG1265" s="1">
        <v>44562</v>
      </c>
      <c r="AH1265" s="1">
        <v>44773</v>
      </c>
      <c r="AI1265" s="1">
        <v>44785</v>
      </c>
      <c r="AJ1265" s="17" t="s">
        <v>34</v>
      </c>
      <c r="AK1265" s="17" t="s">
        <v>35</v>
      </c>
      <c r="AL1265" s="17" t="s">
        <v>10388</v>
      </c>
      <c r="AM1265" s="17">
        <f>MONTH(EMPENHO[[#This Row],[data_empenho]])</f>
        <v>2</v>
      </c>
    </row>
    <row r="1266" spans="1:39" x14ac:dyDescent="0.25">
      <c r="A1266">
        <v>8</v>
      </c>
      <c r="B1266">
        <v>801</v>
      </c>
      <c r="C1266">
        <v>10</v>
      </c>
      <c r="D1266">
        <v>301</v>
      </c>
      <c r="E1266">
        <v>6</v>
      </c>
      <c r="F1266">
        <v>0</v>
      </c>
      <c r="G1266">
        <v>2105</v>
      </c>
      <c r="H1266" s="17" t="s">
        <v>2730</v>
      </c>
      <c r="I1266">
        <v>40</v>
      </c>
      <c r="J1266">
        <v>0</v>
      </c>
      <c r="K1266" s="17" t="s">
        <v>2731</v>
      </c>
      <c r="L1266" s="1">
        <v>44613</v>
      </c>
      <c r="M1266">
        <v>150</v>
      </c>
      <c r="N1266" s="17" t="s">
        <v>437</v>
      </c>
      <c r="O1266">
        <v>4876</v>
      </c>
      <c r="P1266" s="17" t="s">
        <v>438</v>
      </c>
      <c r="Q1266">
        <v>0</v>
      </c>
      <c r="R1266" s="17" t="s">
        <v>439</v>
      </c>
      <c r="S1266" s="17" t="s">
        <v>440</v>
      </c>
      <c r="T1266" s="17" t="s">
        <v>438</v>
      </c>
      <c r="U1266">
        <v>0</v>
      </c>
      <c r="V1266">
        <v>0</v>
      </c>
      <c r="W1266" s="17" t="s">
        <v>2732</v>
      </c>
      <c r="X1266" s="17" t="s">
        <v>442</v>
      </c>
      <c r="Y1266">
        <v>0</v>
      </c>
      <c r="Z1266" s="17" t="s">
        <v>443</v>
      </c>
      <c r="AA1266" s="17" t="s">
        <v>443</v>
      </c>
      <c r="AB1266" s="17" t="s">
        <v>444</v>
      </c>
      <c r="AC1266">
        <v>0</v>
      </c>
      <c r="AD1266">
        <v>0</v>
      </c>
      <c r="AE1266">
        <v>0</v>
      </c>
      <c r="AF1266">
        <v>2022</v>
      </c>
      <c r="AG1266" s="1">
        <v>44562</v>
      </c>
      <c r="AH1266" s="1">
        <v>44773</v>
      </c>
      <c r="AI1266" s="1">
        <v>44785</v>
      </c>
      <c r="AJ1266" s="17" t="s">
        <v>34</v>
      </c>
      <c r="AK1266" s="17" t="s">
        <v>35</v>
      </c>
      <c r="AL1266" s="17" t="s">
        <v>10388</v>
      </c>
      <c r="AM1266" s="17">
        <f>MONTH(EMPENHO[[#This Row],[data_empenho]])</f>
        <v>2</v>
      </c>
    </row>
    <row r="1267" spans="1:39" x14ac:dyDescent="0.25">
      <c r="A1267">
        <v>8</v>
      </c>
      <c r="B1267">
        <v>801</v>
      </c>
      <c r="C1267">
        <v>10</v>
      </c>
      <c r="D1267">
        <v>303</v>
      </c>
      <c r="E1267">
        <v>8</v>
      </c>
      <c r="F1267">
        <v>0</v>
      </c>
      <c r="G1267">
        <v>2099</v>
      </c>
      <c r="H1267" s="17" t="s">
        <v>582</v>
      </c>
      <c r="I1267">
        <v>40</v>
      </c>
      <c r="J1267">
        <v>0</v>
      </c>
      <c r="K1267" s="17" t="s">
        <v>2733</v>
      </c>
      <c r="L1267" s="1">
        <v>44613</v>
      </c>
      <c r="M1267">
        <v>1780</v>
      </c>
      <c r="N1267" s="17" t="s">
        <v>437</v>
      </c>
      <c r="O1267">
        <v>8038</v>
      </c>
      <c r="P1267" s="17" t="s">
        <v>438</v>
      </c>
      <c r="Q1267">
        <v>0</v>
      </c>
      <c r="R1267" s="17" t="s">
        <v>439</v>
      </c>
      <c r="S1267" s="17" t="s">
        <v>440</v>
      </c>
      <c r="T1267" s="17" t="s">
        <v>438</v>
      </c>
      <c r="U1267">
        <v>28</v>
      </c>
      <c r="V1267">
        <v>2022</v>
      </c>
      <c r="W1267" s="17" t="s">
        <v>2734</v>
      </c>
      <c r="X1267" s="17" t="s">
        <v>465</v>
      </c>
      <c r="Y1267">
        <v>1</v>
      </c>
      <c r="Z1267" s="17" t="s">
        <v>443</v>
      </c>
      <c r="AA1267" s="17" t="s">
        <v>443</v>
      </c>
      <c r="AB1267" s="17" t="s">
        <v>444</v>
      </c>
      <c r="AC1267">
        <v>0</v>
      </c>
      <c r="AD1267">
        <v>0</v>
      </c>
      <c r="AE1267">
        <v>0</v>
      </c>
      <c r="AF1267">
        <v>2022</v>
      </c>
      <c r="AG1267" s="1">
        <v>44562</v>
      </c>
      <c r="AH1267" s="1">
        <v>44773</v>
      </c>
      <c r="AI1267" s="1">
        <v>44785</v>
      </c>
      <c r="AJ1267" s="17" t="s">
        <v>34</v>
      </c>
      <c r="AK1267" s="17" t="s">
        <v>35</v>
      </c>
      <c r="AL1267" s="17" t="s">
        <v>10388</v>
      </c>
      <c r="AM1267" s="17">
        <f>MONTH(EMPENHO[[#This Row],[data_empenho]])</f>
        <v>2</v>
      </c>
    </row>
    <row r="1268" spans="1:39" x14ac:dyDescent="0.25">
      <c r="A1268">
        <v>3</v>
      </c>
      <c r="B1268">
        <v>301</v>
      </c>
      <c r="C1268">
        <v>4</v>
      </c>
      <c r="D1268">
        <v>122</v>
      </c>
      <c r="E1268">
        <v>1</v>
      </c>
      <c r="F1268">
        <v>0</v>
      </c>
      <c r="G1268">
        <v>2067</v>
      </c>
      <c r="H1268" s="17" t="s">
        <v>962</v>
      </c>
      <c r="I1268">
        <v>1</v>
      </c>
      <c r="J1268">
        <v>0</v>
      </c>
      <c r="K1268" s="17" t="s">
        <v>2735</v>
      </c>
      <c r="L1268" s="1">
        <v>44613</v>
      </c>
      <c r="M1268">
        <v>589.70000000000005</v>
      </c>
      <c r="N1268" s="17" t="s">
        <v>437</v>
      </c>
      <c r="O1268">
        <v>7845</v>
      </c>
      <c r="P1268" s="17" t="s">
        <v>438</v>
      </c>
      <c r="Q1268">
        <v>0</v>
      </c>
      <c r="R1268" s="17" t="s">
        <v>480</v>
      </c>
      <c r="S1268" s="17" t="s">
        <v>653</v>
      </c>
      <c r="T1268" s="17" t="s">
        <v>438</v>
      </c>
      <c r="U1268">
        <v>20</v>
      </c>
      <c r="V1268">
        <v>2021</v>
      </c>
      <c r="W1268" s="17" t="s">
        <v>2736</v>
      </c>
      <c r="X1268" s="17" t="s">
        <v>482</v>
      </c>
      <c r="Y1268">
        <v>7</v>
      </c>
      <c r="Z1268" s="17" t="s">
        <v>443</v>
      </c>
      <c r="AA1268" s="17" t="s">
        <v>443</v>
      </c>
      <c r="AB1268" s="17" t="s">
        <v>444</v>
      </c>
      <c r="AC1268">
        <v>0</v>
      </c>
      <c r="AD1268">
        <v>0</v>
      </c>
      <c r="AE1268">
        <v>0</v>
      </c>
      <c r="AF1268">
        <v>2022</v>
      </c>
      <c r="AG1268" s="1">
        <v>44562</v>
      </c>
      <c r="AH1268" s="1">
        <v>44773</v>
      </c>
      <c r="AI1268" s="1">
        <v>44785</v>
      </c>
      <c r="AJ1268" s="17" t="s">
        <v>34</v>
      </c>
      <c r="AK1268" s="17" t="s">
        <v>35</v>
      </c>
      <c r="AL1268" s="17" t="s">
        <v>10388</v>
      </c>
      <c r="AM1268" s="17">
        <f>MONTH(EMPENHO[[#This Row],[data_empenho]])</f>
        <v>2</v>
      </c>
    </row>
    <row r="1269" spans="1:39" x14ac:dyDescent="0.25">
      <c r="A1269">
        <v>3</v>
      </c>
      <c r="B1269">
        <v>301</v>
      </c>
      <c r="C1269">
        <v>4</v>
      </c>
      <c r="D1269">
        <v>122</v>
      </c>
      <c r="E1269">
        <v>1</v>
      </c>
      <c r="F1269">
        <v>0</v>
      </c>
      <c r="G1269">
        <v>2067</v>
      </c>
      <c r="H1269" s="17" t="s">
        <v>962</v>
      </c>
      <c r="I1269">
        <v>1</v>
      </c>
      <c r="J1269">
        <v>0</v>
      </c>
      <c r="K1269" s="17" t="s">
        <v>2737</v>
      </c>
      <c r="L1269" s="1">
        <v>44613</v>
      </c>
      <c r="M1269">
        <v>740.25</v>
      </c>
      <c r="N1269" s="17" t="s">
        <v>437</v>
      </c>
      <c r="O1269">
        <v>7241</v>
      </c>
      <c r="P1269" s="17" t="s">
        <v>438</v>
      </c>
      <c r="Q1269">
        <v>0</v>
      </c>
      <c r="R1269" s="17" t="s">
        <v>480</v>
      </c>
      <c r="S1269" s="17" t="s">
        <v>653</v>
      </c>
      <c r="T1269" s="17" t="s">
        <v>438</v>
      </c>
      <c r="U1269">
        <v>20</v>
      </c>
      <c r="V1269">
        <v>2021</v>
      </c>
      <c r="W1269" s="17" t="s">
        <v>2738</v>
      </c>
      <c r="X1269" s="17" t="s">
        <v>482</v>
      </c>
      <c r="Y1269">
        <v>7</v>
      </c>
      <c r="Z1269" s="17" t="s">
        <v>443</v>
      </c>
      <c r="AA1269" s="17" t="s">
        <v>443</v>
      </c>
      <c r="AB1269" s="17" t="s">
        <v>444</v>
      </c>
      <c r="AC1269">
        <v>0</v>
      </c>
      <c r="AD1269">
        <v>0</v>
      </c>
      <c r="AE1269">
        <v>0</v>
      </c>
      <c r="AF1269">
        <v>2022</v>
      </c>
      <c r="AG1269" s="1">
        <v>44562</v>
      </c>
      <c r="AH1269" s="1">
        <v>44773</v>
      </c>
      <c r="AI1269" s="1">
        <v>44785</v>
      </c>
      <c r="AJ1269" s="17" t="s">
        <v>34</v>
      </c>
      <c r="AK1269" s="17" t="s">
        <v>35</v>
      </c>
      <c r="AL1269" s="17" t="s">
        <v>10388</v>
      </c>
      <c r="AM1269" s="17">
        <f>MONTH(EMPENHO[[#This Row],[data_empenho]])</f>
        <v>2</v>
      </c>
    </row>
    <row r="1270" spans="1:39" x14ac:dyDescent="0.25">
      <c r="A1270">
        <v>3</v>
      </c>
      <c r="B1270">
        <v>301</v>
      </c>
      <c r="C1270">
        <v>4</v>
      </c>
      <c r="D1270">
        <v>122</v>
      </c>
      <c r="E1270">
        <v>1</v>
      </c>
      <c r="F1270">
        <v>0</v>
      </c>
      <c r="G1270">
        <v>2067</v>
      </c>
      <c r="H1270" s="17" t="s">
        <v>962</v>
      </c>
      <c r="I1270">
        <v>1</v>
      </c>
      <c r="J1270">
        <v>0</v>
      </c>
      <c r="K1270" s="17" t="s">
        <v>2739</v>
      </c>
      <c r="L1270" s="1">
        <v>44613</v>
      </c>
      <c r="M1270">
        <v>491.6</v>
      </c>
      <c r="N1270" s="17" t="s">
        <v>437</v>
      </c>
      <c r="O1270">
        <v>6782</v>
      </c>
      <c r="P1270" s="17" t="s">
        <v>438</v>
      </c>
      <c r="Q1270">
        <v>0</v>
      </c>
      <c r="R1270" s="17" t="s">
        <v>480</v>
      </c>
      <c r="S1270" s="17" t="s">
        <v>653</v>
      </c>
      <c r="T1270" s="17" t="s">
        <v>438</v>
      </c>
      <c r="U1270">
        <v>20</v>
      </c>
      <c r="V1270">
        <v>2021</v>
      </c>
      <c r="W1270" s="17" t="s">
        <v>2740</v>
      </c>
      <c r="X1270" s="17" t="s">
        <v>482</v>
      </c>
      <c r="Y1270">
        <v>7</v>
      </c>
      <c r="Z1270" s="17" t="s">
        <v>443</v>
      </c>
      <c r="AA1270" s="17" t="s">
        <v>443</v>
      </c>
      <c r="AB1270" s="17" t="s">
        <v>444</v>
      </c>
      <c r="AC1270">
        <v>0</v>
      </c>
      <c r="AD1270">
        <v>0</v>
      </c>
      <c r="AE1270">
        <v>0</v>
      </c>
      <c r="AF1270">
        <v>2022</v>
      </c>
      <c r="AG1270" s="1">
        <v>44562</v>
      </c>
      <c r="AH1270" s="1">
        <v>44773</v>
      </c>
      <c r="AI1270" s="1">
        <v>44785</v>
      </c>
      <c r="AJ1270" s="17" t="s">
        <v>34</v>
      </c>
      <c r="AK1270" s="17" t="s">
        <v>35</v>
      </c>
      <c r="AL1270" s="17" t="s">
        <v>10388</v>
      </c>
      <c r="AM1270" s="17">
        <f>MONTH(EMPENHO[[#This Row],[data_empenho]])</f>
        <v>2</v>
      </c>
    </row>
    <row r="1271" spans="1:39" x14ac:dyDescent="0.25">
      <c r="A1271">
        <v>3</v>
      </c>
      <c r="B1271">
        <v>301</v>
      </c>
      <c r="C1271">
        <v>4</v>
      </c>
      <c r="D1271">
        <v>122</v>
      </c>
      <c r="E1271">
        <v>1</v>
      </c>
      <c r="F1271">
        <v>0</v>
      </c>
      <c r="G1271">
        <v>2067</v>
      </c>
      <c r="H1271" s="17" t="s">
        <v>962</v>
      </c>
      <c r="I1271">
        <v>1</v>
      </c>
      <c r="J1271">
        <v>0</v>
      </c>
      <c r="K1271" s="17" t="s">
        <v>2741</v>
      </c>
      <c r="L1271" s="1">
        <v>44613</v>
      </c>
      <c r="M1271">
        <v>59</v>
      </c>
      <c r="N1271" s="17" t="s">
        <v>437</v>
      </c>
      <c r="O1271">
        <v>7228</v>
      </c>
      <c r="P1271" s="17" t="s">
        <v>438</v>
      </c>
      <c r="Q1271">
        <v>0</v>
      </c>
      <c r="R1271" s="17" t="s">
        <v>480</v>
      </c>
      <c r="S1271" s="17" t="s">
        <v>653</v>
      </c>
      <c r="T1271" s="17" t="s">
        <v>438</v>
      </c>
      <c r="U1271">
        <v>20</v>
      </c>
      <c r="V1271">
        <v>2021</v>
      </c>
      <c r="W1271" s="17" t="s">
        <v>2742</v>
      </c>
      <c r="X1271" s="17" t="s">
        <v>482</v>
      </c>
      <c r="Y1271">
        <v>7</v>
      </c>
      <c r="Z1271" s="17" t="s">
        <v>443</v>
      </c>
      <c r="AA1271" s="17" t="s">
        <v>443</v>
      </c>
      <c r="AB1271" s="17" t="s">
        <v>444</v>
      </c>
      <c r="AC1271">
        <v>0</v>
      </c>
      <c r="AD1271">
        <v>0</v>
      </c>
      <c r="AE1271">
        <v>0</v>
      </c>
      <c r="AF1271">
        <v>2022</v>
      </c>
      <c r="AG1271" s="1">
        <v>44562</v>
      </c>
      <c r="AH1271" s="1">
        <v>44773</v>
      </c>
      <c r="AI1271" s="1">
        <v>44785</v>
      </c>
      <c r="AJ1271" s="17" t="s">
        <v>34</v>
      </c>
      <c r="AK1271" s="17" t="s">
        <v>35</v>
      </c>
      <c r="AL1271" s="17" t="s">
        <v>10388</v>
      </c>
      <c r="AM1271" s="17">
        <f>MONTH(EMPENHO[[#This Row],[data_empenho]])</f>
        <v>2</v>
      </c>
    </row>
    <row r="1272" spans="1:39" x14ac:dyDescent="0.25">
      <c r="A1272">
        <v>4</v>
      </c>
      <c r="B1272">
        <v>401</v>
      </c>
      <c r="C1272">
        <v>4</v>
      </c>
      <c r="D1272">
        <v>123</v>
      </c>
      <c r="E1272">
        <v>1</v>
      </c>
      <c r="F1272">
        <v>0</v>
      </c>
      <c r="G1272">
        <v>2075</v>
      </c>
      <c r="H1272" s="17" t="s">
        <v>2743</v>
      </c>
      <c r="I1272">
        <v>1</v>
      </c>
      <c r="J1272">
        <v>0</v>
      </c>
      <c r="K1272" s="17" t="s">
        <v>2744</v>
      </c>
      <c r="L1272" s="1">
        <v>44613</v>
      </c>
      <c r="M1272">
        <v>136</v>
      </c>
      <c r="N1272" s="17" t="s">
        <v>437</v>
      </c>
      <c r="O1272">
        <v>5649</v>
      </c>
      <c r="P1272" s="17" t="s">
        <v>438</v>
      </c>
      <c r="Q1272">
        <v>0</v>
      </c>
      <c r="R1272" s="17" t="s">
        <v>439</v>
      </c>
      <c r="S1272" s="17" t="s">
        <v>440</v>
      </c>
      <c r="T1272" s="17" t="s">
        <v>438</v>
      </c>
      <c r="U1272">
        <v>0</v>
      </c>
      <c r="V1272">
        <v>0</v>
      </c>
      <c r="W1272" s="17" t="s">
        <v>2745</v>
      </c>
      <c r="X1272" s="17" t="s">
        <v>465</v>
      </c>
      <c r="Y1272">
        <v>1</v>
      </c>
      <c r="Z1272" s="17" t="s">
        <v>443</v>
      </c>
      <c r="AA1272" s="17" t="s">
        <v>443</v>
      </c>
      <c r="AB1272" s="17" t="s">
        <v>444</v>
      </c>
      <c r="AC1272">
        <v>0</v>
      </c>
      <c r="AD1272">
        <v>0</v>
      </c>
      <c r="AE1272">
        <v>0</v>
      </c>
      <c r="AF1272">
        <v>2022</v>
      </c>
      <c r="AG1272" s="1">
        <v>44562</v>
      </c>
      <c r="AH1272" s="1">
        <v>44773</v>
      </c>
      <c r="AI1272" s="1">
        <v>44785</v>
      </c>
      <c r="AJ1272" s="17" t="s">
        <v>34</v>
      </c>
      <c r="AK1272" s="17" t="s">
        <v>35</v>
      </c>
      <c r="AL1272" s="17" t="s">
        <v>10388</v>
      </c>
      <c r="AM1272" s="17">
        <f>MONTH(EMPENHO[[#This Row],[data_empenho]])</f>
        <v>2</v>
      </c>
    </row>
    <row r="1273" spans="1:39" x14ac:dyDescent="0.25">
      <c r="A1273">
        <v>5</v>
      </c>
      <c r="B1273">
        <v>502</v>
      </c>
      <c r="C1273">
        <v>12</v>
      </c>
      <c r="D1273">
        <v>782</v>
      </c>
      <c r="E1273">
        <v>2</v>
      </c>
      <c r="F1273">
        <v>0</v>
      </c>
      <c r="G1273">
        <v>2035</v>
      </c>
      <c r="H1273" s="17" t="s">
        <v>2746</v>
      </c>
      <c r="I1273">
        <v>1014</v>
      </c>
      <c r="J1273">
        <v>0</v>
      </c>
      <c r="K1273" s="17" t="s">
        <v>2747</v>
      </c>
      <c r="L1273" s="1">
        <v>44613</v>
      </c>
      <c r="M1273">
        <v>20000</v>
      </c>
      <c r="N1273" s="17" t="s">
        <v>437</v>
      </c>
      <c r="O1273">
        <v>5508</v>
      </c>
      <c r="P1273" s="17" t="s">
        <v>438</v>
      </c>
      <c r="Q1273">
        <v>0</v>
      </c>
      <c r="R1273" s="17" t="s">
        <v>480</v>
      </c>
      <c r="S1273" s="17" t="s">
        <v>440</v>
      </c>
      <c r="T1273" s="17" t="s">
        <v>438</v>
      </c>
      <c r="U1273">
        <v>10</v>
      </c>
      <c r="V1273">
        <v>2020</v>
      </c>
      <c r="W1273" s="17" t="s">
        <v>2748</v>
      </c>
      <c r="X1273" s="17" t="s">
        <v>482</v>
      </c>
      <c r="Y1273">
        <v>7</v>
      </c>
      <c r="Z1273" s="17" t="s">
        <v>443</v>
      </c>
      <c r="AA1273" s="17" t="s">
        <v>443</v>
      </c>
      <c r="AB1273" s="17" t="s">
        <v>444</v>
      </c>
      <c r="AC1273">
        <v>0</v>
      </c>
      <c r="AD1273">
        <v>0</v>
      </c>
      <c r="AE1273">
        <v>0</v>
      </c>
      <c r="AF1273">
        <v>2022</v>
      </c>
      <c r="AG1273" s="1">
        <v>44562</v>
      </c>
      <c r="AH1273" s="1">
        <v>44773</v>
      </c>
      <c r="AI1273" s="1">
        <v>44785</v>
      </c>
      <c r="AJ1273" s="17" t="s">
        <v>34</v>
      </c>
      <c r="AK1273" s="17" t="s">
        <v>35</v>
      </c>
      <c r="AL1273" s="17" t="s">
        <v>10388</v>
      </c>
      <c r="AM1273" s="17">
        <f>MONTH(EMPENHO[[#This Row],[data_empenho]])</f>
        <v>2</v>
      </c>
    </row>
    <row r="1274" spans="1:39" x14ac:dyDescent="0.25">
      <c r="A1274">
        <v>5</v>
      </c>
      <c r="B1274">
        <v>502</v>
      </c>
      <c r="C1274">
        <v>12</v>
      </c>
      <c r="D1274">
        <v>782</v>
      </c>
      <c r="E1274">
        <v>2</v>
      </c>
      <c r="F1274">
        <v>0</v>
      </c>
      <c r="G1274">
        <v>2035</v>
      </c>
      <c r="H1274" s="17" t="s">
        <v>2746</v>
      </c>
      <c r="I1274">
        <v>1017</v>
      </c>
      <c r="J1274">
        <v>0</v>
      </c>
      <c r="K1274" s="17" t="s">
        <v>2749</v>
      </c>
      <c r="L1274" s="1">
        <v>44613</v>
      </c>
      <c r="M1274">
        <v>99305.33</v>
      </c>
      <c r="N1274" s="17" t="s">
        <v>437</v>
      </c>
      <c r="O1274">
        <v>5508</v>
      </c>
      <c r="P1274" s="17" t="s">
        <v>438</v>
      </c>
      <c r="Q1274">
        <v>0</v>
      </c>
      <c r="R1274" s="17" t="s">
        <v>480</v>
      </c>
      <c r="S1274" s="17" t="s">
        <v>440</v>
      </c>
      <c r="T1274" s="17" t="s">
        <v>438</v>
      </c>
      <c r="U1274">
        <v>10</v>
      </c>
      <c r="V1274">
        <v>2020</v>
      </c>
      <c r="W1274" s="17" t="s">
        <v>2750</v>
      </c>
      <c r="X1274" s="17" t="s">
        <v>482</v>
      </c>
      <c r="Y1274">
        <v>7</v>
      </c>
      <c r="Z1274" s="17" t="s">
        <v>443</v>
      </c>
      <c r="AA1274" s="17" t="s">
        <v>443</v>
      </c>
      <c r="AB1274" s="17" t="s">
        <v>444</v>
      </c>
      <c r="AC1274">
        <v>0</v>
      </c>
      <c r="AD1274">
        <v>0</v>
      </c>
      <c r="AE1274">
        <v>0</v>
      </c>
      <c r="AF1274">
        <v>2022</v>
      </c>
      <c r="AG1274" s="1">
        <v>44562</v>
      </c>
      <c r="AH1274" s="1">
        <v>44773</v>
      </c>
      <c r="AI1274" s="1">
        <v>44785</v>
      </c>
      <c r="AJ1274" s="17" t="s">
        <v>34</v>
      </c>
      <c r="AK1274" s="17" t="s">
        <v>35</v>
      </c>
      <c r="AL1274" s="17" t="s">
        <v>10388</v>
      </c>
      <c r="AM1274" s="17">
        <f>MONTH(EMPENHO[[#This Row],[data_empenho]])</f>
        <v>2</v>
      </c>
    </row>
    <row r="1275" spans="1:39" x14ac:dyDescent="0.25">
      <c r="A1275">
        <v>5</v>
      </c>
      <c r="B1275">
        <v>502</v>
      </c>
      <c r="C1275">
        <v>12</v>
      </c>
      <c r="D1275">
        <v>782</v>
      </c>
      <c r="E1275">
        <v>2</v>
      </c>
      <c r="F1275">
        <v>0</v>
      </c>
      <c r="G1275">
        <v>2035</v>
      </c>
      <c r="H1275" s="17" t="s">
        <v>2746</v>
      </c>
      <c r="I1275">
        <v>1017</v>
      </c>
      <c r="J1275">
        <v>0</v>
      </c>
      <c r="K1275" s="17" t="s">
        <v>2749</v>
      </c>
      <c r="L1275" s="1">
        <v>44742</v>
      </c>
      <c r="M1275">
        <v>-21273.360000000001</v>
      </c>
      <c r="N1275" s="17" t="s">
        <v>451</v>
      </c>
      <c r="O1275">
        <v>5508</v>
      </c>
      <c r="P1275" s="17" t="s">
        <v>438</v>
      </c>
      <c r="Q1275">
        <v>0</v>
      </c>
      <c r="R1275" s="17" t="s">
        <v>480</v>
      </c>
      <c r="S1275" s="17" t="s">
        <v>440</v>
      </c>
      <c r="T1275" s="17" t="s">
        <v>438</v>
      </c>
      <c r="U1275">
        <v>10</v>
      </c>
      <c r="V1275">
        <v>2020</v>
      </c>
      <c r="W1275" s="17" t="s">
        <v>8879</v>
      </c>
      <c r="X1275" s="17" t="s">
        <v>482</v>
      </c>
      <c r="Y1275">
        <v>7</v>
      </c>
      <c r="Z1275" s="17" t="s">
        <v>443</v>
      </c>
      <c r="AA1275" s="17" t="s">
        <v>443</v>
      </c>
      <c r="AB1275" s="17" t="s">
        <v>444</v>
      </c>
      <c r="AC1275">
        <v>0</v>
      </c>
      <c r="AD1275">
        <v>0</v>
      </c>
      <c r="AE1275">
        <v>0</v>
      </c>
      <c r="AF1275">
        <v>2022</v>
      </c>
      <c r="AG1275" s="1">
        <v>44562</v>
      </c>
      <c r="AH1275" s="1">
        <v>44773</v>
      </c>
      <c r="AI1275" s="1">
        <v>44785</v>
      </c>
      <c r="AJ1275" s="17" t="s">
        <v>34</v>
      </c>
      <c r="AK1275" s="17" t="s">
        <v>35</v>
      </c>
      <c r="AL1275" s="17" t="s">
        <v>10388</v>
      </c>
      <c r="AM1275" s="17">
        <f>MONTH(EMPENHO[[#This Row],[data_empenho]])</f>
        <v>6</v>
      </c>
    </row>
    <row r="1276" spans="1:39" x14ac:dyDescent="0.25">
      <c r="A1276">
        <v>5</v>
      </c>
      <c r="B1276">
        <v>502</v>
      </c>
      <c r="C1276">
        <v>12</v>
      </c>
      <c r="D1276">
        <v>782</v>
      </c>
      <c r="E1276">
        <v>2</v>
      </c>
      <c r="F1276">
        <v>0</v>
      </c>
      <c r="G1276">
        <v>2035</v>
      </c>
      <c r="H1276" s="17" t="s">
        <v>2746</v>
      </c>
      <c r="I1276">
        <v>1016</v>
      </c>
      <c r="J1276">
        <v>0</v>
      </c>
      <c r="K1276" s="17" t="s">
        <v>2751</v>
      </c>
      <c r="L1276" s="1">
        <v>44613</v>
      </c>
      <c r="M1276">
        <v>30000</v>
      </c>
      <c r="N1276" s="17" t="s">
        <v>437</v>
      </c>
      <c r="O1276">
        <v>5508</v>
      </c>
      <c r="P1276" s="17" t="s">
        <v>438</v>
      </c>
      <c r="Q1276">
        <v>0</v>
      </c>
      <c r="R1276" s="17" t="s">
        <v>480</v>
      </c>
      <c r="S1276" s="17" t="s">
        <v>440</v>
      </c>
      <c r="T1276" s="17" t="s">
        <v>438</v>
      </c>
      <c r="U1276">
        <v>10</v>
      </c>
      <c r="V1276">
        <v>2020</v>
      </c>
      <c r="W1276" s="17" t="s">
        <v>2752</v>
      </c>
      <c r="X1276" s="17" t="s">
        <v>482</v>
      </c>
      <c r="Y1276">
        <v>7</v>
      </c>
      <c r="Z1276" s="17" t="s">
        <v>443</v>
      </c>
      <c r="AA1276" s="17" t="s">
        <v>443</v>
      </c>
      <c r="AB1276" s="17" t="s">
        <v>444</v>
      </c>
      <c r="AC1276">
        <v>0</v>
      </c>
      <c r="AD1276">
        <v>0</v>
      </c>
      <c r="AE1276">
        <v>0</v>
      </c>
      <c r="AF1276">
        <v>2022</v>
      </c>
      <c r="AG1276" s="1">
        <v>44562</v>
      </c>
      <c r="AH1276" s="1">
        <v>44773</v>
      </c>
      <c r="AI1276" s="1">
        <v>44785</v>
      </c>
      <c r="AJ1276" s="17" t="s">
        <v>34</v>
      </c>
      <c r="AK1276" s="17" t="s">
        <v>35</v>
      </c>
      <c r="AL1276" s="17" t="s">
        <v>10388</v>
      </c>
      <c r="AM1276" s="17">
        <f>MONTH(EMPENHO[[#This Row],[data_empenho]])</f>
        <v>2</v>
      </c>
    </row>
    <row r="1277" spans="1:39" x14ac:dyDescent="0.25">
      <c r="A1277">
        <v>8</v>
      </c>
      <c r="B1277">
        <v>801</v>
      </c>
      <c r="C1277">
        <v>10</v>
      </c>
      <c r="D1277">
        <v>301</v>
      </c>
      <c r="E1277">
        <v>9</v>
      </c>
      <c r="F1277">
        <v>0</v>
      </c>
      <c r="G1277">
        <v>2109</v>
      </c>
      <c r="H1277" s="17" t="s">
        <v>2028</v>
      </c>
      <c r="I1277">
        <v>40</v>
      </c>
      <c r="J1277">
        <v>0</v>
      </c>
      <c r="K1277" s="17" t="s">
        <v>2753</v>
      </c>
      <c r="L1277" s="1">
        <v>44614</v>
      </c>
      <c r="M1277">
        <v>390</v>
      </c>
      <c r="N1277" s="17" t="s">
        <v>437</v>
      </c>
      <c r="O1277">
        <v>4763</v>
      </c>
      <c r="P1277" s="17" t="s">
        <v>438</v>
      </c>
      <c r="Q1277">
        <v>0</v>
      </c>
      <c r="R1277" s="17" t="s">
        <v>439</v>
      </c>
      <c r="S1277" s="17" t="s">
        <v>440</v>
      </c>
      <c r="T1277" s="17" t="s">
        <v>438</v>
      </c>
      <c r="U1277">
        <v>0</v>
      </c>
      <c r="V1277">
        <v>0</v>
      </c>
      <c r="W1277" s="17" t="s">
        <v>2754</v>
      </c>
      <c r="X1277" s="17" t="s">
        <v>465</v>
      </c>
      <c r="Y1277">
        <v>1</v>
      </c>
      <c r="Z1277" s="17" t="s">
        <v>443</v>
      </c>
      <c r="AA1277" s="17" t="s">
        <v>443</v>
      </c>
      <c r="AB1277" s="17" t="s">
        <v>444</v>
      </c>
      <c r="AC1277">
        <v>0</v>
      </c>
      <c r="AD1277">
        <v>0</v>
      </c>
      <c r="AE1277">
        <v>0</v>
      </c>
      <c r="AF1277">
        <v>2022</v>
      </c>
      <c r="AG1277" s="1">
        <v>44562</v>
      </c>
      <c r="AH1277" s="1">
        <v>44773</v>
      </c>
      <c r="AI1277" s="1">
        <v>44785</v>
      </c>
      <c r="AJ1277" s="17" t="s">
        <v>34</v>
      </c>
      <c r="AK1277" s="17" t="s">
        <v>35</v>
      </c>
      <c r="AL1277" s="17" t="s">
        <v>10388</v>
      </c>
      <c r="AM1277" s="17">
        <f>MONTH(EMPENHO[[#This Row],[data_empenho]])</f>
        <v>2</v>
      </c>
    </row>
    <row r="1278" spans="1:39" x14ac:dyDescent="0.25">
      <c r="A1278">
        <v>6</v>
      </c>
      <c r="B1278">
        <v>603</v>
      </c>
      <c r="C1278">
        <v>26</v>
      </c>
      <c r="D1278">
        <v>782</v>
      </c>
      <c r="E1278">
        <v>17</v>
      </c>
      <c r="F1278">
        <v>0</v>
      </c>
      <c r="G1278">
        <v>2073</v>
      </c>
      <c r="H1278" s="17" t="s">
        <v>860</v>
      </c>
      <c r="I1278">
        <v>1</v>
      </c>
      <c r="J1278">
        <v>0</v>
      </c>
      <c r="K1278" s="17" t="s">
        <v>2755</v>
      </c>
      <c r="L1278" s="1">
        <v>44614</v>
      </c>
      <c r="M1278">
        <v>780</v>
      </c>
      <c r="N1278" s="17" t="s">
        <v>437</v>
      </c>
      <c r="O1278">
        <v>5651</v>
      </c>
      <c r="P1278" s="17" t="s">
        <v>438</v>
      </c>
      <c r="Q1278">
        <v>0</v>
      </c>
      <c r="R1278" s="17" t="s">
        <v>480</v>
      </c>
      <c r="S1278" s="17" t="s">
        <v>653</v>
      </c>
      <c r="T1278" s="17" t="s">
        <v>438</v>
      </c>
      <c r="U1278">
        <v>31</v>
      </c>
      <c r="V1278">
        <v>2021</v>
      </c>
      <c r="W1278" s="17" t="s">
        <v>2756</v>
      </c>
      <c r="X1278" s="17" t="s">
        <v>482</v>
      </c>
      <c r="Y1278">
        <v>7</v>
      </c>
      <c r="Z1278" s="17" t="s">
        <v>443</v>
      </c>
      <c r="AA1278" s="17" t="s">
        <v>443</v>
      </c>
      <c r="AB1278" s="17" t="s">
        <v>444</v>
      </c>
      <c r="AC1278">
        <v>0</v>
      </c>
      <c r="AD1278">
        <v>0</v>
      </c>
      <c r="AE1278">
        <v>0</v>
      </c>
      <c r="AF1278">
        <v>2022</v>
      </c>
      <c r="AG1278" s="1">
        <v>44562</v>
      </c>
      <c r="AH1278" s="1">
        <v>44773</v>
      </c>
      <c r="AI1278" s="1">
        <v>44785</v>
      </c>
      <c r="AJ1278" s="17" t="s">
        <v>34</v>
      </c>
      <c r="AK1278" s="17" t="s">
        <v>35</v>
      </c>
      <c r="AL1278" s="17" t="s">
        <v>10388</v>
      </c>
      <c r="AM1278" s="17">
        <f>MONTH(EMPENHO[[#This Row],[data_empenho]])</f>
        <v>2</v>
      </c>
    </row>
    <row r="1279" spans="1:39" x14ac:dyDescent="0.25">
      <c r="A1279">
        <v>8</v>
      </c>
      <c r="B1279">
        <v>801</v>
      </c>
      <c r="C1279">
        <v>10</v>
      </c>
      <c r="D1279">
        <v>303</v>
      </c>
      <c r="E1279">
        <v>8</v>
      </c>
      <c r="F1279">
        <v>0</v>
      </c>
      <c r="G1279">
        <v>2101</v>
      </c>
      <c r="H1279" s="17" t="s">
        <v>1060</v>
      </c>
      <c r="I1279">
        <v>40</v>
      </c>
      <c r="J1279">
        <v>0</v>
      </c>
      <c r="K1279" s="17" t="s">
        <v>2757</v>
      </c>
      <c r="L1279" s="1">
        <v>44614</v>
      </c>
      <c r="M1279">
        <v>150</v>
      </c>
      <c r="N1279" s="17" t="s">
        <v>437</v>
      </c>
      <c r="O1279">
        <v>8322</v>
      </c>
      <c r="P1279" s="17" t="s">
        <v>438</v>
      </c>
      <c r="Q1279">
        <v>0</v>
      </c>
      <c r="R1279" s="17" t="s">
        <v>439</v>
      </c>
      <c r="S1279" s="17" t="s">
        <v>440</v>
      </c>
      <c r="T1279" s="17" t="s">
        <v>438</v>
      </c>
      <c r="U1279">
        <v>0</v>
      </c>
      <c r="V1279">
        <v>0</v>
      </c>
      <c r="W1279" s="17" t="s">
        <v>2758</v>
      </c>
      <c r="X1279" s="17" t="s">
        <v>465</v>
      </c>
      <c r="Y1279">
        <v>1</v>
      </c>
      <c r="Z1279" s="17" t="s">
        <v>443</v>
      </c>
      <c r="AA1279" s="17" t="s">
        <v>443</v>
      </c>
      <c r="AB1279" s="17" t="s">
        <v>444</v>
      </c>
      <c r="AC1279">
        <v>0</v>
      </c>
      <c r="AD1279">
        <v>0</v>
      </c>
      <c r="AE1279">
        <v>0</v>
      </c>
      <c r="AF1279">
        <v>2022</v>
      </c>
      <c r="AG1279" s="1">
        <v>44562</v>
      </c>
      <c r="AH1279" s="1">
        <v>44773</v>
      </c>
      <c r="AI1279" s="1">
        <v>44785</v>
      </c>
      <c r="AJ1279" s="17" t="s">
        <v>34</v>
      </c>
      <c r="AK1279" s="17" t="s">
        <v>35</v>
      </c>
      <c r="AL1279" s="17" t="s">
        <v>10388</v>
      </c>
      <c r="AM1279" s="17">
        <f>MONTH(EMPENHO[[#This Row],[data_empenho]])</f>
        <v>2</v>
      </c>
    </row>
    <row r="1280" spans="1:39" x14ac:dyDescent="0.25">
      <c r="A1280">
        <v>7</v>
      </c>
      <c r="B1280">
        <v>702</v>
      </c>
      <c r="C1280">
        <v>15</v>
      </c>
      <c r="D1280">
        <v>452</v>
      </c>
      <c r="E1280">
        <v>10</v>
      </c>
      <c r="F1280">
        <v>0</v>
      </c>
      <c r="G1280">
        <v>2004</v>
      </c>
      <c r="H1280" s="17" t="s">
        <v>2759</v>
      </c>
      <c r="I1280">
        <v>1</v>
      </c>
      <c r="J1280">
        <v>0</v>
      </c>
      <c r="K1280" s="17" t="s">
        <v>2760</v>
      </c>
      <c r="L1280" s="1">
        <v>44614</v>
      </c>
      <c r="M1280">
        <v>1668</v>
      </c>
      <c r="N1280" s="17" t="s">
        <v>437</v>
      </c>
      <c r="O1280">
        <v>7474</v>
      </c>
      <c r="P1280" s="17" t="s">
        <v>438</v>
      </c>
      <c r="Q1280">
        <v>0</v>
      </c>
      <c r="R1280" s="17" t="s">
        <v>480</v>
      </c>
      <c r="S1280" s="17" t="s">
        <v>653</v>
      </c>
      <c r="T1280" s="17" t="s">
        <v>438</v>
      </c>
      <c r="U1280">
        <v>17</v>
      </c>
      <c r="V1280">
        <v>2021</v>
      </c>
      <c r="W1280" s="17" t="s">
        <v>2761</v>
      </c>
      <c r="X1280" s="17" t="s">
        <v>482</v>
      </c>
      <c r="Y1280">
        <v>7</v>
      </c>
      <c r="Z1280" s="17" t="s">
        <v>443</v>
      </c>
      <c r="AA1280" s="17" t="s">
        <v>443</v>
      </c>
      <c r="AB1280" s="17" t="s">
        <v>444</v>
      </c>
      <c r="AC1280">
        <v>0</v>
      </c>
      <c r="AD1280">
        <v>0</v>
      </c>
      <c r="AE1280">
        <v>0</v>
      </c>
      <c r="AF1280">
        <v>2022</v>
      </c>
      <c r="AG1280" s="1">
        <v>44562</v>
      </c>
      <c r="AH1280" s="1">
        <v>44773</v>
      </c>
      <c r="AI1280" s="1">
        <v>44785</v>
      </c>
      <c r="AJ1280" s="17" t="s">
        <v>34</v>
      </c>
      <c r="AK1280" s="17" t="s">
        <v>35</v>
      </c>
      <c r="AL1280" s="17" t="s">
        <v>10388</v>
      </c>
      <c r="AM1280" s="17">
        <f>MONTH(EMPENHO[[#This Row],[data_empenho]])</f>
        <v>2</v>
      </c>
    </row>
    <row r="1281" spans="1:39" x14ac:dyDescent="0.25">
      <c r="A1281">
        <v>8</v>
      </c>
      <c r="B1281">
        <v>801</v>
      </c>
      <c r="C1281">
        <v>10</v>
      </c>
      <c r="D1281">
        <v>303</v>
      </c>
      <c r="E1281">
        <v>8</v>
      </c>
      <c r="F1281">
        <v>0</v>
      </c>
      <c r="G1281">
        <v>2099</v>
      </c>
      <c r="H1281" s="17" t="s">
        <v>1060</v>
      </c>
      <c r="I1281">
        <v>40</v>
      </c>
      <c r="J1281">
        <v>0</v>
      </c>
      <c r="K1281" s="17" t="s">
        <v>2762</v>
      </c>
      <c r="L1281" s="1">
        <v>44614</v>
      </c>
      <c r="M1281">
        <v>2500</v>
      </c>
      <c r="N1281" s="17" t="s">
        <v>437</v>
      </c>
      <c r="O1281">
        <v>8325</v>
      </c>
      <c r="P1281" s="17" t="s">
        <v>438</v>
      </c>
      <c r="Q1281">
        <v>0</v>
      </c>
      <c r="R1281" s="17" t="s">
        <v>439</v>
      </c>
      <c r="S1281" s="17" t="s">
        <v>440</v>
      </c>
      <c r="T1281" s="17" t="s">
        <v>438</v>
      </c>
      <c r="U1281">
        <v>0</v>
      </c>
      <c r="V1281">
        <v>0</v>
      </c>
      <c r="W1281" s="17" t="s">
        <v>2763</v>
      </c>
      <c r="X1281" s="17" t="s">
        <v>465</v>
      </c>
      <c r="Y1281">
        <v>1</v>
      </c>
      <c r="Z1281" s="17" t="s">
        <v>443</v>
      </c>
      <c r="AA1281" s="17" t="s">
        <v>443</v>
      </c>
      <c r="AB1281" s="17" t="s">
        <v>444</v>
      </c>
      <c r="AC1281">
        <v>0</v>
      </c>
      <c r="AD1281">
        <v>0</v>
      </c>
      <c r="AE1281">
        <v>0</v>
      </c>
      <c r="AF1281">
        <v>2022</v>
      </c>
      <c r="AG1281" s="1">
        <v>44562</v>
      </c>
      <c r="AH1281" s="1">
        <v>44773</v>
      </c>
      <c r="AI1281" s="1">
        <v>44785</v>
      </c>
      <c r="AJ1281" s="17" t="s">
        <v>34</v>
      </c>
      <c r="AK1281" s="17" t="s">
        <v>35</v>
      </c>
      <c r="AL1281" s="17" t="s">
        <v>10388</v>
      </c>
      <c r="AM1281" s="17">
        <f>MONTH(EMPENHO[[#This Row],[data_empenho]])</f>
        <v>2</v>
      </c>
    </row>
    <row r="1282" spans="1:39" x14ac:dyDescent="0.25">
      <c r="A1282">
        <v>8</v>
      </c>
      <c r="B1282">
        <v>801</v>
      </c>
      <c r="C1282">
        <v>10</v>
      </c>
      <c r="D1282">
        <v>303</v>
      </c>
      <c r="E1282">
        <v>8</v>
      </c>
      <c r="F1282">
        <v>0</v>
      </c>
      <c r="G1282">
        <v>2099</v>
      </c>
      <c r="H1282" s="17" t="s">
        <v>1060</v>
      </c>
      <c r="I1282">
        <v>40</v>
      </c>
      <c r="J1282">
        <v>0</v>
      </c>
      <c r="K1282" s="17" t="s">
        <v>2762</v>
      </c>
      <c r="L1282" s="1">
        <v>44616</v>
      </c>
      <c r="M1282">
        <v>-250</v>
      </c>
      <c r="N1282" s="17" t="s">
        <v>451</v>
      </c>
      <c r="O1282">
        <v>8325</v>
      </c>
      <c r="P1282" s="17" t="s">
        <v>438</v>
      </c>
      <c r="Q1282">
        <v>0</v>
      </c>
      <c r="R1282" s="17" t="s">
        <v>439</v>
      </c>
      <c r="S1282" s="17" t="s">
        <v>440</v>
      </c>
      <c r="T1282" s="17" t="s">
        <v>438</v>
      </c>
      <c r="U1282">
        <v>0</v>
      </c>
      <c r="V1282">
        <v>0</v>
      </c>
      <c r="W1282" s="17" t="s">
        <v>790</v>
      </c>
      <c r="X1282" s="17" t="s">
        <v>465</v>
      </c>
      <c r="Y1282">
        <v>1</v>
      </c>
      <c r="Z1282" s="17" t="s">
        <v>443</v>
      </c>
      <c r="AA1282" s="17" t="s">
        <v>443</v>
      </c>
      <c r="AB1282" s="17" t="s">
        <v>444</v>
      </c>
      <c r="AC1282">
        <v>0</v>
      </c>
      <c r="AD1282">
        <v>0</v>
      </c>
      <c r="AE1282">
        <v>0</v>
      </c>
      <c r="AF1282">
        <v>2022</v>
      </c>
      <c r="AG1282" s="1">
        <v>44562</v>
      </c>
      <c r="AH1282" s="1">
        <v>44773</v>
      </c>
      <c r="AI1282" s="1">
        <v>44785</v>
      </c>
      <c r="AJ1282" s="17" t="s">
        <v>34</v>
      </c>
      <c r="AK1282" s="17" t="s">
        <v>35</v>
      </c>
      <c r="AL1282" s="17" t="s">
        <v>10388</v>
      </c>
      <c r="AM1282" s="17">
        <f>MONTH(EMPENHO[[#This Row],[data_empenho]])</f>
        <v>2</v>
      </c>
    </row>
    <row r="1283" spans="1:39" x14ac:dyDescent="0.25">
      <c r="A1283">
        <v>9</v>
      </c>
      <c r="B1283">
        <v>901</v>
      </c>
      <c r="C1283">
        <v>4</v>
      </c>
      <c r="D1283">
        <v>122</v>
      </c>
      <c r="E1283">
        <v>1</v>
      </c>
      <c r="F1283">
        <v>0</v>
      </c>
      <c r="G1283">
        <v>2010</v>
      </c>
      <c r="H1283" s="17" t="s">
        <v>2043</v>
      </c>
      <c r="I1283">
        <v>1</v>
      </c>
      <c r="J1283">
        <v>0</v>
      </c>
      <c r="K1283" s="17" t="s">
        <v>2764</v>
      </c>
      <c r="L1283" s="1">
        <v>44614</v>
      </c>
      <c r="M1283">
        <v>265</v>
      </c>
      <c r="N1283" s="17" t="s">
        <v>437</v>
      </c>
      <c r="O1283">
        <v>6857</v>
      </c>
      <c r="P1283" s="17" t="s">
        <v>438</v>
      </c>
      <c r="Q1283">
        <v>0</v>
      </c>
      <c r="R1283" s="17" t="s">
        <v>439</v>
      </c>
      <c r="S1283" s="17" t="s">
        <v>440</v>
      </c>
      <c r="T1283" s="17" t="s">
        <v>438</v>
      </c>
      <c r="U1283">
        <v>25</v>
      </c>
      <c r="V1283">
        <v>2022</v>
      </c>
      <c r="W1283" s="17" t="s">
        <v>2765</v>
      </c>
      <c r="X1283" s="17" t="s">
        <v>465</v>
      </c>
      <c r="Y1283">
        <v>1</v>
      </c>
      <c r="Z1283" s="17" t="s">
        <v>443</v>
      </c>
      <c r="AA1283" s="17" t="s">
        <v>443</v>
      </c>
      <c r="AB1283" s="17" t="s">
        <v>444</v>
      </c>
      <c r="AC1283">
        <v>0</v>
      </c>
      <c r="AD1283">
        <v>0</v>
      </c>
      <c r="AE1283">
        <v>0</v>
      </c>
      <c r="AF1283">
        <v>2022</v>
      </c>
      <c r="AG1283" s="1">
        <v>44562</v>
      </c>
      <c r="AH1283" s="1">
        <v>44773</v>
      </c>
      <c r="AI1283" s="1">
        <v>44785</v>
      </c>
      <c r="AJ1283" s="17" t="s">
        <v>34</v>
      </c>
      <c r="AK1283" s="17" t="s">
        <v>35</v>
      </c>
      <c r="AL1283" s="17" t="s">
        <v>10388</v>
      </c>
      <c r="AM1283" s="17">
        <f>MONTH(EMPENHO[[#This Row],[data_empenho]])</f>
        <v>2</v>
      </c>
    </row>
    <row r="1284" spans="1:39" x14ac:dyDescent="0.25">
      <c r="A1284">
        <v>6</v>
      </c>
      <c r="B1284">
        <v>603</v>
      </c>
      <c r="C1284">
        <v>26</v>
      </c>
      <c r="D1284">
        <v>782</v>
      </c>
      <c r="E1284">
        <v>17</v>
      </c>
      <c r="F1284">
        <v>0</v>
      </c>
      <c r="G1284">
        <v>2073</v>
      </c>
      <c r="H1284" s="17" t="s">
        <v>698</v>
      </c>
      <c r="I1284">
        <v>1</v>
      </c>
      <c r="J1284">
        <v>0</v>
      </c>
      <c r="K1284" s="17" t="s">
        <v>2766</v>
      </c>
      <c r="L1284" s="1">
        <v>44614</v>
      </c>
      <c r="M1284">
        <v>12210</v>
      </c>
      <c r="N1284" s="17" t="s">
        <v>437</v>
      </c>
      <c r="O1284">
        <v>8265</v>
      </c>
      <c r="P1284" s="17" t="s">
        <v>438</v>
      </c>
      <c r="Q1284">
        <v>0</v>
      </c>
      <c r="R1284" s="17" t="s">
        <v>480</v>
      </c>
      <c r="S1284" s="17" t="s">
        <v>653</v>
      </c>
      <c r="T1284" s="17" t="s">
        <v>438</v>
      </c>
      <c r="U1284">
        <v>1</v>
      </c>
      <c r="V1284">
        <v>2022</v>
      </c>
      <c r="W1284" s="17" t="s">
        <v>2767</v>
      </c>
      <c r="X1284" s="17" t="s">
        <v>482</v>
      </c>
      <c r="Y1284">
        <v>7</v>
      </c>
      <c r="Z1284" s="17" t="s">
        <v>443</v>
      </c>
      <c r="AA1284" s="17" t="s">
        <v>443</v>
      </c>
      <c r="AB1284" s="17" t="s">
        <v>444</v>
      </c>
      <c r="AC1284">
        <v>0</v>
      </c>
      <c r="AD1284">
        <v>0</v>
      </c>
      <c r="AE1284">
        <v>0</v>
      </c>
      <c r="AF1284">
        <v>2022</v>
      </c>
      <c r="AG1284" s="1">
        <v>44562</v>
      </c>
      <c r="AH1284" s="1">
        <v>44773</v>
      </c>
      <c r="AI1284" s="1">
        <v>44785</v>
      </c>
      <c r="AJ1284" s="17" t="s">
        <v>34</v>
      </c>
      <c r="AK1284" s="17" t="s">
        <v>35</v>
      </c>
      <c r="AL1284" s="17" t="s">
        <v>10388</v>
      </c>
      <c r="AM1284" s="17">
        <f>MONTH(EMPENHO[[#This Row],[data_empenho]])</f>
        <v>2</v>
      </c>
    </row>
    <row r="1285" spans="1:39" x14ac:dyDescent="0.25">
      <c r="A1285">
        <v>12</v>
      </c>
      <c r="B1285">
        <v>1201</v>
      </c>
      <c r="C1285">
        <v>9</v>
      </c>
      <c r="D1285">
        <v>122</v>
      </c>
      <c r="E1285">
        <v>1</v>
      </c>
      <c r="F1285">
        <v>0</v>
      </c>
      <c r="G1285">
        <v>2066</v>
      </c>
      <c r="H1285" s="17" t="s">
        <v>611</v>
      </c>
      <c r="I1285">
        <v>50</v>
      </c>
      <c r="J1285">
        <v>0</v>
      </c>
      <c r="K1285" s="17" t="s">
        <v>2768</v>
      </c>
      <c r="L1285" s="1">
        <v>44614</v>
      </c>
      <c r="M1285">
        <v>2749.67</v>
      </c>
      <c r="N1285" s="17" t="s">
        <v>437</v>
      </c>
      <c r="O1285">
        <v>6989</v>
      </c>
      <c r="P1285" s="17" t="s">
        <v>438</v>
      </c>
      <c r="Q1285">
        <v>0</v>
      </c>
      <c r="R1285" s="17" t="s">
        <v>439</v>
      </c>
      <c r="S1285" s="17" t="s">
        <v>440</v>
      </c>
      <c r="T1285" s="17" t="s">
        <v>438</v>
      </c>
      <c r="U1285">
        <v>68</v>
      </c>
      <c r="V1285">
        <v>2021</v>
      </c>
      <c r="W1285" s="17" t="s">
        <v>2769</v>
      </c>
      <c r="X1285" s="17" t="s">
        <v>465</v>
      </c>
      <c r="Y1285">
        <v>1</v>
      </c>
      <c r="Z1285" s="17" t="s">
        <v>443</v>
      </c>
      <c r="AA1285" s="17" t="s">
        <v>443</v>
      </c>
      <c r="AB1285" s="17" t="s">
        <v>444</v>
      </c>
      <c r="AC1285">
        <v>0</v>
      </c>
      <c r="AD1285">
        <v>0</v>
      </c>
      <c r="AE1285">
        <v>0</v>
      </c>
      <c r="AF1285">
        <v>2022</v>
      </c>
      <c r="AG1285" s="1">
        <v>44562</v>
      </c>
      <c r="AH1285" s="1">
        <v>44773</v>
      </c>
      <c r="AI1285" s="1">
        <v>44785</v>
      </c>
      <c r="AJ1285" s="17" t="s">
        <v>34</v>
      </c>
      <c r="AK1285" s="17" t="s">
        <v>35</v>
      </c>
      <c r="AL1285" s="17" t="s">
        <v>10388</v>
      </c>
      <c r="AM1285" s="17">
        <f>MONTH(EMPENHO[[#This Row],[data_empenho]])</f>
        <v>2</v>
      </c>
    </row>
    <row r="1286" spans="1:39" x14ac:dyDescent="0.25">
      <c r="A1286">
        <v>8</v>
      </c>
      <c r="B1286">
        <v>801</v>
      </c>
      <c r="C1286">
        <v>10</v>
      </c>
      <c r="D1286">
        <v>305</v>
      </c>
      <c r="E1286">
        <v>7</v>
      </c>
      <c r="F1286">
        <v>0</v>
      </c>
      <c r="G1286">
        <v>2104</v>
      </c>
      <c r="H1286" s="17" t="s">
        <v>981</v>
      </c>
      <c r="I1286">
        <v>40</v>
      </c>
      <c r="J1286">
        <v>0</v>
      </c>
      <c r="K1286" s="17" t="s">
        <v>2770</v>
      </c>
      <c r="L1286" s="1">
        <v>44614</v>
      </c>
      <c r="M1286">
        <v>134.5</v>
      </c>
      <c r="N1286" s="17" t="s">
        <v>437</v>
      </c>
      <c r="O1286">
        <v>678</v>
      </c>
      <c r="P1286" s="17" t="s">
        <v>438</v>
      </c>
      <c r="Q1286">
        <v>0</v>
      </c>
      <c r="R1286" s="17" t="s">
        <v>480</v>
      </c>
      <c r="S1286" s="17" t="s">
        <v>653</v>
      </c>
      <c r="T1286" s="17" t="s">
        <v>438</v>
      </c>
      <c r="U1286">
        <v>19</v>
      </c>
      <c r="V1286">
        <v>2021</v>
      </c>
      <c r="W1286" s="17" t="s">
        <v>2771</v>
      </c>
      <c r="X1286" s="17" t="s">
        <v>482</v>
      </c>
      <c r="Y1286">
        <v>7</v>
      </c>
      <c r="Z1286" s="17" t="s">
        <v>443</v>
      </c>
      <c r="AA1286" s="17" t="s">
        <v>443</v>
      </c>
      <c r="AB1286" s="17" t="s">
        <v>444</v>
      </c>
      <c r="AC1286">
        <v>3160</v>
      </c>
      <c r="AD1286">
        <v>0</v>
      </c>
      <c r="AE1286">
        <v>0</v>
      </c>
      <c r="AF1286">
        <v>2022</v>
      </c>
      <c r="AG1286" s="1">
        <v>44562</v>
      </c>
      <c r="AH1286" s="1">
        <v>44773</v>
      </c>
      <c r="AI1286" s="1">
        <v>44785</v>
      </c>
      <c r="AJ1286" s="17" t="s">
        <v>34</v>
      </c>
      <c r="AK1286" s="17" t="s">
        <v>35</v>
      </c>
      <c r="AL1286" s="17" t="s">
        <v>10388</v>
      </c>
      <c r="AM1286" s="17">
        <f>MONTH(EMPENHO[[#This Row],[data_empenho]])</f>
        <v>2</v>
      </c>
    </row>
    <row r="1287" spans="1:39" x14ac:dyDescent="0.25">
      <c r="A1287">
        <v>9</v>
      </c>
      <c r="B1287">
        <v>901</v>
      </c>
      <c r="C1287">
        <v>4</v>
      </c>
      <c r="D1287">
        <v>122</v>
      </c>
      <c r="E1287">
        <v>1</v>
      </c>
      <c r="F1287">
        <v>0</v>
      </c>
      <c r="G1287">
        <v>2010</v>
      </c>
      <c r="H1287" s="17" t="s">
        <v>2043</v>
      </c>
      <c r="I1287">
        <v>1</v>
      </c>
      <c r="J1287">
        <v>0</v>
      </c>
      <c r="K1287" s="17" t="s">
        <v>2772</v>
      </c>
      <c r="L1287" s="1">
        <v>44614</v>
      </c>
      <c r="M1287">
        <v>1170</v>
      </c>
      <c r="N1287" s="17" t="s">
        <v>437</v>
      </c>
      <c r="O1287">
        <v>6857</v>
      </c>
      <c r="P1287" s="17" t="s">
        <v>438</v>
      </c>
      <c r="Q1287">
        <v>0</v>
      </c>
      <c r="R1287" s="17" t="s">
        <v>439</v>
      </c>
      <c r="S1287" s="17" t="s">
        <v>440</v>
      </c>
      <c r="T1287" s="17" t="s">
        <v>438</v>
      </c>
      <c r="U1287">
        <v>25</v>
      </c>
      <c r="V1287">
        <v>2022</v>
      </c>
      <c r="W1287" s="17" t="s">
        <v>2773</v>
      </c>
      <c r="X1287" s="17" t="s">
        <v>465</v>
      </c>
      <c r="Y1287">
        <v>1</v>
      </c>
      <c r="Z1287" s="17" t="s">
        <v>443</v>
      </c>
      <c r="AA1287" s="17" t="s">
        <v>443</v>
      </c>
      <c r="AB1287" s="17" t="s">
        <v>444</v>
      </c>
      <c r="AC1287">
        <v>0</v>
      </c>
      <c r="AD1287">
        <v>0</v>
      </c>
      <c r="AE1287">
        <v>0</v>
      </c>
      <c r="AF1287">
        <v>2022</v>
      </c>
      <c r="AG1287" s="1">
        <v>44562</v>
      </c>
      <c r="AH1287" s="1">
        <v>44773</v>
      </c>
      <c r="AI1287" s="1">
        <v>44785</v>
      </c>
      <c r="AJ1287" s="17" t="s">
        <v>34</v>
      </c>
      <c r="AK1287" s="17" t="s">
        <v>35</v>
      </c>
      <c r="AL1287" s="17" t="s">
        <v>10388</v>
      </c>
      <c r="AM1287" s="17">
        <f>MONTH(EMPENHO[[#This Row],[data_empenho]])</f>
        <v>2</v>
      </c>
    </row>
    <row r="1288" spans="1:39" x14ac:dyDescent="0.25">
      <c r="A1288">
        <v>11</v>
      </c>
      <c r="B1288">
        <v>1101</v>
      </c>
      <c r="C1288">
        <v>28</v>
      </c>
      <c r="D1288">
        <v>846</v>
      </c>
      <c r="E1288">
        <v>0</v>
      </c>
      <c r="F1288">
        <v>0</v>
      </c>
      <c r="G1288">
        <v>7</v>
      </c>
      <c r="H1288" s="17" t="s">
        <v>1133</v>
      </c>
      <c r="I1288">
        <v>1</v>
      </c>
      <c r="J1288">
        <v>0</v>
      </c>
      <c r="K1288" s="17" t="s">
        <v>2774</v>
      </c>
      <c r="L1288" s="1">
        <v>44614</v>
      </c>
      <c r="M1288">
        <v>1155.2</v>
      </c>
      <c r="N1288" s="17" t="s">
        <v>437</v>
      </c>
      <c r="O1288">
        <v>155</v>
      </c>
      <c r="P1288" s="17" t="s">
        <v>438</v>
      </c>
      <c r="Q1288">
        <v>0</v>
      </c>
      <c r="R1288" s="17" t="s">
        <v>439</v>
      </c>
      <c r="S1288" s="17" t="s">
        <v>440</v>
      </c>
      <c r="T1288" s="17" t="s">
        <v>438</v>
      </c>
      <c r="U1288">
        <v>0</v>
      </c>
      <c r="V1288">
        <v>0</v>
      </c>
      <c r="W1288" s="17" t="s">
        <v>2775</v>
      </c>
      <c r="X1288" s="17" t="s">
        <v>442</v>
      </c>
      <c r="Y1288">
        <v>0</v>
      </c>
      <c r="Z1288" s="17" t="s">
        <v>443</v>
      </c>
      <c r="AA1288" s="17" t="s">
        <v>443</v>
      </c>
      <c r="AB1288" s="17" t="s">
        <v>444</v>
      </c>
      <c r="AC1288">
        <v>0</v>
      </c>
      <c r="AD1288">
        <v>0</v>
      </c>
      <c r="AE1288">
        <v>0</v>
      </c>
      <c r="AF1288">
        <v>2022</v>
      </c>
      <c r="AG1288" s="1">
        <v>44562</v>
      </c>
      <c r="AH1288" s="1">
        <v>44773</v>
      </c>
      <c r="AI1288" s="1">
        <v>44785</v>
      </c>
      <c r="AJ1288" s="17" t="s">
        <v>34</v>
      </c>
      <c r="AK1288" s="17" t="s">
        <v>35</v>
      </c>
      <c r="AL1288" s="17" t="s">
        <v>10388</v>
      </c>
      <c r="AM1288" s="17">
        <f>MONTH(EMPENHO[[#This Row],[data_empenho]])</f>
        <v>2</v>
      </c>
    </row>
    <row r="1289" spans="1:39" x14ac:dyDescent="0.25">
      <c r="A1289">
        <v>11</v>
      </c>
      <c r="B1289">
        <v>1101</v>
      </c>
      <c r="C1289">
        <v>28</v>
      </c>
      <c r="D1289">
        <v>846</v>
      </c>
      <c r="E1289">
        <v>0</v>
      </c>
      <c r="F1289">
        <v>0</v>
      </c>
      <c r="G1289">
        <v>7</v>
      </c>
      <c r="H1289" s="17" t="s">
        <v>1133</v>
      </c>
      <c r="I1289">
        <v>1</v>
      </c>
      <c r="J1289">
        <v>0</v>
      </c>
      <c r="K1289" s="17" t="s">
        <v>2776</v>
      </c>
      <c r="L1289" s="1">
        <v>44614</v>
      </c>
      <c r="M1289">
        <v>1123.2</v>
      </c>
      <c r="N1289" s="17" t="s">
        <v>437</v>
      </c>
      <c r="O1289">
        <v>155</v>
      </c>
      <c r="P1289" s="17" t="s">
        <v>438</v>
      </c>
      <c r="Q1289">
        <v>0</v>
      </c>
      <c r="R1289" s="17" t="s">
        <v>439</v>
      </c>
      <c r="S1289" s="17" t="s">
        <v>440</v>
      </c>
      <c r="T1289" s="17" t="s">
        <v>438</v>
      </c>
      <c r="U1289">
        <v>0</v>
      </c>
      <c r="V1289">
        <v>0</v>
      </c>
      <c r="W1289" s="17" t="s">
        <v>2777</v>
      </c>
      <c r="X1289" s="17" t="s">
        <v>442</v>
      </c>
      <c r="Y1289">
        <v>0</v>
      </c>
      <c r="Z1289" s="17" t="s">
        <v>443</v>
      </c>
      <c r="AA1289" s="17" t="s">
        <v>443</v>
      </c>
      <c r="AB1289" s="17" t="s">
        <v>444</v>
      </c>
      <c r="AC1289">
        <v>0</v>
      </c>
      <c r="AD1289">
        <v>0</v>
      </c>
      <c r="AE1289">
        <v>0</v>
      </c>
      <c r="AF1289">
        <v>2022</v>
      </c>
      <c r="AG1289" s="1">
        <v>44562</v>
      </c>
      <c r="AH1289" s="1">
        <v>44773</v>
      </c>
      <c r="AI1289" s="1">
        <v>44785</v>
      </c>
      <c r="AJ1289" s="17" t="s">
        <v>34</v>
      </c>
      <c r="AK1289" s="17" t="s">
        <v>35</v>
      </c>
      <c r="AL1289" s="17" t="s">
        <v>10388</v>
      </c>
      <c r="AM1289" s="17">
        <f>MONTH(EMPENHO[[#This Row],[data_empenho]])</f>
        <v>2</v>
      </c>
    </row>
    <row r="1290" spans="1:39" x14ac:dyDescent="0.25">
      <c r="A1290">
        <v>11</v>
      </c>
      <c r="B1290">
        <v>1101</v>
      </c>
      <c r="C1290">
        <v>28</v>
      </c>
      <c r="D1290">
        <v>846</v>
      </c>
      <c r="E1290">
        <v>0</v>
      </c>
      <c r="F1290">
        <v>0</v>
      </c>
      <c r="G1290">
        <v>7</v>
      </c>
      <c r="H1290" s="17" t="s">
        <v>1133</v>
      </c>
      <c r="I1290">
        <v>1</v>
      </c>
      <c r="J1290">
        <v>0</v>
      </c>
      <c r="K1290" s="17" t="s">
        <v>2778</v>
      </c>
      <c r="L1290" s="1">
        <v>44614</v>
      </c>
      <c r="M1290">
        <v>542</v>
      </c>
      <c r="N1290" s="17" t="s">
        <v>437</v>
      </c>
      <c r="O1290">
        <v>155</v>
      </c>
      <c r="P1290" s="17" t="s">
        <v>438</v>
      </c>
      <c r="Q1290">
        <v>0</v>
      </c>
      <c r="R1290" s="17" t="s">
        <v>439</v>
      </c>
      <c r="S1290" s="17" t="s">
        <v>440</v>
      </c>
      <c r="T1290" s="17" t="s">
        <v>438</v>
      </c>
      <c r="U1290">
        <v>0</v>
      </c>
      <c r="V1290">
        <v>0</v>
      </c>
      <c r="W1290" s="17" t="s">
        <v>2779</v>
      </c>
      <c r="X1290" s="17" t="s">
        <v>442</v>
      </c>
      <c r="Y1290">
        <v>0</v>
      </c>
      <c r="Z1290" s="17" t="s">
        <v>443</v>
      </c>
      <c r="AA1290" s="17" t="s">
        <v>443</v>
      </c>
      <c r="AB1290" s="17" t="s">
        <v>444</v>
      </c>
      <c r="AC1290">
        <v>0</v>
      </c>
      <c r="AD1290">
        <v>0</v>
      </c>
      <c r="AE1290">
        <v>0</v>
      </c>
      <c r="AF1290">
        <v>2022</v>
      </c>
      <c r="AG1290" s="1">
        <v>44562</v>
      </c>
      <c r="AH1290" s="1">
        <v>44773</v>
      </c>
      <c r="AI1290" s="1">
        <v>44785</v>
      </c>
      <c r="AJ1290" s="17" t="s">
        <v>34</v>
      </c>
      <c r="AK1290" s="17" t="s">
        <v>35</v>
      </c>
      <c r="AL1290" s="17" t="s">
        <v>10388</v>
      </c>
      <c r="AM1290" s="17">
        <f>MONTH(EMPENHO[[#This Row],[data_empenho]])</f>
        <v>2</v>
      </c>
    </row>
    <row r="1291" spans="1:39" x14ac:dyDescent="0.25">
      <c r="A1291">
        <v>11</v>
      </c>
      <c r="B1291">
        <v>1101</v>
      </c>
      <c r="C1291">
        <v>28</v>
      </c>
      <c r="D1291">
        <v>846</v>
      </c>
      <c r="E1291">
        <v>0</v>
      </c>
      <c r="F1291">
        <v>0</v>
      </c>
      <c r="G1291">
        <v>7</v>
      </c>
      <c r="H1291" s="17" t="s">
        <v>1133</v>
      </c>
      <c r="I1291">
        <v>1</v>
      </c>
      <c r="J1291">
        <v>0</v>
      </c>
      <c r="K1291" s="17" t="s">
        <v>2780</v>
      </c>
      <c r="L1291" s="1">
        <v>44614</v>
      </c>
      <c r="M1291">
        <v>10</v>
      </c>
      <c r="N1291" s="17" t="s">
        <v>437</v>
      </c>
      <c r="O1291">
        <v>155</v>
      </c>
      <c r="P1291" s="17" t="s">
        <v>438</v>
      </c>
      <c r="Q1291">
        <v>0</v>
      </c>
      <c r="R1291" s="17" t="s">
        <v>439</v>
      </c>
      <c r="S1291" s="17" t="s">
        <v>440</v>
      </c>
      <c r="T1291" s="17" t="s">
        <v>438</v>
      </c>
      <c r="U1291">
        <v>0</v>
      </c>
      <c r="V1291">
        <v>0</v>
      </c>
      <c r="W1291" s="17" t="s">
        <v>2781</v>
      </c>
      <c r="X1291" s="17" t="s">
        <v>442</v>
      </c>
      <c r="Y1291">
        <v>0</v>
      </c>
      <c r="Z1291" s="17" t="s">
        <v>443</v>
      </c>
      <c r="AA1291" s="17" t="s">
        <v>443</v>
      </c>
      <c r="AB1291" s="17" t="s">
        <v>444</v>
      </c>
      <c r="AC1291">
        <v>0</v>
      </c>
      <c r="AD1291">
        <v>0</v>
      </c>
      <c r="AE1291">
        <v>0</v>
      </c>
      <c r="AF1291">
        <v>2022</v>
      </c>
      <c r="AG1291" s="1">
        <v>44562</v>
      </c>
      <c r="AH1291" s="1">
        <v>44773</v>
      </c>
      <c r="AI1291" s="1">
        <v>44785</v>
      </c>
      <c r="AJ1291" s="17" t="s">
        <v>34</v>
      </c>
      <c r="AK1291" s="17" t="s">
        <v>35</v>
      </c>
      <c r="AL1291" s="17" t="s">
        <v>10388</v>
      </c>
      <c r="AM1291" s="17">
        <f>MONTH(EMPENHO[[#This Row],[data_empenho]])</f>
        <v>2</v>
      </c>
    </row>
    <row r="1292" spans="1:39" x14ac:dyDescent="0.25">
      <c r="A1292">
        <v>11</v>
      </c>
      <c r="B1292">
        <v>1101</v>
      </c>
      <c r="C1292">
        <v>28</v>
      </c>
      <c r="D1292">
        <v>846</v>
      </c>
      <c r="E1292">
        <v>0</v>
      </c>
      <c r="F1292">
        <v>0</v>
      </c>
      <c r="G1292">
        <v>7</v>
      </c>
      <c r="H1292" s="17" t="s">
        <v>1133</v>
      </c>
      <c r="I1292">
        <v>1</v>
      </c>
      <c r="J1292">
        <v>0</v>
      </c>
      <c r="K1292" s="17" t="s">
        <v>2782</v>
      </c>
      <c r="L1292" s="1">
        <v>44614</v>
      </c>
      <c r="M1292">
        <v>136</v>
      </c>
      <c r="N1292" s="17" t="s">
        <v>437</v>
      </c>
      <c r="O1292">
        <v>155</v>
      </c>
      <c r="P1292" s="17" t="s">
        <v>438</v>
      </c>
      <c r="Q1292">
        <v>0</v>
      </c>
      <c r="R1292" s="17" t="s">
        <v>439</v>
      </c>
      <c r="S1292" s="17" t="s">
        <v>440</v>
      </c>
      <c r="T1292" s="17" t="s">
        <v>438</v>
      </c>
      <c r="U1292">
        <v>0</v>
      </c>
      <c r="V1292">
        <v>0</v>
      </c>
      <c r="W1292" s="17" t="s">
        <v>2783</v>
      </c>
      <c r="X1292" s="17" t="s">
        <v>442</v>
      </c>
      <c r="Y1292">
        <v>0</v>
      </c>
      <c r="Z1292" s="17" t="s">
        <v>443</v>
      </c>
      <c r="AA1292" s="17" t="s">
        <v>443</v>
      </c>
      <c r="AB1292" s="17" t="s">
        <v>444</v>
      </c>
      <c r="AC1292">
        <v>0</v>
      </c>
      <c r="AD1292">
        <v>0</v>
      </c>
      <c r="AE1292">
        <v>0</v>
      </c>
      <c r="AF1292">
        <v>2022</v>
      </c>
      <c r="AG1292" s="1">
        <v>44562</v>
      </c>
      <c r="AH1292" s="1">
        <v>44773</v>
      </c>
      <c r="AI1292" s="1">
        <v>44785</v>
      </c>
      <c r="AJ1292" s="17" t="s">
        <v>34</v>
      </c>
      <c r="AK1292" s="17" t="s">
        <v>35</v>
      </c>
      <c r="AL1292" s="17" t="s">
        <v>10388</v>
      </c>
      <c r="AM1292" s="17">
        <f>MONTH(EMPENHO[[#This Row],[data_empenho]])</f>
        <v>2</v>
      </c>
    </row>
    <row r="1293" spans="1:39" x14ac:dyDescent="0.25">
      <c r="A1293">
        <v>7</v>
      </c>
      <c r="B1293">
        <v>701</v>
      </c>
      <c r="C1293">
        <v>4</v>
      </c>
      <c r="D1293">
        <v>122</v>
      </c>
      <c r="E1293">
        <v>1</v>
      </c>
      <c r="F1293">
        <v>0</v>
      </c>
      <c r="G1293">
        <v>2001</v>
      </c>
      <c r="H1293" s="17" t="s">
        <v>2784</v>
      </c>
      <c r="I1293">
        <v>1</v>
      </c>
      <c r="J1293">
        <v>0</v>
      </c>
      <c r="K1293" s="17" t="s">
        <v>2785</v>
      </c>
      <c r="L1293" s="1">
        <v>44615</v>
      </c>
      <c r="M1293">
        <v>504</v>
      </c>
      <c r="N1293" s="17" t="s">
        <v>437</v>
      </c>
      <c r="O1293">
        <v>1887</v>
      </c>
      <c r="P1293" s="17" t="s">
        <v>438</v>
      </c>
      <c r="Q1293">
        <v>0</v>
      </c>
      <c r="R1293" s="17" t="s">
        <v>439</v>
      </c>
      <c r="S1293" s="17" t="s">
        <v>440</v>
      </c>
      <c r="T1293" s="17" t="s">
        <v>438</v>
      </c>
      <c r="U1293">
        <v>0</v>
      </c>
      <c r="V1293">
        <v>0</v>
      </c>
      <c r="W1293" s="17" t="s">
        <v>2786</v>
      </c>
      <c r="X1293" s="17" t="s">
        <v>465</v>
      </c>
      <c r="Y1293">
        <v>1</v>
      </c>
      <c r="Z1293" s="17" t="s">
        <v>443</v>
      </c>
      <c r="AA1293" s="17" t="s">
        <v>443</v>
      </c>
      <c r="AB1293" s="17" t="s">
        <v>444</v>
      </c>
      <c r="AC1293">
        <v>0</v>
      </c>
      <c r="AD1293">
        <v>0</v>
      </c>
      <c r="AE1293">
        <v>0</v>
      </c>
      <c r="AF1293">
        <v>2022</v>
      </c>
      <c r="AG1293" s="1">
        <v>44562</v>
      </c>
      <c r="AH1293" s="1">
        <v>44773</v>
      </c>
      <c r="AI1293" s="1">
        <v>44785</v>
      </c>
      <c r="AJ1293" s="17" t="s">
        <v>34</v>
      </c>
      <c r="AK1293" s="17" t="s">
        <v>35</v>
      </c>
      <c r="AL1293" s="17" t="s">
        <v>10388</v>
      </c>
      <c r="AM1293" s="17">
        <f>MONTH(EMPENHO[[#This Row],[data_empenho]])</f>
        <v>2</v>
      </c>
    </row>
    <row r="1294" spans="1:39" x14ac:dyDescent="0.25">
      <c r="A1294">
        <v>5</v>
      </c>
      <c r="B1294">
        <v>502</v>
      </c>
      <c r="C1294">
        <v>12</v>
      </c>
      <c r="D1294">
        <v>361</v>
      </c>
      <c r="E1294">
        <v>2</v>
      </c>
      <c r="F1294">
        <v>0</v>
      </c>
      <c r="G1294">
        <v>2025</v>
      </c>
      <c r="H1294" s="17" t="s">
        <v>1173</v>
      </c>
      <c r="I1294">
        <v>31</v>
      </c>
      <c r="J1294">
        <v>0</v>
      </c>
      <c r="K1294" s="17" t="s">
        <v>2787</v>
      </c>
      <c r="L1294" s="1">
        <v>44615</v>
      </c>
      <c r="M1294">
        <v>2115.0300000000002</v>
      </c>
      <c r="N1294" s="17" t="s">
        <v>437</v>
      </c>
      <c r="O1294">
        <v>213</v>
      </c>
      <c r="P1294" s="17" t="s">
        <v>438</v>
      </c>
      <c r="Q1294">
        <v>501</v>
      </c>
      <c r="R1294" s="17" t="s">
        <v>439</v>
      </c>
      <c r="S1294" s="17" t="s">
        <v>440</v>
      </c>
      <c r="T1294" s="17" t="s">
        <v>438</v>
      </c>
      <c r="U1294">
        <v>0</v>
      </c>
      <c r="V1294">
        <v>0</v>
      </c>
      <c r="W1294" s="17" t="s">
        <v>2788</v>
      </c>
      <c r="X1294" s="17" t="s">
        <v>442</v>
      </c>
      <c r="Y1294">
        <v>0</v>
      </c>
      <c r="Z1294" s="17" t="s">
        <v>486</v>
      </c>
      <c r="AA1294" s="17" t="s">
        <v>443</v>
      </c>
      <c r="AB1294" s="17" t="s">
        <v>444</v>
      </c>
      <c r="AC1294">
        <v>0</v>
      </c>
      <c r="AD1294">
        <v>0</v>
      </c>
      <c r="AE1294">
        <v>0</v>
      </c>
      <c r="AF1294">
        <v>2022</v>
      </c>
      <c r="AG1294" s="1">
        <v>44562</v>
      </c>
      <c r="AH1294" s="1">
        <v>44773</v>
      </c>
      <c r="AI1294" s="1">
        <v>44785</v>
      </c>
      <c r="AJ1294" s="17" t="s">
        <v>34</v>
      </c>
      <c r="AK1294" s="17" t="s">
        <v>35</v>
      </c>
      <c r="AL1294" s="17" t="s">
        <v>10388</v>
      </c>
      <c r="AM1294" s="17">
        <f>MONTH(EMPENHO[[#This Row],[data_empenho]])</f>
        <v>2</v>
      </c>
    </row>
    <row r="1295" spans="1:39" x14ac:dyDescent="0.25">
      <c r="A1295">
        <v>5</v>
      </c>
      <c r="B1295">
        <v>502</v>
      </c>
      <c r="C1295">
        <v>12</v>
      </c>
      <c r="D1295">
        <v>361</v>
      </c>
      <c r="E1295">
        <v>2</v>
      </c>
      <c r="F1295">
        <v>0</v>
      </c>
      <c r="G1295">
        <v>2025</v>
      </c>
      <c r="H1295" s="17" t="s">
        <v>1176</v>
      </c>
      <c r="I1295">
        <v>31</v>
      </c>
      <c r="J1295">
        <v>0</v>
      </c>
      <c r="K1295" s="17" t="s">
        <v>2789</v>
      </c>
      <c r="L1295" s="1">
        <v>44615</v>
      </c>
      <c r="M1295">
        <v>824.86</v>
      </c>
      <c r="N1295" s="17" t="s">
        <v>437</v>
      </c>
      <c r="O1295">
        <v>213</v>
      </c>
      <c r="P1295" s="17" t="s">
        <v>438</v>
      </c>
      <c r="Q1295">
        <v>501</v>
      </c>
      <c r="R1295" s="17" t="s">
        <v>439</v>
      </c>
      <c r="S1295" s="17" t="s">
        <v>440</v>
      </c>
      <c r="T1295" s="17" t="s">
        <v>438</v>
      </c>
      <c r="U1295">
        <v>0</v>
      </c>
      <c r="V1295">
        <v>0</v>
      </c>
      <c r="W1295" s="17" t="s">
        <v>2790</v>
      </c>
      <c r="X1295" s="17" t="s">
        <v>442</v>
      </c>
      <c r="Y1295">
        <v>0</v>
      </c>
      <c r="Z1295" s="17" t="s">
        <v>486</v>
      </c>
      <c r="AA1295" s="17" t="s">
        <v>443</v>
      </c>
      <c r="AB1295" s="17" t="s">
        <v>444</v>
      </c>
      <c r="AC1295">
        <v>0</v>
      </c>
      <c r="AD1295">
        <v>0</v>
      </c>
      <c r="AE1295">
        <v>0</v>
      </c>
      <c r="AF1295">
        <v>2022</v>
      </c>
      <c r="AG1295" s="1">
        <v>44562</v>
      </c>
      <c r="AH1295" s="1">
        <v>44773</v>
      </c>
      <c r="AI1295" s="1">
        <v>44785</v>
      </c>
      <c r="AJ1295" s="17" t="s">
        <v>34</v>
      </c>
      <c r="AK1295" s="17" t="s">
        <v>35</v>
      </c>
      <c r="AL1295" s="17" t="s">
        <v>10388</v>
      </c>
      <c r="AM1295" s="17">
        <f>MONTH(EMPENHO[[#This Row],[data_empenho]])</f>
        <v>2</v>
      </c>
    </row>
    <row r="1296" spans="1:39" x14ac:dyDescent="0.25">
      <c r="A1296">
        <v>8</v>
      </c>
      <c r="B1296">
        <v>801</v>
      </c>
      <c r="C1296">
        <v>10</v>
      </c>
      <c r="D1296">
        <v>305</v>
      </c>
      <c r="E1296">
        <v>7</v>
      </c>
      <c r="F1296">
        <v>0</v>
      </c>
      <c r="G1296">
        <v>2104</v>
      </c>
      <c r="H1296" s="17" t="s">
        <v>1173</v>
      </c>
      <c r="I1296">
        <v>4502</v>
      </c>
      <c r="J1296">
        <v>0</v>
      </c>
      <c r="K1296" s="17" t="s">
        <v>2791</v>
      </c>
      <c r="L1296" s="1">
        <v>44615</v>
      </c>
      <c r="M1296">
        <v>3397.48</v>
      </c>
      <c r="N1296" s="17" t="s">
        <v>437</v>
      </c>
      <c r="O1296">
        <v>213</v>
      </c>
      <c r="P1296" s="17" t="s">
        <v>438</v>
      </c>
      <c r="Q1296">
        <v>0</v>
      </c>
      <c r="R1296" s="17" t="s">
        <v>439</v>
      </c>
      <c r="S1296" s="17" t="s">
        <v>440</v>
      </c>
      <c r="T1296" s="17" t="s">
        <v>438</v>
      </c>
      <c r="U1296">
        <v>0</v>
      </c>
      <c r="V1296">
        <v>0</v>
      </c>
      <c r="W1296" s="17" t="s">
        <v>2792</v>
      </c>
      <c r="X1296" s="17" t="s">
        <v>442</v>
      </c>
      <c r="Y1296">
        <v>0</v>
      </c>
      <c r="Z1296" s="17" t="s">
        <v>486</v>
      </c>
      <c r="AA1296" s="17" t="s">
        <v>443</v>
      </c>
      <c r="AB1296" s="17" t="s">
        <v>444</v>
      </c>
      <c r="AC1296">
        <v>0</v>
      </c>
      <c r="AD1296">
        <v>0</v>
      </c>
      <c r="AE1296">
        <v>0</v>
      </c>
      <c r="AF1296">
        <v>2022</v>
      </c>
      <c r="AG1296" s="1">
        <v>44562</v>
      </c>
      <c r="AH1296" s="1">
        <v>44773</v>
      </c>
      <c r="AI1296" s="1">
        <v>44785</v>
      </c>
      <c r="AJ1296" s="17" t="s">
        <v>34</v>
      </c>
      <c r="AK1296" s="17" t="s">
        <v>35</v>
      </c>
      <c r="AL1296" s="17" t="s">
        <v>10388</v>
      </c>
      <c r="AM1296" s="17">
        <f>MONTH(EMPENHO[[#This Row],[data_empenho]])</f>
        <v>2</v>
      </c>
    </row>
    <row r="1297" spans="1:39" x14ac:dyDescent="0.25">
      <c r="A1297">
        <v>8</v>
      </c>
      <c r="B1297">
        <v>801</v>
      </c>
      <c r="C1297">
        <v>10</v>
      </c>
      <c r="D1297">
        <v>305</v>
      </c>
      <c r="E1297">
        <v>7</v>
      </c>
      <c r="F1297">
        <v>0</v>
      </c>
      <c r="G1297">
        <v>2104</v>
      </c>
      <c r="H1297" s="17" t="s">
        <v>1181</v>
      </c>
      <c r="I1297">
        <v>4502</v>
      </c>
      <c r="J1297">
        <v>0</v>
      </c>
      <c r="K1297" s="17" t="s">
        <v>2793</v>
      </c>
      <c r="L1297" s="1">
        <v>44615</v>
      </c>
      <c r="M1297">
        <v>484.8</v>
      </c>
      <c r="N1297" s="17" t="s">
        <v>437</v>
      </c>
      <c r="O1297">
        <v>213</v>
      </c>
      <c r="P1297" s="17" t="s">
        <v>438</v>
      </c>
      <c r="Q1297">
        <v>0</v>
      </c>
      <c r="R1297" s="17" t="s">
        <v>439</v>
      </c>
      <c r="S1297" s="17" t="s">
        <v>440</v>
      </c>
      <c r="T1297" s="17" t="s">
        <v>438</v>
      </c>
      <c r="U1297">
        <v>0</v>
      </c>
      <c r="V1297">
        <v>0</v>
      </c>
      <c r="W1297" s="17" t="s">
        <v>2794</v>
      </c>
      <c r="X1297" s="17" t="s">
        <v>442</v>
      </c>
      <c r="Y1297">
        <v>0</v>
      </c>
      <c r="Z1297" s="17" t="s">
        <v>486</v>
      </c>
      <c r="AA1297" s="17" t="s">
        <v>443</v>
      </c>
      <c r="AB1297" s="17" t="s">
        <v>444</v>
      </c>
      <c r="AC1297">
        <v>0</v>
      </c>
      <c r="AD1297">
        <v>0</v>
      </c>
      <c r="AE1297">
        <v>0</v>
      </c>
      <c r="AF1297">
        <v>2022</v>
      </c>
      <c r="AG1297" s="1">
        <v>44562</v>
      </c>
      <c r="AH1297" s="1">
        <v>44773</v>
      </c>
      <c r="AI1297" s="1">
        <v>44785</v>
      </c>
      <c r="AJ1297" s="17" t="s">
        <v>34</v>
      </c>
      <c r="AK1297" s="17" t="s">
        <v>35</v>
      </c>
      <c r="AL1297" s="17" t="s">
        <v>10388</v>
      </c>
      <c r="AM1297" s="17">
        <f>MONTH(EMPENHO[[#This Row],[data_empenho]])</f>
        <v>2</v>
      </c>
    </row>
    <row r="1298" spans="1:39" x14ac:dyDescent="0.25">
      <c r="A1298">
        <v>8</v>
      </c>
      <c r="B1298">
        <v>801</v>
      </c>
      <c r="C1298">
        <v>10</v>
      </c>
      <c r="D1298">
        <v>301</v>
      </c>
      <c r="E1298">
        <v>6</v>
      </c>
      <c r="F1298">
        <v>0</v>
      </c>
      <c r="G1298">
        <v>2091</v>
      </c>
      <c r="H1298" s="17" t="s">
        <v>1173</v>
      </c>
      <c r="I1298">
        <v>4500</v>
      </c>
      <c r="J1298">
        <v>0</v>
      </c>
      <c r="K1298" s="17" t="s">
        <v>2795</v>
      </c>
      <c r="L1298" s="1">
        <v>44615</v>
      </c>
      <c r="M1298">
        <v>11891.18</v>
      </c>
      <c r="N1298" s="17" t="s">
        <v>437</v>
      </c>
      <c r="O1298">
        <v>213</v>
      </c>
      <c r="P1298" s="17" t="s">
        <v>438</v>
      </c>
      <c r="Q1298">
        <v>0</v>
      </c>
      <c r="R1298" s="17" t="s">
        <v>439</v>
      </c>
      <c r="S1298" s="17" t="s">
        <v>440</v>
      </c>
      <c r="T1298" s="17" t="s">
        <v>438</v>
      </c>
      <c r="U1298">
        <v>0</v>
      </c>
      <c r="V1298">
        <v>0</v>
      </c>
      <c r="W1298" s="17" t="s">
        <v>2796</v>
      </c>
      <c r="X1298" s="17" t="s">
        <v>442</v>
      </c>
      <c r="Y1298">
        <v>0</v>
      </c>
      <c r="Z1298" s="17" t="s">
        <v>486</v>
      </c>
      <c r="AA1298" s="17" t="s">
        <v>443</v>
      </c>
      <c r="AB1298" s="17" t="s">
        <v>444</v>
      </c>
      <c r="AC1298">
        <v>0</v>
      </c>
      <c r="AD1298">
        <v>0</v>
      </c>
      <c r="AE1298">
        <v>0</v>
      </c>
      <c r="AF1298">
        <v>2022</v>
      </c>
      <c r="AG1298" s="1">
        <v>44562</v>
      </c>
      <c r="AH1298" s="1">
        <v>44773</v>
      </c>
      <c r="AI1298" s="1">
        <v>44785</v>
      </c>
      <c r="AJ1298" s="17" t="s">
        <v>34</v>
      </c>
      <c r="AK1298" s="17" t="s">
        <v>35</v>
      </c>
      <c r="AL1298" s="17" t="s">
        <v>10388</v>
      </c>
      <c r="AM1298" s="17">
        <f>MONTH(EMPENHO[[#This Row],[data_empenho]])</f>
        <v>2</v>
      </c>
    </row>
    <row r="1299" spans="1:39" x14ac:dyDescent="0.25">
      <c r="A1299">
        <v>8</v>
      </c>
      <c r="B1299">
        <v>801</v>
      </c>
      <c r="C1299">
        <v>10</v>
      </c>
      <c r="D1299">
        <v>301</v>
      </c>
      <c r="E1299">
        <v>6</v>
      </c>
      <c r="F1299">
        <v>0</v>
      </c>
      <c r="G1299">
        <v>2091</v>
      </c>
      <c r="H1299" s="17" t="s">
        <v>1145</v>
      </c>
      <c r="I1299">
        <v>4500</v>
      </c>
      <c r="J1299">
        <v>0</v>
      </c>
      <c r="K1299" s="17" t="s">
        <v>2797</v>
      </c>
      <c r="L1299" s="1">
        <v>44615</v>
      </c>
      <c r="M1299">
        <v>700</v>
      </c>
      <c r="N1299" s="17" t="s">
        <v>437</v>
      </c>
      <c r="O1299">
        <v>213</v>
      </c>
      <c r="P1299" s="17" t="s">
        <v>438</v>
      </c>
      <c r="Q1299">
        <v>0</v>
      </c>
      <c r="R1299" s="17" t="s">
        <v>439</v>
      </c>
      <c r="S1299" s="17" t="s">
        <v>440</v>
      </c>
      <c r="T1299" s="17" t="s">
        <v>438</v>
      </c>
      <c r="U1299">
        <v>0</v>
      </c>
      <c r="V1299">
        <v>0</v>
      </c>
      <c r="W1299" s="17" t="s">
        <v>2798</v>
      </c>
      <c r="X1299" s="17" t="s">
        <v>442</v>
      </c>
      <c r="Y1299">
        <v>0</v>
      </c>
      <c r="Z1299" s="17" t="s">
        <v>486</v>
      </c>
      <c r="AA1299" s="17" t="s">
        <v>443</v>
      </c>
      <c r="AB1299" s="17" t="s">
        <v>444</v>
      </c>
      <c r="AC1299">
        <v>0</v>
      </c>
      <c r="AD1299">
        <v>0</v>
      </c>
      <c r="AE1299">
        <v>0</v>
      </c>
      <c r="AF1299">
        <v>2022</v>
      </c>
      <c r="AG1299" s="1">
        <v>44562</v>
      </c>
      <c r="AH1299" s="1">
        <v>44773</v>
      </c>
      <c r="AI1299" s="1">
        <v>44785</v>
      </c>
      <c r="AJ1299" s="17" t="s">
        <v>34</v>
      </c>
      <c r="AK1299" s="17" t="s">
        <v>35</v>
      </c>
      <c r="AL1299" s="17" t="s">
        <v>10388</v>
      </c>
      <c r="AM1299" s="17">
        <f>MONTH(EMPENHO[[#This Row],[data_empenho]])</f>
        <v>2</v>
      </c>
    </row>
    <row r="1300" spans="1:39" x14ac:dyDescent="0.25">
      <c r="A1300">
        <v>8</v>
      </c>
      <c r="B1300">
        <v>801</v>
      </c>
      <c r="C1300">
        <v>10</v>
      </c>
      <c r="D1300">
        <v>301</v>
      </c>
      <c r="E1300">
        <v>6</v>
      </c>
      <c r="F1300">
        <v>0</v>
      </c>
      <c r="G1300">
        <v>2091</v>
      </c>
      <c r="H1300" s="17" t="s">
        <v>1181</v>
      </c>
      <c r="I1300">
        <v>4500</v>
      </c>
      <c r="J1300">
        <v>0</v>
      </c>
      <c r="K1300" s="17" t="s">
        <v>2799</v>
      </c>
      <c r="L1300" s="1">
        <v>44615</v>
      </c>
      <c r="M1300">
        <v>2378.25</v>
      </c>
      <c r="N1300" s="17" t="s">
        <v>437</v>
      </c>
      <c r="O1300">
        <v>213</v>
      </c>
      <c r="P1300" s="17" t="s">
        <v>438</v>
      </c>
      <c r="Q1300">
        <v>0</v>
      </c>
      <c r="R1300" s="17" t="s">
        <v>439</v>
      </c>
      <c r="S1300" s="17" t="s">
        <v>440</v>
      </c>
      <c r="T1300" s="17" t="s">
        <v>438</v>
      </c>
      <c r="U1300">
        <v>0</v>
      </c>
      <c r="V1300">
        <v>0</v>
      </c>
      <c r="W1300" s="17" t="s">
        <v>2800</v>
      </c>
      <c r="X1300" s="17" t="s">
        <v>442</v>
      </c>
      <c r="Y1300">
        <v>0</v>
      </c>
      <c r="Z1300" s="17" t="s">
        <v>486</v>
      </c>
      <c r="AA1300" s="17" t="s">
        <v>443</v>
      </c>
      <c r="AB1300" s="17" t="s">
        <v>444</v>
      </c>
      <c r="AC1300">
        <v>0</v>
      </c>
      <c r="AD1300">
        <v>0</v>
      </c>
      <c r="AE1300">
        <v>0</v>
      </c>
      <c r="AF1300">
        <v>2022</v>
      </c>
      <c r="AG1300" s="1">
        <v>44562</v>
      </c>
      <c r="AH1300" s="1">
        <v>44773</v>
      </c>
      <c r="AI1300" s="1">
        <v>44785</v>
      </c>
      <c r="AJ1300" s="17" t="s">
        <v>34</v>
      </c>
      <c r="AK1300" s="17" t="s">
        <v>35</v>
      </c>
      <c r="AL1300" s="17" t="s">
        <v>10388</v>
      </c>
      <c r="AM1300" s="17">
        <f>MONTH(EMPENHO[[#This Row],[data_empenho]])</f>
        <v>2</v>
      </c>
    </row>
    <row r="1301" spans="1:39" x14ac:dyDescent="0.25">
      <c r="A1301">
        <v>8</v>
      </c>
      <c r="B1301">
        <v>801</v>
      </c>
      <c r="C1301">
        <v>10</v>
      </c>
      <c r="D1301">
        <v>301</v>
      </c>
      <c r="E1301">
        <v>6</v>
      </c>
      <c r="F1301">
        <v>0</v>
      </c>
      <c r="G1301">
        <v>2091</v>
      </c>
      <c r="H1301" s="17" t="s">
        <v>1173</v>
      </c>
      <c r="I1301">
        <v>4500</v>
      </c>
      <c r="J1301">
        <v>0</v>
      </c>
      <c r="K1301" s="17" t="s">
        <v>2801</v>
      </c>
      <c r="L1301" s="1">
        <v>44615</v>
      </c>
      <c r="M1301">
        <v>13589.92</v>
      </c>
      <c r="N1301" s="17" t="s">
        <v>437</v>
      </c>
      <c r="O1301">
        <v>213</v>
      </c>
      <c r="P1301" s="17" t="s">
        <v>438</v>
      </c>
      <c r="Q1301">
        <v>0</v>
      </c>
      <c r="R1301" s="17" t="s">
        <v>439</v>
      </c>
      <c r="S1301" s="17" t="s">
        <v>440</v>
      </c>
      <c r="T1301" s="17" t="s">
        <v>438</v>
      </c>
      <c r="U1301">
        <v>0</v>
      </c>
      <c r="V1301">
        <v>0</v>
      </c>
      <c r="W1301" s="17" t="s">
        <v>2802</v>
      </c>
      <c r="X1301" s="17" t="s">
        <v>442</v>
      </c>
      <c r="Y1301">
        <v>0</v>
      </c>
      <c r="Z1301" s="17" t="s">
        <v>486</v>
      </c>
      <c r="AA1301" s="17" t="s">
        <v>443</v>
      </c>
      <c r="AB1301" s="17" t="s">
        <v>444</v>
      </c>
      <c r="AC1301">
        <v>0</v>
      </c>
      <c r="AD1301">
        <v>0</v>
      </c>
      <c r="AE1301">
        <v>0</v>
      </c>
      <c r="AF1301">
        <v>2022</v>
      </c>
      <c r="AG1301" s="1">
        <v>44562</v>
      </c>
      <c r="AH1301" s="1">
        <v>44773</v>
      </c>
      <c r="AI1301" s="1">
        <v>44785</v>
      </c>
      <c r="AJ1301" s="17" t="s">
        <v>34</v>
      </c>
      <c r="AK1301" s="17" t="s">
        <v>35</v>
      </c>
      <c r="AL1301" s="17" t="s">
        <v>10388</v>
      </c>
      <c r="AM1301" s="17">
        <f>MONTH(EMPENHO[[#This Row],[data_empenho]])</f>
        <v>2</v>
      </c>
    </row>
    <row r="1302" spans="1:39" x14ac:dyDescent="0.25">
      <c r="A1302">
        <v>8</v>
      </c>
      <c r="B1302">
        <v>801</v>
      </c>
      <c r="C1302">
        <v>10</v>
      </c>
      <c r="D1302">
        <v>301</v>
      </c>
      <c r="E1302">
        <v>6</v>
      </c>
      <c r="F1302">
        <v>0</v>
      </c>
      <c r="G1302">
        <v>2091</v>
      </c>
      <c r="H1302" s="17" t="s">
        <v>1145</v>
      </c>
      <c r="I1302">
        <v>4500</v>
      </c>
      <c r="J1302">
        <v>0</v>
      </c>
      <c r="K1302" s="17" t="s">
        <v>2803</v>
      </c>
      <c r="L1302" s="1">
        <v>44615</v>
      </c>
      <c r="M1302">
        <v>800</v>
      </c>
      <c r="N1302" s="17" t="s">
        <v>437</v>
      </c>
      <c r="O1302">
        <v>213</v>
      </c>
      <c r="P1302" s="17" t="s">
        <v>438</v>
      </c>
      <c r="Q1302">
        <v>0</v>
      </c>
      <c r="R1302" s="17" t="s">
        <v>439</v>
      </c>
      <c r="S1302" s="17" t="s">
        <v>440</v>
      </c>
      <c r="T1302" s="17" t="s">
        <v>438</v>
      </c>
      <c r="U1302">
        <v>0</v>
      </c>
      <c r="V1302">
        <v>0</v>
      </c>
      <c r="W1302" s="17" t="s">
        <v>2804</v>
      </c>
      <c r="X1302" s="17" t="s">
        <v>442</v>
      </c>
      <c r="Y1302">
        <v>0</v>
      </c>
      <c r="Z1302" s="17" t="s">
        <v>486</v>
      </c>
      <c r="AA1302" s="17" t="s">
        <v>443</v>
      </c>
      <c r="AB1302" s="17" t="s">
        <v>444</v>
      </c>
      <c r="AC1302">
        <v>0</v>
      </c>
      <c r="AD1302">
        <v>0</v>
      </c>
      <c r="AE1302">
        <v>0</v>
      </c>
      <c r="AF1302">
        <v>2022</v>
      </c>
      <c r="AG1302" s="1">
        <v>44562</v>
      </c>
      <c r="AH1302" s="1">
        <v>44773</v>
      </c>
      <c r="AI1302" s="1">
        <v>44785</v>
      </c>
      <c r="AJ1302" s="17" t="s">
        <v>34</v>
      </c>
      <c r="AK1302" s="17" t="s">
        <v>35</v>
      </c>
      <c r="AL1302" s="17" t="s">
        <v>10388</v>
      </c>
      <c r="AM1302" s="17">
        <f>MONTH(EMPENHO[[#This Row],[data_empenho]])</f>
        <v>2</v>
      </c>
    </row>
    <row r="1303" spans="1:39" x14ac:dyDescent="0.25">
      <c r="A1303">
        <v>8</v>
      </c>
      <c r="B1303">
        <v>801</v>
      </c>
      <c r="C1303">
        <v>10</v>
      </c>
      <c r="D1303">
        <v>301</v>
      </c>
      <c r="E1303">
        <v>6</v>
      </c>
      <c r="F1303">
        <v>0</v>
      </c>
      <c r="G1303">
        <v>2091</v>
      </c>
      <c r="H1303" s="17" t="s">
        <v>1181</v>
      </c>
      <c r="I1303">
        <v>4500</v>
      </c>
      <c r="J1303">
        <v>0</v>
      </c>
      <c r="K1303" s="17" t="s">
        <v>2805</v>
      </c>
      <c r="L1303" s="1">
        <v>44615</v>
      </c>
      <c r="M1303">
        <v>2718</v>
      </c>
      <c r="N1303" s="17" t="s">
        <v>437</v>
      </c>
      <c r="O1303">
        <v>213</v>
      </c>
      <c r="P1303" s="17" t="s">
        <v>438</v>
      </c>
      <c r="Q1303">
        <v>0</v>
      </c>
      <c r="R1303" s="17" t="s">
        <v>439</v>
      </c>
      <c r="S1303" s="17" t="s">
        <v>440</v>
      </c>
      <c r="T1303" s="17" t="s">
        <v>438</v>
      </c>
      <c r="U1303">
        <v>0</v>
      </c>
      <c r="V1303">
        <v>0</v>
      </c>
      <c r="W1303" s="17" t="s">
        <v>2806</v>
      </c>
      <c r="X1303" s="17" t="s">
        <v>442</v>
      </c>
      <c r="Y1303">
        <v>0</v>
      </c>
      <c r="Z1303" s="17" t="s">
        <v>486</v>
      </c>
      <c r="AA1303" s="17" t="s">
        <v>443</v>
      </c>
      <c r="AB1303" s="17" t="s">
        <v>444</v>
      </c>
      <c r="AC1303">
        <v>0</v>
      </c>
      <c r="AD1303">
        <v>0</v>
      </c>
      <c r="AE1303">
        <v>0</v>
      </c>
      <c r="AF1303">
        <v>2022</v>
      </c>
      <c r="AG1303" s="1">
        <v>44562</v>
      </c>
      <c r="AH1303" s="1">
        <v>44773</v>
      </c>
      <c r="AI1303" s="1">
        <v>44785</v>
      </c>
      <c r="AJ1303" s="17" t="s">
        <v>34</v>
      </c>
      <c r="AK1303" s="17" t="s">
        <v>35</v>
      </c>
      <c r="AL1303" s="17" t="s">
        <v>10388</v>
      </c>
      <c r="AM1303" s="17">
        <f>MONTH(EMPENHO[[#This Row],[data_empenho]])</f>
        <v>2</v>
      </c>
    </row>
    <row r="1304" spans="1:39" x14ac:dyDescent="0.25">
      <c r="A1304">
        <v>8</v>
      </c>
      <c r="B1304">
        <v>801</v>
      </c>
      <c r="C1304">
        <v>10</v>
      </c>
      <c r="D1304">
        <v>301</v>
      </c>
      <c r="E1304">
        <v>6</v>
      </c>
      <c r="F1304">
        <v>0</v>
      </c>
      <c r="G1304">
        <v>2092</v>
      </c>
      <c r="H1304" s="17" t="s">
        <v>1372</v>
      </c>
      <c r="I1304">
        <v>40</v>
      </c>
      <c r="J1304">
        <v>0</v>
      </c>
      <c r="K1304" s="17" t="s">
        <v>2807</v>
      </c>
      <c r="L1304" s="1">
        <v>44615</v>
      </c>
      <c r="M1304">
        <v>254.82</v>
      </c>
      <c r="N1304" s="17" t="s">
        <v>437</v>
      </c>
      <c r="O1304">
        <v>213</v>
      </c>
      <c r="P1304" s="17" t="s">
        <v>438</v>
      </c>
      <c r="Q1304">
        <v>0</v>
      </c>
      <c r="R1304" s="17" t="s">
        <v>439</v>
      </c>
      <c r="S1304" s="17" t="s">
        <v>440</v>
      </c>
      <c r="T1304" s="17" t="s">
        <v>438</v>
      </c>
      <c r="U1304">
        <v>0</v>
      </c>
      <c r="V1304">
        <v>0</v>
      </c>
      <c r="W1304" s="17" t="s">
        <v>2808</v>
      </c>
      <c r="X1304" s="17" t="s">
        <v>442</v>
      </c>
      <c r="Y1304">
        <v>0</v>
      </c>
      <c r="Z1304" s="17" t="s">
        <v>486</v>
      </c>
      <c r="AA1304" s="17" t="s">
        <v>443</v>
      </c>
      <c r="AB1304" s="17" t="s">
        <v>444</v>
      </c>
      <c r="AC1304">
        <v>0</v>
      </c>
      <c r="AD1304">
        <v>0</v>
      </c>
      <c r="AE1304">
        <v>0</v>
      </c>
      <c r="AF1304">
        <v>2022</v>
      </c>
      <c r="AG1304" s="1">
        <v>44562</v>
      </c>
      <c r="AH1304" s="1">
        <v>44773</v>
      </c>
      <c r="AI1304" s="1">
        <v>44785</v>
      </c>
      <c r="AJ1304" s="17" t="s">
        <v>34</v>
      </c>
      <c r="AK1304" s="17" t="s">
        <v>35</v>
      </c>
      <c r="AL1304" s="17" t="s">
        <v>10388</v>
      </c>
      <c r="AM1304" s="17">
        <f>MONTH(EMPENHO[[#This Row],[data_empenho]])</f>
        <v>2</v>
      </c>
    </row>
    <row r="1305" spans="1:39" x14ac:dyDescent="0.25">
      <c r="A1305">
        <v>2</v>
      </c>
      <c r="B1305">
        <v>203</v>
      </c>
      <c r="C1305">
        <v>4</v>
      </c>
      <c r="D1305">
        <v>124</v>
      </c>
      <c r="E1305">
        <v>1</v>
      </c>
      <c r="F1305">
        <v>0</v>
      </c>
      <c r="G1305">
        <v>2082</v>
      </c>
      <c r="H1305" s="17" t="s">
        <v>1173</v>
      </c>
      <c r="I1305">
        <v>1</v>
      </c>
      <c r="J1305">
        <v>0</v>
      </c>
      <c r="K1305" s="17" t="s">
        <v>2809</v>
      </c>
      <c r="L1305" s="1">
        <v>44615</v>
      </c>
      <c r="M1305">
        <v>5854.19</v>
      </c>
      <c r="N1305" s="17" t="s">
        <v>437</v>
      </c>
      <c r="O1305">
        <v>213</v>
      </c>
      <c r="P1305" s="17" t="s">
        <v>438</v>
      </c>
      <c r="Q1305">
        <v>0</v>
      </c>
      <c r="R1305" s="17" t="s">
        <v>439</v>
      </c>
      <c r="S1305" s="17" t="s">
        <v>440</v>
      </c>
      <c r="T1305" s="17" t="s">
        <v>438</v>
      </c>
      <c r="U1305">
        <v>0</v>
      </c>
      <c r="V1305">
        <v>0</v>
      </c>
      <c r="W1305" s="17" t="s">
        <v>2810</v>
      </c>
      <c r="X1305" s="17" t="s">
        <v>442</v>
      </c>
      <c r="Y1305">
        <v>0</v>
      </c>
      <c r="Z1305" s="17" t="s">
        <v>486</v>
      </c>
      <c r="AA1305" s="17" t="s">
        <v>443</v>
      </c>
      <c r="AB1305" s="17" t="s">
        <v>444</v>
      </c>
      <c r="AC1305">
        <v>0</v>
      </c>
      <c r="AD1305">
        <v>0</v>
      </c>
      <c r="AE1305">
        <v>0</v>
      </c>
      <c r="AF1305">
        <v>2022</v>
      </c>
      <c r="AG1305" s="1">
        <v>44562</v>
      </c>
      <c r="AH1305" s="1">
        <v>44773</v>
      </c>
      <c r="AI1305" s="1">
        <v>44785</v>
      </c>
      <c r="AJ1305" s="17" t="s">
        <v>34</v>
      </c>
      <c r="AK1305" s="17" t="s">
        <v>35</v>
      </c>
      <c r="AL1305" s="17" t="s">
        <v>10388</v>
      </c>
      <c r="AM1305" s="17">
        <f>MONTH(EMPENHO[[#This Row],[data_empenho]])</f>
        <v>2</v>
      </c>
    </row>
    <row r="1306" spans="1:39" x14ac:dyDescent="0.25">
      <c r="A1306">
        <v>2</v>
      </c>
      <c r="B1306">
        <v>203</v>
      </c>
      <c r="C1306">
        <v>4</v>
      </c>
      <c r="D1306">
        <v>124</v>
      </c>
      <c r="E1306">
        <v>1</v>
      </c>
      <c r="F1306">
        <v>0</v>
      </c>
      <c r="G1306">
        <v>2082</v>
      </c>
      <c r="H1306" s="17" t="s">
        <v>1145</v>
      </c>
      <c r="I1306">
        <v>1</v>
      </c>
      <c r="J1306">
        <v>0</v>
      </c>
      <c r="K1306" s="17" t="s">
        <v>2811</v>
      </c>
      <c r="L1306" s="1">
        <v>44615</v>
      </c>
      <c r="M1306">
        <v>1039.82</v>
      </c>
      <c r="N1306" s="17" t="s">
        <v>437</v>
      </c>
      <c r="O1306">
        <v>213</v>
      </c>
      <c r="P1306" s="17" t="s">
        <v>438</v>
      </c>
      <c r="Q1306">
        <v>0</v>
      </c>
      <c r="R1306" s="17" t="s">
        <v>439</v>
      </c>
      <c r="S1306" s="17" t="s">
        <v>440</v>
      </c>
      <c r="T1306" s="17" t="s">
        <v>438</v>
      </c>
      <c r="U1306">
        <v>0</v>
      </c>
      <c r="V1306">
        <v>0</v>
      </c>
      <c r="W1306" s="17" t="s">
        <v>2812</v>
      </c>
      <c r="X1306" s="17" t="s">
        <v>442</v>
      </c>
      <c r="Y1306">
        <v>0</v>
      </c>
      <c r="Z1306" s="17" t="s">
        <v>486</v>
      </c>
      <c r="AA1306" s="17" t="s">
        <v>443</v>
      </c>
      <c r="AB1306" s="17" t="s">
        <v>444</v>
      </c>
      <c r="AC1306">
        <v>0</v>
      </c>
      <c r="AD1306">
        <v>0</v>
      </c>
      <c r="AE1306">
        <v>0</v>
      </c>
      <c r="AF1306">
        <v>2022</v>
      </c>
      <c r="AG1306" s="1">
        <v>44562</v>
      </c>
      <c r="AH1306" s="1">
        <v>44773</v>
      </c>
      <c r="AI1306" s="1">
        <v>44785</v>
      </c>
      <c r="AJ1306" s="17" t="s">
        <v>34</v>
      </c>
      <c r="AK1306" s="17" t="s">
        <v>35</v>
      </c>
      <c r="AL1306" s="17" t="s">
        <v>10388</v>
      </c>
      <c r="AM1306" s="17">
        <f>MONTH(EMPENHO[[#This Row],[data_empenho]])</f>
        <v>2</v>
      </c>
    </row>
    <row r="1307" spans="1:39" x14ac:dyDescent="0.25">
      <c r="A1307">
        <v>2</v>
      </c>
      <c r="B1307">
        <v>203</v>
      </c>
      <c r="C1307">
        <v>4</v>
      </c>
      <c r="D1307">
        <v>124</v>
      </c>
      <c r="E1307">
        <v>1</v>
      </c>
      <c r="F1307">
        <v>0</v>
      </c>
      <c r="G1307">
        <v>2082</v>
      </c>
      <c r="H1307" s="17" t="s">
        <v>1176</v>
      </c>
      <c r="I1307">
        <v>1</v>
      </c>
      <c r="J1307">
        <v>0</v>
      </c>
      <c r="K1307" s="17" t="s">
        <v>2813</v>
      </c>
      <c r="L1307" s="1">
        <v>44615</v>
      </c>
      <c r="M1307">
        <v>117.08</v>
      </c>
      <c r="N1307" s="17" t="s">
        <v>437</v>
      </c>
      <c r="O1307">
        <v>213</v>
      </c>
      <c r="P1307" s="17" t="s">
        <v>438</v>
      </c>
      <c r="Q1307">
        <v>0</v>
      </c>
      <c r="R1307" s="17" t="s">
        <v>439</v>
      </c>
      <c r="S1307" s="17" t="s">
        <v>440</v>
      </c>
      <c r="T1307" s="17" t="s">
        <v>438</v>
      </c>
      <c r="U1307">
        <v>0</v>
      </c>
      <c r="V1307">
        <v>0</v>
      </c>
      <c r="W1307" s="17" t="s">
        <v>2814</v>
      </c>
      <c r="X1307" s="17" t="s">
        <v>442</v>
      </c>
      <c r="Y1307">
        <v>0</v>
      </c>
      <c r="Z1307" s="17" t="s">
        <v>486</v>
      </c>
      <c r="AA1307" s="17" t="s">
        <v>443</v>
      </c>
      <c r="AB1307" s="17" t="s">
        <v>444</v>
      </c>
      <c r="AC1307">
        <v>0</v>
      </c>
      <c r="AD1307">
        <v>0</v>
      </c>
      <c r="AE1307">
        <v>0</v>
      </c>
      <c r="AF1307">
        <v>2022</v>
      </c>
      <c r="AG1307" s="1">
        <v>44562</v>
      </c>
      <c r="AH1307" s="1">
        <v>44773</v>
      </c>
      <c r="AI1307" s="1">
        <v>44785</v>
      </c>
      <c r="AJ1307" s="17" t="s">
        <v>34</v>
      </c>
      <c r="AK1307" s="17" t="s">
        <v>35</v>
      </c>
      <c r="AL1307" s="17" t="s">
        <v>10388</v>
      </c>
      <c r="AM1307" s="17">
        <f>MONTH(EMPENHO[[#This Row],[data_empenho]])</f>
        <v>2</v>
      </c>
    </row>
    <row r="1308" spans="1:39" x14ac:dyDescent="0.25">
      <c r="A1308">
        <v>2</v>
      </c>
      <c r="B1308">
        <v>201</v>
      </c>
      <c r="C1308">
        <v>4</v>
      </c>
      <c r="D1308">
        <v>122</v>
      </c>
      <c r="E1308">
        <v>1</v>
      </c>
      <c r="F1308">
        <v>0</v>
      </c>
      <c r="G1308">
        <v>2078</v>
      </c>
      <c r="H1308" s="17" t="s">
        <v>1173</v>
      </c>
      <c r="I1308">
        <v>1</v>
      </c>
      <c r="J1308">
        <v>0</v>
      </c>
      <c r="K1308" s="17" t="s">
        <v>2815</v>
      </c>
      <c r="L1308" s="1">
        <v>44615</v>
      </c>
      <c r="M1308">
        <v>3150.66</v>
      </c>
      <c r="N1308" s="17" t="s">
        <v>437</v>
      </c>
      <c r="O1308">
        <v>213</v>
      </c>
      <c r="P1308" s="17" t="s">
        <v>438</v>
      </c>
      <c r="Q1308">
        <v>0</v>
      </c>
      <c r="R1308" s="17" t="s">
        <v>439</v>
      </c>
      <c r="S1308" s="17" t="s">
        <v>440</v>
      </c>
      <c r="T1308" s="17" t="s">
        <v>438</v>
      </c>
      <c r="U1308">
        <v>0</v>
      </c>
      <c r="V1308">
        <v>0</v>
      </c>
      <c r="W1308" s="17" t="s">
        <v>2816</v>
      </c>
      <c r="X1308" s="17" t="s">
        <v>442</v>
      </c>
      <c r="Y1308">
        <v>0</v>
      </c>
      <c r="Z1308" s="17" t="s">
        <v>486</v>
      </c>
      <c r="AA1308" s="17" t="s">
        <v>443</v>
      </c>
      <c r="AB1308" s="17" t="s">
        <v>444</v>
      </c>
      <c r="AC1308">
        <v>0</v>
      </c>
      <c r="AD1308">
        <v>0</v>
      </c>
      <c r="AE1308">
        <v>0</v>
      </c>
      <c r="AF1308">
        <v>2022</v>
      </c>
      <c r="AG1308" s="1">
        <v>44562</v>
      </c>
      <c r="AH1308" s="1">
        <v>44773</v>
      </c>
      <c r="AI1308" s="1">
        <v>44785</v>
      </c>
      <c r="AJ1308" s="17" t="s">
        <v>34</v>
      </c>
      <c r="AK1308" s="17" t="s">
        <v>35</v>
      </c>
      <c r="AL1308" s="17" t="s">
        <v>10388</v>
      </c>
      <c r="AM1308" s="17">
        <f>MONTH(EMPENHO[[#This Row],[data_empenho]])</f>
        <v>2</v>
      </c>
    </row>
    <row r="1309" spans="1:39" x14ac:dyDescent="0.25">
      <c r="A1309">
        <v>8</v>
      </c>
      <c r="B1309">
        <v>801</v>
      </c>
      <c r="C1309">
        <v>10</v>
      </c>
      <c r="D1309">
        <v>301</v>
      </c>
      <c r="E1309">
        <v>6</v>
      </c>
      <c r="F1309">
        <v>0</v>
      </c>
      <c r="G1309">
        <v>2105</v>
      </c>
      <c r="H1309" s="17" t="s">
        <v>1213</v>
      </c>
      <c r="I1309">
        <v>40</v>
      </c>
      <c r="J1309">
        <v>0</v>
      </c>
      <c r="K1309" s="17" t="s">
        <v>2817</v>
      </c>
      <c r="L1309" s="1">
        <v>44615</v>
      </c>
      <c r="M1309">
        <v>1123</v>
      </c>
      <c r="N1309" s="17" t="s">
        <v>437</v>
      </c>
      <c r="O1309">
        <v>213</v>
      </c>
      <c r="P1309" s="17" t="s">
        <v>438</v>
      </c>
      <c r="Q1309">
        <v>0</v>
      </c>
      <c r="R1309" s="17" t="s">
        <v>439</v>
      </c>
      <c r="S1309" s="17" t="s">
        <v>440</v>
      </c>
      <c r="T1309" s="17" t="s">
        <v>438</v>
      </c>
      <c r="U1309">
        <v>0</v>
      </c>
      <c r="V1309">
        <v>0</v>
      </c>
      <c r="W1309" s="17" t="s">
        <v>2818</v>
      </c>
      <c r="X1309" s="17" t="s">
        <v>442</v>
      </c>
      <c r="Y1309">
        <v>0</v>
      </c>
      <c r="Z1309" s="17" t="s">
        <v>486</v>
      </c>
      <c r="AA1309" s="17" t="s">
        <v>443</v>
      </c>
      <c r="AB1309" s="17" t="s">
        <v>444</v>
      </c>
      <c r="AC1309">
        <v>0</v>
      </c>
      <c r="AD1309">
        <v>0</v>
      </c>
      <c r="AE1309">
        <v>0</v>
      </c>
      <c r="AF1309">
        <v>2022</v>
      </c>
      <c r="AG1309" s="1">
        <v>44562</v>
      </c>
      <c r="AH1309" s="1">
        <v>44773</v>
      </c>
      <c r="AI1309" s="1">
        <v>44785</v>
      </c>
      <c r="AJ1309" s="17" t="s">
        <v>34</v>
      </c>
      <c r="AK1309" s="17" t="s">
        <v>35</v>
      </c>
      <c r="AL1309" s="17" t="s">
        <v>10388</v>
      </c>
      <c r="AM1309" s="17">
        <f>MONTH(EMPENHO[[#This Row],[data_empenho]])</f>
        <v>2</v>
      </c>
    </row>
    <row r="1310" spans="1:39" x14ac:dyDescent="0.25">
      <c r="A1310">
        <v>2</v>
      </c>
      <c r="B1310">
        <v>201</v>
      </c>
      <c r="C1310">
        <v>4</v>
      </c>
      <c r="D1310">
        <v>122</v>
      </c>
      <c r="E1310">
        <v>1</v>
      </c>
      <c r="F1310">
        <v>0</v>
      </c>
      <c r="G1310">
        <v>2078</v>
      </c>
      <c r="H1310" s="17" t="s">
        <v>1176</v>
      </c>
      <c r="I1310">
        <v>1</v>
      </c>
      <c r="J1310">
        <v>0</v>
      </c>
      <c r="K1310" s="17" t="s">
        <v>2819</v>
      </c>
      <c r="L1310" s="1">
        <v>44615</v>
      </c>
      <c r="M1310">
        <v>15.75</v>
      </c>
      <c r="N1310" s="17" t="s">
        <v>437</v>
      </c>
      <c r="O1310">
        <v>213</v>
      </c>
      <c r="P1310" s="17" t="s">
        <v>438</v>
      </c>
      <c r="Q1310">
        <v>0</v>
      </c>
      <c r="R1310" s="17" t="s">
        <v>439</v>
      </c>
      <c r="S1310" s="17" t="s">
        <v>440</v>
      </c>
      <c r="T1310" s="17" t="s">
        <v>438</v>
      </c>
      <c r="U1310">
        <v>0</v>
      </c>
      <c r="V1310">
        <v>0</v>
      </c>
      <c r="W1310" s="17" t="s">
        <v>2820</v>
      </c>
      <c r="X1310" s="17" t="s">
        <v>442</v>
      </c>
      <c r="Y1310">
        <v>0</v>
      </c>
      <c r="Z1310" s="17" t="s">
        <v>486</v>
      </c>
      <c r="AA1310" s="17" t="s">
        <v>443</v>
      </c>
      <c r="AB1310" s="17" t="s">
        <v>444</v>
      </c>
      <c r="AC1310">
        <v>0</v>
      </c>
      <c r="AD1310">
        <v>0</v>
      </c>
      <c r="AE1310">
        <v>0</v>
      </c>
      <c r="AF1310">
        <v>2022</v>
      </c>
      <c r="AG1310" s="1">
        <v>44562</v>
      </c>
      <c r="AH1310" s="1">
        <v>44773</v>
      </c>
      <c r="AI1310" s="1">
        <v>44785</v>
      </c>
      <c r="AJ1310" s="17" t="s">
        <v>34</v>
      </c>
      <c r="AK1310" s="17" t="s">
        <v>35</v>
      </c>
      <c r="AL1310" s="17" t="s">
        <v>10388</v>
      </c>
      <c r="AM1310" s="17">
        <f>MONTH(EMPENHO[[#This Row],[data_empenho]])</f>
        <v>2</v>
      </c>
    </row>
    <row r="1311" spans="1:39" x14ac:dyDescent="0.25">
      <c r="A1311">
        <v>2</v>
      </c>
      <c r="B1311">
        <v>201</v>
      </c>
      <c r="C1311">
        <v>4</v>
      </c>
      <c r="D1311">
        <v>122</v>
      </c>
      <c r="E1311">
        <v>1</v>
      </c>
      <c r="F1311">
        <v>0</v>
      </c>
      <c r="G1311">
        <v>2078</v>
      </c>
      <c r="H1311" s="17" t="s">
        <v>1195</v>
      </c>
      <c r="I1311">
        <v>1</v>
      </c>
      <c r="J1311">
        <v>0</v>
      </c>
      <c r="K1311" s="17" t="s">
        <v>2821</v>
      </c>
      <c r="L1311" s="1">
        <v>44615</v>
      </c>
      <c r="M1311">
        <v>56.47</v>
      </c>
      <c r="N1311" s="17" t="s">
        <v>437</v>
      </c>
      <c r="O1311">
        <v>213</v>
      </c>
      <c r="P1311" s="17" t="s">
        <v>438</v>
      </c>
      <c r="Q1311">
        <v>0</v>
      </c>
      <c r="R1311" s="17" t="s">
        <v>439</v>
      </c>
      <c r="S1311" s="17" t="s">
        <v>440</v>
      </c>
      <c r="T1311" s="17" t="s">
        <v>438</v>
      </c>
      <c r="U1311">
        <v>0</v>
      </c>
      <c r="V1311">
        <v>0</v>
      </c>
      <c r="W1311" s="17" t="s">
        <v>2822</v>
      </c>
      <c r="X1311" s="17" t="s">
        <v>442</v>
      </c>
      <c r="Y1311">
        <v>0</v>
      </c>
      <c r="Z1311" s="17" t="s">
        <v>486</v>
      </c>
      <c r="AA1311" s="17" t="s">
        <v>443</v>
      </c>
      <c r="AB1311" s="17" t="s">
        <v>444</v>
      </c>
      <c r="AC1311">
        <v>0</v>
      </c>
      <c r="AD1311">
        <v>0</v>
      </c>
      <c r="AE1311">
        <v>0</v>
      </c>
      <c r="AF1311">
        <v>2022</v>
      </c>
      <c r="AG1311" s="1">
        <v>44562</v>
      </c>
      <c r="AH1311" s="1">
        <v>44773</v>
      </c>
      <c r="AI1311" s="1">
        <v>44785</v>
      </c>
      <c r="AJ1311" s="17" t="s">
        <v>34</v>
      </c>
      <c r="AK1311" s="17" t="s">
        <v>35</v>
      </c>
      <c r="AL1311" s="17" t="s">
        <v>10388</v>
      </c>
      <c r="AM1311" s="17">
        <f>MONTH(EMPENHO[[#This Row],[data_empenho]])</f>
        <v>2</v>
      </c>
    </row>
    <row r="1312" spans="1:39" x14ac:dyDescent="0.25">
      <c r="A1312">
        <v>3</v>
      </c>
      <c r="B1312">
        <v>301</v>
      </c>
      <c r="C1312">
        <v>4</v>
      </c>
      <c r="D1312">
        <v>122</v>
      </c>
      <c r="E1312">
        <v>1</v>
      </c>
      <c r="F1312">
        <v>0</v>
      </c>
      <c r="G1312">
        <v>2068</v>
      </c>
      <c r="H1312" s="17" t="s">
        <v>1213</v>
      </c>
      <c r="I1312">
        <v>1</v>
      </c>
      <c r="J1312">
        <v>0</v>
      </c>
      <c r="K1312" s="17" t="s">
        <v>2823</v>
      </c>
      <c r="L1312" s="1">
        <v>44615</v>
      </c>
      <c r="M1312">
        <v>69.7</v>
      </c>
      <c r="N1312" s="17" t="s">
        <v>437</v>
      </c>
      <c r="O1312">
        <v>213</v>
      </c>
      <c r="P1312" s="17" t="s">
        <v>438</v>
      </c>
      <c r="Q1312">
        <v>0</v>
      </c>
      <c r="R1312" s="17" t="s">
        <v>439</v>
      </c>
      <c r="S1312" s="17" t="s">
        <v>440</v>
      </c>
      <c r="T1312" s="17" t="s">
        <v>438</v>
      </c>
      <c r="U1312">
        <v>0</v>
      </c>
      <c r="V1312">
        <v>0</v>
      </c>
      <c r="W1312" s="17" t="s">
        <v>2824</v>
      </c>
      <c r="X1312" s="17" t="s">
        <v>442</v>
      </c>
      <c r="Y1312">
        <v>0</v>
      </c>
      <c r="Z1312" s="17" t="s">
        <v>486</v>
      </c>
      <c r="AA1312" s="17" t="s">
        <v>443</v>
      </c>
      <c r="AB1312" s="17" t="s">
        <v>444</v>
      </c>
      <c r="AC1312">
        <v>0</v>
      </c>
      <c r="AD1312">
        <v>0</v>
      </c>
      <c r="AE1312">
        <v>0</v>
      </c>
      <c r="AF1312">
        <v>2022</v>
      </c>
      <c r="AG1312" s="1">
        <v>44562</v>
      </c>
      <c r="AH1312" s="1">
        <v>44773</v>
      </c>
      <c r="AI1312" s="1">
        <v>44785</v>
      </c>
      <c r="AJ1312" s="17" t="s">
        <v>34</v>
      </c>
      <c r="AK1312" s="17" t="s">
        <v>35</v>
      </c>
      <c r="AL1312" s="17" t="s">
        <v>10388</v>
      </c>
      <c r="AM1312" s="17">
        <f>MONTH(EMPENHO[[#This Row],[data_empenho]])</f>
        <v>2</v>
      </c>
    </row>
    <row r="1313" spans="1:39" x14ac:dyDescent="0.25">
      <c r="A1313">
        <v>8</v>
      </c>
      <c r="B1313">
        <v>801</v>
      </c>
      <c r="C1313">
        <v>10</v>
      </c>
      <c r="D1313">
        <v>301</v>
      </c>
      <c r="E1313">
        <v>6</v>
      </c>
      <c r="F1313">
        <v>0</v>
      </c>
      <c r="G1313">
        <v>2105</v>
      </c>
      <c r="H1313" s="17" t="s">
        <v>1213</v>
      </c>
      <c r="I1313">
        <v>40</v>
      </c>
      <c r="J1313">
        <v>0</v>
      </c>
      <c r="K1313" s="17" t="s">
        <v>2825</v>
      </c>
      <c r="L1313" s="1">
        <v>44615</v>
      </c>
      <c r="M1313">
        <v>55.64</v>
      </c>
      <c r="N1313" s="17" t="s">
        <v>437</v>
      </c>
      <c r="O1313">
        <v>213</v>
      </c>
      <c r="P1313" s="17" t="s">
        <v>438</v>
      </c>
      <c r="Q1313">
        <v>0</v>
      </c>
      <c r="R1313" s="17" t="s">
        <v>439</v>
      </c>
      <c r="S1313" s="17" t="s">
        <v>440</v>
      </c>
      <c r="T1313" s="17" t="s">
        <v>438</v>
      </c>
      <c r="U1313">
        <v>0</v>
      </c>
      <c r="V1313">
        <v>0</v>
      </c>
      <c r="W1313" s="17" t="s">
        <v>2826</v>
      </c>
      <c r="X1313" s="17" t="s">
        <v>442</v>
      </c>
      <c r="Y1313">
        <v>0</v>
      </c>
      <c r="Z1313" s="17" t="s">
        <v>486</v>
      </c>
      <c r="AA1313" s="17" t="s">
        <v>443</v>
      </c>
      <c r="AB1313" s="17" t="s">
        <v>444</v>
      </c>
      <c r="AC1313">
        <v>0</v>
      </c>
      <c r="AD1313">
        <v>0</v>
      </c>
      <c r="AE1313">
        <v>0</v>
      </c>
      <c r="AF1313">
        <v>2022</v>
      </c>
      <c r="AG1313" s="1">
        <v>44562</v>
      </c>
      <c r="AH1313" s="1">
        <v>44773</v>
      </c>
      <c r="AI1313" s="1">
        <v>44785</v>
      </c>
      <c r="AJ1313" s="17" t="s">
        <v>34</v>
      </c>
      <c r="AK1313" s="17" t="s">
        <v>35</v>
      </c>
      <c r="AL1313" s="17" t="s">
        <v>10388</v>
      </c>
      <c r="AM1313" s="17">
        <f>MONTH(EMPENHO[[#This Row],[data_empenho]])</f>
        <v>2</v>
      </c>
    </row>
    <row r="1314" spans="1:39" x14ac:dyDescent="0.25">
      <c r="A1314">
        <v>3</v>
      </c>
      <c r="B1314">
        <v>301</v>
      </c>
      <c r="C1314">
        <v>4</v>
      </c>
      <c r="D1314">
        <v>122</v>
      </c>
      <c r="E1314">
        <v>1</v>
      </c>
      <c r="F1314">
        <v>0</v>
      </c>
      <c r="G1314">
        <v>2067</v>
      </c>
      <c r="H1314" s="17" t="s">
        <v>1173</v>
      </c>
      <c r="I1314">
        <v>1</v>
      </c>
      <c r="J1314">
        <v>0</v>
      </c>
      <c r="K1314" s="17" t="s">
        <v>2827</v>
      </c>
      <c r="L1314" s="1">
        <v>44615</v>
      </c>
      <c r="M1314">
        <v>4211.26</v>
      </c>
      <c r="N1314" s="17" t="s">
        <v>437</v>
      </c>
      <c r="O1314">
        <v>213</v>
      </c>
      <c r="P1314" s="17" t="s">
        <v>438</v>
      </c>
      <c r="Q1314">
        <v>0</v>
      </c>
      <c r="R1314" s="17" t="s">
        <v>439</v>
      </c>
      <c r="S1314" s="17" t="s">
        <v>440</v>
      </c>
      <c r="T1314" s="17" t="s">
        <v>438</v>
      </c>
      <c r="U1314">
        <v>0</v>
      </c>
      <c r="V1314">
        <v>0</v>
      </c>
      <c r="W1314" s="17" t="s">
        <v>2828</v>
      </c>
      <c r="X1314" s="17" t="s">
        <v>442</v>
      </c>
      <c r="Y1314">
        <v>0</v>
      </c>
      <c r="Z1314" s="17" t="s">
        <v>486</v>
      </c>
      <c r="AA1314" s="17" t="s">
        <v>443</v>
      </c>
      <c r="AB1314" s="17" t="s">
        <v>444</v>
      </c>
      <c r="AC1314">
        <v>0</v>
      </c>
      <c r="AD1314">
        <v>0</v>
      </c>
      <c r="AE1314">
        <v>0</v>
      </c>
      <c r="AF1314">
        <v>2022</v>
      </c>
      <c r="AG1314" s="1">
        <v>44562</v>
      </c>
      <c r="AH1314" s="1">
        <v>44773</v>
      </c>
      <c r="AI1314" s="1">
        <v>44785</v>
      </c>
      <c r="AJ1314" s="17" t="s">
        <v>34</v>
      </c>
      <c r="AK1314" s="17" t="s">
        <v>35</v>
      </c>
      <c r="AL1314" s="17" t="s">
        <v>10388</v>
      </c>
      <c r="AM1314" s="17">
        <f>MONTH(EMPENHO[[#This Row],[data_empenho]])</f>
        <v>2</v>
      </c>
    </row>
    <row r="1315" spans="1:39" x14ac:dyDescent="0.25">
      <c r="A1315">
        <v>3</v>
      </c>
      <c r="B1315">
        <v>301</v>
      </c>
      <c r="C1315">
        <v>4</v>
      </c>
      <c r="D1315">
        <v>122</v>
      </c>
      <c r="E1315">
        <v>1</v>
      </c>
      <c r="F1315">
        <v>0</v>
      </c>
      <c r="G1315">
        <v>2067</v>
      </c>
      <c r="H1315" s="17" t="s">
        <v>1181</v>
      </c>
      <c r="I1315">
        <v>1</v>
      </c>
      <c r="J1315">
        <v>0</v>
      </c>
      <c r="K1315" s="17" t="s">
        <v>2829</v>
      </c>
      <c r="L1315" s="1">
        <v>44615</v>
      </c>
      <c r="M1315">
        <v>1225.95</v>
      </c>
      <c r="N1315" s="17" t="s">
        <v>437</v>
      </c>
      <c r="O1315">
        <v>213</v>
      </c>
      <c r="P1315" s="17" t="s">
        <v>438</v>
      </c>
      <c r="Q1315">
        <v>0</v>
      </c>
      <c r="R1315" s="17" t="s">
        <v>439</v>
      </c>
      <c r="S1315" s="17" t="s">
        <v>440</v>
      </c>
      <c r="T1315" s="17" t="s">
        <v>438</v>
      </c>
      <c r="U1315">
        <v>0</v>
      </c>
      <c r="V1315">
        <v>0</v>
      </c>
      <c r="W1315" s="17" t="s">
        <v>2830</v>
      </c>
      <c r="X1315" s="17" t="s">
        <v>442</v>
      </c>
      <c r="Y1315">
        <v>0</v>
      </c>
      <c r="Z1315" s="17" t="s">
        <v>486</v>
      </c>
      <c r="AA1315" s="17" t="s">
        <v>443</v>
      </c>
      <c r="AB1315" s="17" t="s">
        <v>444</v>
      </c>
      <c r="AC1315">
        <v>0</v>
      </c>
      <c r="AD1315">
        <v>0</v>
      </c>
      <c r="AE1315">
        <v>0</v>
      </c>
      <c r="AF1315">
        <v>2022</v>
      </c>
      <c r="AG1315" s="1">
        <v>44562</v>
      </c>
      <c r="AH1315" s="1">
        <v>44773</v>
      </c>
      <c r="AI1315" s="1">
        <v>44785</v>
      </c>
      <c r="AJ1315" s="17" t="s">
        <v>34</v>
      </c>
      <c r="AK1315" s="17" t="s">
        <v>35</v>
      </c>
      <c r="AL1315" s="17" t="s">
        <v>10388</v>
      </c>
      <c r="AM1315" s="17">
        <f>MONTH(EMPENHO[[#This Row],[data_empenho]])</f>
        <v>2</v>
      </c>
    </row>
    <row r="1316" spans="1:39" x14ac:dyDescent="0.25">
      <c r="A1316">
        <v>3</v>
      </c>
      <c r="B1316">
        <v>301</v>
      </c>
      <c r="C1316">
        <v>4</v>
      </c>
      <c r="D1316">
        <v>122</v>
      </c>
      <c r="E1316">
        <v>1</v>
      </c>
      <c r="F1316">
        <v>0</v>
      </c>
      <c r="G1316">
        <v>2067</v>
      </c>
      <c r="H1316" s="17" t="s">
        <v>1176</v>
      </c>
      <c r="I1316">
        <v>1</v>
      </c>
      <c r="J1316">
        <v>0</v>
      </c>
      <c r="K1316" s="17" t="s">
        <v>2831</v>
      </c>
      <c r="L1316" s="1">
        <v>44615</v>
      </c>
      <c r="M1316">
        <v>204.42</v>
      </c>
      <c r="N1316" s="17" t="s">
        <v>437</v>
      </c>
      <c r="O1316">
        <v>213</v>
      </c>
      <c r="P1316" s="17" t="s">
        <v>438</v>
      </c>
      <c r="Q1316">
        <v>0</v>
      </c>
      <c r="R1316" s="17" t="s">
        <v>439</v>
      </c>
      <c r="S1316" s="17" t="s">
        <v>440</v>
      </c>
      <c r="T1316" s="17" t="s">
        <v>438</v>
      </c>
      <c r="U1316">
        <v>0</v>
      </c>
      <c r="V1316">
        <v>0</v>
      </c>
      <c r="W1316" s="17" t="s">
        <v>2832</v>
      </c>
      <c r="X1316" s="17" t="s">
        <v>442</v>
      </c>
      <c r="Y1316">
        <v>0</v>
      </c>
      <c r="Z1316" s="17" t="s">
        <v>486</v>
      </c>
      <c r="AA1316" s="17" t="s">
        <v>443</v>
      </c>
      <c r="AB1316" s="17" t="s">
        <v>444</v>
      </c>
      <c r="AC1316">
        <v>0</v>
      </c>
      <c r="AD1316">
        <v>0</v>
      </c>
      <c r="AE1316">
        <v>0</v>
      </c>
      <c r="AF1316">
        <v>2022</v>
      </c>
      <c r="AG1316" s="1">
        <v>44562</v>
      </c>
      <c r="AH1316" s="1">
        <v>44773</v>
      </c>
      <c r="AI1316" s="1">
        <v>44785</v>
      </c>
      <c r="AJ1316" s="17" t="s">
        <v>34</v>
      </c>
      <c r="AK1316" s="17" t="s">
        <v>35</v>
      </c>
      <c r="AL1316" s="17" t="s">
        <v>10388</v>
      </c>
      <c r="AM1316" s="17">
        <f>MONTH(EMPENHO[[#This Row],[data_empenho]])</f>
        <v>2</v>
      </c>
    </row>
    <row r="1317" spans="1:39" x14ac:dyDescent="0.25">
      <c r="A1317">
        <v>3</v>
      </c>
      <c r="B1317">
        <v>301</v>
      </c>
      <c r="C1317">
        <v>4</v>
      </c>
      <c r="D1317">
        <v>122</v>
      </c>
      <c r="E1317">
        <v>1</v>
      </c>
      <c r="F1317">
        <v>0</v>
      </c>
      <c r="G1317">
        <v>2068</v>
      </c>
      <c r="H1317" s="17" t="s">
        <v>1173</v>
      </c>
      <c r="I1317">
        <v>1</v>
      </c>
      <c r="J1317">
        <v>0</v>
      </c>
      <c r="K1317" s="17" t="s">
        <v>2833</v>
      </c>
      <c r="L1317" s="1">
        <v>44615</v>
      </c>
      <c r="M1317">
        <v>18077.259999999998</v>
      </c>
      <c r="N1317" s="17" t="s">
        <v>437</v>
      </c>
      <c r="O1317">
        <v>213</v>
      </c>
      <c r="P1317" s="17" t="s">
        <v>438</v>
      </c>
      <c r="Q1317">
        <v>0</v>
      </c>
      <c r="R1317" s="17" t="s">
        <v>439</v>
      </c>
      <c r="S1317" s="17" t="s">
        <v>440</v>
      </c>
      <c r="T1317" s="17" t="s">
        <v>438</v>
      </c>
      <c r="U1317">
        <v>0</v>
      </c>
      <c r="V1317">
        <v>0</v>
      </c>
      <c r="W1317" s="17" t="s">
        <v>2834</v>
      </c>
      <c r="X1317" s="17" t="s">
        <v>442</v>
      </c>
      <c r="Y1317">
        <v>0</v>
      </c>
      <c r="Z1317" s="17" t="s">
        <v>486</v>
      </c>
      <c r="AA1317" s="17" t="s">
        <v>443</v>
      </c>
      <c r="AB1317" s="17" t="s">
        <v>444</v>
      </c>
      <c r="AC1317">
        <v>0</v>
      </c>
      <c r="AD1317">
        <v>0</v>
      </c>
      <c r="AE1317">
        <v>0</v>
      </c>
      <c r="AF1317">
        <v>2022</v>
      </c>
      <c r="AG1317" s="1">
        <v>44562</v>
      </c>
      <c r="AH1317" s="1">
        <v>44773</v>
      </c>
      <c r="AI1317" s="1">
        <v>44785</v>
      </c>
      <c r="AJ1317" s="17" t="s">
        <v>34</v>
      </c>
      <c r="AK1317" s="17" t="s">
        <v>35</v>
      </c>
      <c r="AL1317" s="17" t="s">
        <v>10388</v>
      </c>
      <c r="AM1317" s="17">
        <f>MONTH(EMPENHO[[#This Row],[data_empenho]])</f>
        <v>2</v>
      </c>
    </row>
    <row r="1318" spans="1:39" x14ac:dyDescent="0.25">
      <c r="A1318">
        <v>3</v>
      </c>
      <c r="B1318">
        <v>301</v>
      </c>
      <c r="C1318">
        <v>4</v>
      </c>
      <c r="D1318">
        <v>122</v>
      </c>
      <c r="E1318">
        <v>1</v>
      </c>
      <c r="F1318">
        <v>0</v>
      </c>
      <c r="G1318">
        <v>2068</v>
      </c>
      <c r="H1318" s="17" t="s">
        <v>1184</v>
      </c>
      <c r="I1318">
        <v>1</v>
      </c>
      <c r="J1318">
        <v>0</v>
      </c>
      <c r="K1318" s="17" t="s">
        <v>2835</v>
      </c>
      <c r="L1318" s="1">
        <v>44615</v>
      </c>
      <c r="M1318">
        <v>712.62</v>
      </c>
      <c r="N1318" s="17" t="s">
        <v>437</v>
      </c>
      <c r="O1318">
        <v>213</v>
      </c>
      <c r="P1318" s="17" t="s">
        <v>438</v>
      </c>
      <c r="Q1318">
        <v>0</v>
      </c>
      <c r="R1318" s="17" t="s">
        <v>439</v>
      </c>
      <c r="S1318" s="17" t="s">
        <v>440</v>
      </c>
      <c r="T1318" s="17" t="s">
        <v>438</v>
      </c>
      <c r="U1318">
        <v>0</v>
      </c>
      <c r="V1318">
        <v>0</v>
      </c>
      <c r="W1318" s="17" t="s">
        <v>2836</v>
      </c>
      <c r="X1318" s="17" t="s">
        <v>442</v>
      </c>
      <c r="Y1318">
        <v>0</v>
      </c>
      <c r="Z1318" s="17" t="s">
        <v>486</v>
      </c>
      <c r="AA1318" s="17" t="s">
        <v>443</v>
      </c>
      <c r="AB1318" s="17" t="s">
        <v>444</v>
      </c>
      <c r="AC1318">
        <v>0</v>
      </c>
      <c r="AD1318">
        <v>0</v>
      </c>
      <c r="AE1318">
        <v>0</v>
      </c>
      <c r="AF1318">
        <v>2022</v>
      </c>
      <c r="AG1318" s="1">
        <v>44562</v>
      </c>
      <c r="AH1318" s="1">
        <v>44773</v>
      </c>
      <c r="AI1318" s="1">
        <v>44785</v>
      </c>
      <c r="AJ1318" s="17" t="s">
        <v>34</v>
      </c>
      <c r="AK1318" s="17" t="s">
        <v>35</v>
      </c>
      <c r="AL1318" s="17" t="s">
        <v>10388</v>
      </c>
      <c r="AM1318" s="17">
        <f>MONTH(EMPENHO[[#This Row],[data_empenho]])</f>
        <v>2</v>
      </c>
    </row>
    <row r="1319" spans="1:39" x14ac:dyDescent="0.25">
      <c r="A1319">
        <v>3</v>
      </c>
      <c r="B1319">
        <v>301</v>
      </c>
      <c r="C1319">
        <v>4</v>
      </c>
      <c r="D1319">
        <v>122</v>
      </c>
      <c r="E1319">
        <v>1</v>
      </c>
      <c r="F1319">
        <v>0</v>
      </c>
      <c r="G1319">
        <v>2068</v>
      </c>
      <c r="H1319" s="17" t="s">
        <v>1176</v>
      </c>
      <c r="I1319">
        <v>1</v>
      </c>
      <c r="J1319">
        <v>0</v>
      </c>
      <c r="K1319" s="17" t="s">
        <v>2837</v>
      </c>
      <c r="L1319" s="1">
        <v>44615</v>
      </c>
      <c r="M1319">
        <v>1180.82</v>
      </c>
      <c r="N1319" s="17" t="s">
        <v>437</v>
      </c>
      <c r="O1319">
        <v>213</v>
      </c>
      <c r="P1319" s="17" t="s">
        <v>438</v>
      </c>
      <c r="Q1319">
        <v>0</v>
      </c>
      <c r="R1319" s="17" t="s">
        <v>439</v>
      </c>
      <c r="S1319" s="17" t="s">
        <v>440</v>
      </c>
      <c r="T1319" s="17" t="s">
        <v>438</v>
      </c>
      <c r="U1319">
        <v>0</v>
      </c>
      <c r="V1319">
        <v>0</v>
      </c>
      <c r="W1319" s="17" t="s">
        <v>2838</v>
      </c>
      <c r="X1319" s="17" t="s">
        <v>442</v>
      </c>
      <c r="Y1319">
        <v>0</v>
      </c>
      <c r="Z1319" s="17" t="s">
        <v>486</v>
      </c>
      <c r="AA1319" s="17" t="s">
        <v>443</v>
      </c>
      <c r="AB1319" s="17" t="s">
        <v>444</v>
      </c>
      <c r="AC1319">
        <v>0</v>
      </c>
      <c r="AD1319">
        <v>0</v>
      </c>
      <c r="AE1319">
        <v>0</v>
      </c>
      <c r="AF1319">
        <v>2022</v>
      </c>
      <c r="AG1319" s="1">
        <v>44562</v>
      </c>
      <c r="AH1319" s="1">
        <v>44773</v>
      </c>
      <c r="AI1319" s="1">
        <v>44785</v>
      </c>
      <c r="AJ1319" s="17" t="s">
        <v>34</v>
      </c>
      <c r="AK1319" s="17" t="s">
        <v>35</v>
      </c>
      <c r="AL1319" s="17" t="s">
        <v>10388</v>
      </c>
      <c r="AM1319" s="17">
        <f>MONTH(EMPENHO[[#This Row],[data_empenho]])</f>
        <v>2</v>
      </c>
    </row>
    <row r="1320" spans="1:39" x14ac:dyDescent="0.25">
      <c r="A1320">
        <v>3</v>
      </c>
      <c r="B1320">
        <v>301</v>
      </c>
      <c r="C1320">
        <v>4</v>
      </c>
      <c r="D1320">
        <v>122</v>
      </c>
      <c r="E1320">
        <v>1</v>
      </c>
      <c r="F1320">
        <v>0</v>
      </c>
      <c r="G1320">
        <v>2067</v>
      </c>
      <c r="H1320" s="17" t="s">
        <v>1195</v>
      </c>
      <c r="I1320">
        <v>1</v>
      </c>
      <c r="J1320">
        <v>0</v>
      </c>
      <c r="K1320" s="17" t="s">
        <v>2839</v>
      </c>
      <c r="L1320" s="1">
        <v>44615</v>
      </c>
      <c r="M1320">
        <v>40.200000000000003</v>
      </c>
      <c r="N1320" s="17" t="s">
        <v>437</v>
      </c>
      <c r="O1320">
        <v>213</v>
      </c>
      <c r="P1320" s="17" t="s">
        <v>438</v>
      </c>
      <c r="Q1320">
        <v>0</v>
      </c>
      <c r="R1320" s="17" t="s">
        <v>439</v>
      </c>
      <c r="S1320" s="17" t="s">
        <v>440</v>
      </c>
      <c r="T1320" s="17" t="s">
        <v>438</v>
      </c>
      <c r="U1320">
        <v>0</v>
      </c>
      <c r="V1320">
        <v>0</v>
      </c>
      <c r="W1320" s="17" t="s">
        <v>2840</v>
      </c>
      <c r="X1320" s="17" t="s">
        <v>442</v>
      </c>
      <c r="Y1320">
        <v>0</v>
      </c>
      <c r="Z1320" s="17" t="s">
        <v>486</v>
      </c>
      <c r="AA1320" s="17" t="s">
        <v>443</v>
      </c>
      <c r="AB1320" s="17" t="s">
        <v>444</v>
      </c>
      <c r="AC1320">
        <v>0</v>
      </c>
      <c r="AD1320">
        <v>0</v>
      </c>
      <c r="AE1320">
        <v>0</v>
      </c>
      <c r="AF1320">
        <v>2022</v>
      </c>
      <c r="AG1320" s="1">
        <v>44562</v>
      </c>
      <c r="AH1320" s="1">
        <v>44773</v>
      </c>
      <c r="AI1320" s="1">
        <v>44785</v>
      </c>
      <c r="AJ1320" s="17" t="s">
        <v>34</v>
      </c>
      <c r="AK1320" s="17" t="s">
        <v>35</v>
      </c>
      <c r="AL1320" s="17" t="s">
        <v>10388</v>
      </c>
      <c r="AM1320" s="17">
        <f>MONTH(EMPENHO[[#This Row],[data_empenho]])</f>
        <v>2</v>
      </c>
    </row>
    <row r="1321" spans="1:39" x14ac:dyDescent="0.25">
      <c r="A1321">
        <v>3</v>
      </c>
      <c r="B1321">
        <v>301</v>
      </c>
      <c r="C1321">
        <v>4</v>
      </c>
      <c r="D1321">
        <v>122</v>
      </c>
      <c r="E1321">
        <v>1</v>
      </c>
      <c r="F1321">
        <v>0</v>
      </c>
      <c r="G1321">
        <v>2068</v>
      </c>
      <c r="H1321" s="17" t="s">
        <v>1145</v>
      </c>
      <c r="I1321">
        <v>1</v>
      </c>
      <c r="J1321">
        <v>0</v>
      </c>
      <c r="K1321" s="17" t="s">
        <v>2841</v>
      </c>
      <c r="L1321" s="1">
        <v>44615</v>
      </c>
      <c r="M1321">
        <v>3119.46</v>
      </c>
      <c r="N1321" s="17" t="s">
        <v>437</v>
      </c>
      <c r="O1321">
        <v>213</v>
      </c>
      <c r="P1321" s="17" t="s">
        <v>438</v>
      </c>
      <c r="Q1321">
        <v>0</v>
      </c>
      <c r="R1321" s="17" t="s">
        <v>439</v>
      </c>
      <c r="S1321" s="17" t="s">
        <v>440</v>
      </c>
      <c r="T1321" s="17" t="s">
        <v>438</v>
      </c>
      <c r="U1321">
        <v>0</v>
      </c>
      <c r="V1321">
        <v>0</v>
      </c>
      <c r="W1321" s="17" t="s">
        <v>2842</v>
      </c>
      <c r="X1321" s="17" t="s">
        <v>442</v>
      </c>
      <c r="Y1321">
        <v>0</v>
      </c>
      <c r="Z1321" s="17" t="s">
        <v>486</v>
      </c>
      <c r="AA1321" s="17" t="s">
        <v>443</v>
      </c>
      <c r="AB1321" s="17" t="s">
        <v>444</v>
      </c>
      <c r="AC1321">
        <v>0</v>
      </c>
      <c r="AD1321">
        <v>0</v>
      </c>
      <c r="AE1321">
        <v>0</v>
      </c>
      <c r="AF1321">
        <v>2022</v>
      </c>
      <c r="AG1321" s="1">
        <v>44562</v>
      </c>
      <c r="AH1321" s="1">
        <v>44773</v>
      </c>
      <c r="AI1321" s="1">
        <v>44785</v>
      </c>
      <c r="AJ1321" s="17" t="s">
        <v>34</v>
      </c>
      <c r="AK1321" s="17" t="s">
        <v>35</v>
      </c>
      <c r="AL1321" s="17" t="s">
        <v>10388</v>
      </c>
      <c r="AM1321" s="17">
        <f>MONTH(EMPENHO[[#This Row],[data_empenho]])</f>
        <v>2</v>
      </c>
    </row>
    <row r="1322" spans="1:39" x14ac:dyDescent="0.25">
      <c r="A1322">
        <v>3</v>
      </c>
      <c r="B1322">
        <v>301</v>
      </c>
      <c r="C1322">
        <v>4</v>
      </c>
      <c r="D1322">
        <v>122</v>
      </c>
      <c r="E1322">
        <v>1</v>
      </c>
      <c r="F1322">
        <v>0</v>
      </c>
      <c r="G1322">
        <v>2068</v>
      </c>
      <c r="H1322" s="17" t="s">
        <v>1145</v>
      </c>
      <c r="I1322">
        <v>1</v>
      </c>
      <c r="J1322">
        <v>0</v>
      </c>
      <c r="K1322" s="17" t="s">
        <v>2843</v>
      </c>
      <c r="L1322" s="1">
        <v>44615</v>
      </c>
      <c r="M1322">
        <v>2079.64</v>
      </c>
      <c r="N1322" s="17" t="s">
        <v>437</v>
      </c>
      <c r="O1322">
        <v>213</v>
      </c>
      <c r="P1322" s="17" t="s">
        <v>438</v>
      </c>
      <c r="Q1322">
        <v>0</v>
      </c>
      <c r="R1322" s="17" t="s">
        <v>439</v>
      </c>
      <c r="S1322" s="17" t="s">
        <v>440</v>
      </c>
      <c r="T1322" s="17" t="s">
        <v>438</v>
      </c>
      <c r="U1322">
        <v>0</v>
      </c>
      <c r="V1322">
        <v>0</v>
      </c>
      <c r="W1322" s="17" t="s">
        <v>2844</v>
      </c>
      <c r="X1322" s="17" t="s">
        <v>442</v>
      </c>
      <c r="Y1322">
        <v>0</v>
      </c>
      <c r="Z1322" s="17" t="s">
        <v>486</v>
      </c>
      <c r="AA1322" s="17" t="s">
        <v>443</v>
      </c>
      <c r="AB1322" s="17" t="s">
        <v>444</v>
      </c>
      <c r="AC1322">
        <v>0</v>
      </c>
      <c r="AD1322">
        <v>0</v>
      </c>
      <c r="AE1322">
        <v>0</v>
      </c>
      <c r="AF1322">
        <v>2022</v>
      </c>
      <c r="AG1322" s="1">
        <v>44562</v>
      </c>
      <c r="AH1322" s="1">
        <v>44773</v>
      </c>
      <c r="AI1322" s="1">
        <v>44785</v>
      </c>
      <c r="AJ1322" s="17" t="s">
        <v>34</v>
      </c>
      <c r="AK1322" s="17" t="s">
        <v>35</v>
      </c>
      <c r="AL1322" s="17" t="s">
        <v>10388</v>
      </c>
      <c r="AM1322" s="17">
        <f>MONTH(EMPENHO[[#This Row],[data_empenho]])</f>
        <v>2</v>
      </c>
    </row>
    <row r="1323" spans="1:39" x14ac:dyDescent="0.25">
      <c r="A1323">
        <v>2</v>
      </c>
      <c r="B1323">
        <v>201</v>
      </c>
      <c r="C1323">
        <v>4</v>
      </c>
      <c r="D1323">
        <v>122</v>
      </c>
      <c r="E1323">
        <v>1</v>
      </c>
      <c r="F1323">
        <v>0</v>
      </c>
      <c r="G1323">
        <v>2078</v>
      </c>
      <c r="H1323" s="17" t="s">
        <v>1145</v>
      </c>
      <c r="I1323">
        <v>1</v>
      </c>
      <c r="J1323">
        <v>0</v>
      </c>
      <c r="K1323" s="17" t="s">
        <v>2845</v>
      </c>
      <c r="L1323" s="1">
        <v>44615</v>
      </c>
      <c r="M1323">
        <v>2079.64</v>
      </c>
      <c r="N1323" s="17" t="s">
        <v>437</v>
      </c>
      <c r="O1323">
        <v>213</v>
      </c>
      <c r="P1323" s="17" t="s">
        <v>438</v>
      </c>
      <c r="Q1323">
        <v>0</v>
      </c>
      <c r="R1323" s="17" t="s">
        <v>439</v>
      </c>
      <c r="S1323" s="17" t="s">
        <v>440</v>
      </c>
      <c r="T1323" s="17" t="s">
        <v>438</v>
      </c>
      <c r="U1323">
        <v>0</v>
      </c>
      <c r="V1323">
        <v>0</v>
      </c>
      <c r="W1323" s="17" t="s">
        <v>2846</v>
      </c>
      <c r="X1323" s="17" t="s">
        <v>442</v>
      </c>
      <c r="Y1323">
        <v>0</v>
      </c>
      <c r="Z1323" s="17" t="s">
        <v>486</v>
      </c>
      <c r="AA1323" s="17" t="s">
        <v>443</v>
      </c>
      <c r="AB1323" s="17" t="s">
        <v>444</v>
      </c>
      <c r="AC1323">
        <v>0</v>
      </c>
      <c r="AD1323">
        <v>0</v>
      </c>
      <c r="AE1323">
        <v>0</v>
      </c>
      <c r="AF1323">
        <v>2022</v>
      </c>
      <c r="AG1323" s="1">
        <v>44562</v>
      </c>
      <c r="AH1323" s="1">
        <v>44773</v>
      </c>
      <c r="AI1323" s="1">
        <v>44785</v>
      </c>
      <c r="AJ1323" s="17" t="s">
        <v>34</v>
      </c>
      <c r="AK1323" s="17" t="s">
        <v>35</v>
      </c>
      <c r="AL1323" s="17" t="s">
        <v>10388</v>
      </c>
      <c r="AM1323" s="17">
        <f>MONTH(EMPENHO[[#This Row],[data_empenho]])</f>
        <v>2</v>
      </c>
    </row>
    <row r="1324" spans="1:39" x14ac:dyDescent="0.25">
      <c r="A1324">
        <v>4</v>
      </c>
      <c r="B1324">
        <v>401</v>
      </c>
      <c r="C1324">
        <v>4</v>
      </c>
      <c r="D1324">
        <v>123</v>
      </c>
      <c r="E1324">
        <v>1</v>
      </c>
      <c r="F1324">
        <v>0</v>
      </c>
      <c r="G1324">
        <v>2075</v>
      </c>
      <c r="H1324" s="17" t="s">
        <v>1173</v>
      </c>
      <c r="I1324">
        <v>1</v>
      </c>
      <c r="J1324">
        <v>0</v>
      </c>
      <c r="K1324" s="17" t="s">
        <v>2847</v>
      </c>
      <c r="L1324" s="1">
        <v>44615</v>
      </c>
      <c r="M1324">
        <v>26836.18</v>
      </c>
      <c r="N1324" s="17" t="s">
        <v>437</v>
      </c>
      <c r="O1324">
        <v>213</v>
      </c>
      <c r="P1324" s="17" t="s">
        <v>438</v>
      </c>
      <c r="Q1324">
        <v>0</v>
      </c>
      <c r="R1324" s="17" t="s">
        <v>439</v>
      </c>
      <c r="S1324" s="17" t="s">
        <v>440</v>
      </c>
      <c r="T1324" s="17" t="s">
        <v>438</v>
      </c>
      <c r="U1324">
        <v>0</v>
      </c>
      <c r="V1324">
        <v>0</v>
      </c>
      <c r="W1324" s="17" t="s">
        <v>2848</v>
      </c>
      <c r="X1324" s="17" t="s">
        <v>442</v>
      </c>
      <c r="Y1324">
        <v>0</v>
      </c>
      <c r="Z1324" s="17" t="s">
        <v>486</v>
      </c>
      <c r="AA1324" s="17" t="s">
        <v>443</v>
      </c>
      <c r="AB1324" s="17" t="s">
        <v>444</v>
      </c>
      <c r="AC1324">
        <v>0</v>
      </c>
      <c r="AD1324">
        <v>0</v>
      </c>
      <c r="AE1324">
        <v>0</v>
      </c>
      <c r="AF1324">
        <v>2022</v>
      </c>
      <c r="AG1324" s="1">
        <v>44562</v>
      </c>
      <c r="AH1324" s="1">
        <v>44773</v>
      </c>
      <c r="AI1324" s="1">
        <v>44785</v>
      </c>
      <c r="AJ1324" s="17" t="s">
        <v>34</v>
      </c>
      <c r="AK1324" s="17" t="s">
        <v>35</v>
      </c>
      <c r="AL1324" s="17" t="s">
        <v>10388</v>
      </c>
      <c r="AM1324" s="17">
        <f>MONTH(EMPENHO[[#This Row],[data_empenho]])</f>
        <v>2</v>
      </c>
    </row>
    <row r="1325" spans="1:39" x14ac:dyDescent="0.25">
      <c r="A1325">
        <v>4</v>
      </c>
      <c r="B1325">
        <v>401</v>
      </c>
      <c r="C1325">
        <v>4</v>
      </c>
      <c r="D1325">
        <v>123</v>
      </c>
      <c r="E1325">
        <v>1</v>
      </c>
      <c r="F1325">
        <v>0</v>
      </c>
      <c r="G1325">
        <v>2075</v>
      </c>
      <c r="H1325" s="17" t="s">
        <v>1145</v>
      </c>
      <c r="I1325">
        <v>1</v>
      </c>
      <c r="J1325">
        <v>0</v>
      </c>
      <c r="K1325" s="17" t="s">
        <v>2849</v>
      </c>
      <c r="L1325" s="1">
        <v>44615</v>
      </c>
      <c r="M1325">
        <v>695.9</v>
      </c>
      <c r="N1325" s="17" t="s">
        <v>437</v>
      </c>
      <c r="O1325">
        <v>213</v>
      </c>
      <c r="P1325" s="17" t="s">
        <v>438</v>
      </c>
      <c r="Q1325">
        <v>0</v>
      </c>
      <c r="R1325" s="17" t="s">
        <v>439</v>
      </c>
      <c r="S1325" s="17" t="s">
        <v>440</v>
      </c>
      <c r="T1325" s="17" t="s">
        <v>438</v>
      </c>
      <c r="U1325">
        <v>0</v>
      </c>
      <c r="V1325">
        <v>0</v>
      </c>
      <c r="W1325" s="17" t="s">
        <v>2850</v>
      </c>
      <c r="X1325" s="17" t="s">
        <v>442</v>
      </c>
      <c r="Y1325">
        <v>0</v>
      </c>
      <c r="Z1325" s="17" t="s">
        <v>486</v>
      </c>
      <c r="AA1325" s="17" t="s">
        <v>443</v>
      </c>
      <c r="AB1325" s="17" t="s">
        <v>444</v>
      </c>
      <c r="AC1325">
        <v>0</v>
      </c>
      <c r="AD1325">
        <v>0</v>
      </c>
      <c r="AE1325">
        <v>0</v>
      </c>
      <c r="AF1325">
        <v>2022</v>
      </c>
      <c r="AG1325" s="1">
        <v>44562</v>
      </c>
      <c r="AH1325" s="1">
        <v>44773</v>
      </c>
      <c r="AI1325" s="1">
        <v>44785</v>
      </c>
      <c r="AJ1325" s="17" t="s">
        <v>34</v>
      </c>
      <c r="AK1325" s="17" t="s">
        <v>35</v>
      </c>
      <c r="AL1325" s="17" t="s">
        <v>10388</v>
      </c>
      <c r="AM1325" s="17">
        <f>MONTH(EMPENHO[[#This Row],[data_empenho]])</f>
        <v>2</v>
      </c>
    </row>
    <row r="1326" spans="1:39" x14ac:dyDescent="0.25">
      <c r="A1326">
        <v>4</v>
      </c>
      <c r="B1326">
        <v>401</v>
      </c>
      <c r="C1326">
        <v>4</v>
      </c>
      <c r="D1326">
        <v>123</v>
      </c>
      <c r="E1326">
        <v>1</v>
      </c>
      <c r="F1326">
        <v>0</v>
      </c>
      <c r="G1326">
        <v>2075</v>
      </c>
      <c r="H1326" s="17" t="s">
        <v>2851</v>
      </c>
      <c r="I1326">
        <v>1</v>
      </c>
      <c r="J1326">
        <v>0</v>
      </c>
      <c r="K1326" s="17" t="s">
        <v>2852</v>
      </c>
      <c r="L1326" s="1">
        <v>44615</v>
      </c>
      <c r="M1326">
        <v>142.97999999999999</v>
      </c>
      <c r="N1326" s="17" t="s">
        <v>437</v>
      </c>
      <c r="O1326">
        <v>213</v>
      </c>
      <c r="P1326" s="17" t="s">
        <v>438</v>
      </c>
      <c r="Q1326">
        <v>0</v>
      </c>
      <c r="R1326" s="17" t="s">
        <v>439</v>
      </c>
      <c r="S1326" s="17" t="s">
        <v>440</v>
      </c>
      <c r="T1326" s="17" t="s">
        <v>438</v>
      </c>
      <c r="U1326">
        <v>0</v>
      </c>
      <c r="V1326">
        <v>0</v>
      </c>
      <c r="W1326" s="17" t="s">
        <v>2853</v>
      </c>
      <c r="X1326" s="17" t="s">
        <v>442</v>
      </c>
      <c r="Y1326">
        <v>0</v>
      </c>
      <c r="Z1326" s="17" t="s">
        <v>486</v>
      </c>
      <c r="AA1326" s="17" t="s">
        <v>443</v>
      </c>
      <c r="AB1326" s="17" t="s">
        <v>444</v>
      </c>
      <c r="AC1326">
        <v>0</v>
      </c>
      <c r="AD1326">
        <v>0</v>
      </c>
      <c r="AE1326">
        <v>0</v>
      </c>
      <c r="AF1326">
        <v>2022</v>
      </c>
      <c r="AG1326" s="1">
        <v>44562</v>
      </c>
      <c r="AH1326" s="1">
        <v>44773</v>
      </c>
      <c r="AI1326" s="1">
        <v>44785</v>
      </c>
      <c r="AJ1326" s="17" t="s">
        <v>34</v>
      </c>
      <c r="AK1326" s="17" t="s">
        <v>35</v>
      </c>
      <c r="AL1326" s="17" t="s">
        <v>10388</v>
      </c>
      <c r="AM1326" s="17">
        <f>MONTH(EMPENHO[[#This Row],[data_empenho]])</f>
        <v>2</v>
      </c>
    </row>
    <row r="1327" spans="1:39" x14ac:dyDescent="0.25">
      <c r="A1327">
        <v>4</v>
      </c>
      <c r="B1327">
        <v>401</v>
      </c>
      <c r="C1327">
        <v>4</v>
      </c>
      <c r="D1327">
        <v>123</v>
      </c>
      <c r="E1327">
        <v>1</v>
      </c>
      <c r="F1327">
        <v>0</v>
      </c>
      <c r="G1327">
        <v>2075</v>
      </c>
      <c r="H1327" s="17" t="s">
        <v>1184</v>
      </c>
      <c r="I1327">
        <v>1</v>
      </c>
      <c r="J1327">
        <v>0</v>
      </c>
      <c r="K1327" s="17" t="s">
        <v>2854</v>
      </c>
      <c r="L1327" s="1">
        <v>44615</v>
      </c>
      <c r="M1327">
        <v>2079.48</v>
      </c>
      <c r="N1327" s="17" t="s">
        <v>437</v>
      </c>
      <c r="O1327">
        <v>213</v>
      </c>
      <c r="P1327" s="17" t="s">
        <v>438</v>
      </c>
      <c r="Q1327">
        <v>0</v>
      </c>
      <c r="R1327" s="17" t="s">
        <v>439</v>
      </c>
      <c r="S1327" s="17" t="s">
        <v>440</v>
      </c>
      <c r="T1327" s="17" t="s">
        <v>438</v>
      </c>
      <c r="U1327">
        <v>0</v>
      </c>
      <c r="V1327">
        <v>0</v>
      </c>
      <c r="W1327" s="17" t="s">
        <v>2855</v>
      </c>
      <c r="X1327" s="17" t="s">
        <v>442</v>
      </c>
      <c r="Y1327">
        <v>0</v>
      </c>
      <c r="Z1327" s="17" t="s">
        <v>486</v>
      </c>
      <c r="AA1327" s="17" t="s">
        <v>443</v>
      </c>
      <c r="AB1327" s="17" t="s">
        <v>444</v>
      </c>
      <c r="AC1327">
        <v>0</v>
      </c>
      <c r="AD1327">
        <v>0</v>
      </c>
      <c r="AE1327">
        <v>0</v>
      </c>
      <c r="AF1327">
        <v>2022</v>
      </c>
      <c r="AG1327" s="1">
        <v>44562</v>
      </c>
      <c r="AH1327" s="1">
        <v>44773</v>
      </c>
      <c r="AI1327" s="1">
        <v>44785</v>
      </c>
      <c r="AJ1327" s="17" t="s">
        <v>34</v>
      </c>
      <c r="AK1327" s="17" t="s">
        <v>35</v>
      </c>
      <c r="AL1327" s="17" t="s">
        <v>10388</v>
      </c>
      <c r="AM1327" s="17">
        <f>MONTH(EMPENHO[[#This Row],[data_empenho]])</f>
        <v>2</v>
      </c>
    </row>
    <row r="1328" spans="1:39" x14ac:dyDescent="0.25">
      <c r="A1328">
        <v>4</v>
      </c>
      <c r="B1328">
        <v>401</v>
      </c>
      <c r="C1328">
        <v>4</v>
      </c>
      <c r="D1328">
        <v>123</v>
      </c>
      <c r="E1328">
        <v>1</v>
      </c>
      <c r="F1328">
        <v>0</v>
      </c>
      <c r="G1328">
        <v>2075</v>
      </c>
      <c r="H1328" s="17" t="s">
        <v>1176</v>
      </c>
      <c r="I1328">
        <v>1</v>
      </c>
      <c r="J1328">
        <v>0</v>
      </c>
      <c r="K1328" s="17" t="s">
        <v>2856</v>
      </c>
      <c r="L1328" s="1">
        <v>44615</v>
      </c>
      <c r="M1328">
        <v>3233.62</v>
      </c>
      <c r="N1328" s="17" t="s">
        <v>437</v>
      </c>
      <c r="O1328">
        <v>213</v>
      </c>
      <c r="P1328" s="17" t="s">
        <v>438</v>
      </c>
      <c r="Q1328">
        <v>0</v>
      </c>
      <c r="R1328" s="17" t="s">
        <v>439</v>
      </c>
      <c r="S1328" s="17" t="s">
        <v>440</v>
      </c>
      <c r="T1328" s="17" t="s">
        <v>438</v>
      </c>
      <c r="U1328">
        <v>0</v>
      </c>
      <c r="V1328">
        <v>0</v>
      </c>
      <c r="W1328" s="17" t="s">
        <v>2857</v>
      </c>
      <c r="X1328" s="17" t="s">
        <v>442</v>
      </c>
      <c r="Y1328">
        <v>0</v>
      </c>
      <c r="Z1328" s="17" t="s">
        <v>486</v>
      </c>
      <c r="AA1328" s="17" t="s">
        <v>443</v>
      </c>
      <c r="AB1328" s="17" t="s">
        <v>444</v>
      </c>
      <c r="AC1328">
        <v>0</v>
      </c>
      <c r="AD1328">
        <v>0</v>
      </c>
      <c r="AE1328">
        <v>0</v>
      </c>
      <c r="AF1328">
        <v>2022</v>
      </c>
      <c r="AG1328" s="1">
        <v>44562</v>
      </c>
      <c r="AH1328" s="1">
        <v>44773</v>
      </c>
      <c r="AI1328" s="1">
        <v>44785</v>
      </c>
      <c r="AJ1328" s="17" t="s">
        <v>34</v>
      </c>
      <c r="AK1328" s="17" t="s">
        <v>35</v>
      </c>
      <c r="AL1328" s="17" t="s">
        <v>10388</v>
      </c>
      <c r="AM1328" s="17">
        <f>MONTH(EMPENHO[[#This Row],[data_empenho]])</f>
        <v>2</v>
      </c>
    </row>
    <row r="1329" spans="1:39" x14ac:dyDescent="0.25">
      <c r="A1329">
        <v>4</v>
      </c>
      <c r="B1329">
        <v>401</v>
      </c>
      <c r="C1329">
        <v>4</v>
      </c>
      <c r="D1329">
        <v>123</v>
      </c>
      <c r="E1329">
        <v>1</v>
      </c>
      <c r="F1329">
        <v>0</v>
      </c>
      <c r="G1329">
        <v>2075</v>
      </c>
      <c r="H1329" s="17" t="s">
        <v>1213</v>
      </c>
      <c r="I1329">
        <v>1</v>
      </c>
      <c r="J1329">
        <v>0</v>
      </c>
      <c r="K1329" s="17" t="s">
        <v>2858</v>
      </c>
      <c r="L1329" s="1">
        <v>44615</v>
      </c>
      <c r="M1329">
        <v>1333.57</v>
      </c>
      <c r="N1329" s="17" t="s">
        <v>437</v>
      </c>
      <c r="O1329">
        <v>213</v>
      </c>
      <c r="P1329" s="17" t="s">
        <v>438</v>
      </c>
      <c r="Q1329">
        <v>0</v>
      </c>
      <c r="R1329" s="17" t="s">
        <v>439</v>
      </c>
      <c r="S1329" s="17" t="s">
        <v>440</v>
      </c>
      <c r="T1329" s="17" t="s">
        <v>438</v>
      </c>
      <c r="U1329">
        <v>0</v>
      </c>
      <c r="V1329">
        <v>0</v>
      </c>
      <c r="W1329" s="17" t="s">
        <v>2859</v>
      </c>
      <c r="X1329" s="17" t="s">
        <v>442</v>
      </c>
      <c r="Y1329">
        <v>0</v>
      </c>
      <c r="Z1329" s="17" t="s">
        <v>486</v>
      </c>
      <c r="AA1329" s="17" t="s">
        <v>443</v>
      </c>
      <c r="AB1329" s="17" t="s">
        <v>444</v>
      </c>
      <c r="AC1329">
        <v>0</v>
      </c>
      <c r="AD1329">
        <v>0</v>
      </c>
      <c r="AE1329">
        <v>0</v>
      </c>
      <c r="AF1329">
        <v>2022</v>
      </c>
      <c r="AG1329" s="1">
        <v>44562</v>
      </c>
      <c r="AH1329" s="1">
        <v>44773</v>
      </c>
      <c r="AI1329" s="1">
        <v>44785</v>
      </c>
      <c r="AJ1329" s="17" t="s">
        <v>34</v>
      </c>
      <c r="AK1329" s="17" t="s">
        <v>35</v>
      </c>
      <c r="AL1329" s="17" t="s">
        <v>10388</v>
      </c>
      <c r="AM1329" s="17">
        <f>MONTH(EMPENHO[[#This Row],[data_empenho]])</f>
        <v>2</v>
      </c>
    </row>
    <row r="1330" spans="1:39" x14ac:dyDescent="0.25">
      <c r="A1330">
        <v>2</v>
      </c>
      <c r="B1330">
        <v>201</v>
      </c>
      <c r="C1330">
        <v>5</v>
      </c>
      <c r="D1330">
        <v>122</v>
      </c>
      <c r="E1330">
        <v>2</v>
      </c>
      <c r="F1330">
        <v>0</v>
      </c>
      <c r="G1330">
        <v>2079</v>
      </c>
      <c r="H1330" s="17" t="s">
        <v>1145</v>
      </c>
      <c r="I1330">
        <v>1</v>
      </c>
      <c r="J1330">
        <v>0</v>
      </c>
      <c r="K1330" s="17" t="s">
        <v>2860</v>
      </c>
      <c r="L1330" s="1">
        <v>44615</v>
      </c>
      <c r="M1330">
        <v>1039.82</v>
      </c>
      <c r="N1330" s="17" t="s">
        <v>437</v>
      </c>
      <c r="O1330">
        <v>213</v>
      </c>
      <c r="P1330" s="17" t="s">
        <v>438</v>
      </c>
      <c r="Q1330">
        <v>0</v>
      </c>
      <c r="R1330" s="17" t="s">
        <v>439</v>
      </c>
      <c r="S1330" s="17" t="s">
        <v>440</v>
      </c>
      <c r="T1330" s="17" t="s">
        <v>438</v>
      </c>
      <c r="U1330">
        <v>0</v>
      </c>
      <c r="V1330">
        <v>0</v>
      </c>
      <c r="W1330" s="17" t="s">
        <v>2861</v>
      </c>
      <c r="X1330" s="17" t="s">
        <v>442</v>
      </c>
      <c r="Y1330">
        <v>0</v>
      </c>
      <c r="Z1330" s="17" t="s">
        <v>486</v>
      </c>
      <c r="AA1330" s="17" t="s">
        <v>443</v>
      </c>
      <c r="AB1330" s="17" t="s">
        <v>444</v>
      </c>
      <c r="AC1330">
        <v>0</v>
      </c>
      <c r="AD1330">
        <v>0</v>
      </c>
      <c r="AE1330">
        <v>0</v>
      </c>
      <c r="AF1330">
        <v>2022</v>
      </c>
      <c r="AG1330" s="1">
        <v>44562</v>
      </c>
      <c r="AH1330" s="1">
        <v>44773</v>
      </c>
      <c r="AI1330" s="1">
        <v>44785</v>
      </c>
      <c r="AJ1330" s="17" t="s">
        <v>34</v>
      </c>
      <c r="AK1330" s="17" t="s">
        <v>35</v>
      </c>
      <c r="AL1330" s="17" t="s">
        <v>10388</v>
      </c>
      <c r="AM1330" s="17">
        <f>MONTH(EMPENHO[[#This Row],[data_empenho]])</f>
        <v>2</v>
      </c>
    </row>
    <row r="1331" spans="1:39" x14ac:dyDescent="0.25">
      <c r="A1331">
        <v>4</v>
      </c>
      <c r="B1331">
        <v>401</v>
      </c>
      <c r="C1331">
        <v>4</v>
      </c>
      <c r="D1331">
        <v>123</v>
      </c>
      <c r="E1331">
        <v>1</v>
      </c>
      <c r="F1331">
        <v>0</v>
      </c>
      <c r="G1331">
        <v>2075</v>
      </c>
      <c r="H1331" s="17" t="s">
        <v>1145</v>
      </c>
      <c r="I1331">
        <v>1</v>
      </c>
      <c r="J1331">
        <v>0</v>
      </c>
      <c r="K1331" s="17" t="s">
        <v>2862</v>
      </c>
      <c r="L1331" s="1">
        <v>44615</v>
      </c>
      <c r="M1331">
        <v>3119.46</v>
      </c>
      <c r="N1331" s="17" t="s">
        <v>437</v>
      </c>
      <c r="O1331">
        <v>213</v>
      </c>
      <c r="P1331" s="17" t="s">
        <v>438</v>
      </c>
      <c r="Q1331">
        <v>0</v>
      </c>
      <c r="R1331" s="17" t="s">
        <v>439</v>
      </c>
      <c r="S1331" s="17" t="s">
        <v>440</v>
      </c>
      <c r="T1331" s="17" t="s">
        <v>438</v>
      </c>
      <c r="U1331">
        <v>0</v>
      </c>
      <c r="V1331">
        <v>0</v>
      </c>
      <c r="W1331" s="17" t="s">
        <v>2863</v>
      </c>
      <c r="X1331" s="17" t="s">
        <v>442</v>
      </c>
      <c r="Y1331">
        <v>0</v>
      </c>
      <c r="Z1331" s="17" t="s">
        <v>486</v>
      </c>
      <c r="AA1331" s="17" t="s">
        <v>443</v>
      </c>
      <c r="AB1331" s="17" t="s">
        <v>444</v>
      </c>
      <c r="AC1331">
        <v>0</v>
      </c>
      <c r="AD1331">
        <v>0</v>
      </c>
      <c r="AE1331">
        <v>0</v>
      </c>
      <c r="AF1331">
        <v>2022</v>
      </c>
      <c r="AG1331" s="1">
        <v>44562</v>
      </c>
      <c r="AH1331" s="1">
        <v>44773</v>
      </c>
      <c r="AI1331" s="1">
        <v>44785</v>
      </c>
      <c r="AJ1331" s="17" t="s">
        <v>34</v>
      </c>
      <c r="AK1331" s="17" t="s">
        <v>35</v>
      </c>
      <c r="AL1331" s="17" t="s">
        <v>10388</v>
      </c>
      <c r="AM1331" s="17">
        <f>MONTH(EMPENHO[[#This Row],[data_empenho]])</f>
        <v>2</v>
      </c>
    </row>
    <row r="1332" spans="1:39" x14ac:dyDescent="0.25">
      <c r="A1332">
        <v>4</v>
      </c>
      <c r="B1332">
        <v>401</v>
      </c>
      <c r="C1332">
        <v>4</v>
      </c>
      <c r="D1332">
        <v>123</v>
      </c>
      <c r="E1332">
        <v>1</v>
      </c>
      <c r="F1332">
        <v>0</v>
      </c>
      <c r="G1332">
        <v>2075</v>
      </c>
      <c r="H1332" s="17" t="s">
        <v>1145</v>
      </c>
      <c r="I1332">
        <v>1</v>
      </c>
      <c r="J1332">
        <v>0</v>
      </c>
      <c r="K1332" s="17" t="s">
        <v>2864</v>
      </c>
      <c r="L1332" s="1">
        <v>44615</v>
      </c>
      <c r="M1332">
        <v>3119.46</v>
      </c>
      <c r="N1332" s="17" t="s">
        <v>437</v>
      </c>
      <c r="O1332">
        <v>213</v>
      </c>
      <c r="P1332" s="17" t="s">
        <v>438</v>
      </c>
      <c r="Q1332">
        <v>0</v>
      </c>
      <c r="R1332" s="17" t="s">
        <v>439</v>
      </c>
      <c r="S1332" s="17" t="s">
        <v>440</v>
      </c>
      <c r="T1332" s="17" t="s">
        <v>438</v>
      </c>
      <c r="U1332">
        <v>0</v>
      </c>
      <c r="V1332">
        <v>0</v>
      </c>
      <c r="W1332" s="17" t="s">
        <v>2865</v>
      </c>
      <c r="X1332" s="17" t="s">
        <v>442</v>
      </c>
      <c r="Y1332">
        <v>0</v>
      </c>
      <c r="Z1332" s="17" t="s">
        <v>486</v>
      </c>
      <c r="AA1332" s="17" t="s">
        <v>443</v>
      </c>
      <c r="AB1332" s="17" t="s">
        <v>444</v>
      </c>
      <c r="AC1332">
        <v>0</v>
      </c>
      <c r="AD1332">
        <v>0</v>
      </c>
      <c r="AE1332">
        <v>0</v>
      </c>
      <c r="AF1332">
        <v>2022</v>
      </c>
      <c r="AG1332" s="1">
        <v>44562</v>
      </c>
      <c r="AH1332" s="1">
        <v>44773</v>
      </c>
      <c r="AI1332" s="1">
        <v>44785</v>
      </c>
      <c r="AJ1332" s="17" t="s">
        <v>34</v>
      </c>
      <c r="AK1332" s="17" t="s">
        <v>35</v>
      </c>
      <c r="AL1332" s="17" t="s">
        <v>10388</v>
      </c>
      <c r="AM1332" s="17">
        <f>MONTH(EMPENHO[[#This Row],[data_empenho]])</f>
        <v>2</v>
      </c>
    </row>
    <row r="1333" spans="1:39" x14ac:dyDescent="0.25">
      <c r="A1333">
        <v>4</v>
      </c>
      <c r="B1333">
        <v>401</v>
      </c>
      <c r="C1333">
        <v>4</v>
      </c>
      <c r="D1333">
        <v>129</v>
      </c>
      <c r="E1333">
        <v>1</v>
      </c>
      <c r="F1333">
        <v>0</v>
      </c>
      <c r="G1333">
        <v>2077</v>
      </c>
      <c r="H1333" s="17" t="s">
        <v>1173</v>
      </c>
      <c r="I1333">
        <v>1</v>
      </c>
      <c r="J1333">
        <v>0</v>
      </c>
      <c r="K1333" s="17" t="s">
        <v>2866</v>
      </c>
      <c r="L1333" s="1">
        <v>44615</v>
      </c>
      <c r="M1333">
        <v>9657.33</v>
      </c>
      <c r="N1333" s="17" t="s">
        <v>437</v>
      </c>
      <c r="O1333">
        <v>213</v>
      </c>
      <c r="P1333" s="17" t="s">
        <v>438</v>
      </c>
      <c r="Q1333">
        <v>0</v>
      </c>
      <c r="R1333" s="17" t="s">
        <v>439</v>
      </c>
      <c r="S1333" s="17" t="s">
        <v>440</v>
      </c>
      <c r="T1333" s="17" t="s">
        <v>438</v>
      </c>
      <c r="U1333">
        <v>0</v>
      </c>
      <c r="V1333">
        <v>0</v>
      </c>
      <c r="W1333" s="17" t="s">
        <v>2867</v>
      </c>
      <c r="X1333" s="17" t="s">
        <v>442</v>
      </c>
      <c r="Y1333">
        <v>0</v>
      </c>
      <c r="Z1333" s="17" t="s">
        <v>486</v>
      </c>
      <c r="AA1333" s="17" t="s">
        <v>443</v>
      </c>
      <c r="AB1333" s="17" t="s">
        <v>444</v>
      </c>
      <c r="AC1333">
        <v>0</v>
      </c>
      <c r="AD1333">
        <v>0</v>
      </c>
      <c r="AE1333">
        <v>0</v>
      </c>
      <c r="AF1333">
        <v>2022</v>
      </c>
      <c r="AG1333" s="1">
        <v>44562</v>
      </c>
      <c r="AH1333" s="1">
        <v>44773</v>
      </c>
      <c r="AI1333" s="1">
        <v>44785</v>
      </c>
      <c r="AJ1333" s="17" t="s">
        <v>34</v>
      </c>
      <c r="AK1333" s="17" t="s">
        <v>35</v>
      </c>
      <c r="AL1333" s="17" t="s">
        <v>10388</v>
      </c>
      <c r="AM1333" s="17">
        <f>MONTH(EMPENHO[[#This Row],[data_empenho]])</f>
        <v>2</v>
      </c>
    </row>
    <row r="1334" spans="1:39" x14ac:dyDescent="0.25">
      <c r="A1334">
        <v>4</v>
      </c>
      <c r="B1334">
        <v>401</v>
      </c>
      <c r="C1334">
        <v>4</v>
      </c>
      <c r="D1334">
        <v>129</v>
      </c>
      <c r="E1334">
        <v>1</v>
      </c>
      <c r="F1334">
        <v>0</v>
      </c>
      <c r="G1334">
        <v>2077</v>
      </c>
      <c r="H1334" s="17" t="s">
        <v>1184</v>
      </c>
      <c r="I1334">
        <v>1</v>
      </c>
      <c r="J1334">
        <v>0</v>
      </c>
      <c r="K1334" s="17" t="s">
        <v>2868</v>
      </c>
      <c r="L1334" s="1">
        <v>44615</v>
      </c>
      <c r="M1334">
        <v>105.8</v>
      </c>
      <c r="N1334" s="17" t="s">
        <v>437</v>
      </c>
      <c r="O1334">
        <v>213</v>
      </c>
      <c r="P1334" s="17" t="s">
        <v>438</v>
      </c>
      <c r="Q1334">
        <v>0</v>
      </c>
      <c r="R1334" s="17" t="s">
        <v>439</v>
      </c>
      <c r="S1334" s="17" t="s">
        <v>440</v>
      </c>
      <c r="T1334" s="17" t="s">
        <v>438</v>
      </c>
      <c r="U1334">
        <v>0</v>
      </c>
      <c r="V1334">
        <v>0</v>
      </c>
      <c r="W1334" s="17" t="s">
        <v>2869</v>
      </c>
      <c r="X1334" s="17" t="s">
        <v>442</v>
      </c>
      <c r="Y1334">
        <v>0</v>
      </c>
      <c r="Z1334" s="17" t="s">
        <v>486</v>
      </c>
      <c r="AA1334" s="17" t="s">
        <v>443</v>
      </c>
      <c r="AB1334" s="17" t="s">
        <v>444</v>
      </c>
      <c r="AC1334">
        <v>0</v>
      </c>
      <c r="AD1334">
        <v>0</v>
      </c>
      <c r="AE1334">
        <v>0</v>
      </c>
      <c r="AF1334">
        <v>2022</v>
      </c>
      <c r="AG1334" s="1">
        <v>44562</v>
      </c>
      <c r="AH1334" s="1">
        <v>44773</v>
      </c>
      <c r="AI1334" s="1">
        <v>44785</v>
      </c>
      <c r="AJ1334" s="17" t="s">
        <v>34</v>
      </c>
      <c r="AK1334" s="17" t="s">
        <v>35</v>
      </c>
      <c r="AL1334" s="17" t="s">
        <v>10388</v>
      </c>
      <c r="AM1334" s="17">
        <f>MONTH(EMPENHO[[#This Row],[data_empenho]])</f>
        <v>2</v>
      </c>
    </row>
    <row r="1335" spans="1:39" x14ac:dyDescent="0.25">
      <c r="A1335">
        <v>2</v>
      </c>
      <c r="B1335">
        <v>203</v>
      </c>
      <c r="C1335">
        <v>4</v>
      </c>
      <c r="D1335">
        <v>124</v>
      </c>
      <c r="E1335">
        <v>1</v>
      </c>
      <c r="F1335">
        <v>0</v>
      </c>
      <c r="G1335">
        <v>2082</v>
      </c>
      <c r="H1335" s="17" t="s">
        <v>1145</v>
      </c>
      <c r="I1335">
        <v>1</v>
      </c>
      <c r="J1335">
        <v>0</v>
      </c>
      <c r="K1335" s="17" t="s">
        <v>2870</v>
      </c>
      <c r="L1335" s="1">
        <v>44615</v>
      </c>
      <c r="M1335">
        <v>1039.82</v>
      </c>
      <c r="N1335" s="17" t="s">
        <v>437</v>
      </c>
      <c r="O1335">
        <v>213</v>
      </c>
      <c r="P1335" s="17" t="s">
        <v>438</v>
      </c>
      <c r="Q1335">
        <v>0</v>
      </c>
      <c r="R1335" s="17" t="s">
        <v>439</v>
      </c>
      <c r="S1335" s="17" t="s">
        <v>440</v>
      </c>
      <c r="T1335" s="17" t="s">
        <v>438</v>
      </c>
      <c r="U1335">
        <v>0</v>
      </c>
      <c r="V1335">
        <v>0</v>
      </c>
      <c r="W1335" s="17" t="s">
        <v>2871</v>
      </c>
      <c r="X1335" s="17" t="s">
        <v>442</v>
      </c>
      <c r="Y1335">
        <v>0</v>
      </c>
      <c r="Z1335" s="17" t="s">
        <v>486</v>
      </c>
      <c r="AA1335" s="17" t="s">
        <v>443</v>
      </c>
      <c r="AB1335" s="17" t="s">
        <v>444</v>
      </c>
      <c r="AC1335">
        <v>0</v>
      </c>
      <c r="AD1335">
        <v>0</v>
      </c>
      <c r="AE1335">
        <v>0</v>
      </c>
      <c r="AF1335">
        <v>2022</v>
      </c>
      <c r="AG1335" s="1">
        <v>44562</v>
      </c>
      <c r="AH1335" s="1">
        <v>44773</v>
      </c>
      <c r="AI1335" s="1">
        <v>44785</v>
      </c>
      <c r="AJ1335" s="17" t="s">
        <v>34</v>
      </c>
      <c r="AK1335" s="17" t="s">
        <v>35</v>
      </c>
      <c r="AL1335" s="17" t="s">
        <v>10388</v>
      </c>
      <c r="AM1335" s="17">
        <f>MONTH(EMPENHO[[#This Row],[data_empenho]])</f>
        <v>2</v>
      </c>
    </row>
    <row r="1336" spans="1:39" x14ac:dyDescent="0.25">
      <c r="A1336">
        <v>4</v>
      </c>
      <c r="B1336">
        <v>401</v>
      </c>
      <c r="C1336">
        <v>4</v>
      </c>
      <c r="D1336">
        <v>129</v>
      </c>
      <c r="E1336">
        <v>1</v>
      </c>
      <c r="F1336">
        <v>0</v>
      </c>
      <c r="G1336">
        <v>2077</v>
      </c>
      <c r="H1336" s="17" t="s">
        <v>1273</v>
      </c>
      <c r="I1336">
        <v>1</v>
      </c>
      <c r="J1336">
        <v>0</v>
      </c>
      <c r="K1336" s="17" t="s">
        <v>2872</v>
      </c>
      <c r="L1336" s="1">
        <v>44615</v>
      </c>
      <c r="M1336">
        <v>1840.51</v>
      </c>
      <c r="N1336" s="17" t="s">
        <v>437</v>
      </c>
      <c r="O1336">
        <v>213</v>
      </c>
      <c r="P1336" s="17" t="s">
        <v>438</v>
      </c>
      <c r="Q1336">
        <v>0</v>
      </c>
      <c r="R1336" s="17" t="s">
        <v>439</v>
      </c>
      <c r="S1336" s="17" t="s">
        <v>440</v>
      </c>
      <c r="T1336" s="17" t="s">
        <v>438</v>
      </c>
      <c r="U1336">
        <v>0</v>
      </c>
      <c r="V1336">
        <v>0</v>
      </c>
      <c r="W1336" s="17" t="s">
        <v>2873</v>
      </c>
      <c r="X1336" s="17" t="s">
        <v>442</v>
      </c>
      <c r="Y1336">
        <v>0</v>
      </c>
      <c r="Z1336" s="17" t="s">
        <v>486</v>
      </c>
      <c r="AA1336" s="17" t="s">
        <v>443</v>
      </c>
      <c r="AB1336" s="17" t="s">
        <v>444</v>
      </c>
      <c r="AC1336">
        <v>0</v>
      </c>
      <c r="AD1336">
        <v>0</v>
      </c>
      <c r="AE1336">
        <v>0</v>
      </c>
      <c r="AF1336">
        <v>2022</v>
      </c>
      <c r="AG1336" s="1">
        <v>44562</v>
      </c>
      <c r="AH1336" s="1">
        <v>44773</v>
      </c>
      <c r="AI1336" s="1">
        <v>44785</v>
      </c>
      <c r="AJ1336" s="17" t="s">
        <v>34</v>
      </c>
      <c r="AK1336" s="17" t="s">
        <v>35</v>
      </c>
      <c r="AL1336" s="17" t="s">
        <v>10388</v>
      </c>
      <c r="AM1336" s="17">
        <f>MONTH(EMPENHO[[#This Row],[data_empenho]])</f>
        <v>2</v>
      </c>
    </row>
    <row r="1337" spans="1:39" x14ac:dyDescent="0.25">
      <c r="A1337">
        <v>4</v>
      </c>
      <c r="B1337">
        <v>401</v>
      </c>
      <c r="C1337">
        <v>4</v>
      </c>
      <c r="D1337">
        <v>129</v>
      </c>
      <c r="E1337">
        <v>1</v>
      </c>
      <c r="F1337">
        <v>0</v>
      </c>
      <c r="G1337">
        <v>2077</v>
      </c>
      <c r="H1337" s="17" t="s">
        <v>1176</v>
      </c>
      <c r="I1337">
        <v>1</v>
      </c>
      <c r="J1337">
        <v>0</v>
      </c>
      <c r="K1337" s="17" t="s">
        <v>2874</v>
      </c>
      <c r="L1337" s="1">
        <v>44615</v>
      </c>
      <c r="M1337">
        <v>844.57</v>
      </c>
      <c r="N1337" s="17" t="s">
        <v>437</v>
      </c>
      <c r="O1337">
        <v>213</v>
      </c>
      <c r="P1337" s="17" t="s">
        <v>438</v>
      </c>
      <c r="Q1337">
        <v>0</v>
      </c>
      <c r="R1337" s="17" t="s">
        <v>439</v>
      </c>
      <c r="S1337" s="17" t="s">
        <v>440</v>
      </c>
      <c r="T1337" s="17" t="s">
        <v>438</v>
      </c>
      <c r="U1337">
        <v>0</v>
      </c>
      <c r="V1337">
        <v>0</v>
      </c>
      <c r="W1337" s="17" t="s">
        <v>2875</v>
      </c>
      <c r="X1337" s="17" t="s">
        <v>442</v>
      </c>
      <c r="Y1337">
        <v>0</v>
      </c>
      <c r="Z1337" s="17" t="s">
        <v>486</v>
      </c>
      <c r="AA1337" s="17" t="s">
        <v>443</v>
      </c>
      <c r="AB1337" s="17" t="s">
        <v>444</v>
      </c>
      <c r="AC1337">
        <v>0</v>
      </c>
      <c r="AD1337">
        <v>0</v>
      </c>
      <c r="AE1337">
        <v>0</v>
      </c>
      <c r="AF1337">
        <v>2022</v>
      </c>
      <c r="AG1337" s="1">
        <v>44562</v>
      </c>
      <c r="AH1337" s="1">
        <v>44773</v>
      </c>
      <c r="AI1337" s="1">
        <v>44785</v>
      </c>
      <c r="AJ1337" s="17" t="s">
        <v>34</v>
      </c>
      <c r="AK1337" s="17" t="s">
        <v>35</v>
      </c>
      <c r="AL1337" s="17" t="s">
        <v>10388</v>
      </c>
      <c r="AM1337" s="17">
        <f>MONTH(EMPENHO[[#This Row],[data_empenho]])</f>
        <v>2</v>
      </c>
    </row>
    <row r="1338" spans="1:39" x14ac:dyDescent="0.25">
      <c r="A1338">
        <v>4</v>
      </c>
      <c r="B1338">
        <v>401</v>
      </c>
      <c r="C1338">
        <v>4</v>
      </c>
      <c r="D1338">
        <v>129</v>
      </c>
      <c r="E1338">
        <v>1</v>
      </c>
      <c r="F1338">
        <v>0</v>
      </c>
      <c r="G1338">
        <v>2077</v>
      </c>
      <c r="H1338" s="17" t="s">
        <v>1145</v>
      </c>
      <c r="I1338">
        <v>1112</v>
      </c>
      <c r="J1338">
        <v>0</v>
      </c>
      <c r="K1338" s="17" t="s">
        <v>2876</v>
      </c>
      <c r="L1338" s="1">
        <v>44615</v>
      </c>
      <c r="M1338">
        <v>2580.5100000000002</v>
      </c>
      <c r="N1338" s="17" t="s">
        <v>437</v>
      </c>
      <c r="O1338">
        <v>213</v>
      </c>
      <c r="P1338" s="17" t="s">
        <v>438</v>
      </c>
      <c r="Q1338">
        <v>0</v>
      </c>
      <c r="R1338" s="17" t="s">
        <v>439</v>
      </c>
      <c r="S1338" s="17" t="s">
        <v>440</v>
      </c>
      <c r="T1338" s="17" t="s">
        <v>438</v>
      </c>
      <c r="U1338">
        <v>0</v>
      </c>
      <c r="V1338">
        <v>0</v>
      </c>
      <c r="W1338" s="17" t="s">
        <v>2877</v>
      </c>
      <c r="X1338" s="17" t="s">
        <v>442</v>
      </c>
      <c r="Y1338">
        <v>0</v>
      </c>
      <c r="Z1338" s="17" t="s">
        <v>486</v>
      </c>
      <c r="AA1338" s="17" t="s">
        <v>443</v>
      </c>
      <c r="AB1338" s="17" t="s">
        <v>444</v>
      </c>
      <c r="AC1338">
        <v>0</v>
      </c>
      <c r="AD1338">
        <v>0</v>
      </c>
      <c r="AE1338">
        <v>0</v>
      </c>
      <c r="AF1338">
        <v>2022</v>
      </c>
      <c r="AG1338" s="1">
        <v>44562</v>
      </c>
      <c r="AH1338" s="1">
        <v>44773</v>
      </c>
      <c r="AI1338" s="1">
        <v>44785</v>
      </c>
      <c r="AJ1338" s="17" t="s">
        <v>34</v>
      </c>
      <c r="AK1338" s="17" t="s">
        <v>35</v>
      </c>
      <c r="AL1338" s="17" t="s">
        <v>10388</v>
      </c>
      <c r="AM1338" s="17">
        <f>MONTH(EMPENHO[[#This Row],[data_empenho]])</f>
        <v>2</v>
      </c>
    </row>
    <row r="1339" spans="1:39" x14ac:dyDescent="0.25">
      <c r="A1339">
        <v>5</v>
      </c>
      <c r="B1339">
        <v>501</v>
      </c>
      <c r="C1339">
        <v>4</v>
      </c>
      <c r="D1339">
        <v>122</v>
      </c>
      <c r="E1339">
        <v>1</v>
      </c>
      <c r="F1339">
        <v>0</v>
      </c>
      <c r="G1339">
        <v>2022</v>
      </c>
      <c r="H1339" s="17" t="s">
        <v>1173</v>
      </c>
      <c r="I1339">
        <v>1</v>
      </c>
      <c r="J1339">
        <v>0</v>
      </c>
      <c r="K1339" s="17" t="s">
        <v>2878</v>
      </c>
      <c r="L1339" s="1">
        <v>44615</v>
      </c>
      <c r="M1339">
        <v>9383.34</v>
      </c>
      <c r="N1339" s="17" t="s">
        <v>437</v>
      </c>
      <c r="O1339">
        <v>213</v>
      </c>
      <c r="P1339" s="17" t="s">
        <v>438</v>
      </c>
      <c r="Q1339">
        <v>0</v>
      </c>
      <c r="R1339" s="17" t="s">
        <v>439</v>
      </c>
      <c r="S1339" s="17" t="s">
        <v>440</v>
      </c>
      <c r="T1339" s="17" t="s">
        <v>438</v>
      </c>
      <c r="U1339">
        <v>0</v>
      </c>
      <c r="V1339">
        <v>0</v>
      </c>
      <c r="W1339" s="17" t="s">
        <v>2879</v>
      </c>
      <c r="X1339" s="17" t="s">
        <v>442</v>
      </c>
      <c r="Y1339">
        <v>0</v>
      </c>
      <c r="Z1339" s="17" t="s">
        <v>486</v>
      </c>
      <c r="AA1339" s="17" t="s">
        <v>443</v>
      </c>
      <c r="AB1339" s="17" t="s">
        <v>444</v>
      </c>
      <c r="AC1339">
        <v>0</v>
      </c>
      <c r="AD1339">
        <v>0</v>
      </c>
      <c r="AE1339">
        <v>0</v>
      </c>
      <c r="AF1339">
        <v>2022</v>
      </c>
      <c r="AG1339" s="1">
        <v>44562</v>
      </c>
      <c r="AH1339" s="1">
        <v>44773</v>
      </c>
      <c r="AI1339" s="1">
        <v>44785</v>
      </c>
      <c r="AJ1339" s="17" t="s">
        <v>34</v>
      </c>
      <c r="AK1339" s="17" t="s">
        <v>35</v>
      </c>
      <c r="AL1339" s="17" t="s">
        <v>10388</v>
      </c>
      <c r="AM1339" s="17">
        <f>MONTH(EMPENHO[[#This Row],[data_empenho]])</f>
        <v>2</v>
      </c>
    </row>
    <row r="1340" spans="1:39" x14ac:dyDescent="0.25">
      <c r="A1340">
        <v>5</v>
      </c>
      <c r="B1340">
        <v>501</v>
      </c>
      <c r="C1340">
        <v>4</v>
      </c>
      <c r="D1340">
        <v>122</v>
      </c>
      <c r="E1340">
        <v>1</v>
      </c>
      <c r="F1340">
        <v>0</v>
      </c>
      <c r="G1340">
        <v>2022</v>
      </c>
      <c r="H1340" s="17" t="s">
        <v>1145</v>
      </c>
      <c r="I1340">
        <v>1</v>
      </c>
      <c r="J1340">
        <v>0</v>
      </c>
      <c r="K1340" s="17" t="s">
        <v>2880</v>
      </c>
      <c r="L1340" s="1">
        <v>44615</v>
      </c>
      <c r="M1340">
        <v>337.94</v>
      </c>
      <c r="N1340" s="17" t="s">
        <v>437</v>
      </c>
      <c r="O1340">
        <v>213</v>
      </c>
      <c r="P1340" s="17" t="s">
        <v>438</v>
      </c>
      <c r="Q1340">
        <v>0</v>
      </c>
      <c r="R1340" s="17" t="s">
        <v>439</v>
      </c>
      <c r="S1340" s="17" t="s">
        <v>440</v>
      </c>
      <c r="T1340" s="17" t="s">
        <v>438</v>
      </c>
      <c r="U1340">
        <v>0</v>
      </c>
      <c r="V1340">
        <v>0</v>
      </c>
      <c r="W1340" s="17" t="s">
        <v>2881</v>
      </c>
      <c r="X1340" s="17" t="s">
        <v>442</v>
      </c>
      <c r="Y1340">
        <v>0</v>
      </c>
      <c r="Z1340" s="17" t="s">
        <v>486</v>
      </c>
      <c r="AA1340" s="17" t="s">
        <v>443</v>
      </c>
      <c r="AB1340" s="17" t="s">
        <v>444</v>
      </c>
      <c r="AC1340">
        <v>0</v>
      </c>
      <c r="AD1340">
        <v>0</v>
      </c>
      <c r="AE1340">
        <v>0</v>
      </c>
      <c r="AF1340">
        <v>2022</v>
      </c>
      <c r="AG1340" s="1">
        <v>44562</v>
      </c>
      <c r="AH1340" s="1">
        <v>44773</v>
      </c>
      <c r="AI1340" s="1">
        <v>44785</v>
      </c>
      <c r="AJ1340" s="17" t="s">
        <v>34</v>
      </c>
      <c r="AK1340" s="17" t="s">
        <v>35</v>
      </c>
      <c r="AL1340" s="17" t="s">
        <v>10388</v>
      </c>
      <c r="AM1340" s="17">
        <f>MONTH(EMPENHO[[#This Row],[data_empenho]])</f>
        <v>2</v>
      </c>
    </row>
    <row r="1341" spans="1:39" x14ac:dyDescent="0.25">
      <c r="A1341">
        <v>5</v>
      </c>
      <c r="B1341">
        <v>501</v>
      </c>
      <c r="C1341">
        <v>4</v>
      </c>
      <c r="D1341">
        <v>122</v>
      </c>
      <c r="E1341">
        <v>1</v>
      </c>
      <c r="F1341">
        <v>0</v>
      </c>
      <c r="G1341">
        <v>2022</v>
      </c>
      <c r="H1341" s="17" t="s">
        <v>1184</v>
      </c>
      <c r="I1341">
        <v>1</v>
      </c>
      <c r="J1341">
        <v>0</v>
      </c>
      <c r="K1341" s="17" t="s">
        <v>2882</v>
      </c>
      <c r="L1341" s="1">
        <v>44615</v>
      </c>
      <c r="M1341">
        <v>1089</v>
      </c>
      <c r="N1341" s="17" t="s">
        <v>437</v>
      </c>
      <c r="O1341">
        <v>213</v>
      </c>
      <c r="P1341" s="17" t="s">
        <v>438</v>
      </c>
      <c r="Q1341">
        <v>0</v>
      </c>
      <c r="R1341" s="17" t="s">
        <v>439</v>
      </c>
      <c r="S1341" s="17" t="s">
        <v>440</v>
      </c>
      <c r="T1341" s="17" t="s">
        <v>438</v>
      </c>
      <c r="U1341">
        <v>0</v>
      </c>
      <c r="V1341">
        <v>0</v>
      </c>
      <c r="W1341" s="17" t="s">
        <v>2883</v>
      </c>
      <c r="X1341" s="17" t="s">
        <v>442</v>
      </c>
      <c r="Y1341">
        <v>0</v>
      </c>
      <c r="Z1341" s="17" t="s">
        <v>486</v>
      </c>
      <c r="AA1341" s="17" t="s">
        <v>443</v>
      </c>
      <c r="AB1341" s="17" t="s">
        <v>444</v>
      </c>
      <c r="AC1341">
        <v>0</v>
      </c>
      <c r="AD1341">
        <v>0</v>
      </c>
      <c r="AE1341">
        <v>0</v>
      </c>
      <c r="AF1341">
        <v>2022</v>
      </c>
      <c r="AG1341" s="1">
        <v>44562</v>
      </c>
      <c r="AH1341" s="1">
        <v>44773</v>
      </c>
      <c r="AI1341" s="1">
        <v>44785</v>
      </c>
      <c r="AJ1341" s="17" t="s">
        <v>34</v>
      </c>
      <c r="AK1341" s="17" t="s">
        <v>35</v>
      </c>
      <c r="AL1341" s="17" t="s">
        <v>10388</v>
      </c>
      <c r="AM1341" s="17">
        <f>MONTH(EMPENHO[[#This Row],[data_empenho]])</f>
        <v>2</v>
      </c>
    </row>
    <row r="1342" spans="1:39" x14ac:dyDescent="0.25">
      <c r="A1342">
        <v>5</v>
      </c>
      <c r="B1342">
        <v>501</v>
      </c>
      <c r="C1342">
        <v>4</v>
      </c>
      <c r="D1342">
        <v>122</v>
      </c>
      <c r="E1342">
        <v>1</v>
      </c>
      <c r="F1342">
        <v>0</v>
      </c>
      <c r="G1342">
        <v>2022</v>
      </c>
      <c r="H1342" s="17" t="s">
        <v>1296</v>
      </c>
      <c r="I1342">
        <v>1</v>
      </c>
      <c r="J1342">
        <v>0</v>
      </c>
      <c r="K1342" s="17" t="s">
        <v>2884</v>
      </c>
      <c r="L1342" s="1">
        <v>44615</v>
      </c>
      <c r="M1342">
        <v>1147.3699999999999</v>
      </c>
      <c r="N1342" s="17" t="s">
        <v>437</v>
      </c>
      <c r="O1342">
        <v>213</v>
      </c>
      <c r="P1342" s="17" t="s">
        <v>438</v>
      </c>
      <c r="Q1342">
        <v>0</v>
      </c>
      <c r="R1342" s="17" t="s">
        <v>439</v>
      </c>
      <c r="S1342" s="17" t="s">
        <v>440</v>
      </c>
      <c r="T1342" s="17" t="s">
        <v>438</v>
      </c>
      <c r="U1342">
        <v>0</v>
      </c>
      <c r="V1342">
        <v>0</v>
      </c>
      <c r="W1342" s="17" t="s">
        <v>2885</v>
      </c>
      <c r="X1342" s="17" t="s">
        <v>442</v>
      </c>
      <c r="Y1342">
        <v>0</v>
      </c>
      <c r="Z1342" s="17" t="s">
        <v>486</v>
      </c>
      <c r="AA1342" s="17" t="s">
        <v>443</v>
      </c>
      <c r="AB1342" s="17" t="s">
        <v>444</v>
      </c>
      <c r="AC1342">
        <v>0</v>
      </c>
      <c r="AD1342">
        <v>0</v>
      </c>
      <c r="AE1342">
        <v>0</v>
      </c>
      <c r="AF1342">
        <v>2022</v>
      </c>
      <c r="AG1342" s="1">
        <v>44562</v>
      </c>
      <c r="AH1342" s="1">
        <v>44773</v>
      </c>
      <c r="AI1342" s="1">
        <v>44785</v>
      </c>
      <c r="AJ1342" s="17" t="s">
        <v>34</v>
      </c>
      <c r="AK1342" s="17" t="s">
        <v>35</v>
      </c>
      <c r="AL1342" s="17" t="s">
        <v>10388</v>
      </c>
      <c r="AM1342" s="17">
        <f>MONTH(EMPENHO[[#This Row],[data_empenho]])</f>
        <v>2</v>
      </c>
    </row>
    <row r="1343" spans="1:39" x14ac:dyDescent="0.25">
      <c r="A1343">
        <v>5</v>
      </c>
      <c r="B1343">
        <v>501</v>
      </c>
      <c r="C1343">
        <v>4</v>
      </c>
      <c r="D1343">
        <v>122</v>
      </c>
      <c r="E1343">
        <v>1</v>
      </c>
      <c r="F1343">
        <v>0</v>
      </c>
      <c r="G1343">
        <v>2022</v>
      </c>
      <c r="H1343" s="17" t="s">
        <v>1273</v>
      </c>
      <c r="I1343">
        <v>1</v>
      </c>
      <c r="J1343">
        <v>0</v>
      </c>
      <c r="K1343" s="17" t="s">
        <v>2886</v>
      </c>
      <c r="L1343" s="1">
        <v>44615</v>
      </c>
      <c r="M1343">
        <v>664.26</v>
      </c>
      <c r="N1343" s="17" t="s">
        <v>437</v>
      </c>
      <c r="O1343">
        <v>213</v>
      </c>
      <c r="P1343" s="17" t="s">
        <v>438</v>
      </c>
      <c r="Q1343">
        <v>0</v>
      </c>
      <c r="R1343" s="17" t="s">
        <v>439</v>
      </c>
      <c r="S1343" s="17" t="s">
        <v>440</v>
      </c>
      <c r="T1343" s="17" t="s">
        <v>438</v>
      </c>
      <c r="U1343">
        <v>0</v>
      </c>
      <c r="V1343">
        <v>0</v>
      </c>
      <c r="W1343" s="17" t="s">
        <v>2887</v>
      </c>
      <c r="X1343" s="17" t="s">
        <v>442</v>
      </c>
      <c r="Y1343">
        <v>0</v>
      </c>
      <c r="Z1343" s="17" t="s">
        <v>486</v>
      </c>
      <c r="AA1343" s="17" t="s">
        <v>443</v>
      </c>
      <c r="AB1343" s="17" t="s">
        <v>444</v>
      </c>
      <c r="AC1343">
        <v>0</v>
      </c>
      <c r="AD1343">
        <v>0</v>
      </c>
      <c r="AE1343">
        <v>0</v>
      </c>
      <c r="AF1343">
        <v>2022</v>
      </c>
      <c r="AG1343" s="1">
        <v>44562</v>
      </c>
      <c r="AH1343" s="1">
        <v>44773</v>
      </c>
      <c r="AI1343" s="1">
        <v>44785</v>
      </c>
      <c r="AJ1343" s="17" t="s">
        <v>34</v>
      </c>
      <c r="AK1343" s="17" t="s">
        <v>35</v>
      </c>
      <c r="AL1343" s="17" t="s">
        <v>10388</v>
      </c>
      <c r="AM1343" s="17">
        <f>MONTH(EMPENHO[[#This Row],[data_empenho]])</f>
        <v>2</v>
      </c>
    </row>
    <row r="1344" spans="1:39" x14ac:dyDescent="0.25">
      <c r="A1344">
        <v>5</v>
      </c>
      <c r="B1344">
        <v>501</v>
      </c>
      <c r="C1344">
        <v>4</v>
      </c>
      <c r="D1344">
        <v>122</v>
      </c>
      <c r="E1344">
        <v>1</v>
      </c>
      <c r="F1344">
        <v>0</v>
      </c>
      <c r="G1344">
        <v>2022</v>
      </c>
      <c r="H1344" s="17" t="s">
        <v>1176</v>
      </c>
      <c r="I1344">
        <v>1</v>
      </c>
      <c r="J1344">
        <v>0</v>
      </c>
      <c r="K1344" s="17" t="s">
        <v>2888</v>
      </c>
      <c r="L1344" s="1">
        <v>44615</v>
      </c>
      <c r="M1344">
        <v>913.64</v>
      </c>
      <c r="N1344" s="17" t="s">
        <v>437</v>
      </c>
      <c r="O1344">
        <v>213</v>
      </c>
      <c r="P1344" s="17" t="s">
        <v>438</v>
      </c>
      <c r="Q1344">
        <v>0</v>
      </c>
      <c r="R1344" s="17" t="s">
        <v>439</v>
      </c>
      <c r="S1344" s="17" t="s">
        <v>440</v>
      </c>
      <c r="T1344" s="17" t="s">
        <v>438</v>
      </c>
      <c r="U1344">
        <v>0</v>
      </c>
      <c r="V1344">
        <v>0</v>
      </c>
      <c r="W1344" s="17" t="s">
        <v>2889</v>
      </c>
      <c r="X1344" s="17" t="s">
        <v>442</v>
      </c>
      <c r="Y1344">
        <v>0</v>
      </c>
      <c r="Z1344" s="17" t="s">
        <v>486</v>
      </c>
      <c r="AA1344" s="17" t="s">
        <v>443</v>
      </c>
      <c r="AB1344" s="17" t="s">
        <v>444</v>
      </c>
      <c r="AC1344">
        <v>0</v>
      </c>
      <c r="AD1344">
        <v>0</v>
      </c>
      <c r="AE1344">
        <v>0</v>
      </c>
      <c r="AF1344">
        <v>2022</v>
      </c>
      <c r="AG1344" s="1">
        <v>44562</v>
      </c>
      <c r="AH1344" s="1">
        <v>44773</v>
      </c>
      <c r="AI1344" s="1">
        <v>44785</v>
      </c>
      <c r="AJ1344" s="17" t="s">
        <v>34</v>
      </c>
      <c r="AK1344" s="17" t="s">
        <v>35</v>
      </c>
      <c r="AL1344" s="17" t="s">
        <v>10388</v>
      </c>
      <c r="AM1344" s="17">
        <f>MONTH(EMPENHO[[#This Row],[data_empenho]])</f>
        <v>2</v>
      </c>
    </row>
    <row r="1345" spans="1:39" x14ac:dyDescent="0.25">
      <c r="A1345">
        <v>2</v>
      </c>
      <c r="B1345">
        <v>201</v>
      </c>
      <c r="C1345">
        <v>4</v>
      </c>
      <c r="D1345">
        <v>122</v>
      </c>
      <c r="E1345">
        <v>1</v>
      </c>
      <c r="F1345">
        <v>0</v>
      </c>
      <c r="G1345">
        <v>2078</v>
      </c>
      <c r="H1345" s="17" t="s">
        <v>1145</v>
      </c>
      <c r="I1345">
        <v>1</v>
      </c>
      <c r="J1345">
        <v>0</v>
      </c>
      <c r="K1345" s="17" t="s">
        <v>2890</v>
      </c>
      <c r="L1345" s="1">
        <v>44615</v>
      </c>
      <c r="M1345">
        <v>1039.82</v>
      </c>
      <c r="N1345" s="17" t="s">
        <v>437</v>
      </c>
      <c r="O1345">
        <v>213</v>
      </c>
      <c r="P1345" s="17" t="s">
        <v>438</v>
      </c>
      <c r="Q1345">
        <v>0</v>
      </c>
      <c r="R1345" s="17" t="s">
        <v>439</v>
      </c>
      <c r="S1345" s="17" t="s">
        <v>440</v>
      </c>
      <c r="T1345" s="17" t="s">
        <v>438</v>
      </c>
      <c r="U1345">
        <v>0</v>
      </c>
      <c r="V1345">
        <v>0</v>
      </c>
      <c r="W1345" s="17" t="s">
        <v>2891</v>
      </c>
      <c r="X1345" s="17" t="s">
        <v>442</v>
      </c>
      <c r="Y1345">
        <v>0</v>
      </c>
      <c r="Z1345" s="17" t="s">
        <v>486</v>
      </c>
      <c r="AA1345" s="17" t="s">
        <v>443</v>
      </c>
      <c r="AB1345" s="17" t="s">
        <v>444</v>
      </c>
      <c r="AC1345">
        <v>0</v>
      </c>
      <c r="AD1345">
        <v>0</v>
      </c>
      <c r="AE1345">
        <v>0</v>
      </c>
      <c r="AF1345">
        <v>2022</v>
      </c>
      <c r="AG1345" s="1">
        <v>44562</v>
      </c>
      <c r="AH1345" s="1">
        <v>44773</v>
      </c>
      <c r="AI1345" s="1">
        <v>44785</v>
      </c>
      <c r="AJ1345" s="17" t="s">
        <v>34</v>
      </c>
      <c r="AK1345" s="17" t="s">
        <v>35</v>
      </c>
      <c r="AL1345" s="17" t="s">
        <v>10388</v>
      </c>
      <c r="AM1345" s="17">
        <f>MONTH(EMPENHO[[#This Row],[data_empenho]])</f>
        <v>2</v>
      </c>
    </row>
    <row r="1346" spans="1:39" x14ac:dyDescent="0.25">
      <c r="A1346">
        <v>5</v>
      </c>
      <c r="B1346">
        <v>502</v>
      </c>
      <c r="C1346">
        <v>12</v>
      </c>
      <c r="D1346">
        <v>365</v>
      </c>
      <c r="E1346">
        <v>2</v>
      </c>
      <c r="F1346">
        <v>0</v>
      </c>
      <c r="G1346">
        <v>2026</v>
      </c>
      <c r="H1346" s="17" t="s">
        <v>1173</v>
      </c>
      <c r="I1346">
        <v>31</v>
      </c>
      <c r="J1346">
        <v>0</v>
      </c>
      <c r="K1346" s="17" t="s">
        <v>2892</v>
      </c>
      <c r="L1346" s="1">
        <v>44615</v>
      </c>
      <c r="M1346">
        <v>56587.66</v>
      </c>
      <c r="N1346" s="17" t="s">
        <v>437</v>
      </c>
      <c r="O1346">
        <v>213</v>
      </c>
      <c r="P1346" s="17" t="s">
        <v>438</v>
      </c>
      <c r="Q1346">
        <v>501</v>
      </c>
      <c r="R1346" s="17" t="s">
        <v>439</v>
      </c>
      <c r="S1346" s="17" t="s">
        <v>440</v>
      </c>
      <c r="T1346" s="17" t="s">
        <v>438</v>
      </c>
      <c r="U1346">
        <v>0</v>
      </c>
      <c r="V1346">
        <v>0</v>
      </c>
      <c r="W1346" s="17" t="s">
        <v>2893</v>
      </c>
      <c r="X1346" s="17" t="s">
        <v>442</v>
      </c>
      <c r="Y1346">
        <v>0</v>
      </c>
      <c r="Z1346" s="17" t="s">
        <v>486</v>
      </c>
      <c r="AA1346" s="17" t="s">
        <v>443</v>
      </c>
      <c r="AB1346" s="17" t="s">
        <v>444</v>
      </c>
      <c r="AC1346">
        <v>0</v>
      </c>
      <c r="AD1346">
        <v>0</v>
      </c>
      <c r="AE1346">
        <v>0</v>
      </c>
      <c r="AF1346">
        <v>2022</v>
      </c>
      <c r="AG1346" s="1">
        <v>44562</v>
      </c>
      <c r="AH1346" s="1">
        <v>44773</v>
      </c>
      <c r="AI1346" s="1">
        <v>44785</v>
      </c>
      <c r="AJ1346" s="17" t="s">
        <v>34</v>
      </c>
      <c r="AK1346" s="17" t="s">
        <v>35</v>
      </c>
      <c r="AL1346" s="17" t="s">
        <v>10388</v>
      </c>
      <c r="AM1346" s="17">
        <f>MONTH(EMPENHO[[#This Row],[data_empenho]])</f>
        <v>2</v>
      </c>
    </row>
    <row r="1347" spans="1:39" x14ac:dyDescent="0.25">
      <c r="A1347">
        <v>5</v>
      </c>
      <c r="B1347">
        <v>502</v>
      </c>
      <c r="C1347">
        <v>12</v>
      </c>
      <c r="D1347">
        <v>365</v>
      </c>
      <c r="E1347">
        <v>2</v>
      </c>
      <c r="F1347">
        <v>0</v>
      </c>
      <c r="G1347">
        <v>2026</v>
      </c>
      <c r="H1347" s="17" t="s">
        <v>1173</v>
      </c>
      <c r="I1347">
        <v>31</v>
      </c>
      <c r="J1347">
        <v>0</v>
      </c>
      <c r="K1347" s="17" t="s">
        <v>2894</v>
      </c>
      <c r="L1347" s="1">
        <v>44615</v>
      </c>
      <c r="M1347">
        <v>2115.0300000000002</v>
      </c>
      <c r="N1347" s="17" t="s">
        <v>437</v>
      </c>
      <c r="O1347">
        <v>213</v>
      </c>
      <c r="P1347" s="17" t="s">
        <v>438</v>
      </c>
      <c r="Q1347">
        <v>501</v>
      </c>
      <c r="R1347" s="17" t="s">
        <v>439</v>
      </c>
      <c r="S1347" s="17" t="s">
        <v>440</v>
      </c>
      <c r="T1347" s="17" t="s">
        <v>438</v>
      </c>
      <c r="U1347">
        <v>0</v>
      </c>
      <c r="V1347">
        <v>0</v>
      </c>
      <c r="W1347" s="17" t="s">
        <v>2895</v>
      </c>
      <c r="X1347" s="17" t="s">
        <v>442</v>
      </c>
      <c r="Y1347">
        <v>0</v>
      </c>
      <c r="Z1347" s="17" t="s">
        <v>486</v>
      </c>
      <c r="AA1347" s="17" t="s">
        <v>443</v>
      </c>
      <c r="AB1347" s="17" t="s">
        <v>444</v>
      </c>
      <c r="AC1347">
        <v>0</v>
      </c>
      <c r="AD1347">
        <v>0</v>
      </c>
      <c r="AE1347">
        <v>0</v>
      </c>
      <c r="AF1347">
        <v>2022</v>
      </c>
      <c r="AG1347" s="1">
        <v>44562</v>
      </c>
      <c r="AH1347" s="1">
        <v>44773</v>
      </c>
      <c r="AI1347" s="1">
        <v>44785</v>
      </c>
      <c r="AJ1347" s="17" t="s">
        <v>34</v>
      </c>
      <c r="AK1347" s="17" t="s">
        <v>35</v>
      </c>
      <c r="AL1347" s="17" t="s">
        <v>10388</v>
      </c>
      <c r="AM1347" s="17">
        <f>MONTH(EMPENHO[[#This Row],[data_empenho]])</f>
        <v>2</v>
      </c>
    </row>
    <row r="1348" spans="1:39" x14ac:dyDescent="0.25">
      <c r="A1348">
        <v>5</v>
      </c>
      <c r="B1348">
        <v>502</v>
      </c>
      <c r="C1348">
        <v>12</v>
      </c>
      <c r="D1348">
        <v>365</v>
      </c>
      <c r="E1348">
        <v>2</v>
      </c>
      <c r="F1348">
        <v>0</v>
      </c>
      <c r="G1348">
        <v>2026</v>
      </c>
      <c r="H1348" s="17" t="s">
        <v>1296</v>
      </c>
      <c r="I1348">
        <v>31</v>
      </c>
      <c r="J1348">
        <v>0</v>
      </c>
      <c r="K1348" s="17" t="s">
        <v>2896</v>
      </c>
      <c r="L1348" s="1">
        <v>44615</v>
      </c>
      <c r="M1348">
        <v>8523.42</v>
      </c>
      <c r="N1348" s="17" t="s">
        <v>437</v>
      </c>
      <c r="O1348">
        <v>213</v>
      </c>
      <c r="P1348" s="17" t="s">
        <v>438</v>
      </c>
      <c r="Q1348">
        <v>501</v>
      </c>
      <c r="R1348" s="17" t="s">
        <v>439</v>
      </c>
      <c r="S1348" s="17" t="s">
        <v>440</v>
      </c>
      <c r="T1348" s="17" t="s">
        <v>438</v>
      </c>
      <c r="U1348">
        <v>0</v>
      </c>
      <c r="V1348">
        <v>0</v>
      </c>
      <c r="W1348" s="17" t="s">
        <v>2897</v>
      </c>
      <c r="X1348" s="17" t="s">
        <v>442</v>
      </c>
      <c r="Y1348">
        <v>0</v>
      </c>
      <c r="Z1348" s="17" t="s">
        <v>486</v>
      </c>
      <c r="AA1348" s="17" t="s">
        <v>443</v>
      </c>
      <c r="AB1348" s="17" t="s">
        <v>444</v>
      </c>
      <c r="AC1348">
        <v>0</v>
      </c>
      <c r="AD1348">
        <v>0</v>
      </c>
      <c r="AE1348">
        <v>0</v>
      </c>
      <c r="AF1348">
        <v>2022</v>
      </c>
      <c r="AG1348" s="1">
        <v>44562</v>
      </c>
      <c r="AH1348" s="1">
        <v>44773</v>
      </c>
      <c r="AI1348" s="1">
        <v>44785</v>
      </c>
      <c r="AJ1348" s="17" t="s">
        <v>34</v>
      </c>
      <c r="AK1348" s="17" t="s">
        <v>35</v>
      </c>
      <c r="AL1348" s="17" t="s">
        <v>10388</v>
      </c>
      <c r="AM1348" s="17">
        <f>MONTH(EMPENHO[[#This Row],[data_empenho]])</f>
        <v>2</v>
      </c>
    </row>
    <row r="1349" spans="1:39" x14ac:dyDescent="0.25">
      <c r="A1349">
        <v>5</v>
      </c>
      <c r="B1349">
        <v>502</v>
      </c>
      <c r="C1349">
        <v>12</v>
      </c>
      <c r="D1349">
        <v>365</v>
      </c>
      <c r="E1349">
        <v>2</v>
      </c>
      <c r="F1349">
        <v>0</v>
      </c>
      <c r="G1349">
        <v>2026</v>
      </c>
      <c r="H1349" s="17" t="s">
        <v>1176</v>
      </c>
      <c r="I1349">
        <v>31</v>
      </c>
      <c r="J1349">
        <v>0</v>
      </c>
      <c r="K1349" s="17" t="s">
        <v>2898</v>
      </c>
      <c r="L1349" s="1">
        <v>44615</v>
      </c>
      <c r="M1349">
        <v>5709.44</v>
      </c>
      <c r="N1349" s="17" t="s">
        <v>437</v>
      </c>
      <c r="O1349">
        <v>213</v>
      </c>
      <c r="P1349" s="17" t="s">
        <v>438</v>
      </c>
      <c r="Q1349">
        <v>501</v>
      </c>
      <c r="R1349" s="17" t="s">
        <v>439</v>
      </c>
      <c r="S1349" s="17" t="s">
        <v>440</v>
      </c>
      <c r="T1349" s="17" t="s">
        <v>438</v>
      </c>
      <c r="U1349">
        <v>0</v>
      </c>
      <c r="V1349">
        <v>0</v>
      </c>
      <c r="W1349" s="17" t="s">
        <v>2899</v>
      </c>
      <c r="X1349" s="17" t="s">
        <v>442</v>
      </c>
      <c r="Y1349">
        <v>0</v>
      </c>
      <c r="Z1349" s="17" t="s">
        <v>486</v>
      </c>
      <c r="AA1349" s="17" t="s">
        <v>443</v>
      </c>
      <c r="AB1349" s="17" t="s">
        <v>444</v>
      </c>
      <c r="AC1349">
        <v>0</v>
      </c>
      <c r="AD1349">
        <v>0</v>
      </c>
      <c r="AE1349">
        <v>0</v>
      </c>
      <c r="AF1349">
        <v>2022</v>
      </c>
      <c r="AG1349" s="1">
        <v>44562</v>
      </c>
      <c r="AH1349" s="1">
        <v>44773</v>
      </c>
      <c r="AI1349" s="1">
        <v>44785</v>
      </c>
      <c r="AJ1349" s="17" t="s">
        <v>34</v>
      </c>
      <c r="AK1349" s="17" t="s">
        <v>35</v>
      </c>
      <c r="AL1349" s="17" t="s">
        <v>10388</v>
      </c>
      <c r="AM1349" s="17">
        <f>MONTH(EMPENHO[[#This Row],[data_empenho]])</f>
        <v>2</v>
      </c>
    </row>
    <row r="1350" spans="1:39" x14ac:dyDescent="0.25">
      <c r="A1350">
        <v>5</v>
      </c>
      <c r="B1350">
        <v>502</v>
      </c>
      <c r="C1350">
        <v>12</v>
      </c>
      <c r="D1350">
        <v>365</v>
      </c>
      <c r="E1350">
        <v>2</v>
      </c>
      <c r="F1350">
        <v>0</v>
      </c>
      <c r="G1350">
        <v>2026</v>
      </c>
      <c r="H1350" s="17" t="s">
        <v>1145</v>
      </c>
      <c r="I1350">
        <v>31</v>
      </c>
      <c r="J1350">
        <v>0</v>
      </c>
      <c r="K1350" s="17" t="s">
        <v>2900</v>
      </c>
      <c r="L1350" s="1">
        <v>44615</v>
      </c>
      <c r="M1350">
        <v>778.17</v>
      </c>
      <c r="N1350" s="17" t="s">
        <v>437</v>
      </c>
      <c r="O1350">
        <v>213</v>
      </c>
      <c r="P1350" s="17" t="s">
        <v>438</v>
      </c>
      <c r="Q1350">
        <v>501</v>
      </c>
      <c r="R1350" s="17" t="s">
        <v>439</v>
      </c>
      <c r="S1350" s="17" t="s">
        <v>440</v>
      </c>
      <c r="T1350" s="17" t="s">
        <v>438</v>
      </c>
      <c r="U1350">
        <v>0</v>
      </c>
      <c r="V1350">
        <v>0</v>
      </c>
      <c r="W1350" s="17" t="s">
        <v>2901</v>
      </c>
      <c r="X1350" s="17" t="s">
        <v>442</v>
      </c>
      <c r="Y1350">
        <v>0</v>
      </c>
      <c r="Z1350" s="17" t="s">
        <v>486</v>
      </c>
      <c r="AA1350" s="17" t="s">
        <v>443</v>
      </c>
      <c r="AB1350" s="17" t="s">
        <v>444</v>
      </c>
      <c r="AC1350">
        <v>0</v>
      </c>
      <c r="AD1350">
        <v>0</v>
      </c>
      <c r="AE1350">
        <v>0</v>
      </c>
      <c r="AF1350">
        <v>2022</v>
      </c>
      <c r="AG1350" s="1">
        <v>44562</v>
      </c>
      <c r="AH1350" s="1">
        <v>44773</v>
      </c>
      <c r="AI1350" s="1">
        <v>44785</v>
      </c>
      <c r="AJ1350" s="17" t="s">
        <v>34</v>
      </c>
      <c r="AK1350" s="17" t="s">
        <v>35</v>
      </c>
      <c r="AL1350" s="17" t="s">
        <v>10388</v>
      </c>
      <c r="AM1350" s="17">
        <f>MONTH(EMPENHO[[#This Row],[data_empenho]])</f>
        <v>2</v>
      </c>
    </row>
    <row r="1351" spans="1:39" x14ac:dyDescent="0.25">
      <c r="A1351">
        <v>5</v>
      </c>
      <c r="B1351">
        <v>502</v>
      </c>
      <c r="C1351">
        <v>12</v>
      </c>
      <c r="D1351">
        <v>365</v>
      </c>
      <c r="E1351">
        <v>2</v>
      </c>
      <c r="F1351">
        <v>0</v>
      </c>
      <c r="G1351">
        <v>2026</v>
      </c>
      <c r="H1351" s="17" t="s">
        <v>1145</v>
      </c>
      <c r="I1351">
        <v>31</v>
      </c>
      <c r="J1351">
        <v>0</v>
      </c>
      <c r="K1351" s="17" t="s">
        <v>2902</v>
      </c>
      <c r="L1351" s="1">
        <v>44615</v>
      </c>
      <c r="M1351">
        <v>1511.53</v>
      </c>
      <c r="N1351" s="17" t="s">
        <v>437</v>
      </c>
      <c r="O1351">
        <v>213</v>
      </c>
      <c r="P1351" s="17" t="s">
        <v>438</v>
      </c>
      <c r="Q1351">
        <v>501</v>
      </c>
      <c r="R1351" s="17" t="s">
        <v>439</v>
      </c>
      <c r="S1351" s="17" t="s">
        <v>440</v>
      </c>
      <c r="T1351" s="17" t="s">
        <v>438</v>
      </c>
      <c r="U1351">
        <v>0</v>
      </c>
      <c r="V1351">
        <v>0</v>
      </c>
      <c r="W1351" s="17" t="s">
        <v>2903</v>
      </c>
      <c r="X1351" s="17" t="s">
        <v>442</v>
      </c>
      <c r="Y1351">
        <v>0</v>
      </c>
      <c r="Z1351" s="17" t="s">
        <v>486</v>
      </c>
      <c r="AA1351" s="17" t="s">
        <v>443</v>
      </c>
      <c r="AB1351" s="17" t="s">
        <v>444</v>
      </c>
      <c r="AC1351">
        <v>0</v>
      </c>
      <c r="AD1351">
        <v>0</v>
      </c>
      <c r="AE1351">
        <v>0</v>
      </c>
      <c r="AF1351">
        <v>2022</v>
      </c>
      <c r="AG1351" s="1">
        <v>44562</v>
      </c>
      <c r="AH1351" s="1">
        <v>44773</v>
      </c>
      <c r="AI1351" s="1">
        <v>44785</v>
      </c>
      <c r="AJ1351" s="17" t="s">
        <v>34</v>
      </c>
      <c r="AK1351" s="17" t="s">
        <v>35</v>
      </c>
      <c r="AL1351" s="17" t="s">
        <v>10388</v>
      </c>
      <c r="AM1351" s="17">
        <f>MONTH(EMPENHO[[#This Row],[data_empenho]])</f>
        <v>2</v>
      </c>
    </row>
    <row r="1352" spans="1:39" x14ac:dyDescent="0.25">
      <c r="A1352">
        <v>5</v>
      </c>
      <c r="B1352">
        <v>502</v>
      </c>
      <c r="C1352">
        <v>12</v>
      </c>
      <c r="D1352">
        <v>365</v>
      </c>
      <c r="E1352">
        <v>2</v>
      </c>
      <c r="F1352">
        <v>0</v>
      </c>
      <c r="G1352">
        <v>2026</v>
      </c>
      <c r="H1352" s="17" t="s">
        <v>1145</v>
      </c>
      <c r="I1352">
        <v>31</v>
      </c>
      <c r="J1352">
        <v>0</v>
      </c>
      <c r="K1352" s="17" t="s">
        <v>2904</v>
      </c>
      <c r="L1352" s="1">
        <v>44615</v>
      </c>
      <c r="M1352">
        <v>1116.52</v>
      </c>
      <c r="N1352" s="17" t="s">
        <v>437</v>
      </c>
      <c r="O1352">
        <v>213</v>
      </c>
      <c r="P1352" s="17" t="s">
        <v>438</v>
      </c>
      <c r="Q1352">
        <v>501</v>
      </c>
      <c r="R1352" s="17" t="s">
        <v>439</v>
      </c>
      <c r="S1352" s="17" t="s">
        <v>440</v>
      </c>
      <c r="T1352" s="17" t="s">
        <v>438</v>
      </c>
      <c r="U1352">
        <v>0</v>
      </c>
      <c r="V1352">
        <v>0</v>
      </c>
      <c r="W1352" s="17" t="s">
        <v>2905</v>
      </c>
      <c r="X1352" s="17" t="s">
        <v>442</v>
      </c>
      <c r="Y1352">
        <v>0</v>
      </c>
      <c r="Z1352" s="17" t="s">
        <v>486</v>
      </c>
      <c r="AA1352" s="17" t="s">
        <v>443</v>
      </c>
      <c r="AB1352" s="17" t="s">
        <v>444</v>
      </c>
      <c r="AC1352">
        <v>0</v>
      </c>
      <c r="AD1352">
        <v>0</v>
      </c>
      <c r="AE1352">
        <v>0</v>
      </c>
      <c r="AF1352">
        <v>2022</v>
      </c>
      <c r="AG1352" s="1">
        <v>44562</v>
      </c>
      <c r="AH1352" s="1">
        <v>44773</v>
      </c>
      <c r="AI1352" s="1">
        <v>44785</v>
      </c>
      <c r="AJ1352" s="17" t="s">
        <v>34</v>
      </c>
      <c r="AK1352" s="17" t="s">
        <v>35</v>
      </c>
      <c r="AL1352" s="17" t="s">
        <v>10388</v>
      </c>
      <c r="AM1352" s="17">
        <f>MONTH(EMPENHO[[#This Row],[data_empenho]])</f>
        <v>2</v>
      </c>
    </row>
    <row r="1353" spans="1:39" x14ac:dyDescent="0.25">
      <c r="A1353">
        <v>5</v>
      </c>
      <c r="B1353">
        <v>502</v>
      </c>
      <c r="C1353">
        <v>12</v>
      </c>
      <c r="D1353">
        <v>365</v>
      </c>
      <c r="E1353">
        <v>2</v>
      </c>
      <c r="F1353">
        <v>0</v>
      </c>
      <c r="G1353">
        <v>2033</v>
      </c>
      <c r="H1353" s="17" t="s">
        <v>1173</v>
      </c>
      <c r="I1353">
        <v>20</v>
      </c>
      <c r="J1353">
        <v>0</v>
      </c>
      <c r="K1353" s="17" t="s">
        <v>2906</v>
      </c>
      <c r="L1353" s="1">
        <v>44615</v>
      </c>
      <c r="M1353">
        <v>10516.95</v>
      </c>
      <c r="N1353" s="17" t="s">
        <v>437</v>
      </c>
      <c r="O1353">
        <v>213</v>
      </c>
      <c r="P1353" s="17" t="s">
        <v>438</v>
      </c>
      <c r="Q1353">
        <v>0</v>
      </c>
      <c r="R1353" s="17" t="s">
        <v>439</v>
      </c>
      <c r="S1353" s="17" t="s">
        <v>440</v>
      </c>
      <c r="T1353" s="17" t="s">
        <v>438</v>
      </c>
      <c r="U1353">
        <v>0</v>
      </c>
      <c r="V1353">
        <v>0</v>
      </c>
      <c r="W1353" s="17" t="s">
        <v>2907</v>
      </c>
      <c r="X1353" s="17" t="s">
        <v>442</v>
      </c>
      <c r="Y1353">
        <v>0</v>
      </c>
      <c r="Z1353" s="17" t="s">
        <v>486</v>
      </c>
      <c r="AA1353" s="17" t="s">
        <v>443</v>
      </c>
      <c r="AB1353" s="17" t="s">
        <v>444</v>
      </c>
      <c r="AC1353">
        <v>0</v>
      </c>
      <c r="AD1353">
        <v>0</v>
      </c>
      <c r="AE1353">
        <v>0</v>
      </c>
      <c r="AF1353">
        <v>2022</v>
      </c>
      <c r="AG1353" s="1">
        <v>44562</v>
      </c>
      <c r="AH1353" s="1">
        <v>44773</v>
      </c>
      <c r="AI1353" s="1">
        <v>44785</v>
      </c>
      <c r="AJ1353" s="17" t="s">
        <v>34</v>
      </c>
      <c r="AK1353" s="17" t="s">
        <v>35</v>
      </c>
      <c r="AL1353" s="17" t="s">
        <v>10388</v>
      </c>
      <c r="AM1353" s="17">
        <f>MONTH(EMPENHO[[#This Row],[data_empenho]])</f>
        <v>2</v>
      </c>
    </row>
    <row r="1354" spans="1:39" x14ac:dyDescent="0.25">
      <c r="A1354">
        <v>5</v>
      </c>
      <c r="B1354">
        <v>502</v>
      </c>
      <c r="C1354">
        <v>12</v>
      </c>
      <c r="D1354">
        <v>365</v>
      </c>
      <c r="E1354">
        <v>2</v>
      </c>
      <c r="F1354">
        <v>0</v>
      </c>
      <c r="G1354">
        <v>2033</v>
      </c>
      <c r="H1354" s="17" t="s">
        <v>1181</v>
      </c>
      <c r="I1354">
        <v>20</v>
      </c>
      <c r="J1354">
        <v>0</v>
      </c>
      <c r="K1354" s="17" t="s">
        <v>2908</v>
      </c>
      <c r="L1354" s="1">
        <v>44615</v>
      </c>
      <c r="M1354">
        <v>2856.77</v>
      </c>
      <c r="N1354" s="17" t="s">
        <v>437</v>
      </c>
      <c r="O1354">
        <v>213</v>
      </c>
      <c r="P1354" s="17" t="s">
        <v>438</v>
      </c>
      <c r="Q1354">
        <v>0</v>
      </c>
      <c r="R1354" s="17" t="s">
        <v>439</v>
      </c>
      <c r="S1354" s="17" t="s">
        <v>440</v>
      </c>
      <c r="T1354" s="17" t="s">
        <v>438</v>
      </c>
      <c r="U1354">
        <v>0</v>
      </c>
      <c r="V1354">
        <v>0</v>
      </c>
      <c r="W1354" s="17" t="s">
        <v>2909</v>
      </c>
      <c r="X1354" s="17" t="s">
        <v>442</v>
      </c>
      <c r="Y1354">
        <v>0</v>
      </c>
      <c r="Z1354" s="17" t="s">
        <v>486</v>
      </c>
      <c r="AA1354" s="17" t="s">
        <v>443</v>
      </c>
      <c r="AB1354" s="17" t="s">
        <v>444</v>
      </c>
      <c r="AC1354">
        <v>0</v>
      </c>
      <c r="AD1354">
        <v>0</v>
      </c>
      <c r="AE1354">
        <v>0</v>
      </c>
      <c r="AF1354">
        <v>2022</v>
      </c>
      <c r="AG1354" s="1">
        <v>44562</v>
      </c>
      <c r="AH1354" s="1">
        <v>44773</v>
      </c>
      <c r="AI1354" s="1">
        <v>44785</v>
      </c>
      <c r="AJ1354" s="17" t="s">
        <v>34</v>
      </c>
      <c r="AK1354" s="17" t="s">
        <v>35</v>
      </c>
      <c r="AL1354" s="17" t="s">
        <v>10388</v>
      </c>
      <c r="AM1354" s="17">
        <f>MONTH(EMPENHO[[#This Row],[data_empenho]])</f>
        <v>2</v>
      </c>
    </row>
    <row r="1355" spans="1:39" x14ac:dyDescent="0.25">
      <c r="A1355">
        <v>5</v>
      </c>
      <c r="B1355">
        <v>502</v>
      </c>
      <c r="C1355">
        <v>12</v>
      </c>
      <c r="D1355">
        <v>365</v>
      </c>
      <c r="E1355">
        <v>2</v>
      </c>
      <c r="F1355">
        <v>0</v>
      </c>
      <c r="G1355">
        <v>2033</v>
      </c>
      <c r="H1355" s="17" t="s">
        <v>1176</v>
      </c>
      <c r="I1355">
        <v>20</v>
      </c>
      <c r="J1355">
        <v>0</v>
      </c>
      <c r="K1355" s="17" t="s">
        <v>2910</v>
      </c>
      <c r="L1355" s="1">
        <v>44615</v>
      </c>
      <c r="M1355">
        <v>1111.26</v>
      </c>
      <c r="N1355" s="17" t="s">
        <v>437</v>
      </c>
      <c r="O1355">
        <v>213</v>
      </c>
      <c r="P1355" s="17" t="s">
        <v>438</v>
      </c>
      <c r="Q1355">
        <v>0</v>
      </c>
      <c r="R1355" s="17" t="s">
        <v>439</v>
      </c>
      <c r="S1355" s="17" t="s">
        <v>440</v>
      </c>
      <c r="T1355" s="17" t="s">
        <v>438</v>
      </c>
      <c r="U1355">
        <v>0</v>
      </c>
      <c r="V1355">
        <v>0</v>
      </c>
      <c r="W1355" s="17" t="s">
        <v>2911</v>
      </c>
      <c r="X1355" s="17" t="s">
        <v>442</v>
      </c>
      <c r="Y1355">
        <v>0</v>
      </c>
      <c r="Z1355" s="17" t="s">
        <v>486</v>
      </c>
      <c r="AA1355" s="17" t="s">
        <v>443</v>
      </c>
      <c r="AB1355" s="17" t="s">
        <v>444</v>
      </c>
      <c r="AC1355">
        <v>0</v>
      </c>
      <c r="AD1355">
        <v>0</v>
      </c>
      <c r="AE1355">
        <v>0</v>
      </c>
      <c r="AF1355">
        <v>2022</v>
      </c>
      <c r="AG1355" s="1">
        <v>44562</v>
      </c>
      <c r="AH1355" s="1">
        <v>44773</v>
      </c>
      <c r="AI1355" s="1">
        <v>44785</v>
      </c>
      <c r="AJ1355" s="17" t="s">
        <v>34</v>
      </c>
      <c r="AK1355" s="17" t="s">
        <v>35</v>
      </c>
      <c r="AL1355" s="17" t="s">
        <v>10388</v>
      </c>
      <c r="AM1355" s="17">
        <f>MONTH(EMPENHO[[#This Row],[data_empenho]])</f>
        <v>2</v>
      </c>
    </row>
    <row r="1356" spans="1:39" x14ac:dyDescent="0.25">
      <c r="A1356">
        <v>5</v>
      </c>
      <c r="B1356">
        <v>502</v>
      </c>
      <c r="C1356">
        <v>12</v>
      </c>
      <c r="D1356">
        <v>361</v>
      </c>
      <c r="E1356">
        <v>2</v>
      </c>
      <c r="F1356">
        <v>0</v>
      </c>
      <c r="G1356">
        <v>2025</v>
      </c>
      <c r="H1356" s="17" t="s">
        <v>1173</v>
      </c>
      <c r="I1356">
        <v>31</v>
      </c>
      <c r="J1356">
        <v>0</v>
      </c>
      <c r="K1356" s="17" t="s">
        <v>2912</v>
      </c>
      <c r="L1356" s="1">
        <v>44615</v>
      </c>
      <c r="M1356">
        <v>113313.01</v>
      </c>
      <c r="N1356" s="17" t="s">
        <v>437</v>
      </c>
      <c r="O1356">
        <v>213</v>
      </c>
      <c r="P1356" s="17" t="s">
        <v>438</v>
      </c>
      <c r="Q1356">
        <v>501</v>
      </c>
      <c r="R1356" s="17" t="s">
        <v>439</v>
      </c>
      <c r="S1356" s="17" t="s">
        <v>440</v>
      </c>
      <c r="T1356" s="17" t="s">
        <v>438</v>
      </c>
      <c r="U1356">
        <v>0</v>
      </c>
      <c r="V1356">
        <v>0</v>
      </c>
      <c r="W1356" s="17" t="s">
        <v>2913</v>
      </c>
      <c r="X1356" s="17" t="s">
        <v>442</v>
      </c>
      <c r="Y1356">
        <v>0</v>
      </c>
      <c r="Z1356" s="17" t="s">
        <v>486</v>
      </c>
      <c r="AA1356" s="17" t="s">
        <v>443</v>
      </c>
      <c r="AB1356" s="17" t="s">
        <v>444</v>
      </c>
      <c r="AC1356">
        <v>0</v>
      </c>
      <c r="AD1356">
        <v>0</v>
      </c>
      <c r="AE1356">
        <v>0</v>
      </c>
      <c r="AF1356">
        <v>2022</v>
      </c>
      <c r="AG1356" s="1">
        <v>44562</v>
      </c>
      <c r="AH1356" s="1">
        <v>44773</v>
      </c>
      <c r="AI1356" s="1">
        <v>44785</v>
      </c>
      <c r="AJ1356" s="17" t="s">
        <v>34</v>
      </c>
      <c r="AK1356" s="17" t="s">
        <v>35</v>
      </c>
      <c r="AL1356" s="17" t="s">
        <v>10388</v>
      </c>
      <c r="AM1356" s="17">
        <f>MONTH(EMPENHO[[#This Row],[data_empenho]])</f>
        <v>2</v>
      </c>
    </row>
    <row r="1357" spans="1:39" x14ac:dyDescent="0.25">
      <c r="A1357">
        <v>5</v>
      </c>
      <c r="B1357">
        <v>502</v>
      </c>
      <c r="C1357">
        <v>12</v>
      </c>
      <c r="D1357">
        <v>361</v>
      </c>
      <c r="E1357">
        <v>2</v>
      </c>
      <c r="F1357">
        <v>0</v>
      </c>
      <c r="G1357">
        <v>2025</v>
      </c>
      <c r="H1357" s="17" t="s">
        <v>1317</v>
      </c>
      <c r="I1357">
        <v>31</v>
      </c>
      <c r="J1357">
        <v>0</v>
      </c>
      <c r="K1357" s="17" t="s">
        <v>2914</v>
      </c>
      <c r="L1357" s="1">
        <v>44615</v>
      </c>
      <c r="M1357">
        <v>368.94</v>
      </c>
      <c r="N1357" s="17" t="s">
        <v>437</v>
      </c>
      <c r="O1357">
        <v>213</v>
      </c>
      <c r="P1357" s="17" t="s">
        <v>438</v>
      </c>
      <c r="Q1357">
        <v>501</v>
      </c>
      <c r="R1357" s="17" t="s">
        <v>439</v>
      </c>
      <c r="S1357" s="17" t="s">
        <v>440</v>
      </c>
      <c r="T1357" s="17" t="s">
        <v>438</v>
      </c>
      <c r="U1357">
        <v>0</v>
      </c>
      <c r="V1357">
        <v>0</v>
      </c>
      <c r="W1357" s="17" t="s">
        <v>2915</v>
      </c>
      <c r="X1357" s="17" t="s">
        <v>442</v>
      </c>
      <c r="Y1357">
        <v>0</v>
      </c>
      <c r="Z1357" s="17" t="s">
        <v>486</v>
      </c>
      <c r="AA1357" s="17" t="s">
        <v>443</v>
      </c>
      <c r="AB1357" s="17" t="s">
        <v>444</v>
      </c>
      <c r="AC1357">
        <v>0</v>
      </c>
      <c r="AD1357">
        <v>0</v>
      </c>
      <c r="AE1357">
        <v>0</v>
      </c>
      <c r="AF1357">
        <v>2022</v>
      </c>
      <c r="AG1357" s="1">
        <v>44562</v>
      </c>
      <c r="AH1357" s="1">
        <v>44773</v>
      </c>
      <c r="AI1357" s="1">
        <v>44785</v>
      </c>
      <c r="AJ1357" s="17" t="s">
        <v>34</v>
      </c>
      <c r="AK1357" s="17" t="s">
        <v>35</v>
      </c>
      <c r="AL1357" s="17" t="s">
        <v>10388</v>
      </c>
      <c r="AM1357" s="17">
        <f>MONTH(EMPENHO[[#This Row],[data_empenho]])</f>
        <v>2</v>
      </c>
    </row>
    <row r="1358" spans="1:39" x14ac:dyDescent="0.25">
      <c r="A1358">
        <v>5</v>
      </c>
      <c r="B1358">
        <v>502</v>
      </c>
      <c r="C1358">
        <v>12</v>
      </c>
      <c r="D1358">
        <v>361</v>
      </c>
      <c r="E1358">
        <v>2</v>
      </c>
      <c r="F1358">
        <v>0</v>
      </c>
      <c r="G1358">
        <v>2025</v>
      </c>
      <c r="H1358" s="17" t="s">
        <v>1184</v>
      </c>
      <c r="I1358">
        <v>31</v>
      </c>
      <c r="J1358">
        <v>0</v>
      </c>
      <c r="K1358" s="17" t="s">
        <v>2916</v>
      </c>
      <c r="L1358" s="1">
        <v>44615</v>
      </c>
      <c r="M1358">
        <v>2006.87</v>
      </c>
      <c r="N1358" s="17" t="s">
        <v>437</v>
      </c>
      <c r="O1358">
        <v>213</v>
      </c>
      <c r="P1358" s="17" t="s">
        <v>438</v>
      </c>
      <c r="Q1358">
        <v>501</v>
      </c>
      <c r="R1358" s="17" t="s">
        <v>439</v>
      </c>
      <c r="S1358" s="17" t="s">
        <v>440</v>
      </c>
      <c r="T1358" s="17" t="s">
        <v>438</v>
      </c>
      <c r="U1358">
        <v>0</v>
      </c>
      <c r="V1358">
        <v>0</v>
      </c>
      <c r="W1358" s="17" t="s">
        <v>2917</v>
      </c>
      <c r="X1358" s="17" t="s">
        <v>442</v>
      </c>
      <c r="Y1358">
        <v>0</v>
      </c>
      <c r="Z1358" s="17" t="s">
        <v>486</v>
      </c>
      <c r="AA1358" s="17" t="s">
        <v>443</v>
      </c>
      <c r="AB1358" s="17" t="s">
        <v>444</v>
      </c>
      <c r="AC1358">
        <v>0</v>
      </c>
      <c r="AD1358">
        <v>0</v>
      </c>
      <c r="AE1358">
        <v>0</v>
      </c>
      <c r="AF1358">
        <v>2022</v>
      </c>
      <c r="AG1358" s="1">
        <v>44562</v>
      </c>
      <c r="AH1358" s="1">
        <v>44773</v>
      </c>
      <c r="AI1358" s="1">
        <v>44785</v>
      </c>
      <c r="AJ1358" s="17" t="s">
        <v>34</v>
      </c>
      <c r="AK1358" s="17" t="s">
        <v>35</v>
      </c>
      <c r="AL1358" s="17" t="s">
        <v>10388</v>
      </c>
      <c r="AM1358" s="17">
        <f>MONTH(EMPENHO[[#This Row],[data_empenho]])</f>
        <v>2</v>
      </c>
    </row>
    <row r="1359" spans="1:39" x14ac:dyDescent="0.25">
      <c r="A1359">
        <v>5</v>
      </c>
      <c r="B1359">
        <v>502</v>
      </c>
      <c r="C1359">
        <v>12</v>
      </c>
      <c r="D1359">
        <v>361</v>
      </c>
      <c r="E1359">
        <v>2</v>
      </c>
      <c r="F1359">
        <v>0</v>
      </c>
      <c r="G1359">
        <v>2025</v>
      </c>
      <c r="H1359" s="17" t="s">
        <v>1176</v>
      </c>
      <c r="I1359">
        <v>31</v>
      </c>
      <c r="J1359">
        <v>0</v>
      </c>
      <c r="K1359" s="17" t="s">
        <v>2918</v>
      </c>
      <c r="L1359" s="1">
        <v>44615</v>
      </c>
      <c r="M1359">
        <v>11775.21</v>
      </c>
      <c r="N1359" s="17" t="s">
        <v>437</v>
      </c>
      <c r="O1359">
        <v>213</v>
      </c>
      <c r="P1359" s="17" t="s">
        <v>438</v>
      </c>
      <c r="Q1359">
        <v>501</v>
      </c>
      <c r="R1359" s="17" t="s">
        <v>439</v>
      </c>
      <c r="S1359" s="17" t="s">
        <v>440</v>
      </c>
      <c r="T1359" s="17" t="s">
        <v>438</v>
      </c>
      <c r="U1359">
        <v>0</v>
      </c>
      <c r="V1359">
        <v>0</v>
      </c>
      <c r="W1359" s="17" t="s">
        <v>2919</v>
      </c>
      <c r="X1359" s="17" t="s">
        <v>442</v>
      </c>
      <c r="Y1359">
        <v>0</v>
      </c>
      <c r="Z1359" s="17" t="s">
        <v>486</v>
      </c>
      <c r="AA1359" s="17" t="s">
        <v>443</v>
      </c>
      <c r="AB1359" s="17" t="s">
        <v>444</v>
      </c>
      <c r="AC1359">
        <v>0</v>
      </c>
      <c r="AD1359">
        <v>0</v>
      </c>
      <c r="AE1359">
        <v>0</v>
      </c>
      <c r="AF1359">
        <v>2022</v>
      </c>
      <c r="AG1359" s="1">
        <v>44562</v>
      </c>
      <c r="AH1359" s="1">
        <v>44773</v>
      </c>
      <c r="AI1359" s="1">
        <v>44785</v>
      </c>
      <c r="AJ1359" s="17" t="s">
        <v>34</v>
      </c>
      <c r="AK1359" s="17" t="s">
        <v>35</v>
      </c>
      <c r="AL1359" s="17" t="s">
        <v>10388</v>
      </c>
      <c r="AM1359" s="17">
        <f>MONTH(EMPENHO[[#This Row],[data_empenho]])</f>
        <v>2</v>
      </c>
    </row>
    <row r="1360" spans="1:39" x14ac:dyDescent="0.25">
      <c r="A1360">
        <v>5</v>
      </c>
      <c r="B1360">
        <v>502</v>
      </c>
      <c r="C1360">
        <v>12</v>
      </c>
      <c r="D1360">
        <v>361</v>
      </c>
      <c r="E1360">
        <v>2</v>
      </c>
      <c r="F1360">
        <v>0</v>
      </c>
      <c r="G1360">
        <v>2025</v>
      </c>
      <c r="H1360" s="17" t="s">
        <v>1173</v>
      </c>
      <c r="I1360">
        <v>31</v>
      </c>
      <c r="J1360">
        <v>0</v>
      </c>
      <c r="K1360" s="17" t="s">
        <v>2920</v>
      </c>
      <c r="L1360" s="1">
        <v>44615</v>
      </c>
      <c r="M1360">
        <v>80.31</v>
      </c>
      <c r="N1360" s="17" t="s">
        <v>437</v>
      </c>
      <c r="O1360">
        <v>213</v>
      </c>
      <c r="P1360" s="17" t="s">
        <v>438</v>
      </c>
      <c r="Q1360">
        <v>501</v>
      </c>
      <c r="R1360" s="17" t="s">
        <v>439</v>
      </c>
      <c r="S1360" s="17" t="s">
        <v>440</v>
      </c>
      <c r="T1360" s="17" t="s">
        <v>438</v>
      </c>
      <c r="U1360">
        <v>0</v>
      </c>
      <c r="V1360">
        <v>0</v>
      </c>
      <c r="W1360" s="17" t="s">
        <v>2921</v>
      </c>
      <c r="X1360" s="17" t="s">
        <v>442</v>
      </c>
      <c r="Y1360">
        <v>0</v>
      </c>
      <c r="Z1360" s="17" t="s">
        <v>486</v>
      </c>
      <c r="AA1360" s="17" t="s">
        <v>443</v>
      </c>
      <c r="AB1360" s="17" t="s">
        <v>444</v>
      </c>
      <c r="AC1360">
        <v>0</v>
      </c>
      <c r="AD1360">
        <v>0</v>
      </c>
      <c r="AE1360">
        <v>0</v>
      </c>
      <c r="AF1360">
        <v>2022</v>
      </c>
      <c r="AG1360" s="1">
        <v>44562</v>
      </c>
      <c r="AH1360" s="1">
        <v>44773</v>
      </c>
      <c r="AI1360" s="1">
        <v>44785</v>
      </c>
      <c r="AJ1360" s="17" t="s">
        <v>34</v>
      </c>
      <c r="AK1360" s="17" t="s">
        <v>35</v>
      </c>
      <c r="AL1360" s="17" t="s">
        <v>10388</v>
      </c>
      <c r="AM1360" s="17">
        <f>MONTH(EMPENHO[[#This Row],[data_empenho]])</f>
        <v>2</v>
      </c>
    </row>
    <row r="1361" spans="1:39" x14ac:dyDescent="0.25">
      <c r="A1361">
        <v>5</v>
      </c>
      <c r="B1361">
        <v>502</v>
      </c>
      <c r="C1361">
        <v>12</v>
      </c>
      <c r="D1361">
        <v>361</v>
      </c>
      <c r="E1361">
        <v>2</v>
      </c>
      <c r="F1361">
        <v>0</v>
      </c>
      <c r="G1361">
        <v>2025</v>
      </c>
      <c r="H1361" s="17" t="s">
        <v>1145</v>
      </c>
      <c r="I1361">
        <v>31</v>
      </c>
      <c r="J1361">
        <v>0</v>
      </c>
      <c r="K1361" s="17" t="s">
        <v>2922</v>
      </c>
      <c r="L1361" s="1">
        <v>44615</v>
      </c>
      <c r="M1361">
        <v>717.14</v>
      </c>
      <c r="N1361" s="17" t="s">
        <v>437</v>
      </c>
      <c r="O1361">
        <v>213</v>
      </c>
      <c r="P1361" s="17" t="s">
        <v>438</v>
      </c>
      <c r="Q1361">
        <v>501</v>
      </c>
      <c r="R1361" s="17" t="s">
        <v>439</v>
      </c>
      <c r="S1361" s="17" t="s">
        <v>440</v>
      </c>
      <c r="T1361" s="17" t="s">
        <v>438</v>
      </c>
      <c r="U1361">
        <v>0</v>
      </c>
      <c r="V1361">
        <v>0</v>
      </c>
      <c r="W1361" s="17" t="s">
        <v>2923</v>
      </c>
      <c r="X1361" s="17" t="s">
        <v>442</v>
      </c>
      <c r="Y1361">
        <v>0</v>
      </c>
      <c r="Z1361" s="17" t="s">
        <v>486</v>
      </c>
      <c r="AA1361" s="17" t="s">
        <v>443</v>
      </c>
      <c r="AB1361" s="17" t="s">
        <v>444</v>
      </c>
      <c r="AC1361">
        <v>0</v>
      </c>
      <c r="AD1361">
        <v>0</v>
      </c>
      <c r="AE1361">
        <v>0</v>
      </c>
      <c r="AF1361">
        <v>2022</v>
      </c>
      <c r="AG1361" s="1">
        <v>44562</v>
      </c>
      <c r="AH1361" s="1">
        <v>44773</v>
      </c>
      <c r="AI1361" s="1">
        <v>44785</v>
      </c>
      <c r="AJ1361" s="17" t="s">
        <v>34</v>
      </c>
      <c r="AK1361" s="17" t="s">
        <v>35</v>
      </c>
      <c r="AL1361" s="17" t="s">
        <v>10388</v>
      </c>
      <c r="AM1361" s="17">
        <f>MONTH(EMPENHO[[#This Row],[data_empenho]])</f>
        <v>2</v>
      </c>
    </row>
    <row r="1362" spans="1:39" x14ac:dyDescent="0.25">
      <c r="A1362">
        <v>5</v>
      </c>
      <c r="B1362">
        <v>502</v>
      </c>
      <c r="C1362">
        <v>12</v>
      </c>
      <c r="D1362">
        <v>361</v>
      </c>
      <c r="E1362">
        <v>2</v>
      </c>
      <c r="F1362">
        <v>0</v>
      </c>
      <c r="G1362">
        <v>2025</v>
      </c>
      <c r="H1362" s="17" t="s">
        <v>1145</v>
      </c>
      <c r="I1362">
        <v>31</v>
      </c>
      <c r="J1362">
        <v>0</v>
      </c>
      <c r="K1362" s="17" t="s">
        <v>2924</v>
      </c>
      <c r="L1362" s="1">
        <v>44615</v>
      </c>
      <c r="M1362">
        <v>1511.52</v>
      </c>
      <c r="N1362" s="17" t="s">
        <v>437</v>
      </c>
      <c r="O1362">
        <v>213</v>
      </c>
      <c r="P1362" s="17" t="s">
        <v>438</v>
      </c>
      <c r="Q1362">
        <v>501</v>
      </c>
      <c r="R1362" s="17" t="s">
        <v>439</v>
      </c>
      <c r="S1362" s="17" t="s">
        <v>440</v>
      </c>
      <c r="T1362" s="17" t="s">
        <v>438</v>
      </c>
      <c r="U1362">
        <v>0</v>
      </c>
      <c r="V1362">
        <v>0</v>
      </c>
      <c r="W1362" s="17" t="s">
        <v>2925</v>
      </c>
      <c r="X1362" s="17" t="s">
        <v>442</v>
      </c>
      <c r="Y1362">
        <v>0</v>
      </c>
      <c r="Z1362" s="17" t="s">
        <v>486</v>
      </c>
      <c r="AA1362" s="17" t="s">
        <v>443</v>
      </c>
      <c r="AB1362" s="17" t="s">
        <v>444</v>
      </c>
      <c r="AC1362">
        <v>0</v>
      </c>
      <c r="AD1362">
        <v>0</v>
      </c>
      <c r="AE1362">
        <v>0</v>
      </c>
      <c r="AF1362">
        <v>2022</v>
      </c>
      <c r="AG1362" s="1">
        <v>44562</v>
      </c>
      <c r="AH1362" s="1">
        <v>44773</v>
      </c>
      <c r="AI1362" s="1">
        <v>44785</v>
      </c>
      <c r="AJ1362" s="17" t="s">
        <v>34</v>
      </c>
      <c r="AK1362" s="17" t="s">
        <v>35</v>
      </c>
      <c r="AL1362" s="17" t="s">
        <v>10388</v>
      </c>
      <c r="AM1362" s="17">
        <f>MONTH(EMPENHO[[#This Row],[data_empenho]])</f>
        <v>2</v>
      </c>
    </row>
    <row r="1363" spans="1:39" x14ac:dyDescent="0.25">
      <c r="A1363">
        <v>5</v>
      </c>
      <c r="B1363">
        <v>502</v>
      </c>
      <c r="C1363">
        <v>12</v>
      </c>
      <c r="D1363">
        <v>361</v>
      </c>
      <c r="E1363">
        <v>2</v>
      </c>
      <c r="F1363">
        <v>0</v>
      </c>
      <c r="G1363">
        <v>2025</v>
      </c>
      <c r="H1363" s="17" t="s">
        <v>1145</v>
      </c>
      <c r="I1363">
        <v>31</v>
      </c>
      <c r="J1363">
        <v>0</v>
      </c>
      <c r="K1363" s="17" t="s">
        <v>2926</v>
      </c>
      <c r="L1363" s="1">
        <v>44615</v>
      </c>
      <c r="M1363">
        <v>4466.08</v>
      </c>
      <c r="N1363" s="17" t="s">
        <v>437</v>
      </c>
      <c r="O1363">
        <v>213</v>
      </c>
      <c r="P1363" s="17" t="s">
        <v>438</v>
      </c>
      <c r="Q1363">
        <v>501</v>
      </c>
      <c r="R1363" s="17" t="s">
        <v>439</v>
      </c>
      <c r="S1363" s="17" t="s">
        <v>440</v>
      </c>
      <c r="T1363" s="17" t="s">
        <v>438</v>
      </c>
      <c r="U1363">
        <v>0</v>
      </c>
      <c r="V1363">
        <v>0</v>
      </c>
      <c r="W1363" s="17" t="s">
        <v>2927</v>
      </c>
      <c r="X1363" s="17" t="s">
        <v>442</v>
      </c>
      <c r="Y1363">
        <v>0</v>
      </c>
      <c r="Z1363" s="17" t="s">
        <v>486</v>
      </c>
      <c r="AA1363" s="17" t="s">
        <v>443</v>
      </c>
      <c r="AB1363" s="17" t="s">
        <v>444</v>
      </c>
      <c r="AC1363">
        <v>0</v>
      </c>
      <c r="AD1363">
        <v>0</v>
      </c>
      <c r="AE1363">
        <v>0</v>
      </c>
      <c r="AF1363">
        <v>2022</v>
      </c>
      <c r="AG1363" s="1">
        <v>44562</v>
      </c>
      <c r="AH1363" s="1">
        <v>44773</v>
      </c>
      <c r="AI1363" s="1">
        <v>44785</v>
      </c>
      <c r="AJ1363" s="17" t="s">
        <v>34</v>
      </c>
      <c r="AK1363" s="17" t="s">
        <v>35</v>
      </c>
      <c r="AL1363" s="17" t="s">
        <v>10388</v>
      </c>
      <c r="AM1363" s="17">
        <f>MONTH(EMPENHO[[#This Row],[data_empenho]])</f>
        <v>2</v>
      </c>
    </row>
    <row r="1364" spans="1:39" x14ac:dyDescent="0.25">
      <c r="A1364">
        <v>5</v>
      </c>
      <c r="B1364">
        <v>502</v>
      </c>
      <c r="C1364">
        <v>12</v>
      </c>
      <c r="D1364">
        <v>365</v>
      </c>
      <c r="E1364">
        <v>2</v>
      </c>
      <c r="F1364">
        <v>0</v>
      </c>
      <c r="G1364">
        <v>2026</v>
      </c>
      <c r="H1364" s="17" t="s">
        <v>1173</v>
      </c>
      <c r="I1364">
        <v>31</v>
      </c>
      <c r="J1364">
        <v>0</v>
      </c>
      <c r="K1364" s="17" t="s">
        <v>2928</v>
      </c>
      <c r="L1364" s="1">
        <v>44615</v>
      </c>
      <c r="M1364">
        <v>19797.310000000001</v>
      </c>
      <c r="N1364" s="17" t="s">
        <v>437</v>
      </c>
      <c r="O1364">
        <v>213</v>
      </c>
      <c r="P1364" s="17" t="s">
        <v>438</v>
      </c>
      <c r="Q1364">
        <v>501</v>
      </c>
      <c r="R1364" s="17" t="s">
        <v>439</v>
      </c>
      <c r="S1364" s="17" t="s">
        <v>440</v>
      </c>
      <c r="T1364" s="17" t="s">
        <v>438</v>
      </c>
      <c r="U1364">
        <v>0</v>
      </c>
      <c r="V1364">
        <v>0</v>
      </c>
      <c r="W1364" s="17" t="s">
        <v>2929</v>
      </c>
      <c r="X1364" s="17" t="s">
        <v>442</v>
      </c>
      <c r="Y1364">
        <v>0</v>
      </c>
      <c r="Z1364" s="17" t="s">
        <v>486</v>
      </c>
      <c r="AA1364" s="17" t="s">
        <v>443</v>
      </c>
      <c r="AB1364" s="17" t="s">
        <v>444</v>
      </c>
      <c r="AC1364">
        <v>0</v>
      </c>
      <c r="AD1364">
        <v>0</v>
      </c>
      <c r="AE1364">
        <v>0</v>
      </c>
      <c r="AF1364">
        <v>2022</v>
      </c>
      <c r="AG1364" s="1">
        <v>44562</v>
      </c>
      <c r="AH1364" s="1">
        <v>44773</v>
      </c>
      <c r="AI1364" s="1">
        <v>44785</v>
      </c>
      <c r="AJ1364" s="17" t="s">
        <v>34</v>
      </c>
      <c r="AK1364" s="17" t="s">
        <v>35</v>
      </c>
      <c r="AL1364" s="17" t="s">
        <v>10388</v>
      </c>
      <c r="AM1364" s="17">
        <f>MONTH(EMPENHO[[#This Row],[data_empenho]])</f>
        <v>2</v>
      </c>
    </row>
    <row r="1365" spans="1:39" x14ac:dyDescent="0.25">
      <c r="A1365">
        <v>5</v>
      </c>
      <c r="B1365">
        <v>502</v>
      </c>
      <c r="C1365">
        <v>12</v>
      </c>
      <c r="D1365">
        <v>365</v>
      </c>
      <c r="E1365">
        <v>2</v>
      </c>
      <c r="F1365">
        <v>0</v>
      </c>
      <c r="G1365">
        <v>2026</v>
      </c>
      <c r="H1365" s="17" t="s">
        <v>1176</v>
      </c>
      <c r="I1365">
        <v>31</v>
      </c>
      <c r="J1365">
        <v>0</v>
      </c>
      <c r="K1365" s="17" t="s">
        <v>2930</v>
      </c>
      <c r="L1365" s="1">
        <v>44615</v>
      </c>
      <c r="M1365">
        <v>1276.01</v>
      </c>
      <c r="N1365" s="17" t="s">
        <v>437</v>
      </c>
      <c r="O1365">
        <v>213</v>
      </c>
      <c r="P1365" s="17" t="s">
        <v>438</v>
      </c>
      <c r="Q1365">
        <v>501</v>
      </c>
      <c r="R1365" s="17" t="s">
        <v>439</v>
      </c>
      <c r="S1365" s="17" t="s">
        <v>440</v>
      </c>
      <c r="T1365" s="17" t="s">
        <v>438</v>
      </c>
      <c r="U1365">
        <v>0</v>
      </c>
      <c r="V1365">
        <v>0</v>
      </c>
      <c r="W1365" s="17" t="s">
        <v>2931</v>
      </c>
      <c r="X1365" s="17" t="s">
        <v>442</v>
      </c>
      <c r="Y1365">
        <v>0</v>
      </c>
      <c r="Z1365" s="17" t="s">
        <v>486</v>
      </c>
      <c r="AA1365" s="17" t="s">
        <v>443</v>
      </c>
      <c r="AB1365" s="17" t="s">
        <v>444</v>
      </c>
      <c r="AC1365">
        <v>0</v>
      </c>
      <c r="AD1365">
        <v>0</v>
      </c>
      <c r="AE1365">
        <v>0</v>
      </c>
      <c r="AF1365">
        <v>2022</v>
      </c>
      <c r="AG1365" s="1">
        <v>44562</v>
      </c>
      <c r="AH1365" s="1">
        <v>44773</v>
      </c>
      <c r="AI1365" s="1">
        <v>44785</v>
      </c>
      <c r="AJ1365" s="17" t="s">
        <v>34</v>
      </c>
      <c r="AK1365" s="17" t="s">
        <v>35</v>
      </c>
      <c r="AL1365" s="17" t="s">
        <v>10388</v>
      </c>
      <c r="AM1365" s="17">
        <f>MONTH(EMPENHO[[#This Row],[data_empenho]])</f>
        <v>2</v>
      </c>
    </row>
    <row r="1366" spans="1:39" x14ac:dyDescent="0.25">
      <c r="A1366">
        <v>5</v>
      </c>
      <c r="B1366">
        <v>502</v>
      </c>
      <c r="C1366">
        <v>12</v>
      </c>
      <c r="D1366">
        <v>361</v>
      </c>
      <c r="E1366">
        <v>2</v>
      </c>
      <c r="F1366">
        <v>0</v>
      </c>
      <c r="G1366">
        <v>2031</v>
      </c>
      <c r="H1366" s="17" t="s">
        <v>1173</v>
      </c>
      <c r="I1366">
        <v>20</v>
      </c>
      <c r="J1366">
        <v>0</v>
      </c>
      <c r="K1366" s="17" t="s">
        <v>2932</v>
      </c>
      <c r="L1366" s="1">
        <v>44615</v>
      </c>
      <c r="M1366">
        <v>2973.88</v>
      </c>
      <c r="N1366" s="17" t="s">
        <v>437</v>
      </c>
      <c r="O1366">
        <v>213</v>
      </c>
      <c r="P1366" s="17" t="s">
        <v>438</v>
      </c>
      <c r="Q1366">
        <v>0</v>
      </c>
      <c r="R1366" s="17" t="s">
        <v>439</v>
      </c>
      <c r="S1366" s="17" t="s">
        <v>440</v>
      </c>
      <c r="T1366" s="17" t="s">
        <v>438</v>
      </c>
      <c r="U1366">
        <v>0</v>
      </c>
      <c r="V1366">
        <v>0</v>
      </c>
      <c r="W1366" s="17" t="s">
        <v>2933</v>
      </c>
      <c r="X1366" s="17" t="s">
        <v>442</v>
      </c>
      <c r="Y1366">
        <v>0</v>
      </c>
      <c r="Z1366" s="17" t="s">
        <v>486</v>
      </c>
      <c r="AA1366" s="17" t="s">
        <v>443</v>
      </c>
      <c r="AB1366" s="17" t="s">
        <v>444</v>
      </c>
      <c r="AC1366">
        <v>0</v>
      </c>
      <c r="AD1366">
        <v>0</v>
      </c>
      <c r="AE1366">
        <v>0</v>
      </c>
      <c r="AF1366">
        <v>2022</v>
      </c>
      <c r="AG1366" s="1">
        <v>44562</v>
      </c>
      <c r="AH1366" s="1">
        <v>44773</v>
      </c>
      <c r="AI1366" s="1">
        <v>44785</v>
      </c>
      <c r="AJ1366" s="17" t="s">
        <v>34</v>
      </c>
      <c r="AK1366" s="17" t="s">
        <v>35</v>
      </c>
      <c r="AL1366" s="17" t="s">
        <v>10388</v>
      </c>
      <c r="AM1366" s="17">
        <f>MONTH(EMPENHO[[#This Row],[data_empenho]])</f>
        <v>2</v>
      </c>
    </row>
    <row r="1367" spans="1:39" x14ac:dyDescent="0.25">
      <c r="A1367">
        <v>5</v>
      </c>
      <c r="B1367">
        <v>502</v>
      </c>
      <c r="C1367">
        <v>12</v>
      </c>
      <c r="D1367">
        <v>361</v>
      </c>
      <c r="E1367">
        <v>2</v>
      </c>
      <c r="F1367">
        <v>0</v>
      </c>
      <c r="G1367">
        <v>2031</v>
      </c>
      <c r="H1367" s="17" t="s">
        <v>1181</v>
      </c>
      <c r="I1367">
        <v>20</v>
      </c>
      <c r="J1367">
        <v>0</v>
      </c>
      <c r="K1367" s="17" t="s">
        <v>2934</v>
      </c>
      <c r="L1367" s="1">
        <v>44615</v>
      </c>
      <c r="M1367">
        <v>817.3</v>
      </c>
      <c r="N1367" s="17" t="s">
        <v>437</v>
      </c>
      <c r="O1367">
        <v>213</v>
      </c>
      <c r="P1367" s="17" t="s">
        <v>438</v>
      </c>
      <c r="Q1367">
        <v>0</v>
      </c>
      <c r="R1367" s="17" t="s">
        <v>439</v>
      </c>
      <c r="S1367" s="17" t="s">
        <v>440</v>
      </c>
      <c r="T1367" s="17" t="s">
        <v>438</v>
      </c>
      <c r="U1367">
        <v>0</v>
      </c>
      <c r="V1367">
        <v>0</v>
      </c>
      <c r="W1367" s="17" t="s">
        <v>2935</v>
      </c>
      <c r="X1367" s="17" t="s">
        <v>442</v>
      </c>
      <c r="Y1367">
        <v>0</v>
      </c>
      <c r="Z1367" s="17" t="s">
        <v>486</v>
      </c>
      <c r="AA1367" s="17" t="s">
        <v>443</v>
      </c>
      <c r="AB1367" s="17" t="s">
        <v>444</v>
      </c>
      <c r="AC1367">
        <v>0</v>
      </c>
      <c r="AD1367">
        <v>0</v>
      </c>
      <c r="AE1367">
        <v>0</v>
      </c>
      <c r="AF1367">
        <v>2022</v>
      </c>
      <c r="AG1367" s="1">
        <v>44562</v>
      </c>
      <c r="AH1367" s="1">
        <v>44773</v>
      </c>
      <c r="AI1367" s="1">
        <v>44785</v>
      </c>
      <c r="AJ1367" s="17" t="s">
        <v>34</v>
      </c>
      <c r="AK1367" s="17" t="s">
        <v>35</v>
      </c>
      <c r="AL1367" s="17" t="s">
        <v>10388</v>
      </c>
      <c r="AM1367" s="17">
        <f>MONTH(EMPENHO[[#This Row],[data_empenho]])</f>
        <v>2</v>
      </c>
    </row>
    <row r="1368" spans="1:39" x14ac:dyDescent="0.25">
      <c r="A1368">
        <v>5</v>
      </c>
      <c r="B1368">
        <v>502</v>
      </c>
      <c r="C1368">
        <v>12</v>
      </c>
      <c r="D1368">
        <v>361</v>
      </c>
      <c r="E1368">
        <v>2</v>
      </c>
      <c r="F1368">
        <v>0</v>
      </c>
      <c r="G1368">
        <v>2031</v>
      </c>
      <c r="H1368" s="17" t="s">
        <v>1176</v>
      </c>
      <c r="I1368">
        <v>20</v>
      </c>
      <c r="J1368">
        <v>0</v>
      </c>
      <c r="K1368" s="17" t="s">
        <v>2936</v>
      </c>
      <c r="L1368" s="1">
        <v>44615</v>
      </c>
      <c r="M1368">
        <v>282.51</v>
      </c>
      <c r="N1368" s="17" t="s">
        <v>437</v>
      </c>
      <c r="O1368">
        <v>213</v>
      </c>
      <c r="P1368" s="17" t="s">
        <v>438</v>
      </c>
      <c r="Q1368">
        <v>0</v>
      </c>
      <c r="R1368" s="17" t="s">
        <v>439</v>
      </c>
      <c r="S1368" s="17" t="s">
        <v>440</v>
      </c>
      <c r="T1368" s="17" t="s">
        <v>438</v>
      </c>
      <c r="U1368">
        <v>0</v>
      </c>
      <c r="V1368">
        <v>0</v>
      </c>
      <c r="W1368" s="17" t="s">
        <v>2937</v>
      </c>
      <c r="X1368" s="17" t="s">
        <v>442</v>
      </c>
      <c r="Y1368">
        <v>0</v>
      </c>
      <c r="Z1368" s="17" t="s">
        <v>486</v>
      </c>
      <c r="AA1368" s="17" t="s">
        <v>443</v>
      </c>
      <c r="AB1368" s="17" t="s">
        <v>444</v>
      </c>
      <c r="AC1368">
        <v>0</v>
      </c>
      <c r="AD1368">
        <v>0</v>
      </c>
      <c r="AE1368">
        <v>0</v>
      </c>
      <c r="AF1368">
        <v>2022</v>
      </c>
      <c r="AG1368" s="1">
        <v>44562</v>
      </c>
      <c r="AH1368" s="1">
        <v>44773</v>
      </c>
      <c r="AI1368" s="1">
        <v>44785</v>
      </c>
      <c r="AJ1368" s="17" t="s">
        <v>34</v>
      </c>
      <c r="AK1368" s="17" t="s">
        <v>35</v>
      </c>
      <c r="AL1368" s="17" t="s">
        <v>10388</v>
      </c>
      <c r="AM1368" s="17">
        <f>MONTH(EMPENHO[[#This Row],[data_empenho]])</f>
        <v>2</v>
      </c>
    </row>
    <row r="1369" spans="1:39" x14ac:dyDescent="0.25">
      <c r="A1369">
        <v>5</v>
      </c>
      <c r="B1369">
        <v>502</v>
      </c>
      <c r="C1369">
        <v>12</v>
      </c>
      <c r="D1369">
        <v>365</v>
      </c>
      <c r="E1369">
        <v>2</v>
      </c>
      <c r="F1369">
        <v>0</v>
      </c>
      <c r="G1369">
        <v>2033</v>
      </c>
      <c r="H1369" s="17" t="s">
        <v>1173</v>
      </c>
      <c r="I1369">
        <v>20</v>
      </c>
      <c r="J1369">
        <v>0</v>
      </c>
      <c r="K1369" s="17" t="s">
        <v>2938</v>
      </c>
      <c r="L1369" s="1">
        <v>44615</v>
      </c>
      <c r="M1369">
        <v>2792.61</v>
      </c>
      <c r="N1369" s="17" t="s">
        <v>437</v>
      </c>
      <c r="O1369">
        <v>213</v>
      </c>
      <c r="P1369" s="17" t="s">
        <v>438</v>
      </c>
      <c r="Q1369">
        <v>0</v>
      </c>
      <c r="R1369" s="17" t="s">
        <v>439</v>
      </c>
      <c r="S1369" s="17" t="s">
        <v>440</v>
      </c>
      <c r="T1369" s="17" t="s">
        <v>438</v>
      </c>
      <c r="U1369">
        <v>0</v>
      </c>
      <c r="V1369">
        <v>0</v>
      </c>
      <c r="W1369" s="17" t="s">
        <v>2939</v>
      </c>
      <c r="X1369" s="17" t="s">
        <v>442</v>
      </c>
      <c r="Y1369">
        <v>0</v>
      </c>
      <c r="Z1369" s="17" t="s">
        <v>486</v>
      </c>
      <c r="AA1369" s="17" t="s">
        <v>443</v>
      </c>
      <c r="AB1369" s="17" t="s">
        <v>444</v>
      </c>
      <c r="AC1369">
        <v>0</v>
      </c>
      <c r="AD1369">
        <v>0</v>
      </c>
      <c r="AE1369">
        <v>0</v>
      </c>
      <c r="AF1369">
        <v>2022</v>
      </c>
      <c r="AG1369" s="1">
        <v>44562</v>
      </c>
      <c r="AH1369" s="1">
        <v>44773</v>
      </c>
      <c r="AI1369" s="1">
        <v>44785</v>
      </c>
      <c r="AJ1369" s="17" t="s">
        <v>34</v>
      </c>
      <c r="AK1369" s="17" t="s">
        <v>35</v>
      </c>
      <c r="AL1369" s="17" t="s">
        <v>10388</v>
      </c>
      <c r="AM1369" s="17">
        <f>MONTH(EMPENHO[[#This Row],[data_empenho]])</f>
        <v>2</v>
      </c>
    </row>
    <row r="1370" spans="1:39" x14ac:dyDescent="0.25">
      <c r="A1370">
        <v>5</v>
      </c>
      <c r="B1370">
        <v>502</v>
      </c>
      <c r="C1370">
        <v>12</v>
      </c>
      <c r="D1370">
        <v>782</v>
      </c>
      <c r="E1370">
        <v>2</v>
      </c>
      <c r="F1370">
        <v>0</v>
      </c>
      <c r="G1370">
        <v>2035</v>
      </c>
      <c r="H1370" s="17" t="s">
        <v>1173</v>
      </c>
      <c r="I1370">
        <v>20</v>
      </c>
      <c r="J1370">
        <v>0</v>
      </c>
      <c r="K1370" s="17" t="s">
        <v>2940</v>
      </c>
      <c r="L1370" s="1">
        <v>44615</v>
      </c>
      <c r="M1370">
        <v>15441.32</v>
      </c>
      <c r="N1370" s="17" t="s">
        <v>437</v>
      </c>
      <c r="O1370">
        <v>213</v>
      </c>
      <c r="P1370" s="17" t="s">
        <v>438</v>
      </c>
      <c r="Q1370">
        <v>0</v>
      </c>
      <c r="R1370" s="17" t="s">
        <v>439</v>
      </c>
      <c r="S1370" s="17" t="s">
        <v>440</v>
      </c>
      <c r="T1370" s="17" t="s">
        <v>438</v>
      </c>
      <c r="U1370">
        <v>0</v>
      </c>
      <c r="V1370">
        <v>0</v>
      </c>
      <c r="W1370" s="17" t="s">
        <v>2941</v>
      </c>
      <c r="X1370" s="17" t="s">
        <v>442</v>
      </c>
      <c r="Y1370">
        <v>0</v>
      </c>
      <c r="Z1370" s="17" t="s">
        <v>486</v>
      </c>
      <c r="AA1370" s="17" t="s">
        <v>443</v>
      </c>
      <c r="AB1370" s="17" t="s">
        <v>444</v>
      </c>
      <c r="AC1370">
        <v>0</v>
      </c>
      <c r="AD1370">
        <v>0</v>
      </c>
      <c r="AE1370">
        <v>0</v>
      </c>
      <c r="AF1370">
        <v>2022</v>
      </c>
      <c r="AG1370" s="1">
        <v>44562</v>
      </c>
      <c r="AH1370" s="1">
        <v>44773</v>
      </c>
      <c r="AI1370" s="1">
        <v>44785</v>
      </c>
      <c r="AJ1370" s="17" t="s">
        <v>34</v>
      </c>
      <c r="AK1370" s="17" t="s">
        <v>35</v>
      </c>
      <c r="AL1370" s="17" t="s">
        <v>10388</v>
      </c>
      <c r="AM1370" s="17">
        <f>MONTH(EMPENHO[[#This Row],[data_empenho]])</f>
        <v>2</v>
      </c>
    </row>
    <row r="1371" spans="1:39" x14ac:dyDescent="0.25">
      <c r="A1371">
        <v>5</v>
      </c>
      <c r="B1371">
        <v>502</v>
      </c>
      <c r="C1371">
        <v>12</v>
      </c>
      <c r="D1371">
        <v>782</v>
      </c>
      <c r="E1371">
        <v>2</v>
      </c>
      <c r="F1371">
        <v>0</v>
      </c>
      <c r="G1371">
        <v>2035</v>
      </c>
      <c r="H1371" s="17" t="s">
        <v>1181</v>
      </c>
      <c r="I1371">
        <v>20</v>
      </c>
      <c r="J1371">
        <v>0</v>
      </c>
      <c r="K1371" s="17" t="s">
        <v>2942</v>
      </c>
      <c r="L1371" s="1">
        <v>44615</v>
      </c>
      <c r="M1371">
        <v>2835.63</v>
      </c>
      <c r="N1371" s="17" t="s">
        <v>437</v>
      </c>
      <c r="O1371">
        <v>213</v>
      </c>
      <c r="P1371" s="17" t="s">
        <v>438</v>
      </c>
      <c r="Q1371">
        <v>0</v>
      </c>
      <c r="R1371" s="17" t="s">
        <v>439</v>
      </c>
      <c r="S1371" s="17" t="s">
        <v>440</v>
      </c>
      <c r="T1371" s="17" t="s">
        <v>438</v>
      </c>
      <c r="U1371">
        <v>0</v>
      </c>
      <c r="V1371">
        <v>0</v>
      </c>
      <c r="W1371" s="17" t="s">
        <v>2943</v>
      </c>
      <c r="X1371" s="17" t="s">
        <v>442</v>
      </c>
      <c r="Y1371">
        <v>0</v>
      </c>
      <c r="Z1371" s="17" t="s">
        <v>486</v>
      </c>
      <c r="AA1371" s="17" t="s">
        <v>443</v>
      </c>
      <c r="AB1371" s="17" t="s">
        <v>444</v>
      </c>
      <c r="AC1371">
        <v>0</v>
      </c>
      <c r="AD1371">
        <v>0</v>
      </c>
      <c r="AE1371">
        <v>0</v>
      </c>
      <c r="AF1371">
        <v>2022</v>
      </c>
      <c r="AG1371" s="1">
        <v>44562</v>
      </c>
      <c r="AH1371" s="1">
        <v>44773</v>
      </c>
      <c r="AI1371" s="1">
        <v>44785</v>
      </c>
      <c r="AJ1371" s="17" t="s">
        <v>34</v>
      </c>
      <c r="AK1371" s="17" t="s">
        <v>35</v>
      </c>
      <c r="AL1371" s="17" t="s">
        <v>10388</v>
      </c>
      <c r="AM1371" s="17">
        <f>MONTH(EMPENHO[[#This Row],[data_empenho]])</f>
        <v>2</v>
      </c>
    </row>
    <row r="1372" spans="1:39" x14ac:dyDescent="0.25">
      <c r="A1372">
        <v>8</v>
      </c>
      <c r="B1372">
        <v>801</v>
      </c>
      <c r="C1372">
        <v>10</v>
      </c>
      <c r="D1372">
        <v>301</v>
      </c>
      <c r="E1372">
        <v>6</v>
      </c>
      <c r="F1372">
        <v>0</v>
      </c>
      <c r="G1372">
        <v>2105</v>
      </c>
      <c r="H1372" s="17" t="s">
        <v>1213</v>
      </c>
      <c r="I1372">
        <v>40</v>
      </c>
      <c r="J1372">
        <v>0</v>
      </c>
      <c r="K1372" s="17" t="s">
        <v>2944</v>
      </c>
      <c r="L1372" s="1">
        <v>44615</v>
      </c>
      <c r="M1372">
        <v>519.91</v>
      </c>
      <c r="N1372" s="17" t="s">
        <v>437</v>
      </c>
      <c r="O1372">
        <v>213</v>
      </c>
      <c r="P1372" s="17" t="s">
        <v>438</v>
      </c>
      <c r="Q1372">
        <v>0</v>
      </c>
      <c r="R1372" s="17" t="s">
        <v>439</v>
      </c>
      <c r="S1372" s="17" t="s">
        <v>440</v>
      </c>
      <c r="T1372" s="17" t="s">
        <v>438</v>
      </c>
      <c r="U1372">
        <v>0</v>
      </c>
      <c r="V1372">
        <v>0</v>
      </c>
      <c r="W1372" s="17" t="s">
        <v>2945</v>
      </c>
      <c r="X1372" s="17" t="s">
        <v>442</v>
      </c>
      <c r="Y1372">
        <v>0</v>
      </c>
      <c r="Z1372" s="17" t="s">
        <v>486</v>
      </c>
      <c r="AA1372" s="17" t="s">
        <v>443</v>
      </c>
      <c r="AB1372" s="17" t="s">
        <v>444</v>
      </c>
      <c r="AC1372">
        <v>0</v>
      </c>
      <c r="AD1372">
        <v>0</v>
      </c>
      <c r="AE1372">
        <v>0</v>
      </c>
      <c r="AF1372">
        <v>2022</v>
      </c>
      <c r="AG1372" s="1">
        <v>44562</v>
      </c>
      <c r="AH1372" s="1">
        <v>44773</v>
      </c>
      <c r="AI1372" s="1">
        <v>44785</v>
      </c>
      <c r="AJ1372" s="17" t="s">
        <v>34</v>
      </c>
      <c r="AK1372" s="17" t="s">
        <v>35</v>
      </c>
      <c r="AL1372" s="17" t="s">
        <v>10388</v>
      </c>
      <c r="AM1372" s="17">
        <f>MONTH(EMPENHO[[#This Row],[data_empenho]])</f>
        <v>2</v>
      </c>
    </row>
    <row r="1373" spans="1:39" x14ac:dyDescent="0.25">
      <c r="A1373">
        <v>5</v>
      </c>
      <c r="B1373">
        <v>502</v>
      </c>
      <c r="C1373">
        <v>12</v>
      </c>
      <c r="D1373">
        <v>782</v>
      </c>
      <c r="E1373">
        <v>2</v>
      </c>
      <c r="F1373">
        <v>0</v>
      </c>
      <c r="G1373">
        <v>2035</v>
      </c>
      <c r="H1373" s="17" t="s">
        <v>1176</v>
      </c>
      <c r="I1373">
        <v>20</v>
      </c>
      <c r="J1373">
        <v>0</v>
      </c>
      <c r="K1373" s="17" t="s">
        <v>2946</v>
      </c>
      <c r="L1373" s="1">
        <v>44615</v>
      </c>
      <c r="M1373">
        <v>1227.6600000000001</v>
      </c>
      <c r="N1373" s="17" t="s">
        <v>437</v>
      </c>
      <c r="O1373">
        <v>213</v>
      </c>
      <c r="P1373" s="17" t="s">
        <v>438</v>
      </c>
      <c r="Q1373">
        <v>0</v>
      </c>
      <c r="R1373" s="17" t="s">
        <v>439</v>
      </c>
      <c r="S1373" s="17" t="s">
        <v>440</v>
      </c>
      <c r="T1373" s="17" t="s">
        <v>438</v>
      </c>
      <c r="U1373">
        <v>0</v>
      </c>
      <c r="V1373">
        <v>0</v>
      </c>
      <c r="W1373" s="17" t="s">
        <v>2947</v>
      </c>
      <c r="X1373" s="17" t="s">
        <v>442</v>
      </c>
      <c r="Y1373">
        <v>0</v>
      </c>
      <c r="Z1373" s="17" t="s">
        <v>486</v>
      </c>
      <c r="AA1373" s="17" t="s">
        <v>443</v>
      </c>
      <c r="AB1373" s="17" t="s">
        <v>444</v>
      </c>
      <c r="AC1373">
        <v>0</v>
      </c>
      <c r="AD1373">
        <v>0</v>
      </c>
      <c r="AE1373">
        <v>0</v>
      </c>
      <c r="AF1373">
        <v>2022</v>
      </c>
      <c r="AG1373" s="1">
        <v>44562</v>
      </c>
      <c r="AH1373" s="1">
        <v>44773</v>
      </c>
      <c r="AI1373" s="1">
        <v>44785</v>
      </c>
      <c r="AJ1373" s="17" t="s">
        <v>34</v>
      </c>
      <c r="AK1373" s="17" t="s">
        <v>35</v>
      </c>
      <c r="AL1373" s="17" t="s">
        <v>10388</v>
      </c>
      <c r="AM1373" s="17">
        <f>MONTH(EMPENHO[[#This Row],[data_empenho]])</f>
        <v>2</v>
      </c>
    </row>
    <row r="1374" spans="1:39" x14ac:dyDescent="0.25">
      <c r="A1374">
        <v>5</v>
      </c>
      <c r="B1374">
        <v>502</v>
      </c>
      <c r="C1374">
        <v>12</v>
      </c>
      <c r="D1374">
        <v>782</v>
      </c>
      <c r="E1374">
        <v>2</v>
      </c>
      <c r="F1374">
        <v>0</v>
      </c>
      <c r="G1374">
        <v>2035</v>
      </c>
      <c r="H1374" s="17" t="s">
        <v>1173</v>
      </c>
      <c r="I1374">
        <v>20</v>
      </c>
      <c r="J1374">
        <v>0</v>
      </c>
      <c r="K1374" s="17" t="s">
        <v>2948</v>
      </c>
      <c r="L1374" s="1">
        <v>44615</v>
      </c>
      <c r="M1374">
        <v>828.78</v>
      </c>
      <c r="N1374" s="17" t="s">
        <v>437</v>
      </c>
      <c r="O1374">
        <v>213</v>
      </c>
      <c r="P1374" s="17" t="s">
        <v>438</v>
      </c>
      <c r="Q1374">
        <v>0</v>
      </c>
      <c r="R1374" s="17" t="s">
        <v>439</v>
      </c>
      <c r="S1374" s="17" t="s">
        <v>440</v>
      </c>
      <c r="T1374" s="17" t="s">
        <v>438</v>
      </c>
      <c r="U1374">
        <v>0</v>
      </c>
      <c r="V1374">
        <v>0</v>
      </c>
      <c r="W1374" s="17" t="s">
        <v>2949</v>
      </c>
      <c r="X1374" s="17" t="s">
        <v>442</v>
      </c>
      <c r="Y1374">
        <v>0</v>
      </c>
      <c r="Z1374" s="17" t="s">
        <v>486</v>
      </c>
      <c r="AA1374" s="17" t="s">
        <v>443</v>
      </c>
      <c r="AB1374" s="17" t="s">
        <v>444</v>
      </c>
      <c r="AC1374">
        <v>0</v>
      </c>
      <c r="AD1374">
        <v>0</v>
      </c>
      <c r="AE1374">
        <v>0</v>
      </c>
      <c r="AF1374">
        <v>2022</v>
      </c>
      <c r="AG1374" s="1">
        <v>44562</v>
      </c>
      <c r="AH1374" s="1">
        <v>44773</v>
      </c>
      <c r="AI1374" s="1">
        <v>44785</v>
      </c>
      <c r="AJ1374" s="17" t="s">
        <v>34</v>
      </c>
      <c r="AK1374" s="17" t="s">
        <v>35</v>
      </c>
      <c r="AL1374" s="17" t="s">
        <v>10388</v>
      </c>
      <c r="AM1374" s="17">
        <f>MONTH(EMPENHO[[#This Row],[data_empenho]])</f>
        <v>2</v>
      </c>
    </row>
    <row r="1375" spans="1:39" x14ac:dyDescent="0.25">
      <c r="A1375">
        <v>5</v>
      </c>
      <c r="B1375">
        <v>501</v>
      </c>
      <c r="C1375">
        <v>4</v>
      </c>
      <c r="D1375">
        <v>122</v>
      </c>
      <c r="E1375">
        <v>1</v>
      </c>
      <c r="F1375">
        <v>0</v>
      </c>
      <c r="G1375">
        <v>2022</v>
      </c>
      <c r="H1375" s="17" t="s">
        <v>1213</v>
      </c>
      <c r="I1375">
        <v>1</v>
      </c>
      <c r="J1375">
        <v>0</v>
      </c>
      <c r="K1375" s="17" t="s">
        <v>2950</v>
      </c>
      <c r="L1375" s="1">
        <v>44615</v>
      </c>
      <c r="M1375">
        <v>65.63</v>
      </c>
      <c r="N1375" s="17" t="s">
        <v>437</v>
      </c>
      <c r="O1375">
        <v>213</v>
      </c>
      <c r="P1375" s="17" t="s">
        <v>438</v>
      </c>
      <c r="Q1375">
        <v>0</v>
      </c>
      <c r="R1375" s="17" t="s">
        <v>439</v>
      </c>
      <c r="S1375" s="17" t="s">
        <v>440</v>
      </c>
      <c r="T1375" s="17" t="s">
        <v>438</v>
      </c>
      <c r="U1375">
        <v>0</v>
      </c>
      <c r="V1375">
        <v>0</v>
      </c>
      <c r="W1375" s="17" t="s">
        <v>2951</v>
      </c>
      <c r="X1375" s="17" t="s">
        <v>442</v>
      </c>
      <c r="Y1375">
        <v>0</v>
      </c>
      <c r="Z1375" s="17" t="s">
        <v>486</v>
      </c>
      <c r="AA1375" s="17" t="s">
        <v>443</v>
      </c>
      <c r="AB1375" s="17" t="s">
        <v>444</v>
      </c>
      <c r="AC1375">
        <v>0</v>
      </c>
      <c r="AD1375">
        <v>0</v>
      </c>
      <c r="AE1375">
        <v>0</v>
      </c>
      <c r="AF1375">
        <v>2022</v>
      </c>
      <c r="AG1375" s="1">
        <v>44562</v>
      </c>
      <c r="AH1375" s="1">
        <v>44773</v>
      </c>
      <c r="AI1375" s="1">
        <v>44785</v>
      </c>
      <c r="AJ1375" s="17" t="s">
        <v>34</v>
      </c>
      <c r="AK1375" s="17" t="s">
        <v>35</v>
      </c>
      <c r="AL1375" s="17" t="s">
        <v>10388</v>
      </c>
      <c r="AM1375" s="17">
        <f>MONTH(EMPENHO[[#This Row],[data_empenho]])</f>
        <v>2</v>
      </c>
    </row>
    <row r="1376" spans="1:39" x14ac:dyDescent="0.25">
      <c r="A1376">
        <v>8</v>
      </c>
      <c r="B1376">
        <v>801</v>
      </c>
      <c r="C1376">
        <v>10</v>
      </c>
      <c r="D1376">
        <v>301</v>
      </c>
      <c r="E1376">
        <v>6</v>
      </c>
      <c r="F1376">
        <v>0</v>
      </c>
      <c r="G1376">
        <v>2105</v>
      </c>
      <c r="H1376" s="17" t="s">
        <v>1213</v>
      </c>
      <c r="I1376">
        <v>40</v>
      </c>
      <c r="J1376">
        <v>0</v>
      </c>
      <c r="K1376" s="17" t="s">
        <v>2952</v>
      </c>
      <c r="L1376" s="1">
        <v>44615</v>
      </c>
      <c r="M1376">
        <v>28.33</v>
      </c>
      <c r="N1376" s="17" t="s">
        <v>437</v>
      </c>
      <c r="O1376">
        <v>213</v>
      </c>
      <c r="P1376" s="17" t="s">
        <v>438</v>
      </c>
      <c r="Q1376">
        <v>0</v>
      </c>
      <c r="R1376" s="17" t="s">
        <v>439</v>
      </c>
      <c r="S1376" s="17" t="s">
        <v>440</v>
      </c>
      <c r="T1376" s="17" t="s">
        <v>438</v>
      </c>
      <c r="U1376">
        <v>0</v>
      </c>
      <c r="V1376">
        <v>0</v>
      </c>
      <c r="W1376" s="17" t="s">
        <v>2953</v>
      </c>
      <c r="X1376" s="17" t="s">
        <v>442</v>
      </c>
      <c r="Y1376">
        <v>0</v>
      </c>
      <c r="Z1376" s="17" t="s">
        <v>486</v>
      </c>
      <c r="AA1376" s="17" t="s">
        <v>443</v>
      </c>
      <c r="AB1376" s="17" t="s">
        <v>444</v>
      </c>
      <c r="AC1376">
        <v>0</v>
      </c>
      <c r="AD1376">
        <v>0</v>
      </c>
      <c r="AE1376">
        <v>0</v>
      </c>
      <c r="AF1376">
        <v>2022</v>
      </c>
      <c r="AG1376" s="1">
        <v>44562</v>
      </c>
      <c r="AH1376" s="1">
        <v>44773</v>
      </c>
      <c r="AI1376" s="1">
        <v>44785</v>
      </c>
      <c r="AJ1376" s="17" t="s">
        <v>34</v>
      </c>
      <c r="AK1376" s="17" t="s">
        <v>35</v>
      </c>
      <c r="AL1376" s="17" t="s">
        <v>10388</v>
      </c>
      <c r="AM1376" s="17">
        <f>MONTH(EMPENHO[[#This Row],[data_empenho]])</f>
        <v>2</v>
      </c>
    </row>
    <row r="1377" spans="1:39" x14ac:dyDescent="0.25">
      <c r="A1377">
        <v>5</v>
      </c>
      <c r="B1377">
        <v>502</v>
      </c>
      <c r="C1377">
        <v>12</v>
      </c>
      <c r="D1377">
        <v>782</v>
      </c>
      <c r="E1377">
        <v>2</v>
      </c>
      <c r="F1377">
        <v>0</v>
      </c>
      <c r="G1377">
        <v>2035</v>
      </c>
      <c r="H1377" s="17" t="s">
        <v>1145</v>
      </c>
      <c r="I1377">
        <v>20</v>
      </c>
      <c r="J1377">
        <v>0</v>
      </c>
      <c r="K1377" s="17" t="s">
        <v>2954</v>
      </c>
      <c r="L1377" s="1">
        <v>44615</v>
      </c>
      <c r="M1377">
        <v>4659.92</v>
      </c>
      <c r="N1377" s="17" t="s">
        <v>437</v>
      </c>
      <c r="O1377">
        <v>213</v>
      </c>
      <c r="P1377" s="17" t="s">
        <v>438</v>
      </c>
      <c r="Q1377">
        <v>0</v>
      </c>
      <c r="R1377" s="17" t="s">
        <v>439</v>
      </c>
      <c r="S1377" s="17" t="s">
        <v>440</v>
      </c>
      <c r="T1377" s="17" t="s">
        <v>438</v>
      </c>
      <c r="U1377">
        <v>0</v>
      </c>
      <c r="V1377">
        <v>0</v>
      </c>
      <c r="W1377" s="17" t="s">
        <v>2955</v>
      </c>
      <c r="X1377" s="17" t="s">
        <v>442</v>
      </c>
      <c r="Y1377">
        <v>0</v>
      </c>
      <c r="Z1377" s="17" t="s">
        <v>486</v>
      </c>
      <c r="AA1377" s="17" t="s">
        <v>443</v>
      </c>
      <c r="AB1377" s="17" t="s">
        <v>444</v>
      </c>
      <c r="AC1377">
        <v>0</v>
      </c>
      <c r="AD1377">
        <v>0</v>
      </c>
      <c r="AE1377">
        <v>0</v>
      </c>
      <c r="AF1377">
        <v>2022</v>
      </c>
      <c r="AG1377" s="1">
        <v>44562</v>
      </c>
      <c r="AH1377" s="1">
        <v>44773</v>
      </c>
      <c r="AI1377" s="1">
        <v>44785</v>
      </c>
      <c r="AJ1377" s="17" t="s">
        <v>34</v>
      </c>
      <c r="AK1377" s="17" t="s">
        <v>35</v>
      </c>
      <c r="AL1377" s="17" t="s">
        <v>10388</v>
      </c>
      <c r="AM1377" s="17">
        <f>MONTH(EMPENHO[[#This Row],[data_empenho]])</f>
        <v>2</v>
      </c>
    </row>
    <row r="1378" spans="1:39" x14ac:dyDescent="0.25">
      <c r="A1378">
        <v>5</v>
      </c>
      <c r="B1378">
        <v>502</v>
      </c>
      <c r="C1378">
        <v>12</v>
      </c>
      <c r="D1378">
        <v>782</v>
      </c>
      <c r="E1378">
        <v>2</v>
      </c>
      <c r="F1378">
        <v>0</v>
      </c>
      <c r="G1378">
        <v>2035</v>
      </c>
      <c r="H1378" s="17" t="s">
        <v>1145</v>
      </c>
      <c r="I1378">
        <v>20</v>
      </c>
      <c r="J1378">
        <v>0</v>
      </c>
      <c r="K1378" s="17" t="s">
        <v>2956</v>
      </c>
      <c r="L1378" s="1">
        <v>44615</v>
      </c>
      <c r="M1378">
        <v>935.32</v>
      </c>
      <c r="N1378" s="17" t="s">
        <v>437</v>
      </c>
      <c r="O1378">
        <v>213</v>
      </c>
      <c r="P1378" s="17" t="s">
        <v>438</v>
      </c>
      <c r="Q1378">
        <v>0</v>
      </c>
      <c r="R1378" s="17" t="s">
        <v>439</v>
      </c>
      <c r="S1378" s="17" t="s">
        <v>440</v>
      </c>
      <c r="T1378" s="17" t="s">
        <v>438</v>
      </c>
      <c r="U1378">
        <v>0</v>
      </c>
      <c r="V1378">
        <v>0</v>
      </c>
      <c r="W1378" s="17" t="s">
        <v>2957</v>
      </c>
      <c r="X1378" s="17" t="s">
        <v>442</v>
      </c>
      <c r="Y1378">
        <v>0</v>
      </c>
      <c r="Z1378" s="17" t="s">
        <v>486</v>
      </c>
      <c r="AA1378" s="17" t="s">
        <v>443</v>
      </c>
      <c r="AB1378" s="17" t="s">
        <v>444</v>
      </c>
      <c r="AC1378">
        <v>0</v>
      </c>
      <c r="AD1378">
        <v>0</v>
      </c>
      <c r="AE1378">
        <v>0</v>
      </c>
      <c r="AF1378">
        <v>2022</v>
      </c>
      <c r="AG1378" s="1">
        <v>44562</v>
      </c>
      <c r="AH1378" s="1">
        <v>44773</v>
      </c>
      <c r="AI1378" s="1">
        <v>44785</v>
      </c>
      <c r="AJ1378" s="17" t="s">
        <v>34</v>
      </c>
      <c r="AK1378" s="17" t="s">
        <v>35</v>
      </c>
      <c r="AL1378" s="17" t="s">
        <v>10388</v>
      </c>
      <c r="AM1378" s="17">
        <f>MONTH(EMPENHO[[#This Row],[data_empenho]])</f>
        <v>2</v>
      </c>
    </row>
    <row r="1379" spans="1:39" x14ac:dyDescent="0.25">
      <c r="A1379">
        <v>5</v>
      </c>
      <c r="B1379">
        <v>502</v>
      </c>
      <c r="C1379">
        <v>12</v>
      </c>
      <c r="D1379">
        <v>361</v>
      </c>
      <c r="E1379">
        <v>2</v>
      </c>
      <c r="F1379">
        <v>0</v>
      </c>
      <c r="G1379">
        <v>2025</v>
      </c>
      <c r="H1379" s="17" t="s">
        <v>1173</v>
      </c>
      <c r="I1379">
        <v>31</v>
      </c>
      <c r="J1379">
        <v>0</v>
      </c>
      <c r="K1379" s="17" t="s">
        <v>2958</v>
      </c>
      <c r="L1379" s="1">
        <v>44615</v>
      </c>
      <c r="M1379">
        <v>2920.86</v>
      </c>
      <c r="N1379" s="17" t="s">
        <v>437</v>
      </c>
      <c r="O1379">
        <v>213</v>
      </c>
      <c r="P1379" s="17" t="s">
        <v>438</v>
      </c>
      <c r="Q1379">
        <v>501</v>
      </c>
      <c r="R1379" s="17" t="s">
        <v>439</v>
      </c>
      <c r="S1379" s="17" t="s">
        <v>440</v>
      </c>
      <c r="T1379" s="17" t="s">
        <v>438</v>
      </c>
      <c r="U1379">
        <v>0</v>
      </c>
      <c r="V1379">
        <v>0</v>
      </c>
      <c r="W1379" s="17" t="s">
        <v>2959</v>
      </c>
      <c r="X1379" s="17" t="s">
        <v>442</v>
      </c>
      <c r="Y1379">
        <v>0</v>
      </c>
      <c r="Z1379" s="17" t="s">
        <v>486</v>
      </c>
      <c r="AA1379" s="17" t="s">
        <v>443</v>
      </c>
      <c r="AB1379" s="17" t="s">
        <v>444</v>
      </c>
      <c r="AC1379">
        <v>0</v>
      </c>
      <c r="AD1379">
        <v>0</v>
      </c>
      <c r="AE1379">
        <v>0</v>
      </c>
      <c r="AF1379">
        <v>2022</v>
      </c>
      <c r="AG1379" s="1">
        <v>44562</v>
      </c>
      <c r="AH1379" s="1">
        <v>44773</v>
      </c>
      <c r="AI1379" s="1">
        <v>44785</v>
      </c>
      <c r="AJ1379" s="17" t="s">
        <v>34</v>
      </c>
      <c r="AK1379" s="17" t="s">
        <v>35</v>
      </c>
      <c r="AL1379" s="17" t="s">
        <v>10388</v>
      </c>
      <c r="AM1379" s="17">
        <f>MONTH(EMPENHO[[#This Row],[data_empenho]])</f>
        <v>2</v>
      </c>
    </row>
    <row r="1380" spans="1:39" x14ac:dyDescent="0.25">
      <c r="A1380">
        <v>5</v>
      </c>
      <c r="B1380">
        <v>502</v>
      </c>
      <c r="C1380">
        <v>12</v>
      </c>
      <c r="D1380">
        <v>361</v>
      </c>
      <c r="E1380">
        <v>2</v>
      </c>
      <c r="F1380">
        <v>0</v>
      </c>
      <c r="G1380">
        <v>2025</v>
      </c>
      <c r="H1380" s="17" t="s">
        <v>1176</v>
      </c>
      <c r="I1380">
        <v>31</v>
      </c>
      <c r="J1380">
        <v>0</v>
      </c>
      <c r="K1380" s="17" t="s">
        <v>2960</v>
      </c>
      <c r="L1380" s="1">
        <v>44615</v>
      </c>
      <c r="M1380">
        <v>29.21</v>
      </c>
      <c r="N1380" s="17" t="s">
        <v>437</v>
      </c>
      <c r="O1380">
        <v>213</v>
      </c>
      <c r="P1380" s="17" t="s">
        <v>438</v>
      </c>
      <c r="Q1380">
        <v>501</v>
      </c>
      <c r="R1380" s="17" t="s">
        <v>439</v>
      </c>
      <c r="S1380" s="17" t="s">
        <v>440</v>
      </c>
      <c r="T1380" s="17" t="s">
        <v>438</v>
      </c>
      <c r="U1380">
        <v>0</v>
      </c>
      <c r="V1380">
        <v>0</v>
      </c>
      <c r="W1380" s="17" t="s">
        <v>2961</v>
      </c>
      <c r="X1380" s="17" t="s">
        <v>442</v>
      </c>
      <c r="Y1380">
        <v>0</v>
      </c>
      <c r="Z1380" s="17" t="s">
        <v>486</v>
      </c>
      <c r="AA1380" s="17" t="s">
        <v>443</v>
      </c>
      <c r="AB1380" s="17" t="s">
        <v>444</v>
      </c>
      <c r="AC1380">
        <v>0</v>
      </c>
      <c r="AD1380">
        <v>0</v>
      </c>
      <c r="AE1380">
        <v>0</v>
      </c>
      <c r="AF1380">
        <v>2022</v>
      </c>
      <c r="AG1380" s="1">
        <v>44562</v>
      </c>
      <c r="AH1380" s="1">
        <v>44773</v>
      </c>
      <c r="AI1380" s="1">
        <v>44785</v>
      </c>
      <c r="AJ1380" s="17" t="s">
        <v>34</v>
      </c>
      <c r="AK1380" s="17" t="s">
        <v>35</v>
      </c>
      <c r="AL1380" s="17" t="s">
        <v>10388</v>
      </c>
      <c r="AM1380" s="17">
        <f>MONTH(EMPENHO[[#This Row],[data_empenho]])</f>
        <v>2</v>
      </c>
    </row>
    <row r="1381" spans="1:39" x14ac:dyDescent="0.25">
      <c r="A1381">
        <v>5</v>
      </c>
      <c r="B1381">
        <v>502</v>
      </c>
      <c r="C1381">
        <v>12</v>
      </c>
      <c r="D1381">
        <v>365</v>
      </c>
      <c r="E1381">
        <v>2</v>
      </c>
      <c r="F1381">
        <v>0</v>
      </c>
      <c r="G1381">
        <v>2026</v>
      </c>
      <c r="H1381" s="17" t="s">
        <v>1173</v>
      </c>
      <c r="I1381">
        <v>31</v>
      </c>
      <c r="J1381">
        <v>0</v>
      </c>
      <c r="K1381" s="17" t="s">
        <v>2962</v>
      </c>
      <c r="L1381" s="1">
        <v>44615</v>
      </c>
      <c r="M1381">
        <v>6945.99</v>
      </c>
      <c r="N1381" s="17" t="s">
        <v>437</v>
      </c>
      <c r="O1381">
        <v>213</v>
      </c>
      <c r="P1381" s="17" t="s">
        <v>438</v>
      </c>
      <c r="Q1381">
        <v>501</v>
      </c>
      <c r="R1381" s="17" t="s">
        <v>439</v>
      </c>
      <c r="S1381" s="17" t="s">
        <v>440</v>
      </c>
      <c r="T1381" s="17" t="s">
        <v>438</v>
      </c>
      <c r="U1381">
        <v>0</v>
      </c>
      <c r="V1381">
        <v>0</v>
      </c>
      <c r="W1381" s="17" t="s">
        <v>2963</v>
      </c>
      <c r="X1381" s="17" t="s">
        <v>442</v>
      </c>
      <c r="Y1381">
        <v>0</v>
      </c>
      <c r="Z1381" s="17" t="s">
        <v>486</v>
      </c>
      <c r="AA1381" s="17" t="s">
        <v>443</v>
      </c>
      <c r="AB1381" s="17" t="s">
        <v>444</v>
      </c>
      <c r="AC1381">
        <v>0</v>
      </c>
      <c r="AD1381">
        <v>0</v>
      </c>
      <c r="AE1381">
        <v>0</v>
      </c>
      <c r="AF1381">
        <v>2022</v>
      </c>
      <c r="AG1381" s="1">
        <v>44562</v>
      </c>
      <c r="AH1381" s="1">
        <v>44773</v>
      </c>
      <c r="AI1381" s="1">
        <v>44785</v>
      </c>
      <c r="AJ1381" s="17" t="s">
        <v>34</v>
      </c>
      <c r="AK1381" s="17" t="s">
        <v>35</v>
      </c>
      <c r="AL1381" s="17" t="s">
        <v>10388</v>
      </c>
      <c r="AM1381" s="17">
        <f>MONTH(EMPENHO[[#This Row],[data_empenho]])</f>
        <v>2</v>
      </c>
    </row>
    <row r="1382" spans="1:39" x14ac:dyDescent="0.25">
      <c r="A1382">
        <v>5</v>
      </c>
      <c r="B1382">
        <v>502</v>
      </c>
      <c r="C1382">
        <v>12</v>
      </c>
      <c r="D1382">
        <v>365</v>
      </c>
      <c r="E1382">
        <v>2</v>
      </c>
      <c r="F1382">
        <v>0</v>
      </c>
      <c r="G1382">
        <v>2026</v>
      </c>
      <c r="H1382" s="17" t="s">
        <v>1176</v>
      </c>
      <c r="I1382">
        <v>31</v>
      </c>
      <c r="J1382">
        <v>0</v>
      </c>
      <c r="K1382" s="17" t="s">
        <v>2964</v>
      </c>
      <c r="L1382" s="1">
        <v>44615</v>
      </c>
      <c r="M1382">
        <v>176.56</v>
      </c>
      <c r="N1382" s="17" t="s">
        <v>437</v>
      </c>
      <c r="O1382">
        <v>213</v>
      </c>
      <c r="P1382" s="17" t="s">
        <v>438</v>
      </c>
      <c r="Q1382">
        <v>501</v>
      </c>
      <c r="R1382" s="17" t="s">
        <v>439</v>
      </c>
      <c r="S1382" s="17" t="s">
        <v>440</v>
      </c>
      <c r="T1382" s="17" t="s">
        <v>438</v>
      </c>
      <c r="U1382">
        <v>0</v>
      </c>
      <c r="V1382">
        <v>0</v>
      </c>
      <c r="W1382" s="17" t="s">
        <v>2965</v>
      </c>
      <c r="X1382" s="17" t="s">
        <v>442</v>
      </c>
      <c r="Y1382">
        <v>0</v>
      </c>
      <c r="Z1382" s="17" t="s">
        <v>486</v>
      </c>
      <c r="AA1382" s="17" t="s">
        <v>443</v>
      </c>
      <c r="AB1382" s="17" t="s">
        <v>444</v>
      </c>
      <c r="AC1382">
        <v>0</v>
      </c>
      <c r="AD1382">
        <v>0</v>
      </c>
      <c r="AE1382">
        <v>0</v>
      </c>
      <c r="AF1382">
        <v>2022</v>
      </c>
      <c r="AG1382" s="1">
        <v>44562</v>
      </c>
      <c r="AH1382" s="1">
        <v>44773</v>
      </c>
      <c r="AI1382" s="1">
        <v>44785</v>
      </c>
      <c r="AJ1382" s="17" t="s">
        <v>34</v>
      </c>
      <c r="AK1382" s="17" t="s">
        <v>35</v>
      </c>
      <c r="AL1382" s="17" t="s">
        <v>10388</v>
      </c>
      <c r="AM1382" s="17">
        <f>MONTH(EMPENHO[[#This Row],[data_empenho]])</f>
        <v>2</v>
      </c>
    </row>
    <row r="1383" spans="1:39" x14ac:dyDescent="0.25">
      <c r="A1383">
        <v>5</v>
      </c>
      <c r="B1383">
        <v>502</v>
      </c>
      <c r="C1383">
        <v>12</v>
      </c>
      <c r="D1383">
        <v>361</v>
      </c>
      <c r="E1383">
        <v>2</v>
      </c>
      <c r="F1383">
        <v>0</v>
      </c>
      <c r="G1383">
        <v>2031</v>
      </c>
      <c r="H1383" s="17" t="s">
        <v>1173</v>
      </c>
      <c r="I1383">
        <v>20</v>
      </c>
      <c r="J1383">
        <v>0</v>
      </c>
      <c r="K1383" s="17" t="s">
        <v>2966</v>
      </c>
      <c r="L1383" s="1">
        <v>44615</v>
      </c>
      <c r="M1383">
        <v>15621.19</v>
      </c>
      <c r="N1383" s="17" t="s">
        <v>437</v>
      </c>
      <c r="O1383">
        <v>213</v>
      </c>
      <c r="P1383" s="17" t="s">
        <v>438</v>
      </c>
      <c r="Q1383">
        <v>0</v>
      </c>
      <c r="R1383" s="17" t="s">
        <v>439</v>
      </c>
      <c r="S1383" s="17" t="s">
        <v>440</v>
      </c>
      <c r="T1383" s="17" t="s">
        <v>438</v>
      </c>
      <c r="U1383">
        <v>0</v>
      </c>
      <c r="V1383">
        <v>0</v>
      </c>
      <c r="W1383" s="17" t="s">
        <v>2967</v>
      </c>
      <c r="X1383" s="17" t="s">
        <v>442</v>
      </c>
      <c r="Y1383">
        <v>0</v>
      </c>
      <c r="Z1383" s="17" t="s">
        <v>486</v>
      </c>
      <c r="AA1383" s="17" t="s">
        <v>443</v>
      </c>
      <c r="AB1383" s="17" t="s">
        <v>444</v>
      </c>
      <c r="AC1383">
        <v>0</v>
      </c>
      <c r="AD1383">
        <v>0</v>
      </c>
      <c r="AE1383">
        <v>0</v>
      </c>
      <c r="AF1383">
        <v>2022</v>
      </c>
      <c r="AG1383" s="1">
        <v>44562</v>
      </c>
      <c r="AH1383" s="1">
        <v>44773</v>
      </c>
      <c r="AI1383" s="1">
        <v>44785</v>
      </c>
      <c r="AJ1383" s="17" t="s">
        <v>34</v>
      </c>
      <c r="AK1383" s="17" t="s">
        <v>35</v>
      </c>
      <c r="AL1383" s="17" t="s">
        <v>10388</v>
      </c>
      <c r="AM1383" s="17">
        <f>MONTH(EMPENHO[[#This Row],[data_empenho]])</f>
        <v>2</v>
      </c>
    </row>
    <row r="1384" spans="1:39" x14ac:dyDescent="0.25">
      <c r="A1384">
        <v>5</v>
      </c>
      <c r="B1384">
        <v>502</v>
      </c>
      <c r="C1384">
        <v>12</v>
      </c>
      <c r="D1384">
        <v>361</v>
      </c>
      <c r="E1384">
        <v>2</v>
      </c>
      <c r="F1384">
        <v>0</v>
      </c>
      <c r="G1384">
        <v>2031</v>
      </c>
      <c r="H1384" s="17" t="s">
        <v>1181</v>
      </c>
      <c r="I1384">
        <v>20</v>
      </c>
      <c r="J1384">
        <v>0</v>
      </c>
      <c r="K1384" s="17" t="s">
        <v>2968</v>
      </c>
      <c r="L1384" s="1">
        <v>44615</v>
      </c>
      <c r="M1384">
        <v>1634.6</v>
      </c>
      <c r="N1384" s="17" t="s">
        <v>437</v>
      </c>
      <c r="O1384">
        <v>213</v>
      </c>
      <c r="P1384" s="17" t="s">
        <v>438</v>
      </c>
      <c r="Q1384">
        <v>0</v>
      </c>
      <c r="R1384" s="17" t="s">
        <v>439</v>
      </c>
      <c r="S1384" s="17" t="s">
        <v>440</v>
      </c>
      <c r="T1384" s="17" t="s">
        <v>438</v>
      </c>
      <c r="U1384">
        <v>0</v>
      </c>
      <c r="V1384">
        <v>0</v>
      </c>
      <c r="W1384" s="17" t="s">
        <v>2969</v>
      </c>
      <c r="X1384" s="17" t="s">
        <v>442</v>
      </c>
      <c r="Y1384">
        <v>0</v>
      </c>
      <c r="Z1384" s="17" t="s">
        <v>486</v>
      </c>
      <c r="AA1384" s="17" t="s">
        <v>443</v>
      </c>
      <c r="AB1384" s="17" t="s">
        <v>444</v>
      </c>
      <c r="AC1384">
        <v>0</v>
      </c>
      <c r="AD1384">
        <v>0</v>
      </c>
      <c r="AE1384">
        <v>0</v>
      </c>
      <c r="AF1384">
        <v>2022</v>
      </c>
      <c r="AG1384" s="1">
        <v>44562</v>
      </c>
      <c r="AH1384" s="1">
        <v>44773</v>
      </c>
      <c r="AI1384" s="1">
        <v>44785</v>
      </c>
      <c r="AJ1384" s="17" t="s">
        <v>34</v>
      </c>
      <c r="AK1384" s="17" t="s">
        <v>35</v>
      </c>
      <c r="AL1384" s="17" t="s">
        <v>10388</v>
      </c>
      <c r="AM1384" s="17">
        <f>MONTH(EMPENHO[[#This Row],[data_empenho]])</f>
        <v>2</v>
      </c>
    </row>
    <row r="1385" spans="1:39" x14ac:dyDescent="0.25">
      <c r="A1385">
        <v>5</v>
      </c>
      <c r="B1385">
        <v>502</v>
      </c>
      <c r="C1385">
        <v>12</v>
      </c>
      <c r="D1385">
        <v>361</v>
      </c>
      <c r="E1385">
        <v>2</v>
      </c>
      <c r="F1385">
        <v>0</v>
      </c>
      <c r="G1385">
        <v>2031</v>
      </c>
      <c r="H1385" s="17" t="s">
        <v>1176</v>
      </c>
      <c r="I1385">
        <v>20</v>
      </c>
      <c r="J1385">
        <v>0</v>
      </c>
      <c r="K1385" s="17" t="s">
        <v>2970</v>
      </c>
      <c r="L1385" s="1">
        <v>44615</v>
      </c>
      <c r="M1385">
        <v>723.29</v>
      </c>
      <c r="N1385" s="17" t="s">
        <v>437</v>
      </c>
      <c r="O1385">
        <v>213</v>
      </c>
      <c r="P1385" s="17" t="s">
        <v>438</v>
      </c>
      <c r="Q1385">
        <v>0</v>
      </c>
      <c r="R1385" s="17" t="s">
        <v>439</v>
      </c>
      <c r="S1385" s="17" t="s">
        <v>440</v>
      </c>
      <c r="T1385" s="17" t="s">
        <v>438</v>
      </c>
      <c r="U1385">
        <v>0</v>
      </c>
      <c r="V1385">
        <v>0</v>
      </c>
      <c r="W1385" s="17" t="s">
        <v>2971</v>
      </c>
      <c r="X1385" s="17" t="s">
        <v>442</v>
      </c>
      <c r="Y1385">
        <v>0</v>
      </c>
      <c r="Z1385" s="17" t="s">
        <v>486</v>
      </c>
      <c r="AA1385" s="17" t="s">
        <v>443</v>
      </c>
      <c r="AB1385" s="17" t="s">
        <v>444</v>
      </c>
      <c r="AC1385">
        <v>0</v>
      </c>
      <c r="AD1385">
        <v>0</v>
      </c>
      <c r="AE1385">
        <v>0</v>
      </c>
      <c r="AF1385">
        <v>2022</v>
      </c>
      <c r="AG1385" s="1">
        <v>44562</v>
      </c>
      <c r="AH1385" s="1">
        <v>44773</v>
      </c>
      <c r="AI1385" s="1">
        <v>44785</v>
      </c>
      <c r="AJ1385" s="17" t="s">
        <v>34</v>
      </c>
      <c r="AK1385" s="17" t="s">
        <v>35</v>
      </c>
      <c r="AL1385" s="17" t="s">
        <v>10388</v>
      </c>
      <c r="AM1385" s="17">
        <f>MONTH(EMPENHO[[#This Row],[data_empenho]])</f>
        <v>2</v>
      </c>
    </row>
    <row r="1386" spans="1:39" x14ac:dyDescent="0.25">
      <c r="A1386">
        <v>5</v>
      </c>
      <c r="B1386">
        <v>502</v>
      </c>
      <c r="C1386">
        <v>12</v>
      </c>
      <c r="D1386">
        <v>365</v>
      </c>
      <c r="E1386">
        <v>2</v>
      </c>
      <c r="F1386">
        <v>0</v>
      </c>
      <c r="G1386">
        <v>2033</v>
      </c>
      <c r="H1386" s="17" t="s">
        <v>1173</v>
      </c>
      <c r="I1386">
        <v>20</v>
      </c>
      <c r="J1386">
        <v>0</v>
      </c>
      <c r="K1386" s="17" t="s">
        <v>2972</v>
      </c>
      <c r="L1386" s="1">
        <v>44615</v>
      </c>
      <c r="M1386">
        <v>1225.94</v>
      </c>
      <c r="N1386" s="17" t="s">
        <v>437</v>
      </c>
      <c r="O1386">
        <v>213</v>
      </c>
      <c r="P1386" s="17" t="s">
        <v>438</v>
      </c>
      <c r="Q1386">
        <v>0</v>
      </c>
      <c r="R1386" s="17" t="s">
        <v>439</v>
      </c>
      <c r="S1386" s="17" t="s">
        <v>440</v>
      </c>
      <c r="T1386" s="17" t="s">
        <v>438</v>
      </c>
      <c r="U1386">
        <v>0</v>
      </c>
      <c r="V1386">
        <v>0</v>
      </c>
      <c r="W1386" s="17" t="s">
        <v>2973</v>
      </c>
      <c r="X1386" s="17" t="s">
        <v>442</v>
      </c>
      <c r="Y1386">
        <v>0</v>
      </c>
      <c r="Z1386" s="17" t="s">
        <v>486</v>
      </c>
      <c r="AA1386" s="17" t="s">
        <v>443</v>
      </c>
      <c r="AB1386" s="17" t="s">
        <v>444</v>
      </c>
      <c r="AC1386">
        <v>0</v>
      </c>
      <c r="AD1386">
        <v>0</v>
      </c>
      <c r="AE1386">
        <v>0</v>
      </c>
      <c r="AF1386">
        <v>2022</v>
      </c>
      <c r="AG1386" s="1">
        <v>44562</v>
      </c>
      <c r="AH1386" s="1">
        <v>44773</v>
      </c>
      <c r="AI1386" s="1">
        <v>44785</v>
      </c>
      <c r="AJ1386" s="17" t="s">
        <v>34</v>
      </c>
      <c r="AK1386" s="17" t="s">
        <v>35</v>
      </c>
      <c r="AL1386" s="17" t="s">
        <v>10388</v>
      </c>
      <c r="AM1386" s="17">
        <f>MONTH(EMPENHO[[#This Row],[data_empenho]])</f>
        <v>2</v>
      </c>
    </row>
    <row r="1387" spans="1:39" x14ac:dyDescent="0.25">
      <c r="A1387">
        <v>5</v>
      </c>
      <c r="B1387">
        <v>502</v>
      </c>
      <c r="C1387">
        <v>12</v>
      </c>
      <c r="D1387">
        <v>365</v>
      </c>
      <c r="E1387">
        <v>2</v>
      </c>
      <c r="F1387">
        <v>0</v>
      </c>
      <c r="G1387">
        <v>2026</v>
      </c>
      <c r="H1387" s="17" t="s">
        <v>1195</v>
      </c>
      <c r="I1387">
        <v>1</v>
      </c>
      <c r="J1387">
        <v>0</v>
      </c>
      <c r="K1387" s="17" t="s">
        <v>2974</v>
      </c>
      <c r="L1387" s="1">
        <v>44615</v>
      </c>
      <c r="M1387">
        <v>50.82</v>
      </c>
      <c r="N1387" s="17" t="s">
        <v>437</v>
      </c>
      <c r="O1387">
        <v>213</v>
      </c>
      <c r="P1387" s="17" t="s">
        <v>438</v>
      </c>
      <c r="Q1387">
        <v>0</v>
      </c>
      <c r="R1387" s="17" t="s">
        <v>439</v>
      </c>
      <c r="S1387" s="17" t="s">
        <v>440</v>
      </c>
      <c r="T1387" s="17" t="s">
        <v>438</v>
      </c>
      <c r="U1387">
        <v>0</v>
      </c>
      <c r="V1387">
        <v>0</v>
      </c>
      <c r="W1387" s="17" t="s">
        <v>2975</v>
      </c>
      <c r="X1387" s="17" t="s">
        <v>442</v>
      </c>
      <c r="Y1387">
        <v>0</v>
      </c>
      <c r="Z1387" s="17" t="s">
        <v>486</v>
      </c>
      <c r="AA1387" s="17" t="s">
        <v>443</v>
      </c>
      <c r="AB1387" s="17" t="s">
        <v>444</v>
      </c>
      <c r="AC1387">
        <v>0</v>
      </c>
      <c r="AD1387">
        <v>0</v>
      </c>
      <c r="AE1387">
        <v>0</v>
      </c>
      <c r="AF1387">
        <v>2022</v>
      </c>
      <c r="AG1387" s="1">
        <v>44562</v>
      </c>
      <c r="AH1387" s="1">
        <v>44773</v>
      </c>
      <c r="AI1387" s="1">
        <v>44785</v>
      </c>
      <c r="AJ1387" s="17" t="s">
        <v>34</v>
      </c>
      <c r="AK1387" s="17" t="s">
        <v>35</v>
      </c>
      <c r="AL1387" s="17" t="s">
        <v>10388</v>
      </c>
      <c r="AM1387" s="17">
        <f>MONTH(EMPENHO[[#This Row],[data_empenho]])</f>
        <v>2</v>
      </c>
    </row>
    <row r="1388" spans="1:39" x14ac:dyDescent="0.25">
      <c r="A1388">
        <v>5</v>
      </c>
      <c r="B1388">
        <v>502</v>
      </c>
      <c r="C1388">
        <v>12</v>
      </c>
      <c r="D1388">
        <v>365</v>
      </c>
      <c r="E1388">
        <v>2</v>
      </c>
      <c r="F1388">
        <v>0</v>
      </c>
      <c r="G1388">
        <v>2026</v>
      </c>
      <c r="H1388" s="17" t="s">
        <v>1173</v>
      </c>
      <c r="I1388">
        <v>31</v>
      </c>
      <c r="J1388">
        <v>0</v>
      </c>
      <c r="K1388" s="17" t="s">
        <v>2976</v>
      </c>
      <c r="L1388" s="1">
        <v>44615</v>
      </c>
      <c r="M1388">
        <v>19434.21</v>
      </c>
      <c r="N1388" s="17" t="s">
        <v>437</v>
      </c>
      <c r="O1388">
        <v>213</v>
      </c>
      <c r="P1388" s="17" t="s">
        <v>438</v>
      </c>
      <c r="Q1388">
        <v>501</v>
      </c>
      <c r="R1388" s="17" t="s">
        <v>439</v>
      </c>
      <c r="S1388" s="17" t="s">
        <v>440</v>
      </c>
      <c r="T1388" s="17" t="s">
        <v>438</v>
      </c>
      <c r="U1388">
        <v>0</v>
      </c>
      <c r="V1388">
        <v>0</v>
      </c>
      <c r="W1388" s="17" t="s">
        <v>2977</v>
      </c>
      <c r="X1388" s="17" t="s">
        <v>442</v>
      </c>
      <c r="Y1388">
        <v>0</v>
      </c>
      <c r="Z1388" s="17" t="s">
        <v>486</v>
      </c>
      <c r="AA1388" s="17" t="s">
        <v>443</v>
      </c>
      <c r="AB1388" s="17" t="s">
        <v>444</v>
      </c>
      <c r="AC1388">
        <v>0</v>
      </c>
      <c r="AD1388">
        <v>0</v>
      </c>
      <c r="AE1388">
        <v>0</v>
      </c>
      <c r="AF1388">
        <v>2022</v>
      </c>
      <c r="AG1388" s="1">
        <v>44562</v>
      </c>
      <c r="AH1388" s="1">
        <v>44773</v>
      </c>
      <c r="AI1388" s="1">
        <v>44785</v>
      </c>
      <c r="AJ1388" s="17" t="s">
        <v>34</v>
      </c>
      <c r="AK1388" s="17" t="s">
        <v>35</v>
      </c>
      <c r="AL1388" s="17" t="s">
        <v>10388</v>
      </c>
      <c r="AM1388" s="17">
        <f>MONTH(EMPENHO[[#This Row],[data_empenho]])</f>
        <v>2</v>
      </c>
    </row>
    <row r="1389" spans="1:39" x14ac:dyDescent="0.25">
      <c r="A1389">
        <v>5</v>
      </c>
      <c r="B1389">
        <v>502</v>
      </c>
      <c r="C1389">
        <v>12</v>
      </c>
      <c r="D1389">
        <v>365</v>
      </c>
      <c r="E1389">
        <v>2</v>
      </c>
      <c r="F1389">
        <v>0</v>
      </c>
      <c r="G1389">
        <v>2026</v>
      </c>
      <c r="H1389" s="17" t="s">
        <v>1176</v>
      </c>
      <c r="I1389">
        <v>31</v>
      </c>
      <c r="J1389">
        <v>0</v>
      </c>
      <c r="K1389" s="17" t="s">
        <v>2978</v>
      </c>
      <c r="L1389" s="1">
        <v>44615</v>
      </c>
      <c r="M1389">
        <v>662.56</v>
      </c>
      <c r="N1389" s="17" t="s">
        <v>437</v>
      </c>
      <c r="O1389">
        <v>213</v>
      </c>
      <c r="P1389" s="17" t="s">
        <v>438</v>
      </c>
      <c r="Q1389">
        <v>501</v>
      </c>
      <c r="R1389" s="17" t="s">
        <v>439</v>
      </c>
      <c r="S1389" s="17" t="s">
        <v>440</v>
      </c>
      <c r="T1389" s="17" t="s">
        <v>438</v>
      </c>
      <c r="U1389">
        <v>0</v>
      </c>
      <c r="V1389">
        <v>0</v>
      </c>
      <c r="W1389" s="17" t="s">
        <v>2979</v>
      </c>
      <c r="X1389" s="17" t="s">
        <v>442</v>
      </c>
      <c r="Y1389">
        <v>0</v>
      </c>
      <c r="Z1389" s="17" t="s">
        <v>486</v>
      </c>
      <c r="AA1389" s="17" t="s">
        <v>443</v>
      </c>
      <c r="AB1389" s="17" t="s">
        <v>444</v>
      </c>
      <c r="AC1389">
        <v>0</v>
      </c>
      <c r="AD1389">
        <v>0</v>
      </c>
      <c r="AE1389">
        <v>0</v>
      </c>
      <c r="AF1389">
        <v>2022</v>
      </c>
      <c r="AG1389" s="1">
        <v>44562</v>
      </c>
      <c r="AH1389" s="1">
        <v>44773</v>
      </c>
      <c r="AI1389" s="1">
        <v>44785</v>
      </c>
      <c r="AJ1389" s="17" t="s">
        <v>34</v>
      </c>
      <c r="AK1389" s="17" t="s">
        <v>35</v>
      </c>
      <c r="AL1389" s="17" t="s">
        <v>10388</v>
      </c>
      <c r="AM1389" s="17">
        <f>MONTH(EMPENHO[[#This Row],[data_empenho]])</f>
        <v>2</v>
      </c>
    </row>
    <row r="1390" spans="1:39" x14ac:dyDescent="0.25">
      <c r="A1390">
        <v>6</v>
      </c>
      <c r="B1390">
        <v>601</v>
      </c>
      <c r="C1390">
        <v>4</v>
      </c>
      <c r="D1390">
        <v>122</v>
      </c>
      <c r="E1390">
        <v>1</v>
      </c>
      <c r="F1390">
        <v>0</v>
      </c>
      <c r="G1390">
        <v>2072</v>
      </c>
      <c r="H1390" s="17" t="s">
        <v>1173</v>
      </c>
      <c r="I1390">
        <v>1</v>
      </c>
      <c r="J1390">
        <v>0</v>
      </c>
      <c r="K1390" s="17" t="s">
        <v>2980</v>
      </c>
      <c r="L1390" s="1">
        <v>44615</v>
      </c>
      <c r="M1390">
        <v>22356.14</v>
      </c>
      <c r="N1390" s="17" t="s">
        <v>437</v>
      </c>
      <c r="O1390">
        <v>213</v>
      </c>
      <c r="P1390" s="17" t="s">
        <v>438</v>
      </c>
      <c r="Q1390">
        <v>0</v>
      </c>
      <c r="R1390" s="17" t="s">
        <v>439</v>
      </c>
      <c r="S1390" s="17" t="s">
        <v>440</v>
      </c>
      <c r="T1390" s="17" t="s">
        <v>438</v>
      </c>
      <c r="U1390">
        <v>0</v>
      </c>
      <c r="V1390">
        <v>0</v>
      </c>
      <c r="W1390" s="17" t="s">
        <v>2981</v>
      </c>
      <c r="X1390" s="17" t="s">
        <v>442</v>
      </c>
      <c r="Y1390">
        <v>0</v>
      </c>
      <c r="Z1390" s="17" t="s">
        <v>486</v>
      </c>
      <c r="AA1390" s="17" t="s">
        <v>443</v>
      </c>
      <c r="AB1390" s="17" t="s">
        <v>444</v>
      </c>
      <c r="AC1390">
        <v>0</v>
      </c>
      <c r="AD1390">
        <v>0</v>
      </c>
      <c r="AE1390">
        <v>0</v>
      </c>
      <c r="AF1390">
        <v>2022</v>
      </c>
      <c r="AG1390" s="1">
        <v>44562</v>
      </c>
      <c r="AH1390" s="1">
        <v>44773</v>
      </c>
      <c r="AI1390" s="1">
        <v>44785</v>
      </c>
      <c r="AJ1390" s="17" t="s">
        <v>34</v>
      </c>
      <c r="AK1390" s="17" t="s">
        <v>35</v>
      </c>
      <c r="AL1390" s="17" t="s">
        <v>10388</v>
      </c>
      <c r="AM1390" s="17">
        <f>MONTH(EMPENHO[[#This Row],[data_empenho]])</f>
        <v>2</v>
      </c>
    </row>
    <row r="1391" spans="1:39" x14ac:dyDescent="0.25">
      <c r="A1391">
        <v>6</v>
      </c>
      <c r="B1391">
        <v>601</v>
      </c>
      <c r="C1391">
        <v>4</v>
      </c>
      <c r="D1391">
        <v>122</v>
      </c>
      <c r="E1391">
        <v>1</v>
      </c>
      <c r="F1391">
        <v>0</v>
      </c>
      <c r="G1391">
        <v>2072</v>
      </c>
      <c r="H1391" s="17" t="s">
        <v>1181</v>
      </c>
      <c r="I1391">
        <v>1</v>
      </c>
      <c r="J1391">
        <v>0</v>
      </c>
      <c r="K1391" s="17" t="s">
        <v>2982</v>
      </c>
      <c r="L1391" s="1">
        <v>44615</v>
      </c>
      <c r="M1391">
        <v>3970.04</v>
      </c>
      <c r="N1391" s="17" t="s">
        <v>437</v>
      </c>
      <c r="O1391">
        <v>213</v>
      </c>
      <c r="P1391" s="17" t="s">
        <v>438</v>
      </c>
      <c r="Q1391">
        <v>0</v>
      </c>
      <c r="R1391" s="17" t="s">
        <v>439</v>
      </c>
      <c r="S1391" s="17" t="s">
        <v>440</v>
      </c>
      <c r="T1391" s="17" t="s">
        <v>438</v>
      </c>
      <c r="U1391">
        <v>0</v>
      </c>
      <c r="V1391">
        <v>0</v>
      </c>
      <c r="W1391" s="17" t="s">
        <v>2983</v>
      </c>
      <c r="X1391" s="17" t="s">
        <v>442</v>
      </c>
      <c r="Y1391">
        <v>0</v>
      </c>
      <c r="Z1391" s="17" t="s">
        <v>486</v>
      </c>
      <c r="AA1391" s="17" t="s">
        <v>443</v>
      </c>
      <c r="AB1391" s="17" t="s">
        <v>444</v>
      </c>
      <c r="AC1391">
        <v>0</v>
      </c>
      <c r="AD1391">
        <v>0</v>
      </c>
      <c r="AE1391">
        <v>0</v>
      </c>
      <c r="AF1391">
        <v>2022</v>
      </c>
      <c r="AG1391" s="1">
        <v>44562</v>
      </c>
      <c r="AH1391" s="1">
        <v>44773</v>
      </c>
      <c r="AI1391" s="1">
        <v>44785</v>
      </c>
      <c r="AJ1391" s="17" t="s">
        <v>34</v>
      </c>
      <c r="AK1391" s="17" t="s">
        <v>35</v>
      </c>
      <c r="AL1391" s="17" t="s">
        <v>10388</v>
      </c>
      <c r="AM1391" s="17">
        <f>MONTH(EMPENHO[[#This Row],[data_empenho]])</f>
        <v>2</v>
      </c>
    </row>
    <row r="1392" spans="1:39" x14ac:dyDescent="0.25">
      <c r="A1392">
        <v>8</v>
      </c>
      <c r="B1392">
        <v>801</v>
      </c>
      <c r="C1392">
        <v>10</v>
      </c>
      <c r="D1392">
        <v>301</v>
      </c>
      <c r="E1392">
        <v>6</v>
      </c>
      <c r="F1392">
        <v>0</v>
      </c>
      <c r="G1392">
        <v>2105</v>
      </c>
      <c r="H1392" s="17" t="s">
        <v>1213</v>
      </c>
      <c r="I1392">
        <v>40</v>
      </c>
      <c r="J1392">
        <v>0</v>
      </c>
      <c r="K1392" s="17" t="s">
        <v>2984</v>
      </c>
      <c r="L1392" s="1">
        <v>44615</v>
      </c>
      <c r="M1392">
        <v>603.09</v>
      </c>
      <c r="N1392" s="17" t="s">
        <v>437</v>
      </c>
      <c r="O1392">
        <v>213</v>
      </c>
      <c r="P1392" s="17" t="s">
        <v>438</v>
      </c>
      <c r="Q1392">
        <v>0</v>
      </c>
      <c r="R1392" s="17" t="s">
        <v>439</v>
      </c>
      <c r="S1392" s="17" t="s">
        <v>440</v>
      </c>
      <c r="T1392" s="17" t="s">
        <v>438</v>
      </c>
      <c r="U1392">
        <v>0</v>
      </c>
      <c r="V1392">
        <v>0</v>
      </c>
      <c r="W1392" s="17" t="s">
        <v>2985</v>
      </c>
      <c r="X1392" s="17" t="s">
        <v>442</v>
      </c>
      <c r="Y1392">
        <v>0</v>
      </c>
      <c r="Z1392" s="17" t="s">
        <v>486</v>
      </c>
      <c r="AA1392" s="17" t="s">
        <v>443</v>
      </c>
      <c r="AB1392" s="17" t="s">
        <v>444</v>
      </c>
      <c r="AC1392">
        <v>0</v>
      </c>
      <c r="AD1392">
        <v>0</v>
      </c>
      <c r="AE1392">
        <v>0</v>
      </c>
      <c r="AF1392">
        <v>2022</v>
      </c>
      <c r="AG1392" s="1">
        <v>44562</v>
      </c>
      <c r="AH1392" s="1">
        <v>44773</v>
      </c>
      <c r="AI1392" s="1">
        <v>44785</v>
      </c>
      <c r="AJ1392" s="17" t="s">
        <v>34</v>
      </c>
      <c r="AK1392" s="17" t="s">
        <v>35</v>
      </c>
      <c r="AL1392" s="17" t="s">
        <v>10388</v>
      </c>
      <c r="AM1392" s="17">
        <f>MONTH(EMPENHO[[#This Row],[data_empenho]])</f>
        <v>2</v>
      </c>
    </row>
    <row r="1393" spans="1:39" x14ac:dyDescent="0.25">
      <c r="A1393">
        <v>6</v>
      </c>
      <c r="B1393">
        <v>601</v>
      </c>
      <c r="C1393">
        <v>4</v>
      </c>
      <c r="D1393">
        <v>122</v>
      </c>
      <c r="E1393">
        <v>1</v>
      </c>
      <c r="F1393">
        <v>0</v>
      </c>
      <c r="G1393">
        <v>2072</v>
      </c>
      <c r="H1393" s="17" t="s">
        <v>1184</v>
      </c>
      <c r="I1393">
        <v>1</v>
      </c>
      <c r="J1393">
        <v>0</v>
      </c>
      <c r="K1393" s="17" t="s">
        <v>2986</v>
      </c>
      <c r="L1393" s="1">
        <v>44615</v>
      </c>
      <c r="M1393">
        <v>1506.56</v>
      </c>
      <c r="N1393" s="17" t="s">
        <v>437</v>
      </c>
      <c r="O1393">
        <v>213</v>
      </c>
      <c r="P1393" s="17" t="s">
        <v>438</v>
      </c>
      <c r="Q1393">
        <v>0</v>
      </c>
      <c r="R1393" s="17" t="s">
        <v>439</v>
      </c>
      <c r="S1393" s="17" t="s">
        <v>440</v>
      </c>
      <c r="T1393" s="17" t="s">
        <v>438</v>
      </c>
      <c r="U1393">
        <v>0</v>
      </c>
      <c r="V1393">
        <v>0</v>
      </c>
      <c r="W1393" s="17" t="s">
        <v>2987</v>
      </c>
      <c r="X1393" s="17" t="s">
        <v>442</v>
      </c>
      <c r="Y1393">
        <v>0</v>
      </c>
      <c r="Z1393" s="17" t="s">
        <v>486</v>
      </c>
      <c r="AA1393" s="17" t="s">
        <v>443</v>
      </c>
      <c r="AB1393" s="17" t="s">
        <v>444</v>
      </c>
      <c r="AC1393">
        <v>0</v>
      </c>
      <c r="AD1393">
        <v>0</v>
      </c>
      <c r="AE1393">
        <v>0</v>
      </c>
      <c r="AF1393">
        <v>2022</v>
      </c>
      <c r="AG1393" s="1">
        <v>44562</v>
      </c>
      <c r="AH1393" s="1">
        <v>44773</v>
      </c>
      <c r="AI1393" s="1">
        <v>44785</v>
      </c>
      <c r="AJ1393" s="17" t="s">
        <v>34</v>
      </c>
      <c r="AK1393" s="17" t="s">
        <v>35</v>
      </c>
      <c r="AL1393" s="17" t="s">
        <v>10388</v>
      </c>
      <c r="AM1393" s="17">
        <f>MONTH(EMPENHO[[#This Row],[data_empenho]])</f>
        <v>2</v>
      </c>
    </row>
    <row r="1394" spans="1:39" x14ac:dyDescent="0.25">
      <c r="A1394">
        <v>6</v>
      </c>
      <c r="B1394">
        <v>601</v>
      </c>
      <c r="C1394">
        <v>4</v>
      </c>
      <c r="D1394">
        <v>122</v>
      </c>
      <c r="E1394">
        <v>1</v>
      </c>
      <c r="F1394">
        <v>0</v>
      </c>
      <c r="G1394">
        <v>2072</v>
      </c>
      <c r="H1394" s="17" t="s">
        <v>1176</v>
      </c>
      <c r="I1394">
        <v>1</v>
      </c>
      <c r="J1394">
        <v>0</v>
      </c>
      <c r="K1394" s="17" t="s">
        <v>2988</v>
      </c>
      <c r="L1394" s="1">
        <v>44615</v>
      </c>
      <c r="M1394">
        <v>920.61</v>
      </c>
      <c r="N1394" s="17" t="s">
        <v>437</v>
      </c>
      <c r="O1394">
        <v>213</v>
      </c>
      <c r="P1394" s="17" t="s">
        <v>438</v>
      </c>
      <c r="Q1394">
        <v>0</v>
      </c>
      <c r="R1394" s="17" t="s">
        <v>439</v>
      </c>
      <c r="S1394" s="17" t="s">
        <v>440</v>
      </c>
      <c r="T1394" s="17" t="s">
        <v>438</v>
      </c>
      <c r="U1394">
        <v>0</v>
      </c>
      <c r="V1394">
        <v>0</v>
      </c>
      <c r="W1394" s="17" t="s">
        <v>2983</v>
      </c>
      <c r="X1394" s="17" t="s">
        <v>442</v>
      </c>
      <c r="Y1394">
        <v>0</v>
      </c>
      <c r="Z1394" s="17" t="s">
        <v>486</v>
      </c>
      <c r="AA1394" s="17" t="s">
        <v>443</v>
      </c>
      <c r="AB1394" s="17" t="s">
        <v>444</v>
      </c>
      <c r="AC1394">
        <v>0</v>
      </c>
      <c r="AD1394">
        <v>0</v>
      </c>
      <c r="AE1394">
        <v>0</v>
      </c>
      <c r="AF1394">
        <v>2022</v>
      </c>
      <c r="AG1394" s="1">
        <v>44562</v>
      </c>
      <c r="AH1394" s="1">
        <v>44773</v>
      </c>
      <c r="AI1394" s="1">
        <v>44785</v>
      </c>
      <c r="AJ1394" s="17" t="s">
        <v>34</v>
      </c>
      <c r="AK1394" s="17" t="s">
        <v>35</v>
      </c>
      <c r="AL1394" s="17" t="s">
        <v>10388</v>
      </c>
      <c r="AM1394" s="17">
        <f>MONTH(EMPENHO[[#This Row],[data_empenho]])</f>
        <v>2</v>
      </c>
    </row>
    <row r="1395" spans="1:39" x14ac:dyDescent="0.25">
      <c r="A1395">
        <v>6</v>
      </c>
      <c r="B1395">
        <v>601</v>
      </c>
      <c r="C1395">
        <v>4</v>
      </c>
      <c r="D1395">
        <v>122</v>
      </c>
      <c r="E1395">
        <v>1</v>
      </c>
      <c r="F1395">
        <v>0</v>
      </c>
      <c r="G1395">
        <v>2072</v>
      </c>
      <c r="H1395" s="17" t="s">
        <v>1145</v>
      </c>
      <c r="I1395">
        <v>1</v>
      </c>
      <c r="J1395">
        <v>0</v>
      </c>
      <c r="K1395" s="17" t="s">
        <v>2989</v>
      </c>
      <c r="L1395" s="1">
        <v>44615</v>
      </c>
      <c r="M1395">
        <v>2398.75</v>
      </c>
      <c r="N1395" s="17" t="s">
        <v>437</v>
      </c>
      <c r="O1395">
        <v>213</v>
      </c>
      <c r="P1395" s="17" t="s">
        <v>438</v>
      </c>
      <c r="Q1395">
        <v>0</v>
      </c>
      <c r="R1395" s="17" t="s">
        <v>439</v>
      </c>
      <c r="S1395" s="17" t="s">
        <v>440</v>
      </c>
      <c r="T1395" s="17" t="s">
        <v>438</v>
      </c>
      <c r="U1395">
        <v>0</v>
      </c>
      <c r="V1395">
        <v>0</v>
      </c>
      <c r="W1395" s="17" t="s">
        <v>2990</v>
      </c>
      <c r="X1395" s="17" t="s">
        <v>442</v>
      </c>
      <c r="Y1395">
        <v>0</v>
      </c>
      <c r="Z1395" s="17" t="s">
        <v>486</v>
      </c>
      <c r="AA1395" s="17" t="s">
        <v>443</v>
      </c>
      <c r="AB1395" s="17" t="s">
        <v>444</v>
      </c>
      <c r="AC1395">
        <v>0</v>
      </c>
      <c r="AD1395">
        <v>0</v>
      </c>
      <c r="AE1395">
        <v>0</v>
      </c>
      <c r="AF1395">
        <v>2022</v>
      </c>
      <c r="AG1395" s="1">
        <v>44562</v>
      </c>
      <c r="AH1395" s="1">
        <v>44773</v>
      </c>
      <c r="AI1395" s="1">
        <v>44785</v>
      </c>
      <c r="AJ1395" s="17" t="s">
        <v>34</v>
      </c>
      <c r="AK1395" s="17" t="s">
        <v>35</v>
      </c>
      <c r="AL1395" s="17" t="s">
        <v>10388</v>
      </c>
      <c r="AM1395" s="17">
        <f>MONTH(EMPENHO[[#This Row],[data_empenho]])</f>
        <v>2</v>
      </c>
    </row>
    <row r="1396" spans="1:39" x14ac:dyDescent="0.25">
      <c r="A1396">
        <v>6</v>
      </c>
      <c r="B1396">
        <v>601</v>
      </c>
      <c r="C1396">
        <v>4</v>
      </c>
      <c r="D1396">
        <v>122</v>
      </c>
      <c r="E1396">
        <v>1</v>
      </c>
      <c r="F1396">
        <v>0</v>
      </c>
      <c r="G1396">
        <v>2072</v>
      </c>
      <c r="H1396" s="17" t="s">
        <v>1213</v>
      </c>
      <c r="I1396">
        <v>1</v>
      </c>
      <c r="J1396">
        <v>0</v>
      </c>
      <c r="K1396" s="17" t="s">
        <v>2991</v>
      </c>
      <c r="L1396" s="1">
        <v>44615</v>
      </c>
      <c r="M1396">
        <v>121.66</v>
      </c>
      <c r="N1396" s="17" t="s">
        <v>437</v>
      </c>
      <c r="O1396">
        <v>213</v>
      </c>
      <c r="P1396" s="17" t="s">
        <v>438</v>
      </c>
      <c r="Q1396">
        <v>0</v>
      </c>
      <c r="R1396" s="17" t="s">
        <v>439</v>
      </c>
      <c r="S1396" s="17" t="s">
        <v>440</v>
      </c>
      <c r="T1396" s="17" t="s">
        <v>438</v>
      </c>
      <c r="U1396">
        <v>0</v>
      </c>
      <c r="V1396">
        <v>0</v>
      </c>
      <c r="W1396" s="17" t="s">
        <v>2992</v>
      </c>
      <c r="X1396" s="17" t="s">
        <v>442</v>
      </c>
      <c r="Y1396">
        <v>0</v>
      </c>
      <c r="Z1396" s="17" t="s">
        <v>486</v>
      </c>
      <c r="AA1396" s="17" t="s">
        <v>443</v>
      </c>
      <c r="AB1396" s="17" t="s">
        <v>444</v>
      </c>
      <c r="AC1396">
        <v>0</v>
      </c>
      <c r="AD1396">
        <v>0</v>
      </c>
      <c r="AE1396">
        <v>0</v>
      </c>
      <c r="AF1396">
        <v>2022</v>
      </c>
      <c r="AG1396" s="1">
        <v>44562</v>
      </c>
      <c r="AH1396" s="1">
        <v>44773</v>
      </c>
      <c r="AI1396" s="1">
        <v>44785</v>
      </c>
      <c r="AJ1396" s="17" t="s">
        <v>34</v>
      </c>
      <c r="AK1396" s="17" t="s">
        <v>35</v>
      </c>
      <c r="AL1396" s="17" t="s">
        <v>10388</v>
      </c>
      <c r="AM1396" s="17">
        <f>MONTH(EMPENHO[[#This Row],[data_empenho]])</f>
        <v>2</v>
      </c>
    </row>
    <row r="1397" spans="1:39" x14ac:dyDescent="0.25">
      <c r="A1397">
        <v>8</v>
      </c>
      <c r="B1397">
        <v>801</v>
      </c>
      <c r="C1397">
        <v>10</v>
      </c>
      <c r="D1397">
        <v>301</v>
      </c>
      <c r="E1397">
        <v>6</v>
      </c>
      <c r="F1397">
        <v>0</v>
      </c>
      <c r="G1397">
        <v>2105</v>
      </c>
      <c r="H1397" s="17" t="s">
        <v>1213</v>
      </c>
      <c r="I1397">
        <v>40</v>
      </c>
      <c r="J1397">
        <v>0</v>
      </c>
      <c r="K1397" s="17" t="s">
        <v>2993</v>
      </c>
      <c r="L1397" s="1">
        <v>44615</v>
      </c>
      <c r="M1397">
        <v>103.71</v>
      </c>
      <c r="N1397" s="17" t="s">
        <v>437</v>
      </c>
      <c r="O1397">
        <v>213</v>
      </c>
      <c r="P1397" s="17" t="s">
        <v>438</v>
      </c>
      <c r="Q1397">
        <v>0</v>
      </c>
      <c r="R1397" s="17" t="s">
        <v>439</v>
      </c>
      <c r="S1397" s="17" t="s">
        <v>440</v>
      </c>
      <c r="T1397" s="17" t="s">
        <v>438</v>
      </c>
      <c r="U1397">
        <v>0</v>
      </c>
      <c r="V1397">
        <v>0</v>
      </c>
      <c r="W1397" s="17" t="s">
        <v>2994</v>
      </c>
      <c r="X1397" s="17" t="s">
        <v>442</v>
      </c>
      <c r="Y1397">
        <v>0</v>
      </c>
      <c r="Z1397" s="17" t="s">
        <v>486</v>
      </c>
      <c r="AA1397" s="17" t="s">
        <v>443</v>
      </c>
      <c r="AB1397" s="17" t="s">
        <v>444</v>
      </c>
      <c r="AC1397">
        <v>0</v>
      </c>
      <c r="AD1397">
        <v>0</v>
      </c>
      <c r="AE1397">
        <v>0</v>
      </c>
      <c r="AF1397">
        <v>2022</v>
      </c>
      <c r="AG1397" s="1">
        <v>44562</v>
      </c>
      <c r="AH1397" s="1">
        <v>44773</v>
      </c>
      <c r="AI1397" s="1">
        <v>44785</v>
      </c>
      <c r="AJ1397" s="17" t="s">
        <v>34</v>
      </c>
      <c r="AK1397" s="17" t="s">
        <v>35</v>
      </c>
      <c r="AL1397" s="17" t="s">
        <v>10388</v>
      </c>
      <c r="AM1397" s="17">
        <f>MONTH(EMPENHO[[#This Row],[data_empenho]])</f>
        <v>2</v>
      </c>
    </row>
    <row r="1398" spans="1:39" x14ac:dyDescent="0.25">
      <c r="A1398">
        <v>7</v>
      </c>
      <c r="B1398">
        <v>701</v>
      </c>
      <c r="C1398">
        <v>4</v>
      </c>
      <c r="D1398">
        <v>122</v>
      </c>
      <c r="E1398">
        <v>1</v>
      </c>
      <c r="F1398">
        <v>0</v>
      </c>
      <c r="G1398">
        <v>2001</v>
      </c>
      <c r="H1398" s="17" t="s">
        <v>1173</v>
      </c>
      <c r="I1398">
        <v>1</v>
      </c>
      <c r="J1398">
        <v>0</v>
      </c>
      <c r="K1398" s="17" t="s">
        <v>2995</v>
      </c>
      <c r="L1398" s="1">
        <v>44615</v>
      </c>
      <c r="M1398">
        <v>35634.6</v>
      </c>
      <c r="N1398" s="17" t="s">
        <v>437</v>
      </c>
      <c r="O1398">
        <v>213</v>
      </c>
      <c r="P1398" s="17" t="s">
        <v>438</v>
      </c>
      <c r="Q1398">
        <v>0</v>
      </c>
      <c r="R1398" s="17" t="s">
        <v>439</v>
      </c>
      <c r="S1398" s="17" t="s">
        <v>440</v>
      </c>
      <c r="T1398" s="17" t="s">
        <v>438</v>
      </c>
      <c r="U1398">
        <v>0</v>
      </c>
      <c r="V1398">
        <v>0</v>
      </c>
      <c r="W1398" s="17" t="s">
        <v>2996</v>
      </c>
      <c r="X1398" s="17" t="s">
        <v>442</v>
      </c>
      <c r="Y1398">
        <v>0</v>
      </c>
      <c r="Z1398" s="17" t="s">
        <v>486</v>
      </c>
      <c r="AA1398" s="17" t="s">
        <v>443</v>
      </c>
      <c r="AB1398" s="17" t="s">
        <v>444</v>
      </c>
      <c r="AC1398">
        <v>0</v>
      </c>
      <c r="AD1398">
        <v>0</v>
      </c>
      <c r="AE1398">
        <v>0</v>
      </c>
      <c r="AF1398">
        <v>2022</v>
      </c>
      <c r="AG1398" s="1">
        <v>44562</v>
      </c>
      <c r="AH1398" s="1">
        <v>44773</v>
      </c>
      <c r="AI1398" s="1">
        <v>44785</v>
      </c>
      <c r="AJ1398" s="17" t="s">
        <v>34</v>
      </c>
      <c r="AK1398" s="17" t="s">
        <v>35</v>
      </c>
      <c r="AL1398" s="17" t="s">
        <v>10388</v>
      </c>
      <c r="AM1398" s="17">
        <f>MONTH(EMPENHO[[#This Row],[data_empenho]])</f>
        <v>2</v>
      </c>
    </row>
    <row r="1399" spans="1:39" x14ac:dyDescent="0.25">
      <c r="A1399">
        <v>7</v>
      </c>
      <c r="B1399">
        <v>701</v>
      </c>
      <c r="C1399">
        <v>4</v>
      </c>
      <c r="D1399">
        <v>122</v>
      </c>
      <c r="E1399">
        <v>1</v>
      </c>
      <c r="F1399">
        <v>0</v>
      </c>
      <c r="G1399">
        <v>2001</v>
      </c>
      <c r="H1399" s="17" t="s">
        <v>1181</v>
      </c>
      <c r="I1399">
        <v>1</v>
      </c>
      <c r="J1399">
        <v>0</v>
      </c>
      <c r="K1399" s="17" t="s">
        <v>2997</v>
      </c>
      <c r="L1399" s="1">
        <v>44615</v>
      </c>
      <c r="M1399">
        <v>2963.47</v>
      </c>
      <c r="N1399" s="17" t="s">
        <v>437</v>
      </c>
      <c r="O1399">
        <v>213</v>
      </c>
      <c r="P1399" s="17" t="s">
        <v>438</v>
      </c>
      <c r="Q1399">
        <v>0</v>
      </c>
      <c r="R1399" s="17" t="s">
        <v>439</v>
      </c>
      <c r="S1399" s="17" t="s">
        <v>440</v>
      </c>
      <c r="T1399" s="17" t="s">
        <v>438</v>
      </c>
      <c r="U1399">
        <v>0</v>
      </c>
      <c r="V1399">
        <v>0</v>
      </c>
      <c r="W1399" s="17" t="s">
        <v>2998</v>
      </c>
      <c r="X1399" s="17" t="s">
        <v>442</v>
      </c>
      <c r="Y1399">
        <v>0</v>
      </c>
      <c r="Z1399" s="17" t="s">
        <v>486</v>
      </c>
      <c r="AA1399" s="17" t="s">
        <v>443</v>
      </c>
      <c r="AB1399" s="17" t="s">
        <v>444</v>
      </c>
      <c r="AC1399">
        <v>0</v>
      </c>
      <c r="AD1399">
        <v>0</v>
      </c>
      <c r="AE1399">
        <v>0</v>
      </c>
      <c r="AF1399">
        <v>2022</v>
      </c>
      <c r="AG1399" s="1">
        <v>44562</v>
      </c>
      <c r="AH1399" s="1">
        <v>44773</v>
      </c>
      <c r="AI1399" s="1">
        <v>44785</v>
      </c>
      <c r="AJ1399" s="17" t="s">
        <v>34</v>
      </c>
      <c r="AK1399" s="17" t="s">
        <v>35</v>
      </c>
      <c r="AL1399" s="17" t="s">
        <v>10388</v>
      </c>
      <c r="AM1399" s="17">
        <f>MONTH(EMPENHO[[#This Row],[data_empenho]])</f>
        <v>2</v>
      </c>
    </row>
    <row r="1400" spans="1:39" x14ac:dyDescent="0.25">
      <c r="A1400">
        <v>7</v>
      </c>
      <c r="B1400">
        <v>701</v>
      </c>
      <c r="C1400">
        <v>4</v>
      </c>
      <c r="D1400">
        <v>122</v>
      </c>
      <c r="E1400">
        <v>1</v>
      </c>
      <c r="F1400">
        <v>0</v>
      </c>
      <c r="G1400">
        <v>2001</v>
      </c>
      <c r="H1400" s="17" t="s">
        <v>1428</v>
      </c>
      <c r="I1400">
        <v>1</v>
      </c>
      <c r="J1400">
        <v>0</v>
      </c>
      <c r="K1400" s="17" t="s">
        <v>2999</v>
      </c>
      <c r="L1400" s="1">
        <v>44615</v>
      </c>
      <c r="M1400">
        <v>974.31</v>
      </c>
      <c r="N1400" s="17" t="s">
        <v>437</v>
      </c>
      <c r="O1400">
        <v>213</v>
      </c>
      <c r="P1400" s="17" t="s">
        <v>438</v>
      </c>
      <c r="Q1400">
        <v>0</v>
      </c>
      <c r="R1400" s="17" t="s">
        <v>439</v>
      </c>
      <c r="S1400" s="17" t="s">
        <v>440</v>
      </c>
      <c r="T1400" s="17" t="s">
        <v>438</v>
      </c>
      <c r="U1400">
        <v>0</v>
      </c>
      <c r="V1400">
        <v>0</v>
      </c>
      <c r="W1400" s="17" t="s">
        <v>3000</v>
      </c>
      <c r="X1400" s="17" t="s">
        <v>442</v>
      </c>
      <c r="Y1400">
        <v>0</v>
      </c>
      <c r="Z1400" s="17" t="s">
        <v>486</v>
      </c>
      <c r="AA1400" s="17" t="s">
        <v>443</v>
      </c>
      <c r="AB1400" s="17" t="s">
        <v>444</v>
      </c>
      <c r="AC1400">
        <v>0</v>
      </c>
      <c r="AD1400">
        <v>0</v>
      </c>
      <c r="AE1400">
        <v>0</v>
      </c>
      <c r="AF1400">
        <v>2022</v>
      </c>
      <c r="AG1400" s="1">
        <v>44562</v>
      </c>
      <c r="AH1400" s="1">
        <v>44773</v>
      </c>
      <c r="AI1400" s="1">
        <v>44785</v>
      </c>
      <c r="AJ1400" s="17" t="s">
        <v>34</v>
      </c>
      <c r="AK1400" s="17" t="s">
        <v>35</v>
      </c>
      <c r="AL1400" s="17" t="s">
        <v>10388</v>
      </c>
      <c r="AM1400" s="17">
        <f>MONTH(EMPENHO[[#This Row],[data_empenho]])</f>
        <v>2</v>
      </c>
    </row>
    <row r="1401" spans="1:39" x14ac:dyDescent="0.25">
      <c r="A1401">
        <v>7</v>
      </c>
      <c r="B1401">
        <v>701</v>
      </c>
      <c r="C1401">
        <v>4</v>
      </c>
      <c r="D1401">
        <v>122</v>
      </c>
      <c r="E1401">
        <v>1</v>
      </c>
      <c r="F1401">
        <v>0</v>
      </c>
      <c r="G1401">
        <v>2001</v>
      </c>
      <c r="H1401" s="17" t="s">
        <v>1145</v>
      </c>
      <c r="I1401">
        <v>1</v>
      </c>
      <c r="J1401">
        <v>0</v>
      </c>
      <c r="K1401" s="17" t="s">
        <v>3001</v>
      </c>
      <c r="L1401" s="1">
        <v>44615</v>
      </c>
      <c r="M1401">
        <v>285.95</v>
      </c>
      <c r="N1401" s="17" t="s">
        <v>437</v>
      </c>
      <c r="O1401">
        <v>213</v>
      </c>
      <c r="P1401" s="17" t="s">
        <v>438</v>
      </c>
      <c r="Q1401">
        <v>0</v>
      </c>
      <c r="R1401" s="17" t="s">
        <v>439</v>
      </c>
      <c r="S1401" s="17" t="s">
        <v>440</v>
      </c>
      <c r="T1401" s="17" t="s">
        <v>438</v>
      </c>
      <c r="U1401">
        <v>0</v>
      </c>
      <c r="V1401">
        <v>0</v>
      </c>
      <c r="W1401" s="17" t="s">
        <v>3002</v>
      </c>
      <c r="X1401" s="17" t="s">
        <v>442</v>
      </c>
      <c r="Y1401">
        <v>0</v>
      </c>
      <c r="Z1401" s="17" t="s">
        <v>486</v>
      </c>
      <c r="AA1401" s="17" t="s">
        <v>443</v>
      </c>
      <c r="AB1401" s="17" t="s">
        <v>444</v>
      </c>
      <c r="AC1401">
        <v>0</v>
      </c>
      <c r="AD1401">
        <v>0</v>
      </c>
      <c r="AE1401">
        <v>0</v>
      </c>
      <c r="AF1401">
        <v>2022</v>
      </c>
      <c r="AG1401" s="1">
        <v>44562</v>
      </c>
      <c r="AH1401" s="1">
        <v>44773</v>
      </c>
      <c r="AI1401" s="1">
        <v>44785</v>
      </c>
      <c r="AJ1401" s="17" t="s">
        <v>34</v>
      </c>
      <c r="AK1401" s="17" t="s">
        <v>35</v>
      </c>
      <c r="AL1401" s="17" t="s">
        <v>10388</v>
      </c>
      <c r="AM1401" s="17">
        <f>MONTH(EMPENHO[[#This Row],[data_empenho]])</f>
        <v>2</v>
      </c>
    </row>
    <row r="1402" spans="1:39" x14ac:dyDescent="0.25">
      <c r="A1402">
        <v>7</v>
      </c>
      <c r="B1402">
        <v>701</v>
      </c>
      <c r="C1402">
        <v>4</v>
      </c>
      <c r="D1402">
        <v>122</v>
      </c>
      <c r="E1402">
        <v>1</v>
      </c>
      <c r="F1402">
        <v>0</v>
      </c>
      <c r="G1402">
        <v>2001</v>
      </c>
      <c r="H1402" s="17" t="s">
        <v>1433</v>
      </c>
      <c r="I1402">
        <v>1</v>
      </c>
      <c r="J1402">
        <v>0</v>
      </c>
      <c r="K1402" s="17" t="s">
        <v>3003</v>
      </c>
      <c r="L1402" s="1">
        <v>44615</v>
      </c>
      <c r="M1402">
        <v>4493</v>
      </c>
      <c r="N1402" s="17" t="s">
        <v>437</v>
      </c>
      <c r="O1402">
        <v>213</v>
      </c>
      <c r="P1402" s="17" t="s">
        <v>438</v>
      </c>
      <c r="Q1402">
        <v>0</v>
      </c>
      <c r="R1402" s="17" t="s">
        <v>439</v>
      </c>
      <c r="S1402" s="17" t="s">
        <v>440</v>
      </c>
      <c r="T1402" s="17" t="s">
        <v>438</v>
      </c>
      <c r="U1402">
        <v>0</v>
      </c>
      <c r="V1402">
        <v>0</v>
      </c>
      <c r="W1402" s="17" t="s">
        <v>3004</v>
      </c>
      <c r="X1402" s="17" t="s">
        <v>442</v>
      </c>
      <c r="Y1402">
        <v>0</v>
      </c>
      <c r="Z1402" s="17" t="s">
        <v>486</v>
      </c>
      <c r="AA1402" s="17" t="s">
        <v>443</v>
      </c>
      <c r="AB1402" s="17" t="s">
        <v>444</v>
      </c>
      <c r="AC1402">
        <v>0</v>
      </c>
      <c r="AD1402">
        <v>0</v>
      </c>
      <c r="AE1402">
        <v>0</v>
      </c>
      <c r="AF1402">
        <v>2022</v>
      </c>
      <c r="AG1402" s="1">
        <v>44562</v>
      </c>
      <c r="AH1402" s="1">
        <v>44773</v>
      </c>
      <c r="AI1402" s="1">
        <v>44785</v>
      </c>
      <c r="AJ1402" s="17" t="s">
        <v>34</v>
      </c>
      <c r="AK1402" s="17" t="s">
        <v>35</v>
      </c>
      <c r="AL1402" s="17" t="s">
        <v>10388</v>
      </c>
      <c r="AM1402" s="17">
        <f>MONTH(EMPENHO[[#This Row],[data_empenho]])</f>
        <v>2</v>
      </c>
    </row>
    <row r="1403" spans="1:39" x14ac:dyDescent="0.25">
      <c r="A1403">
        <v>7</v>
      </c>
      <c r="B1403">
        <v>701</v>
      </c>
      <c r="C1403">
        <v>4</v>
      </c>
      <c r="D1403">
        <v>122</v>
      </c>
      <c r="E1403">
        <v>1</v>
      </c>
      <c r="F1403">
        <v>0</v>
      </c>
      <c r="G1403">
        <v>2001</v>
      </c>
      <c r="H1403" s="17" t="s">
        <v>1184</v>
      </c>
      <c r="I1403">
        <v>1</v>
      </c>
      <c r="J1403">
        <v>0</v>
      </c>
      <c r="K1403" s="17" t="s">
        <v>3005</v>
      </c>
      <c r="L1403" s="1">
        <v>44615</v>
      </c>
      <c r="M1403">
        <v>1579.72</v>
      </c>
      <c r="N1403" s="17" t="s">
        <v>437</v>
      </c>
      <c r="O1403">
        <v>213</v>
      </c>
      <c r="P1403" s="17" t="s">
        <v>438</v>
      </c>
      <c r="Q1403">
        <v>0</v>
      </c>
      <c r="R1403" s="17" t="s">
        <v>439</v>
      </c>
      <c r="S1403" s="17" t="s">
        <v>440</v>
      </c>
      <c r="T1403" s="17" t="s">
        <v>438</v>
      </c>
      <c r="U1403">
        <v>0</v>
      </c>
      <c r="V1403">
        <v>0</v>
      </c>
      <c r="W1403" s="17" t="s">
        <v>3006</v>
      </c>
      <c r="X1403" s="17" t="s">
        <v>442</v>
      </c>
      <c r="Y1403">
        <v>0</v>
      </c>
      <c r="Z1403" s="17" t="s">
        <v>486</v>
      </c>
      <c r="AA1403" s="17" t="s">
        <v>443</v>
      </c>
      <c r="AB1403" s="17" t="s">
        <v>444</v>
      </c>
      <c r="AC1403">
        <v>0</v>
      </c>
      <c r="AD1403">
        <v>0</v>
      </c>
      <c r="AE1403">
        <v>0</v>
      </c>
      <c r="AF1403">
        <v>2022</v>
      </c>
      <c r="AG1403" s="1">
        <v>44562</v>
      </c>
      <c r="AH1403" s="1">
        <v>44773</v>
      </c>
      <c r="AI1403" s="1">
        <v>44785</v>
      </c>
      <c r="AJ1403" s="17" t="s">
        <v>34</v>
      </c>
      <c r="AK1403" s="17" t="s">
        <v>35</v>
      </c>
      <c r="AL1403" s="17" t="s">
        <v>10388</v>
      </c>
      <c r="AM1403" s="17">
        <f>MONTH(EMPENHO[[#This Row],[data_empenho]])</f>
        <v>2</v>
      </c>
    </row>
    <row r="1404" spans="1:39" x14ac:dyDescent="0.25">
      <c r="A1404">
        <v>7</v>
      </c>
      <c r="B1404">
        <v>701</v>
      </c>
      <c r="C1404">
        <v>4</v>
      </c>
      <c r="D1404">
        <v>122</v>
      </c>
      <c r="E1404">
        <v>1</v>
      </c>
      <c r="F1404">
        <v>0</v>
      </c>
      <c r="G1404">
        <v>2001</v>
      </c>
      <c r="H1404" s="17" t="s">
        <v>1273</v>
      </c>
      <c r="I1404">
        <v>1</v>
      </c>
      <c r="J1404">
        <v>0</v>
      </c>
      <c r="K1404" s="17" t="s">
        <v>3007</v>
      </c>
      <c r="L1404" s="1">
        <v>44615</v>
      </c>
      <c r="M1404">
        <v>3406.43</v>
      </c>
      <c r="N1404" s="17" t="s">
        <v>437</v>
      </c>
      <c r="O1404">
        <v>213</v>
      </c>
      <c r="P1404" s="17" t="s">
        <v>438</v>
      </c>
      <c r="Q1404">
        <v>0</v>
      </c>
      <c r="R1404" s="17" t="s">
        <v>439</v>
      </c>
      <c r="S1404" s="17" t="s">
        <v>440</v>
      </c>
      <c r="T1404" s="17" t="s">
        <v>438</v>
      </c>
      <c r="U1404">
        <v>0</v>
      </c>
      <c r="V1404">
        <v>0</v>
      </c>
      <c r="W1404" s="17" t="s">
        <v>3008</v>
      </c>
      <c r="X1404" s="17" t="s">
        <v>442</v>
      </c>
      <c r="Y1404">
        <v>0</v>
      </c>
      <c r="Z1404" s="17" t="s">
        <v>486</v>
      </c>
      <c r="AA1404" s="17" t="s">
        <v>443</v>
      </c>
      <c r="AB1404" s="17" t="s">
        <v>444</v>
      </c>
      <c r="AC1404">
        <v>0</v>
      </c>
      <c r="AD1404">
        <v>0</v>
      </c>
      <c r="AE1404">
        <v>0</v>
      </c>
      <c r="AF1404">
        <v>2022</v>
      </c>
      <c r="AG1404" s="1">
        <v>44562</v>
      </c>
      <c r="AH1404" s="1">
        <v>44773</v>
      </c>
      <c r="AI1404" s="1">
        <v>44785</v>
      </c>
      <c r="AJ1404" s="17" t="s">
        <v>34</v>
      </c>
      <c r="AK1404" s="17" t="s">
        <v>35</v>
      </c>
      <c r="AL1404" s="17" t="s">
        <v>10388</v>
      </c>
      <c r="AM1404" s="17">
        <f>MONTH(EMPENHO[[#This Row],[data_empenho]])</f>
        <v>2</v>
      </c>
    </row>
    <row r="1405" spans="1:39" x14ac:dyDescent="0.25">
      <c r="A1405">
        <v>7</v>
      </c>
      <c r="B1405">
        <v>701</v>
      </c>
      <c r="C1405">
        <v>4</v>
      </c>
      <c r="D1405">
        <v>122</v>
      </c>
      <c r="E1405">
        <v>1</v>
      </c>
      <c r="F1405">
        <v>0</v>
      </c>
      <c r="G1405">
        <v>2001</v>
      </c>
      <c r="H1405" s="17" t="s">
        <v>1176</v>
      </c>
      <c r="I1405">
        <v>1</v>
      </c>
      <c r="J1405">
        <v>0</v>
      </c>
      <c r="K1405" s="17" t="s">
        <v>3009</v>
      </c>
      <c r="L1405" s="1">
        <v>44615</v>
      </c>
      <c r="M1405">
        <v>3172.88</v>
      </c>
      <c r="N1405" s="17" t="s">
        <v>437</v>
      </c>
      <c r="O1405">
        <v>213</v>
      </c>
      <c r="P1405" s="17" t="s">
        <v>438</v>
      </c>
      <c r="Q1405">
        <v>0</v>
      </c>
      <c r="R1405" s="17" t="s">
        <v>439</v>
      </c>
      <c r="S1405" s="17" t="s">
        <v>440</v>
      </c>
      <c r="T1405" s="17" t="s">
        <v>438</v>
      </c>
      <c r="U1405">
        <v>0</v>
      </c>
      <c r="V1405">
        <v>0</v>
      </c>
      <c r="W1405" s="17" t="s">
        <v>3010</v>
      </c>
      <c r="X1405" s="17" t="s">
        <v>442</v>
      </c>
      <c r="Y1405">
        <v>0</v>
      </c>
      <c r="Z1405" s="17" t="s">
        <v>486</v>
      </c>
      <c r="AA1405" s="17" t="s">
        <v>443</v>
      </c>
      <c r="AB1405" s="17" t="s">
        <v>444</v>
      </c>
      <c r="AC1405">
        <v>0</v>
      </c>
      <c r="AD1405">
        <v>0</v>
      </c>
      <c r="AE1405">
        <v>0</v>
      </c>
      <c r="AF1405">
        <v>2022</v>
      </c>
      <c r="AG1405" s="1">
        <v>44562</v>
      </c>
      <c r="AH1405" s="1">
        <v>44773</v>
      </c>
      <c r="AI1405" s="1">
        <v>44785</v>
      </c>
      <c r="AJ1405" s="17" t="s">
        <v>34</v>
      </c>
      <c r="AK1405" s="17" t="s">
        <v>35</v>
      </c>
      <c r="AL1405" s="17" t="s">
        <v>10388</v>
      </c>
      <c r="AM1405" s="17">
        <f>MONTH(EMPENHO[[#This Row],[data_empenho]])</f>
        <v>2</v>
      </c>
    </row>
    <row r="1406" spans="1:39" x14ac:dyDescent="0.25">
      <c r="A1406">
        <v>7</v>
      </c>
      <c r="B1406">
        <v>701</v>
      </c>
      <c r="C1406">
        <v>4</v>
      </c>
      <c r="D1406">
        <v>122</v>
      </c>
      <c r="E1406">
        <v>1</v>
      </c>
      <c r="F1406">
        <v>0</v>
      </c>
      <c r="G1406">
        <v>2001</v>
      </c>
      <c r="H1406" s="17" t="s">
        <v>1195</v>
      </c>
      <c r="I1406">
        <v>1</v>
      </c>
      <c r="J1406">
        <v>0</v>
      </c>
      <c r="K1406" s="17" t="s">
        <v>3011</v>
      </c>
      <c r="L1406" s="1">
        <v>44615</v>
      </c>
      <c r="M1406">
        <v>282.35000000000002</v>
      </c>
      <c r="N1406" s="17" t="s">
        <v>437</v>
      </c>
      <c r="O1406">
        <v>213</v>
      </c>
      <c r="P1406" s="17" t="s">
        <v>438</v>
      </c>
      <c r="Q1406">
        <v>0</v>
      </c>
      <c r="R1406" s="17" t="s">
        <v>439</v>
      </c>
      <c r="S1406" s="17" t="s">
        <v>440</v>
      </c>
      <c r="T1406" s="17" t="s">
        <v>438</v>
      </c>
      <c r="U1406">
        <v>0</v>
      </c>
      <c r="V1406">
        <v>0</v>
      </c>
      <c r="W1406" s="17" t="s">
        <v>3012</v>
      </c>
      <c r="X1406" s="17" t="s">
        <v>442</v>
      </c>
      <c r="Y1406">
        <v>0</v>
      </c>
      <c r="Z1406" s="17" t="s">
        <v>486</v>
      </c>
      <c r="AA1406" s="17" t="s">
        <v>443</v>
      </c>
      <c r="AB1406" s="17" t="s">
        <v>444</v>
      </c>
      <c r="AC1406">
        <v>0</v>
      </c>
      <c r="AD1406">
        <v>0</v>
      </c>
      <c r="AE1406">
        <v>0</v>
      </c>
      <c r="AF1406">
        <v>2022</v>
      </c>
      <c r="AG1406" s="1">
        <v>44562</v>
      </c>
      <c r="AH1406" s="1">
        <v>44773</v>
      </c>
      <c r="AI1406" s="1">
        <v>44785</v>
      </c>
      <c r="AJ1406" s="17" t="s">
        <v>34</v>
      </c>
      <c r="AK1406" s="17" t="s">
        <v>35</v>
      </c>
      <c r="AL1406" s="17" t="s">
        <v>10388</v>
      </c>
      <c r="AM1406" s="17">
        <f>MONTH(EMPENHO[[#This Row],[data_empenho]])</f>
        <v>2</v>
      </c>
    </row>
    <row r="1407" spans="1:39" x14ac:dyDescent="0.25">
      <c r="A1407">
        <v>7</v>
      </c>
      <c r="B1407">
        <v>701</v>
      </c>
      <c r="C1407">
        <v>4</v>
      </c>
      <c r="D1407">
        <v>122</v>
      </c>
      <c r="E1407">
        <v>1</v>
      </c>
      <c r="F1407">
        <v>0</v>
      </c>
      <c r="G1407">
        <v>2001</v>
      </c>
      <c r="H1407" s="17" t="s">
        <v>1145</v>
      </c>
      <c r="I1407">
        <v>1</v>
      </c>
      <c r="J1407">
        <v>0</v>
      </c>
      <c r="K1407" s="17" t="s">
        <v>3013</v>
      </c>
      <c r="L1407" s="1">
        <v>44615</v>
      </c>
      <c r="M1407">
        <v>555.5</v>
      </c>
      <c r="N1407" s="17" t="s">
        <v>437</v>
      </c>
      <c r="O1407">
        <v>213</v>
      </c>
      <c r="P1407" s="17" t="s">
        <v>438</v>
      </c>
      <c r="Q1407">
        <v>0</v>
      </c>
      <c r="R1407" s="17" t="s">
        <v>439</v>
      </c>
      <c r="S1407" s="17" t="s">
        <v>440</v>
      </c>
      <c r="T1407" s="17" t="s">
        <v>438</v>
      </c>
      <c r="U1407">
        <v>0</v>
      </c>
      <c r="V1407">
        <v>0</v>
      </c>
      <c r="W1407" s="17" t="s">
        <v>3014</v>
      </c>
      <c r="X1407" s="17" t="s">
        <v>442</v>
      </c>
      <c r="Y1407">
        <v>0</v>
      </c>
      <c r="Z1407" s="17" t="s">
        <v>486</v>
      </c>
      <c r="AA1407" s="17" t="s">
        <v>443</v>
      </c>
      <c r="AB1407" s="17" t="s">
        <v>444</v>
      </c>
      <c r="AC1407">
        <v>0</v>
      </c>
      <c r="AD1407">
        <v>0</v>
      </c>
      <c r="AE1407">
        <v>0</v>
      </c>
      <c r="AF1407">
        <v>2022</v>
      </c>
      <c r="AG1407" s="1">
        <v>44562</v>
      </c>
      <c r="AH1407" s="1">
        <v>44773</v>
      </c>
      <c r="AI1407" s="1">
        <v>44785</v>
      </c>
      <c r="AJ1407" s="17" t="s">
        <v>34</v>
      </c>
      <c r="AK1407" s="17" t="s">
        <v>35</v>
      </c>
      <c r="AL1407" s="17" t="s">
        <v>10388</v>
      </c>
      <c r="AM1407" s="17">
        <f>MONTH(EMPENHO[[#This Row],[data_empenho]])</f>
        <v>2</v>
      </c>
    </row>
    <row r="1408" spans="1:39" x14ac:dyDescent="0.25">
      <c r="A1408">
        <v>8</v>
      </c>
      <c r="B1408">
        <v>801</v>
      </c>
      <c r="C1408">
        <v>10</v>
      </c>
      <c r="D1408">
        <v>122</v>
      </c>
      <c r="E1408">
        <v>5</v>
      </c>
      <c r="F1408">
        <v>0</v>
      </c>
      <c r="G1408">
        <v>2084</v>
      </c>
      <c r="H1408" s="17" t="s">
        <v>1173</v>
      </c>
      <c r="I1408">
        <v>40</v>
      </c>
      <c r="J1408">
        <v>0</v>
      </c>
      <c r="K1408" s="17" t="s">
        <v>3015</v>
      </c>
      <c r="L1408" s="1">
        <v>44615</v>
      </c>
      <c r="M1408">
        <v>8510.92</v>
      </c>
      <c r="N1408" s="17" t="s">
        <v>437</v>
      </c>
      <c r="O1408">
        <v>213</v>
      </c>
      <c r="P1408" s="17" t="s">
        <v>438</v>
      </c>
      <c r="Q1408">
        <v>0</v>
      </c>
      <c r="R1408" s="17" t="s">
        <v>439</v>
      </c>
      <c r="S1408" s="17" t="s">
        <v>440</v>
      </c>
      <c r="T1408" s="17" t="s">
        <v>438</v>
      </c>
      <c r="U1408">
        <v>0</v>
      </c>
      <c r="V1408">
        <v>0</v>
      </c>
      <c r="W1408" s="17" t="s">
        <v>3016</v>
      </c>
      <c r="X1408" s="17" t="s">
        <v>442</v>
      </c>
      <c r="Y1408">
        <v>0</v>
      </c>
      <c r="Z1408" s="17" t="s">
        <v>486</v>
      </c>
      <c r="AA1408" s="17" t="s">
        <v>443</v>
      </c>
      <c r="AB1408" s="17" t="s">
        <v>444</v>
      </c>
      <c r="AC1408">
        <v>0</v>
      </c>
      <c r="AD1408">
        <v>0</v>
      </c>
      <c r="AE1408">
        <v>0</v>
      </c>
      <c r="AF1408">
        <v>2022</v>
      </c>
      <c r="AG1408" s="1">
        <v>44562</v>
      </c>
      <c r="AH1408" s="1">
        <v>44773</v>
      </c>
      <c r="AI1408" s="1">
        <v>44785</v>
      </c>
      <c r="AJ1408" s="17" t="s">
        <v>34</v>
      </c>
      <c r="AK1408" s="17" t="s">
        <v>35</v>
      </c>
      <c r="AL1408" s="17" t="s">
        <v>10388</v>
      </c>
      <c r="AM1408" s="17">
        <f>MONTH(EMPENHO[[#This Row],[data_empenho]])</f>
        <v>2</v>
      </c>
    </row>
    <row r="1409" spans="1:39" x14ac:dyDescent="0.25">
      <c r="A1409">
        <v>8</v>
      </c>
      <c r="B1409">
        <v>801</v>
      </c>
      <c r="C1409">
        <v>10</v>
      </c>
      <c r="D1409">
        <v>122</v>
      </c>
      <c r="E1409">
        <v>5</v>
      </c>
      <c r="F1409">
        <v>0</v>
      </c>
      <c r="G1409">
        <v>2084</v>
      </c>
      <c r="H1409" s="17" t="s">
        <v>1145</v>
      </c>
      <c r="I1409">
        <v>40</v>
      </c>
      <c r="J1409">
        <v>0</v>
      </c>
      <c r="K1409" s="17" t="s">
        <v>3017</v>
      </c>
      <c r="L1409" s="1">
        <v>44615</v>
      </c>
      <c r="M1409">
        <v>200</v>
      </c>
      <c r="N1409" s="17" t="s">
        <v>437</v>
      </c>
      <c r="O1409">
        <v>213</v>
      </c>
      <c r="P1409" s="17" t="s">
        <v>438</v>
      </c>
      <c r="Q1409">
        <v>0</v>
      </c>
      <c r="R1409" s="17" t="s">
        <v>439</v>
      </c>
      <c r="S1409" s="17" t="s">
        <v>440</v>
      </c>
      <c r="T1409" s="17" t="s">
        <v>438</v>
      </c>
      <c r="U1409">
        <v>0</v>
      </c>
      <c r="V1409">
        <v>0</v>
      </c>
      <c r="W1409" s="17" t="s">
        <v>3018</v>
      </c>
      <c r="X1409" s="17" t="s">
        <v>442</v>
      </c>
      <c r="Y1409">
        <v>0</v>
      </c>
      <c r="Z1409" s="17" t="s">
        <v>486</v>
      </c>
      <c r="AA1409" s="17" t="s">
        <v>443</v>
      </c>
      <c r="AB1409" s="17" t="s">
        <v>444</v>
      </c>
      <c r="AC1409">
        <v>0</v>
      </c>
      <c r="AD1409">
        <v>0</v>
      </c>
      <c r="AE1409">
        <v>0</v>
      </c>
      <c r="AF1409">
        <v>2022</v>
      </c>
      <c r="AG1409" s="1">
        <v>44562</v>
      </c>
      <c r="AH1409" s="1">
        <v>44773</v>
      </c>
      <c r="AI1409" s="1">
        <v>44785</v>
      </c>
      <c r="AJ1409" s="17" t="s">
        <v>34</v>
      </c>
      <c r="AK1409" s="17" t="s">
        <v>35</v>
      </c>
      <c r="AL1409" s="17" t="s">
        <v>10388</v>
      </c>
      <c r="AM1409" s="17">
        <f>MONTH(EMPENHO[[#This Row],[data_empenho]])</f>
        <v>2</v>
      </c>
    </row>
    <row r="1410" spans="1:39" x14ac:dyDescent="0.25">
      <c r="A1410">
        <v>8</v>
      </c>
      <c r="B1410">
        <v>801</v>
      </c>
      <c r="C1410">
        <v>10</v>
      </c>
      <c r="D1410">
        <v>122</v>
      </c>
      <c r="E1410">
        <v>5</v>
      </c>
      <c r="F1410">
        <v>0</v>
      </c>
      <c r="G1410">
        <v>2084</v>
      </c>
      <c r="H1410" s="17" t="s">
        <v>1181</v>
      </c>
      <c r="I1410">
        <v>40</v>
      </c>
      <c r="J1410">
        <v>0</v>
      </c>
      <c r="K1410" s="17" t="s">
        <v>3019</v>
      </c>
      <c r="L1410" s="1">
        <v>44615</v>
      </c>
      <c r="M1410">
        <v>817.3</v>
      </c>
      <c r="N1410" s="17" t="s">
        <v>437</v>
      </c>
      <c r="O1410">
        <v>213</v>
      </c>
      <c r="P1410" s="17" t="s">
        <v>438</v>
      </c>
      <c r="Q1410">
        <v>0</v>
      </c>
      <c r="R1410" s="17" t="s">
        <v>439</v>
      </c>
      <c r="S1410" s="17" t="s">
        <v>440</v>
      </c>
      <c r="T1410" s="17" t="s">
        <v>438</v>
      </c>
      <c r="U1410">
        <v>0</v>
      </c>
      <c r="V1410">
        <v>0</v>
      </c>
      <c r="W1410" s="17" t="s">
        <v>3020</v>
      </c>
      <c r="X1410" s="17" t="s">
        <v>442</v>
      </c>
      <c r="Y1410">
        <v>0</v>
      </c>
      <c r="Z1410" s="17" t="s">
        <v>486</v>
      </c>
      <c r="AA1410" s="17" t="s">
        <v>443</v>
      </c>
      <c r="AB1410" s="17" t="s">
        <v>444</v>
      </c>
      <c r="AC1410">
        <v>0</v>
      </c>
      <c r="AD1410">
        <v>0</v>
      </c>
      <c r="AE1410">
        <v>0</v>
      </c>
      <c r="AF1410">
        <v>2022</v>
      </c>
      <c r="AG1410" s="1">
        <v>44562</v>
      </c>
      <c r="AH1410" s="1">
        <v>44773</v>
      </c>
      <c r="AI1410" s="1">
        <v>44785</v>
      </c>
      <c r="AJ1410" s="17" t="s">
        <v>34</v>
      </c>
      <c r="AK1410" s="17" t="s">
        <v>35</v>
      </c>
      <c r="AL1410" s="17" t="s">
        <v>10388</v>
      </c>
      <c r="AM1410" s="17">
        <f>MONTH(EMPENHO[[#This Row],[data_empenho]])</f>
        <v>2</v>
      </c>
    </row>
    <row r="1411" spans="1:39" x14ac:dyDescent="0.25">
      <c r="A1411">
        <v>8</v>
      </c>
      <c r="B1411">
        <v>801</v>
      </c>
      <c r="C1411">
        <v>10</v>
      </c>
      <c r="D1411">
        <v>122</v>
      </c>
      <c r="E1411">
        <v>5</v>
      </c>
      <c r="F1411">
        <v>0</v>
      </c>
      <c r="G1411">
        <v>2084</v>
      </c>
      <c r="H1411" s="17" t="s">
        <v>1184</v>
      </c>
      <c r="I1411">
        <v>40</v>
      </c>
      <c r="J1411">
        <v>0</v>
      </c>
      <c r="K1411" s="17" t="s">
        <v>3021</v>
      </c>
      <c r="L1411" s="1">
        <v>44615</v>
      </c>
      <c r="M1411">
        <v>453.15</v>
      </c>
      <c r="N1411" s="17" t="s">
        <v>437</v>
      </c>
      <c r="O1411">
        <v>213</v>
      </c>
      <c r="P1411" s="17" t="s">
        <v>438</v>
      </c>
      <c r="Q1411">
        <v>0</v>
      </c>
      <c r="R1411" s="17" t="s">
        <v>439</v>
      </c>
      <c r="S1411" s="17" t="s">
        <v>440</v>
      </c>
      <c r="T1411" s="17" t="s">
        <v>438</v>
      </c>
      <c r="U1411">
        <v>0</v>
      </c>
      <c r="V1411">
        <v>0</v>
      </c>
      <c r="W1411" s="17" t="s">
        <v>3022</v>
      </c>
      <c r="X1411" s="17" t="s">
        <v>442</v>
      </c>
      <c r="Y1411">
        <v>0</v>
      </c>
      <c r="Z1411" s="17" t="s">
        <v>486</v>
      </c>
      <c r="AA1411" s="17" t="s">
        <v>443</v>
      </c>
      <c r="AB1411" s="17" t="s">
        <v>444</v>
      </c>
      <c r="AC1411">
        <v>0</v>
      </c>
      <c r="AD1411">
        <v>0</v>
      </c>
      <c r="AE1411">
        <v>0</v>
      </c>
      <c r="AF1411">
        <v>2022</v>
      </c>
      <c r="AG1411" s="1">
        <v>44562</v>
      </c>
      <c r="AH1411" s="1">
        <v>44773</v>
      </c>
      <c r="AI1411" s="1">
        <v>44785</v>
      </c>
      <c r="AJ1411" s="17" t="s">
        <v>34</v>
      </c>
      <c r="AK1411" s="17" t="s">
        <v>35</v>
      </c>
      <c r="AL1411" s="17" t="s">
        <v>10388</v>
      </c>
      <c r="AM1411" s="17">
        <f>MONTH(EMPENHO[[#This Row],[data_empenho]])</f>
        <v>2</v>
      </c>
    </row>
    <row r="1412" spans="1:39" x14ac:dyDescent="0.25">
      <c r="A1412">
        <v>8</v>
      </c>
      <c r="B1412">
        <v>801</v>
      </c>
      <c r="C1412">
        <v>10</v>
      </c>
      <c r="D1412">
        <v>122</v>
      </c>
      <c r="E1412">
        <v>5</v>
      </c>
      <c r="F1412">
        <v>0</v>
      </c>
      <c r="G1412">
        <v>2084</v>
      </c>
      <c r="H1412" s="17" t="s">
        <v>1176</v>
      </c>
      <c r="I1412">
        <v>40</v>
      </c>
      <c r="J1412">
        <v>0</v>
      </c>
      <c r="K1412" s="17" t="s">
        <v>3023</v>
      </c>
      <c r="L1412" s="1">
        <v>44615</v>
      </c>
      <c r="M1412">
        <v>833.52</v>
      </c>
      <c r="N1412" s="17" t="s">
        <v>437</v>
      </c>
      <c r="O1412">
        <v>213</v>
      </c>
      <c r="P1412" s="17" t="s">
        <v>438</v>
      </c>
      <c r="Q1412">
        <v>0</v>
      </c>
      <c r="R1412" s="17" t="s">
        <v>439</v>
      </c>
      <c r="S1412" s="17" t="s">
        <v>440</v>
      </c>
      <c r="T1412" s="17" t="s">
        <v>438</v>
      </c>
      <c r="U1412">
        <v>0</v>
      </c>
      <c r="V1412">
        <v>0</v>
      </c>
      <c r="W1412" s="17" t="s">
        <v>3024</v>
      </c>
      <c r="X1412" s="17" t="s">
        <v>442</v>
      </c>
      <c r="Y1412">
        <v>0</v>
      </c>
      <c r="Z1412" s="17" t="s">
        <v>486</v>
      </c>
      <c r="AA1412" s="17" t="s">
        <v>443</v>
      </c>
      <c r="AB1412" s="17" t="s">
        <v>444</v>
      </c>
      <c r="AC1412">
        <v>0</v>
      </c>
      <c r="AD1412">
        <v>0</v>
      </c>
      <c r="AE1412">
        <v>0</v>
      </c>
      <c r="AF1412">
        <v>2022</v>
      </c>
      <c r="AG1412" s="1">
        <v>44562</v>
      </c>
      <c r="AH1412" s="1">
        <v>44773</v>
      </c>
      <c r="AI1412" s="1">
        <v>44785</v>
      </c>
      <c r="AJ1412" s="17" t="s">
        <v>34</v>
      </c>
      <c r="AK1412" s="17" t="s">
        <v>35</v>
      </c>
      <c r="AL1412" s="17" t="s">
        <v>10388</v>
      </c>
      <c r="AM1412" s="17">
        <f>MONTH(EMPENHO[[#This Row],[data_empenho]])</f>
        <v>2</v>
      </c>
    </row>
    <row r="1413" spans="1:39" x14ac:dyDescent="0.25">
      <c r="A1413">
        <v>2</v>
      </c>
      <c r="B1413">
        <v>201</v>
      </c>
      <c r="C1413">
        <v>4</v>
      </c>
      <c r="D1413">
        <v>122</v>
      </c>
      <c r="E1413">
        <v>1</v>
      </c>
      <c r="F1413">
        <v>0</v>
      </c>
      <c r="G1413">
        <v>2078</v>
      </c>
      <c r="H1413" s="17" t="s">
        <v>1145</v>
      </c>
      <c r="I1413">
        <v>1</v>
      </c>
      <c r="J1413">
        <v>0</v>
      </c>
      <c r="K1413" s="17" t="s">
        <v>3025</v>
      </c>
      <c r="L1413" s="1">
        <v>44615</v>
      </c>
      <c r="M1413">
        <v>1039.82</v>
      </c>
      <c r="N1413" s="17" t="s">
        <v>437</v>
      </c>
      <c r="O1413">
        <v>213</v>
      </c>
      <c r="P1413" s="17" t="s">
        <v>438</v>
      </c>
      <c r="Q1413">
        <v>0</v>
      </c>
      <c r="R1413" s="17" t="s">
        <v>439</v>
      </c>
      <c r="S1413" s="17" t="s">
        <v>440</v>
      </c>
      <c r="T1413" s="17" t="s">
        <v>438</v>
      </c>
      <c r="U1413">
        <v>0</v>
      </c>
      <c r="V1413">
        <v>0</v>
      </c>
      <c r="W1413" s="17" t="s">
        <v>3026</v>
      </c>
      <c r="X1413" s="17" t="s">
        <v>442</v>
      </c>
      <c r="Y1413">
        <v>0</v>
      </c>
      <c r="Z1413" s="17" t="s">
        <v>486</v>
      </c>
      <c r="AA1413" s="17" t="s">
        <v>443</v>
      </c>
      <c r="AB1413" s="17" t="s">
        <v>444</v>
      </c>
      <c r="AC1413">
        <v>0</v>
      </c>
      <c r="AD1413">
        <v>0</v>
      </c>
      <c r="AE1413">
        <v>0</v>
      </c>
      <c r="AF1413">
        <v>2022</v>
      </c>
      <c r="AG1413" s="1">
        <v>44562</v>
      </c>
      <c r="AH1413" s="1">
        <v>44773</v>
      </c>
      <c r="AI1413" s="1">
        <v>44785</v>
      </c>
      <c r="AJ1413" s="17" t="s">
        <v>34</v>
      </c>
      <c r="AK1413" s="17" t="s">
        <v>35</v>
      </c>
      <c r="AL1413" s="17" t="s">
        <v>10388</v>
      </c>
      <c r="AM1413" s="17">
        <f>MONTH(EMPENHO[[#This Row],[data_empenho]])</f>
        <v>2</v>
      </c>
    </row>
    <row r="1414" spans="1:39" x14ac:dyDescent="0.25">
      <c r="A1414">
        <v>8</v>
      </c>
      <c r="B1414">
        <v>801</v>
      </c>
      <c r="C1414">
        <v>10</v>
      </c>
      <c r="D1414">
        <v>305</v>
      </c>
      <c r="E1414">
        <v>7</v>
      </c>
      <c r="F1414">
        <v>0</v>
      </c>
      <c r="G1414">
        <v>2104</v>
      </c>
      <c r="H1414" s="17" t="s">
        <v>1173</v>
      </c>
      <c r="I1414">
        <v>4502</v>
      </c>
      <c r="J1414">
        <v>0</v>
      </c>
      <c r="K1414" s="17" t="s">
        <v>3027</v>
      </c>
      <c r="L1414" s="1">
        <v>44615</v>
      </c>
      <c r="M1414">
        <v>7330.73</v>
      </c>
      <c r="N1414" s="17" t="s">
        <v>437</v>
      </c>
      <c r="O1414">
        <v>213</v>
      </c>
      <c r="P1414" s="17" t="s">
        <v>438</v>
      </c>
      <c r="Q1414">
        <v>0</v>
      </c>
      <c r="R1414" s="17" t="s">
        <v>439</v>
      </c>
      <c r="S1414" s="17" t="s">
        <v>440</v>
      </c>
      <c r="T1414" s="17" t="s">
        <v>438</v>
      </c>
      <c r="U1414">
        <v>0</v>
      </c>
      <c r="V1414">
        <v>0</v>
      </c>
      <c r="W1414" s="17" t="s">
        <v>3028</v>
      </c>
      <c r="X1414" s="17" t="s">
        <v>442</v>
      </c>
      <c r="Y1414">
        <v>0</v>
      </c>
      <c r="Z1414" s="17" t="s">
        <v>486</v>
      </c>
      <c r="AA1414" s="17" t="s">
        <v>443</v>
      </c>
      <c r="AB1414" s="17" t="s">
        <v>444</v>
      </c>
      <c r="AC1414">
        <v>0</v>
      </c>
      <c r="AD1414">
        <v>0</v>
      </c>
      <c r="AE1414">
        <v>0</v>
      </c>
      <c r="AF1414">
        <v>2022</v>
      </c>
      <c r="AG1414" s="1">
        <v>44562</v>
      </c>
      <c r="AH1414" s="1">
        <v>44773</v>
      </c>
      <c r="AI1414" s="1">
        <v>44785</v>
      </c>
      <c r="AJ1414" s="17" t="s">
        <v>34</v>
      </c>
      <c r="AK1414" s="17" t="s">
        <v>35</v>
      </c>
      <c r="AL1414" s="17" t="s">
        <v>10388</v>
      </c>
      <c r="AM1414" s="17">
        <f>MONTH(EMPENHO[[#This Row],[data_empenho]])</f>
        <v>2</v>
      </c>
    </row>
    <row r="1415" spans="1:39" x14ac:dyDescent="0.25">
      <c r="A1415">
        <v>8</v>
      </c>
      <c r="B1415">
        <v>801</v>
      </c>
      <c r="C1415">
        <v>10</v>
      </c>
      <c r="D1415">
        <v>305</v>
      </c>
      <c r="E1415">
        <v>7</v>
      </c>
      <c r="F1415">
        <v>0</v>
      </c>
      <c r="G1415">
        <v>2104</v>
      </c>
      <c r="H1415" s="17" t="s">
        <v>1181</v>
      </c>
      <c r="I1415">
        <v>4502</v>
      </c>
      <c r="J1415">
        <v>0</v>
      </c>
      <c r="K1415" s="17" t="s">
        <v>3029</v>
      </c>
      <c r="L1415" s="1">
        <v>44615</v>
      </c>
      <c r="M1415">
        <v>1170.8399999999999</v>
      </c>
      <c r="N1415" s="17" t="s">
        <v>437</v>
      </c>
      <c r="O1415">
        <v>213</v>
      </c>
      <c r="P1415" s="17" t="s">
        <v>438</v>
      </c>
      <c r="Q1415">
        <v>0</v>
      </c>
      <c r="R1415" s="17" t="s">
        <v>439</v>
      </c>
      <c r="S1415" s="17" t="s">
        <v>440</v>
      </c>
      <c r="T1415" s="17" t="s">
        <v>438</v>
      </c>
      <c r="U1415">
        <v>0</v>
      </c>
      <c r="V1415">
        <v>0</v>
      </c>
      <c r="W1415" s="17" t="s">
        <v>3030</v>
      </c>
      <c r="X1415" s="17" t="s">
        <v>442</v>
      </c>
      <c r="Y1415">
        <v>0</v>
      </c>
      <c r="Z1415" s="17" t="s">
        <v>486</v>
      </c>
      <c r="AA1415" s="17" t="s">
        <v>443</v>
      </c>
      <c r="AB1415" s="17" t="s">
        <v>444</v>
      </c>
      <c r="AC1415">
        <v>0</v>
      </c>
      <c r="AD1415">
        <v>0</v>
      </c>
      <c r="AE1415">
        <v>0</v>
      </c>
      <c r="AF1415">
        <v>2022</v>
      </c>
      <c r="AG1415" s="1">
        <v>44562</v>
      </c>
      <c r="AH1415" s="1">
        <v>44773</v>
      </c>
      <c r="AI1415" s="1">
        <v>44785</v>
      </c>
      <c r="AJ1415" s="17" t="s">
        <v>34</v>
      </c>
      <c r="AK1415" s="17" t="s">
        <v>35</v>
      </c>
      <c r="AL1415" s="17" t="s">
        <v>10388</v>
      </c>
      <c r="AM1415" s="17">
        <f>MONTH(EMPENHO[[#This Row],[data_empenho]])</f>
        <v>2</v>
      </c>
    </row>
    <row r="1416" spans="1:39" x14ac:dyDescent="0.25">
      <c r="A1416">
        <v>8</v>
      </c>
      <c r="B1416">
        <v>801</v>
      </c>
      <c r="C1416">
        <v>10</v>
      </c>
      <c r="D1416">
        <v>305</v>
      </c>
      <c r="E1416">
        <v>7</v>
      </c>
      <c r="F1416">
        <v>0</v>
      </c>
      <c r="G1416">
        <v>2104</v>
      </c>
      <c r="H1416" s="17" t="s">
        <v>1176</v>
      </c>
      <c r="I1416">
        <v>4502</v>
      </c>
      <c r="J1416">
        <v>0</v>
      </c>
      <c r="K1416" s="17" t="s">
        <v>3031</v>
      </c>
      <c r="L1416" s="1">
        <v>44615</v>
      </c>
      <c r="M1416">
        <v>455.97</v>
      </c>
      <c r="N1416" s="17" t="s">
        <v>437</v>
      </c>
      <c r="O1416">
        <v>213</v>
      </c>
      <c r="P1416" s="17" t="s">
        <v>438</v>
      </c>
      <c r="Q1416">
        <v>0</v>
      </c>
      <c r="R1416" s="17" t="s">
        <v>439</v>
      </c>
      <c r="S1416" s="17" t="s">
        <v>440</v>
      </c>
      <c r="T1416" s="17" t="s">
        <v>438</v>
      </c>
      <c r="U1416">
        <v>0</v>
      </c>
      <c r="V1416">
        <v>0</v>
      </c>
      <c r="W1416" s="17" t="s">
        <v>3032</v>
      </c>
      <c r="X1416" s="17" t="s">
        <v>442</v>
      </c>
      <c r="Y1416">
        <v>0</v>
      </c>
      <c r="Z1416" s="17" t="s">
        <v>486</v>
      </c>
      <c r="AA1416" s="17" t="s">
        <v>443</v>
      </c>
      <c r="AB1416" s="17" t="s">
        <v>444</v>
      </c>
      <c r="AC1416">
        <v>0</v>
      </c>
      <c r="AD1416">
        <v>0</v>
      </c>
      <c r="AE1416">
        <v>0</v>
      </c>
      <c r="AF1416">
        <v>2022</v>
      </c>
      <c r="AG1416" s="1">
        <v>44562</v>
      </c>
      <c r="AH1416" s="1">
        <v>44773</v>
      </c>
      <c r="AI1416" s="1">
        <v>44785</v>
      </c>
      <c r="AJ1416" s="17" t="s">
        <v>34</v>
      </c>
      <c r="AK1416" s="17" t="s">
        <v>35</v>
      </c>
      <c r="AL1416" s="17" t="s">
        <v>10388</v>
      </c>
      <c r="AM1416" s="17">
        <f>MONTH(EMPENHO[[#This Row],[data_empenho]])</f>
        <v>2</v>
      </c>
    </row>
    <row r="1417" spans="1:39" x14ac:dyDescent="0.25">
      <c r="A1417">
        <v>8</v>
      </c>
      <c r="B1417">
        <v>801</v>
      </c>
      <c r="C1417">
        <v>10</v>
      </c>
      <c r="D1417">
        <v>301</v>
      </c>
      <c r="E1417">
        <v>6</v>
      </c>
      <c r="F1417">
        <v>0</v>
      </c>
      <c r="G1417">
        <v>2105</v>
      </c>
      <c r="H1417" s="17" t="s">
        <v>1213</v>
      </c>
      <c r="I1417">
        <v>40</v>
      </c>
      <c r="J1417">
        <v>0</v>
      </c>
      <c r="K1417" s="17" t="s">
        <v>3033</v>
      </c>
      <c r="L1417" s="1">
        <v>44615</v>
      </c>
      <c r="M1417">
        <v>126.46</v>
      </c>
      <c r="N1417" s="17" t="s">
        <v>437</v>
      </c>
      <c r="O1417">
        <v>213</v>
      </c>
      <c r="P1417" s="17" t="s">
        <v>438</v>
      </c>
      <c r="Q1417">
        <v>0</v>
      </c>
      <c r="R1417" s="17" t="s">
        <v>439</v>
      </c>
      <c r="S1417" s="17" t="s">
        <v>440</v>
      </c>
      <c r="T1417" s="17" t="s">
        <v>438</v>
      </c>
      <c r="U1417">
        <v>0</v>
      </c>
      <c r="V1417">
        <v>0</v>
      </c>
      <c r="W1417" s="17" t="s">
        <v>3034</v>
      </c>
      <c r="X1417" s="17" t="s">
        <v>442</v>
      </c>
      <c r="Y1417">
        <v>0</v>
      </c>
      <c r="Z1417" s="17" t="s">
        <v>486</v>
      </c>
      <c r="AA1417" s="17" t="s">
        <v>443</v>
      </c>
      <c r="AB1417" s="17" t="s">
        <v>444</v>
      </c>
      <c r="AC1417">
        <v>0</v>
      </c>
      <c r="AD1417">
        <v>0</v>
      </c>
      <c r="AE1417">
        <v>0</v>
      </c>
      <c r="AF1417">
        <v>2022</v>
      </c>
      <c r="AG1417" s="1">
        <v>44562</v>
      </c>
      <c r="AH1417" s="1">
        <v>44773</v>
      </c>
      <c r="AI1417" s="1">
        <v>44785</v>
      </c>
      <c r="AJ1417" s="17" t="s">
        <v>34</v>
      </c>
      <c r="AK1417" s="17" t="s">
        <v>35</v>
      </c>
      <c r="AL1417" s="17" t="s">
        <v>10388</v>
      </c>
      <c r="AM1417" s="17">
        <f>MONTH(EMPENHO[[#This Row],[data_empenho]])</f>
        <v>2</v>
      </c>
    </row>
    <row r="1418" spans="1:39" x14ac:dyDescent="0.25">
      <c r="A1418">
        <v>8</v>
      </c>
      <c r="B1418">
        <v>801</v>
      </c>
      <c r="C1418">
        <v>10</v>
      </c>
      <c r="D1418">
        <v>301</v>
      </c>
      <c r="E1418">
        <v>6</v>
      </c>
      <c r="F1418">
        <v>0</v>
      </c>
      <c r="G1418">
        <v>2105</v>
      </c>
      <c r="H1418" s="17" t="s">
        <v>1173</v>
      </c>
      <c r="I1418">
        <v>40</v>
      </c>
      <c r="J1418">
        <v>0</v>
      </c>
      <c r="K1418" s="17" t="s">
        <v>3035</v>
      </c>
      <c r="L1418" s="1">
        <v>44615</v>
      </c>
      <c r="M1418">
        <v>12291.23</v>
      </c>
      <c r="N1418" s="17" t="s">
        <v>437</v>
      </c>
      <c r="O1418">
        <v>213</v>
      </c>
      <c r="P1418" s="17" t="s">
        <v>438</v>
      </c>
      <c r="Q1418">
        <v>0</v>
      </c>
      <c r="R1418" s="17" t="s">
        <v>439</v>
      </c>
      <c r="S1418" s="17" t="s">
        <v>440</v>
      </c>
      <c r="T1418" s="17" t="s">
        <v>438</v>
      </c>
      <c r="U1418">
        <v>0</v>
      </c>
      <c r="V1418">
        <v>0</v>
      </c>
      <c r="W1418" s="17" t="s">
        <v>1467</v>
      </c>
      <c r="X1418" s="17" t="s">
        <v>442</v>
      </c>
      <c r="Y1418">
        <v>0</v>
      </c>
      <c r="Z1418" s="17" t="s">
        <v>486</v>
      </c>
      <c r="AA1418" s="17" t="s">
        <v>443</v>
      </c>
      <c r="AB1418" s="17" t="s">
        <v>444</v>
      </c>
      <c r="AC1418">
        <v>0</v>
      </c>
      <c r="AD1418">
        <v>0</v>
      </c>
      <c r="AE1418">
        <v>0</v>
      </c>
      <c r="AF1418">
        <v>2022</v>
      </c>
      <c r="AG1418" s="1">
        <v>44562</v>
      </c>
      <c r="AH1418" s="1">
        <v>44773</v>
      </c>
      <c r="AI1418" s="1">
        <v>44785</v>
      </c>
      <c r="AJ1418" s="17" t="s">
        <v>34</v>
      </c>
      <c r="AK1418" s="17" t="s">
        <v>35</v>
      </c>
      <c r="AL1418" s="17" t="s">
        <v>10388</v>
      </c>
      <c r="AM1418" s="17">
        <f>MONTH(EMPENHO[[#This Row],[data_empenho]])</f>
        <v>2</v>
      </c>
    </row>
    <row r="1419" spans="1:39" x14ac:dyDescent="0.25">
      <c r="A1419">
        <v>8</v>
      </c>
      <c r="B1419">
        <v>801</v>
      </c>
      <c r="C1419">
        <v>10</v>
      </c>
      <c r="D1419">
        <v>301</v>
      </c>
      <c r="E1419">
        <v>6</v>
      </c>
      <c r="F1419">
        <v>0</v>
      </c>
      <c r="G1419">
        <v>2105</v>
      </c>
      <c r="H1419" s="17" t="s">
        <v>1181</v>
      </c>
      <c r="I1419">
        <v>40</v>
      </c>
      <c r="J1419">
        <v>0</v>
      </c>
      <c r="K1419" s="17" t="s">
        <v>3036</v>
      </c>
      <c r="L1419" s="1">
        <v>44615</v>
      </c>
      <c r="M1419">
        <v>2220</v>
      </c>
      <c r="N1419" s="17" t="s">
        <v>437</v>
      </c>
      <c r="O1419">
        <v>213</v>
      </c>
      <c r="P1419" s="17" t="s">
        <v>438</v>
      </c>
      <c r="Q1419">
        <v>0</v>
      </c>
      <c r="R1419" s="17" t="s">
        <v>439</v>
      </c>
      <c r="S1419" s="17" t="s">
        <v>440</v>
      </c>
      <c r="T1419" s="17" t="s">
        <v>438</v>
      </c>
      <c r="U1419">
        <v>0</v>
      </c>
      <c r="V1419">
        <v>0</v>
      </c>
      <c r="W1419" s="17" t="s">
        <v>1469</v>
      </c>
      <c r="X1419" s="17" t="s">
        <v>442</v>
      </c>
      <c r="Y1419">
        <v>0</v>
      </c>
      <c r="Z1419" s="17" t="s">
        <v>486</v>
      </c>
      <c r="AA1419" s="17" t="s">
        <v>443</v>
      </c>
      <c r="AB1419" s="17" t="s">
        <v>444</v>
      </c>
      <c r="AC1419">
        <v>0</v>
      </c>
      <c r="AD1419">
        <v>0</v>
      </c>
      <c r="AE1419">
        <v>0</v>
      </c>
      <c r="AF1419">
        <v>2022</v>
      </c>
      <c r="AG1419" s="1">
        <v>44562</v>
      </c>
      <c r="AH1419" s="1">
        <v>44773</v>
      </c>
      <c r="AI1419" s="1">
        <v>44785</v>
      </c>
      <c r="AJ1419" s="17" t="s">
        <v>34</v>
      </c>
      <c r="AK1419" s="17" t="s">
        <v>35</v>
      </c>
      <c r="AL1419" s="17" t="s">
        <v>10388</v>
      </c>
      <c r="AM1419" s="17">
        <f>MONTH(EMPENHO[[#This Row],[data_empenho]])</f>
        <v>2</v>
      </c>
    </row>
    <row r="1420" spans="1:39" x14ac:dyDescent="0.25">
      <c r="A1420">
        <v>8</v>
      </c>
      <c r="B1420">
        <v>801</v>
      </c>
      <c r="C1420">
        <v>10</v>
      </c>
      <c r="D1420">
        <v>301</v>
      </c>
      <c r="E1420">
        <v>6</v>
      </c>
      <c r="F1420">
        <v>0</v>
      </c>
      <c r="G1420">
        <v>2105</v>
      </c>
      <c r="H1420" s="17" t="s">
        <v>1218</v>
      </c>
      <c r="I1420">
        <v>40</v>
      </c>
      <c r="J1420">
        <v>0</v>
      </c>
      <c r="K1420" s="17" t="s">
        <v>3037</v>
      </c>
      <c r="L1420" s="1">
        <v>44615</v>
      </c>
      <c r="M1420">
        <v>2370.8000000000002</v>
      </c>
      <c r="N1420" s="17" t="s">
        <v>437</v>
      </c>
      <c r="O1420">
        <v>213</v>
      </c>
      <c r="P1420" s="17" t="s">
        <v>438</v>
      </c>
      <c r="Q1420">
        <v>0</v>
      </c>
      <c r="R1420" s="17" t="s">
        <v>439</v>
      </c>
      <c r="S1420" s="17" t="s">
        <v>440</v>
      </c>
      <c r="T1420" s="17" t="s">
        <v>438</v>
      </c>
      <c r="U1420">
        <v>0</v>
      </c>
      <c r="V1420">
        <v>0</v>
      </c>
      <c r="W1420" s="17" t="s">
        <v>3038</v>
      </c>
      <c r="X1420" s="17" t="s">
        <v>442</v>
      </c>
      <c r="Y1420">
        <v>0</v>
      </c>
      <c r="Z1420" s="17" t="s">
        <v>486</v>
      </c>
      <c r="AA1420" s="17" t="s">
        <v>443</v>
      </c>
      <c r="AB1420" s="17" t="s">
        <v>444</v>
      </c>
      <c r="AC1420">
        <v>0</v>
      </c>
      <c r="AD1420">
        <v>0</v>
      </c>
      <c r="AE1420">
        <v>0</v>
      </c>
      <c r="AF1420">
        <v>2022</v>
      </c>
      <c r="AG1420" s="1">
        <v>44562</v>
      </c>
      <c r="AH1420" s="1">
        <v>44773</v>
      </c>
      <c r="AI1420" s="1">
        <v>44785</v>
      </c>
      <c r="AJ1420" s="17" t="s">
        <v>34</v>
      </c>
      <c r="AK1420" s="17" t="s">
        <v>35</v>
      </c>
      <c r="AL1420" s="17" t="s">
        <v>10388</v>
      </c>
      <c r="AM1420" s="17">
        <f>MONTH(EMPENHO[[#This Row],[data_empenho]])</f>
        <v>2</v>
      </c>
    </row>
    <row r="1421" spans="1:39" x14ac:dyDescent="0.25">
      <c r="A1421">
        <v>8</v>
      </c>
      <c r="B1421">
        <v>801</v>
      </c>
      <c r="C1421">
        <v>10</v>
      </c>
      <c r="D1421">
        <v>301</v>
      </c>
      <c r="E1421">
        <v>6</v>
      </c>
      <c r="F1421">
        <v>0</v>
      </c>
      <c r="G1421">
        <v>2105</v>
      </c>
      <c r="H1421" s="17" t="s">
        <v>1184</v>
      </c>
      <c r="I1421">
        <v>40</v>
      </c>
      <c r="J1421">
        <v>0</v>
      </c>
      <c r="K1421" s="17" t="s">
        <v>3039</v>
      </c>
      <c r="L1421" s="1">
        <v>44615</v>
      </c>
      <c r="M1421">
        <v>1881.78</v>
      </c>
      <c r="N1421" s="17" t="s">
        <v>437</v>
      </c>
      <c r="O1421">
        <v>213</v>
      </c>
      <c r="P1421" s="17" t="s">
        <v>438</v>
      </c>
      <c r="Q1421">
        <v>0</v>
      </c>
      <c r="R1421" s="17" t="s">
        <v>439</v>
      </c>
      <c r="S1421" s="17" t="s">
        <v>440</v>
      </c>
      <c r="T1421" s="17" t="s">
        <v>438</v>
      </c>
      <c r="U1421">
        <v>0</v>
      </c>
      <c r="V1421">
        <v>0</v>
      </c>
      <c r="W1421" s="17" t="s">
        <v>1473</v>
      </c>
      <c r="X1421" s="17" t="s">
        <v>442</v>
      </c>
      <c r="Y1421">
        <v>0</v>
      </c>
      <c r="Z1421" s="17" t="s">
        <v>486</v>
      </c>
      <c r="AA1421" s="17" t="s">
        <v>443</v>
      </c>
      <c r="AB1421" s="17" t="s">
        <v>444</v>
      </c>
      <c r="AC1421">
        <v>0</v>
      </c>
      <c r="AD1421">
        <v>0</v>
      </c>
      <c r="AE1421">
        <v>0</v>
      </c>
      <c r="AF1421">
        <v>2022</v>
      </c>
      <c r="AG1421" s="1">
        <v>44562</v>
      </c>
      <c r="AH1421" s="1">
        <v>44773</v>
      </c>
      <c r="AI1421" s="1">
        <v>44785</v>
      </c>
      <c r="AJ1421" s="17" t="s">
        <v>34</v>
      </c>
      <c r="AK1421" s="17" t="s">
        <v>35</v>
      </c>
      <c r="AL1421" s="17" t="s">
        <v>10388</v>
      </c>
      <c r="AM1421" s="17">
        <f>MONTH(EMPENHO[[#This Row],[data_empenho]])</f>
        <v>2</v>
      </c>
    </row>
    <row r="1422" spans="1:39" x14ac:dyDescent="0.25">
      <c r="A1422">
        <v>8</v>
      </c>
      <c r="B1422">
        <v>801</v>
      </c>
      <c r="C1422">
        <v>10</v>
      </c>
      <c r="D1422">
        <v>301</v>
      </c>
      <c r="E1422">
        <v>6</v>
      </c>
      <c r="F1422">
        <v>0</v>
      </c>
      <c r="G1422">
        <v>2105</v>
      </c>
      <c r="H1422" s="17" t="s">
        <v>1176</v>
      </c>
      <c r="I1422">
        <v>40</v>
      </c>
      <c r="J1422">
        <v>0</v>
      </c>
      <c r="K1422" s="17" t="s">
        <v>3040</v>
      </c>
      <c r="L1422" s="1">
        <v>44615</v>
      </c>
      <c r="M1422">
        <v>1814.23</v>
      </c>
      <c r="N1422" s="17" t="s">
        <v>437</v>
      </c>
      <c r="O1422">
        <v>213</v>
      </c>
      <c r="P1422" s="17" t="s">
        <v>438</v>
      </c>
      <c r="Q1422">
        <v>0</v>
      </c>
      <c r="R1422" s="17" t="s">
        <v>439</v>
      </c>
      <c r="S1422" s="17" t="s">
        <v>440</v>
      </c>
      <c r="T1422" s="17" t="s">
        <v>438</v>
      </c>
      <c r="U1422">
        <v>0</v>
      </c>
      <c r="V1422">
        <v>0</v>
      </c>
      <c r="W1422" s="17" t="s">
        <v>1475</v>
      </c>
      <c r="X1422" s="17" t="s">
        <v>442</v>
      </c>
      <c r="Y1422">
        <v>0</v>
      </c>
      <c r="Z1422" s="17" t="s">
        <v>486</v>
      </c>
      <c r="AA1422" s="17" t="s">
        <v>443</v>
      </c>
      <c r="AB1422" s="17" t="s">
        <v>444</v>
      </c>
      <c r="AC1422">
        <v>0</v>
      </c>
      <c r="AD1422">
        <v>0</v>
      </c>
      <c r="AE1422">
        <v>0</v>
      </c>
      <c r="AF1422">
        <v>2022</v>
      </c>
      <c r="AG1422" s="1">
        <v>44562</v>
      </c>
      <c r="AH1422" s="1">
        <v>44773</v>
      </c>
      <c r="AI1422" s="1">
        <v>44785</v>
      </c>
      <c r="AJ1422" s="17" t="s">
        <v>34</v>
      </c>
      <c r="AK1422" s="17" t="s">
        <v>35</v>
      </c>
      <c r="AL1422" s="17" t="s">
        <v>10388</v>
      </c>
      <c r="AM1422" s="17">
        <f>MONTH(EMPENHO[[#This Row],[data_empenho]])</f>
        <v>2</v>
      </c>
    </row>
    <row r="1423" spans="1:39" x14ac:dyDescent="0.25">
      <c r="A1423">
        <v>8</v>
      </c>
      <c r="B1423">
        <v>801</v>
      </c>
      <c r="C1423">
        <v>10</v>
      </c>
      <c r="D1423">
        <v>301</v>
      </c>
      <c r="E1423">
        <v>6</v>
      </c>
      <c r="F1423">
        <v>0</v>
      </c>
      <c r="G1423">
        <v>2105</v>
      </c>
      <c r="H1423" s="17" t="s">
        <v>1213</v>
      </c>
      <c r="I1423">
        <v>40</v>
      </c>
      <c r="J1423">
        <v>0</v>
      </c>
      <c r="K1423" s="17" t="s">
        <v>3041</v>
      </c>
      <c r="L1423" s="1">
        <v>44615</v>
      </c>
      <c r="M1423">
        <v>3104.2</v>
      </c>
      <c r="N1423" s="17" t="s">
        <v>437</v>
      </c>
      <c r="O1423">
        <v>213</v>
      </c>
      <c r="P1423" s="17" t="s">
        <v>438</v>
      </c>
      <c r="Q1423">
        <v>0</v>
      </c>
      <c r="R1423" s="17" t="s">
        <v>439</v>
      </c>
      <c r="S1423" s="17" t="s">
        <v>440</v>
      </c>
      <c r="T1423" s="17" t="s">
        <v>438</v>
      </c>
      <c r="U1423">
        <v>0</v>
      </c>
      <c r="V1423">
        <v>0</v>
      </c>
      <c r="W1423" s="17" t="s">
        <v>1477</v>
      </c>
      <c r="X1423" s="17" t="s">
        <v>442</v>
      </c>
      <c r="Y1423">
        <v>0</v>
      </c>
      <c r="Z1423" s="17" t="s">
        <v>486</v>
      </c>
      <c r="AA1423" s="17" t="s">
        <v>443</v>
      </c>
      <c r="AB1423" s="17" t="s">
        <v>444</v>
      </c>
      <c r="AC1423">
        <v>0</v>
      </c>
      <c r="AD1423">
        <v>0</v>
      </c>
      <c r="AE1423">
        <v>0</v>
      </c>
      <c r="AF1423">
        <v>2022</v>
      </c>
      <c r="AG1423" s="1">
        <v>44562</v>
      </c>
      <c r="AH1423" s="1">
        <v>44773</v>
      </c>
      <c r="AI1423" s="1">
        <v>44785</v>
      </c>
      <c r="AJ1423" s="17" t="s">
        <v>34</v>
      </c>
      <c r="AK1423" s="17" t="s">
        <v>35</v>
      </c>
      <c r="AL1423" s="17" t="s">
        <v>10388</v>
      </c>
      <c r="AM1423" s="17">
        <f>MONTH(EMPENHO[[#This Row],[data_empenho]])</f>
        <v>2</v>
      </c>
    </row>
    <row r="1424" spans="1:39" x14ac:dyDescent="0.25">
      <c r="A1424">
        <v>8</v>
      </c>
      <c r="B1424">
        <v>801</v>
      </c>
      <c r="C1424">
        <v>10</v>
      </c>
      <c r="D1424">
        <v>301</v>
      </c>
      <c r="E1424">
        <v>6</v>
      </c>
      <c r="F1424">
        <v>0</v>
      </c>
      <c r="G1424">
        <v>2089</v>
      </c>
      <c r="H1424" s="17" t="s">
        <v>1173</v>
      </c>
      <c r="I1424">
        <v>4160</v>
      </c>
      <c r="J1424">
        <v>0</v>
      </c>
      <c r="K1424" s="17" t="s">
        <v>3042</v>
      </c>
      <c r="L1424" s="1">
        <v>44615</v>
      </c>
      <c r="M1424">
        <v>3805.74</v>
      </c>
      <c r="N1424" s="17" t="s">
        <v>437</v>
      </c>
      <c r="O1424">
        <v>213</v>
      </c>
      <c r="P1424" s="17" t="s">
        <v>438</v>
      </c>
      <c r="Q1424">
        <v>0</v>
      </c>
      <c r="R1424" s="17" t="s">
        <v>439</v>
      </c>
      <c r="S1424" s="17" t="s">
        <v>440</v>
      </c>
      <c r="T1424" s="17" t="s">
        <v>438</v>
      </c>
      <c r="U1424">
        <v>0</v>
      </c>
      <c r="V1424">
        <v>0</v>
      </c>
      <c r="W1424" s="17" t="s">
        <v>3043</v>
      </c>
      <c r="X1424" s="17" t="s">
        <v>442</v>
      </c>
      <c r="Y1424">
        <v>0</v>
      </c>
      <c r="Z1424" s="17" t="s">
        <v>486</v>
      </c>
      <c r="AA1424" s="17" t="s">
        <v>443</v>
      </c>
      <c r="AB1424" s="17" t="s">
        <v>444</v>
      </c>
      <c r="AC1424">
        <v>0</v>
      </c>
      <c r="AD1424">
        <v>0</v>
      </c>
      <c r="AE1424">
        <v>0</v>
      </c>
      <c r="AF1424">
        <v>2022</v>
      </c>
      <c r="AG1424" s="1">
        <v>44562</v>
      </c>
      <c r="AH1424" s="1">
        <v>44773</v>
      </c>
      <c r="AI1424" s="1">
        <v>44785</v>
      </c>
      <c r="AJ1424" s="17" t="s">
        <v>34</v>
      </c>
      <c r="AK1424" s="17" t="s">
        <v>35</v>
      </c>
      <c r="AL1424" s="17" t="s">
        <v>10388</v>
      </c>
      <c r="AM1424" s="17">
        <f>MONTH(EMPENHO[[#This Row],[data_empenho]])</f>
        <v>2</v>
      </c>
    </row>
    <row r="1425" spans="1:39" x14ac:dyDescent="0.25">
      <c r="A1425">
        <v>8</v>
      </c>
      <c r="B1425">
        <v>801</v>
      </c>
      <c r="C1425">
        <v>10</v>
      </c>
      <c r="D1425">
        <v>301</v>
      </c>
      <c r="E1425">
        <v>6</v>
      </c>
      <c r="F1425">
        <v>0</v>
      </c>
      <c r="G1425">
        <v>2089</v>
      </c>
      <c r="H1425" s="17" t="s">
        <v>1176</v>
      </c>
      <c r="I1425">
        <v>4160</v>
      </c>
      <c r="J1425">
        <v>0</v>
      </c>
      <c r="K1425" s="17" t="s">
        <v>3044</v>
      </c>
      <c r="L1425" s="1">
        <v>44615</v>
      </c>
      <c r="M1425">
        <v>361.54</v>
      </c>
      <c r="N1425" s="17" t="s">
        <v>437</v>
      </c>
      <c r="O1425">
        <v>213</v>
      </c>
      <c r="P1425" s="17" t="s">
        <v>438</v>
      </c>
      <c r="Q1425">
        <v>0</v>
      </c>
      <c r="R1425" s="17" t="s">
        <v>439</v>
      </c>
      <c r="S1425" s="17" t="s">
        <v>440</v>
      </c>
      <c r="T1425" s="17" t="s">
        <v>438</v>
      </c>
      <c r="U1425">
        <v>0</v>
      </c>
      <c r="V1425">
        <v>0</v>
      </c>
      <c r="W1425" s="17" t="s">
        <v>3045</v>
      </c>
      <c r="X1425" s="17" t="s">
        <v>442</v>
      </c>
      <c r="Y1425">
        <v>0</v>
      </c>
      <c r="Z1425" s="17" t="s">
        <v>486</v>
      </c>
      <c r="AA1425" s="17" t="s">
        <v>443</v>
      </c>
      <c r="AB1425" s="17" t="s">
        <v>444</v>
      </c>
      <c r="AC1425">
        <v>0</v>
      </c>
      <c r="AD1425">
        <v>0</v>
      </c>
      <c r="AE1425">
        <v>0</v>
      </c>
      <c r="AF1425">
        <v>2022</v>
      </c>
      <c r="AG1425" s="1">
        <v>44562</v>
      </c>
      <c r="AH1425" s="1">
        <v>44773</v>
      </c>
      <c r="AI1425" s="1">
        <v>44785</v>
      </c>
      <c r="AJ1425" s="17" t="s">
        <v>34</v>
      </c>
      <c r="AK1425" s="17" t="s">
        <v>35</v>
      </c>
      <c r="AL1425" s="17" t="s">
        <v>10388</v>
      </c>
      <c r="AM1425" s="17">
        <f>MONTH(EMPENHO[[#This Row],[data_empenho]])</f>
        <v>2</v>
      </c>
    </row>
    <row r="1426" spans="1:39" x14ac:dyDescent="0.25">
      <c r="A1426">
        <v>8</v>
      </c>
      <c r="B1426">
        <v>801</v>
      </c>
      <c r="C1426">
        <v>10</v>
      </c>
      <c r="D1426">
        <v>301</v>
      </c>
      <c r="E1426">
        <v>9</v>
      </c>
      <c r="F1426">
        <v>0</v>
      </c>
      <c r="G1426">
        <v>2109</v>
      </c>
      <c r="H1426" s="17" t="s">
        <v>1173</v>
      </c>
      <c r="I1426">
        <v>40</v>
      </c>
      <c r="J1426">
        <v>0</v>
      </c>
      <c r="K1426" s="17" t="s">
        <v>3046</v>
      </c>
      <c r="L1426" s="1">
        <v>44615</v>
      </c>
      <c r="M1426">
        <v>4372.4399999999996</v>
      </c>
      <c r="N1426" s="17" t="s">
        <v>437</v>
      </c>
      <c r="O1426">
        <v>213</v>
      </c>
      <c r="P1426" s="17" t="s">
        <v>438</v>
      </c>
      <c r="Q1426">
        <v>0</v>
      </c>
      <c r="R1426" s="17" t="s">
        <v>439</v>
      </c>
      <c r="S1426" s="17" t="s">
        <v>440</v>
      </c>
      <c r="T1426" s="17" t="s">
        <v>438</v>
      </c>
      <c r="U1426">
        <v>0</v>
      </c>
      <c r="V1426">
        <v>0</v>
      </c>
      <c r="W1426" s="17" t="s">
        <v>3047</v>
      </c>
      <c r="X1426" s="17" t="s">
        <v>442</v>
      </c>
      <c r="Y1426">
        <v>0</v>
      </c>
      <c r="Z1426" s="17" t="s">
        <v>486</v>
      </c>
      <c r="AA1426" s="17" t="s">
        <v>443</v>
      </c>
      <c r="AB1426" s="17" t="s">
        <v>444</v>
      </c>
      <c r="AC1426">
        <v>0</v>
      </c>
      <c r="AD1426">
        <v>0</v>
      </c>
      <c r="AE1426">
        <v>0</v>
      </c>
      <c r="AF1426">
        <v>2022</v>
      </c>
      <c r="AG1426" s="1">
        <v>44562</v>
      </c>
      <c r="AH1426" s="1">
        <v>44773</v>
      </c>
      <c r="AI1426" s="1">
        <v>44785</v>
      </c>
      <c r="AJ1426" s="17" t="s">
        <v>34</v>
      </c>
      <c r="AK1426" s="17" t="s">
        <v>35</v>
      </c>
      <c r="AL1426" s="17" t="s">
        <v>10388</v>
      </c>
      <c r="AM1426" s="17">
        <f>MONTH(EMPENHO[[#This Row],[data_empenho]])</f>
        <v>2</v>
      </c>
    </row>
    <row r="1427" spans="1:39" x14ac:dyDescent="0.25">
      <c r="A1427">
        <v>8</v>
      </c>
      <c r="B1427">
        <v>801</v>
      </c>
      <c r="C1427">
        <v>10</v>
      </c>
      <c r="D1427">
        <v>301</v>
      </c>
      <c r="E1427">
        <v>9</v>
      </c>
      <c r="F1427">
        <v>0</v>
      </c>
      <c r="G1427">
        <v>2109</v>
      </c>
      <c r="H1427" s="17" t="s">
        <v>1181</v>
      </c>
      <c r="I1427">
        <v>40</v>
      </c>
      <c r="J1427">
        <v>0</v>
      </c>
      <c r="K1427" s="17" t="s">
        <v>3048</v>
      </c>
      <c r="L1427" s="1">
        <v>44615</v>
      </c>
      <c r="M1427">
        <v>728.91</v>
      </c>
      <c r="N1427" s="17" t="s">
        <v>437</v>
      </c>
      <c r="O1427">
        <v>213</v>
      </c>
      <c r="P1427" s="17" t="s">
        <v>438</v>
      </c>
      <c r="Q1427">
        <v>0</v>
      </c>
      <c r="R1427" s="17" t="s">
        <v>439</v>
      </c>
      <c r="S1427" s="17" t="s">
        <v>440</v>
      </c>
      <c r="T1427" s="17" t="s">
        <v>438</v>
      </c>
      <c r="U1427">
        <v>0</v>
      </c>
      <c r="V1427">
        <v>0</v>
      </c>
      <c r="W1427" s="17" t="s">
        <v>3049</v>
      </c>
      <c r="X1427" s="17" t="s">
        <v>442</v>
      </c>
      <c r="Y1427">
        <v>0</v>
      </c>
      <c r="Z1427" s="17" t="s">
        <v>486</v>
      </c>
      <c r="AA1427" s="17" t="s">
        <v>443</v>
      </c>
      <c r="AB1427" s="17" t="s">
        <v>444</v>
      </c>
      <c r="AC1427">
        <v>0</v>
      </c>
      <c r="AD1427">
        <v>0</v>
      </c>
      <c r="AE1427">
        <v>0</v>
      </c>
      <c r="AF1427">
        <v>2022</v>
      </c>
      <c r="AG1427" s="1">
        <v>44562</v>
      </c>
      <c r="AH1427" s="1">
        <v>44773</v>
      </c>
      <c r="AI1427" s="1">
        <v>44785</v>
      </c>
      <c r="AJ1427" s="17" t="s">
        <v>34</v>
      </c>
      <c r="AK1427" s="17" t="s">
        <v>35</v>
      </c>
      <c r="AL1427" s="17" t="s">
        <v>10388</v>
      </c>
      <c r="AM1427" s="17">
        <f>MONTH(EMPENHO[[#This Row],[data_empenho]])</f>
        <v>2</v>
      </c>
    </row>
    <row r="1428" spans="1:39" x14ac:dyDescent="0.25">
      <c r="A1428">
        <v>8</v>
      </c>
      <c r="B1428">
        <v>801</v>
      </c>
      <c r="C1428">
        <v>10</v>
      </c>
      <c r="D1428">
        <v>301</v>
      </c>
      <c r="E1428">
        <v>9</v>
      </c>
      <c r="F1428">
        <v>0</v>
      </c>
      <c r="G1428">
        <v>2109</v>
      </c>
      <c r="H1428" s="17" t="s">
        <v>1184</v>
      </c>
      <c r="I1428">
        <v>40</v>
      </c>
      <c r="J1428">
        <v>0</v>
      </c>
      <c r="K1428" s="17" t="s">
        <v>3050</v>
      </c>
      <c r="L1428" s="1">
        <v>44615</v>
      </c>
      <c r="M1428">
        <v>925.69</v>
      </c>
      <c r="N1428" s="17" t="s">
        <v>437</v>
      </c>
      <c r="O1428">
        <v>213</v>
      </c>
      <c r="P1428" s="17" t="s">
        <v>438</v>
      </c>
      <c r="Q1428">
        <v>0</v>
      </c>
      <c r="R1428" s="17" t="s">
        <v>439</v>
      </c>
      <c r="S1428" s="17" t="s">
        <v>440</v>
      </c>
      <c r="T1428" s="17" t="s">
        <v>438</v>
      </c>
      <c r="U1428">
        <v>0</v>
      </c>
      <c r="V1428">
        <v>0</v>
      </c>
      <c r="W1428" s="17" t="s">
        <v>3051</v>
      </c>
      <c r="X1428" s="17" t="s">
        <v>442</v>
      </c>
      <c r="Y1428">
        <v>0</v>
      </c>
      <c r="Z1428" s="17" t="s">
        <v>486</v>
      </c>
      <c r="AA1428" s="17" t="s">
        <v>443</v>
      </c>
      <c r="AB1428" s="17" t="s">
        <v>444</v>
      </c>
      <c r="AC1428">
        <v>0</v>
      </c>
      <c r="AD1428">
        <v>0</v>
      </c>
      <c r="AE1428">
        <v>0</v>
      </c>
      <c r="AF1428">
        <v>2022</v>
      </c>
      <c r="AG1428" s="1">
        <v>44562</v>
      </c>
      <c r="AH1428" s="1">
        <v>44773</v>
      </c>
      <c r="AI1428" s="1">
        <v>44785</v>
      </c>
      <c r="AJ1428" s="17" t="s">
        <v>34</v>
      </c>
      <c r="AK1428" s="17" t="s">
        <v>35</v>
      </c>
      <c r="AL1428" s="17" t="s">
        <v>10388</v>
      </c>
      <c r="AM1428" s="17">
        <f>MONTH(EMPENHO[[#This Row],[data_empenho]])</f>
        <v>2</v>
      </c>
    </row>
    <row r="1429" spans="1:39" x14ac:dyDescent="0.25">
      <c r="A1429">
        <v>8</v>
      </c>
      <c r="B1429">
        <v>801</v>
      </c>
      <c r="C1429">
        <v>10</v>
      </c>
      <c r="D1429">
        <v>301</v>
      </c>
      <c r="E1429">
        <v>9</v>
      </c>
      <c r="F1429">
        <v>0</v>
      </c>
      <c r="G1429">
        <v>2109</v>
      </c>
      <c r="H1429" s="17" t="s">
        <v>1176</v>
      </c>
      <c r="I1429">
        <v>40</v>
      </c>
      <c r="J1429">
        <v>0</v>
      </c>
      <c r="K1429" s="17" t="s">
        <v>3052</v>
      </c>
      <c r="L1429" s="1">
        <v>44615</v>
      </c>
      <c r="M1429">
        <v>524.69000000000005</v>
      </c>
      <c r="N1429" s="17" t="s">
        <v>437</v>
      </c>
      <c r="O1429">
        <v>213</v>
      </c>
      <c r="P1429" s="17" t="s">
        <v>438</v>
      </c>
      <c r="Q1429">
        <v>0</v>
      </c>
      <c r="R1429" s="17" t="s">
        <v>439</v>
      </c>
      <c r="S1429" s="17" t="s">
        <v>440</v>
      </c>
      <c r="T1429" s="17" t="s">
        <v>438</v>
      </c>
      <c r="U1429">
        <v>0</v>
      </c>
      <c r="V1429">
        <v>0</v>
      </c>
      <c r="W1429" s="17" t="s">
        <v>3053</v>
      </c>
      <c r="X1429" s="17" t="s">
        <v>442</v>
      </c>
      <c r="Y1429">
        <v>0</v>
      </c>
      <c r="Z1429" s="17" t="s">
        <v>486</v>
      </c>
      <c r="AA1429" s="17" t="s">
        <v>443</v>
      </c>
      <c r="AB1429" s="17" t="s">
        <v>444</v>
      </c>
      <c r="AC1429">
        <v>0</v>
      </c>
      <c r="AD1429">
        <v>0</v>
      </c>
      <c r="AE1429">
        <v>0</v>
      </c>
      <c r="AF1429">
        <v>2022</v>
      </c>
      <c r="AG1429" s="1">
        <v>44562</v>
      </c>
      <c r="AH1429" s="1">
        <v>44773</v>
      </c>
      <c r="AI1429" s="1">
        <v>44785</v>
      </c>
      <c r="AJ1429" s="17" t="s">
        <v>34</v>
      </c>
      <c r="AK1429" s="17" t="s">
        <v>35</v>
      </c>
      <c r="AL1429" s="17" t="s">
        <v>10388</v>
      </c>
      <c r="AM1429" s="17">
        <f>MONTH(EMPENHO[[#This Row],[data_empenho]])</f>
        <v>2</v>
      </c>
    </row>
    <row r="1430" spans="1:39" x14ac:dyDescent="0.25">
      <c r="A1430">
        <v>8</v>
      </c>
      <c r="B1430">
        <v>801</v>
      </c>
      <c r="C1430">
        <v>10</v>
      </c>
      <c r="D1430">
        <v>301</v>
      </c>
      <c r="E1430">
        <v>6</v>
      </c>
      <c r="F1430">
        <v>0</v>
      </c>
      <c r="G1430">
        <v>2090</v>
      </c>
      <c r="H1430" s="17" t="s">
        <v>1173</v>
      </c>
      <c r="I1430">
        <v>4500</v>
      </c>
      <c r="J1430">
        <v>0</v>
      </c>
      <c r="K1430" s="17" t="s">
        <v>3054</v>
      </c>
      <c r="L1430" s="1">
        <v>44615</v>
      </c>
      <c r="M1430">
        <v>7861.04</v>
      </c>
      <c r="N1430" s="17" t="s">
        <v>437</v>
      </c>
      <c r="O1430">
        <v>213</v>
      </c>
      <c r="P1430" s="17" t="s">
        <v>438</v>
      </c>
      <c r="Q1430">
        <v>0</v>
      </c>
      <c r="R1430" s="17" t="s">
        <v>439</v>
      </c>
      <c r="S1430" s="17" t="s">
        <v>440</v>
      </c>
      <c r="T1430" s="17" t="s">
        <v>438</v>
      </c>
      <c r="U1430">
        <v>0</v>
      </c>
      <c r="V1430">
        <v>0</v>
      </c>
      <c r="W1430" s="17" t="s">
        <v>3055</v>
      </c>
      <c r="X1430" s="17" t="s">
        <v>442</v>
      </c>
      <c r="Y1430">
        <v>0</v>
      </c>
      <c r="Z1430" s="17" t="s">
        <v>486</v>
      </c>
      <c r="AA1430" s="17" t="s">
        <v>443</v>
      </c>
      <c r="AB1430" s="17" t="s">
        <v>444</v>
      </c>
      <c r="AC1430">
        <v>0</v>
      </c>
      <c r="AD1430">
        <v>0</v>
      </c>
      <c r="AE1430">
        <v>0</v>
      </c>
      <c r="AF1430">
        <v>2022</v>
      </c>
      <c r="AG1430" s="1">
        <v>44562</v>
      </c>
      <c r="AH1430" s="1">
        <v>44773</v>
      </c>
      <c r="AI1430" s="1">
        <v>44785</v>
      </c>
      <c r="AJ1430" s="17" t="s">
        <v>34</v>
      </c>
      <c r="AK1430" s="17" t="s">
        <v>35</v>
      </c>
      <c r="AL1430" s="17" t="s">
        <v>10388</v>
      </c>
      <c r="AM1430" s="17">
        <f>MONTH(EMPENHO[[#This Row],[data_empenho]])</f>
        <v>2</v>
      </c>
    </row>
    <row r="1431" spans="1:39" x14ac:dyDescent="0.25">
      <c r="A1431">
        <v>8</v>
      </c>
      <c r="B1431">
        <v>801</v>
      </c>
      <c r="C1431">
        <v>10</v>
      </c>
      <c r="D1431">
        <v>301</v>
      </c>
      <c r="E1431">
        <v>6</v>
      </c>
      <c r="F1431">
        <v>0</v>
      </c>
      <c r="G1431">
        <v>2090</v>
      </c>
      <c r="H1431" s="17" t="s">
        <v>1145</v>
      </c>
      <c r="I1431">
        <v>4500</v>
      </c>
      <c r="J1431">
        <v>0</v>
      </c>
      <c r="K1431" s="17" t="s">
        <v>3056</v>
      </c>
      <c r="L1431" s="1">
        <v>44615</v>
      </c>
      <c r="M1431">
        <v>600</v>
      </c>
      <c r="N1431" s="17" t="s">
        <v>437</v>
      </c>
      <c r="O1431">
        <v>213</v>
      </c>
      <c r="P1431" s="17" t="s">
        <v>438</v>
      </c>
      <c r="Q1431">
        <v>0</v>
      </c>
      <c r="R1431" s="17" t="s">
        <v>439</v>
      </c>
      <c r="S1431" s="17" t="s">
        <v>440</v>
      </c>
      <c r="T1431" s="17" t="s">
        <v>438</v>
      </c>
      <c r="U1431">
        <v>0</v>
      </c>
      <c r="V1431">
        <v>0</v>
      </c>
      <c r="W1431" s="17" t="s">
        <v>3057</v>
      </c>
      <c r="X1431" s="17" t="s">
        <v>442</v>
      </c>
      <c r="Y1431">
        <v>0</v>
      </c>
      <c r="Z1431" s="17" t="s">
        <v>486</v>
      </c>
      <c r="AA1431" s="17" t="s">
        <v>443</v>
      </c>
      <c r="AB1431" s="17" t="s">
        <v>444</v>
      </c>
      <c r="AC1431">
        <v>0</v>
      </c>
      <c r="AD1431">
        <v>0</v>
      </c>
      <c r="AE1431">
        <v>0</v>
      </c>
      <c r="AF1431">
        <v>2022</v>
      </c>
      <c r="AG1431" s="1">
        <v>44562</v>
      </c>
      <c r="AH1431" s="1">
        <v>44773</v>
      </c>
      <c r="AI1431" s="1">
        <v>44785</v>
      </c>
      <c r="AJ1431" s="17" t="s">
        <v>34</v>
      </c>
      <c r="AK1431" s="17" t="s">
        <v>35</v>
      </c>
      <c r="AL1431" s="17" t="s">
        <v>10388</v>
      </c>
      <c r="AM1431" s="17">
        <f>MONTH(EMPENHO[[#This Row],[data_empenho]])</f>
        <v>2</v>
      </c>
    </row>
    <row r="1432" spans="1:39" x14ac:dyDescent="0.25">
      <c r="A1432">
        <v>8</v>
      </c>
      <c r="B1432">
        <v>801</v>
      </c>
      <c r="C1432">
        <v>10</v>
      </c>
      <c r="D1432">
        <v>301</v>
      </c>
      <c r="E1432">
        <v>6</v>
      </c>
      <c r="F1432">
        <v>0</v>
      </c>
      <c r="G1432">
        <v>2090</v>
      </c>
      <c r="H1432" s="17" t="s">
        <v>1181</v>
      </c>
      <c r="I1432">
        <v>4500</v>
      </c>
      <c r="J1432">
        <v>0</v>
      </c>
      <c r="K1432" s="17" t="s">
        <v>3058</v>
      </c>
      <c r="L1432" s="1">
        <v>44615</v>
      </c>
      <c r="M1432">
        <v>1299.78</v>
      </c>
      <c r="N1432" s="17" t="s">
        <v>437</v>
      </c>
      <c r="O1432">
        <v>213</v>
      </c>
      <c r="P1432" s="17" t="s">
        <v>438</v>
      </c>
      <c r="Q1432">
        <v>0</v>
      </c>
      <c r="R1432" s="17" t="s">
        <v>439</v>
      </c>
      <c r="S1432" s="17" t="s">
        <v>440</v>
      </c>
      <c r="T1432" s="17" t="s">
        <v>438</v>
      </c>
      <c r="U1432">
        <v>0</v>
      </c>
      <c r="V1432">
        <v>0</v>
      </c>
      <c r="W1432" s="17" t="s">
        <v>3059</v>
      </c>
      <c r="X1432" s="17" t="s">
        <v>442</v>
      </c>
      <c r="Y1432">
        <v>0</v>
      </c>
      <c r="Z1432" s="17" t="s">
        <v>486</v>
      </c>
      <c r="AA1432" s="17" t="s">
        <v>443</v>
      </c>
      <c r="AB1432" s="17" t="s">
        <v>444</v>
      </c>
      <c r="AC1432">
        <v>0</v>
      </c>
      <c r="AD1432">
        <v>0</v>
      </c>
      <c r="AE1432">
        <v>0</v>
      </c>
      <c r="AF1432">
        <v>2022</v>
      </c>
      <c r="AG1432" s="1">
        <v>44562</v>
      </c>
      <c r="AH1432" s="1">
        <v>44773</v>
      </c>
      <c r="AI1432" s="1">
        <v>44785</v>
      </c>
      <c r="AJ1432" s="17" t="s">
        <v>34</v>
      </c>
      <c r="AK1432" s="17" t="s">
        <v>35</v>
      </c>
      <c r="AL1432" s="17" t="s">
        <v>10388</v>
      </c>
      <c r="AM1432" s="17">
        <f>MONTH(EMPENHO[[#This Row],[data_empenho]])</f>
        <v>2</v>
      </c>
    </row>
    <row r="1433" spans="1:39" x14ac:dyDescent="0.25">
      <c r="A1433">
        <v>8</v>
      </c>
      <c r="B1433">
        <v>801</v>
      </c>
      <c r="C1433">
        <v>10</v>
      </c>
      <c r="D1433">
        <v>301</v>
      </c>
      <c r="E1433">
        <v>6</v>
      </c>
      <c r="F1433">
        <v>0</v>
      </c>
      <c r="G1433">
        <v>2090</v>
      </c>
      <c r="H1433" s="17" t="s">
        <v>1176</v>
      </c>
      <c r="I1433">
        <v>4500</v>
      </c>
      <c r="J1433">
        <v>0</v>
      </c>
      <c r="K1433" s="17" t="s">
        <v>3060</v>
      </c>
      <c r="L1433" s="1">
        <v>44615</v>
      </c>
      <c r="M1433">
        <v>707.49</v>
      </c>
      <c r="N1433" s="17" t="s">
        <v>437</v>
      </c>
      <c r="O1433">
        <v>213</v>
      </c>
      <c r="P1433" s="17" t="s">
        <v>438</v>
      </c>
      <c r="Q1433">
        <v>0</v>
      </c>
      <c r="R1433" s="17" t="s">
        <v>439</v>
      </c>
      <c r="S1433" s="17" t="s">
        <v>440</v>
      </c>
      <c r="T1433" s="17" t="s">
        <v>438</v>
      </c>
      <c r="U1433">
        <v>0</v>
      </c>
      <c r="V1433">
        <v>0</v>
      </c>
      <c r="W1433" s="17" t="s">
        <v>3061</v>
      </c>
      <c r="X1433" s="17" t="s">
        <v>442</v>
      </c>
      <c r="Y1433">
        <v>0</v>
      </c>
      <c r="Z1433" s="17" t="s">
        <v>486</v>
      </c>
      <c r="AA1433" s="17" t="s">
        <v>443</v>
      </c>
      <c r="AB1433" s="17" t="s">
        <v>444</v>
      </c>
      <c r="AC1433">
        <v>0</v>
      </c>
      <c r="AD1433">
        <v>0</v>
      </c>
      <c r="AE1433">
        <v>0</v>
      </c>
      <c r="AF1433">
        <v>2022</v>
      </c>
      <c r="AG1433" s="1">
        <v>44562</v>
      </c>
      <c r="AH1433" s="1">
        <v>44773</v>
      </c>
      <c r="AI1433" s="1">
        <v>44785</v>
      </c>
      <c r="AJ1433" s="17" t="s">
        <v>34</v>
      </c>
      <c r="AK1433" s="17" t="s">
        <v>35</v>
      </c>
      <c r="AL1433" s="17" t="s">
        <v>10388</v>
      </c>
      <c r="AM1433" s="17">
        <f>MONTH(EMPENHO[[#This Row],[data_empenho]])</f>
        <v>2</v>
      </c>
    </row>
    <row r="1434" spans="1:39" x14ac:dyDescent="0.25">
      <c r="A1434">
        <v>8</v>
      </c>
      <c r="B1434">
        <v>801</v>
      </c>
      <c r="C1434">
        <v>10</v>
      </c>
      <c r="D1434">
        <v>301</v>
      </c>
      <c r="E1434">
        <v>6</v>
      </c>
      <c r="F1434">
        <v>0</v>
      </c>
      <c r="G1434">
        <v>2092</v>
      </c>
      <c r="H1434" s="17" t="s">
        <v>1173</v>
      </c>
      <c r="I1434">
        <v>4011</v>
      </c>
      <c r="J1434">
        <v>0</v>
      </c>
      <c r="K1434" s="17" t="s">
        <v>3062</v>
      </c>
      <c r="L1434" s="1">
        <v>44615</v>
      </c>
      <c r="M1434">
        <v>8731.07</v>
      </c>
      <c r="N1434" s="17" t="s">
        <v>437</v>
      </c>
      <c r="O1434">
        <v>213</v>
      </c>
      <c r="P1434" s="17" t="s">
        <v>438</v>
      </c>
      <c r="Q1434">
        <v>0</v>
      </c>
      <c r="R1434" s="17" t="s">
        <v>439</v>
      </c>
      <c r="S1434" s="17" t="s">
        <v>440</v>
      </c>
      <c r="T1434" s="17" t="s">
        <v>438</v>
      </c>
      <c r="U1434">
        <v>0</v>
      </c>
      <c r="V1434">
        <v>0</v>
      </c>
      <c r="W1434" s="17" t="s">
        <v>3063</v>
      </c>
      <c r="X1434" s="17" t="s">
        <v>442</v>
      </c>
      <c r="Y1434">
        <v>0</v>
      </c>
      <c r="Z1434" s="17" t="s">
        <v>486</v>
      </c>
      <c r="AA1434" s="17" t="s">
        <v>443</v>
      </c>
      <c r="AB1434" s="17" t="s">
        <v>444</v>
      </c>
      <c r="AC1434">
        <v>0</v>
      </c>
      <c r="AD1434">
        <v>0</v>
      </c>
      <c r="AE1434">
        <v>0</v>
      </c>
      <c r="AF1434">
        <v>2022</v>
      </c>
      <c r="AG1434" s="1">
        <v>44562</v>
      </c>
      <c r="AH1434" s="1">
        <v>44773</v>
      </c>
      <c r="AI1434" s="1">
        <v>44785</v>
      </c>
      <c r="AJ1434" s="17" t="s">
        <v>34</v>
      </c>
      <c r="AK1434" s="17" t="s">
        <v>35</v>
      </c>
      <c r="AL1434" s="17" t="s">
        <v>10388</v>
      </c>
      <c r="AM1434" s="17">
        <f>MONTH(EMPENHO[[#This Row],[data_empenho]])</f>
        <v>2</v>
      </c>
    </row>
    <row r="1435" spans="1:39" x14ac:dyDescent="0.25">
      <c r="A1435">
        <v>8</v>
      </c>
      <c r="B1435">
        <v>801</v>
      </c>
      <c r="C1435">
        <v>10</v>
      </c>
      <c r="D1435">
        <v>301</v>
      </c>
      <c r="E1435">
        <v>6</v>
      </c>
      <c r="F1435">
        <v>0</v>
      </c>
      <c r="G1435">
        <v>2092</v>
      </c>
      <c r="H1435" s="17" t="s">
        <v>1145</v>
      </c>
      <c r="I1435">
        <v>4011</v>
      </c>
      <c r="J1435">
        <v>0</v>
      </c>
      <c r="K1435" s="17" t="s">
        <v>3064</v>
      </c>
      <c r="L1435" s="1">
        <v>44615</v>
      </c>
      <c r="M1435">
        <v>1500</v>
      </c>
      <c r="N1435" s="17" t="s">
        <v>437</v>
      </c>
      <c r="O1435">
        <v>213</v>
      </c>
      <c r="P1435" s="17" t="s">
        <v>438</v>
      </c>
      <c r="Q1435">
        <v>0</v>
      </c>
      <c r="R1435" s="17" t="s">
        <v>439</v>
      </c>
      <c r="S1435" s="17" t="s">
        <v>440</v>
      </c>
      <c r="T1435" s="17" t="s">
        <v>438</v>
      </c>
      <c r="U1435">
        <v>0</v>
      </c>
      <c r="V1435">
        <v>0</v>
      </c>
      <c r="W1435" s="17" t="s">
        <v>3065</v>
      </c>
      <c r="X1435" s="17" t="s">
        <v>442</v>
      </c>
      <c r="Y1435">
        <v>0</v>
      </c>
      <c r="Z1435" s="17" t="s">
        <v>486</v>
      </c>
      <c r="AA1435" s="17" t="s">
        <v>443</v>
      </c>
      <c r="AB1435" s="17" t="s">
        <v>444</v>
      </c>
      <c r="AC1435">
        <v>0</v>
      </c>
      <c r="AD1435">
        <v>0</v>
      </c>
      <c r="AE1435">
        <v>0</v>
      </c>
      <c r="AF1435">
        <v>2022</v>
      </c>
      <c r="AG1435" s="1">
        <v>44562</v>
      </c>
      <c r="AH1435" s="1">
        <v>44773</v>
      </c>
      <c r="AI1435" s="1">
        <v>44785</v>
      </c>
      <c r="AJ1435" s="17" t="s">
        <v>34</v>
      </c>
      <c r="AK1435" s="17" t="s">
        <v>35</v>
      </c>
      <c r="AL1435" s="17" t="s">
        <v>10388</v>
      </c>
      <c r="AM1435" s="17">
        <f>MONTH(EMPENHO[[#This Row],[data_empenho]])</f>
        <v>2</v>
      </c>
    </row>
    <row r="1436" spans="1:39" x14ac:dyDescent="0.25">
      <c r="A1436">
        <v>8</v>
      </c>
      <c r="B1436">
        <v>801</v>
      </c>
      <c r="C1436">
        <v>10</v>
      </c>
      <c r="D1436">
        <v>301</v>
      </c>
      <c r="E1436">
        <v>6</v>
      </c>
      <c r="F1436">
        <v>0</v>
      </c>
      <c r="G1436">
        <v>2092</v>
      </c>
      <c r="H1436" s="17" t="s">
        <v>1181</v>
      </c>
      <c r="I1436">
        <v>4011</v>
      </c>
      <c r="J1436">
        <v>0</v>
      </c>
      <c r="K1436" s="17" t="s">
        <v>3066</v>
      </c>
      <c r="L1436" s="1">
        <v>44615</v>
      </c>
      <c r="M1436">
        <v>3058.32</v>
      </c>
      <c r="N1436" s="17" t="s">
        <v>437</v>
      </c>
      <c r="O1436">
        <v>213</v>
      </c>
      <c r="P1436" s="17" t="s">
        <v>438</v>
      </c>
      <c r="Q1436">
        <v>0</v>
      </c>
      <c r="R1436" s="17" t="s">
        <v>439</v>
      </c>
      <c r="S1436" s="17" t="s">
        <v>440</v>
      </c>
      <c r="T1436" s="17" t="s">
        <v>438</v>
      </c>
      <c r="U1436">
        <v>0</v>
      </c>
      <c r="V1436">
        <v>0</v>
      </c>
      <c r="W1436" s="17" t="s">
        <v>3067</v>
      </c>
      <c r="X1436" s="17" t="s">
        <v>442</v>
      </c>
      <c r="Y1436">
        <v>0</v>
      </c>
      <c r="Z1436" s="17" t="s">
        <v>486</v>
      </c>
      <c r="AA1436" s="17" t="s">
        <v>443</v>
      </c>
      <c r="AB1436" s="17" t="s">
        <v>444</v>
      </c>
      <c r="AC1436">
        <v>0</v>
      </c>
      <c r="AD1436">
        <v>0</v>
      </c>
      <c r="AE1436">
        <v>0</v>
      </c>
      <c r="AF1436">
        <v>2022</v>
      </c>
      <c r="AG1436" s="1">
        <v>44562</v>
      </c>
      <c r="AH1436" s="1">
        <v>44773</v>
      </c>
      <c r="AI1436" s="1">
        <v>44785</v>
      </c>
      <c r="AJ1436" s="17" t="s">
        <v>34</v>
      </c>
      <c r="AK1436" s="17" t="s">
        <v>35</v>
      </c>
      <c r="AL1436" s="17" t="s">
        <v>10388</v>
      </c>
      <c r="AM1436" s="17">
        <f>MONTH(EMPENHO[[#This Row],[data_empenho]])</f>
        <v>2</v>
      </c>
    </row>
    <row r="1437" spans="1:39" x14ac:dyDescent="0.25">
      <c r="A1437">
        <v>8</v>
      </c>
      <c r="B1437">
        <v>801</v>
      </c>
      <c r="C1437">
        <v>10</v>
      </c>
      <c r="D1437">
        <v>301</v>
      </c>
      <c r="E1437">
        <v>6</v>
      </c>
      <c r="F1437">
        <v>0</v>
      </c>
      <c r="G1437">
        <v>2092</v>
      </c>
      <c r="H1437" s="17" t="s">
        <v>1184</v>
      </c>
      <c r="I1437">
        <v>4011</v>
      </c>
      <c r="J1437">
        <v>0</v>
      </c>
      <c r="K1437" s="17" t="s">
        <v>3068</v>
      </c>
      <c r="L1437" s="1">
        <v>44615</v>
      </c>
      <c r="M1437">
        <v>638.84</v>
      </c>
      <c r="N1437" s="17" t="s">
        <v>437</v>
      </c>
      <c r="O1437">
        <v>213</v>
      </c>
      <c r="P1437" s="17" t="s">
        <v>438</v>
      </c>
      <c r="Q1437">
        <v>0</v>
      </c>
      <c r="R1437" s="17" t="s">
        <v>439</v>
      </c>
      <c r="S1437" s="17" t="s">
        <v>440</v>
      </c>
      <c r="T1437" s="17" t="s">
        <v>438</v>
      </c>
      <c r="U1437">
        <v>0</v>
      </c>
      <c r="V1437">
        <v>0</v>
      </c>
      <c r="W1437" s="17" t="s">
        <v>3069</v>
      </c>
      <c r="X1437" s="17" t="s">
        <v>442</v>
      </c>
      <c r="Y1437">
        <v>0</v>
      </c>
      <c r="Z1437" s="17" t="s">
        <v>486</v>
      </c>
      <c r="AA1437" s="17" t="s">
        <v>443</v>
      </c>
      <c r="AB1437" s="17" t="s">
        <v>444</v>
      </c>
      <c r="AC1437">
        <v>0</v>
      </c>
      <c r="AD1437">
        <v>0</v>
      </c>
      <c r="AE1437">
        <v>0</v>
      </c>
      <c r="AF1437">
        <v>2022</v>
      </c>
      <c r="AG1437" s="1">
        <v>44562</v>
      </c>
      <c r="AH1437" s="1">
        <v>44773</v>
      </c>
      <c r="AI1437" s="1">
        <v>44785</v>
      </c>
      <c r="AJ1437" s="17" t="s">
        <v>34</v>
      </c>
      <c r="AK1437" s="17" t="s">
        <v>35</v>
      </c>
      <c r="AL1437" s="17" t="s">
        <v>10388</v>
      </c>
      <c r="AM1437" s="17">
        <f>MONTH(EMPENHO[[#This Row],[data_empenho]])</f>
        <v>2</v>
      </c>
    </row>
    <row r="1438" spans="1:39" x14ac:dyDescent="0.25">
      <c r="A1438">
        <v>8</v>
      </c>
      <c r="B1438">
        <v>801</v>
      </c>
      <c r="C1438">
        <v>10</v>
      </c>
      <c r="D1438">
        <v>301</v>
      </c>
      <c r="E1438">
        <v>6</v>
      </c>
      <c r="F1438">
        <v>0</v>
      </c>
      <c r="G1438">
        <v>2092</v>
      </c>
      <c r="H1438" s="17" t="s">
        <v>1176</v>
      </c>
      <c r="I1438">
        <v>4011</v>
      </c>
      <c r="J1438">
        <v>0</v>
      </c>
      <c r="K1438" s="17" t="s">
        <v>3070</v>
      </c>
      <c r="L1438" s="1">
        <v>44615</v>
      </c>
      <c r="M1438">
        <v>2300.59</v>
      </c>
      <c r="N1438" s="17" t="s">
        <v>437</v>
      </c>
      <c r="O1438">
        <v>213</v>
      </c>
      <c r="P1438" s="17" t="s">
        <v>438</v>
      </c>
      <c r="Q1438">
        <v>0</v>
      </c>
      <c r="R1438" s="17" t="s">
        <v>439</v>
      </c>
      <c r="S1438" s="17" t="s">
        <v>440</v>
      </c>
      <c r="T1438" s="17" t="s">
        <v>438</v>
      </c>
      <c r="U1438">
        <v>0</v>
      </c>
      <c r="V1438">
        <v>0</v>
      </c>
      <c r="W1438" s="17" t="s">
        <v>3071</v>
      </c>
      <c r="X1438" s="17" t="s">
        <v>442</v>
      </c>
      <c r="Y1438">
        <v>0</v>
      </c>
      <c r="Z1438" s="17" t="s">
        <v>486</v>
      </c>
      <c r="AA1438" s="17" t="s">
        <v>443</v>
      </c>
      <c r="AB1438" s="17" t="s">
        <v>444</v>
      </c>
      <c r="AC1438">
        <v>0</v>
      </c>
      <c r="AD1438">
        <v>0</v>
      </c>
      <c r="AE1438">
        <v>0</v>
      </c>
      <c r="AF1438">
        <v>2022</v>
      </c>
      <c r="AG1438" s="1">
        <v>44562</v>
      </c>
      <c r="AH1438" s="1">
        <v>44773</v>
      </c>
      <c r="AI1438" s="1">
        <v>44785</v>
      </c>
      <c r="AJ1438" s="17" t="s">
        <v>34</v>
      </c>
      <c r="AK1438" s="17" t="s">
        <v>35</v>
      </c>
      <c r="AL1438" s="17" t="s">
        <v>10388</v>
      </c>
      <c r="AM1438" s="17">
        <f>MONTH(EMPENHO[[#This Row],[data_empenho]])</f>
        <v>2</v>
      </c>
    </row>
    <row r="1439" spans="1:39" x14ac:dyDescent="0.25">
      <c r="A1439">
        <v>8</v>
      </c>
      <c r="B1439">
        <v>801</v>
      </c>
      <c r="C1439">
        <v>10</v>
      </c>
      <c r="D1439">
        <v>301</v>
      </c>
      <c r="E1439">
        <v>6</v>
      </c>
      <c r="F1439">
        <v>0</v>
      </c>
      <c r="G1439">
        <v>2090</v>
      </c>
      <c r="H1439" s="17" t="s">
        <v>1173</v>
      </c>
      <c r="I1439">
        <v>4500</v>
      </c>
      <c r="J1439">
        <v>0</v>
      </c>
      <c r="K1439" s="17" t="s">
        <v>3072</v>
      </c>
      <c r="L1439" s="1">
        <v>44615</v>
      </c>
      <c r="M1439">
        <v>6498.88</v>
      </c>
      <c r="N1439" s="17" t="s">
        <v>437</v>
      </c>
      <c r="O1439">
        <v>213</v>
      </c>
      <c r="P1439" s="17" t="s">
        <v>438</v>
      </c>
      <c r="Q1439">
        <v>0</v>
      </c>
      <c r="R1439" s="17" t="s">
        <v>439</v>
      </c>
      <c r="S1439" s="17" t="s">
        <v>440</v>
      </c>
      <c r="T1439" s="17" t="s">
        <v>438</v>
      </c>
      <c r="U1439">
        <v>0</v>
      </c>
      <c r="V1439">
        <v>0</v>
      </c>
      <c r="W1439" s="17" t="s">
        <v>3073</v>
      </c>
      <c r="X1439" s="17" t="s">
        <v>442</v>
      </c>
      <c r="Y1439">
        <v>0</v>
      </c>
      <c r="Z1439" s="17" t="s">
        <v>486</v>
      </c>
      <c r="AA1439" s="17" t="s">
        <v>443</v>
      </c>
      <c r="AB1439" s="17" t="s">
        <v>444</v>
      </c>
      <c r="AC1439">
        <v>0</v>
      </c>
      <c r="AD1439">
        <v>0</v>
      </c>
      <c r="AE1439">
        <v>0</v>
      </c>
      <c r="AF1439">
        <v>2022</v>
      </c>
      <c r="AG1439" s="1">
        <v>44562</v>
      </c>
      <c r="AH1439" s="1">
        <v>44773</v>
      </c>
      <c r="AI1439" s="1">
        <v>44785</v>
      </c>
      <c r="AJ1439" s="17" t="s">
        <v>34</v>
      </c>
      <c r="AK1439" s="17" t="s">
        <v>35</v>
      </c>
      <c r="AL1439" s="17" t="s">
        <v>10388</v>
      </c>
      <c r="AM1439" s="17">
        <f>MONTH(EMPENHO[[#This Row],[data_empenho]])</f>
        <v>2</v>
      </c>
    </row>
    <row r="1440" spans="1:39" x14ac:dyDescent="0.25">
      <c r="A1440">
        <v>8</v>
      </c>
      <c r="B1440">
        <v>801</v>
      </c>
      <c r="C1440">
        <v>10</v>
      </c>
      <c r="D1440">
        <v>301</v>
      </c>
      <c r="E1440">
        <v>6</v>
      </c>
      <c r="F1440">
        <v>0</v>
      </c>
      <c r="G1440">
        <v>2090</v>
      </c>
      <c r="H1440" s="17" t="s">
        <v>1145</v>
      </c>
      <c r="I1440">
        <v>4500</v>
      </c>
      <c r="J1440">
        <v>0</v>
      </c>
      <c r="K1440" s="17" t="s">
        <v>3074</v>
      </c>
      <c r="L1440" s="1">
        <v>44615</v>
      </c>
      <c r="M1440">
        <v>600</v>
      </c>
      <c r="N1440" s="17" t="s">
        <v>437</v>
      </c>
      <c r="O1440">
        <v>213</v>
      </c>
      <c r="P1440" s="17" t="s">
        <v>438</v>
      </c>
      <c r="Q1440">
        <v>0</v>
      </c>
      <c r="R1440" s="17" t="s">
        <v>439</v>
      </c>
      <c r="S1440" s="17" t="s">
        <v>440</v>
      </c>
      <c r="T1440" s="17" t="s">
        <v>438</v>
      </c>
      <c r="U1440">
        <v>0</v>
      </c>
      <c r="V1440">
        <v>0</v>
      </c>
      <c r="W1440" s="17" t="s">
        <v>3075</v>
      </c>
      <c r="X1440" s="17" t="s">
        <v>442</v>
      </c>
      <c r="Y1440">
        <v>0</v>
      </c>
      <c r="Z1440" s="17" t="s">
        <v>486</v>
      </c>
      <c r="AA1440" s="17" t="s">
        <v>443</v>
      </c>
      <c r="AB1440" s="17" t="s">
        <v>444</v>
      </c>
      <c r="AC1440">
        <v>0</v>
      </c>
      <c r="AD1440">
        <v>0</v>
      </c>
      <c r="AE1440">
        <v>0</v>
      </c>
      <c r="AF1440">
        <v>2022</v>
      </c>
      <c r="AG1440" s="1">
        <v>44562</v>
      </c>
      <c r="AH1440" s="1">
        <v>44773</v>
      </c>
      <c r="AI1440" s="1">
        <v>44785</v>
      </c>
      <c r="AJ1440" s="17" t="s">
        <v>34</v>
      </c>
      <c r="AK1440" s="17" t="s">
        <v>35</v>
      </c>
      <c r="AL1440" s="17" t="s">
        <v>10388</v>
      </c>
      <c r="AM1440" s="17">
        <f>MONTH(EMPENHO[[#This Row],[data_empenho]])</f>
        <v>2</v>
      </c>
    </row>
    <row r="1441" spans="1:39" x14ac:dyDescent="0.25">
      <c r="A1441">
        <v>8</v>
      </c>
      <c r="B1441">
        <v>801</v>
      </c>
      <c r="C1441">
        <v>10</v>
      </c>
      <c r="D1441">
        <v>301</v>
      </c>
      <c r="E1441">
        <v>6</v>
      </c>
      <c r="F1441">
        <v>0</v>
      </c>
      <c r="G1441">
        <v>2090</v>
      </c>
      <c r="H1441" s="17" t="s">
        <v>1181</v>
      </c>
      <c r="I1441">
        <v>4500</v>
      </c>
      <c r="J1441">
        <v>0</v>
      </c>
      <c r="K1441" s="17" t="s">
        <v>3076</v>
      </c>
      <c r="L1441" s="1">
        <v>44615</v>
      </c>
      <c r="M1441">
        <v>1299.78</v>
      </c>
      <c r="N1441" s="17" t="s">
        <v>437</v>
      </c>
      <c r="O1441">
        <v>213</v>
      </c>
      <c r="P1441" s="17" t="s">
        <v>438</v>
      </c>
      <c r="Q1441">
        <v>0</v>
      </c>
      <c r="R1441" s="17" t="s">
        <v>439</v>
      </c>
      <c r="S1441" s="17" t="s">
        <v>440</v>
      </c>
      <c r="T1441" s="17" t="s">
        <v>438</v>
      </c>
      <c r="U1441">
        <v>0</v>
      </c>
      <c r="V1441">
        <v>0</v>
      </c>
      <c r="W1441" s="17" t="s">
        <v>3077</v>
      </c>
      <c r="X1441" s="17" t="s">
        <v>442</v>
      </c>
      <c r="Y1441">
        <v>0</v>
      </c>
      <c r="Z1441" s="17" t="s">
        <v>486</v>
      </c>
      <c r="AA1441" s="17" t="s">
        <v>443</v>
      </c>
      <c r="AB1441" s="17" t="s">
        <v>444</v>
      </c>
      <c r="AC1441">
        <v>0</v>
      </c>
      <c r="AD1441">
        <v>0</v>
      </c>
      <c r="AE1441">
        <v>0</v>
      </c>
      <c r="AF1441">
        <v>2022</v>
      </c>
      <c r="AG1441" s="1">
        <v>44562</v>
      </c>
      <c r="AH1441" s="1">
        <v>44773</v>
      </c>
      <c r="AI1441" s="1">
        <v>44785</v>
      </c>
      <c r="AJ1441" s="17" t="s">
        <v>34</v>
      </c>
      <c r="AK1441" s="17" t="s">
        <v>35</v>
      </c>
      <c r="AL1441" s="17" t="s">
        <v>10388</v>
      </c>
      <c r="AM1441" s="17">
        <f>MONTH(EMPENHO[[#This Row],[data_empenho]])</f>
        <v>2</v>
      </c>
    </row>
    <row r="1442" spans="1:39" x14ac:dyDescent="0.25">
      <c r="A1442">
        <v>8</v>
      </c>
      <c r="B1442">
        <v>801</v>
      </c>
      <c r="C1442">
        <v>10</v>
      </c>
      <c r="D1442">
        <v>301</v>
      </c>
      <c r="E1442">
        <v>6</v>
      </c>
      <c r="F1442">
        <v>0</v>
      </c>
      <c r="G1442">
        <v>2090</v>
      </c>
      <c r="H1442" s="17" t="s">
        <v>1176</v>
      </c>
      <c r="I1442">
        <v>4500</v>
      </c>
      <c r="J1442">
        <v>0</v>
      </c>
      <c r="K1442" s="17" t="s">
        <v>3078</v>
      </c>
      <c r="L1442" s="1">
        <v>44615</v>
      </c>
      <c r="M1442">
        <v>129.97999999999999</v>
      </c>
      <c r="N1442" s="17" t="s">
        <v>437</v>
      </c>
      <c r="O1442">
        <v>213</v>
      </c>
      <c r="P1442" s="17" t="s">
        <v>438</v>
      </c>
      <c r="Q1442">
        <v>0</v>
      </c>
      <c r="R1442" s="17" t="s">
        <v>439</v>
      </c>
      <c r="S1442" s="17" t="s">
        <v>440</v>
      </c>
      <c r="T1442" s="17" t="s">
        <v>438</v>
      </c>
      <c r="U1442">
        <v>0</v>
      </c>
      <c r="V1442">
        <v>0</v>
      </c>
      <c r="W1442" s="17" t="s">
        <v>3079</v>
      </c>
      <c r="X1442" s="17" t="s">
        <v>442</v>
      </c>
      <c r="Y1442">
        <v>0</v>
      </c>
      <c r="Z1442" s="17" t="s">
        <v>486</v>
      </c>
      <c r="AA1442" s="17" t="s">
        <v>443</v>
      </c>
      <c r="AB1442" s="17" t="s">
        <v>444</v>
      </c>
      <c r="AC1442">
        <v>0</v>
      </c>
      <c r="AD1442">
        <v>0</v>
      </c>
      <c r="AE1442">
        <v>0</v>
      </c>
      <c r="AF1442">
        <v>2022</v>
      </c>
      <c r="AG1442" s="1">
        <v>44562</v>
      </c>
      <c r="AH1442" s="1">
        <v>44773</v>
      </c>
      <c r="AI1442" s="1">
        <v>44785</v>
      </c>
      <c r="AJ1442" s="17" t="s">
        <v>34</v>
      </c>
      <c r="AK1442" s="17" t="s">
        <v>35</v>
      </c>
      <c r="AL1442" s="17" t="s">
        <v>10388</v>
      </c>
      <c r="AM1442" s="17">
        <f>MONTH(EMPENHO[[#This Row],[data_empenho]])</f>
        <v>2</v>
      </c>
    </row>
    <row r="1443" spans="1:39" x14ac:dyDescent="0.25">
      <c r="A1443">
        <v>8</v>
      </c>
      <c r="B1443">
        <v>801</v>
      </c>
      <c r="C1443">
        <v>10</v>
      </c>
      <c r="D1443">
        <v>301</v>
      </c>
      <c r="E1443">
        <v>6</v>
      </c>
      <c r="F1443">
        <v>0</v>
      </c>
      <c r="G1443">
        <v>2092</v>
      </c>
      <c r="H1443" s="17" t="s">
        <v>1173</v>
      </c>
      <c r="I1443">
        <v>4011</v>
      </c>
      <c r="J1443">
        <v>0</v>
      </c>
      <c r="K1443" s="17" t="s">
        <v>3080</v>
      </c>
      <c r="L1443" s="1">
        <v>44615</v>
      </c>
      <c r="M1443">
        <v>16418.740000000002</v>
      </c>
      <c r="N1443" s="17" t="s">
        <v>437</v>
      </c>
      <c r="O1443">
        <v>213</v>
      </c>
      <c r="P1443" s="17" t="s">
        <v>438</v>
      </c>
      <c r="Q1443">
        <v>0</v>
      </c>
      <c r="R1443" s="17" t="s">
        <v>439</v>
      </c>
      <c r="S1443" s="17" t="s">
        <v>440</v>
      </c>
      <c r="T1443" s="17" t="s">
        <v>438</v>
      </c>
      <c r="U1443">
        <v>0</v>
      </c>
      <c r="V1443">
        <v>0</v>
      </c>
      <c r="W1443" s="17" t="s">
        <v>3081</v>
      </c>
      <c r="X1443" s="17" t="s">
        <v>442</v>
      </c>
      <c r="Y1443">
        <v>0</v>
      </c>
      <c r="Z1443" s="17" t="s">
        <v>486</v>
      </c>
      <c r="AA1443" s="17" t="s">
        <v>443</v>
      </c>
      <c r="AB1443" s="17" t="s">
        <v>444</v>
      </c>
      <c r="AC1443">
        <v>0</v>
      </c>
      <c r="AD1443">
        <v>0</v>
      </c>
      <c r="AE1443">
        <v>0</v>
      </c>
      <c r="AF1443">
        <v>2022</v>
      </c>
      <c r="AG1443" s="1">
        <v>44562</v>
      </c>
      <c r="AH1443" s="1">
        <v>44773</v>
      </c>
      <c r="AI1443" s="1">
        <v>44785</v>
      </c>
      <c r="AJ1443" s="17" t="s">
        <v>34</v>
      </c>
      <c r="AK1443" s="17" t="s">
        <v>35</v>
      </c>
      <c r="AL1443" s="17" t="s">
        <v>10388</v>
      </c>
      <c r="AM1443" s="17">
        <f>MONTH(EMPENHO[[#This Row],[data_empenho]])</f>
        <v>2</v>
      </c>
    </row>
    <row r="1444" spans="1:39" x14ac:dyDescent="0.25">
      <c r="A1444">
        <v>8</v>
      </c>
      <c r="B1444">
        <v>801</v>
      </c>
      <c r="C1444">
        <v>10</v>
      </c>
      <c r="D1444">
        <v>301</v>
      </c>
      <c r="E1444">
        <v>6</v>
      </c>
      <c r="F1444">
        <v>0</v>
      </c>
      <c r="G1444">
        <v>2092</v>
      </c>
      <c r="H1444" s="17" t="s">
        <v>1145</v>
      </c>
      <c r="I1444">
        <v>4011</v>
      </c>
      <c r="J1444">
        <v>0</v>
      </c>
      <c r="K1444" s="17" t="s">
        <v>3082</v>
      </c>
      <c r="L1444" s="1">
        <v>44615</v>
      </c>
      <c r="M1444">
        <v>1400</v>
      </c>
      <c r="N1444" s="17" t="s">
        <v>437</v>
      </c>
      <c r="O1444">
        <v>213</v>
      </c>
      <c r="P1444" s="17" t="s">
        <v>438</v>
      </c>
      <c r="Q1444">
        <v>0</v>
      </c>
      <c r="R1444" s="17" t="s">
        <v>439</v>
      </c>
      <c r="S1444" s="17" t="s">
        <v>440</v>
      </c>
      <c r="T1444" s="17" t="s">
        <v>438</v>
      </c>
      <c r="U1444">
        <v>0</v>
      </c>
      <c r="V1444">
        <v>0</v>
      </c>
      <c r="W1444" s="17" t="s">
        <v>3083</v>
      </c>
      <c r="X1444" s="17" t="s">
        <v>442</v>
      </c>
      <c r="Y1444">
        <v>0</v>
      </c>
      <c r="Z1444" s="17" t="s">
        <v>486</v>
      </c>
      <c r="AA1444" s="17" t="s">
        <v>443</v>
      </c>
      <c r="AB1444" s="17" t="s">
        <v>444</v>
      </c>
      <c r="AC1444">
        <v>0</v>
      </c>
      <c r="AD1444">
        <v>0</v>
      </c>
      <c r="AE1444">
        <v>0</v>
      </c>
      <c r="AF1444">
        <v>2022</v>
      </c>
      <c r="AG1444" s="1">
        <v>44562</v>
      </c>
      <c r="AH1444" s="1">
        <v>44773</v>
      </c>
      <c r="AI1444" s="1">
        <v>44785</v>
      </c>
      <c r="AJ1444" s="17" t="s">
        <v>34</v>
      </c>
      <c r="AK1444" s="17" t="s">
        <v>35</v>
      </c>
      <c r="AL1444" s="17" t="s">
        <v>10388</v>
      </c>
      <c r="AM1444" s="17">
        <f>MONTH(EMPENHO[[#This Row],[data_empenho]])</f>
        <v>2</v>
      </c>
    </row>
    <row r="1445" spans="1:39" x14ac:dyDescent="0.25">
      <c r="A1445">
        <v>8</v>
      </c>
      <c r="B1445">
        <v>801</v>
      </c>
      <c r="C1445">
        <v>10</v>
      </c>
      <c r="D1445">
        <v>301</v>
      </c>
      <c r="E1445">
        <v>6</v>
      </c>
      <c r="F1445">
        <v>0</v>
      </c>
      <c r="G1445">
        <v>2092</v>
      </c>
      <c r="H1445" s="17" t="s">
        <v>1181</v>
      </c>
      <c r="I1445">
        <v>4011</v>
      </c>
      <c r="J1445">
        <v>0</v>
      </c>
      <c r="K1445" s="17" t="s">
        <v>3084</v>
      </c>
      <c r="L1445" s="1">
        <v>44615</v>
      </c>
      <c r="M1445">
        <v>2651.56</v>
      </c>
      <c r="N1445" s="17" t="s">
        <v>437</v>
      </c>
      <c r="O1445">
        <v>213</v>
      </c>
      <c r="P1445" s="17" t="s">
        <v>438</v>
      </c>
      <c r="Q1445">
        <v>0</v>
      </c>
      <c r="R1445" s="17" t="s">
        <v>439</v>
      </c>
      <c r="S1445" s="17" t="s">
        <v>440</v>
      </c>
      <c r="T1445" s="17" t="s">
        <v>438</v>
      </c>
      <c r="U1445">
        <v>0</v>
      </c>
      <c r="V1445">
        <v>0</v>
      </c>
      <c r="W1445" s="17" t="s">
        <v>3085</v>
      </c>
      <c r="X1445" s="17" t="s">
        <v>442</v>
      </c>
      <c r="Y1445">
        <v>0</v>
      </c>
      <c r="Z1445" s="17" t="s">
        <v>486</v>
      </c>
      <c r="AA1445" s="17" t="s">
        <v>443</v>
      </c>
      <c r="AB1445" s="17" t="s">
        <v>444</v>
      </c>
      <c r="AC1445">
        <v>0</v>
      </c>
      <c r="AD1445">
        <v>0</v>
      </c>
      <c r="AE1445">
        <v>0</v>
      </c>
      <c r="AF1445">
        <v>2022</v>
      </c>
      <c r="AG1445" s="1">
        <v>44562</v>
      </c>
      <c r="AH1445" s="1">
        <v>44773</v>
      </c>
      <c r="AI1445" s="1">
        <v>44785</v>
      </c>
      <c r="AJ1445" s="17" t="s">
        <v>34</v>
      </c>
      <c r="AK1445" s="17" t="s">
        <v>35</v>
      </c>
      <c r="AL1445" s="17" t="s">
        <v>10388</v>
      </c>
      <c r="AM1445" s="17">
        <f>MONTH(EMPENHO[[#This Row],[data_empenho]])</f>
        <v>2</v>
      </c>
    </row>
    <row r="1446" spans="1:39" x14ac:dyDescent="0.25">
      <c r="A1446">
        <v>8</v>
      </c>
      <c r="B1446">
        <v>801</v>
      </c>
      <c r="C1446">
        <v>10</v>
      </c>
      <c r="D1446">
        <v>301</v>
      </c>
      <c r="E1446">
        <v>6</v>
      </c>
      <c r="F1446">
        <v>0</v>
      </c>
      <c r="G1446">
        <v>2092</v>
      </c>
      <c r="H1446" s="17" t="s">
        <v>1184</v>
      </c>
      <c r="I1446">
        <v>4011</v>
      </c>
      <c r="J1446">
        <v>0</v>
      </c>
      <c r="K1446" s="17" t="s">
        <v>3086</v>
      </c>
      <c r="L1446" s="1">
        <v>44615</v>
      </c>
      <c r="M1446">
        <v>458.6</v>
      </c>
      <c r="N1446" s="17" t="s">
        <v>437</v>
      </c>
      <c r="O1446">
        <v>213</v>
      </c>
      <c r="P1446" s="17" t="s">
        <v>438</v>
      </c>
      <c r="Q1446">
        <v>0</v>
      </c>
      <c r="R1446" s="17" t="s">
        <v>439</v>
      </c>
      <c r="S1446" s="17" t="s">
        <v>440</v>
      </c>
      <c r="T1446" s="17" t="s">
        <v>438</v>
      </c>
      <c r="U1446">
        <v>0</v>
      </c>
      <c r="V1446">
        <v>0</v>
      </c>
      <c r="W1446" s="17" t="s">
        <v>3087</v>
      </c>
      <c r="X1446" s="17" t="s">
        <v>442</v>
      </c>
      <c r="Y1446">
        <v>0</v>
      </c>
      <c r="Z1446" s="17" t="s">
        <v>486</v>
      </c>
      <c r="AA1446" s="17" t="s">
        <v>443</v>
      </c>
      <c r="AB1446" s="17" t="s">
        <v>444</v>
      </c>
      <c r="AC1446">
        <v>0</v>
      </c>
      <c r="AD1446">
        <v>0</v>
      </c>
      <c r="AE1446">
        <v>0</v>
      </c>
      <c r="AF1446">
        <v>2022</v>
      </c>
      <c r="AG1446" s="1">
        <v>44562</v>
      </c>
      <c r="AH1446" s="1">
        <v>44773</v>
      </c>
      <c r="AI1446" s="1">
        <v>44785</v>
      </c>
      <c r="AJ1446" s="17" t="s">
        <v>34</v>
      </c>
      <c r="AK1446" s="17" t="s">
        <v>35</v>
      </c>
      <c r="AL1446" s="17" t="s">
        <v>10388</v>
      </c>
      <c r="AM1446" s="17">
        <f>MONTH(EMPENHO[[#This Row],[data_empenho]])</f>
        <v>2</v>
      </c>
    </row>
    <row r="1447" spans="1:39" x14ac:dyDescent="0.25">
      <c r="A1447">
        <v>8</v>
      </c>
      <c r="B1447">
        <v>801</v>
      </c>
      <c r="C1447">
        <v>10</v>
      </c>
      <c r="D1447">
        <v>301</v>
      </c>
      <c r="E1447">
        <v>6</v>
      </c>
      <c r="F1447">
        <v>0</v>
      </c>
      <c r="G1447">
        <v>2092</v>
      </c>
      <c r="H1447" s="17" t="s">
        <v>1176</v>
      </c>
      <c r="I1447">
        <v>4011</v>
      </c>
      <c r="J1447">
        <v>0</v>
      </c>
      <c r="K1447" s="17" t="s">
        <v>3088</v>
      </c>
      <c r="L1447" s="1">
        <v>44615</v>
      </c>
      <c r="M1447">
        <v>2887.89</v>
      </c>
      <c r="N1447" s="17" t="s">
        <v>437</v>
      </c>
      <c r="O1447">
        <v>213</v>
      </c>
      <c r="P1447" s="17" t="s">
        <v>438</v>
      </c>
      <c r="Q1447">
        <v>0</v>
      </c>
      <c r="R1447" s="17" t="s">
        <v>439</v>
      </c>
      <c r="S1447" s="17" t="s">
        <v>440</v>
      </c>
      <c r="T1447" s="17" t="s">
        <v>438</v>
      </c>
      <c r="U1447">
        <v>0</v>
      </c>
      <c r="V1447">
        <v>0</v>
      </c>
      <c r="W1447" s="17" t="s">
        <v>3089</v>
      </c>
      <c r="X1447" s="17" t="s">
        <v>442</v>
      </c>
      <c r="Y1447">
        <v>0</v>
      </c>
      <c r="Z1447" s="17" t="s">
        <v>486</v>
      </c>
      <c r="AA1447" s="17" t="s">
        <v>443</v>
      </c>
      <c r="AB1447" s="17" t="s">
        <v>444</v>
      </c>
      <c r="AC1447">
        <v>0</v>
      </c>
      <c r="AD1447">
        <v>0</v>
      </c>
      <c r="AE1447">
        <v>0</v>
      </c>
      <c r="AF1447">
        <v>2022</v>
      </c>
      <c r="AG1447" s="1">
        <v>44562</v>
      </c>
      <c r="AH1447" s="1">
        <v>44773</v>
      </c>
      <c r="AI1447" s="1">
        <v>44785</v>
      </c>
      <c r="AJ1447" s="17" t="s">
        <v>34</v>
      </c>
      <c r="AK1447" s="17" t="s">
        <v>35</v>
      </c>
      <c r="AL1447" s="17" t="s">
        <v>10388</v>
      </c>
      <c r="AM1447" s="17">
        <f>MONTH(EMPENHO[[#This Row],[data_empenho]])</f>
        <v>2</v>
      </c>
    </row>
    <row r="1448" spans="1:39" x14ac:dyDescent="0.25">
      <c r="A1448">
        <v>8</v>
      </c>
      <c r="B1448">
        <v>801</v>
      </c>
      <c r="C1448">
        <v>10</v>
      </c>
      <c r="D1448">
        <v>301</v>
      </c>
      <c r="E1448">
        <v>6</v>
      </c>
      <c r="F1448">
        <v>0</v>
      </c>
      <c r="G1448">
        <v>2105</v>
      </c>
      <c r="H1448" s="17" t="s">
        <v>1213</v>
      </c>
      <c r="I1448">
        <v>40</v>
      </c>
      <c r="J1448">
        <v>0</v>
      </c>
      <c r="K1448" s="17" t="s">
        <v>3090</v>
      </c>
      <c r="L1448" s="1">
        <v>44615</v>
      </c>
      <c r="M1448">
        <v>761.85</v>
      </c>
      <c r="N1448" s="17" t="s">
        <v>437</v>
      </c>
      <c r="O1448">
        <v>213</v>
      </c>
      <c r="P1448" s="17" t="s">
        <v>438</v>
      </c>
      <c r="Q1448">
        <v>0</v>
      </c>
      <c r="R1448" s="17" t="s">
        <v>439</v>
      </c>
      <c r="S1448" s="17" t="s">
        <v>440</v>
      </c>
      <c r="T1448" s="17" t="s">
        <v>438</v>
      </c>
      <c r="U1448">
        <v>0</v>
      </c>
      <c r="V1448">
        <v>0</v>
      </c>
      <c r="W1448" s="17" t="s">
        <v>3091</v>
      </c>
      <c r="X1448" s="17" t="s">
        <v>442</v>
      </c>
      <c r="Y1448">
        <v>0</v>
      </c>
      <c r="Z1448" s="17" t="s">
        <v>486</v>
      </c>
      <c r="AA1448" s="17" t="s">
        <v>443</v>
      </c>
      <c r="AB1448" s="17" t="s">
        <v>444</v>
      </c>
      <c r="AC1448">
        <v>0</v>
      </c>
      <c r="AD1448">
        <v>0</v>
      </c>
      <c r="AE1448">
        <v>0</v>
      </c>
      <c r="AF1448">
        <v>2022</v>
      </c>
      <c r="AG1448" s="1">
        <v>44562</v>
      </c>
      <c r="AH1448" s="1">
        <v>44773</v>
      </c>
      <c r="AI1448" s="1">
        <v>44785</v>
      </c>
      <c r="AJ1448" s="17" t="s">
        <v>34</v>
      </c>
      <c r="AK1448" s="17" t="s">
        <v>35</v>
      </c>
      <c r="AL1448" s="17" t="s">
        <v>10388</v>
      </c>
      <c r="AM1448" s="17">
        <f>MONTH(EMPENHO[[#This Row],[data_empenho]])</f>
        <v>2</v>
      </c>
    </row>
    <row r="1449" spans="1:39" x14ac:dyDescent="0.25">
      <c r="A1449">
        <v>8</v>
      </c>
      <c r="B1449">
        <v>801</v>
      </c>
      <c r="C1449">
        <v>10</v>
      </c>
      <c r="D1449">
        <v>301</v>
      </c>
      <c r="E1449">
        <v>6</v>
      </c>
      <c r="F1449">
        <v>0</v>
      </c>
      <c r="G1449">
        <v>2092</v>
      </c>
      <c r="H1449" s="17" t="s">
        <v>1173</v>
      </c>
      <c r="I1449">
        <v>4090</v>
      </c>
      <c r="J1449">
        <v>0</v>
      </c>
      <c r="K1449" s="17" t="s">
        <v>3092</v>
      </c>
      <c r="L1449" s="1">
        <v>44615</v>
      </c>
      <c r="M1449">
        <v>21043.119999999999</v>
      </c>
      <c r="N1449" s="17" t="s">
        <v>437</v>
      </c>
      <c r="O1449">
        <v>213</v>
      </c>
      <c r="P1449" s="17" t="s">
        <v>438</v>
      </c>
      <c r="Q1449">
        <v>0</v>
      </c>
      <c r="R1449" s="17" t="s">
        <v>439</v>
      </c>
      <c r="S1449" s="17" t="s">
        <v>440</v>
      </c>
      <c r="T1449" s="17" t="s">
        <v>438</v>
      </c>
      <c r="U1449">
        <v>0</v>
      </c>
      <c r="V1449">
        <v>0</v>
      </c>
      <c r="W1449" s="17" t="s">
        <v>3093</v>
      </c>
      <c r="X1449" s="17" t="s">
        <v>442</v>
      </c>
      <c r="Y1449">
        <v>0</v>
      </c>
      <c r="Z1449" s="17" t="s">
        <v>486</v>
      </c>
      <c r="AA1449" s="17" t="s">
        <v>443</v>
      </c>
      <c r="AB1449" s="17" t="s">
        <v>444</v>
      </c>
      <c r="AC1449">
        <v>0</v>
      </c>
      <c r="AD1449">
        <v>0</v>
      </c>
      <c r="AE1449">
        <v>0</v>
      </c>
      <c r="AF1449">
        <v>2022</v>
      </c>
      <c r="AG1449" s="1">
        <v>44562</v>
      </c>
      <c r="AH1449" s="1">
        <v>44773</v>
      </c>
      <c r="AI1449" s="1">
        <v>44785</v>
      </c>
      <c r="AJ1449" s="17" t="s">
        <v>34</v>
      </c>
      <c r="AK1449" s="17" t="s">
        <v>35</v>
      </c>
      <c r="AL1449" s="17" t="s">
        <v>10388</v>
      </c>
      <c r="AM1449" s="17">
        <f>MONTH(EMPENHO[[#This Row],[data_empenho]])</f>
        <v>2</v>
      </c>
    </row>
    <row r="1450" spans="1:39" x14ac:dyDescent="0.25">
      <c r="A1450">
        <v>8</v>
      </c>
      <c r="B1450">
        <v>801</v>
      </c>
      <c r="C1450">
        <v>10</v>
      </c>
      <c r="D1450">
        <v>301</v>
      </c>
      <c r="E1450">
        <v>6</v>
      </c>
      <c r="F1450">
        <v>0</v>
      </c>
      <c r="G1450">
        <v>2092</v>
      </c>
      <c r="H1450" s="17" t="s">
        <v>1181</v>
      </c>
      <c r="I1450">
        <v>4090</v>
      </c>
      <c r="J1450">
        <v>0</v>
      </c>
      <c r="K1450" s="17" t="s">
        <v>3094</v>
      </c>
      <c r="L1450" s="1">
        <v>44615</v>
      </c>
      <c r="M1450">
        <v>3681.14</v>
      </c>
      <c r="N1450" s="17" t="s">
        <v>437</v>
      </c>
      <c r="O1450">
        <v>213</v>
      </c>
      <c r="P1450" s="17" t="s">
        <v>438</v>
      </c>
      <c r="Q1450">
        <v>0</v>
      </c>
      <c r="R1450" s="17" t="s">
        <v>439</v>
      </c>
      <c r="S1450" s="17" t="s">
        <v>440</v>
      </c>
      <c r="T1450" s="17" t="s">
        <v>438</v>
      </c>
      <c r="U1450">
        <v>0</v>
      </c>
      <c r="V1450">
        <v>0</v>
      </c>
      <c r="W1450" s="17" t="s">
        <v>3095</v>
      </c>
      <c r="X1450" s="17" t="s">
        <v>442</v>
      </c>
      <c r="Y1450">
        <v>0</v>
      </c>
      <c r="Z1450" s="17" t="s">
        <v>486</v>
      </c>
      <c r="AA1450" s="17" t="s">
        <v>443</v>
      </c>
      <c r="AB1450" s="17" t="s">
        <v>444</v>
      </c>
      <c r="AC1450">
        <v>0</v>
      </c>
      <c r="AD1450">
        <v>0</v>
      </c>
      <c r="AE1450">
        <v>0</v>
      </c>
      <c r="AF1450">
        <v>2022</v>
      </c>
      <c r="AG1450" s="1">
        <v>44562</v>
      </c>
      <c r="AH1450" s="1">
        <v>44773</v>
      </c>
      <c r="AI1450" s="1">
        <v>44785</v>
      </c>
      <c r="AJ1450" s="17" t="s">
        <v>34</v>
      </c>
      <c r="AK1450" s="17" t="s">
        <v>35</v>
      </c>
      <c r="AL1450" s="17" t="s">
        <v>10388</v>
      </c>
      <c r="AM1450" s="17">
        <f>MONTH(EMPENHO[[#This Row],[data_empenho]])</f>
        <v>2</v>
      </c>
    </row>
    <row r="1451" spans="1:39" x14ac:dyDescent="0.25">
      <c r="A1451">
        <v>8</v>
      </c>
      <c r="B1451">
        <v>801</v>
      </c>
      <c r="C1451">
        <v>10</v>
      </c>
      <c r="D1451">
        <v>301</v>
      </c>
      <c r="E1451">
        <v>6</v>
      </c>
      <c r="F1451">
        <v>0</v>
      </c>
      <c r="G1451">
        <v>2092</v>
      </c>
      <c r="H1451" s="17" t="s">
        <v>1428</v>
      </c>
      <c r="I1451">
        <v>4090</v>
      </c>
      <c r="J1451">
        <v>0</v>
      </c>
      <c r="K1451" s="17" t="s">
        <v>3096</v>
      </c>
      <c r="L1451" s="1">
        <v>44615</v>
      </c>
      <c r="M1451">
        <v>4208.63</v>
      </c>
      <c r="N1451" s="17" t="s">
        <v>437</v>
      </c>
      <c r="O1451">
        <v>213</v>
      </c>
      <c r="P1451" s="17" t="s">
        <v>438</v>
      </c>
      <c r="Q1451">
        <v>0</v>
      </c>
      <c r="R1451" s="17" t="s">
        <v>439</v>
      </c>
      <c r="S1451" s="17" t="s">
        <v>440</v>
      </c>
      <c r="T1451" s="17" t="s">
        <v>438</v>
      </c>
      <c r="U1451">
        <v>0</v>
      </c>
      <c r="V1451">
        <v>0</v>
      </c>
      <c r="W1451" s="17" t="s">
        <v>3097</v>
      </c>
      <c r="X1451" s="17" t="s">
        <v>442</v>
      </c>
      <c r="Y1451">
        <v>0</v>
      </c>
      <c r="Z1451" s="17" t="s">
        <v>486</v>
      </c>
      <c r="AA1451" s="17" t="s">
        <v>443</v>
      </c>
      <c r="AB1451" s="17" t="s">
        <v>444</v>
      </c>
      <c r="AC1451">
        <v>0</v>
      </c>
      <c r="AD1451">
        <v>0</v>
      </c>
      <c r="AE1451">
        <v>0</v>
      </c>
      <c r="AF1451">
        <v>2022</v>
      </c>
      <c r="AG1451" s="1">
        <v>44562</v>
      </c>
      <c r="AH1451" s="1">
        <v>44773</v>
      </c>
      <c r="AI1451" s="1">
        <v>44785</v>
      </c>
      <c r="AJ1451" s="17" t="s">
        <v>34</v>
      </c>
      <c r="AK1451" s="17" t="s">
        <v>35</v>
      </c>
      <c r="AL1451" s="17" t="s">
        <v>10388</v>
      </c>
      <c r="AM1451" s="17">
        <f>MONTH(EMPENHO[[#This Row],[data_empenho]])</f>
        <v>2</v>
      </c>
    </row>
    <row r="1452" spans="1:39" x14ac:dyDescent="0.25">
      <c r="A1452">
        <v>8</v>
      </c>
      <c r="B1452">
        <v>801</v>
      </c>
      <c r="C1452">
        <v>10</v>
      </c>
      <c r="D1452">
        <v>301</v>
      </c>
      <c r="E1452">
        <v>6</v>
      </c>
      <c r="F1452">
        <v>0</v>
      </c>
      <c r="G1452">
        <v>2092</v>
      </c>
      <c r="H1452" s="17" t="s">
        <v>1184</v>
      </c>
      <c r="I1452">
        <v>4090</v>
      </c>
      <c r="J1452">
        <v>0</v>
      </c>
      <c r="K1452" s="17" t="s">
        <v>3098</v>
      </c>
      <c r="L1452" s="1">
        <v>44615</v>
      </c>
      <c r="M1452">
        <v>486.96</v>
      </c>
      <c r="N1452" s="17" t="s">
        <v>437</v>
      </c>
      <c r="O1452">
        <v>213</v>
      </c>
      <c r="P1452" s="17" t="s">
        <v>438</v>
      </c>
      <c r="Q1452">
        <v>0</v>
      </c>
      <c r="R1452" s="17" t="s">
        <v>439</v>
      </c>
      <c r="S1452" s="17" t="s">
        <v>440</v>
      </c>
      <c r="T1452" s="17" t="s">
        <v>438</v>
      </c>
      <c r="U1452">
        <v>0</v>
      </c>
      <c r="V1452">
        <v>0</v>
      </c>
      <c r="W1452" s="17" t="s">
        <v>3099</v>
      </c>
      <c r="X1452" s="17" t="s">
        <v>442</v>
      </c>
      <c r="Y1452">
        <v>0</v>
      </c>
      <c r="Z1452" s="17" t="s">
        <v>486</v>
      </c>
      <c r="AA1452" s="17" t="s">
        <v>443</v>
      </c>
      <c r="AB1452" s="17" t="s">
        <v>444</v>
      </c>
      <c r="AC1452">
        <v>0</v>
      </c>
      <c r="AD1452">
        <v>0</v>
      </c>
      <c r="AE1452">
        <v>0</v>
      </c>
      <c r="AF1452">
        <v>2022</v>
      </c>
      <c r="AG1452" s="1">
        <v>44562</v>
      </c>
      <c r="AH1452" s="1">
        <v>44773</v>
      </c>
      <c r="AI1452" s="1">
        <v>44785</v>
      </c>
      <c r="AJ1452" s="17" t="s">
        <v>34</v>
      </c>
      <c r="AK1452" s="17" t="s">
        <v>35</v>
      </c>
      <c r="AL1452" s="17" t="s">
        <v>10388</v>
      </c>
      <c r="AM1452" s="17">
        <f>MONTH(EMPENHO[[#This Row],[data_empenho]])</f>
        <v>2</v>
      </c>
    </row>
    <row r="1453" spans="1:39" x14ac:dyDescent="0.25">
      <c r="A1453">
        <v>8</v>
      </c>
      <c r="B1453">
        <v>801</v>
      </c>
      <c r="C1453">
        <v>10</v>
      </c>
      <c r="D1453">
        <v>301</v>
      </c>
      <c r="E1453">
        <v>6</v>
      </c>
      <c r="F1453">
        <v>0</v>
      </c>
      <c r="G1453">
        <v>2092</v>
      </c>
      <c r="H1453" s="17" t="s">
        <v>1173</v>
      </c>
      <c r="I1453">
        <v>4090</v>
      </c>
      <c r="J1453">
        <v>0</v>
      </c>
      <c r="K1453" s="17" t="s">
        <v>3100</v>
      </c>
      <c r="L1453" s="1">
        <v>44615</v>
      </c>
      <c r="M1453">
        <v>3371.43</v>
      </c>
      <c r="N1453" s="17" t="s">
        <v>437</v>
      </c>
      <c r="O1453">
        <v>213</v>
      </c>
      <c r="P1453" s="17" t="s">
        <v>438</v>
      </c>
      <c r="Q1453">
        <v>0</v>
      </c>
      <c r="R1453" s="17" t="s">
        <v>439</v>
      </c>
      <c r="S1453" s="17" t="s">
        <v>440</v>
      </c>
      <c r="T1453" s="17" t="s">
        <v>438</v>
      </c>
      <c r="U1453">
        <v>0</v>
      </c>
      <c r="V1453">
        <v>0</v>
      </c>
      <c r="W1453" s="17" t="s">
        <v>3101</v>
      </c>
      <c r="X1453" s="17" t="s">
        <v>442</v>
      </c>
      <c r="Y1453">
        <v>0</v>
      </c>
      <c r="Z1453" s="17" t="s">
        <v>486</v>
      </c>
      <c r="AA1453" s="17" t="s">
        <v>443</v>
      </c>
      <c r="AB1453" s="17" t="s">
        <v>444</v>
      </c>
      <c r="AC1453">
        <v>0</v>
      </c>
      <c r="AD1453">
        <v>0</v>
      </c>
      <c r="AE1453">
        <v>0</v>
      </c>
      <c r="AF1453">
        <v>2022</v>
      </c>
      <c r="AG1453" s="1">
        <v>44562</v>
      </c>
      <c r="AH1453" s="1">
        <v>44773</v>
      </c>
      <c r="AI1453" s="1">
        <v>44785</v>
      </c>
      <c r="AJ1453" s="17" t="s">
        <v>34</v>
      </c>
      <c r="AK1453" s="17" t="s">
        <v>35</v>
      </c>
      <c r="AL1453" s="17" t="s">
        <v>10388</v>
      </c>
      <c r="AM1453" s="17">
        <f>MONTH(EMPENHO[[#This Row],[data_empenho]])</f>
        <v>2</v>
      </c>
    </row>
    <row r="1454" spans="1:39" x14ac:dyDescent="0.25">
      <c r="A1454">
        <v>8</v>
      </c>
      <c r="B1454">
        <v>801</v>
      </c>
      <c r="C1454">
        <v>10</v>
      </c>
      <c r="D1454">
        <v>301</v>
      </c>
      <c r="E1454">
        <v>6</v>
      </c>
      <c r="F1454">
        <v>0</v>
      </c>
      <c r="G1454">
        <v>2092</v>
      </c>
      <c r="H1454" s="17" t="s">
        <v>1176</v>
      </c>
      <c r="I1454">
        <v>4090</v>
      </c>
      <c r="J1454">
        <v>0</v>
      </c>
      <c r="K1454" s="17" t="s">
        <v>3102</v>
      </c>
      <c r="L1454" s="1">
        <v>44615</v>
      </c>
      <c r="M1454">
        <v>2625.32</v>
      </c>
      <c r="N1454" s="17" t="s">
        <v>437</v>
      </c>
      <c r="O1454">
        <v>213</v>
      </c>
      <c r="P1454" s="17" t="s">
        <v>438</v>
      </c>
      <c r="Q1454">
        <v>0</v>
      </c>
      <c r="R1454" s="17" t="s">
        <v>439</v>
      </c>
      <c r="S1454" s="17" t="s">
        <v>440</v>
      </c>
      <c r="T1454" s="17" t="s">
        <v>438</v>
      </c>
      <c r="U1454">
        <v>0</v>
      </c>
      <c r="V1454">
        <v>0</v>
      </c>
      <c r="W1454" s="17" t="s">
        <v>3103</v>
      </c>
      <c r="X1454" s="17" t="s">
        <v>442</v>
      </c>
      <c r="Y1454">
        <v>0</v>
      </c>
      <c r="Z1454" s="17" t="s">
        <v>486</v>
      </c>
      <c r="AA1454" s="17" t="s">
        <v>443</v>
      </c>
      <c r="AB1454" s="17" t="s">
        <v>444</v>
      </c>
      <c r="AC1454">
        <v>0</v>
      </c>
      <c r="AD1454">
        <v>0</v>
      </c>
      <c r="AE1454">
        <v>0</v>
      </c>
      <c r="AF1454">
        <v>2022</v>
      </c>
      <c r="AG1454" s="1">
        <v>44562</v>
      </c>
      <c r="AH1454" s="1">
        <v>44773</v>
      </c>
      <c r="AI1454" s="1">
        <v>44785</v>
      </c>
      <c r="AJ1454" s="17" t="s">
        <v>34</v>
      </c>
      <c r="AK1454" s="17" t="s">
        <v>35</v>
      </c>
      <c r="AL1454" s="17" t="s">
        <v>10388</v>
      </c>
      <c r="AM1454" s="17">
        <f>MONTH(EMPENHO[[#This Row],[data_empenho]])</f>
        <v>2</v>
      </c>
    </row>
    <row r="1455" spans="1:39" x14ac:dyDescent="0.25">
      <c r="A1455">
        <v>8</v>
      </c>
      <c r="B1455">
        <v>801</v>
      </c>
      <c r="C1455">
        <v>10</v>
      </c>
      <c r="D1455">
        <v>301</v>
      </c>
      <c r="E1455">
        <v>6</v>
      </c>
      <c r="F1455">
        <v>0</v>
      </c>
      <c r="G1455">
        <v>2105</v>
      </c>
      <c r="H1455" s="17" t="s">
        <v>1213</v>
      </c>
      <c r="I1455">
        <v>40</v>
      </c>
      <c r="J1455">
        <v>0</v>
      </c>
      <c r="K1455" s="17" t="s">
        <v>3104</v>
      </c>
      <c r="L1455" s="1">
        <v>44615</v>
      </c>
      <c r="M1455">
        <v>570.73</v>
      </c>
      <c r="N1455" s="17" t="s">
        <v>437</v>
      </c>
      <c r="O1455">
        <v>213</v>
      </c>
      <c r="P1455" s="17" t="s">
        <v>438</v>
      </c>
      <c r="Q1455">
        <v>0</v>
      </c>
      <c r="R1455" s="17" t="s">
        <v>439</v>
      </c>
      <c r="S1455" s="17" t="s">
        <v>440</v>
      </c>
      <c r="T1455" s="17" t="s">
        <v>438</v>
      </c>
      <c r="U1455">
        <v>0</v>
      </c>
      <c r="V1455">
        <v>0</v>
      </c>
      <c r="W1455" s="17" t="s">
        <v>3105</v>
      </c>
      <c r="X1455" s="17" t="s">
        <v>442</v>
      </c>
      <c r="Y1455">
        <v>0</v>
      </c>
      <c r="Z1455" s="17" t="s">
        <v>486</v>
      </c>
      <c r="AA1455" s="17" t="s">
        <v>443</v>
      </c>
      <c r="AB1455" s="17" t="s">
        <v>444</v>
      </c>
      <c r="AC1455">
        <v>0</v>
      </c>
      <c r="AD1455">
        <v>0</v>
      </c>
      <c r="AE1455">
        <v>0</v>
      </c>
      <c r="AF1455">
        <v>2022</v>
      </c>
      <c r="AG1455" s="1">
        <v>44562</v>
      </c>
      <c r="AH1455" s="1">
        <v>44773</v>
      </c>
      <c r="AI1455" s="1">
        <v>44785</v>
      </c>
      <c r="AJ1455" s="17" t="s">
        <v>34</v>
      </c>
      <c r="AK1455" s="17" t="s">
        <v>35</v>
      </c>
      <c r="AL1455" s="17" t="s">
        <v>10388</v>
      </c>
      <c r="AM1455" s="17">
        <f>MONTH(EMPENHO[[#This Row],[data_empenho]])</f>
        <v>2</v>
      </c>
    </row>
    <row r="1456" spans="1:39" x14ac:dyDescent="0.25">
      <c r="A1456">
        <v>8</v>
      </c>
      <c r="B1456">
        <v>801</v>
      </c>
      <c r="C1456">
        <v>10</v>
      </c>
      <c r="D1456">
        <v>301</v>
      </c>
      <c r="E1456">
        <v>6</v>
      </c>
      <c r="F1456">
        <v>0</v>
      </c>
      <c r="G1456">
        <v>2092</v>
      </c>
      <c r="H1456" s="17" t="s">
        <v>1173</v>
      </c>
      <c r="I1456">
        <v>4011</v>
      </c>
      <c r="J1456">
        <v>0</v>
      </c>
      <c r="K1456" s="17" t="s">
        <v>3106</v>
      </c>
      <c r="L1456" s="1">
        <v>44615</v>
      </c>
      <c r="M1456">
        <v>1486.94</v>
      </c>
      <c r="N1456" s="17" t="s">
        <v>437</v>
      </c>
      <c r="O1456">
        <v>213</v>
      </c>
      <c r="P1456" s="17" t="s">
        <v>438</v>
      </c>
      <c r="Q1456">
        <v>0</v>
      </c>
      <c r="R1456" s="17" t="s">
        <v>439</v>
      </c>
      <c r="S1456" s="17" t="s">
        <v>440</v>
      </c>
      <c r="T1456" s="17" t="s">
        <v>438</v>
      </c>
      <c r="U1456">
        <v>0</v>
      </c>
      <c r="V1456">
        <v>0</v>
      </c>
      <c r="W1456" s="17" t="s">
        <v>3107</v>
      </c>
      <c r="X1456" s="17" t="s">
        <v>442</v>
      </c>
      <c r="Y1456">
        <v>0</v>
      </c>
      <c r="Z1456" s="17" t="s">
        <v>486</v>
      </c>
      <c r="AA1456" s="17" t="s">
        <v>443</v>
      </c>
      <c r="AB1456" s="17" t="s">
        <v>444</v>
      </c>
      <c r="AC1456">
        <v>0</v>
      </c>
      <c r="AD1456">
        <v>0</v>
      </c>
      <c r="AE1456">
        <v>0</v>
      </c>
      <c r="AF1456">
        <v>2022</v>
      </c>
      <c r="AG1456" s="1">
        <v>44562</v>
      </c>
      <c r="AH1456" s="1">
        <v>44773</v>
      </c>
      <c r="AI1456" s="1">
        <v>44785</v>
      </c>
      <c r="AJ1456" s="17" t="s">
        <v>34</v>
      </c>
      <c r="AK1456" s="17" t="s">
        <v>35</v>
      </c>
      <c r="AL1456" s="17" t="s">
        <v>10388</v>
      </c>
      <c r="AM1456" s="17">
        <f>MONTH(EMPENHO[[#This Row],[data_empenho]])</f>
        <v>2</v>
      </c>
    </row>
    <row r="1457" spans="1:39" x14ac:dyDescent="0.25">
      <c r="A1457">
        <v>8</v>
      </c>
      <c r="B1457">
        <v>801</v>
      </c>
      <c r="C1457">
        <v>10</v>
      </c>
      <c r="D1457">
        <v>301</v>
      </c>
      <c r="E1457">
        <v>6</v>
      </c>
      <c r="F1457">
        <v>0</v>
      </c>
      <c r="G1457">
        <v>2092</v>
      </c>
      <c r="H1457" s="17" t="s">
        <v>1181</v>
      </c>
      <c r="I1457">
        <v>4011</v>
      </c>
      <c r="J1457">
        <v>0</v>
      </c>
      <c r="K1457" s="17" t="s">
        <v>3108</v>
      </c>
      <c r="L1457" s="1">
        <v>44615</v>
      </c>
      <c r="M1457">
        <v>408.65</v>
      </c>
      <c r="N1457" s="17" t="s">
        <v>437</v>
      </c>
      <c r="O1457">
        <v>213</v>
      </c>
      <c r="P1457" s="17" t="s">
        <v>438</v>
      </c>
      <c r="Q1457">
        <v>0</v>
      </c>
      <c r="R1457" s="17" t="s">
        <v>439</v>
      </c>
      <c r="S1457" s="17" t="s">
        <v>440</v>
      </c>
      <c r="T1457" s="17" t="s">
        <v>438</v>
      </c>
      <c r="U1457">
        <v>0</v>
      </c>
      <c r="V1457">
        <v>0</v>
      </c>
      <c r="W1457" s="17" t="s">
        <v>3109</v>
      </c>
      <c r="X1457" s="17" t="s">
        <v>442</v>
      </c>
      <c r="Y1457">
        <v>0</v>
      </c>
      <c r="Z1457" s="17" t="s">
        <v>486</v>
      </c>
      <c r="AA1457" s="17" t="s">
        <v>443</v>
      </c>
      <c r="AB1457" s="17" t="s">
        <v>444</v>
      </c>
      <c r="AC1457">
        <v>0</v>
      </c>
      <c r="AD1457">
        <v>0</v>
      </c>
      <c r="AE1457">
        <v>0</v>
      </c>
      <c r="AF1457">
        <v>2022</v>
      </c>
      <c r="AG1457" s="1">
        <v>44562</v>
      </c>
      <c r="AH1457" s="1">
        <v>44773</v>
      </c>
      <c r="AI1457" s="1">
        <v>44785</v>
      </c>
      <c r="AJ1457" s="17" t="s">
        <v>34</v>
      </c>
      <c r="AK1457" s="17" t="s">
        <v>35</v>
      </c>
      <c r="AL1457" s="17" t="s">
        <v>10388</v>
      </c>
      <c r="AM1457" s="17">
        <f>MONTH(EMPENHO[[#This Row],[data_empenho]])</f>
        <v>2</v>
      </c>
    </row>
    <row r="1458" spans="1:39" x14ac:dyDescent="0.25">
      <c r="A1458">
        <v>8</v>
      </c>
      <c r="B1458">
        <v>801</v>
      </c>
      <c r="C1458">
        <v>10</v>
      </c>
      <c r="D1458">
        <v>301</v>
      </c>
      <c r="E1458">
        <v>6</v>
      </c>
      <c r="F1458">
        <v>0</v>
      </c>
      <c r="G1458">
        <v>2092</v>
      </c>
      <c r="H1458" s="17" t="s">
        <v>1176</v>
      </c>
      <c r="I1458">
        <v>4011</v>
      </c>
      <c r="J1458">
        <v>0</v>
      </c>
      <c r="K1458" s="17" t="s">
        <v>3110</v>
      </c>
      <c r="L1458" s="1">
        <v>44615</v>
      </c>
      <c r="M1458">
        <v>89.22</v>
      </c>
      <c r="N1458" s="17" t="s">
        <v>437</v>
      </c>
      <c r="O1458">
        <v>213</v>
      </c>
      <c r="P1458" s="17" t="s">
        <v>438</v>
      </c>
      <c r="Q1458">
        <v>0</v>
      </c>
      <c r="R1458" s="17" t="s">
        <v>439</v>
      </c>
      <c r="S1458" s="17" t="s">
        <v>440</v>
      </c>
      <c r="T1458" s="17" t="s">
        <v>438</v>
      </c>
      <c r="U1458">
        <v>0</v>
      </c>
      <c r="V1458">
        <v>0</v>
      </c>
      <c r="W1458" s="17" t="s">
        <v>3111</v>
      </c>
      <c r="X1458" s="17" t="s">
        <v>442</v>
      </c>
      <c r="Y1458">
        <v>0</v>
      </c>
      <c r="Z1458" s="17" t="s">
        <v>486</v>
      </c>
      <c r="AA1458" s="17" t="s">
        <v>443</v>
      </c>
      <c r="AB1458" s="17" t="s">
        <v>444</v>
      </c>
      <c r="AC1458">
        <v>0</v>
      </c>
      <c r="AD1458">
        <v>0</v>
      </c>
      <c r="AE1458">
        <v>0</v>
      </c>
      <c r="AF1458">
        <v>2022</v>
      </c>
      <c r="AG1458" s="1">
        <v>44562</v>
      </c>
      <c r="AH1458" s="1">
        <v>44773</v>
      </c>
      <c r="AI1458" s="1">
        <v>44785</v>
      </c>
      <c r="AJ1458" s="17" t="s">
        <v>34</v>
      </c>
      <c r="AK1458" s="17" t="s">
        <v>35</v>
      </c>
      <c r="AL1458" s="17" t="s">
        <v>10388</v>
      </c>
      <c r="AM1458" s="17">
        <f>MONTH(EMPENHO[[#This Row],[data_empenho]])</f>
        <v>2</v>
      </c>
    </row>
    <row r="1459" spans="1:39" x14ac:dyDescent="0.25">
      <c r="A1459">
        <v>8</v>
      </c>
      <c r="B1459">
        <v>801</v>
      </c>
      <c r="C1459">
        <v>10</v>
      </c>
      <c r="D1459">
        <v>301</v>
      </c>
      <c r="E1459">
        <v>6</v>
      </c>
      <c r="F1459">
        <v>0</v>
      </c>
      <c r="G1459">
        <v>2105</v>
      </c>
      <c r="H1459" s="17" t="s">
        <v>1213</v>
      </c>
      <c r="I1459">
        <v>40</v>
      </c>
      <c r="J1459">
        <v>0</v>
      </c>
      <c r="K1459" s="17" t="s">
        <v>3112</v>
      </c>
      <c r="L1459" s="1">
        <v>44615</v>
      </c>
      <c r="M1459">
        <v>19.260000000000002</v>
      </c>
      <c r="N1459" s="17" t="s">
        <v>437</v>
      </c>
      <c r="O1459">
        <v>213</v>
      </c>
      <c r="P1459" s="17" t="s">
        <v>438</v>
      </c>
      <c r="Q1459">
        <v>0</v>
      </c>
      <c r="R1459" s="17" t="s">
        <v>439</v>
      </c>
      <c r="S1459" s="17" t="s">
        <v>440</v>
      </c>
      <c r="T1459" s="17" t="s">
        <v>438</v>
      </c>
      <c r="U1459">
        <v>0</v>
      </c>
      <c r="V1459">
        <v>0</v>
      </c>
      <c r="W1459" s="17" t="s">
        <v>3113</v>
      </c>
      <c r="X1459" s="17" t="s">
        <v>442</v>
      </c>
      <c r="Y1459">
        <v>0</v>
      </c>
      <c r="Z1459" s="17" t="s">
        <v>486</v>
      </c>
      <c r="AA1459" s="17" t="s">
        <v>443</v>
      </c>
      <c r="AB1459" s="17" t="s">
        <v>444</v>
      </c>
      <c r="AC1459">
        <v>0</v>
      </c>
      <c r="AD1459">
        <v>0</v>
      </c>
      <c r="AE1459">
        <v>0</v>
      </c>
      <c r="AF1459">
        <v>2022</v>
      </c>
      <c r="AG1459" s="1">
        <v>44562</v>
      </c>
      <c r="AH1459" s="1">
        <v>44773</v>
      </c>
      <c r="AI1459" s="1">
        <v>44785</v>
      </c>
      <c r="AJ1459" s="17" t="s">
        <v>34</v>
      </c>
      <c r="AK1459" s="17" t="s">
        <v>35</v>
      </c>
      <c r="AL1459" s="17" t="s">
        <v>10388</v>
      </c>
      <c r="AM1459" s="17">
        <f>MONTH(EMPENHO[[#This Row],[data_empenho]])</f>
        <v>2</v>
      </c>
    </row>
    <row r="1460" spans="1:39" x14ac:dyDescent="0.25">
      <c r="A1460">
        <v>8</v>
      </c>
      <c r="B1460">
        <v>801</v>
      </c>
      <c r="C1460">
        <v>10</v>
      </c>
      <c r="D1460">
        <v>301</v>
      </c>
      <c r="E1460">
        <v>6</v>
      </c>
      <c r="F1460">
        <v>0</v>
      </c>
      <c r="G1460">
        <v>2092</v>
      </c>
      <c r="H1460" s="17" t="s">
        <v>1173</v>
      </c>
      <c r="I1460">
        <v>4090</v>
      </c>
      <c r="J1460">
        <v>0</v>
      </c>
      <c r="K1460" s="17" t="s">
        <v>3114</v>
      </c>
      <c r="L1460" s="1">
        <v>44615</v>
      </c>
      <c r="M1460">
        <v>4720.16</v>
      </c>
      <c r="N1460" s="17" t="s">
        <v>437</v>
      </c>
      <c r="O1460">
        <v>213</v>
      </c>
      <c r="P1460" s="17" t="s">
        <v>438</v>
      </c>
      <c r="Q1460">
        <v>0</v>
      </c>
      <c r="R1460" s="17" t="s">
        <v>439</v>
      </c>
      <c r="S1460" s="17" t="s">
        <v>440</v>
      </c>
      <c r="T1460" s="17" t="s">
        <v>438</v>
      </c>
      <c r="U1460">
        <v>0</v>
      </c>
      <c r="V1460">
        <v>0</v>
      </c>
      <c r="W1460" s="17" t="s">
        <v>3115</v>
      </c>
      <c r="X1460" s="17" t="s">
        <v>442</v>
      </c>
      <c r="Y1460">
        <v>0</v>
      </c>
      <c r="Z1460" s="17" t="s">
        <v>486</v>
      </c>
      <c r="AA1460" s="17" t="s">
        <v>443</v>
      </c>
      <c r="AB1460" s="17" t="s">
        <v>444</v>
      </c>
      <c r="AC1460">
        <v>0</v>
      </c>
      <c r="AD1460">
        <v>0</v>
      </c>
      <c r="AE1460">
        <v>0</v>
      </c>
      <c r="AF1460">
        <v>2022</v>
      </c>
      <c r="AG1460" s="1">
        <v>44562</v>
      </c>
      <c r="AH1460" s="1">
        <v>44773</v>
      </c>
      <c r="AI1460" s="1">
        <v>44785</v>
      </c>
      <c r="AJ1460" s="17" t="s">
        <v>34</v>
      </c>
      <c r="AK1460" s="17" t="s">
        <v>35</v>
      </c>
      <c r="AL1460" s="17" t="s">
        <v>10388</v>
      </c>
      <c r="AM1460" s="17">
        <f>MONTH(EMPENHO[[#This Row],[data_empenho]])</f>
        <v>2</v>
      </c>
    </row>
    <row r="1461" spans="1:39" x14ac:dyDescent="0.25">
      <c r="A1461">
        <v>8</v>
      </c>
      <c r="B1461">
        <v>801</v>
      </c>
      <c r="C1461">
        <v>10</v>
      </c>
      <c r="D1461">
        <v>301</v>
      </c>
      <c r="E1461">
        <v>6</v>
      </c>
      <c r="F1461">
        <v>0</v>
      </c>
      <c r="G1461">
        <v>2092</v>
      </c>
      <c r="H1461" s="17" t="s">
        <v>1181</v>
      </c>
      <c r="I1461">
        <v>4090</v>
      </c>
      <c r="J1461">
        <v>0</v>
      </c>
      <c r="K1461" s="17" t="s">
        <v>3116</v>
      </c>
      <c r="L1461" s="1">
        <v>44615</v>
      </c>
      <c r="M1461">
        <v>815.41</v>
      </c>
      <c r="N1461" s="17" t="s">
        <v>437</v>
      </c>
      <c r="O1461">
        <v>213</v>
      </c>
      <c r="P1461" s="17" t="s">
        <v>438</v>
      </c>
      <c r="Q1461">
        <v>0</v>
      </c>
      <c r="R1461" s="17" t="s">
        <v>439</v>
      </c>
      <c r="S1461" s="17" t="s">
        <v>440</v>
      </c>
      <c r="T1461" s="17" t="s">
        <v>438</v>
      </c>
      <c r="U1461">
        <v>0</v>
      </c>
      <c r="V1461">
        <v>0</v>
      </c>
      <c r="W1461" s="17" t="s">
        <v>3117</v>
      </c>
      <c r="X1461" s="17" t="s">
        <v>442</v>
      </c>
      <c r="Y1461">
        <v>0</v>
      </c>
      <c r="Z1461" s="17" t="s">
        <v>486</v>
      </c>
      <c r="AA1461" s="17" t="s">
        <v>443</v>
      </c>
      <c r="AB1461" s="17" t="s">
        <v>444</v>
      </c>
      <c r="AC1461">
        <v>0</v>
      </c>
      <c r="AD1461">
        <v>0</v>
      </c>
      <c r="AE1461">
        <v>0</v>
      </c>
      <c r="AF1461">
        <v>2022</v>
      </c>
      <c r="AG1461" s="1">
        <v>44562</v>
      </c>
      <c r="AH1461" s="1">
        <v>44773</v>
      </c>
      <c r="AI1461" s="1">
        <v>44785</v>
      </c>
      <c r="AJ1461" s="17" t="s">
        <v>34</v>
      </c>
      <c r="AK1461" s="17" t="s">
        <v>35</v>
      </c>
      <c r="AL1461" s="17" t="s">
        <v>10388</v>
      </c>
      <c r="AM1461" s="17">
        <f>MONTH(EMPENHO[[#This Row],[data_empenho]])</f>
        <v>2</v>
      </c>
    </row>
    <row r="1462" spans="1:39" x14ac:dyDescent="0.25">
      <c r="A1462">
        <v>8</v>
      </c>
      <c r="B1462">
        <v>801</v>
      </c>
      <c r="C1462">
        <v>10</v>
      </c>
      <c r="D1462">
        <v>301</v>
      </c>
      <c r="E1462">
        <v>6</v>
      </c>
      <c r="F1462">
        <v>0</v>
      </c>
      <c r="G1462">
        <v>2092</v>
      </c>
      <c r="H1462" s="17" t="s">
        <v>1428</v>
      </c>
      <c r="I1462">
        <v>4090</v>
      </c>
      <c r="J1462">
        <v>0</v>
      </c>
      <c r="K1462" s="17" t="s">
        <v>3118</v>
      </c>
      <c r="L1462" s="1">
        <v>44615</v>
      </c>
      <c r="M1462">
        <v>390.5</v>
      </c>
      <c r="N1462" s="17" t="s">
        <v>437</v>
      </c>
      <c r="O1462">
        <v>213</v>
      </c>
      <c r="P1462" s="17" t="s">
        <v>438</v>
      </c>
      <c r="Q1462">
        <v>0</v>
      </c>
      <c r="R1462" s="17" t="s">
        <v>439</v>
      </c>
      <c r="S1462" s="17" t="s">
        <v>440</v>
      </c>
      <c r="T1462" s="17" t="s">
        <v>438</v>
      </c>
      <c r="U1462">
        <v>0</v>
      </c>
      <c r="V1462">
        <v>0</v>
      </c>
      <c r="W1462" s="17" t="s">
        <v>3119</v>
      </c>
      <c r="X1462" s="17" t="s">
        <v>442</v>
      </c>
      <c r="Y1462">
        <v>0</v>
      </c>
      <c r="Z1462" s="17" t="s">
        <v>486</v>
      </c>
      <c r="AA1462" s="17" t="s">
        <v>443</v>
      </c>
      <c r="AB1462" s="17" t="s">
        <v>444</v>
      </c>
      <c r="AC1462">
        <v>0</v>
      </c>
      <c r="AD1462">
        <v>0</v>
      </c>
      <c r="AE1462">
        <v>0</v>
      </c>
      <c r="AF1462">
        <v>2022</v>
      </c>
      <c r="AG1462" s="1">
        <v>44562</v>
      </c>
      <c r="AH1462" s="1">
        <v>44773</v>
      </c>
      <c r="AI1462" s="1">
        <v>44785</v>
      </c>
      <c r="AJ1462" s="17" t="s">
        <v>34</v>
      </c>
      <c r="AK1462" s="17" t="s">
        <v>35</v>
      </c>
      <c r="AL1462" s="17" t="s">
        <v>10388</v>
      </c>
      <c r="AM1462" s="17">
        <f>MONTH(EMPENHO[[#This Row],[data_empenho]])</f>
        <v>2</v>
      </c>
    </row>
    <row r="1463" spans="1:39" x14ac:dyDescent="0.25">
      <c r="A1463">
        <v>8</v>
      </c>
      <c r="B1463">
        <v>801</v>
      </c>
      <c r="C1463">
        <v>10</v>
      </c>
      <c r="D1463">
        <v>301</v>
      </c>
      <c r="E1463">
        <v>6</v>
      </c>
      <c r="F1463">
        <v>0</v>
      </c>
      <c r="G1463">
        <v>2092</v>
      </c>
      <c r="H1463" s="17" t="s">
        <v>1184</v>
      </c>
      <c r="I1463">
        <v>4090</v>
      </c>
      <c r="J1463">
        <v>0</v>
      </c>
      <c r="K1463" s="17" t="s">
        <v>3120</v>
      </c>
      <c r="L1463" s="1">
        <v>44615</v>
      </c>
      <c r="M1463">
        <v>677.87</v>
      </c>
      <c r="N1463" s="17" t="s">
        <v>437</v>
      </c>
      <c r="O1463">
        <v>213</v>
      </c>
      <c r="P1463" s="17" t="s">
        <v>438</v>
      </c>
      <c r="Q1463">
        <v>0</v>
      </c>
      <c r="R1463" s="17" t="s">
        <v>439</v>
      </c>
      <c r="S1463" s="17" t="s">
        <v>440</v>
      </c>
      <c r="T1463" s="17" t="s">
        <v>438</v>
      </c>
      <c r="U1463">
        <v>0</v>
      </c>
      <c r="V1463">
        <v>0</v>
      </c>
      <c r="W1463" s="17" t="s">
        <v>3121</v>
      </c>
      <c r="X1463" s="17" t="s">
        <v>442</v>
      </c>
      <c r="Y1463">
        <v>0</v>
      </c>
      <c r="Z1463" s="17" t="s">
        <v>486</v>
      </c>
      <c r="AA1463" s="17" t="s">
        <v>443</v>
      </c>
      <c r="AB1463" s="17" t="s">
        <v>444</v>
      </c>
      <c r="AC1463">
        <v>0</v>
      </c>
      <c r="AD1463">
        <v>0</v>
      </c>
      <c r="AE1463">
        <v>0</v>
      </c>
      <c r="AF1463">
        <v>2022</v>
      </c>
      <c r="AG1463" s="1">
        <v>44562</v>
      </c>
      <c r="AH1463" s="1">
        <v>44773</v>
      </c>
      <c r="AI1463" s="1">
        <v>44785</v>
      </c>
      <c r="AJ1463" s="17" t="s">
        <v>34</v>
      </c>
      <c r="AK1463" s="17" t="s">
        <v>35</v>
      </c>
      <c r="AL1463" s="17" t="s">
        <v>10388</v>
      </c>
      <c r="AM1463" s="17">
        <f>MONTH(EMPENHO[[#This Row],[data_empenho]])</f>
        <v>2</v>
      </c>
    </row>
    <row r="1464" spans="1:39" x14ac:dyDescent="0.25">
      <c r="A1464">
        <v>8</v>
      </c>
      <c r="B1464">
        <v>801</v>
      </c>
      <c r="C1464">
        <v>10</v>
      </c>
      <c r="D1464">
        <v>301</v>
      </c>
      <c r="E1464">
        <v>6</v>
      </c>
      <c r="F1464">
        <v>0</v>
      </c>
      <c r="G1464">
        <v>2092</v>
      </c>
      <c r="H1464" s="17" t="s">
        <v>1173</v>
      </c>
      <c r="I1464">
        <v>4090</v>
      </c>
      <c r="J1464">
        <v>0</v>
      </c>
      <c r="K1464" s="17" t="s">
        <v>3122</v>
      </c>
      <c r="L1464" s="1">
        <v>44615</v>
      </c>
      <c r="M1464">
        <v>2021.29</v>
      </c>
      <c r="N1464" s="17" t="s">
        <v>437</v>
      </c>
      <c r="O1464">
        <v>213</v>
      </c>
      <c r="P1464" s="17" t="s">
        <v>438</v>
      </c>
      <c r="Q1464">
        <v>0</v>
      </c>
      <c r="R1464" s="17" t="s">
        <v>439</v>
      </c>
      <c r="S1464" s="17" t="s">
        <v>440</v>
      </c>
      <c r="T1464" s="17" t="s">
        <v>438</v>
      </c>
      <c r="U1464">
        <v>0</v>
      </c>
      <c r="V1464">
        <v>0</v>
      </c>
      <c r="W1464" s="17" t="s">
        <v>3123</v>
      </c>
      <c r="X1464" s="17" t="s">
        <v>442</v>
      </c>
      <c r="Y1464">
        <v>0</v>
      </c>
      <c r="Z1464" s="17" t="s">
        <v>486</v>
      </c>
      <c r="AA1464" s="17" t="s">
        <v>443</v>
      </c>
      <c r="AB1464" s="17" t="s">
        <v>444</v>
      </c>
      <c r="AC1464">
        <v>0</v>
      </c>
      <c r="AD1464">
        <v>0</v>
      </c>
      <c r="AE1464">
        <v>0</v>
      </c>
      <c r="AF1464">
        <v>2022</v>
      </c>
      <c r="AG1464" s="1">
        <v>44562</v>
      </c>
      <c r="AH1464" s="1">
        <v>44773</v>
      </c>
      <c r="AI1464" s="1">
        <v>44785</v>
      </c>
      <c r="AJ1464" s="17" t="s">
        <v>34</v>
      </c>
      <c r="AK1464" s="17" t="s">
        <v>35</v>
      </c>
      <c r="AL1464" s="17" t="s">
        <v>10388</v>
      </c>
      <c r="AM1464" s="17">
        <f>MONTH(EMPENHO[[#This Row],[data_empenho]])</f>
        <v>2</v>
      </c>
    </row>
    <row r="1465" spans="1:39" x14ac:dyDescent="0.25">
      <c r="A1465">
        <v>8</v>
      </c>
      <c r="B1465">
        <v>801</v>
      </c>
      <c r="C1465">
        <v>10</v>
      </c>
      <c r="D1465">
        <v>301</v>
      </c>
      <c r="E1465">
        <v>6</v>
      </c>
      <c r="F1465">
        <v>0</v>
      </c>
      <c r="G1465">
        <v>2092</v>
      </c>
      <c r="H1465" s="17" t="s">
        <v>1176</v>
      </c>
      <c r="I1465">
        <v>4090</v>
      </c>
      <c r="J1465">
        <v>0</v>
      </c>
      <c r="K1465" s="17" t="s">
        <v>3124</v>
      </c>
      <c r="L1465" s="1">
        <v>44615</v>
      </c>
      <c r="M1465">
        <v>729.06</v>
      </c>
      <c r="N1465" s="17" t="s">
        <v>437</v>
      </c>
      <c r="O1465">
        <v>213</v>
      </c>
      <c r="P1465" s="17" t="s">
        <v>438</v>
      </c>
      <c r="Q1465">
        <v>0</v>
      </c>
      <c r="R1465" s="17" t="s">
        <v>439</v>
      </c>
      <c r="S1465" s="17" t="s">
        <v>440</v>
      </c>
      <c r="T1465" s="17" t="s">
        <v>438</v>
      </c>
      <c r="U1465">
        <v>0</v>
      </c>
      <c r="V1465">
        <v>0</v>
      </c>
      <c r="W1465" s="17" t="s">
        <v>3125</v>
      </c>
      <c r="X1465" s="17" t="s">
        <v>442</v>
      </c>
      <c r="Y1465">
        <v>0</v>
      </c>
      <c r="Z1465" s="17" t="s">
        <v>486</v>
      </c>
      <c r="AA1465" s="17" t="s">
        <v>443</v>
      </c>
      <c r="AB1465" s="17" t="s">
        <v>444</v>
      </c>
      <c r="AC1465">
        <v>0</v>
      </c>
      <c r="AD1465">
        <v>0</v>
      </c>
      <c r="AE1465">
        <v>0</v>
      </c>
      <c r="AF1465">
        <v>2022</v>
      </c>
      <c r="AG1465" s="1">
        <v>44562</v>
      </c>
      <c r="AH1465" s="1">
        <v>44773</v>
      </c>
      <c r="AI1465" s="1">
        <v>44785</v>
      </c>
      <c r="AJ1465" s="17" t="s">
        <v>34</v>
      </c>
      <c r="AK1465" s="17" t="s">
        <v>35</v>
      </c>
      <c r="AL1465" s="17" t="s">
        <v>10388</v>
      </c>
      <c r="AM1465" s="17">
        <f>MONTH(EMPENHO[[#This Row],[data_empenho]])</f>
        <v>2</v>
      </c>
    </row>
    <row r="1466" spans="1:39" x14ac:dyDescent="0.25">
      <c r="A1466">
        <v>9</v>
      </c>
      <c r="B1466">
        <v>901</v>
      </c>
      <c r="C1466">
        <v>4</v>
      </c>
      <c r="D1466">
        <v>122</v>
      </c>
      <c r="E1466">
        <v>1</v>
      </c>
      <c r="F1466">
        <v>0</v>
      </c>
      <c r="G1466">
        <v>2010</v>
      </c>
      <c r="H1466" s="17" t="s">
        <v>1173</v>
      </c>
      <c r="I1466">
        <v>1</v>
      </c>
      <c r="J1466">
        <v>0</v>
      </c>
      <c r="K1466" s="17" t="s">
        <v>3126</v>
      </c>
      <c r="L1466" s="1">
        <v>44615</v>
      </c>
      <c r="M1466">
        <v>8219.7800000000007</v>
      </c>
      <c r="N1466" s="17" t="s">
        <v>437</v>
      </c>
      <c r="O1466">
        <v>213</v>
      </c>
      <c r="P1466" s="17" t="s">
        <v>438</v>
      </c>
      <c r="Q1466">
        <v>0</v>
      </c>
      <c r="R1466" s="17" t="s">
        <v>439</v>
      </c>
      <c r="S1466" s="17" t="s">
        <v>440</v>
      </c>
      <c r="T1466" s="17" t="s">
        <v>438</v>
      </c>
      <c r="U1466">
        <v>0</v>
      </c>
      <c r="V1466">
        <v>0</v>
      </c>
      <c r="W1466" s="17" t="s">
        <v>3127</v>
      </c>
      <c r="X1466" s="17" t="s">
        <v>442</v>
      </c>
      <c r="Y1466">
        <v>0</v>
      </c>
      <c r="Z1466" s="17" t="s">
        <v>486</v>
      </c>
      <c r="AA1466" s="17" t="s">
        <v>443</v>
      </c>
      <c r="AB1466" s="17" t="s">
        <v>444</v>
      </c>
      <c r="AC1466">
        <v>0</v>
      </c>
      <c r="AD1466">
        <v>0</v>
      </c>
      <c r="AE1466">
        <v>0</v>
      </c>
      <c r="AF1466">
        <v>2022</v>
      </c>
      <c r="AG1466" s="1">
        <v>44562</v>
      </c>
      <c r="AH1466" s="1">
        <v>44773</v>
      </c>
      <c r="AI1466" s="1">
        <v>44785</v>
      </c>
      <c r="AJ1466" s="17" t="s">
        <v>34</v>
      </c>
      <c r="AK1466" s="17" t="s">
        <v>35</v>
      </c>
      <c r="AL1466" s="17" t="s">
        <v>10388</v>
      </c>
      <c r="AM1466" s="17">
        <f>MONTH(EMPENHO[[#This Row],[data_empenho]])</f>
        <v>2</v>
      </c>
    </row>
    <row r="1467" spans="1:39" x14ac:dyDescent="0.25">
      <c r="A1467">
        <v>9</v>
      </c>
      <c r="B1467">
        <v>901</v>
      </c>
      <c r="C1467">
        <v>4</v>
      </c>
      <c r="D1467">
        <v>122</v>
      </c>
      <c r="E1467">
        <v>1</v>
      </c>
      <c r="F1467">
        <v>0</v>
      </c>
      <c r="G1467">
        <v>2010</v>
      </c>
      <c r="H1467" s="17" t="s">
        <v>1181</v>
      </c>
      <c r="I1467">
        <v>1</v>
      </c>
      <c r="J1467">
        <v>0</v>
      </c>
      <c r="K1467" s="17" t="s">
        <v>3128</v>
      </c>
      <c r="L1467" s="1">
        <v>44615</v>
      </c>
      <c r="M1467">
        <v>408.65</v>
      </c>
      <c r="N1467" s="17" t="s">
        <v>437</v>
      </c>
      <c r="O1467">
        <v>213</v>
      </c>
      <c r="P1467" s="17" t="s">
        <v>438</v>
      </c>
      <c r="Q1467">
        <v>0</v>
      </c>
      <c r="R1467" s="17" t="s">
        <v>439</v>
      </c>
      <c r="S1467" s="17" t="s">
        <v>440</v>
      </c>
      <c r="T1467" s="17" t="s">
        <v>438</v>
      </c>
      <c r="U1467">
        <v>0</v>
      </c>
      <c r="V1467">
        <v>0</v>
      </c>
      <c r="W1467" s="17" t="s">
        <v>3129</v>
      </c>
      <c r="X1467" s="17" t="s">
        <v>442</v>
      </c>
      <c r="Y1467">
        <v>0</v>
      </c>
      <c r="Z1467" s="17" t="s">
        <v>486</v>
      </c>
      <c r="AA1467" s="17" t="s">
        <v>443</v>
      </c>
      <c r="AB1467" s="17" t="s">
        <v>444</v>
      </c>
      <c r="AC1467">
        <v>0</v>
      </c>
      <c r="AD1467">
        <v>0</v>
      </c>
      <c r="AE1467">
        <v>0</v>
      </c>
      <c r="AF1467">
        <v>2022</v>
      </c>
      <c r="AG1467" s="1">
        <v>44562</v>
      </c>
      <c r="AH1467" s="1">
        <v>44773</v>
      </c>
      <c r="AI1467" s="1">
        <v>44785</v>
      </c>
      <c r="AJ1467" s="17" t="s">
        <v>34</v>
      </c>
      <c r="AK1467" s="17" t="s">
        <v>35</v>
      </c>
      <c r="AL1467" s="17" t="s">
        <v>10388</v>
      </c>
      <c r="AM1467" s="17">
        <f>MONTH(EMPENHO[[#This Row],[data_empenho]])</f>
        <v>2</v>
      </c>
    </row>
    <row r="1468" spans="1:39" x14ac:dyDescent="0.25">
      <c r="A1468">
        <v>9</v>
      </c>
      <c r="B1468">
        <v>901</v>
      </c>
      <c r="C1468">
        <v>4</v>
      </c>
      <c r="D1468">
        <v>122</v>
      </c>
      <c r="E1468">
        <v>1</v>
      </c>
      <c r="F1468">
        <v>0</v>
      </c>
      <c r="G1468">
        <v>2010</v>
      </c>
      <c r="H1468" s="17" t="s">
        <v>1433</v>
      </c>
      <c r="I1468">
        <v>1</v>
      </c>
      <c r="J1468">
        <v>0</v>
      </c>
      <c r="K1468" s="17" t="s">
        <v>3130</v>
      </c>
      <c r="L1468" s="1">
        <v>44615</v>
      </c>
      <c r="M1468">
        <v>4493</v>
      </c>
      <c r="N1468" s="17" t="s">
        <v>437</v>
      </c>
      <c r="O1468">
        <v>213</v>
      </c>
      <c r="P1468" s="17" t="s">
        <v>438</v>
      </c>
      <c r="Q1468">
        <v>0</v>
      </c>
      <c r="R1468" s="17" t="s">
        <v>439</v>
      </c>
      <c r="S1468" s="17" t="s">
        <v>440</v>
      </c>
      <c r="T1468" s="17" t="s">
        <v>438</v>
      </c>
      <c r="U1468">
        <v>0</v>
      </c>
      <c r="V1468">
        <v>0</v>
      </c>
      <c r="W1468" s="17" t="s">
        <v>3131</v>
      </c>
      <c r="X1468" s="17" t="s">
        <v>442</v>
      </c>
      <c r="Y1468">
        <v>0</v>
      </c>
      <c r="Z1468" s="17" t="s">
        <v>486</v>
      </c>
      <c r="AA1468" s="17" t="s">
        <v>443</v>
      </c>
      <c r="AB1468" s="17" t="s">
        <v>444</v>
      </c>
      <c r="AC1468">
        <v>0</v>
      </c>
      <c r="AD1468">
        <v>0</v>
      </c>
      <c r="AE1468">
        <v>0</v>
      </c>
      <c r="AF1468">
        <v>2022</v>
      </c>
      <c r="AG1468" s="1">
        <v>44562</v>
      </c>
      <c r="AH1468" s="1">
        <v>44773</v>
      </c>
      <c r="AI1468" s="1">
        <v>44785</v>
      </c>
      <c r="AJ1468" s="17" t="s">
        <v>34</v>
      </c>
      <c r="AK1468" s="17" t="s">
        <v>35</v>
      </c>
      <c r="AL1468" s="17" t="s">
        <v>10388</v>
      </c>
      <c r="AM1468" s="17">
        <f>MONTH(EMPENHO[[#This Row],[data_empenho]])</f>
        <v>2</v>
      </c>
    </row>
    <row r="1469" spans="1:39" x14ac:dyDescent="0.25">
      <c r="A1469">
        <v>9</v>
      </c>
      <c r="B1469">
        <v>901</v>
      </c>
      <c r="C1469">
        <v>4</v>
      </c>
      <c r="D1469">
        <v>122</v>
      </c>
      <c r="E1469">
        <v>1</v>
      </c>
      <c r="F1469">
        <v>0</v>
      </c>
      <c r="G1469">
        <v>2010</v>
      </c>
      <c r="H1469" s="17" t="s">
        <v>1184</v>
      </c>
      <c r="I1469">
        <v>1</v>
      </c>
      <c r="J1469">
        <v>0</v>
      </c>
      <c r="K1469" s="17" t="s">
        <v>3132</v>
      </c>
      <c r="L1469" s="1">
        <v>44615</v>
      </c>
      <c r="M1469">
        <v>109.48</v>
      </c>
      <c r="N1469" s="17" t="s">
        <v>437</v>
      </c>
      <c r="O1469">
        <v>213</v>
      </c>
      <c r="P1469" s="17" t="s">
        <v>438</v>
      </c>
      <c r="Q1469">
        <v>0</v>
      </c>
      <c r="R1469" s="17" t="s">
        <v>439</v>
      </c>
      <c r="S1469" s="17" t="s">
        <v>440</v>
      </c>
      <c r="T1469" s="17" t="s">
        <v>438</v>
      </c>
      <c r="U1469">
        <v>0</v>
      </c>
      <c r="V1469">
        <v>0</v>
      </c>
      <c r="W1469" s="17" t="s">
        <v>3133</v>
      </c>
      <c r="X1469" s="17" t="s">
        <v>442</v>
      </c>
      <c r="Y1469">
        <v>0</v>
      </c>
      <c r="Z1469" s="17" t="s">
        <v>486</v>
      </c>
      <c r="AA1469" s="17" t="s">
        <v>443</v>
      </c>
      <c r="AB1469" s="17" t="s">
        <v>444</v>
      </c>
      <c r="AC1469">
        <v>0</v>
      </c>
      <c r="AD1469">
        <v>0</v>
      </c>
      <c r="AE1469">
        <v>0</v>
      </c>
      <c r="AF1469">
        <v>2022</v>
      </c>
      <c r="AG1469" s="1">
        <v>44562</v>
      </c>
      <c r="AH1469" s="1">
        <v>44773</v>
      </c>
      <c r="AI1469" s="1">
        <v>44785</v>
      </c>
      <c r="AJ1469" s="17" t="s">
        <v>34</v>
      </c>
      <c r="AK1469" s="17" t="s">
        <v>35</v>
      </c>
      <c r="AL1469" s="17" t="s">
        <v>10388</v>
      </c>
      <c r="AM1469" s="17">
        <f>MONTH(EMPENHO[[#This Row],[data_empenho]])</f>
        <v>2</v>
      </c>
    </row>
    <row r="1470" spans="1:39" x14ac:dyDescent="0.25">
      <c r="A1470">
        <v>9</v>
      </c>
      <c r="B1470">
        <v>901</v>
      </c>
      <c r="C1470">
        <v>4</v>
      </c>
      <c r="D1470">
        <v>122</v>
      </c>
      <c r="E1470">
        <v>1</v>
      </c>
      <c r="F1470">
        <v>0</v>
      </c>
      <c r="G1470">
        <v>2010</v>
      </c>
      <c r="H1470" s="17" t="s">
        <v>1176</v>
      </c>
      <c r="I1470">
        <v>1</v>
      </c>
      <c r="J1470">
        <v>0</v>
      </c>
      <c r="K1470" s="17" t="s">
        <v>3134</v>
      </c>
      <c r="L1470" s="1">
        <v>44615</v>
      </c>
      <c r="M1470">
        <v>405.06</v>
      </c>
      <c r="N1470" s="17" t="s">
        <v>437</v>
      </c>
      <c r="O1470">
        <v>213</v>
      </c>
      <c r="P1470" s="17" t="s">
        <v>438</v>
      </c>
      <c r="Q1470">
        <v>0</v>
      </c>
      <c r="R1470" s="17" t="s">
        <v>439</v>
      </c>
      <c r="S1470" s="17" t="s">
        <v>440</v>
      </c>
      <c r="T1470" s="17" t="s">
        <v>438</v>
      </c>
      <c r="U1470">
        <v>0</v>
      </c>
      <c r="V1470">
        <v>0</v>
      </c>
      <c r="W1470" s="17" t="s">
        <v>3135</v>
      </c>
      <c r="X1470" s="17" t="s">
        <v>442</v>
      </c>
      <c r="Y1470">
        <v>0</v>
      </c>
      <c r="Z1470" s="17" t="s">
        <v>486</v>
      </c>
      <c r="AA1470" s="17" t="s">
        <v>443</v>
      </c>
      <c r="AB1470" s="17" t="s">
        <v>444</v>
      </c>
      <c r="AC1470">
        <v>0</v>
      </c>
      <c r="AD1470">
        <v>0</v>
      </c>
      <c r="AE1470">
        <v>0</v>
      </c>
      <c r="AF1470">
        <v>2022</v>
      </c>
      <c r="AG1470" s="1">
        <v>44562</v>
      </c>
      <c r="AH1470" s="1">
        <v>44773</v>
      </c>
      <c r="AI1470" s="1">
        <v>44785</v>
      </c>
      <c r="AJ1470" s="17" t="s">
        <v>34</v>
      </c>
      <c r="AK1470" s="17" t="s">
        <v>35</v>
      </c>
      <c r="AL1470" s="17" t="s">
        <v>10388</v>
      </c>
      <c r="AM1470" s="17">
        <f>MONTH(EMPENHO[[#This Row],[data_empenho]])</f>
        <v>2</v>
      </c>
    </row>
    <row r="1471" spans="1:39" x14ac:dyDescent="0.25">
      <c r="A1471">
        <v>9</v>
      </c>
      <c r="B1471">
        <v>901</v>
      </c>
      <c r="C1471">
        <v>4</v>
      </c>
      <c r="D1471">
        <v>122</v>
      </c>
      <c r="E1471">
        <v>1</v>
      </c>
      <c r="F1471">
        <v>0</v>
      </c>
      <c r="G1471">
        <v>2010</v>
      </c>
      <c r="H1471" s="17" t="s">
        <v>1213</v>
      </c>
      <c r="I1471">
        <v>1</v>
      </c>
      <c r="J1471">
        <v>0</v>
      </c>
      <c r="K1471" s="17" t="s">
        <v>3136</v>
      </c>
      <c r="L1471" s="1">
        <v>44615</v>
      </c>
      <c r="M1471">
        <v>27.74</v>
      </c>
      <c r="N1471" s="17" t="s">
        <v>437</v>
      </c>
      <c r="O1471">
        <v>213</v>
      </c>
      <c r="P1471" s="17" t="s">
        <v>438</v>
      </c>
      <c r="Q1471">
        <v>0</v>
      </c>
      <c r="R1471" s="17" t="s">
        <v>439</v>
      </c>
      <c r="S1471" s="17" t="s">
        <v>440</v>
      </c>
      <c r="T1471" s="17" t="s">
        <v>438</v>
      </c>
      <c r="U1471">
        <v>0</v>
      </c>
      <c r="V1471">
        <v>0</v>
      </c>
      <c r="W1471" s="17" t="s">
        <v>3137</v>
      </c>
      <c r="X1471" s="17" t="s">
        <v>442</v>
      </c>
      <c r="Y1471">
        <v>0</v>
      </c>
      <c r="Z1471" s="17" t="s">
        <v>486</v>
      </c>
      <c r="AA1471" s="17" t="s">
        <v>443</v>
      </c>
      <c r="AB1471" s="17" t="s">
        <v>444</v>
      </c>
      <c r="AC1471">
        <v>0</v>
      </c>
      <c r="AD1471">
        <v>0</v>
      </c>
      <c r="AE1471">
        <v>0</v>
      </c>
      <c r="AF1471">
        <v>2022</v>
      </c>
      <c r="AG1471" s="1">
        <v>44562</v>
      </c>
      <c r="AH1471" s="1">
        <v>44773</v>
      </c>
      <c r="AI1471" s="1">
        <v>44785</v>
      </c>
      <c r="AJ1471" s="17" t="s">
        <v>34</v>
      </c>
      <c r="AK1471" s="17" t="s">
        <v>35</v>
      </c>
      <c r="AL1471" s="17" t="s">
        <v>10388</v>
      </c>
      <c r="AM1471" s="17">
        <f>MONTH(EMPENHO[[#This Row],[data_empenho]])</f>
        <v>2</v>
      </c>
    </row>
    <row r="1472" spans="1:39" x14ac:dyDescent="0.25">
      <c r="A1472">
        <v>9</v>
      </c>
      <c r="B1472">
        <v>902</v>
      </c>
      <c r="C1472">
        <v>8</v>
      </c>
      <c r="D1472">
        <v>244</v>
      </c>
      <c r="E1472">
        <v>11</v>
      </c>
      <c r="F1472">
        <v>0</v>
      </c>
      <c r="G1472">
        <v>2018</v>
      </c>
      <c r="H1472" s="17" t="s">
        <v>1173</v>
      </c>
      <c r="I1472">
        <v>1</v>
      </c>
      <c r="J1472">
        <v>0</v>
      </c>
      <c r="K1472" s="17" t="s">
        <v>3138</v>
      </c>
      <c r="L1472" s="1">
        <v>44615</v>
      </c>
      <c r="M1472">
        <v>7694.66</v>
      </c>
      <c r="N1472" s="17" t="s">
        <v>437</v>
      </c>
      <c r="O1472">
        <v>213</v>
      </c>
      <c r="P1472" s="17" t="s">
        <v>438</v>
      </c>
      <c r="Q1472">
        <v>0</v>
      </c>
      <c r="R1472" s="17" t="s">
        <v>439</v>
      </c>
      <c r="S1472" s="17" t="s">
        <v>440</v>
      </c>
      <c r="T1472" s="17" t="s">
        <v>438</v>
      </c>
      <c r="U1472">
        <v>0</v>
      </c>
      <c r="V1472">
        <v>0</v>
      </c>
      <c r="W1472" s="17" t="s">
        <v>3139</v>
      </c>
      <c r="X1472" s="17" t="s">
        <v>442</v>
      </c>
      <c r="Y1472">
        <v>0</v>
      </c>
      <c r="Z1472" s="17" t="s">
        <v>486</v>
      </c>
      <c r="AA1472" s="17" t="s">
        <v>443</v>
      </c>
      <c r="AB1472" s="17" t="s">
        <v>444</v>
      </c>
      <c r="AC1472">
        <v>0</v>
      </c>
      <c r="AD1472">
        <v>0</v>
      </c>
      <c r="AE1472">
        <v>0</v>
      </c>
      <c r="AF1472">
        <v>2022</v>
      </c>
      <c r="AG1472" s="1">
        <v>44562</v>
      </c>
      <c r="AH1472" s="1">
        <v>44773</v>
      </c>
      <c r="AI1472" s="1">
        <v>44785</v>
      </c>
      <c r="AJ1472" s="17" t="s">
        <v>34</v>
      </c>
      <c r="AK1472" s="17" t="s">
        <v>35</v>
      </c>
      <c r="AL1472" s="17" t="s">
        <v>10388</v>
      </c>
      <c r="AM1472" s="17">
        <f>MONTH(EMPENHO[[#This Row],[data_empenho]])</f>
        <v>2</v>
      </c>
    </row>
    <row r="1473" spans="1:39" x14ac:dyDescent="0.25">
      <c r="A1473">
        <v>9</v>
      </c>
      <c r="B1473">
        <v>902</v>
      </c>
      <c r="C1473">
        <v>8</v>
      </c>
      <c r="D1473">
        <v>244</v>
      </c>
      <c r="E1473">
        <v>11</v>
      </c>
      <c r="F1473">
        <v>0</v>
      </c>
      <c r="G1473">
        <v>2018</v>
      </c>
      <c r="H1473" s="17" t="s">
        <v>1181</v>
      </c>
      <c r="I1473">
        <v>1</v>
      </c>
      <c r="J1473">
        <v>0</v>
      </c>
      <c r="K1473" s="17" t="s">
        <v>3140</v>
      </c>
      <c r="L1473" s="1">
        <v>44615</v>
      </c>
      <c r="M1473">
        <v>408.65</v>
      </c>
      <c r="N1473" s="17" t="s">
        <v>437</v>
      </c>
      <c r="O1473">
        <v>213</v>
      </c>
      <c r="P1473" s="17" t="s">
        <v>438</v>
      </c>
      <c r="Q1473">
        <v>0</v>
      </c>
      <c r="R1473" s="17" t="s">
        <v>439</v>
      </c>
      <c r="S1473" s="17" t="s">
        <v>440</v>
      </c>
      <c r="T1473" s="17" t="s">
        <v>438</v>
      </c>
      <c r="U1473">
        <v>0</v>
      </c>
      <c r="V1473">
        <v>0</v>
      </c>
      <c r="W1473" s="17" t="s">
        <v>3141</v>
      </c>
      <c r="X1473" s="17" t="s">
        <v>442</v>
      </c>
      <c r="Y1473">
        <v>0</v>
      </c>
      <c r="Z1473" s="17" t="s">
        <v>486</v>
      </c>
      <c r="AA1473" s="17" t="s">
        <v>443</v>
      </c>
      <c r="AB1473" s="17" t="s">
        <v>444</v>
      </c>
      <c r="AC1473">
        <v>0</v>
      </c>
      <c r="AD1473">
        <v>0</v>
      </c>
      <c r="AE1473">
        <v>0</v>
      </c>
      <c r="AF1473">
        <v>2022</v>
      </c>
      <c r="AG1473" s="1">
        <v>44562</v>
      </c>
      <c r="AH1473" s="1">
        <v>44773</v>
      </c>
      <c r="AI1473" s="1">
        <v>44785</v>
      </c>
      <c r="AJ1473" s="17" t="s">
        <v>34</v>
      </c>
      <c r="AK1473" s="17" t="s">
        <v>35</v>
      </c>
      <c r="AL1473" s="17" t="s">
        <v>10388</v>
      </c>
      <c r="AM1473" s="17">
        <f>MONTH(EMPENHO[[#This Row],[data_empenho]])</f>
        <v>2</v>
      </c>
    </row>
    <row r="1474" spans="1:39" x14ac:dyDescent="0.25">
      <c r="A1474">
        <v>9</v>
      </c>
      <c r="B1474">
        <v>902</v>
      </c>
      <c r="C1474">
        <v>8</v>
      </c>
      <c r="D1474">
        <v>244</v>
      </c>
      <c r="E1474">
        <v>11</v>
      </c>
      <c r="F1474">
        <v>0</v>
      </c>
      <c r="G1474">
        <v>2018</v>
      </c>
      <c r="H1474" s="17" t="s">
        <v>1173</v>
      </c>
      <c r="I1474">
        <v>1</v>
      </c>
      <c r="J1474">
        <v>0</v>
      </c>
      <c r="K1474" s="17" t="s">
        <v>3142</v>
      </c>
      <c r="L1474" s="1">
        <v>44615</v>
      </c>
      <c r="M1474">
        <v>3681.02</v>
      </c>
      <c r="N1474" s="17" t="s">
        <v>437</v>
      </c>
      <c r="O1474">
        <v>213</v>
      </c>
      <c r="P1474" s="17" t="s">
        <v>438</v>
      </c>
      <c r="Q1474">
        <v>0</v>
      </c>
      <c r="R1474" s="17" t="s">
        <v>439</v>
      </c>
      <c r="S1474" s="17" t="s">
        <v>440</v>
      </c>
      <c r="T1474" s="17" t="s">
        <v>438</v>
      </c>
      <c r="U1474">
        <v>0</v>
      </c>
      <c r="V1474">
        <v>0</v>
      </c>
      <c r="W1474" s="17" t="s">
        <v>3143</v>
      </c>
      <c r="X1474" s="17" t="s">
        <v>442</v>
      </c>
      <c r="Y1474">
        <v>0</v>
      </c>
      <c r="Z1474" s="17" t="s">
        <v>486</v>
      </c>
      <c r="AA1474" s="17" t="s">
        <v>443</v>
      </c>
      <c r="AB1474" s="17" t="s">
        <v>444</v>
      </c>
      <c r="AC1474">
        <v>0</v>
      </c>
      <c r="AD1474">
        <v>0</v>
      </c>
      <c r="AE1474">
        <v>0</v>
      </c>
      <c r="AF1474">
        <v>2022</v>
      </c>
      <c r="AG1474" s="1">
        <v>44562</v>
      </c>
      <c r="AH1474" s="1">
        <v>44773</v>
      </c>
      <c r="AI1474" s="1">
        <v>44785</v>
      </c>
      <c r="AJ1474" s="17" t="s">
        <v>34</v>
      </c>
      <c r="AK1474" s="17" t="s">
        <v>35</v>
      </c>
      <c r="AL1474" s="17" t="s">
        <v>10388</v>
      </c>
      <c r="AM1474" s="17">
        <f>MONTH(EMPENHO[[#This Row],[data_empenho]])</f>
        <v>2</v>
      </c>
    </row>
    <row r="1475" spans="1:39" x14ac:dyDescent="0.25">
      <c r="A1475">
        <v>9</v>
      </c>
      <c r="B1475">
        <v>902</v>
      </c>
      <c r="C1475">
        <v>8</v>
      </c>
      <c r="D1475">
        <v>244</v>
      </c>
      <c r="E1475">
        <v>11</v>
      </c>
      <c r="F1475">
        <v>0</v>
      </c>
      <c r="G1475">
        <v>2018</v>
      </c>
      <c r="H1475" s="17" t="s">
        <v>1176</v>
      </c>
      <c r="I1475">
        <v>1</v>
      </c>
      <c r="J1475">
        <v>0</v>
      </c>
      <c r="K1475" s="17" t="s">
        <v>3144</v>
      </c>
      <c r="L1475" s="1">
        <v>44615</v>
      </c>
      <c r="M1475">
        <v>664.13</v>
      </c>
      <c r="N1475" s="17" t="s">
        <v>437</v>
      </c>
      <c r="O1475">
        <v>213</v>
      </c>
      <c r="P1475" s="17" t="s">
        <v>438</v>
      </c>
      <c r="Q1475">
        <v>0</v>
      </c>
      <c r="R1475" s="17" t="s">
        <v>439</v>
      </c>
      <c r="S1475" s="17" t="s">
        <v>440</v>
      </c>
      <c r="T1475" s="17" t="s">
        <v>438</v>
      </c>
      <c r="U1475">
        <v>0</v>
      </c>
      <c r="V1475">
        <v>0</v>
      </c>
      <c r="W1475" s="17" t="s">
        <v>3145</v>
      </c>
      <c r="X1475" s="17" t="s">
        <v>442</v>
      </c>
      <c r="Y1475">
        <v>0</v>
      </c>
      <c r="Z1475" s="17" t="s">
        <v>486</v>
      </c>
      <c r="AA1475" s="17" t="s">
        <v>443</v>
      </c>
      <c r="AB1475" s="17" t="s">
        <v>444</v>
      </c>
      <c r="AC1475">
        <v>0</v>
      </c>
      <c r="AD1475">
        <v>0</v>
      </c>
      <c r="AE1475">
        <v>0</v>
      </c>
      <c r="AF1475">
        <v>2022</v>
      </c>
      <c r="AG1475" s="1">
        <v>44562</v>
      </c>
      <c r="AH1475" s="1">
        <v>44773</v>
      </c>
      <c r="AI1475" s="1">
        <v>44785</v>
      </c>
      <c r="AJ1475" s="17" t="s">
        <v>34</v>
      </c>
      <c r="AK1475" s="17" t="s">
        <v>35</v>
      </c>
      <c r="AL1475" s="17" t="s">
        <v>10388</v>
      </c>
      <c r="AM1475" s="17">
        <f>MONTH(EMPENHO[[#This Row],[data_empenho]])</f>
        <v>2</v>
      </c>
    </row>
    <row r="1476" spans="1:39" x14ac:dyDescent="0.25">
      <c r="A1476">
        <v>10</v>
      </c>
      <c r="B1476">
        <v>1001</v>
      </c>
      <c r="C1476">
        <v>4</v>
      </c>
      <c r="D1476">
        <v>122</v>
      </c>
      <c r="E1476">
        <v>1</v>
      </c>
      <c r="F1476">
        <v>0</v>
      </c>
      <c r="G1476">
        <v>2050</v>
      </c>
      <c r="H1476" s="17" t="s">
        <v>1173</v>
      </c>
      <c r="I1476">
        <v>1</v>
      </c>
      <c r="J1476">
        <v>0</v>
      </c>
      <c r="K1476" s="17" t="s">
        <v>3146</v>
      </c>
      <c r="L1476" s="1">
        <v>44615</v>
      </c>
      <c r="M1476">
        <v>18534.79</v>
      </c>
      <c r="N1476" s="17" t="s">
        <v>437</v>
      </c>
      <c r="O1476">
        <v>213</v>
      </c>
      <c r="P1476" s="17" t="s">
        <v>438</v>
      </c>
      <c r="Q1476">
        <v>0</v>
      </c>
      <c r="R1476" s="17" t="s">
        <v>439</v>
      </c>
      <c r="S1476" s="17" t="s">
        <v>440</v>
      </c>
      <c r="T1476" s="17" t="s">
        <v>438</v>
      </c>
      <c r="U1476">
        <v>0</v>
      </c>
      <c r="V1476">
        <v>0</v>
      </c>
      <c r="W1476" s="17" t="s">
        <v>3147</v>
      </c>
      <c r="X1476" s="17" t="s">
        <v>442</v>
      </c>
      <c r="Y1476">
        <v>0</v>
      </c>
      <c r="Z1476" s="17" t="s">
        <v>486</v>
      </c>
      <c r="AA1476" s="17" t="s">
        <v>443</v>
      </c>
      <c r="AB1476" s="17" t="s">
        <v>444</v>
      </c>
      <c r="AC1476">
        <v>0</v>
      </c>
      <c r="AD1476">
        <v>0</v>
      </c>
      <c r="AE1476">
        <v>0</v>
      </c>
      <c r="AF1476">
        <v>2022</v>
      </c>
      <c r="AG1476" s="1">
        <v>44562</v>
      </c>
      <c r="AH1476" s="1">
        <v>44773</v>
      </c>
      <c r="AI1476" s="1">
        <v>44785</v>
      </c>
      <c r="AJ1476" s="17" t="s">
        <v>34</v>
      </c>
      <c r="AK1476" s="17" t="s">
        <v>35</v>
      </c>
      <c r="AL1476" s="17" t="s">
        <v>10388</v>
      </c>
      <c r="AM1476" s="17">
        <f>MONTH(EMPENHO[[#This Row],[data_empenho]])</f>
        <v>2</v>
      </c>
    </row>
    <row r="1477" spans="1:39" x14ac:dyDescent="0.25">
      <c r="A1477">
        <v>10</v>
      </c>
      <c r="B1477">
        <v>1001</v>
      </c>
      <c r="C1477">
        <v>4</v>
      </c>
      <c r="D1477">
        <v>122</v>
      </c>
      <c r="E1477">
        <v>1</v>
      </c>
      <c r="F1477">
        <v>0</v>
      </c>
      <c r="G1477">
        <v>2050</v>
      </c>
      <c r="H1477" s="17" t="s">
        <v>1181</v>
      </c>
      <c r="I1477">
        <v>1</v>
      </c>
      <c r="J1477">
        <v>0</v>
      </c>
      <c r="K1477" s="17" t="s">
        <v>3148</v>
      </c>
      <c r="L1477" s="1">
        <v>44615</v>
      </c>
      <c r="M1477">
        <v>1320.05</v>
      </c>
      <c r="N1477" s="17" t="s">
        <v>437</v>
      </c>
      <c r="O1477">
        <v>213</v>
      </c>
      <c r="P1477" s="17" t="s">
        <v>438</v>
      </c>
      <c r="Q1477">
        <v>0</v>
      </c>
      <c r="R1477" s="17" t="s">
        <v>439</v>
      </c>
      <c r="S1477" s="17" t="s">
        <v>440</v>
      </c>
      <c r="T1477" s="17" t="s">
        <v>438</v>
      </c>
      <c r="U1477">
        <v>0</v>
      </c>
      <c r="V1477">
        <v>0</v>
      </c>
      <c r="W1477" s="17" t="s">
        <v>3149</v>
      </c>
      <c r="X1477" s="17" t="s">
        <v>442</v>
      </c>
      <c r="Y1477">
        <v>0</v>
      </c>
      <c r="Z1477" s="17" t="s">
        <v>486</v>
      </c>
      <c r="AA1477" s="17" t="s">
        <v>443</v>
      </c>
      <c r="AB1477" s="17" t="s">
        <v>444</v>
      </c>
      <c r="AC1477">
        <v>0</v>
      </c>
      <c r="AD1477">
        <v>0</v>
      </c>
      <c r="AE1477">
        <v>0</v>
      </c>
      <c r="AF1477">
        <v>2022</v>
      </c>
      <c r="AG1477" s="1">
        <v>44562</v>
      </c>
      <c r="AH1477" s="1">
        <v>44773</v>
      </c>
      <c r="AI1477" s="1">
        <v>44785</v>
      </c>
      <c r="AJ1477" s="17" t="s">
        <v>34</v>
      </c>
      <c r="AK1477" s="17" t="s">
        <v>35</v>
      </c>
      <c r="AL1477" s="17" t="s">
        <v>10388</v>
      </c>
      <c r="AM1477" s="17">
        <f>MONTH(EMPENHO[[#This Row],[data_empenho]])</f>
        <v>2</v>
      </c>
    </row>
    <row r="1478" spans="1:39" x14ac:dyDescent="0.25">
      <c r="A1478">
        <v>10</v>
      </c>
      <c r="B1478">
        <v>1001</v>
      </c>
      <c r="C1478">
        <v>4</v>
      </c>
      <c r="D1478">
        <v>122</v>
      </c>
      <c r="E1478">
        <v>1</v>
      </c>
      <c r="F1478">
        <v>0</v>
      </c>
      <c r="G1478">
        <v>2050</v>
      </c>
      <c r="H1478" s="17" t="s">
        <v>1145</v>
      </c>
      <c r="I1478">
        <v>1</v>
      </c>
      <c r="J1478">
        <v>0</v>
      </c>
      <c r="K1478" s="17" t="s">
        <v>3150</v>
      </c>
      <c r="L1478" s="1">
        <v>44615</v>
      </c>
      <c r="M1478">
        <v>337.94</v>
      </c>
      <c r="N1478" s="17" t="s">
        <v>437</v>
      </c>
      <c r="O1478">
        <v>213</v>
      </c>
      <c r="P1478" s="17" t="s">
        <v>438</v>
      </c>
      <c r="Q1478">
        <v>0</v>
      </c>
      <c r="R1478" s="17" t="s">
        <v>439</v>
      </c>
      <c r="S1478" s="17" t="s">
        <v>440</v>
      </c>
      <c r="T1478" s="17" t="s">
        <v>438</v>
      </c>
      <c r="U1478">
        <v>0</v>
      </c>
      <c r="V1478">
        <v>0</v>
      </c>
      <c r="W1478" s="17" t="s">
        <v>3151</v>
      </c>
      <c r="X1478" s="17" t="s">
        <v>442</v>
      </c>
      <c r="Y1478">
        <v>0</v>
      </c>
      <c r="Z1478" s="17" t="s">
        <v>486</v>
      </c>
      <c r="AA1478" s="17" t="s">
        <v>443</v>
      </c>
      <c r="AB1478" s="17" t="s">
        <v>444</v>
      </c>
      <c r="AC1478">
        <v>0</v>
      </c>
      <c r="AD1478">
        <v>0</v>
      </c>
      <c r="AE1478">
        <v>0</v>
      </c>
      <c r="AF1478">
        <v>2022</v>
      </c>
      <c r="AG1478" s="1">
        <v>44562</v>
      </c>
      <c r="AH1478" s="1">
        <v>44773</v>
      </c>
      <c r="AI1478" s="1">
        <v>44785</v>
      </c>
      <c r="AJ1478" s="17" t="s">
        <v>34</v>
      </c>
      <c r="AK1478" s="17" t="s">
        <v>35</v>
      </c>
      <c r="AL1478" s="17" t="s">
        <v>10388</v>
      </c>
      <c r="AM1478" s="17">
        <f>MONTH(EMPENHO[[#This Row],[data_empenho]])</f>
        <v>2</v>
      </c>
    </row>
    <row r="1479" spans="1:39" x14ac:dyDescent="0.25">
      <c r="A1479">
        <v>10</v>
      </c>
      <c r="B1479">
        <v>1001</v>
      </c>
      <c r="C1479">
        <v>4</v>
      </c>
      <c r="D1479">
        <v>122</v>
      </c>
      <c r="E1479">
        <v>1</v>
      </c>
      <c r="F1479">
        <v>0</v>
      </c>
      <c r="G1479">
        <v>2050</v>
      </c>
      <c r="H1479" s="17" t="s">
        <v>1433</v>
      </c>
      <c r="I1479">
        <v>1</v>
      </c>
      <c r="J1479">
        <v>0</v>
      </c>
      <c r="K1479" s="17" t="s">
        <v>3152</v>
      </c>
      <c r="L1479" s="1">
        <v>44615</v>
      </c>
      <c r="M1479">
        <v>4493</v>
      </c>
      <c r="N1479" s="17" t="s">
        <v>437</v>
      </c>
      <c r="O1479">
        <v>213</v>
      </c>
      <c r="P1479" s="17" t="s">
        <v>438</v>
      </c>
      <c r="Q1479">
        <v>0</v>
      </c>
      <c r="R1479" s="17" t="s">
        <v>439</v>
      </c>
      <c r="S1479" s="17" t="s">
        <v>440</v>
      </c>
      <c r="T1479" s="17" t="s">
        <v>438</v>
      </c>
      <c r="U1479">
        <v>0</v>
      </c>
      <c r="V1479">
        <v>0</v>
      </c>
      <c r="W1479" s="17" t="s">
        <v>3153</v>
      </c>
      <c r="X1479" s="17" t="s">
        <v>442</v>
      </c>
      <c r="Y1479">
        <v>0</v>
      </c>
      <c r="Z1479" s="17" t="s">
        <v>486</v>
      </c>
      <c r="AA1479" s="17" t="s">
        <v>443</v>
      </c>
      <c r="AB1479" s="17" t="s">
        <v>444</v>
      </c>
      <c r="AC1479">
        <v>0</v>
      </c>
      <c r="AD1479">
        <v>0</v>
      </c>
      <c r="AE1479">
        <v>0</v>
      </c>
      <c r="AF1479">
        <v>2022</v>
      </c>
      <c r="AG1479" s="1">
        <v>44562</v>
      </c>
      <c r="AH1479" s="1">
        <v>44773</v>
      </c>
      <c r="AI1479" s="1">
        <v>44785</v>
      </c>
      <c r="AJ1479" s="17" t="s">
        <v>34</v>
      </c>
      <c r="AK1479" s="17" t="s">
        <v>35</v>
      </c>
      <c r="AL1479" s="17" t="s">
        <v>10388</v>
      </c>
      <c r="AM1479" s="17">
        <f>MONTH(EMPENHO[[#This Row],[data_empenho]])</f>
        <v>2</v>
      </c>
    </row>
    <row r="1480" spans="1:39" x14ac:dyDescent="0.25">
      <c r="A1480">
        <v>10</v>
      </c>
      <c r="B1480">
        <v>1001</v>
      </c>
      <c r="C1480">
        <v>4</v>
      </c>
      <c r="D1480">
        <v>122</v>
      </c>
      <c r="E1480">
        <v>1</v>
      </c>
      <c r="F1480">
        <v>0</v>
      </c>
      <c r="G1480">
        <v>2050</v>
      </c>
      <c r="H1480" s="17" t="s">
        <v>1273</v>
      </c>
      <c r="I1480">
        <v>1</v>
      </c>
      <c r="J1480">
        <v>0</v>
      </c>
      <c r="K1480" s="17" t="s">
        <v>3154</v>
      </c>
      <c r="L1480" s="1">
        <v>44615</v>
      </c>
      <c r="M1480">
        <v>3693.86</v>
      </c>
      <c r="N1480" s="17" t="s">
        <v>437</v>
      </c>
      <c r="O1480">
        <v>213</v>
      </c>
      <c r="P1480" s="17" t="s">
        <v>438</v>
      </c>
      <c r="Q1480">
        <v>0</v>
      </c>
      <c r="R1480" s="17" t="s">
        <v>439</v>
      </c>
      <c r="S1480" s="17" t="s">
        <v>440</v>
      </c>
      <c r="T1480" s="17" t="s">
        <v>438</v>
      </c>
      <c r="U1480">
        <v>0</v>
      </c>
      <c r="V1480">
        <v>0</v>
      </c>
      <c r="W1480" s="17" t="s">
        <v>3155</v>
      </c>
      <c r="X1480" s="17" t="s">
        <v>442</v>
      </c>
      <c r="Y1480">
        <v>0</v>
      </c>
      <c r="Z1480" s="17" t="s">
        <v>486</v>
      </c>
      <c r="AA1480" s="17" t="s">
        <v>443</v>
      </c>
      <c r="AB1480" s="17" t="s">
        <v>444</v>
      </c>
      <c r="AC1480">
        <v>0</v>
      </c>
      <c r="AD1480">
        <v>0</v>
      </c>
      <c r="AE1480">
        <v>0</v>
      </c>
      <c r="AF1480">
        <v>2022</v>
      </c>
      <c r="AG1480" s="1">
        <v>44562</v>
      </c>
      <c r="AH1480" s="1">
        <v>44773</v>
      </c>
      <c r="AI1480" s="1">
        <v>44785</v>
      </c>
      <c r="AJ1480" s="17" t="s">
        <v>34</v>
      </c>
      <c r="AK1480" s="17" t="s">
        <v>35</v>
      </c>
      <c r="AL1480" s="17" t="s">
        <v>10388</v>
      </c>
      <c r="AM1480" s="17">
        <f>MONTH(EMPENHO[[#This Row],[data_empenho]])</f>
        <v>2</v>
      </c>
    </row>
    <row r="1481" spans="1:39" x14ac:dyDescent="0.25">
      <c r="A1481">
        <v>10</v>
      </c>
      <c r="B1481">
        <v>1001</v>
      </c>
      <c r="C1481">
        <v>4</v>
      </c>
      <c r="D1481">
        <v>122</v>
      </c>
      <c r="E1481">
        <v>1</v>
      </c>
      <c r="F1481">
        <v>0</v>
      </c>
      <c r="G1481">
        <v>2050</v>
      </c>
      <c r="H1481" s="17" t="s">
        <v>1176</v>
      </c>
      <c r="I1481">
        <v>1</v>
      </c>
      <c r="J1481">
        <v>0</v>
      </c>
      <c r="K1481" s="17" t="s">
        <v>3156</v>
      </c>
      <c r="L1481" s="1">
        <v>44615</v>
      </c>
      <c r="M1481">
        <v>1873.96</v>
      </c>
      <c r="N1481" s="17" t="s">
        <v>437</v>
      </c>
      <c r="O1481">
        <v>213</v>
      </c>
      <c r="P1481" s="17" t="s">
        <v>438</v>
      </c>
      <c r="Q1481">
        <v>0</v>
      </c>
      <c r="R1481" s="17" t="s">
        <v>439</v>
      </c>
      <c r="S1481" s="17" t="s">
        <v>440</v>
      </c>
      <c r="T1481" s="17" t="s">
        <v>438</v>
      </c>
      <c r="U1481">
        <v>0</v>
      </c>
      <c r="V1481">
        <v>0</v>
      </c>
      <c r="W1481" s="17" t="s">
        <v>3157</v>
      </c>
      <c r="X1481" s="17" t="s">
        <v>442</v>
      </c>
      <c r="Y1481">
        <v>0</v>
      </c>
      <c r="Z1481" s="17" t="s">
        <v>486</v>
      </c>
      <c r="AA1481" s="17" t="s">
        <v>443</v>
      </c>
      <c r="AB1481" s="17" t="s">
        <v>444</v>
      </c>
      <c r="AC1481">
        <v>0</v>
      </c>
      <c r="AD1481">
        <v>0</v>
      </c>
      <c r="AE1481">
        <v>0</v>
      </c>
      <c r="AF1481">
        <v>2022</v>
      </c>
      <c r="AG1481" s="1">
        <v>44562</v>
      </c>
      <c r="AH1481" s="1">
        <v>44773</v>
      </c>
      <c r="AI1481" s="1">
        <v>44785</v>
      </c>
      <c r="AJ1481" s="17" t="s">
        <v>34</v>
      </c>
      <c r="AK1481" s="17" t="s">
        <v>35</v>
      </c>
      <c r="AL1481" s="17" t="s">
        <v>10388</v>
      </c>
      <c r="AM1481" s="17">
        <f>MONTH(EMPENHO[[#This Row],[data_empenho]])</f>
        <v>2</v>
      </c>
    </row>
    <row r="1482" spans="1:39" x14ac:dyDescent="0.25">
      <c r="A1482">
        <v>10</v>
      </c>
      <c r="B1482">
        <v>1001</v>
      </c>
      <c r="C1482">
        <v>4</v>
      </c>
      <c r="D1482">
        <v>122</v>
      </c>
      <c r="E1482">
        <v>1</v>
      </c>
      <c r="F1482">
        <v>0</v>
      </c>
      <c r="G1482">
        <v>2050</v>
      </c>
      <c r="H1482" s="17" t="s">
        <v>1145</v>
      </c>
      <c r="I1482">
        <v>1</v>
      </c>
      <c r="J1482">
        <v>0</v>
      </c>
      <c r="K1482" s="17" t="s">
        <v>3158</v>
      </c>
      <c r="L1482" s="1">
        <v>44615</v>
      </c>
      <c r="M1482">
        <v>1146.3499999999999</v>
      </c>
      <c r="N1482" s="17" t="s">
        <v>437</v>
      </c>
      <c r="O1482">
        <v>213</v>
      </c>
      <c r="P1482" s="17" t="s">
        <v>438</v>
      </c>
      <c r="Q1482">
        <v>0</v>
      </c>
      <c r="R1482" s="17" t="s">
        <v>439</v>
      </c>
      <c r="S1482" s="17" t="s">
        <v>440</v>
      </c>
      <c r="T1482" s="17" t="s">
        <v>438</v>
      </c>
      <c r="U1482">
        <v>0</v>
      </c>
      <c r="V1482">
        <v>0</v>
      </c>
      <c r="W1482" s="17" t="s">
        <v>3159</v>
      </c>
      <c r="X1482" s="17" t="s">
        <v>442</v>
      </c>
      <c r="Y1482">
        <v>0</v>
      </c>
      <c r="Z1482" s="17" t="s">
        <v>486</v>
      </c>
      <c r="AA1482" s="17" t="s">
        <v>443</v>
      </c>
      <c r="AB1482" s="17" t="s">
        <v>444</v>
      </c>
      <c r="AC1482">
        <v>0</v>
      </c>
      <c r="AD1482">
        <v>0</v>
      </c>
      <c r="AE1482">
        <v>0</v>
      </c>
      <c r="AF1482">
        <v>2022</v>
      </c>
      <c r="AG1482" s="1">
        <v>44562</v>
      </c>
      <c r="AH1482" s="1">
        <v>44773</v>
      </c>
      <c r="AI1482" s="1">
        <v>44785</v>
      </c>
      <c r="AJ1482" s="17" t="s">
        <v>34</v>
      </c>
      <c r="AK1482" s="17" t="s">
        <v>35</v>
      </c>
      <c r="AL1482" s="17" t="s">
        <v>10388</v>
      </c>
      <c r="AM1482" s="17">
        <f>MONTH(EMPENHO[[#This Row],[data_empenho]])</f>
        <v>2</v>
      </c>
    </row>
    <row r="1483" spans="1:39" x14ac:dyDescent="0.25">
      <c r="A1483">
        <v>2</v>
      </c>
      <c r="B1483">
        <v>201</v>
      </c>
      <c r="C1483">
        <v>4</v>
      </c>
      <c r="D1483">
        <v>122</v>
      </c>
      <c r="E1483">
        <v>1</v>
      </c>
      <c r="F1483">
        <v>0</v>
      </c>
      <c r="G1483">
        <v>2078</v>
      </c>
      <c r="H1483" s="17" t="s">
        <v>1145</v>
      </c>
      <c r="I1483">
        <v>1</v>
      </c>
      <c r="J1483">
        <v>0</v>
      </c>
      <c r="K1483" s="17" t="s">
        <v>3160</v>
      </c>
      <c r="L1483" s="1">
        <v>44615</v>
      </c>
      <c r="M1483">
        <v>1039.82</v>
      </c>
      <c r="N1483" s="17" t="s">
        <v>437</v>
      </c>
      <c r="O1483">
        <v>213</v>
      </c>
      <c r="P1483" s="17" t="s">
        <v>438</v>
      </c>
      <c r="Q1483">
        <v>0</v>
      </c>
      <c r="R1483" s="17" t="s">
        <v>439</v>
      </c>
      <c r="S1483" s="17" t="s">
        <v>440</v>
      </c>
      <c r="T1483" s="17" t="s">
        <v>438</v>
      </c>
      <c r="U1483">
        <v>0</v>
      </c>
      <c r="V1483">
        <v>0</v>
      </c>
      <c r="W1483" s="17" t="s">
        <v>3161</v>
      </c>
      <c r="X1483" s="17" t="s">
        <v>442</v>
      </c>
      <c r="Y1483">
        <v>0</v>
      </c>
      <c r="Z1483" s="17" t="s">
        <v>486</v>
      </c>
      <c r="AA1483" s="17" t="s">
        <v>443</v>
      </c>
      <c r="AB1483" s="17" t="s">
        <v>444</v>
      </c>
      <c r="AC1483">
        <v>0</v>
      </c>
      <c r="AD1483">
        <v>0</v>
      </c>
      <c r="AE1483">
        <v>0</v>
      </c>
      <c r="AF1483">
        <v>2022</v>
      </c>
      <c r="AG1483" s="1">
        <v>44562</v>
      </c>
      <c r="AH1483" s="1">
        <v>44773</v>
      </c>
      <c r="AI1483" s="1">
        <v>44785</v>
      </c>
      <c r="AJ1483" s="17" t="s">
        <v>34</v>
      </c>
      <c r="AK1483" s="17" t="s">
        <v>35</v>
      </c>
      <c r="AL1483" s="17" t="s">
        <v>10388</v>
      </c>
      <c r="AM1483" s="17">
        <f>MONTH(EMPENHO[[#This Row],[data_empenho]])</f>
        <v>2</v>
      </c>
    </row>
    <row r="1484" spans="1:39" x14ac:dyDescent="0.25">
      <c r="A1484">
        <v>9</v>
      </c>
      <c r="B1484">
        <v>904</v>
      </c>
      <c r="C1484">
        <v>8</v>
      </c>
      <c r="D1484">
        <v>243</v>
      </c>
      <c r="E1484">
        <v>11</v>
      </c>
      <c r="F1484">
        <v>0</v>
      </c>
      <c r="G1484">
        <v>2107</v>
      </c>
      <c r="H1484" s="17" t="s">
        <v>1606</v>
      </c>
      <c r="I1484">
        <v>1</v>
      </c>
      <c r="J1484">
        <v>0</v>
      </c>
      <c r="K1484" s="17" t="s">
        <v>3162</v>
      </c>
      <c r="L1484" s="1">
        <v>44615</v>
      </c>
      <c r="M1484">
        <v>10134.15</v>
      </c>
      <c r="N1484" s="17" t="s">
        <v>437</v>
      </c>
      <c r="O1484">
        <v>213</v>
      </c>
      <c r="P1484" s="17" t="s">
        <v>438</v>
      </c>
      <c r="Q1484">
        <v>0</v>
      </c>
      <c r="R1484" s="17" t="s">
        <v>439</v>
      </c>
      <c r="S1484" s="17" t="s">
        <v>440</v>
      </c>
      <c r="T1484" s="17" t="s">
        <v>438</v>
      </c>
      <c r="U1484">
        <v>0</v>
      </c>
      <c r="V1484">
        <v>0</v>
      </c>
      <c r="W1484" s="17" t="s">
        <v>3163</v>
      </c>
      <c r="X1484" s="17" t="s">
        <v>442</v>
      </c>
      <c r="Y1484">
        <v>0</v>
      </c>
      <c r="Z1484" s="17" t="s">
        <v>486</v>
      </c>
      <c r="AA1484" s="17" t="s">
        <v>443</v>
      </c>
      <c r="AB1484" s="17" t="s">
        <v>444</v>
      </c>
      <c r="AC1484">
        <v>0</v>
      </c>
      <c r="AD1484">
        <v>0</v>
      </c>
      <c r="AE1484">
        <v>0</v>
      </c>
      <c r="AF1484">
        <v>2022</v>
      </c>
      <c r="AG1484" s="1">
        <v>44562</v>
      </c>
      <c r="AH1484" s="1">
        <v>44773</v>
      </c>
      <c r="AI1484" s="1">
        <v>44785</v>
      </c>
      <c r="AJ1484" s="17" t="s">
        <v>34</v>
      </c>
      <c r="AK1484" s="17" t="s">
        <v>35</v>
      </c>
      <c r="AL1484" s="17" t="s">
        <v>10388</v>
      </c>
      <c r="AM1484" s="17">
        <f>MONTH(EMPENHO[[#This Row],[data_empenho]])</f>
        <v>2</v>
      </c>
    </row>
    <row r="1485" spans="1:39" x14ac:dyDescent="0.25">
      <c r="A1485">
        <v>2</v>
      </c>
      <c r="B1485">
        <v>201</v>
      </c>
      <c r="C1485">
        <v>4</v>
      </c>
      <c r="D1485">
        <v>122</v>
      </c>
      <c r="E1485">
        <v>1</v>
      </c>
      <c r="F1485">
        <v>0</v>
      </c>
      <c r="G1485">
        <v>2078</v>
      </c>
      <c r="H1485" s="17" t="s">
        <v>1433</v>
      </c>
      <c r="I1485">
        <v>1</v>
      </c>
      <c r="J1485">
        <v>0</v>
      </c>
      <c r="K1485" s="17" t="s">
        <v>3164</v>
      </c>
      <c r="L1485" s="1">
        <v>44615</v>
      </c>
      <c r="M1485">
        <v>24714</v>
      </c>
      <c r="N1485" s="17" t="s">
        <v>437</v>
      </c>
      <c r="O1485">
        <v>213</v>
      </c>
      <c r="P1485" s="17" t="s">
        <v>438</v>
      </c>
      <c r="Q1485">
        <v>0</v>
      </c>
      <c r="R1485" s="17" t="s">
        <v>439</v>
      </c>
      <c r="S1485" s="17" t="s">
        <v>440</v>
      </c>
      <c r="T1485" s="17" t="s">
        <v>438</v>
      </c>
      <c r="U1485">
        <v>0</v>
      </c>
      <c r="V1485">
        <v>0</v>
      </c>
      <c r="W1485" s="17" t="s">
        <v>3165</v>
      </c>
      <c r="X1485" s="17" t="s">
        <v>442</v>
      </c>
      <c r="Y1485">
        <v>0</v>
      </c>
      <c r="Z1485" s="17" t="s">
        <v>486</v>
      </c>
      <c r="AA1485" s="17" t="s">
        <v>443</v>
      </c>
      <c r="AB1485" s="17" t="s">
        <v>444</v>
      </c>
      <c r="AC1485">
        <v>0</v>
      </c>
      <c r="AD1485">
        <v>0</v>
      </c>
      <c r="AE1485">
        <v>0</v>
      </c>
      <c r="AF1485">
        <v>2022</v>
      </c>
      <c r="AG1485" s="1">
        <v>44562</v>
      </c>
      <c r="AH1485" s="1">
        <v>44773</v>
      </c>
      <c r="AI1485" s="1">
        <v>44785</v>
      </c>
      <c r="AJ1485" s="17" t="s">
        <v>34</v>
      </c>
      <c r="AK1485" s="17" t="s">
        <v>35</v>
      </c>
      <c r="AL1485" s="17" t="s">
        <v>10388</v>
      </c>
      <c r="AM1485" s="17">
        <f>MONTH(EMPENHO[[#This Row],[data_empenho]])</f>
        <v>2</v>
      </c>
    </row>
    <row r="1486" spans="1:39" x14ac:dyDescent="0.25">
      <c r="A1486">
        <v>2</v>
      </c>
      <c r="B1486">
        <v>201</v>
      </c>
      <c r="C1486">
        <v>4</v>
      </c>
      <c r="D1486">
        <v>122</v>
      </c>
      <c r="E1486">
        <v>1</v>
      </c>
      <c r="F1486">
        <v>0</v>
      </c>
      <c r="G1486">
        <v>2078</v>
      </c>
      <c r="H1486" s="17" t="s">
        <v>1184</v>
      </c>
      <c r="I1486">
        <v>1</v>
      </c>
      <c r="J1486">
        <v>0</v>
      </c>
      <c r="K1486" s="17" t="s">
        <v>3166</v>
      </c>
      <c r="L1486" s="1">
        <v>44615</v>
      </c>
      <c r="M1486">
        <v>1664.22</v>
      </c>
      <c r="N1486" s="17" t="s">
        <v>437</v>
      </c>
      <c r="O1486">
        <v>213</v>
      </c>
      <c r="P1486" s="17" t="s">
        <v>438</v>
      </c>
      <c r="Q1486">
        <v>0</v>
      </c>
      <c r="R1486" s="17" t="s">
        <v>439</v>
      </c>
      <c r="S1486" s="17" t="s">
        <v>440</v>
      </c>
      <c r="T1486" s="17" t="s">
        <v>438</v>
      </c>
      <c r="U1486">
        <v>0</v>
      </c>
      <c r="V1486">
        <v>0</v>
      </c>
      <c r="W1486" s="17" t="s">
        <v>3167</v>
      </c>
      <c r="X1486" s="17" t="s">
        <v>442</v>
      </c>
      <c r="Y1486">
        <v>0</v>
      </c>
      <c r="Z1486" s="17" t="s">
        <v>486</v>
      </c>
      <c r="AA1486" s="17" t="s">
        <v>443</v>
      </c>
      <c r="AB1486" s="17" t="s">
        <v>444</v>
      </c>
      <c r="AC1486">
        <v>0</v>
      </c>
      <c r="AD1486">
        <v>0</v>
      </c>
      <c r="AE1486">
        <v>0</v>
      </c>
      <c r="AF1486">
        <v>2022</v>
      </c>
      <c r="AG1486" s="1">
        <v>44562</v>
      </c>
      <c r="AH1486" s="1">
        <v>44773</v>
      </c>
      <c r="AI1486" s="1">
        <v>44785</v>
      </c>
      <c r="AJ1486" s="17" t="s">
        <v>34</v>
      </c>
      <c r="AK1486" s="17" t="s">
        <v>35</v>
      </c>
      <c r="AL1486" s="17" t="s">
        <v>10388</v>
      </c>
      <c r="AM1486" s="17">
        <f>MONTH(EMPENHO[[#This Row],[data_empenho]])</f>
        <v>2</v>
      </c>
    </row>
    <row r="1487" spans="1:39" x14ac:dyDescent="0.25">
      <c r="A1487">
        <v>2</v>
      </c>
      <c r="B1487">
        <v>203</v>
      </c>
      <c r="C1487">
        <v>4</v>
      </c>
      <c r="D1487">
        <v>122</v>
      </c>
      <c r="E1487">
        <v>1</v>
      </c>
      <c r="F1487">
        <v>0</v>
      </c>
      <c r="G1487">
        <v>2081</v>
      </c>
      <c r="H1487" s="17" t="s">
        <v>1173</v>
      </c>
      <c r="I1487">
        <v>1</v>
      </c>
      <c r="J1487">
        <v>0</v>
      </c>
      <c r="K1487" s="17" t="s">
        <v>3168</v>
      </c>
      <c r="L1487" s="1">
        <v>44615</v>
      </c>
      <c r="M1487">
        <v>12269.87</v>
      </c>
      <c r="N1487" s="17" t="s">
        <v>437</v>
      </c>
      <c r="O1487">
        <v>213</v>
      </c>
      <c r="P1487" s="17" t="s">
        <v>438</v>
      </c>
      <c r="Q1487">
        <v>0</v>
      </c>
      <c r="R1487" s="17" t="s">
        <v>439</v>
      </c>
      <c r="S1487" s="17" t="s">
        <v>440</v>
      </c>
      <c r="T1487" s="17" t="s">
        <v>438</v>
      </c>
      <c r="U1487">
        <v>0</v>
      </c>
      <c r="V1487">
        <v>0</v>
      </c>
      <c r="W1487" s="17" t="s">
        <v>3169</v>
      </c>
      <c r="X1487" s="17" t="s">
        <v>442</v>
      </c>
      <c r="Y1487">
        <v>0</v>
      </c>
      <c r="Z1487" s="17" t="s">
        <v>486</v>
      </c>
      <c r="AA1487" s="17" t="s">
        <v>443</v>
      </c>
      <c r="AB1487" s="17" t="s">
        <v>444</v>
      </c>
      <c r="AC1487">
        <v>0</v>
      </c>
      <c r="AD1487">
        <v>0</v>
      </c>
      <c r="AE1487">
        <v>0</v>
      </c>
      <c r="AF1487">
        <v>2022</v>
      </c>
      <c r="AG1487" s="1">
        <v>44562</v>
      </c>
      <c r="AH1487" s="1">
        <v>44773</v>
      </c>
      <c r="AI1487" s="1">
        <v>44785</v>
      </c>
      <c r="AJ1487" s="17" t="s">
        <v>34</v>
      </c>
      <c r="AK1487" s="17" t="s">
        <v>35</v>
      </c>
      <c r="AL1487" s="17" t="s">
        <v>10388</v>
      </c>
      <c r="AM1487" s="17">
        <f>MONTH(EMPENHO[[#This Row],[data_empenho]])</f>
        <v>2</v>
      </c>
    </row>
    <row r="1488" spans="1:39" x14ac:dyDescent="0.25">
      <c r="A1488">
        <v>3</v>
      </c>
      <c r="B1488">
        <v>301</v>
      </c>
      <c r="C1488">
        <v>4</v>
      </c>
      <c r="D1488">
        <v>122</v>
      </c>
      <c r="E1488">
        <v>1</v>
      </c>
      <c r="F1488">
        <v>0</v>
      </c>
      <c r="G1488">
        <v>2068</v>
      </c>
      <c r="H1488" s="17" t="s">
        <v>1433</v>
      </c>
      <c r="I1488">
        <v>1</v>
      </c>
      <c r="J1488">
        <v>0</v>
      </c>
      <c r="K1488" s="17" t="s">
        <v>3170</v>
      </c>
      <c r="L1488" s="1">
        <v>44615</v>
      </c>
      <c r="M1488">
        <v>4493</v>
      </c>
      <c r="N1488" s="17" t="s">
        <v>437</v>
      </c>
      <c r="O1488">
        <v>213</v>
      </c>
      <c r="P1488" s="17" t="s">
        <v>438</v>
      </c>
      <c r="Q1488">
        <v>0</v>
      </c>
      <c r="R1488" s="17" t="s">
        <v>439</v>
      </c>
      <c r="S1488" s="17" t="s">
        <v>440</v>
      </c>
      <c r="T1488" s="17" t="s">
        <v>438</v>
      </c>
      <c r="U1488">
        <v>0</v>
      </c>
      <c r="V1488">
        <v>0</v>
      </c>
      <c r="W1488" s="17" t="s">
        <v>3171</v>
      </c>
      <c r="X1488" s="17" t="s">
        <v>442</v>
      </c>
      <c r="Y1488">
        <v>0</v>
      </c>
      <c r="Z1488" s="17" t="s">
        <v>486</v>
      </c>
      <c r="AA1488" s="17" t="s">
        <v>443</v>
      </c>
      <c r="AB1488" s="17" t="s">
        <v>444</v>
      </c>
      <c r="AC1488">
        <v>0</v>
      </c>
      <c r="AD1488">
        <v>0</v>
      </c>
      <c r="AE1488">
        <v>0</v>
      </c>
      <c r="AF1488">
        <v>2022</v>
      </c>
      <c r="AG1488" s="1">
        <v>44562</v>
      </c>
      <c r="AH1488" s="1">
        <v>44773</v>
      </c>
      <c r="AI1488" s="1">
        <v>44785</v>
      </c>
      <c r="AJ1488" s="17" t="s">
        <v>34</v>
      </c>
      <c r="AK1488" s="17" t="s">
        <v>35</v>
      </c>
      <c r="AL1488" s="17" t="s">
        <v>10388</v>
      </c>
      <c r="AM1488" s="17">
        <f>MONTH(EMPENHO[[#This Row],[data_empenho]])</f>
        <v>2</v>
      </c>
    </row>
    <row r="1489" spans="1:39" x14ac:dyDescent="0.25">
      <c r="A1489">
        <v>4</v>
      </c>
      <c r="B1489">
        <v>401</v>
      </c>
      <c r="C1489">
        <v>4</v>
      </c>
      <c r="D1489">
        <v>123</v>
      </c>
      <c r="E1489">
        <v>1</v>
      </c>
      <c r="F1489">
        <v>0</v>
      </c>
      <c r="G1489">
        <v>2075</v>
      </c>
      <c r="H1489" s="17" t="s">
        <v>1433</v>
      </c>
      <c r="I1489">
        <v>1</v>
      </c>
      <c r="J1489">
        <v>0</v>
      </c>
      <c r="K1489" s="17" t="s">
        <v>3172</v>
      </c>
      <c r="L1489" s="1">
        <v>44615</v>
      </c>
      <c r="M1489">
        <v>4493</v>
      </c>
      <c r="N1489" s="17" t="s">
        <v>437</v>
      </c>
      <c r="O1489">
        <v>213</v>
      </c>
      <c r="P1489" s="17" t="s">
        <v>438</v>
      </c>
      <c r="Q1489">
        <v>0</v>
      </c>
      <c r="R1489" s="17" t="s">
        <v>439</v>
      </c>
      <c r="S1489" s="17" t="s">
        <v>440</v>
      </c>
      <c r="T1489" s="17" t="s">
        <v>438</v>
      </c>
      <c r="U1489">
        <v>0</v>
      </c>
      <c r="V1489">
        <v>0</v>
      </c>
      <c r="W1489" s="17" t="s">
        <v>3173</v>
      </c>
      <c r="X1489" s="17" t="s">
        <v>442</v>
      </c>
      <c r="Y1489">
        <v>0</v>
      </c>
      <c r="Z1489" s="17" t="s">
        <v>486</v>
      </c>
      <c r="AA1489" s="17" t="s">
        <v>443</v>
      </c>
      <c r="AB1489" s="17" t="s">
        <v>444</v>
      </c>
      <c r="AC1489">
        <v>0</v>
      </c>
      <c r="AD1489">
        <v>0</v>
      </c>
      <c r="AE1489">
        <v>0</v>
      </c>
      <c r="AF1489">
        <v>2022</v>
      </c>
      <c r="AG1489" s="1">
        <v>44562</v>
      </c>
      <c r="AH1489" s="1">
        <v>44773</v>
      </c>
      <c r="AI1489" s="1">
        <v>44785</v>
      </c>
      <c r="AJ1489" s="17" t="s">
        <v>34</v>
      </c>
      <c r="AK1489" s="17" t="s">
        <v>35</v>
      </c>
      <c r="AL1489" s="17" t="s">
        <v>10388</v>
      </c>
      <c r="AM1489" s="17">
        <f>MONTH(EMPENHO[[#This Row],[data_empenho]])</f>
        <v>2</v>
      </c>
    </row>
    <row r="1490" spans="1:39" x14ac:dyDescent="0.25">
      <c r="A1490">
        <v>4</v>
      </c>
      <c r="B1490">
        <v>401</v>
      </c>
      <c r="C1490">
        <v>4</v>
      </c>
      <c r="D1490">
        <v>123</v>
      </c>
      <c r="E1490">
        <v>1</v>
      </c>
      <c r="F1490">
        <v>0</v>
      </c>
      <c r="G1490">
        <v>2075</v>
      </c>
      <c r="H1490" s="17" t="s">
        <v>1173</v>
      </c>
      <c r="I1490">
        <v>1</v>
      </c>
      <c r="J1490">
        <v>0</v>
      </c>
      <c r="K1490" s="17" t="s">
        <v>3174</v>
      </c>
      <c r="L1490" s="1">
        <v>44615</v>
      </c>
      <c r="M1490">
        <v>1897.67</v>
      </c>
      <c r="N1490" s="17" t="s">
        <v>437</v>
      </c>
      <c r="O1490">
        <v>213</v>
      </c>
      <c r="P1490" s="17" t="s">
        <v>438</v>
      </c>
      <c r="Q1490">
        <v>0</v>
      </c>
      <c r="R1490" s="17" t="s">
        <v>439</v>
      </c>
      <c r="S1490" s="17" t="s">
        <v>440</v>
      </c>
      <c r="T1490" s="17" t="s">
        <v>438</v>
      </c>
      <c r="U1490">
        <v>0</v>
      </c>
      <c r="V1490">
        <v>0</v>
      </c>
      <c r="W1490" s="17" t="s">
        <v>3175</v>
      </c>
      <c r="X1490" s="17" t="s">
        <v>442</v>
      </c>
      <c r="Y1490">
        <v>0</v>
      </c>
      <c r="Z1490" s="17" t="s">
        <v>486</v>
      </c>
      <c r="AA1490" s="17" t="s">
        <v>443</v>
      </c>
      <c r="AB1490" s="17" t="s">
        <v>444</v>
      </c>
      <c r="AC1490">
        <v>0</v>
      </c>
      <c r="AD1490">
        <v>0</v>
      </c>
      <c r="AE1490">
        <v>0</v>
      </c>
      <c r="AF1490">
        <v>2022</v>
      </c>
      <c r="AG1490" s="1">
        <v>44562</v>
      </c>
      <c r="AH1490" s="1">
        <v>44773</v>
      </c>
      <c r="AI1490" s="1">
        <v>44785</v>
      </c>
      <c r="AJ1490" s="17" t="s">
        <v>34</v>
      </c>
      <c r="AK1490" s="17" t="s">
        <v>35</v>
      </c>
      <c r="AL1490" s="17" t="s">
        <v>10388</v>
      </c>
      <c r="AM1490" s="17">
        <f>MONTH(EMPENHO[[#This Row],[data_empenho]])</f>
        <v>2</v>
      </c>
    </row>
    <row r="1491" spans="1:39" x14ac:dyDescent="0.25">
      <c r="A1491">
        <v>4</v>
      </c>
      <c r="B1491">
        <v>401</v>
      </c>
      <c r="C1491">
        <v>4</v>
      </c>
      <c r="D1491">
        <v>129</v>
      </c>
      <c r="E1491">
        <v>1</v>
      </c>
      <c r="F1491">
        <v>0</v>
      </c>
      <c r="G1491">
        <v>2077</v>
      </c>
      <c r="H1491" s="17" t="s">
        <v>1568</v>
      </c>
      <c r="I1491">
        <v>1</v>
      </c>
      <c r="J1491">
        <v>0</v>
      </c>
      <c r="K1491" s="17" t="s">
        <v>3176</v>
      </c>
      <c r="L1491" s="1">
        <v>44615</v>
      </c>
      <c r="M1491">
        <v>303.72000000000003</v>
      </c>
      <c r="N1491" s="17" t="s">
        <v>437</v>
      </c>
      <c r="O1491">
        <v>213</v>
      </c>
      <c r="P1491" s="17" t="s">
        <v>438</v>
      </c>
      <c r="Q1491">
        <v>0</v>
      </c>
      <c r="R1491" s="17" t="s">
        <v>439</v>
      </c>
      <c r="S1491" s="17" t="s">
        <v>440</v>
      </c>
      <c r="T1491" s="17" t="s">
        <v>438</v>
      </c>
      <c r="U1491">
        <v>0</v>
      </c>
      <c r="V1491">
        <v>0</v>
      </c>
      <c r="W1491" s="17" t="s">
        <v>3177</v>
      </c>
      <c r="X1491" s="17" t="s">
        <v>442</v>
      </c>
      <c r="Y1491">
        <v>0</v>
      </c>
      <c r="Z1491" s="17" t="s">
        <v>486</v>
      </c>
      <c r="AA1491" s="17" t="s">
        <v>443</v>
      </c>
      <c r="AB1491" s="17" t="s">
        <v>444</v>
      </c>
      <c r="AC1491">
        <v>0</v>
      </c>
      <c r="AD1491">
        <v>0</v>
      </c>
      <c r="AE1491">
        <v>0</v>
      </c>
      <c r="AF1491">
        <v>2022</v>
      </c>
      <c r="AG1491" s="1">
        <v>44562</v>
      </c>
      <c r="AH1491" s="1">
        <v>44773</v>
      </c>
      <c r="AI1491" s="1">
        <v>44785</v>
      </c>
      <c r="AJ1491" s="17" t="s">
        <v>34</v>
      </c>
      <c r="AK1491" s="17" t="s">
        <v>35</v>
      </c>
      <c r="AL1491" s="17" t="s">
        <v>10388</v>
      </c>
      <c r="AM1491" s="17">
        <f>MONTH(EMPENHO[[#This Row],[data_empenho]])</f>
        <v>2</v>
      </c>
    </row>
    <row r="1492" spans="1:39" x14ac:dyDescent="0.25">
      <c r="A1492">
        <v>4</v>
      </c>
      <c r="B1492">
        <v>401</v>
      </c>
      <c r="C1492">
        <v>4</v>
      </c>
      <c r="D1492">
        <v>129</v>
      </c>
      <c r="E1492">
        <v>1</v>
      </c>
      <c r="F1492">
        <v>0</v>
      </c>
      <c r="G1492">
        <v>2077</v>
      </c>
      <c r="H1492" s="17" t="s">
        <v>1568</v>
      </c>
      <c r="I1492">
        <v>1</v>
      </c>
      <c r="J1492">
        <v>0</v>
      </c>
      <c r="K1492" s="17" t="s">
        <v>3178</v>
      </c>
      <c r="L1492" s="1">
        <v>44615</v>
      </c>
      <c r="M1492">
        <v>809.91</v>
      </c>
      <c r="N1492" s="17" t="s">
        <v>437</v>
      </c>
      <c r="O1492">
        <v>213</v>
      </c>
      <c r="P1492" s="17" t="s">
        <v>438</v>
      </c>
      <c r="Q1492">
        <v>0</v>
      </c>
      <c r="R1492" s="17" t="s">
        <v>439</v>
      </c>
      <c r="S1492" s="17" t="s">
        <v>440</v>
      </c>
      <c r="T1492" s="17" t="s">
        <v>438</v>
      </c>
      <c r="U1492">
        <v>0</v>
      </c>
      <c r="V1492">
        <v>0</v>
      </c>
      <c r="W1492" s="17" t="s">
        <v>3179</v>
      </c>
      <c r="X1492" s="17" t="s">
        <v>442</v>
      </c>
      <c r="Y1492">
        <v>0</v>
      </c>
      <c r="Z1492" s="17" t="s">
        <v>486</v>
      </c>
      <c r="AA1492" s="17" t="s">
        <v>443</v>
      </c>
      <c r="AB1492" s="17" t="s">
        <v>444</v>
      </c>
      <c r="AC1492">
        <v>0</v>
      </c>
      <c r="AD1492">
        <v>0</v>
      </c>
      <c r="AE1492">
        <v>0</v>
      </c>
      <c r="AF1492">
        <v>2022</v>
      </c>
      <c r="AG1492" s="1">
        <v>44562</v>
      </c>
      <c r="AH1492" s="1">
        <v>44773</v>
      </c>
      <c r="AI1492" s="1">
        <v>44785</v>
      </c>
      <c r="AJ1492" s="17" t="s">
        <v>34</v>
      </c>
      <c r="AK1492" s="17" t="s">
        <v>35</v>
      </c>
      <c r="AL1492" s="17" t="s">
        <v>10388</v>
      </c>
      <c r="AM1492" s="17">
        <f>MONTH(EMPENHO[[#This Row],[data_empenho]])</f>
        <v>2</v>
      </c>
    </row>
    <row r="1493" spans="1:39" x14ac:dyDescent="0.25">
      <c r="A1493">
        <v>4</v>
      </c>
      <c r="B1493">
        <v>401</v>
      </c>
      <c r="C1493">
        <v>4</v>
      </c>
      <c r="D1493">
        <v>129</v>
      </c>
      <c r="E1493">
        <v>1</v>
      </c>
      <c r="F1493">
        <v>0</v>
      </c>
      <c r="G1493">
        <v>2077</v>
      </c>
      <c r="H1493" s="17" t="s">
        <v>1621</v>
      </c>
      <c r="I1493">
        <v>1</v>
      </c>
      <c r="J1493">
        <v>0</v>
      </c>
      <c r="K1493" s="17" t="s">
        <v>3180</v>
      </c>
      <c r="L1493" s="1">
        <v>44615</v>
      </c>
      <c r="M1493">
        <v>1093.3699999999999</v>
      </c>
      <c r="N1493" s="17" t="s">
        <v>437</v>
      </c>
      <c r="O1493">
        <v>213</v>
      </c>
      <c r="P1493" s="17" t="s">
        <v>438</v>
      </c>
      <c r="Q1493">
        <v>0</v>
      </c>
      <c r="R1493" s="17" t="s">
        <v>439</v>
      </c>
      <c r="S1493" s="17" t="s">
        <v>440</v>
      </c>
      <c r="T1493" s="17" t="s">
        <v>438</v>
      </c>
      <c r="U1493">
        <v>0</v>
      </c>
      <c r="V1493">
        <v>0</v>
      </c>
      <c r="W1493" s="17" t="s">
        <v>3181</v>
      </c>
      <c r="X1493" s="17" t="s">
        <v>442</v>
      </c>
      <c r="Y1493">
        <v>0</v>
      </c>
      <c r="Z1493" s="17" t="s">
        <v>486</v>
      </c>
      <c r="AA1493" s="17" t="s">
        <v>443</v>
      </c>
      <c r="AB1493" s="17" t="s">
        <v>444</v>
      </c>
      <c r="AC1493">
        <v>0</v>
      </c>
      <c r="AD1493">
        <v>0</v>
      </c>
      <c r="AE1493">
        <v>0</v>
      </c>
      <c r="AF1493">
        <v>2022</v>
      </c>
      <c r="AG1493" s="1">
        <v>44562</v>
      </c>
      <c r="AH1493" s="1">
        <v>44773</v>
      </c>
      <c r="AI1493" s="1">
        <v>44785</v>
      </c>
      <c r="AJ1493" s="17" t="s">
        <v>34</v>
      </c>
      <c r="AK1493" s="17" t="s">
        <v>35</v>
      </c>
      <c r="AL1493" s="17" t="s">
        <v>10388</v>
      </c>
      <c r="AM1493" s="17">
        <f>MONTH(EMPENHO[[#This Row],[data_empenho]])</f>
        <v>2</v>
      </c>
    </row>
    <row r="1494" spans="1:39" x14ac:dyDescent="0.25">
      <c r="A1494">
        <v>4</v>
      </c>
      <c r="B1494">
        <v>401</v>
      </c>
      <c r="C1494">
        <v>4</v>
      </c>
      <c r="D1494">
        <v>129</v>
      </c>
      <c r="E1494">
        <v>1</v>
      </c>
      <c r="F1494">
        <v>0</v>
      </c>
      <c r="G1494">
        <v>2077</v>
      </c>
      <c r="H1494" s="17" t="s">
        <v>1568</v>
      </c>
      <c r="I1494">
        <v>1</v>
      </c>
      <c r="J1494">
        <v>0</v>
      </c>
      <c r="K1494" s="17" t="s">
        <v>3182</v>
      </c>
      <c r="L1494" s="1">
        <v>44615</v>
      </c>
      <c r="M1494">
        <v>2429.7199999999998</v>
      </c>
      <c r="N1494" s="17" t="s">
        <v>437</v>
      </c>
      <c r="O1494">
        <v>213</v>
      </c>
      <c r="P1494" s="17" t="s">
        <v>438</v>
      </c>
      <c r="Q1494">
        <v>0</v>
      </c>
      <c r="R1494" s="17" t="s">
        <v>439</v>
      </c>
      <c r="S1494" s="17" t="s">
        <v>440</v>
      </c>
      <c r="T1494" s="17" t="s">
        <v>438</v>
      </c>
      <c r="U1494">
        <v>0</v>
      </c>
      <c r="V1494">
        <v>0</v>
      </c>
      <c r="W1494" s="17" t="s">
        <v>3183</v>
      </c>
      <c r="X1494" s="17" t="s">
        <v>442</v>
      </c>
      <c r="Y1494">
        <v>0</v>
      </c>
      <c r="Z1494" s="17" t="s">
        <v>486</v>
      </c>
      <c r="AA1494" s="17" t="s">
        <v>443</v>
      </c>
      <c r="AB1494" s="17" t="s">
        <v>444</v>
      </c>
      <c r="AC1494">
        <v>0</v>
      </c>
      <c r="AD1494">
        <v>0</v>
      </c>
      <c r="AE1494">
        <v>0</v>
      </c>
      <c r="AF1494">
        <v>2022</v>
      </c>
      <c r="AG1494" s="1">
        <v>44562</v>
      </c>
      <c r="AH1494" s="1">
        <v>44773</v>
      </c>
      <c r="AI1494" s="1">
        <v>44785</v>
      </c>
      <c r="AJ1494" s="17" t="s">
        <v>34</v>
      </c>
      <c r="AK1494" s="17" t="s">
        <v>35</v>
      </c>
      <c r="AL1494" s="17" t="s">
        <v>10388</v>
      </c>
      <c r="AM1494" s="17">
        <f>MONTH(EMPENHO[[#This Row],[data_empenho]])</f>
        <v>2</v>
      </c>
    </row>
    <row r="1495" spans="1:39" x14ac:dyDescent="0.25">
      <c r="A1495">
        <v>5</v>
      </c>
      <c r="B1495">
        <v>501</v>
      </c>
      <c r="C1495">
        <v>4</v>
      </c>
      <c r="D1495">
        <v>122</v>
      </c>
      <c r="E1495">
        <v>1</v>
      </c>
      <c r="F1495">
        <v>0</v>
      </c>
      <c r="G1495">
        <v>2022</v>
      </c>
      <c r="H1495" s="17" t="s">
        <v>1433</v>
      </c>
      <c r="I1495">
        <v>1</v>
      </c>
      <c r="J1495">
        <v>0</v>
      </c>
      <c r="K1495" s="17" t="s">
        <v>3184</v>
      </c>
      <c r="L1495" s="1">
        <v>44615</v>
      </c>
      <c r="M1495">
        <v>4493</v>
      </c>
      <c r="N1495" s="17" t="s">
        <v>437</v>
      </c>
      <c r="O1495">
        <v>213</v>
      </c>
      <c r="P1495" s="17" t="s">
        <v>438</v>
      </c>
      <c r="Q1495">
        <v>0</v>
      </c>
      <c r="R1495" s="17" t="s">
        <v>439</v>
      </c>
      <c r="S1495" s="17" t="s">
        <v>440</v>
      </c>
      <c r="T1495" s="17" t="s">
        <v>438</v>
      </c>
      <c r="U1495">
        <v>0</v>
      </c>
      <c r="V1495">
        <v>0</v>
      </c>
      <c r="W1495" s="17" t="s">
        <v>3185</v>
      </c>
      <c r="X1495" s="17" t="s">
        <v>442</v>
      </c>
      <c r="Y1495">
        <v>0</v>
      </c>
      <c r="Z1495" s="17" t="s">
        <v>486</v>
      </c>
      <c r="AA1495" s="17" t="s">
        <v>443</v>
      </c>
      <c r="AB1495" s="17" t="s">
        <v>444</v>
      </c>
      <c r="AC1495">
        <v>0</v>
      </c>
      <c r="AD1495">
        <v>0</v>
      </c>
      <c r="AE1495">
        <v>0</v>
      </c>
      <c r="AF1495">
        <v>2022</v>
      </c>
      <c r="AG1495" s="1">
        <v>44562</v>
      </c>
      <c r="AH1495" s="1">
        <v>44773</v>
      </c>
      <c r="AI1495" s="1">
        <v>44785</v>
      </c>
      <c r="AJ1495" s="17" t="s">
        <v>34</v>
      </c>
      <c r="AK1495" s="17" t="s">
        <v>35</v>
      </c>
      <c r="AL1495" s="17" t="s">
        <v>10388</v>
      </c>
      <c r="AM1495" s="17">
        <f>MONTH(EMPENHO[[#This Row],[data_empenho]])</f>
        <v>2</v>
      </c>
    </row>
    <row r="1496" spans="1:39" x14ac:dyDescent="0.25">
      <c r="A1496">
        <v>5</v>
      </c>
      <c r="B1496">
        <v>501</v>
      </c>
      <c r="C1496">
        <v>4</v>
      </c>
      <c r="D1496">
        <v>122</v>
      </c>
      <c r="E1496">
        <v>1</v>
      </c>
      <c r="F1496">
        <v>0</v>
      </c>
      <c r="G1496">
        <v>2022</v>
      </c>
      <c r="H1496" s="17" t="s">
        <v>1173</v>
      </c>
      <c r="I1496">
        <v>1</v>
      </c>
      <c r="J1496">
        <v>0</v>
      </c>
      <c r="K1496" s="17" t="s">
        <v>3186</v>
      </c>
      <c r="L1496" s="1">
        <v>44615</v>
      </c>
      <c r="M1496">
        <v>7402.82</v>
      </c>
      <c r="N1496" s="17" t="s">
        <v>437</v>
      </c>
      <c r="O1496">
        <v>213</v>
      </c>
      <c r="P1496" s="17" t="s">
        <v>438</v>
      </c>
      <c r="Q1496">
        <v>0</v>
      </c>
      <c r="R1496" s="17" t="s">
        <v>439</v>
      </c>
      <c r="S1496" s="17" t="s">
        <v>440</v>
      </c>
      <c r="T1496" s="17" t="s">
        <v>438</v>
      </c>
      <c r="U1496">
        <v>0</v>
      </c>
      <c r="V1496">
        <v>0</v>
      </c>
      <c r="W1496" s="17" t="s">
        <v>3187</v>
      </c>
      <c r="X1496" s="17" t="s">
        <v>442</v>
      </c>
      <c r="Y1496">
        <v>0</v>
      </c>
      <c r="Z1496" s="17" t="s">
        <v>486</v>
      </c>
      <c r="AA1496" s="17" t="s">
        <v>443</v>
      </c>
      <c r="AB1496" s="17" t="s">
        <v>444</v>
      </c>
      <c r="AC1496">
        <v>0</v>
      </c>
      <c r="AD1496">
        <v>0</v>
      </c>
      <c r="AE1496">
        <v>0</v>
      </c>
      <c r="AF1496">
        <v>2022</v>
      </c>
      <c r="AG1496" s="1">
        <v>44562</v>
      </c>
      <c r="AH1496" s="1">
        <v>44773</v>
      </c>
      <c r="AI1496" s="1">
        <v>44785</v>
      </c>
      <c r="AJ1496" s="17" t="s">
        <v>34</v>
      </c>
      <c r="AK1496" s="17" t="s">
        <v>35</v>
      </c>
      <c r="AL1496" s="17" t="s">
        <v>10388</v>
      </c>
      <c r="AM1496" s="17">
        <f>MONTH(EMPENHO[[#This Row],[data_empenho]])</f>
        <v>2</v>
      </c>
    </row>
    <row r="1497" spans="1:39" x14ac:dyDescent="0.25">
      <c r="A1497">
        <v>5</v>
      </c>
      <c r="B1497">
        <v>502</v>
      </c>
      <c r="C1497">
        <v>12</v>
      </c>
      <c r="D1497">
        <v>361</v>
      </c>
      <c r="E1497">
        <v>2</v>
      </c>
      <c r="F1497">
        <v>0</v>
      </c>
      <c r="G1497">
        <v>2031</v>
      </c>
      <c r="H1497" s="17" t="s">
        <v>1173</v>
      </c>
      <c r="I1497">
        <v>20</v>
      </c>
      <c r="J1497">
        <v>0</v>
      </c>
      <c r="K1497" s="17" t="s">
        <v>3188</v>
      </c>
      <c r="L1497" s="1">
        <v>44615</v>
      </c>
      <c r="M1497">
        <v>2526.7600000000002</v>
      </c>
      <c r="N1497" s="17" t="s">
        <v>437</v>
      </c>
      <c r="O1497">
        <v>213</v>
      </c>
      <c r="P1497" s="17" t="s">
        <v>438</v>
      </c>
      <c r="Q1497">
        <v>0</v>
      </c>
      <c r="R1497" s="17" t="s">
        <v>439</v>
      </c>
      <c r="S1497" s="17" t="s">
        <v>440</v>
      </c>
      <c r="T1497" s="17" t="s">
        <v>438</v>
      </c>
      <c r="U1497">
        <v>0</v>
      </c>
      <c r="V1497">
        <v>0</v>
      </c>
      <c r="W1497" s="17" t="s">
        <v>3189</v>
      </c>
      <c r="X1497" s="17" t="s">
        <v>442</v>
      </c>
      <c r="Y1497">
        <v>0</v>
      </c>
      <c r="Z1497" s="17" t="s">
        <v>486</v>
      </c>
      <c r="AA1497" s="17" t="s">
        <v>443</v>
      </c>
      <c r="AB1497" s="17" t="s">
        <v>444</v>
      </c>
      <c r="AC1497">
        <v>0</v>
      </c>
      <c r="AD1497">
        <v>0</v>
      </c>
      <c r="AE1497">
        <v>0</v>
      </c>
      <c r="AF1497">
        <v>2022</v>
      </c>
      <c r="AG1497" s="1">
        <v>44562</v>
      </c>
      <c r="AH1497" s="1">
        <v>44773</v>
      </c>
      <c r="AI1497" s="1">
        <v>44785</v>
      </c>
      <c r="AJ1497" s="17" t="s">
        <v>34</v>
      </c>
      <c r="AK1497" s="17" t="s">
        <v>35</v>
      </c>
      <c r="AL1497" s="17" t="s">
        <v>10388</v>
      </c>
      <c r="AM1497" s="17">
        <f>MONTH(EMPENHO[[#This Row],[data_empenho]])</f>
        <v>2</v>
      </c>
    </row>
    <row r="1498" spans="1:39" x14ac:dyDescent="0.25">
      <c r="A1498">
        <v>5</v>
      </c>
      <c r="B1498">
        <v>502</v>
      </c>
      <c r="C1498">
        <v>12</v>
      </c>
      <c r="D1498">
        <v>365</v>
      </c>
      <c r="E1498">
        <v>2</v>
      </c>
      <c r="F1498">
        <v>0</v>
      </c>
      <c r="G1498">
        <v>2026</v>
      </c>
      <c r="H1498" s="17" t="s">
        <v>1621</v>
      </c>
      <c r="I1498">
        <v>20</v>
      </c>
      <c r="J1498">
        <v>0</v>
      </c>
      <c r="K1498" s="17" t="s">
        <v>3190</v>
      </c>
      <c r="L1498" s="1">
        <v>44615</v>
      </c>
      <c r="M1498">
        <v>13782.79</v>
      </c>
      <c r="N1498" s="17" t="s">
        <v>437</v>
      </c>
      <c r="O1498">
        <v>213</v>
      </c>
      <c r="P1498" s="17" t="s">
        <v>438</v>
      </c>
      <c r="Q1498">
        <v>0</v>
      </c>
      <c r="R1498" s="17" t="s">
        <v>439</v>
      </c>
      <c r="S1498" s="17" t="s">
        <v>440</v>
      </c>
      <c r="T1498" s="17" t="s">
        <v>438</v>
      </c>
      <c r="U1498">
        <v>0</v>
      </c>
      <c r="V1498">
        <v>0</v>
      </c>
      <c r="W1498" s="17" t="s">
        <v>3191</v>
      </c>
      <c r="X1498" s="17" t="s">
        <v>442</v>
      </c>
      <c r="Y1498">
        <v>0</v>
      </c>
      <c r="Z1498" s="17" t="s">
        <v>486</v>
      </c>
      <c r="AA1498" s="17" t="s">
        <v>443</v>
      </c>
      <c r="AB1498" s="17" t="s">
        <v>444</v>
      </c>
      <c r="AC1498">
        <v>0</v>
      </c>
      <c r="AD1498">
        <v>0</v>
      </c>
      <c r="AE1498">
        <v>0</v>
      </c>
      <c r="AF1498">
        <v>2022</v>
      </c>
      <c r="AG1498" s="1">
        <v>44562</v>
      </c>
      <c r="AH1498" s="1">
        <v>44773</v>
      </c>
      <c r="AI1498" s="1">
        <v>44785</v>
      </c>
      <c r="AJ1498" s="17" t="s">
        <v>34</v>
      </c>
      <c r="AK1498" s="17" t="s">
        <v>35</v>
      </c>
      <c r="AL1498" s="17" t="s">
        <v>10388</v>
      </c>
      <c r="AM1498" s="17">
        <f>MONTH(EMPENHO[[#This Row],[data_empenho]])</f>
        <v>2</v>
      </c>
    </row>
    <row r="1499" spans="1:39" x14ac:dyDescent="0.25">
      <c r="A1499">
        <v>5</v>
      </c>
      <c r="B1499">
        <v>502</v>
      </c>
      <c r="C1499">
        <v>12</v>
      </c>
      <c r="D1499">
        <v>365</v>
      </c>
      <c r="E1499">
        <v>2</v>
      </c>
      <c r="F1499">
        <v>0</v>
      </c>
      <c r="G1499">
        <v>2033</v>
      </c>
      <c r="H1499" s="17" t="s">
        <v>1568</v>
      </c>
      <c r="I1499">
        <v>20</v>
      </c>
      <c r="J1499">
        <v>0</v>
      </c>
      <c r="K1499" s="17" t="s">
        <v>3192</v>
      </c>
      <c r="L1499" s="1">
        <v>44615</v>
      </c>
      <c r="M1499">
        <v>147.57</v>
      </c>
      <c r="N1499" s="17" t="s">
        <v>437</v>
      </c>
      <c r="O1499">
        <v>213</v>
      </c>
      <c r="P1499" s="17" t="s">
        <v>438</v>
      </c>
      <c r="Q1499">
        <v>0</v>
      </c>
      <c r="R1499" s="17" t="s">
        <v>439</v>
      </c>
      <c r="S1499" s="17" t="s">
        <v>440</v>
      </c>
      <c r="T1499" s="17" t="s">
        <v>438</v>
      </c>
      <c r="U1499">
        <v>0</v>
      </c>
      <c r="V1499">
        <v>0</v>
      </c>
      <c r="W1499" s="17" t="s">
        <v>3193</v>
      </c>
      <c r="X1499" s="17" t="s">
        <v>442</v>
      </c>
      <c r="Y1499">
        <v>0</v>
      </c>
      <c r="Z1499" s="17" t="s">
        <v>486</v>
      </c>
      <c r="AA1499" s="17" t="s">
        <v>443</v>
      </c>
      <c r="AB1499" s="17" t="s">
        <v>444</v>
      </c>
      <c r="AC1499">
        <v>0</v>
      </c>
      <c r="AD1499">
        <v>0</v>
      </c>
      <c r="AE1499">
        <v>0</v>
      </c>
      <c r="AF1499">
        <v>2022</v>
      </c>
      <c r="AG1499" s="1">
        <v>44562</v>
      </c>
      <c r="AH1499" s="1">
        <v>44773</v>
      </c>
      <c r="AI1499" s="1">
        <v>44785</v>
      </c>
      <c r="AJ1499" s="17" t="s">
        <v>34</v>
      </c>
      <c r="AK1499" s="17" t="s">
        <v>35</v>
      </c>
      <c r="AL1499" s="17" t="s">
        <v>10388</v>
      </c>
      <c r="AM1499" s="17">
        <f>MONTH(EMPENHO[[#This Row],[data_empenho]])</f>
        <v>2</v>
      </c>
    </row>
    <row r="1500" spans="1:39" x14ac:dyDescent="0.25">
      <c r="A1500">
        <v>5</v>
      </c>
      <c r="B1500">
        <v>502</v>
      </c>
      <c r="C1500">
        <v>12</v>
      </c>
      <c r="D1500">
        <v>365</v>
      </c>
      <c r="E1500">
        <v>2</v>
      </c>
      <c r="F1500">
        <v>0</v>
      </c>
      <c r="G1500">
        <v>2033</v>
      </c>
      <c r="H1500" s="17" t="s">
        <v>1621</v>
      </c>
      <c r="I1500">
        <v>20</v>
      </c>
      <c r="J1500">
        <v>0</v>
      </c>
      <c r="K1500" s="17" t="s">
        <v>3194</v>
      </c>
      <c r="L1500" s="1">
        <v>44615</v>
      </c>
      <c r="M1500">
        <v>108.98</v>
      </c>
      <c r="N1500" s="17" t="s">
        <v>437</v>
      </c>
      <c r="O1500">
        <v>213</v>
      </c>
      <c r="P1500" s="17" t="s">
        <v>438</v>
      </c>
      <c r="Q1500">
        <v>0</v>
      </c>
      <c r="R1500" s="17" t="s">
        <v>439</v>
      </c>
      <c r="S1500" s="17" t="s">
        <v>440</v>
      </c>
      <c r="T1500" s="17" t="s">
        <v>438</v>
      </c>
      <c r="U1500">
        <v>0</v>
      </c>
      <c r="V1500">
        <v>0</v>
      </c>
      <c r="W1500" s="17" t="s">
        <v>3195</v>
      </c>
      <c r="X1500" s="17" t="s">
        <v>442</v>
      </c>
      <c r="Y1500">
        <v>0</v>
      </c>
      <c r="Z1500" s="17" t="s">
        <v>486</v>
      </c>
      <c r="AA1500" s="17" t="s">
        <v>443</v>
      </c>
      <c r="AB1500" s="17" t="s">
        <v>444</v>
      </c>
      <c r="AC1500">
        <v>0</v>
      </c>
      <c r="AD1500">
        <v>0</v>
      </c>
      <c r="AE1500">
        <v>0</v>
      </c>
      <c r="AF1500">
        <v>2022</v>
      </c>
      <c r="AG1500" s="1">
        <v>44562</v>
      </c>
      <c r="AH1500" s="1">
        <v>44773</v>
      </c>
      <c r="AI1500" s="1">
        <v>44785</v>
      </c>
      <c r="AJ1500" s="17" t="s">
        <v>34</v>
      </c>
      <c r="AK1500" s="17" t="s">
        <v>35</v>
      </c>
      <c r="AL1500" s="17" t="s">
        <v>10388</v>
      </c>
      <c r="AM1500" s="17">
        <f>MONTH(EMPENHO[[#This Row],[data_empenho]])</f>
        <v>2</v>
      </c>
    </row>
    <row r="1501" spans="1:39" x14ac:dyDescent="0.25">
      <c r="A1501">
        <v>5</v>
      </c>
      <c r="B1501">
        <v>502</v>
      </c>
      <c r="C1501">
        <v>12</v>
      </c>
      <c r="D1501">
        <v>365</v>
      </c>
      <c r="E1501">
        <v>2</v>
      </c>
      <c r="F1501">
        <v>0</v>
      </c>
      <c r="G1501">
        <v>2033</v>
      </c>
      <c r="H1501" s="17" t="s">
        <v>1568</v>
      </c>
      <c r="I1501">
        <v>20</v>
      </c>
      <c r="J1501">
        <v>0</v>
      </c>
      <c r="K1501" s="17" t="s">
        <v>3196</v>
      </c>
      <c r="L1501" s="1">
        <v>44615</v>
      </c>
      <c r="M1501">
        <v>541.08000000000004</v>
      </c>
      <c r="N1501" s="17" t="s">
        <v>437</v>
      </c>
      <c r="O1501">
        <v>213</v>
      </c>
      <c r="P1501" s="17" t="s">
        <v>438</v>
      </c>
      <c r="Q1501">
        <v>0</v>
      </c>
      <c r="R1501" s="17" t="s">
        <v>439</v>
      </c>
      <c r="S1501" s="17" t="s">
        <v>440</v>
      </c>
      <c r="T1501" s="17" t="s">
        <v>438</v>
      </c>
      <c r="U1501">
        <v>0</v>
      </c>
      <c r="V1501">
        <v>0</v>
      </c>
      <c r="W1501" s="17" t="s">
        <v>3197</v>
      </c>
      <c r="X1501" s="17" t="s">
        <v>442</v>
      </c>
      <c r="Y1501">
        <v>0</v>
      </c>
      <c r="Z1501" s="17" t="s">
        <v>486</v>
      </c>
      <c r="AA1501" s="17" t="s">
        <v>443</v>
      </c>
      <c r="AB1501" s="17" t="s">
        <v>444</v>
      </c>
      <c r="AC1501">
        <v>0</v>
      </c>
      <c r="AD1501">
        <v>0</v>
      </c>
      <c r="AE1501">
        <v>0</v>
      </c>
      <c r="AF1501">
        <v>2022</v>
      </c>
      <c r="AG1501" s="1">
        <v>44562</v>
      </c>
      <c r="AH1501" s="1">
        <v>44773</v>
      </c>
      <c r="AI1501" s="1">
        <v>44785</v>
      </c>
      <c r="AJ1501" s="17" t="s">
        <v>34</v>
      </c>
      <c r="AK1501" s="17" t="s">
        <v>35</v>
      </c>
      <c r="AL1501" s="17" t="s">
        <v>10388</v>
      </c>
      <c r="AM1501" s="17">
        <f>MONTH(EMPENHO[[#This Row],[data_empenho]])</f>
        <v>2</v>
      </c>
    </row>
    <row r="1502" spans="1:39" x14ac:dyDescent="0.25">
      <c r="A1502">
        <v>5</v>
      </c>
      <c r="B1502">
        <v>502</v>
      </c>
      <c r="C1502">
        <v>12</v>
      </c>
      <c r="D1502">
        <v>365</v>
      </c>
      <c r="E1502">
        <v>2</v>
      </c>
      <c r="F1502">
        <v>0</v>
      </c>
      <c r="G1502">
        <v>2033</v>
      </c>
      <c r="H1502" s="17" t="s">
        <v>1621</v>
      </c>
      <c r="I1502">
        <v>20</v>
      </c>
      <c r="J1502">
        <v>0</v>
      </c>
      <c r="K1502" s="17" t="s">
        <v>3198</v>
      </c>
      <c r="L1502" s="1">
        <v>44615</v>
      </c>
      <c r="M1502">
        <v>359.78</v>
      </c>
      <c r="N1502" s="17" t="s">
        <v>437</v>
      </c>
      <c r="O1502">
        <v>213</v>
      </c>
      <c r="P1502" s="17" t="s">
        <v>438</v>
      </c>
      <c r="Q1502">
        <v>0</v>
      </c>
      <c r="R1502" s="17" t="s">
        <v>439</v>
      </c>
      <c r="S1502" s="17" t="s">
        <v>440</v>
      </c>
      <c r="T1502" s="17" t="s">
        <v>438</v>
      </c>
      <c r="U1502">
        <v>0</v>
      </c>
      <c r="V1502">
        <v>0</v>
      </c>
      <c r="W1502" s="17" t="s">
        <v>3199</v>
      </c>
      <c r="X1502" s="17" t="s">
        <v>442</v>
      </c>
      <c r="Y1502">
        <v>0</v>
      </c>
      <c r="Z1502" s="17" t="s">
        <v>486</v>
      </c>
      <c r="AA1502" s="17" t="s">
        <v>443</v>
      </c>
      <c r="AB1502" s="17" t="s">
        <v>444</v>
      </c>
      <c r="AC1502">
        <v>0</v>
      </c>
      <c r="AD1502">
        <v>0</v>
      </c>
      <c r="AE1502">
        <v>0</v>
      </c>
      <c r="AF1502">
        <v>2022</v>
      </c>
      <c r="AG1502" s="1">
        <v>44562</v>
      </c>
      <c r="AH1502" s="1">
        <v>44773</v>
      </c>
      <c r="AI1502" s="1">
        <v>44785</v>
      </c>
      <c r="AJ1502" s="17" t="s">
        <v>34</v>
      </c>
      <c r="AK1502" s="17" t="s">
        <v>35</v>
      </c>
      <c r="AL1502" s="17" t="s">
        <v>10388</v>
      </c>
      <c r="AM1502" s="17">
        <f>MONTH(EMPENHO[[#This Row],[data_empenho]])</f>
        <v>2</v>
      </c>
    </row>
    <row r="1503" spans="1:39" x14ac:dyDescent="0.25">
      <c r="A1503">
        <v>5</v>
      </c>
      <c r="B1503">
        <v>502</v>
      </c>
      <c r="C1503">
        <v>12</v>
      </c>
      <c r="D1503">
        <v>365</v>
      </c>
      <c r="E1503">
        <v>2</v>
      </c>
      <c r="F1503">
        <v>0</v>
      </c>
      <c r="G1503">
        <v>2033</v>
      </c>
      <c r="H1503" s="17" t="s">
        <v>1568</v>
      </c>
      <c r="I1503">
        <v>20</v>
      </c>
      <c r="J1503">
        <v>0</v>
      </c>
      <c r="K1503" s="17" t="s">
        <v>3200</v>
      </c>
      <c r="L1503" s="1">
        <v>44615</v>
      </c>
      <c r="M1503">
        <v>1623.25</v>
      </c>
      <c r="N1503" s="17" t="s">
        <v>437</v>
      </c>
      <c r="O1503">
        <v>213</v>
      </c>
      <c r="P1503" s="17" t="s">
        <v>438</v>
      </c>
      <c r="Q1503">
        <v>0</v>
      </c>
      <c r="R1503" s="17" t="s">
        <v>439</v>
      </c>
      <c r="S1503" s="17" t="s">
        <v>440</v>
      </c>
      <c r="T1503" s="17" t="s">
        <v>438</v>
      </c>
      <c r="U1503">
        <v>0</v>
      </c>
      <c r="V1503">
        <v>0</v>
      </c>
      <c r="W1503" s="17" t="s">
        <v>3201</v>
      </c>
      <c r="X1503" s="17" t="s">
        <v>442</v>
      </c>
      <c r="Y1503">
        <v>0</v>
      </c>
      <c r="Z1503" s="17" t="s">
        <v>486</v>
      </c>
      <c r="AA1503" s="17" t="s">
        <v>443</v>
      </c>
      <c r="AB1503" s="17" t="s">
        <v>444</v>
      </c>
      <c r="AC1503">
        <v>0</v>
      </c>
      <c r="AD1503">
        <v>0</v>
      </c>
      <c r="AE1503">
        <v>0</v>
      </c>
      <c r="AF1503">
        <v>2022</v>
      </c>
      <c r="AG1503" s="1">
        <v>44562</v>
      </c>
      <c r="AH1503" s="1">
        <v>44773</v>
      </c>
      <c r="AI1503" s="1">
        <v>44785</v>
      </c>
      <c r="AJ1503" s="17" t="s">
        <v>34</v>
      </c>
      <c r="AK1503" s="17" t="s">
        <v>35</v>
      </c>
      <c r="AL1503" s="17" t="s">
        <v>10388</v>
      </c>
      <c r="AM1503" s="17">
        <f>MONTH(EMPENHO[[#This Row],[data_empenho]])</f>
        <v>2</v>
      </c>
    </row>
    <row r="1504" spans="1:39" x14ac:dyDescent="0.25">
      <c r="A1504">
        <v>6</v>
      </c>
      <c r="B1504">
        <v>601</v>
      </c>
      <c r="C1504">
        <v>4</v>
      </c>
      <c r="D1504">
        <v>122</v>
      </c>
      <c r="E1504">
        <v>1</v>
      </c>
      <c r="F1504">
        <v>0</v>
      </c>
      <c r="G1504">
        <v>2072</v>
      </c>
      <c r="H1504" s="17" t="s">
        <v>1433</v>
      </c>
      <c r="I1504">
        <v>1</v>
      </c>
      <c r="J1504">
        <v>0</v>
      </c>
      <c r="K1504" s="17" t="s">
        <v>3202</v>
      </c>
      <c r="L1504" s="1">
        <v>44615</v>
      </c>
      <c r="M1504">
        <v>4493</v>
      </c>
      <c r="N1504" s="17" t="s">
        <v>437</v>
      </c>
      <c r="O1504">
        <v>213</v>
      </c>
      <c r="P1504" s="17" t="s">
        <v>438</v>
      </c>
      <c r="Q1504">
        <v>0</v>
      </c>
      <c r="R1504" s="17" t="s">
        <v>439</v>
      </c>
      <c r="S1504" s="17" t="s">
        <v>440</v>
      </c>
      <c r="T1504" s="17" t="s">
        <v>438</v>
      </c>
      <c r="U1504">
        <v>0</v>
      </c>
      <c r="V1504">
        <v>0</v>
      </c>
      <c r="W1504" s="17" t="s">
        <v>3203</v>
      </c>
      <c r="X1504" s="17" t="s">
        <v>442</v>
      </c>
      <c r="Y1504">
        <v>0</v>
      </c>
      <c r="Z1504" s="17" t="s">
        <v>486</v>
      </c>
      <c r="AA1504" s="17" t="s">
        <v>443</v>
      </c>
      <c r="AB1504" s="17" t="s">
        <v>444</v>
      </c>
      <c r="AC1504">
        <v>0</v>
      </c>
      <c r="AD1504">
        <v>0</v>
      </c>
      <c r="AE1504">
        <v>0</v>
      </c>
      <c r="AF1504">
        <v>2022</v>
      </c>
      <c r="AG1504" s="1">
        <v>44562</v>
      </c>
      <c r="AH1504" s="1">
        <v>44773</v>
      </c>
      <c r="AI1504" s="1">
        <v>44785</v>
      </c>
      <c r="AJ1504" s="17" t="s">
        <v>34</v>
      </c>
      <c r="AK1504" s="17" t="s">
        <v>35</v>
      </c>
      <c r="AL1504" s="17" t="s">
        <v>10388</v>
      </c>
      <c r="AM1504" s="17">
        <f>MONTH(EMPENHO[[#This Row],[data_empenho]])</f>
        <v>2</v>
      </c>
    </row>
    <row r="1505" spans="1:39" x14ac:dyDescent="0.25">
      <c r="A1505">
        <v>6</v>
      </c>
      <c r="B1505">
        <v>601</v>
      </c>
      <c r="C1505">
        <v>4</v>
      </c>
      <c r="D1505">
        <v>122</v>
      </c>
      <c r="E1505">
        <v>1</v>
      </c>
      <c r="F1505">
        <v>0</v>
      </c>
      <c r="G1505">
        <v>2072</v>
      </c>
      <c r="H1505" s="17" t="s">
        <v>1184</v>
      </c>
      <c r="I1505">
        <v>1</v>
      </c>
      <c r="J1505">
        <v>0</v>
      </c>
      <c r="K1505" s="17" t="s">
        <v>3204</v>
      </c>
      <c r="L1505" s="1">
        <v>44615</v>
      </c>
      <c r="M1505">
        <v>1169.93</v>
      </c>
      <c r="N1505" s="17" t="s">
        <v>437</v>
      </c>
      <c r="O1505">
        <v>213</v>
      </c>
      <c r="P1505" s="17" t="s">
        <v>438</v>
      </c>
      <c r="Q1505">
        <v>0</v>
      </c>
      <c r="R1505" s="17" t="s">
        <v>439</v>
      </c>
      <c r="S1505" s="17" t="s">
        <v>440</v>
      </c>
      <c r="T1505" s="17" t="s">
        <v>438</v>
      </c>
      <c r="U1505">
        <v>0</v>
      </c>
      <c r="V1505">
        <v>0</v>
      </c>
      <c r="W1505" s="17" t="s">
        <v>3205</v>
      </c>
      <c r="X1505" s="17" t="s">
        <v>442</v>
      </c>
      <c r="Y1505">
        <v>0</v>
      </c>
      <c r="Z1505" s="17" t="s">
        <v>486</v>
      </c>
      <c r="AA1505" s="17" t="s">
        <v>443</v>
      </c>
      <c r="AB1505" s="17" t="s">
        <v>444</v>
      </c>
      <c r="AC1505">
        <v>0</v>
      </c>
      <c r="AD1505">
        <v>0</v>
      </c>
      <c r="AE1505">
        <v>0</v>
      </c>
      <c r="AF1505">
        <v>2022</v>
      </c>
      <c r="AG1505" s="1">
        <v>44562</v>
      </c>
      <c r="AH1505" s="1">
        <v>44773</v>
      </c>
      <c r="AI1505" s="1">
        <v>44785</v>
      </c>
      <c r="AJ1505" s="17" t="s">
        <v>34</v>
      </c>
      <c r="AK1505" s="17" t="s">
        <v>35</v>
      </c>
      <c r="AL1505" s="17" t="s">
        <v>10388</v>
      </c>
      <c r="AM1505" s="17">
        <f>MONTH(EMPENHO[[#This Row],[data_empenho]])</f>
        <v>2</v>
      </c>
    </row>
    <row r="1506" spans="1:39" x14ac:dyDescent="0.25">
      <c r="A1506">
        <v>6</v>
      </c>
      <c r="B1506">
        <v>601</v>
      </c>
      <c r="C1506">
        <v>4</v>
      </c>
      <c r="D1506">
        <v>122</v>
      </c>
      <c r="E1506">
        <v>1</v>
      </c>
      <c r="F1506">
        <v>0</v>
      </c>
      <c r="G1506">
        <v>2072</v>
      </c>
      <c r="H1506" s="17" t="s">
        <v>1173</v>
      </c>
      <c r="I1506">
        <v>1</v>
      </c>
      <c r="J1506">
        <v>0</v>
      </c>
      <c r="K1506" s="17" t="s">
        <v>3206</v>
      </c>
      <c r="L1506" s="1">
        <v>44615</v>
      </c>
      <c r="M1506">
        <v>5615.02</v>
      </c>
      <c r="N1506" s="17" t="s">
        <v>437</v>
      </c>
      <c r="O1506">
        <v>213</v>
      </c>
      <c r="P1506" s="17" t="s">
        <v>438</v>
      </c>
      <c r="Q1506">
        <v>0</v>
      </c>
      <c r="R1506" s="17" t="s">
        <v>439</v>
      </c>
      <c r="S1506" s="17" t="s">
        <v>440</v>
      </c>
      <c r="T1506" s="17" t="s">
        <v>438</v>
      </c>
      <c r="U1506">
        <v>0</v>
      </c>
      <c r="V1506">
        <v>0</v>
      </c>
      <c r="W1506" s="17" t="s">
        <v>3207</v>
      </c>
      <c r="X1506" s="17" t="s">
        <v>442</v>
      </c>
      <c r="Y1506">
        <v>0</v>
      </c>
      <c r="Z1506" s="17" t="s">
        <v>486</v>
      </c>
      <c r="AA1506" s="17" t="s">
        <v>443</v>
      </c>
      <c r="AB1506" s="17" t="s">
        <v>444</v>
      </c>
      <c r="AC1506">
        <v>0</v>
      </c>
      <c r="AD1506">
        <v>0</v>
      </c>
      <c r="AE1506">
        <v>0</v>
      </c>
      <c r="AF1506">
        <v>2022</v>
      </c>
      <c r="AG1506" s="1">
        <v>44562</v>
      </c>
      <c r="AH1506" s="1">
        <v>44773</v>
      </c>
      <c r="AI1506" s="1">
        <v>44785</v>
      </c>
      <c r="AJ1506" s="17" t="s">
        <v>34</v>
      </c>
      <c r="AK1506" s="17" t="s">
        <v>35</v>
      </c>
      <c r="AL1506" s="17" t="s">
        <v>10388</v>
      </c>
      <c r="AM1506" s="17">
        <f>MONTH(EMPENHO[[#This Row],[data_empenho]])</f>
        <v>2</v>
      </c>
    </row>
    <row r="1507" spans="1:39" x14ac:dyDescent="0.25">
      <c r="A1507">
        <v>7</v>
      </c>
      <c r="B1507">
        <v>701</v>
      </c>
      <c r="C1507">
        <v>4</v>
      </c>
      <c r="D1507">
        <v>122</v>
      </c>
      <c r="E1507">
        <v>1</v>
      </c>
      <c r="F1507">
        <v>0</v>
      </c>
      <c r="G1507">
        <v>2001</v>
      </c>
      <c r="H1507" s="17" t="s">
        <v>3208</v>
      </c>
      <c r="I1507">
        <v>1</v>
      </c>
      <c r="J1507">
        <v>0</v>
      </c>
      <c r="K1507" s="17" t="s">
        <v>3209</v>
      </c>
      <c r="L1507" s="1">
        <v>44615</v>
      </c>
      <c r="M1507">
        <v>357.01</v>
      </c>
      <c r="N1507" s="17" t="s">
        <v>437</v>
      </c>
      <c r="O1507">
        <v>213</v>
      </c>
      <c r="P1507" s="17" t="s">
        <v>438</v>
      </c>
      <c r="Q1507">
        <v>0</v>
      </c>
      <c r="R1507" s="17" t="s">
        <v>439</v>
      </c>
      <c r="S1507" s="17" t="s">
        <v>440</v>
      </c>
      <c r="T1507" s="17" t="s">
        <v>438</v>
      </c>
      <c r="U1507">
        <v>0</v>
      </c>
      <c r="V1507">
        <v>0</v>
      </c>
      <c r="W1507" s="17" t="s">
        <v>3210</v>
      </c>
      <c r="X1507" s="17" t="s">
        <v>442</v>
      </c>
      <c r="Y1507">
        <v>0</v>
      </c>
      <c r="Z1507" s="17" t="s">
        <v>486</v>
      </c>
      <c r="AA1507" s="17" t="s">
        <v>443</v>
      </c>
      <c r="AB1507" s="17" t="s">
        <v>444</v>
      </c>
      <c r="AC1507">
        <v>0</v>
      </c>
      <c r="AD1507">
        <v>0</v>
      </c>
      <c r="AE1507">
        <v>0</v>
      </c>
      <c r="AF1507">
        <v>2022</v>
      </c>
      <c r="AG1507" s="1">
        <v>44562</v>
      </c>
      <c r="AH1507" s="1">
        <v>44773</v>
      </c>
      <c r="AI1507" s="1">
        <v>44785</v>
      </c>
      <c r="AJ1507" s="17" t="s">
        <v>34</v>
      </c>
      <c r="AK1507" s="17" t="s">
        <v>35</v>
      </c>
      <c r="AL1507" s="17" t="s">
        <v>10388</v>
      </c>
      <c r="AM1507" s="17">
        <f>MONTH(EMPENHO[[#This Row],[data_empenho]])</f>
        <v>2</v>
      </c>
    </row>
    <row r="1508" spans="1:39" x14ac:dyDescent="0.25">
      <c r="A1508">
        <v>7</v>
      </c>
      <c r="B1508">
        <v>701</v>
      </c>
      <c r="C1508">
        <v>4</v>
      </c>
      <c r="D1508">
        <v>122</v>
      </c>
      <c r="E1508">
        <v>1</v>
      </c>
      <c r="F1508">
        <v>0</v>
      </c>
      <c r="G1508">
        <v>2001</v>
      </c>
      <c r="H1508" s="17" t="s">
        <v>1184</v>
      </c>
      <c r="I1508">
        <v>1</v>
      </c>
      <c r="J1508">
        <v>0</v>
      </c>
      <c r="K1508" s="17" t="s">
        <v>3211</v>
      </c>
      <c r="L1508" s="1">
        <v>44615</v>
      </c>
      <c r="M1508">
        <v>1373.14</v>
      </c>
      <c r="N1508" s="17" t="s">
        <v>437</v>
      </c>
      <c r="O1508">
        <v>213</v>
      </c>
      <c r="P1508" s="17" t="s">
        <v>438</v>
      </c>
      <c r="Q1508">
        <v>0</v>
      </c>
      <c r="R1508" s="17" t="s">
        <v>439</v>
      </c>
      <c r="S1508" s="17" t="s">
        <v>440</v>
      </c>
      <c r="T1508" s="17" t="s">
        <v>438</v>
      </c>
      <c r="U1508">
        <v>0</v>
      </c>
      <c r="V1508">
        <v>0</v>
      </c>
      <c r="W1508" s="17" t="s">
        <v>3212</v>
      </c>
      <c r="X1508" s="17" t="s">
        <v>442</v>
      </c>
      <c r="Y1508">
        <v>0</v>
      </c>
      <c r="Z1508" s="17" t="s">
        <v>486</v>
      </c>
      <c r="AA1508" s="17" t="s">
        <v>443</v>
      </c>
      <c r="AB1508" s="17" t="s">
        <v>444</v>
      </c>
      <c r="AC1508">
        <v>0</v>
      </c>
      <c r="AD1508">
        <v>0</v>
      </c>
      <c r="AE1508">
        <v>0</v>
      </c>
      <c r="AF1508">
        <v>2022</v>
      </c>
      <c r="AG1508" s="1">
        <v>44562</v>
      </c>
      <c r="AH1508" s="1">
        <v>44773</v>
      </c>
      <c r="AI1508" s="1">
        <v>44785</v>
      </c>
      <c r="AJ1508" s="17" t="s">
        <v>34</v>
      </c>
      <c r="AK1508" s="17" t="s">
        <v>35</v>
      </c>
      <c r="AL1508" s="17" t="s">
        <v>10388</v>
      </c>
      <c r="AM1508" s="17">
        <f>MONTH(EMPENHO[[#This Row],[data_empenho]])</f>
        <v>2</v>
      </c>
    </row>
    <row r="1509" spans="1:39" x14ac:dyDescent="0.25">
      <c r="A1509">
        <v>7</v>
      </c>
      <c r="B1509">
        <v>701</v>
      </c>
      <c r="C1509">
        <v>4</v>
      </c>
      <c r="D1509">
        <v>122</v>
      </c>
      <c r="E1509">
        <v>1</v>
      </c>
      <c r="F1509">
        <v>0</v>
      </c>
      <c r="G1509">
        <v>2001</v>
      </c>
      <c r="H1509" s="17" t="s">
        <v>1173</v>
      </c>
      <c r="I1509">
        <v>1</v>
      </c>
      <c r="J1509">
        <v>0</v>
      </c>
      <c r="K1509" s="17" t="s">
        <v>3213</v>
      </c>
      <c r="L1509" s="1">
        <v>44615</v>
      </c>
      <c r="M1509">
        <v>2762.8</v>
      </c>
      <c r="N1509" s="17" t="s">
        <v>437</v>
      </c>
      <c r="O1509">
        <v>213</v>
      </c>
      <c r="P1509" s="17" t="s">
        <v>438</v>
      </c>
      <c r="Q1509">
        <v>0</v>
      </c>
      <c r="R1509" s="17" t="s">
        <v>439</v>
      </c>
      <c r="S1509" s="17" t="s">
        <v>440</v>
      </c>
      <c r="T1509" s="17" t="s">
        <v>438</v>
      </c>
      <c r="U1509">
        <v>0</v>
      </c>
      <c r="V1509">
        <v>0</v>
      </c>
      <c r="W1509" s="17" t="s">
        <v>3214</v>
      </c>
      <c r="X1509" s="17" t="s">
        <v>442</v>
      </c>
      <c r="Y1509">
        <v>0</v>
      </c>
      <c r="Z1509" s="17" t="s">
        <v>486</v>
      </c>
      <c r="AA1509" s="17" t="s">
        <v>443</v>
      </c>
      <c r="AB1509" s="17" t="s">
        <v>444</v>
      </c>
      <c r="AC1509">
        <v>0</v>
      </c>
      <c r="AD1509">
        <v>0</v>
      </c>
      <c r="AE1509">
        <v>0</v>
      </c>
      <c r="AF1509">
        <v>2022</v>
      </c>
      <c r="AG1509" s="1">
        <v>44562</v>
      </c>
      <c r="AH1509" s="1">
        <v>44773</v>
      </c>
      <c r="AI1509" s="1">
        <v>44785</v>
      </c>
      <c r="AJ1509" s="17" t="s">
        <v>34</v>
      </c>
      <c r="AK1509" s="17" t="s">
        <v>35</v>
      </c>
      <c r="AL1509" s="17" t="s">
        <v>10388</v>
      </c>
      <c r="AM1509" s="17">
        <f>MONTH(EMPENHO[[#This Row],[data_empenho]])</f>
        <v>2</v>
      </c>
    </row>
    <row r="1510" spans="1:39" x14ac:dyDescent="0.25">
      <c r="A1510">
        <v>7</v>
      </c>
      <c r="B1510">
        <v>701</v>
      </c>
      <c r="C1510">
        <v>4</v>
      </c>
      <c r="D1510">
        <v>122</v>
      </c>
      <c r="E1510">
        <v>1</v>
      </c>
      <c r="F1510">
        <v>0</v>
      </c>
      <c r="G1510">
        <v>2001</v>
      </c>
      <c r="H1510" s="17" t="s">
        <v>3215</v>
      </c>
      <c r="I1510">
        <v>1</v>
      </c>
      <c r="J1510">
        <v>0</v>
      </c>
      <c r="K1510" s="17" t="s">
        <v>3216</v>
      </c>
      <c r="L1510" s="1">
        <v>44615</v>
      </c>
      <c r="M1510">
        <v>2856.04</v>
      </c>
      <c r="N1510" s="17" t="s">
        <v>437</v>
      </c>
      <c r="O1510">
        <v>213</v>
      </c>
      <c r="P1510" s="17" t="s">
        <v>438</v>
      </c>
      <c r="Q1510">
        <v>0</v>
      </c>
      <c r="R1510" s="17" t="s">
        <v>439</v>
      </c>
      <c r="S1510" s="17" t="s">
        <v>440</v>
      </c>
      <c r="T1510" s="17" t="s">
        <v>438</v>
      </c>
      <c r="U1510">
        <v>0</v>
      </c>
      <c r="V1510">
        <v>0</v>
      </c>
      <c r="W1510" s="17" t="s">
        <v>3217</v>
      </c>
      <c r="X1510" s="17" t="s">
        <v>442</v>
      </c>
      <c r="Y1510">
        <v>0</v>
      </c>
      <c r="Z1510" s="17" t="s">
        <v>486</v>
      </c>
      <c r="AA1510" s="17" t="s">
        <v>443</v>
      </c>
      <c r="AB1510" s="17" t="s">
        <v>444</v>
      </c>
      <c r="AC1510">
        <v>0</v>
      </c>
      <c r="AD1510">
        <v>0</v>
      </c>
      <c r="AE1510">
        <v>0</v>
      </c>
      <c r="AF1510">
        <v>2022</v>
      </c>
      <c r="AG1510" s="1">
        <v>44562</v>
      </c>
      <c r="AH1510" s="1">
        <v>44773</v>
      </c>
      <c r="AI1510" s="1">
        <v>44785</v>
      </c>
      <c r="AJ1510" s="17" t="s">
        <v>34</v>
      </c>
      <c r="AK1510" s="17" t="s">
        <v>35</v>
      </c>
      <c r="AL1510" s="17" t="s">
        <v>10388</v>
      </c>
      <c r="AM1510" s="17">
        <f>MONTH(EMPENHO[[#This Row],[data_empenho]])</f>
        <v>2</v>
      </c>
    </row>
    <row r="1511" spans="1:39" x14ac:dyDescent="0.25">
      <c r="A1511">
        <v>8</v>
      </c>
      <c r="B1511">
        <v>801</v>
      </c>
      <c r="C1511">
        <v>10</v>
      </c>
      <c r="D1511">
        <v>122</v>
      </c>
      <c r="E1511">
        <v>5</v>
      </c>
      <c r="F1511">
        <v>0</v>
      </c>
      <c r="G1511">
        <v>2084</v>
      </c>
      <c r="H1511" s="17" t="s">
        <v>1433</v>
      </c>
      <c r="I1511">
        <v>40</v>
      </c>
      <c r="J1511">
        <v>0</v>
      </c>
      <c r="K1511" s="17" t="s">
        <v>3218</v>
      </c>
      <c r="L1511" s="1">
        <v>44615</v>
      </c>
      <c r="M1511">
        <v>4493</v>
      </c>
      <c r="N1511" s="17" t="s">
        <v>437</v>
      </c>
      <c r="O1511">
        <v>213</v>
      </c>
      <c r="P1511" s="17" t="s">
        <v>438</v>
      </c>
      <c r="Q1511">
        <v>0</v>
      </c>
      <c r="R1511" s="17" t="s">
        <v>439</v>
      </c>
      <c r="S1511" s="17" t="s">
        <v>440</v>
      </c>
      <c r="T1511" s="17" t="s">
        <v>438</v>
      </c>
      <c r="U1511">
        <v>0</v>
      </c>
      <c r="V1511">
        <v>0</v>
      </c>
      <c r="W1511" s="17" t="s">
        <v>3219</v>
      </c>
      <c r="X1511" s="17" t="s">
        <v>442</v>
      </c>
      <c r="Y1511">
        <v>0</v>
      </c>
      <c r="Z1511" s="17" t="s">
        <v>486</v>
      </c>
      <c r="AA1511" s="17" t="s">
        <v>443</v>
      </c>
      <c r="AB1511" s="17" t="s">
        <v>444</v>
      </c>
      <c r="AC1511">
        <v>0</v>
      </c>
      <c r="AD1511">
        <v>0</v>
      </c>
      <c r="AE1511">
        <v>0</v>
      </c>
      <c r="AF1511">
        <v>2022</v>
      </c>
      <c r="AG1511" s="1">
        <v>44562</v>
      </c>
      <c r="AH1511" s="1">
        <v>44773</v>
      </c>
      <c r="AI1511" s="1">
        <v>44785</v>
      </c>
      <c r="AJ1511" s="17" t="s">
        <v>34</v>
      </c>
      <c r="AK1511" s="17" t="s">
        <v>35</v>
      </c>
      <c r="AL1511" s="17" t="s">
        <v>10388</v>
      </c>
      <c r="AM1511" s="17">
        <f>MONTH(EMPENHO[[#This Row],[data_empenho]])</f>
        <v>2</v>
      </c>
    </row>
    <row r="1512" spans="1:39" x14ac:dyDescent="0.25">
      <c r="A1512">
        <v>8</v>
      </c>
      <c r="B1512">
        <v>801</v>
      </c>
      <c r="C1512">
        <v>10</v>
      </c>
      <c r="D1512">
        <v>122</v>
      </c>
      <c r="E1512">
        <v>5</v>
      </c>
      <c r="F1512">
        <v>0</v>
      </c>
      <c r="G1512">
        <v>2084</v>
      </c>
      <c r="H1512" s="17" t="s">
        <v>1173</v>
      </c>
      <c r="I1512">
        <v>40</v>
      </c>
      <c r="J1512">
        <v>0</v>
      </c>
      <c r="K1512" s="17" t="s">
        <v>3220</v>
      </c>
      <c r="L1512" s="1">
        <v>44615</v>
      </c>
      <c r="M1512">
        <v>9732.7099999999991</v>
      </c>
      <c r="N1512" s="17" t="s">
        <v>437</v>
      </c>
      <c r="O1512">
        <v>213</v>
      </c>
      <c r="P1512" s="17" t="s">
        <v>438</v>
      </c>
      <c r="Q1512">
        <v>0</v>
      </c>
      <c r="R1512" s="17" t="s">
        <v>439</v>
      </c>
      <c r="S1512" s="17" t="s">
        <v>440</v>
      </c>
      <c r="T1512" s="17" t="s">
        <v>438</v>
      </c>
      <c r="U1512">
        <v>0</v>
      </c>
      <c r="V1512">
        <v>0</v>
      </c>
      <c r="W1512" s="17" t="s">
        <v>3221</v>
      </c>
      <c r="X1512" s="17" t="s">
        <v>442</v>
      </c>
      <c r="Y1512">
        <v>0</v>
      </c>
      <c r="Z1512" s="17" t="s">
        <v>486</v>
      </c>
      <c r="AA1512" s="17" t="s">
        <v>443</v>
      </c>
      <c r="AB1512" s="17" t="s">
        <v>444</v>
      </c>
      <c r="AC1512">
        <v>0</v>
      </c>
      <c r="AD1512">
        <v>0</v>
      </c>
      <c r="AE1512">
        <v>0</v>
      </c>
      <c r="AF1512">
        <v>2022</v>
      </c>
      <c r="AG1512" s="1">
        <v>44562</v>
      </c>
      <c r="AH1512" s="1">
        <v>44773</v>
      </c>
      <c r="AI1512" s="1">
        <v>44785</v>
      </c>
      <c r="AJ1512" s="17" t="s">
        <v>34</v>
      </c>
      <c r="AK1512" s="17" t="s">
        <v>35</v>
      </c>
      <c r="AL1512" s="17" t="s">
        <v>10388</v>
      </c>
      <c r="AM1512" s="17">
        <f>MONTH(EMPENHO[[#This Row],[data_empenho]])</f>
        <v>2</v>
      </c>
    </row>
    <row r="1513" spans="1:39" x14ac:dyDescent="0.25">
      <c r="A1513">
        <v>8</v>
      </c>
      <c r="B1513">
        <v>801</v>
      </c>
      <c r="C1513">
        <v>10</v>
      </c>
      <c r="D1513">
        <v>301</v>
      </c>
      <c r="E1513">
        <v>6</v>
      </c>
      <c r="F1513">
        <v>0</v>
      </c>
      <c r="G1513">
        <v>2092</v>
      </c>
      <c r="H1513" s="17" t="s">
        <v>1666</v>
      </c>
      <c r="I1513">
        <v>40</v>
      </c>
      <c r="J1513">
        <v>0</v>
      </c>
      <c r="K1513" s="17" t="s">
        <v>3222</v>
      </c>
      <c r="L1513" s="1">
        <v>44615</v>
      </c>
      <c r="M1513">
        <v>400</v>
      </c>
      <c r="N1513" s="17" t="s">
        <v>437</v>
      </c>
      <c r="O1513">
        <v>213</v>
      </c>
      <c r="P1513" s="17" t="s">
        <v>438</v>
      </c>
      <c r="Q1513">
        <v>0</v>
      </c>
      <c r="R1513" s="17" t="s">
        <v>439</v>
      </c>
      <c r="S1513" s="17" t="s">
        <v>440</v>
      </c>
      <c r="T1513" s="17" t="s">
        <v>438</v>
      </c>
      <c r="U1513">
        <v>0</v>
      </c>
      <c r="V1513">
        <v>0</v>
      </c>
      <c r="W1513" s="17" t="s">
        <v>3223</v>
      </c>
      <c r="X1513" s="17" t="s">
        <v>442</v>
      </c>
      <c r="Y1513">
        <v>0</v>
      </c>
      <c r="Z1513" s="17" t="s">
        <v>486</v>
      </c>
      <c r="AA1513" s="17" t="s">
        <v>443</v>
      </c>
      <c r="AB1513" s="17" t="s">
        <v>444</v>
      </c>
      <c r="AC1513">
        <v>0</v>
      </c>
      <c r="AD1513">
        <v>0</v>
      </c>
      <c r="AE1513">
        <v>0</v>
      </c>
      <c r="AF1513">
        <v>2022</v>
      </c>
      <c r="AG1513" s="1">
        <v>44562</v>
      </c>
      <c r="AH1513" s="1">
        <v>44773</v>
      </c>
      <c r="AI1513" s="1">
        <v>44785</v>
      </c>
      <c r="AJ1513" s="17" t="s">
        <v>34</v>
      </c>
      <c r="AK1513" s="17" t="s">
        <v>35</v>
      </c>
      <c r="AL1513" s="17" t="s">
        <v>10388</v>
      </c>
      <c r="AM1513" s="17">
        <f>MONTH(EMPENHO[[#This Row],[data_empenho]])</f>
        <v>2</v>
      </c>
    </row>
    <row r="1514" spans="1:39" x14ac:dyDescent="0.25">
      <c r="A1514">
        <v>8</v>
      </c>
      <c r="B1514">
        <v>801</v>
      </c>
      <c r="C1514">
        <v>10</v>
      </c>
      <c r="D1514">
        <v>301</v>
      </c>
      <c r="E1514">
        <v>6</v>
      </c>
      <c r="F1514">
        <v>0</v>
      </c>
      <c r="G1514">
        <v>2092</v>
      </c>
      <c r="H1514" s="17" t="s">
        <v>1666</v>
      </c>
      <c r="I1514">
        <v>40</v>
      </c>
      <c r="J1514">
        <v>0</v>
      </c>
      <c r="K1514" s="17" t="s">
        <v>3224</v>
      </c>
      <c r="L1514" s="1">
        <v>44615</v>
      </c>
      <c r="M1514">
        <v>740.36</v>
      </c>
      <c r="N1514" s="17" t="s">
        <v>437</v>
      </c>
      <c r="O1514">
        <v>213</v>
      </c>
      <c r="P1514" s="17" t="s">
        <v>438</v>
      </c>
      <c r="Q1514">
        <v>0</v>
      </c>
      <c r="R1514" s="17" t="s">
        <v>439</v>
      </c>
      <c r="S1514" s="17" t="s">
        <v>440</v>
      </c>
      <c r="T1514" s="17" t="s">
        <v>438</v>
      </c>
      <c r="U1514">
        <v>0</v>
      </c>
      <c r="V1514">
        <v>0</v>
      </c>
      <c r="W1514" s="17" t="s">
        <v>3225</v>
      </c>
      <c r="X1514" s="17" t="s">
        <v>442</v>
      </c>
      <c r="Y1514">
        <v>0</v>
      </c>
      <c r="Z1514" s="17" t="s">
        <v>486</v>
      </c>
      <c r="AA1514" s="17" t="s">
        <v>443</v>
      </c>
      <c r="AB1514" s="17" t="s">
        <v>444</v>
      </c>
      <c r="AC1514">
        <v>0</v>
      </c>
      <c r="AD1514">
        <v>0</v>
      </c>
      <c r="AE1514">
        <v>0</v>
      </c>
      <c r="AF1514">
        <v>2022</v>
      </c>
      <c r="AG1514" s="1">
        <v>44562</v>
      </c>
      <c r="AH1514" s="1">
        <v>44773</v>
      </c>
      <c r="AI1514" s="1">
        <v>44785</v>
      </c>
      <c r="AJ1514" s="17" t="s">
        <v>34</v>
      </c>
      <c r="AK1514" s="17" t="s">
        <v>35</v>
      </c>
      <c r="AL1514" s="17" t="s">
        <v>10388</v>
      </c>
      <c r="AM1514" s="17">
        <f>MONTH(EMPENHO[[#This Row],[data_empenho]])</f>
        <v>2</v>
      </c>
    </row>
    <row r="1515" spans="1:39" x14ac:dyDescent="0.25">
      <c r="A1515">
        <v>8</v>
      </c>
      <c r="B1515">
        <v>801</v>
      </c>
      <c r="C1515">
        <v>10</v>
      </c>
      <c r="D1515">
        <v>301</v>
      </c>
      <c r="E1515">
        <v>6</v>
      </c>
      <c r="F1515">
        <v>0</v>
      </c>
      <c r="G1515">
        <v>2105</v>
      </c>
      <c r="H1515" s="17" t="s">
        <v>1213</v>
      </c>
      <c r="I1515">
        <v>40</v>
      </c>
      <c r="J1515">
        <v>0</v>
      </c>
      <c r="K1515" s="17" t="s">
        <v>3226</v>
      </c>
      <c r="L1515" s="1">
        <v>44615</v>
      </c>
      <c r="M1515">
        <v>152.69999999999999</v>
      </c>
      <c r="N1515" s="17" t="s">
        <v>437</v>
      </c>
      <c r="O1515">
        <v>213</v>
      </c>
      <c r="P1515" s="17" t="s">
        <v>438</v>
      </c>
      <c r="Q1515">
        <v>0</v>
      </c>
      <c r="R1515" s="17" t="s">
        <v>439</v>
      </c>
      <c r="S1515" s="17" t="s">
        <v>440</v>
      </c>
      <c r="T1515" s="17" t="s">
        <v>438</v>
      </c>
      <c r="U1515">
        <v>0</v>
      </c>
      <c r="V1515">
        <v>0</v>
      </c>
      <c r="W1515" s="17" t="s">
        <v>3227</v>
      </c>
      <c r="X1515" s="17" t="s">
        <v>442</v>
      </c>
      <c r="Y1515">
        <v>0</v>
      </c>
      <c r="Z1515" s="17" t="s">
        <v>486</v>
      </c>
      <c r="AA1515" s="17" t="s">
        <v>443</v>
      </c>
      <c r="AB1515" s="17" t="s">
        <v>444</v>
      </c>
      <c r="AC1515">
        <v>0</v>
      </c>
      <c r="AD1515">
        <v>0</v>
      </c>
      <c r="AE1515">
        <v>0</v>
      </c>
      <c r="AF1515">
        <v>2022</v>
      </c>
      <c r="AG1515" s="1">
        <v>44562</v>
      </c>
      <c r="AH1515" s="1">
        <v>44773</v>
      </c>
      <c r="AI1515" s="1">
        <v>44785</v>
      </c>
      <c r="AJ1515" s="17" t="s">
        <v>34</v>
      </c>
      <c r="AK1515" s="17" t="s">
        <v>35</v>
      </c>
      <c r="AL1515" s="17" t="s">
        <v>10388</v>
      </c>
      <c r="AM1515" s="17">
        <f>MONTH(EMPENHO[[#This Row],[data_empenho]])</f>
        <v>2</v>
      </c>
    </row>
    <row r="1516" spans="1:39" x14ac:dyDescent="0.25">
      <c r="A1516">
        <v>8</v>
      </c>
      <c r="B1516">
        <v>801</v>
      </c>
      <c r="C1516">
        <v>10</v>
      </c>
      <c r="D1516">
        <v>301</v>
      </c>
      <c r="E1516">
        <v>6</v>
      </c>
      <c r="F1516">
        <v>0</v>
      </c>
      <c r="G1516">
        <v>2092</v>
      </c>
      <c r="H1516" s="17" t="s">
        <v>1666</v>
      </c>
      <c r="I1516">
        <v>40</v>
      </c>
      <c r="J1516">
        <v>0</v>
      </c>
      <c r="K1516" s="17" t="s">
        <v>3228</v>
      </c>
      <c r="L1516" s="1">
        <v>44615</v>
      </c>
      <c r="M1516">
        <v>3701.78</v>
      </c>
      <c r="N1516" s="17" t="s">
        <v>437</v>
      </c>
      <c r="O1516">
        <v>213</v>
      </c>
      <c r="P1516" s="17" t="s">
        <v>438</v>
      </c>
      <c r="Q1516">
        <v>0</v>
      </c>
      <c r="R1516" s="17" t="s">
        <v>439</v>
      </c>
      <c r="S1516" s="17" t="s">
        <v>440</v>
      </c>
      <c r="T1516" s="17" t="s">
        <v>438</v>
      </c>
      <c r="U1516">
        <v>0</v>
      </c>
      <c r="V1516">
        <v>0</v>
      </c>
      <c r="W1516" s="17" t="s">
        <v>3229</v>
      </c>
      <c r="X1516" s="17" t="s">
        <v>442</v>
      </c>
      <c r="Y1516">
        <v>0</v>
      </c>
      <c r="Z1516" s="17" t="s">
        <v>486</v>
      </c>
      <c r="AA1516" s="17" t="s">
        <v>443</v>
      </c>
      <c r="AB1516" s="17" t="s">
        <v>444</v>
      </c>
      <c r="AC1516">
        <v>0</v>
      </c>
      <c r="AD1516">
        <v>0</v>
      </c>
      <c r="AE1516">
        <v>0</v>
      </c>
      <c r="AF1516">
        <v>2022</v>
      </c>
      <c r="AG1516" s="1">
        <v>44562</v>
      </c>
      <c r="AH1516" s="1">
        <v>44773</v>
      </c>
      <c r="AI1516" s="1">
        <v>44785</v>
      </c>
      <c r="AJ1516" s="17" t="s">
        <v>34</v>
      </c>
      <c r="AK1516" s="17" t="s">
        <v>35</v>
      </c>
      <c r="AL1516" s="17" t="s">
        <v>10388</v>
      </c>
      <c r="AM1516" s="17">
        <f>MONTH(EMPENHO[[#This Row],[data_empenho]])</f>
        <v>2</v>
      </c>
    </row>
    <row r="1517" spans="1:39" x14ac:dyDescent="0.25">
      <c r="A1517">
        <v>8</v>
      </c>
      <c r="B1517">
        <v>801</v>
      </c>
      <c r="C1517">
        <v>10</v>
      </c>
      <c r="D1517">
        <v>302</v>
      </c>
      <c r="E1517">
        <v>8</v>
      </c>
      <c r="F1517">
        <v>0</v>
      </c>
      <c r="G1517">
        <v>2096</v>
      </c>
      <c r="H1517" s="17" t="s">
        <v>1568</v>
      </c>
      <c r="I1517">
        <v>40</v>
      </c>
      <c r="J1517">
        <v>0</v>
      </c>
      <c r="K1517" s="17" t="s">
        <v>3230</v>
      </c>
      <c r="L1517" s="1">
        <v>44615</v>
      </c>
      <c r="M1517">
        <v>336.95</v>
      </c>
      <c r="N1517" s="17" t="s">
        <v>437</v>
      </c>
      <c r="O1517">
        <v>213</v>
      </c>
      <c r="P1517" s="17" t="s">
        <v>438</v>
      </c>
      <c r="Q1517">
        <v>0</v>
      </c>
      <c r="R1517" s="17" t="s">
        <v>439</v>
      </c>
      <c r="S1517" s="17" t="s">
        <v>440</v>
      </c>
      <c r="T1517" s="17" t="s">
        <v>438</v>
      </c>
      <c r="U1517">
        <v>0</v>
      </c>
      <c r="V1517">
        <v>0</v>
      </c>
      <c r="W1517" s="17" t="s">
        <v>3231</v>
      </c>
      <c r="X1517" s="17" t="s">
        <v>442</v>
      </c>
      <c r="Y1517">
        <v>0</v>
      </c>
      <c r="Z1517" s="17" t="s">
        <v>486</v>
      </c>
      <c r="AA1517" s="17" t="s">
        <v>443</v>
      </c>
      <c r="AB1517" s="17" t="s">
        <v>444</v>
      </c>
      <c r="AC1517">
        <v>0</v>
      </c>
      <c r="AD1517">
        <v>0</v>
      </c>
      <c r="AE1517">
        <v>0</v>
      </c>
      <c r="AF1517">
        <v>2022</v>
      </c>
      <c r="AG1517" s="1">
        <v>44562</v>
      </c>
      <c r="AH1517" s="1">
        <v>44773</v>
      </c>
      <c r="AI1517" s="1">
        <v>44785</v>
      </c>
      <c r="AJ1517" s="17" t="s">
        <v>34</v>
      </c>
      <c r="AK1517" s="17" t="s">
        <v>35</v>
      </c>
      <c r="AL1517" s="17" t="s">
        <v>10388</v>
      </c>
      <c r="AM1517" s="17">
        <f>MONTH(EMPENHO[[#This Row],[data_empenho]])</f>
        <v>2</v>
      </c>
    </row>
    <row r="1518" spans="1:39" x14ac:dyDescent="0.25">
      <c r="A1518">
        <v>8</v>
      </c>
      <c r="B1518">
        <v>801</v>
      </c>
      <c r="C1518">
        <v>10</v>
      </c>
      <c r="D1518">
        <v>302</v>
      </c>
      <c r="E1518">
        <v>8</v>
      </c>
      <c r="F1518">
        <v>0</v>
      </c>
      <c r="G1518">
        <v>2096</v>
      </c>
      <c r="H1518" s="17" t="s">
        <v>1666</v>
      </c>
      <c r="I1518">
        <v>40</v>
      </c>
      <c r="J1518">
        <v>0</v>
      </c>
      <c r="K1518" s="17" t="s">
        <v>3232</v>
      </c>
      <c r="L1518" s="1">
        <v>44615</v>
      </c>
      <c r="M1518">
        <v>427.94</v>
      </c>
      <c r="N1518" s="17" t="s">
        <v>437</v>
      </c>
      <c r="O1518">
        <v>213</v>
      </c>
      <c r="P1518" s="17" t="s">
        <v>438</v>
      </c>
      <c r="Q1518">
        <v>0</v>
      </c>
      <c r="R1518" s="17" t="s">
        <v>439</v>
      </c>
      <c r="S1518" s="17" t="s">
        <v>440</v>
      </c>
      <c r="T1518" s="17" t="s">
        <v>438</v>
      </c>
      <c r="U1518">
        <v>0</v>
      </c>
      <c r="V1518">
        <v>0</v>
      </c>
      <c r="W1518" s="17" t="s">
        <v>3233</v>
      </c>
      <c r="X1518" s="17" t="s">
        <v>442</v>
      </c>
      <c r="Y1518">
        <v>1</v>
      </c>
      <c r="Z1518" s="17" t="s">
        <v>443</v>
      </c>
      <c r="AA1518" s="17" t="s">
        <v>443</v>
      </c>
      <c r="AB1518" s="17" t="s">
        <v>444</v>
      </c>
      <c r="AC1518">
        <v>0</v>
      </c>
      <c r="AD1518">
        <v>0</v>
      </c>
      <c r="AE1518">
        <v>0</v>
      </c>
      <c r="AF1518">
        <v>2022</v>
      </c>
      <c r="AG1518" s="1">
        <v>44562</v>
      </c>
      <c r="AH1518" s="1">
        <v>44773</v>
      </c>
      <c r="AI1518" s="1">
        <v>44785</v>
      </c>
      <c r="AJ1518" s="17" t="s">
        <v>34</v>
      </c>
      <c r="AK1518" s="17" t="s">
        <v>35</v>
      </c>
      <c r="AL1518" s="17" t="s">
        <v>10388</v>
      </c>
      <c r="AM1518" s="17">
        <f>MONTH(EMPENHO[[#This Row],[data_empenho]])</f>
        <v>2</v>
      </c>
    </row>
    <row r="1519" spans="1:39" x14ac:dyDescent="0.25">
      <c r="A1519">
        <v>8</v>
      </c>
      <c r="B1519">
        <v>801</v>
      </c>
      <c r="C1519">
        <v>10</v>
      </c>
      <c r="D1519">
        <v>302</v>
      </c>
      <c r="E1519">
        <v>8</v>
      </c>
      <c r="F1519">
        <v>0</v>
      </c>
      <c r="G1519">
        <v>2096</v>
      </c>
      <c r="H1519" s="17" t="s">
        <v>1666</v>
      </c>
      <c r="I1519">
        <v>40</v>
      </c>
      <c r="J1519">
        <v>0</v>
      </c>
      <c r="K1519" s="17" t="s">
        <v>3234</v>
      </c>
      <c r="L1519" s="1">
        <v>44615</v>
      </c>
      <c r="M1519">
        <v>410.57</v>
      </c>
      <c r="N1519" s="17" t="s">
        <v>437</v>
      </c>
      <c r="O1519">
        <v>213</v>
      </c>
      <c r="P1519" s="17" t="s">
        <v>438</v>
      </c>
      <c r="Q1519">
        <v>0</v>
      </c>
      <c r="R1519" s="17" t="s">
        <v>439</v>
      </c>
      <c r="S1519" s="17" t="s">
        <v>440</v>
      </c>
      <c r="T1519" s="17" t="s">
        <v>438</v>
      </c>
      <c r="U1519">
        <v>0</v>
      </c>
      <c r="V1519">
        <v>0</v>
      </c>
      <c r="W1519" s="17" t="s">
        <v>3235</v>
      </c>
      <c r="X1519" s="17" t="s">
        <v>442</v>
      </c>
      <c r="Y1519">
        <v>0</v>
      </c>
      <c r="Z1519" s="17" t="s">
        <v>486</v>
      </c>
      <c r="AA1519" s="17" t="s">
        <v>443</v>
      </c>
      <c r="AB1519" s="17" t="s">
        <v>444</v>
      </c>
      <c r="AC1519">
        <v>0</v>
      </c>
      <c r="AD1519">
        <v>0</v>
      </c>
      <c r="AE1519">
        <v>0</v>
      </c>
      <c r="AF1519">
        <v>2022</v>
      </c>
      <c r="AG1519" s="1">
        <v>44562</v>
      </c>
      <c r="AH1519" s="1">
        <v>44773</v>
      </c>
      <c r="AI1519" s="1">
        <v>44785</v>
      </c>
      <c r="AJ1519" s="17" t="s">
        <v>34</v>
      </c>
      <c r="AK1519" s="17" t="s">
        <v>35</v>
      </c>
      <c r="AL1519" s="17" t="s">
        <v>10388</v>
      </c>
      <c r="AM1519" s="17">
        <f>MONTH(EMPENHO[[#This Row],[data_empenho]])</f>
        <v>2</v>
      </c>
    </row>
    <row r="1520" spans="1:39" x14ac:dyDescent="0.25">
      <c r="A1520">
        <v>8</v>
      </c>
      <c r="B1520">
        <v>801</v>
      </c>
      <c r="C1520">
        <v>10</v>
      </c>
      <c r="D1520">
        <v>302</v>
      </c>
      <c r="E1520">
        <v>8</v>
      </c>
      <c r="F1520">
        <v>0</v>
      </c>
      <c r="G1520">
        <v>2096</v>
      </c>
      <c r="H1520" s="17" t="s">
        <v>1568</v>
      </c>
      <c r="I1520">
        <v>40</v>
      </c>
      <c r="J1520">
        <v>0</v>
      </c>
      <c r="K1520" s="17" t="s">
        <v>3236</v>
      </c>
      <c r="L1520" s="1">
        <v>44615</v>
      </c>
      <c r="M1520">
        <v>1347.78</v>
      </c>
      <c r="N1520" s="17" t="s">
        <v>437</v>
      </c>
      <c r="O1520">
        <v>213</v>
      </c>
      <c r="P1520" s="17" t="s">
        <v>438</v>
      </c>
      <c r="Q1520">
        <v>0</v>
      </c>
      <c r="R1520" s="17" t="s">
        <v>439</v>
      </c>
      <c r="S1520" s="17" t="s">
        <v>440</v>
      </c>
      <c r="T1520" s="17" t="s">
        <v>438</v>
      </c>
      <c r="U1520">
        <v>0</v>
      </c>
      <c r="V1520">
        <v>0</v>
      </c>
      <c r="W1520" s="17" t="s">
        <v>3237</v>
      </c>
      <c r="X1520" s="17" t="s">
        <v>442</v>
      </c>
      <c r="Y1520">
        <v>0</v>
      </c>
      <c r="Z1520" s="17" t="s">
        <v>486</v>
      </c>
      <c r="AA1520" s="17" t="s">
        <v>443</v>
      </c>
      <c r="AB1520" s="17" t="s">
        <v>444</v>
      </c>
      <c r="AC1520">
        <v>0</v>
      </c>
      <c r="AD1520">
        <v>0</v>
      </c>
      <c r="AE1520">
        <v>0</v>
      </c>
      <c r="AF1520">
        <v>2022</v>
      </c>
      <c r="AG1520" s="1">
        <v>44562</v>
      </c>
      <c r="AH1520" s="1">
        <v>44773</v>
      </c>
      <c r="AI1520" s="1">
        <v>44785</v>
      </c>
      <c r="AJ1520" s="17" t="s">
        <v>34</v>
      </c>
      <c r="AK1520" s="17" t="s">
        <v>35</v>
      </c>
      <c r="AL1520" s="17" t="s">
        <v>10388</v>
      </c>
      <c r="AM1520" s="17">
        <f>MONTH(EMPENHO[[#This Row],[data_empenho]])</f>
        <v>2</v>
      </c>
    </row>
    <row r="1521" spans="1:39" x14ac:dyDescent="0.25">
      <c r="A1521">
        <v>8</v>
      </c>
      <c r="B1521">
        <v>801</v>
      </c>
      <c r="C1521">
        <v>10</v>
      </c>
      <c r="D1521">
        <v>301</v>
      </c>
      <c r="E1521">
        <v>6</v>
      </c>
      <c r="F1521">
        <v>0</v>
      </c>
      <c r="G1521">
        <v>2105</v>
      </c>
      <c r="H1521" s="17" t="s">
        <v>1213</v>
      </c>
      <c r="I1521">
        <v>40</v>
      </c>
      <c r="J1521">
        <v>0</v>
      </c>
      <c r="K1521" s="17" t="s">
        <v>3238</v>
      </c>
      <c r="L1521" s="1">
        <v>44615</v>
      </c>
      <c r="M1521">
        <v>277.63</v>
      </c>
      <c r="N1521" s="17" t="s">
        <v>437</v>
      </c>
      <c r="O1521">
        <v>213</v>
      </c>
      <c r="P1521" s="17" t="s">
        <v>438</v>
      </c>
      <c r="Q1521">
        <v>0</v>
      </c>
      <c r="R1521" s="17" t="s">
        <v>439</v>
      </c>
      <c r="S1521" s="17" t="s">
        <v>440</v>
      </c>
      <c r="T1521" s="17" t="s">
        <v>438</v>
      </c>
      <c r="U1521">
        <v>0</v>
      </c>
      <c r="V1521">
        <v>0</v>
      </c>
      <c r="W1521" s="17" t="s">
        <v>3239</v>
      </c>
      <c r="X1521" s="17" t="s">
        <v>442</v>
      </c>
      <c r="Y1521">
        <v>0</v>
      </c>
      <c r="Z1521" s="17" t="s">
        <v>486</v>
      </c>
      <c r="AA1521" s="17" t="s">
        <v>443</v>
      </c>
      <c r="AB1521" s="17" t="s">
        <v>444</v>
      </c>
      <c r="AC1521">
        <v>0</v>
      </c>
      <c r="AD1521">
        <v>0</v>
      </c>
      <c r="AE1521">
        <v>0</v>
      </c>
      <c r="AF1521">
        <v>2022</v>
      </c>
      <c r="AG1521" s="1">
        <v>44562</v>
      </c>
      <c r="AH1521" s="1">
        <v>44773</v>
      </c>
      <c r="AI1521" s="1">
        <v>44785</v>
      </c>
      <c r="AJ1521" s="17" t="s">
        <v>34</v>
      </c>
      <c r="AK1521" s="17" t="s">
        <v>35</v>
      </c>
      <c r="AL1521" s="17" t="s">
        <v>10388</v>
      </c>
      <c r="AM1521" s="17">
        <f>MONTH(EMPENHO[[#This Row],[data_empenho]])</f>
        <v>2</v>
      </c>
    </row>
    <row r="1522" spans="1:39" x14ac:dyDescent="0.25">
      <c r="A1522">
        <v>8</v>
      </c>
      <c r="B1522">
        <v>801</v>
      </c>
      <c r="C1522">
        <v>10</v>
      </c>
      <c r="D1522">
        <v>302</v>
      </c>
      <c r="E1522">
        <v>8</v>
      </c>
      <c r="F1522">
        <v>0</v>
      </c>
      <c r="G1522">
        <v>2096</v>
      </c>
      <c r="H1522" s="17" t="s">
        <v>1666</v>
      </c>
      <c r="I1522">
        <v>40</v>
      </c>
      <c r="J1522">
        <v>0</v>
      </c>
      <c r="K1522" s="17" t="s">
        <v>3240</v>
      </c>
      <c r="L1522" s="1">
        <v>44615</v>
      </c>
      <c r="M1522">
        <v>1273.27</v>
      </c>
      <c r="N1522" s="17" t="s">
        <v>437</v>
      </c>
      <c r="O1522">
        <v>213</v>
      </c>
      <c r="P1522" s="17" t="s">
        <v>438</v>
      </c>
      <c r="Q1522">
        <v>0</v>
      </c>
      <c r="R1522" s="17" t="s">
        <v>439</v>
      </c>
      <c r="S1522" s="17" t="s">
        <v>440</v>
      </c>
      <c r="T1522" s="17" t="s">
        <v>438</v>
      </c>
      <c r="U1522">
        <v>0</v>
      </c>
      <c r="V1522">
        <v>0</v>
      </c>
      <c r="W1522" s="17" t="s">
        <v>3241</v>
      </c>
      <c r="X1522" s="17" t="s">
        <v>442</v>
      </c>
      <c r="Y1522">
        <v>0</v>
      </c>
      <c r="Z1522" s="17" t="s">
        <v>486</v>
      </c>
      <c r="AA1522" s="17" t="s">
        <v>443</v>
      </c>
      <c r="AB1522" s="17" t="s">
        <v>444</v>
      </c>
      <c r="AC1522">
        <v>0</v>
      </c>
      <c r="AD1522">
        <v>0</v>
      </c>
      <c r="AE1522">
        <v>0</v>
      </c>
      <c r="AF1522">
        <v>2022</v>
      </c>
      <c r="AG1522" s="1">
        <v>44562</v>
      </c>
      <c r="AH1522" s="1">
        <v>44773</v>
      </c>
      <c r="AI1522" s="1">
        <v>44785</v>
      </c>
      <c r="AJ1522" s="17" t="s">
        <v>34</v>
      </c>
      <c r="AK1522" s="17" t="s">
        <v>35</v>
      </c>
      <c r="AL1522" s="17" t="s">
        <v>10388</v>
      </c>
      <c r="AM1522" s="17">
        <f>MONTH(EMPENHO[[#This Row],[data_empenho]])</f>
        <v>2</v>
      </c>
    </row>
    <row r="1523" spans="1:39" x14ac:dyDescent="0.25">
      <c r="A1523">
        <v>8</v>
      </c>
      <c r="B1523">
        <v>801</v>
      </c>
      <c r="C1523">
        <v>10</v>
      </c>
      <c r="D1523">
        <v>302</v>
      </c>
      <c r="E1523">
        <v>8</v>
      </c>
      <c r="F1523">
        <v>0</v>
      </c>
      <c r="G1523">
        <v>2096</v>
      </c>
      <c r="H1523" s="17" t="s">
        <v>1568</v>
      </c>
      <c r="I1523">
        <v>40</v>
      </c>
      <c r="J1523">
        <v>0</v>
      </c>
      <c r="K1523" s="17" t="s">
        <v>3242</v>
      </c>
      <c r="L1523" s="1">
        <v>44615</v>
      </c>
      <c r="M1523">
        <v>4043.35</v>
      </c>
      <c r="N1523" s="17" t="s">
        <v>437</v>
      </c>
      <c r="O1523">
        <v>213</v>
      </c>
      <c r="P1523" s="17" t="s">
        <v>438</v>
      </c>
      <c r="Q1523">
        <v>0</v>
      </c>
      <c r="R1523" s="17" t="s">
        <v>439</v>
      </c>
      <c r="S1523" s="17" t="s">
        <v>440</v>
      </c>
      <c r="T1523" s="17" t="s">
        <v>438</v>
      </c>
      <c r="U1523">
        <v>0</v>
      </c>
      <c r="V1523">
        <v>0</v>
      </c>
      <c r="W1523" s="17" t="s">
        <v>3243</v>
      </c>
      <c r="X1523" s="17" t="s">
        <v>442</v>
      </c>
      <c r="Y1523">
        <v>0</v>
      </c>
      <c r="Z1523" s="17" t="s">
        <v>486</v>
      </c>
      <c r="AA1523" s="17" t="s">
        <v>443</v>
      </c>
      <c r="AB1523" s="17" t="s">
        <v>444</v>
      </c>
      <c r="AC1523">
        <v>0</v>
      </c>
      <c r="AD1523">
        <v>0</v>
      </c>
      <c r="AE1523">
        <v>0</v>
      </c>
      <c r="AF1523">
        <v>2022</v>
      </c>
      <c r="AG1523" s="1">
        <v>44562</v>
      </c>
      <c r="AH1523" s="1">
        <v>44773</v>
      </c>
      <c r="AI1523" s="1">
        <v>44785</v>
      </c>
      <c r="AJ1523" s="17" t="s">
        <v>34</v>
      </c>
      <c r="AK1523" s="17" t="s">
        <v>35</v>
      </c>
      <c r="AL1523" s="17" t="s">
        <v>10388</v>
      </c>
      <c r="AM1523" s="17">
        <f>MONTH(EMPENHO[[#This Row],[data_empenho]])</f>
        <v>2</v>
      </c>
    </row>
    <row r="1524" spans="1:39" x14ac:dyDescent="0.25">
      <c r="A1524">
        <v>9</v>
      </c>
      <c r="B1524">
        <v>901</v>
      </c>
      <c r="C1524">
        <v>4</v>
      </c>
      <c r="D1524">
        <v>122</v>
      </c>
      <c r="E1524">
        <v>1</v>
      </c>
      <c r="F1524">
        <v>0</v>
      </c>
      <c r="G1524">
        <v>2010</v>
      </c>
      <c r="H1524" s="17" t="s">
        <v>1173</v>
      </c>
      <c r="I1524">
        <v>1</v>
      </c>
      <c r="J1524">
        <v>0</v>
      </c>
      <c r="K1524" s="17" t="s">
        <v>3244</v>
      </c>
      <c r="L1524" s="1">
        <v>44615</v>
      </c>
      <c r="M1524">
        <v>3076.83</v>
      </c>
      <c r="N1524" s="17" t="s">
        <v>437</v>
      </c>
      <c r="O1524">
        <v>213</v>
      </c>
      <c r="P1524" s="17" t="s">
        <v>438</v>
      </c>
      <c r="Q1524">
        <v>0</v>
      </c>
      <c r="R1524" s="17" t="s">
        <v>439</v>
      </c>
      <c r="S1524" s="17" t="s">
        <v>440</v>
      </c>
      <c r="T1524" s="17" t="s">
        <v>438</v>
      </c>
      <c r="U1524">
        <v>0</v>
      </c>
      <c r="V1524">
        <v>0</v>
      </c>
      <c r="W1524" s="17" t="s">
        <v>3245</v>
      </c>
      <c r="X1524" s="17" t="s">
        <v>442</v>
      </c>
      <c r="Y1524">
        <v>0</v>
      </c>
      <c r="Z1524" s="17" t="s">
        <v>486</v>
      </c>
      <c r="AA1524" s="17" t="s">
        <v>443</v>
      </c>
      <c r="AB1524" s="17" t="s">
        <v>444</v>
      </c>
      <c r="AC1524">
        <v>0</v>
      </c>
      <c r="AD1524">
        <v>0</v>
      </c>
      <c r="AE1524">
        <v>0</v>
      </c>
      <c r="AF1524">
        <v>2022</v>
      </c>
      <c r="AG1524" s="1">
        <v>44562</v>
      </c>
      <c r="AH1524" s="1">
        <v>44773</v>
      </c>
      <c r="AI1524" s="1">
        <v>44785</v>
      </c>
      <c r="AJ1524" s="17" t="s">
        <v>34</v>
      </c>
      <c r="AK1524" s="17" t="s">
        <v>35</v>
      </c>
      <c r="AL1524" s="17" t="s">
        <v>10388</v>
      </c>
      <c r="AM1524" s="17">
        <f>MONTH(EMPENHO[[#This Row],[data_empenho]])</f>
        <v>2</v>
      </c>
    </row>
    <row r="1525" spans="1:39" x14ac:dyDescent="0.25">
      <c r="A1525">
        <v>10</v>
      </c>
      <c r="B1525">
        <v>1001</v>
      </c>
      <c r="C1525">
        <v>4</v>
      </c>
      <c r="D1525">
        <v>122</v>
      </c>
      <c r="E1525">
        <v>1</v>
      </c>
      <c r="F1525">
        <v>0</v>
      </c>
      <c r="G1525">
        <v>2050</v>
      </c>
      <c r="H1525" s="17" t="s">
        <v>1173</v>
      </c>
      <c r="I1525">
        <v>1</v>
      </c>
      <c r="J1525">
        <v>0</v>
      </c>
      <c r="K1525" s="17" t="s">
        <v>3246</v>
      </c>
      <c r="L1525" s="1">
        <v>44615</v>
      </c>
      <c r="M1525">
        <v>2807.51</v>
      </c>
      <c r="N1525" s="17" t="s">
        <v>437</v>
      </c>
      <c r="O1525">
        <v>213</v>
      </c>
      <c r="P1525" s="17" t="s">
        <v>438</v>
      </c>
      <c r="Q1525">
        <v>0</v>
      </c>
      <c r="R1525" s="17" t="s">
        <v>439</v>
      </c>
      <c r="S1525" s="17" t="s">
        <v>440</v>
      </c>
      <c r="T1525" s="17" t="s">
        <v>438</v>
      </c>
      <c r="U1525">
        <v>0</v>
      </c>
      <c r="V1525">
        <v>0</v>
      </c>
      <c r="W1525" s="17" t="s">
        <v>3247</v>
      </c>
      <c r="X1525" s="17" t="s">
        <v>442</v>
      </c>
      <c r="Y1525">
        <v>0</v>
      </c>
      <c r="Z1525" s="17" t="s">
        <v>486</v>
      </c>
      <c r="AA1525" s="17" t="s">
        <v>443</v>
      </c>
      <c r="AB1525" s="17" t="s">
        <v>444</v>
      </c>
      <c r="AC1525">
        <v>0</v>
      </c>
      <c r="AD1525">
        <v>0</v>
      </c>
      <c r="AE1525">
        <v>0</v>
      </c>
      <c r="AF1525">
        <v>2022</v>
      </c>
      <c r="AG1525" s="1">
        <v>44562</v>
      </c>
      <c r="AH1525" s="1">
        <v>44773</v>
      </c>
      <c r="AI1525" s="1">
        <v>44785</v>
      </c>
      <c r="AJ1525" s="17" t="s">
        <v>34</v>
      </c>
      <c r="AK1525" s="17" t="s">
        <v>35</v>
      </c>
      <c r="AL1525" s="17" t="s">
        <v>10388</v>
      </c>
      <c r="AM1525" s="17">
        <f>MONTH(EMPENHO[[#This Row],[data_empenho]])</f>
        <v>2</v>
      </c>
    </row>
    <row r="1526" spans="1:39" x14ac:dyDescent="0.25">
      <c r="A1526">
        <v>12</v>
      </c>
      <c r="B1526">
        <v>1201</v>
      </c>
      <c r="C1526">
        <v>9</v>
      </c>
      <c r="D1526">
        <v>272</v>
      </c>
      <c r="E1526">
        <v>20</v>
      </c>
      <c r="F1526">
        <v>0</v>
      </c>
      <c r="G1526">
        <v>2</v>
      </c>
      <c r="H1526" s="17" t="s">
        <v>1138</v>
      </c>
      <c r="I1526">
        <v>50</v>
      </c>
      <c r="J1526">
        <v>0</v>
      </c>
      <c r="K1526" s="17" t="s">
        <v>3248</v>
      </c>
      <c r="L1526" s="1">
        <v>44615</v>
      </c>
      <c r="M1526">
        <v>27487.25</v>
      </c>
      <c r="N1526" s="17" t="s">
        <v>437</v>
      </c>
      <c r="O1526">
        <v>213</v>
      </c>
      <c r="P1526" s="17" t="s">
        <v>438</v>
      </c>
      <c r="Q1526">
        <v>0</v>
      </c>
      <c r="R1526" s="17" t="s">
        <v>439</v>
      </c>
      <c r="S1526" s="17" t="s">
        <v>440</v>
      </c>
      <c r="T1526" s="17" t="s">
        <v>438</v>
      </c>
      <c r="U1526">
        <v>0</v>
      </c>
      <c r="V1526">
        <v>0</v>
      </c>
      <c r="W1526" s="17" t="s">
        <v>3249</v>
      </c>
      <c r="X1526" s="17" t="s">
        <v>442</v>
      </c>
      <c r="Y1526">
        <v>0</v>
      </c>
      <c r="Z1526" s="17" t="s">
        <v>486</v>
      </c>
      <c r="AA1526" s="17" t="s">
        <v>443</v>
      </c>
      <c r="AB1526" s="17" t="s">
        <v>444</v>
      </c>
      <c r="AC1526">
        <v>0</v>
      </c>
      <c r="AD1526">
        <v>0</v>
      </c>
      <c r="AE1526">
        <v>0</v>
      </c>
      <c r="AF1526">
        <v>2022</v>
      </c>
      <c r="AG1526" s="1">
        <v>44562</v>
      </c>
      <c r="AH1526" s="1">
        <v>44773</v>
      </c>
      <c r="AI1526" s="1">
        <v>44785</v>
      </c>
      <c r="AJ1526" s="17" t="s">
        <v>34</v>
      </c>
      <c r="AK1526" s="17" t="s">
        <v>35</v>
      </c>
      <c r="AL1526" s="17" t="s">
        <v>10388</v>
      </c>
      <c r="AM1526" s="17">
        <f>MONTH(EMPENHO[[#This Row],[data_empenho]])</f>
        <v>2</v>
      </c>
    </row>
    <row r="1527" spans="1:39" x14ac:dyDescent="0.25">
      <c r="A1527">
        <v>12</v>
      </c>
      <c r="B1527">
        <v>1201</v>
      </c>
      <c r="C1527">
        <v>9</v>
      </c>
      <c r="D1527">
        <v>272</v>
      </c>
      <c r="E1527">
        <v>20</v>
      </c>
      <c r="F1527">
        <v>0</v>
      </c>
      <c r="G1527">
        <v>2</v>
      </c>
      <c r="H1527" s="17" t="s">
        <v>1138</v>
      </c>
      <c r="I1527">
        <v>50</v>
      </c>
      <c r="J1527">
        <v>0</v>
      </c>
      <c r="K1527" s="17" t="s">
        <v>3250</v>
      </c>
      <c r="L1527" s="1">
        <v>44615</v>
      </c>
      <c r="M1527">
        <v>18551.11</v>
      </c>
      <c r="N1527" s="17" t="s">
        <v>437</v>
      </c>
      <c r="O1527">
        <v>213</v>
      </c>
      <c r="P1527" s="17" t="s">
        <v>438</v>
      </c>
      <c r="Q1527">
        <v>0</v>
      </c>
      <c r="R1527" s="17" t="s">
        <v>439</v>
      </c>
      <c r="S1527" s="17" t="s">
        <v>440</v>
      </c>
      <c r="T1527" s="17" t="s">
        <v>438</v>
      </c>
      <c r="U1527">
        <v>0</v>
      </c>
      <c r="V1527">
        <v>0</v>
      </c>
      <c r="W1527" s="17" t="s">
        <v>3251</v>
      </c>
      <c r="X1527" s="17" t="s">
        <v>442</v>
      </c>
      <c r="Y1527">
        <v>0</v>
      </c>
      <c r="Z1527" s="17" t="s">
        <v>486</v>
      </c>
      <c r="AA1527" s="17" t="s">
        <v>443</v>
      </c>
      <c r="AB1527" s="17" t="s">
        <v>444</v>
      </c>
      <c r="AC1527">
        <v>0</v>
      </c>
      <c r="AD1527">
        <v>0</v>
      </c>
      <c r="AE1527">
        <v>0</v>
      </c>
      <c r="AF1527">
        <v>2022</v>
      </c>
      <c r="AG1527" s="1">
        <v>44562</v>
      </c>
      <c r="AH1527" s="1">
        <v>44773</v>
      </c>
      <c r="AI1527" s="1">
        <v>44785</v>
      </c>
      <c r="AJ1527" s="17" t="s">
        <v>34</v>
      </c>
      <c r="AK1527" s="17" t="s">
        <v>35</v>
      </c>
      <c r="AL1527" s="17" t="s">
        <v>10388</v>
      </c>
      <c r="AM1527" s="17">
        <f>MONTH(EMPENHO[[#This Row],[data_empenho]])</f>
        <v>2</v>
      </c>
    </row>
    <row r="1528" spans="1:39" x14ac:dyDescent="0.25">
      <c r="A1528">
        <v>12</v>
      </c>
      <c r="B1528">
        <v>1201</v>
      </c>
      <c r="C1528">
        <v>9</v>
      </c>
      <c r="D1528">
        <v>272</v>
      </c>
      <c r="E1528">
        <v>20</v>
      </c>
      <c r="F1528">
        <v>0</v>
      </c>
      <c r="G1528">
        <v>2</v>
      </c>
      <c r="H1528" s="17" t="s">
        <v>1138</v>
      </c>
      <c r="I1528">
        <v>50</v>
      </c>
      <c r="J1528">
        <v>0</v>
      </c>
      <c r="K1528" s="17" t="s">
        <v>3252</v>
      </c>
      <c r="L1528" s="1">
        <v>44615</v>
      </c>
      <c r="M1528">
        <v>5886.43</v>
      </c>
      <c r="N1528" s="17" t="s">
        <v>437</v>
      </c>
      <c r="O1528">
        <v>213</v>
      </c>
      <c r="P1528" s="17" t="s">
        <v>438</v>
      </c>
      <c r="Q1528">
        <v>0</v>
      </c>
      <c r="R1528" s="17" t="s">
        <v>439</v>
      </c>
      <c r="S1528" s="17" t="s">
        <v>440</v>
      </c>
      <c r="T1528" s="17" t="s">
        <v>438</v>
      </c>
      <c r="U1528">
        <v>0</v>
      </c>
      <c r="V1528">
        <v>0</v>
      </c>
      <c r="W1528" s="17" t="s">
        <v>3253</v>
      </c>
      <c r="X1528" s="17" t="s">
        <v>442</v>
      </c>
      <c r="Y1528">
        <v>0</v>
      </c>
      <c r="Z1528" s="17" t="s">
        <v>486</v>
      </c>
      <c r="AA1528" s="17" t="s">
        <v>443</v>
      </c>
      <c r="AB1528" s="17" t="s">
        <v>444</v>
      </c>
      <c r="AC1528">
        <v>0</v>
      </c>
      <c r="AD1528">
        <v>0</v>
      </c>
      <c r="AE1528">
        <v>0</v>
      </c>
      <c r="AF1528">
        <v>2022</v>
      </c>
      <c r="AG1528" s="1">
        <v>44562</v>
      </c>
      <c r="AH1528" s="1">
        <v>44773</v>
      </c>
      <c r="AI1528" s="1">
        <v>44785</v>
      </c>
      <c r="AJ1528" s="17" t="s">
        <v>34</v>
      </c>
      <c r="AK1528" s="17" t="s">
        <v>35</v>
      </c>
      <c r="AL1528" s="17" t="s">
        <v>10388</v>
      </c>
      <c r="AM1528" s="17">
        <f>MONTH(EMPENHO[[#This Row],[data_empenho]])</f>
        <v>2</v>
      </c>
    </row>
    <row r="1529" spans="1:39" x14ac:dyDescent="0.25">
      <c r="A1529">
        <v>12</v>
      </c>
      <c r="B1529">
        <v>1201</v>
      </c>
      <c r="C1529">
        <v>9</v>
      </c>
      <c r="D1529">
        <v>272</v>
      </c>
      <c r="E1529">
        <v>20</v>
      </c>
      <c r="F1529">
        <v>0</v>
      </c>
      <c r="G1529">
        <v>2</v>
      </c>
      <c r="H1529" s="17" t="s">
        <v>1138</v>
      </c>
      <c r="I1529">
        <v>50</v>
      </c>
      <c r="J1529">
        <v>0</v>
      </c>
      <c r="K1529" s="17" t="s">
        <v>3254</v>
      </c>
      <c r="L1529" s="1">
        <v>44615</v>
      </c>
      <c r="M1529">
        <v>96076.65</v>
      </c>
      <c r="N1529" s="17" t="s">
        <v>437</v>
      </c>
      <c r="O1529">
        <v>213</v>
      </c>
      <c r="P1529" s="17" t="s">
        <v>438</v>
      </c>
      <c r="Q1529">
        <v>0</v>
      </c>
      <c r="R1529" s="17" t="s">
        <v>439</v>
      </c>
      <c r="S1529" s="17" t="s">
        <v>440</v>
      </c>
      <c r="T1529" s="17" t="s">
        <v>438</v>
      </c>
      <c r="U1529">
        <v>0</v>
      </c>
      <c r="V1529">
        <v>0</v>
      </c>
      <c r="W1529" s="17" t="s">
        <v>3255</v>
      </c>
      <c r="X1529" s="17" t="s">
        <v>442</v>
      </c>
      <c r="Y1529">
        <v>0</v>
      </c>
      <c r="Z1529" s="17" t="s">
        <v>486</v>
      </c>
      <c r="AA1529" s="17" t="s">
        <v>443</v>
      </c>
      <c r="AB1529" s="17" t="s">
        <v>444</v>
      </c>
      <c r="AC1529">
        <v>0</v>
      </c>
      <c r="AD1529">
        <v>0</v>
      </c>
      <c r="AE1529">
        <v>0</v>
      </c>
      <c r="AF1529">
        <v>2022</v>
      </c>
      <c r="AG1529" s="1">
        <v>44562</v>
      </c>
      <c r="AH1529" s="1">
        <v>44773</v>
      </c>
      <c r="AI1529" s="1">
        <v>44785</v>
      </c>
      <c r="AJ1529" s="17" t="s">
        <v>34</v>
      </c>
      <c r="AK1529" s="17" t="s">
        <v>35</v>
      </c>
      <c r="AL1529" s="17" t="s">
        <v>10388</v>
      </c>
      <c r="AM1529" s="17">
        <f>MONTH(EMPENHO[[#This Row],[data_empenho]])</f>
        <v>2</v>
      </c>
    </row>
    <row r="1530" spans="1:39" x14ac:dyDescent="0.25">
      <c r="A1530">
        <v>12</v>
      </c>
      <c r="B1530">
        <v>1201</v>
      </c>
      <c r="C1530">
        <v>9</v>
      </c>
      <c r="D1530">
        <v>272</v>
      </c>
      <c r="E1530">
        <v>20</v>
      </c>
      <c r="F1530">
        <v>0</v>
      </c>
      <c r="G1530">
        <v>2</v>
      </c>
      <c r="H1530" s="17" t="s">
        <v>1138</v>
      </c>
      <c r="I1530">
        <v>50</v>
      </c>
      <c r="J1530">
        <v>0</v>
      </c>
      <c r="K1530" s="17" t="s">
        <v>3256</v>
      </c>
      <c r="L1530" s="1">
        <v>44615</v>
      </c>
      <c r="M1530">
        <v>1668.97</v>
      </c>
      <c r="N1530" s="17" t="s">
        <v>437</v>
      </c>
      <c r="O1530">
        <v>213</v>
      </c>
      <c r="P1530" s="17" t="s">
        <v>438</v>
      </c>
      <c r="Q1530">
        <v>0</v>
      </c>
      <c r="R1530" s="17" t="s">
        <v>439</v>
      </c>
      <c r="S1530" s="17" t="s">
        <v>440</v>
      </c>
      <c r="T1530" s="17" t="s">
        <v>438</v>
      </c>
      <c r="U1530">
        <v>0</v>
      </c>
      <c r="V1530">
        <v>0</v>
      </c>
      <c r="W1530" s="17" t="s">
        <v>3257</v>
      </c>
      <c r="X1530" s="17" t="s">
        <v>442</v>
      </c>
      <c r="Y1530">
        <v>0</v>
      </c>
      <c r="Z1530" s="17" t="s">
        <v>486</v>
      </c>
      <c r="AA1530" s="17" t="s">
        <v>443</v>
      </c>
      <c r="AB1530" s="17" t="s">
        <v>444</v>
      </c>
      <c r="AC1530">
        <v>0</v>
      </c>
      <c r="AD1530">
        <v>0</v>
      </c>
      <c r="AE1530">
        <v>0</v>
      </c>
      <c r="AF1530">
        <v>2022</v>
      </c>
      <c r="AG1530" s="1">
        <v>44562</v>
      </c>
      <c r="AH1530" s="1">
        <v>44773</v>
      </c>
      <c r="AI1530" s="1">
        <v>44785</v>
      </c>
      <c r="AJ1530" s="17" t="s">
        <v>34</v>
      </c>
      <c r="AK1530" s="17" t="s">
        <v>35</v>
      </c>
      <c r="AL1530" s="17" t="s">
        <v>10388</v>
      </c>
      <c r="AM1530" s="17">
        <f>MONTH(EMPENHO[[#This Row],[data_empenho]])</f>
        <v>2</v>
      </c>
    </row>
    <row r="1531" spans="1:39" x14ac:dyDescent="0.25">
      <c r="A1531">
        <v>12</v>
      </c>
      <c r="B1531">
        <v>1201</v>
      </c>
      <c r="C1531">
        <v>9</v>
      </c>
      <c r="D1531">
        <v>272</v>
      </c>
      <c r="E1531">
        <v>20</v>
      </c>
      <c r="F1531">
        <v>0</v>
      </c>
      <c r="G1531">
        <v>2</v>
      </c>
      <c r="H1531" s="17" t="s">
        <v>1138</v>
      </c>
      <c r="I1531">
        <v>50</v>
      </c>
      <c r="J1531">
        <v>0</v>
      </c>
      <c r="K1531" s="17" t="s">
        <v>3258</v>
      </c>
      <c r="L1531" s="1">
        <v>44615</v>
      </c>
      <c r="M1531">
        <v>18160.86</v>
      </c>
      <c r="N1531" s="17" t="s">
        <v>437</v>
      </c>
      <c r="O1531">
        <v>213</v>
      </c>
      <c r="P1531" s="17" t="s">
        <v>438</v>
      </c>
      <c r="Q1531">
        <v>0</v>
      </c>
      <c r="R1531" s="17" t="s">
        <v>439</v>
      </c>
      <c r="S1531" s="17" t="s">
        <v>440</v>
      </c>
      <c r="T1531" s="17" t="s">
        <v>438</v>
      </c>
      <c r="U1531">
        <v>0</v>
      </c>
      <c r="V1531">
        <v>0</v>
      </c>
      <c r="W1531" s="17" t="s">
        <v>3259</v>
      </c>
      <c r="X1531" s="17" t="s">
        <v>442</v>
      </c>
      <c r="Y1531">
        <v>0</v>
      </c>
      <c r="Z1531" s="17" t="s">
        <v>486</v>
      </c>
      <c r="AA1531" s="17" t="s">
        <v>443</v>
      </c>
      <c r="AB1531" s="17" t="s">
        <v>444</v>
      </c>
      <c r="AC1531">
        <v>0</v>
      </c>
      <c r="AD1531">
        <v>0</v>
      </c>
      <c r="AE1531">
        <v>0</v>
      </c>
      <c r="AF1531">
        <v>2022</v>
      </c>
      <c r="AG1531" s="1">
        <v>44562</v>
      </c>
      <c r="AH1531" s="1">
        <v>44773</v>
      </c>
      <c r="AI1531" s="1">
        <v>44785</v>
      </c>
      <c r="AJ1531" s="17" t="s">
        <v>34</v>
      </c>
      <c r="AK1531" s="17" t="s">
        <v>35</v>
      </c>
      <c r="AL1531" s="17" t="s">
        <v>10388</v>
      </c>
      <c r="AM1531" s="17">
        <f>MONTH(EMPENHO[[#This Row],[data_empenho]])</f>
        <v>2</v>
      </c>
    </row>
    <row r="1532" spans="1:39" x14ac:dyDescent="0.25">
      <c r="A1532">
        <v>12</v>
      </c>
      <c r="B1532">
        <v>1201</v>
      </c>
      <c r="C1532">
        <v>9</v>
      </c>
      <c r="D1532">
        <v>272</v>
      </c>
      <c r="E1532">
        <v>20</v>
      </c>
      <c r="F1532">
        <v>0</v>
      </c>
      <c r="G1532">
        <v>2</v>
      </c>
      <c r="H1532" s="17" t="s">
        <v>1138</v>
      </c>
      <c r="I1532">
        <v>50</v>
      </c>
      <c r="J1532">
        <v>0</v>
      </c>
      <c r="K1532" s="17" t="s">
        <v>3260</v>
      </c>
      <c r="L1532" s="1">
        <v>44615</v>
      </c>
      <c r="M1532">
        <v>7272</v>
      </c>
      <c r="N1532" s="17" t="s">
        <v>437</v>
      </c>
      <c r="O1532">
        <v>213</v>
      </c>
      <c r="P1532" s="17" t="s">
        <v>438</v>
      </c>
      <c r="Q1532">
        <v>0</v>
      </c>
      <c r="R1532" s="17" t="s">
        <v>439</v>
      </c>
      <c r="S1532" s="17" t="s">
        <v>440</v>
      </c>
      <c r="T1532" s="17" t="s">
        <v>438</v>
      </c>
      <c r="U1532">
        <v>0</v>
      </c>
      <c r="V1532">
        <v>0</v>
      </c>
      <c r="W1532" s="17" t="s">
        <v>3261</v>
      </c>
      <c r="X1532" s="17" t="s">
        <v>442</v>
      </c>
      <c r="Y1532">
        <v>0</v>
      </c>
      <c r="Z1532" s="17" t="s">
        <v>486</v>
      </c>
      <c r="AA1532" s="17" t="s">
        <v>443</v>
      </c>
      <c r="AB1532" s="17" t="s">
        <v>444</v>
      </c>
      <c r="AC1532">
        <v>0</v>
      </c>
      <c r="AD1532">
        <v>0</v>
      </c>
      <c r="AE1532">
        <v>0</v>
      </c>
      <c r="AF1532">
        <v>2022</v>
      </c>
      <c r="AG1532" s="1">
        <v>44562</v>
      </c>
      <c r="AH1532" s="1">
        <v>44773</v>
      </c>
      <c r="AI1532" s="1">
        <v>44785</v>
      </c>
      <c r="AJ1532" s="17" t="s">
        <v>34</v>
      </c>
      <c r="AK1532" s="17" t="s">
        <v>35</v>
      </c>
      <c r="AL1532" s="17" t="s">
        <v>10388</v>
      </c>
      <c r="AM1532" s="17">
        <f>MONTH(EMPENHO[[#This Row],[data_empenho]])</f>
        <v>2</v>
      </c>
    </row>
    <row r="1533" spans="1:39" x14ac:dyDescent="0.25">
      <c r="A1533">
        <v>12</v>
      </c>
      <c r="B1533">
        <v>1201</v>
      </c>
      <c r="C1533">
        <v>9</v>
      </c>
      <c r="D1533">
        <v>272</v>
      </c>
      <c r="E1533">
        <v>20</v>
      </c>
      <c r="F1533">
        <v>0</v>
      </c>
      <c r="G1533">
        <v>2</v>
      </c>
      <c r="H1533" s="17" t="s">
        <v>1138</v>
      </c>
      <c r="I1533">
        <v>50</v>
      </c>
      <c r="J1533">
        <v>0</v>
      </c>
      <c r="K1533" s="17" t="s">
        <v>3262</v>
      </c>
      <c r="L1533" s="1">
        <v>44615</v>
      </c>
      <c r="M1533">
        <v>16920.080000000002</v>
      </c>
      <c r="N1533" s="17" t="s">
        <v>437</v>
      </c>
      <c r="O1533">
        <v>213</v>
      </c>
      <c r="P1533" s="17" t="s">
        <v>438</v>
      </c>
      <c r="Q1533">
        <v>0</v>
      </c>
      <c r="R1533" s="17" t="s">
        <v>439</v>
      </c>
      <c r="S1533" s="17" t="s">
        <v>440</v>
      </c>
      <c r="T1533" s="17" t="s">
        <v>438</v>
      </c>
      <c r="U1533">
        <v>0</v>
      </c>
      <c r="V1533">
        <v>0</v>
      </c>
      <c r="W1533" s="17" t="s">
        <v>3263</v>
      </c>
      <c r="X1533" s="17" t="s">
        <v>442</v>
      </c>
      <c r="Y1533">
        <v>0</v>
      </c>
      <c r="Z1533" s="17" t="s">
        <v>486</v>
      </c>
      <c r="AA1533" s="17" t="s">
        <v>443</v>
      </c>
      <c r="AB1533" s="17" t="s">
        <v>444</v>
      </c>
      <c r="AC1533">
        <v>0</v>
      </c>
      <c r="AD1533">
        <v>0</v>
      </c>
      <c r="AE1533">
        <v>0</v>
      </c>
      <c r="AF1533">
        <v>2022</v>
      </c>
      <c r="AG1533" s="1">
        <v>44562</v>
      </c>
      <c r="AH1533" s="1">
        <v>44773</v>
      </c>
      <c r="AI1533" s="1">
        <v>44785</v>
      </c>
      <c r="AJ1533" s="17" t="s">
        <v>34</v>
      </c>
      <c r="AK1533" s="17" t="s">
        <v>35</v>
      </c>
      <c r="AL1533" s="17" t="s">
        <v>10388</v>
      </c>
      <c r="AM1533" s="17">
        <f>MONTH(EMPENHO[[#This Row],[data_empenho]])</f>
        <v>2</v>
      </c>
    </row>
    <row r="1534" spans="1:39" x14ac:dyDescent="0.25">
      <c r="A1534">
        <v>12</v>
      </c>
      <c r="B1534">
        <v>1201</v>
      </c>
      <c r="C1534">
        <v>9</v>
      </c>
      <c r="D1534">
        <v>272</v>
      </c>
      <c r="E1534">
        <v>20</v>
      </c>
      <c r="F1534">
        <v>0</v>
      </c>
      <c r="G1534">
        <v>4</v>
      </c>
      <c r="H1534" s="17" t="s">
        <v>1138</v>
      </c>
      <c r="I1534">
        <v>50</v>
      </c>
      <c r="J1534">
        <v>0</v>
      </c>
      <c r="K1534" s="17" t="s">
        <v>3264</v>
      </c>
      <c r="L1534" s="1">
        <v>44615</v>
      </c>
      <c r="M1534">
        <v>8776.02</v>
      </c>
      <c r="N1534" s="17" t="s">
        <v>437</v>
      </c>
      <c r="O1534">
        <v>213</v>
      </c>
      <c r="P1534" s="17" t="s">
        <v>438</v>
      </c>
      <c r="Q1534">
        <v>0</v>
      </c>
      <c r="R1534" s="17" t="s">
        <v>439</v>
      </c>
      <c r="S1534" s="17" t="s">
        <v>440</v>
      </c>
      <c r="T1534" s="17" t="s">
        <v>438</v>
      </c>
      <c r="U1534">
        <v>0</v>
      </c>
      <c r="V1534">
        <v>0</v>
      </c>
      <c r="W1534" s="17" t="s">
        <v>3265</v>
      </c>
      <c r="X1534" s="17" t="s">
        <v>442</v>
      </c>
      <c r="Y1534">
        <v>0</v>
      </c>
      <c r="Z1534" s="17" t="s">
        <v>486</v>
      </c>
      <c r="AA1534" s="17" t="s">
        <v>443</v>
      </c>
      <c r="AB1534" s="17" t="s">
        <v>444</v>
      </c>
      <c r="AC1534">
        <v>0</v>
      </c>
      <c r="AD1534">
        <v>0</v>
      </c>
      <c r="AE1534">
        <v>0</v>
      </c>
      <c r="AF1534">
        <v>2022</v>
      </c>
      <c r="AG1534" s="1">
        <v>44562</v>
      </c>
      <c r="AH1534" s="1">
        <v>44773</v>
      </c>
      <c r="AI1534" s="1">
        <v>44785</v>
      </c>
      <c r="AJ1534" s="17" t="s">
        <v>34</v>
      </c>
      <c r="AK1534" s="17" t="s">
        <v>35</v>
      </c>
      <c r="AL1534" s="17" t="s">
        <v>10388</v>
      </c>
      <c r="AM1534" s="17">
        <f>MONTH(EMPENHO[[#This Row],[data_empenho]])</f>
        <v>2</v>
      </c>
    </row>
    <row r="1535" spans="1:39" x14ac:dyDescent="0.25">
      <c r="A1535">
        <v>12</v>
      </c>
      <c r="B1535">
        <v>1201</v>
      </c>
      <c r="C1535">
        <v>9</v>
      </c>
      <c r="D1535">
        <v>272</v>
      </c>
      <c r="E1535">
        <v>20</v>
      </c>
      <c r="F1535">
        <v>0</v>
      </c>
      <c r="G1535">
        <v>4</v>
      </c>
      <c r="H1535" s="17" t="s">
        <v>1138</v>
      </c>
      <c r="I1535">
        <v>50</v>
      </c>
      <c r="J1535">
        <v>0</v>
      </c>
      <c r="K1535" s="17" t="s">
        <v>3266</v>
      </c>
      <c r="L1535" s="1">
        <v>44615</v>
      </c>
      <c r="M1535">
        <v>3939.22</v>
      </c>
      <c r="N1535" s="17" t="s">
        <v>437</v>
      </c>
      <c r="O1535">
        <v>213</v>
      </c>
      <c r="P1535" s="17" t="s">
        <v>438</v>
      </c>
      <c r="Q1535">
        <v>0</v>
      </c>
      <c r="R1535" s="17" t="s">
        <v>439</v>
      </c>
      <c r="S1535" s="17" t="s">
        <v>440</v>
      </c>
      <c r="T1535" s="17" t="s">
        <v>438</v>
      </c>
      <c r="U1535">
        <v>0</v>
      </c>
      <c r="V1535">
        <v>0</v>
      </c>
      <c r="W1535" s="17" t="s">
        <v>3267</v>
      </c>
      <c r="X1535" s="17" t="s">
        <v>442</v>
      </c>
      <c r="Y1535">
        <v>0</v>
      </c>
      <c r="Z1535" s="17" t="s">
        <v>486</v>
      </c>
      <c r="AA1535" s="17" t="s">
        <v>443</v>
      </c>
      <c r="AB1535" s="17" t="s">
        <v>444</v>
      </c>
      <c r="AC1535">
        <v>0</v>
      </c>
      <c r="AD1535">
        <v>0</v>
      </c>
      <c r="AE1535">
        <v>0</v>
      </c>
      <c r="AF1535">
        <v>2022</v>
      </c>
      <c r="AG1535" s="1">
        <v>44562</v>
      </c>
      <c r="AH1535" s="1">
        <v>44773</v>
      </c>
      <c r="AI1535" s="1">
        <v>44785</v>
      </c>
      <c r="AJ1535" s="17" t="s">
        <v>34</v>
      </c>
      <c r="AK1535" s="17" t="s">
        <v>35</v>
      </c>
      <c r="AL1535" s="17" t="s">
        <v>10388</v>
      </c>
      <c r="AM1535" s="17">
        <f>MONTH(EMPENHO[[#This Row],[data_empenho]])</f>
        <v>2</v>
      </c>
    </row>
    <row r="1536" spans="1:39" x14ac:dyDescent="0.25">
      <c r="A1536">
        <v>12</v>
      </c>
      <c r="B1536">
        <v>1201</v>
      </c>
      <c r="C1536">
        <v>9</v>
      </c>
      <c r="D1536">
        <v>272</v>
      </c>
      <c r="E1536">
        <v>20</v>
      </c>
      <c r="F1536">
        <v>0</v>
      </c>
      <c r="G1536">
        <v>2</v>
      </c>
      <c r="H1536" s="17" t="s">
        <v>1162</v>
      </c>
      <c r="I1536">
        <v>50</v>
      </c>
      <c r="J1536">
        <v>0</v>
      </c>
      <c r="K1536" s="17" t="s">
        <v>3268</v>
      </c>
      <c r="L1536" s="1">
        <v>44615</v>
      </c>
      <c r="M1536">
        <v>6513.93</v>
      </c>
      <c r="N1536" s="17" t="s">
        <v>437</v>
      </c>
      <c r="O1536">
        <v>213</v>
      </c>
      <c r="P1536" s="17" t="s">
        <v>438</v>
      </c>
      <c r="Q1536">
        <v>0</v>
      </c>
      <c r="R1536" s="17" t="s">
        <v>439</v>
      </c>
      <c r="S1536" s="17" t="s">
        <v>440</v>
      </c>
      <c r="T1536" s="17" t="s">
        <v>438</v>
      </c>
      <c r="U1536">
        <v>0</v>
      </c>
      <c r="V1536">
        <v>0</v>
      </c>
      <c r="W1536" s="17" t="s">
        <v>3269</v>
      </c>
      <c r="X1536" s="17" t="s">
        <v>442</v>
      </c>
      <c r="Y1536">
        <v>0</v>
      </c>
      <c r="Z1536" s="17" t="s">
        <v>486</v>
      </c>
      <c r="AA1536" s="17" t="s">
        <v>443</v>
      </c>
      <c r="AB1536" s="17" t="s">
        <v>444</v>
      </c>
      <c r="AC1536">
        <v>0</v>
      </c>
      <c r="AD1536">
        <v>0</v>
      </c>
      <c r="AE1536">
        <v>0</v>
      </c>
      <c r="AF1536">
        <v>2022</v>
      </c>
      <c r="AG1536" s="1">
        <v>44562</v>
      </c>
      <c r="AH1536" s="1">
        <v>44773</v>
      </c>
      <c r="AI1536" s="1">
        <v>44785</v>
      </c>
      <c r="AJ1536" s="17" t="s">
        <v>34</v>
      </c>
      <c r="AK1536" s="17" t="s">
        <v>35</v>
      </c>
      <c r="AL1536" s="17" t="s">
        <v>10388</v>
      </c>
      <c r="AM1536" s="17">
        <f>MONTH(EMPENHO[[#This Row],[data_empenho]])</f>
        <v>2</v>
      </c>
    </row>
    <row r="1537" spans="1:39" x14ac:dyDescent="0.25">
      <c r="A1537">
        <v>12</v>
      </c>
      <c r="B1537">
        <v>1201</v>
      </c>
      <c r="C1537">
        <v>9</v>
      </c>
      <c r="D1537">
        <v>272</v>
      </c>
      <c r="E1537">
        <v>20</v>
      </c>
      <c r="F1537">
        <v>0</v>
      </c>
      <c r="G1537">
        <v>2</v>
      </c>
      <c r="H1537" s="17" t="s">
        <v>1162</v>
      </c>
      <c r="I1537">
        <v>50</v>
      </c>
      <c r="J1537">
        <v>0</v>
      </c>
      <c r="K1537" s="17" t="s">
        <v>3270</v>
      </c>
      <c r="L1537" s="1">
        <v>44615</v>
      </c>
      <c r="M1537">
        <v>34674.839999999997</v>
      </c>
      <c r="N1537" s="17" t="s">
        <v>437</v>
      </c>
      <c r="O1537">
        <v>213</v>
      </c>
      <c r="P1537" s="17" t="s">
        <v>438</v>
      </c>
      <c r="Q1537">
        <v>0</v>
      </c>
      <c r="R1537" s="17" t="s">
        <v>439</v>
      </c>
      <c r="S1537" s="17" t="s">
        <v>440</v>
      </c>
      <c r="T1537" s="17" t="s">
        <v>438</v>
      </c>
      <c r="U1537">
        <v>0</v>
      </c>
      <c r="V1537">
        <v>0</v>
      </c>
      <c r="W1537" s="17" t="s">
        <v>3271</v>
      </c>
      <c r="X1537" s="17" t="s">
        <v>442</v>
      </c>
      <c r="Y1537">
        <v>0</v>
      </c>
      <c r="Z1537" s="17" t="s">
        <v>486</v>
      </c>
      <c r="AA1537" s="17" t="s">
        <v>443</v>
      </c>
      <c r="AB1537" s="17" t="s">
        <v>444</v>
      </c>
      <c r="AC1537">
        <v>0</v>
      </c>
      <c r="AD1537">
        <v>0</v>
      </c>
      <c r="AE1537">
        <v>0</v>
      </c>
      <c r="AF1537">
        <v>2022</v>
      </c>
      <c r="AG1537" s="1">
        <v>44562</v>
      </c>
      <c r="AH1537" s="1">
        <v>44773</v>
      </c>
      <c r="AI1537" s="1">
        <v>44785</v>
      </c>
      <c r="AJ1537" s="17" t="s">
        <v>34</v>
      </c>
      <c r="AK1537" s="17" t="s">
        <v>35</v>
      </c>
      <c r="AL1537" s="17" t="s">
        <v>10388</v>
      </c>
      <c r="AM1537" s="17">
        <f>MONTH(EMPENHO[[#This Row],[data_empenho]])</f>
        <v>2</v>
      </c>
    </row>
    <row r="1538" spans="1:39" x14ac:dyDescent="0.25">
      <c r="A1538">
        <v>12</v>
      </c>
      <c r="B1538">
        <v>1201</v>
      </c>
      <c r="C1538">
        <v>9</v>
      </c>
      <c r="D1538">
        <v>272</v>
      </c>
      <c r="E1538">
        <v>20</v>
      </c>
      <c r="F1538">
        <v>0</v>
      </c>
      <c r="G1538">
        <v>4</v>
      </c>
      <c r="H1538" s="17" t="s">
        <v>1162</v>
      </c>
      <c r="I1538">
        <v>50</v>
      </c>
      <c r="J1538">
        <v>0</v>
      </c>
      <c r="K1538" s="17" t="s">
        <v>3272</v>
      </c>
      <c r="L1538" s="1">
        <v>44615</v>
      </c>
      <c r="M1538">
        <v>1212</v>
      </c>
      <c r="N1538" s="17" t="s">
        <v>437</v>
      </c>
      <c r="O1538">
        <v>213</v>
      </c>
      <c r="P1538" s="17" t="s">
        <v>438</v>
      </c>
      <c r="Q1538">
        <v>0</v>
      </c>
      <c r="R1538" s="17" t="s">
        <v>439</v>
      </c>
      <c r="S1538" s="17" t="s">
        <v>440</v>
      </c>
      <c r="T1538" s="17" t="s">
        <v>438</v>
      </c>
      <c r="U1538">
        <v>0</v>
      </c>
      <c r="V1538">
        <v>0</v>
      </c>
      <c r="W1538" s="17" t="s">
        <v>3273</v>
      </c>
      <c r="X1538" s="17" t="s">
        <v>442</v>
      </c>
      <c r="Y1538">
        <v>0</v>
      </c>
      <c r="Z1538" s="17" t="s">
        <v>486</v>
      </c>
      <c r="AA1538" s="17" t="s">
        <v>443</v>
      </c>
      <c r="AB1538" s="17" t="s">
        <v>444</v>
      </c>
      <c r="AC1538">
        <v>0</v>
      </c>
      <c r="AD1538">
        <v>0</v>
      </c>
      <c r="AE1538">
        <v>0</v>
      </c>
      <c r="AF1538">
        <v>2022</v>
      </c>
      <c r="AG1538" s="1">
        <v>44562</v>
      </c>
      <c r="AH1538" s="1">
        <v>44773</v>
      </c>
      <c r="AI1538" s="1">
        <v>44785</v>
      </c>
      <c r="AJ1538" s="17" t="s">
        <v>34</v>
      </c>
      <c r="AK1538" s="17" t="s">
        <v>35</v>
      </c>
      <c r="AL1538" s="17" t="s">
        <v>10388</v>
      </c>
      <c r="AM1538" s="17">
        <f>MONTH(EMPENHO[[#This Row],[data_empenho]])</f>
        <v>2</v>
      </c>
    </row>
    <row r="1539" spans="1:39" x14ac:dyDescent="0.25">
      <c r="A1539">
        <v>12</v>
      </c>
      <c r="B1539">
        <v>1201</v>
      </c>
      <c r="C1539">
        <v>9</v>
      </c>
      <c r="D1539">
        <v>272</v>
      </c>
      <c r="E1539">
        <v>20</v>
      </c>
      <c r="F1539">
        <v>0</v>
      </c>
      <c r="G1539">
        <v>4</v>
      </c>
      <c r="H1539" s="17" t="s">
        <v>1162</v>
      </c>
      <c r="I1539">
        <v>50</v>
      </c>
      <c r="J1539">
        <v>0</v>
      </c>
      <c r="K1539" s="17" t="s">
        <v>3274</v>
      </c>
      <c r="L1539" s="1">
        <v>44615</v>
      </c>
      <c r="M1539">
        <v>12513.23</v>
      </c>
      <c r="N1539" s="17" t="s">
        <v>437</v>
      </c>
      <c r="O1539">
        <v>213</v>
      </c>
      <c r="P1539" s="17" t="s">
        <v>438</v>
      </c>
      <c r="Q1539">
        <v>0</v>
      </c>
      <c r="R1539" s="17" t="s">
        <v>439</v>
      </c>
      <c r="S1539" s="17" t="s">
        <v>440</v>
      </c>
      <c r="T1539" s="17" t="s">
        <v>438</v>
      </c>
      <c r="U1539">
        <v>0</v>
      </c>
      <c r="V1539">
        <v>0</v>
      </c>
      <c r="W1539" s="17" t="s">
        <v>3275</v>
      </c>
      <c r="X1539" s="17" t="s">
        <v>442</v>
      </c>
      <c r="Y1539">
        <v>0</v>
      </c>
      <c r="Z1539" s="17" t="s">
        <v>486</v>
      </c>
      <c r="AA1539" s="17" t="s">
        <v>443</v>
      </c>
      <c r="AB1539" s="17" t="s">
        <v>444</v>
      </c>
      <c r="AC1539">
        <v>0</v>
      </c>
      <c r="AD1539">
        <v>0</v>
      </c>
      <c r="AE1539">
        <v>0</v>
      </c>
      <c r="AF1539">
        <v>2022</v>
      </c>
      <c r="AG1539" s="1">
        <v>44562</v>
      </c>
      <c r="AH1539" s="1">
        <v>44773</v>
      </c>
      <c r="AI1539" s="1">
        <v>44785</v>
      </c>
      <c r="AJ1539" s="17" t="s">
        <v>34</v>
      </c>
      <c r="AK1539" s="17" t="s">
        <v>35</v>
      </c>
      <c r="AL1539" s="17" t="s">
        <v>10388</v>
      </c>
      <c r="AM1539" s="17">
        <f>MONTH(EMPENHO[[#This Row],[data_empenho]])</f>
        <v>2</v>
      </c>
    </row>
    <row r="1540" spans="1:39" x14ac:dyDescent="0.25">
      <c r="A1540">
        <v>12</v>
      </c>
      <c r="B1540">
        <v>1201</v>
      </c>
      <c r="C1540">
        <v>9</v>
      </c>
      <c r="D1540">
        <v>272</v>
      </c>
      <c r="E1540">
        <v>20</v>
      </c>
      <c r="F1540">
        <v>0</v>
      </c>
      <c r="G1540">
        <v>4</v>
      </c>
      <c r="H1540" s="17" t="s">
        <v>1162</v>
      </c>
      <c r="I1540">
        <v>50</v>
      </c>
      <c r="J1540">
        <v>0</v>
      </c>
      <c r="K1540" s="17" t="s">
        <v>3276</v>
      </c>
      <c r="L1540" s="1">
        <v>44615</v>
      </c>
      <c r="M1540">
        <v>618.36</v>
      </c>
      <c r="N1540" s="17" t="s">
        <v>437</v>
      </c>
      <c r="O1540">
        <v>213</v>
      </c>
      <c r="P1540" s="17" t="s">
        <v>438</v>
      </c>
      <c r="Q1540">
        <v>0</v>
      </c>
      <c r="R1540" s="17" t="s">
        <v>439</v>
      </c>
      <c r="S1540" s="17" t="s">
        <v>440</v>
      </c>
      <c r="T1540" s="17" t="s">
        <v>438</v>
      </c>
      <c r="U1540">
        <v>0</v>
      </c>
      <c r="V1540">
        <v>0</v>
      </c>
      <c r="W1540" s="17" t="s">
        <v>3277</v>
      </c>
      <c r="X1540" s="17" t="s">
        <v>442</v>
      </c>
      <c r="Y1540">
        <v>0</v>
      </c>
      <c r="Z1540" s="17" t="s">
        <v>486</v>
      </c>
      <c r="AA1540" s="17" t="s">
        <v>443</v>
      </c>
      <c r="AB1540" s="17" t="s">
        <v>444</v>
      </c>
      <c r="AC1540">
        <v>0</v>
      </c>
      <c r="AD1540">
        <v>0</v>
      </c>
      <c r="AE1540">
        <v>0</v>
      </c>
      <c r="AF1540">
        <v>2022</v>
      </c>
      <c r="AG1540" s="1">
        <v>44562</v>
      </c>
      <c r="AH1540" s="1">
        <v>44773</v>
      </c>
      <c r="AI1540" s="1">
        <v>44785</v>
      </c>
      <c r="AJ1540" s="17" t="s">
        <v>34</v>
      </c>
      <c r="AK1540" s="17" t="s">
        <v>35</v>
      </c>
      <c r="AL1540" s="17" t="s">
        <v>10388</v>
      </c>
      <c r="AM1540" s="17">
        <f>MONTH(EMPENHO[[#This Row],[data_empenho]])</f>
        <v>2</v>
      </c>
    </row>
    <row r="1541" spans="1:39" x14ac:dyDescent="0.25">
      <c r="A1541">
        <v>8</v>
      </c>
      <c r="B1541">
        <v>801</v>
      </c>
      <c r="C1541">
        <v>10</v>
      </c>
      <c r="D1541">
        <v>305</v>
      </c>
      <c r="E1541">
        <v>7</v>
      </c>
      <c r="F1541">
        <v>0</v>
      </c>
      <c r="G1541">
        <v>2104</v>
      </c>
      <c r="H1541" s="17" t="s">
        <v>1176</v>
      </c>
      <c r="I1541">
        <v>40</v>
      </c>
      <c r="J1541">
        <v>0</v>
      </c>
      <c r="K1541" s="17" t="s">
        <v>3278</v>
      </c>
      <c r="L1541" s="1">
        <v>44615</v>
      </c>
      <c r="M1541">
        <v>203.8</v>
      </c>
      <c r="N1541" s="17" t="s">
        <v>437</v>
      </c>
      <c r="O1541">
        <v>213</v>
      </c>
      <c r="P1541" s="17" t="s">
        <v>438</v>
      </c>
      <c r="Q1541">
        <v>0</v>
      </c>
      <c r="R1541" s="17" t="s">
        <v>439</v>
      </c>
      <c r="S1541" s="17" t="s">
        <v>440</v>
      </c>
      <c r="T1541" s="17" t="s">
        <v>438</v>
      </c>
      <c r="U1541">
        <v>0</v>
      </c>
      <c r="V1541">
        <v>0</v>
      </c>
      <c r="W1541" s="17" t="s">
        <v>3279</v>
      </c>
      <c r="X1541" s="17" t="s">
        <v>442</v>
      </c>
      <c r="Y1541">
        <v>0</v>
      </c>
      <c r="Z1541" s="17" t="s">
        <v>486</v>
      </c>
      <c r="AA1541" s="17" t="s">
        <v>443</v>
      </c>
      <c r="AB1541" s="17" t="s">
        <v>444</v>
      </c>
      <c r="AC1541">
        <v>0</v>
      </c>
      <c r="AD1541">
        <v>0</v>
      </c>
      <c r="AE1541">
        <v>0</v>
      </c>
      <c r="AF1541">
        <v>2022</v>
      </c>
      <c r="AG1541" s="1">
        <v>44562</v>
      </c>
      <c r="AH1541" s="1">
        <v>44773</v>
      </c>
      <c r="AI1541" s="1">
        <v>44785</v>
      </c>
      <c r="AJ1541" s="17" t="s">
        <v>34</v>
      </c>
      <c r="AK1541" s="17" t="s">
        <v>35</v>
      </c>
      <c r="AL1541" s="17" t="s">
        <v>10388</v>
      </c>
      <c r="AM1541" s="17">
        <f>MONTH(EMPENHO[[#This Row],[data_empenho]])</f>
        <v>2</v>
      </c>
    </row>
    <row r="1542" spans="1:39" x14ac:dyDescent="0.25">
      <c r="A1542">
        <v>8</v>
      </c>
      <c r="B1542">
        <v>801</v>
      </c>
      <c r="C1542">
        <v>10</v>
      </c>
      <c r="D1542">
        <v>301</v>
      </c>
      <c r="E1542">
        <v>6</v>
      </c>
      <c r="F1542">
        <v>0</v>
      </c>
      <c r="G1542">
        <v>2092</v>
      </c>
      <c r="H1542" s="17" t="s">
        <v>1173</v>
      </c>
      <c r="I1542">
        <v>4090</v>
      </c>
      <c r="J1542">
        <v>0</v>
      </c>
      <c r="K1542" s="17" t="s">
        <v>3280</v>
      </c>
      <c r="L1542" s="1">
        <v>44615</v>
      </c>
      <c r="M1542">
        <v>8597.11</v>
      </c>
      <c r="N1542" s="17" t="s">
        <v>437</v>
      </c>
      <c r="O1542">
        <v>213</v>
      </c>
      <c r="P1542" s="17" t="s">
        <v>438</v>
      </c>
      <c r="Q1542">
        <v>0</v>
      </c>
      <c r="R1542" s="17" t="s">
        <v>439</v>
      </c>
      <c r="S1542" s="17" t="s">
        <v>440</v>
      </c>
      <c r="T1542" s="17" t="s">
        <v>438</v>
      </c>
      <c r="U1542">
        <v>0</v>
      </c>
      <c r="V1542">
        <v>0</v>
      </c>
      <c r="W1542" s="17" t="s">
        <v>3281</v>
      </c>
      <c r="X1542" s="17" t="s">
        <v>442</v>
      </c>
      <c r="Y1542">
        <v>0</v>
      </c>
      <c r="Z1542" s="17" t="s">
        <v>486</v>
      </c>
      <c r="AA1542" s="17" t="s">
        <v>443</v>
      </c>
      <c r="AB1542" s="17" t="s">
        <v>444</v>
      </c>
      <c r="AC1542">
        <v>0</v>
      </c>
      <c r="AD1542">
        <v>0</v>
      </c>
      <c r="AE1542">
        <v>0</v>
      </c>
      <c r="AF1542">
        <v>2022</v>
      </c>
      <c r="AG1542" s="1">
        <v>44562</v>
      </c>
      <c r="AH1542" s="1">
        <v>44773</v>
      </c>
      <c r="AI1542" s="1">
        <v>44785</v>
      </c>
      <c r="AJ1542" s="17" t="s">
        <v>34</v>
      </c>
      <c r="AK1542" s="17" t="s">
        <v>35</v>
      </c>
      <c r="AL1542" s="17" t="s">
        <v>10388</v>
      </c>
      <c r="AM1542" s="17">
        <f>MONTH(EMPENHO[[#This Row],[data_empenho]])</f>
        <v>2</v>
      </c>
    </row>
    <row r="1543" spans="1:39" x14ac:dyDescent="0.25">
      <c r="A1543">
        <v>2</v>
      </c>
      <c r="B1543">
        <v>201</v>
      </c>
      <c r="C1543">
        <v>4</v>
      </c>
      <c r="D1543">
        <v>122</v>
      </c>
      <c r="E1543">
        <v>1</v>
      </c>
      <c r="F1543">
        <v>0</v>
      </c>
      <c r="G1543">
        <v>2078</v>
      </c>
      <c r="H1543" s="17" t="s">
        <v>1859</v>
      </c>
      <c r="I1543">
        <v>1</v>
      </c>
      <c r="J1543">
        <v>0</v>
      </c>
      <c r="K1543" s="17" t="s">
        <v>3282</v>
      </c>
      <c r="L1543" s="1">
        <v>44615</v>
      </c>
      <c r="M1543">
        <v>931.98</v>
      </c>
      <c r="N1543" s="17" t="s">
        <v>437</v>
      </c>
      <c r="O1543">
        <v>6424</v>
      </c>
      <c r="P1543" s="17" t="s">
        <v>438</v>
      </c>
      <c r="Q1543">
        <v>0</v>
      </c>
      <c r="R1543" s="17" t="s">
        <v>1083</v>
      </c>
      <c r="S1543" s="17" t="s">
        <v>440</v>
      </c>
      <c r="T1543" s="17" t="s">
        <v>438</v>
      </c>
      <c r="U1543">
        <v>2</v>
      </c>
      <c r="V1543">
        <v>2021</v>
      </c>
      <c r="W1543" s="17" t="s">
        <v>3283</v>
      </c>
      <c r="X1543" s="17" t="s">
        <v>1085</v>
      </c>
      <c r="Y1543">
        <v>7</v>
      </c>
      <c r="Z1543" s="17" t="s">
        <v>443</v>
      </c>
      <c r="AA1543" s="17" t="s">
        <v>443</v>
      </c>
      <c r="AB1543" s="17" t="s">
        <v>444</v>
      </c>
      <c r="AC1543">
        <v>0</v>
      </c>
      <c r="AD1543">
        <v>0</v>
      </c>
      <c r="AE1543">
        <v>0</v>
      </c>
      <c r="AF1543">
        <v>2022</v>
      </c>
      <c r="AG1543" s="1">
        <v>44562</v>
      </c>
      <c r="AH1543" s="1">
        <v>44773</v>
      </c>
      <c r="AI1543" s="1">
        <v>44785</v>
      </c>
      <c r="AJ1543" s="17" t="s">
        <v>34</v>
      </c>
      <c r="AK1543" s="17" t="s">
        <v>35</v>
      </c>
      <c r="AL1543" s="17" t="s">
        <v>10388</v>
      </c>
      <c r="AM1543" s="17">
        <f>MONTH(EMPENHO[[#This Row],[data_empenho]])</f>
        <v>2</v>
      </c>
    </row>
    <row r="1544" spans="1:39" x14ac:dyDescent="0.25">
      <c r="A1544">
        <v>2</v>
      </c>
      <c r="B1544">
        <v>203</v>
      </c>
      <c r="C1544">
        <v>4</v>
      </c>
      <c r="D1544">
        <v>122</v>
      </c>
      <c r="E1544">
        <v>1</v>
      </c>
      <c r="F1544">
        <v>0</v>
      </c>
      <c r="G1544">
        <v>2081</v>
      </c>
      <c r="H1544" s="17" t="s">
        <v>1859</v>
      </c>
      <c r="I1544">
        <v>1</v>
      </c>
      <c r="J1544">
        <v>0</v>
      </c>
      <c r="K1544" s="17" t="s">
        <v>3284</v>
      </c>
      <c r="L1544" s="1">
        <v>44615</v>
      </c>
      <c r="M1544">
        <v>1141.6600000000001</v>
      </c>
      <c r="N1544" s="17" t="s">
        <v>437</v>
      </c>
      <c r="O1544">
        <v>6424</v>
      </c>
      <c r="P1544" s="17" t="s">
        <v>438</v>
      </c>
      <c r="Q1544">
        <v>0</v>
      </c>
      <c r="R1544" s="17" t="s">
        <v>1083</v>
      </c>
      <c r="S1544" s="17" t="s">
        <v>440</v>
      </c>
      <c r="T1544" s="17" t="s">
        <v>438</v>
      </c>
      <c r="U1544">
        <v>2</v>
      </c>
      <c r="V1544">
        <v>2021</v>
      </c>
      <c r="W1544" s="17" t="s">
        <v>3283</v>
      </c>
      <c r="X1544" s="17" t="s">
        <v>1085</v>
      </c>
      <c r="Y1544">
        <v>7</v>
      </c>
      <c r="Z1544" s="17" t="s">
        <v>443</v>
      </c>
      <c r="AA1544" s="17" t="s">
        <v>443</v>
      </c>
      <c r="AB1544" s="17" t="s">
        <v>444</v>
      </c>
      <c r="AC1544">
        <v>0</v>
      </c>
      <c r="AD1544">
        <v>0</v>
      </c>
      <c r="AE1544">
        <v>0</v>
      </c>
      <c r="AF1544">
        <v>2022</v>
      </c>
      <c r="AG1544" s="1">
        <v>44562</v>
      </c>
      <c r="AH1544" s="1">
        <v>44773</v>
      </c>
      <c r="AI1544" s="1">
        <v>44785</v>
      </c>
      <c r="AJ1544" s="17" t="s">
        <v>34</v>
      </c>
      <c r="AK1544" s="17" t="s">
        <v>35</v>
      </c>
      <c r="AL1544" s="17" t="s">
        <v>10388</v>
      </c>
      <c r="AM1544" s="17">
        <f>MONTH(EMPENHO[[#This Row],[data_empenho]])</f>
        <v>2</v>
      </c>
    </row>
    <row r="1545" spans="1:39" x14ac:dyDescent="0.25">
      <c r="A1545">
        <v>2</v>
      </c>
      <c r="B1545">
        <v>203</v>
      </c>
      <c r="C1545">
        <v>4</v>
      </c>
      <c r="D1545">
        <v>124</v>
      </c>
      <c r="E1545">
        <v>1</v>
      </c>
      <c r="F1545">
        <v>0</v>
      </c>
      <c r="G1545">
        <v>2082</v>
      </c>
      <c r="H1545" s="17" t="s">
        <v>1859</v>
      </c>
      <c r="I1545">
        <v>1</v>
      </c>
      <c r="J1545">
        <v>0</v>
      </c>
      <c r="K1545" s="17" t="s">
        <v>3285</v>
      </c>
      <c r="L1545" s="1">
        <v>44615</v>
      </c>
      <c r="M1545">
        <v>465.99</v>
      </c>
      <c r="N1545" s="17" t="s">
        <v>437</v>
      </c>
      <c r="O1545">
        <v>6424</v>
      </c>
      <c r="P1545" s="17" t="s">
        <v>438</v>
      </c>
      <c r="Q1545">
        <v>0</v>
      </c>
      <c r="R1545" s="17" t="s">
        <v>1083</v>
      </c>
      <c r="S1545" s="17" t="s">
        <v>440</v>
      </c>
      <c r="T1545" s="17" t="s">
        <v>438</v>
      </c>
      <c r="U1545">
        <v>2</v>
      </c>
      <c r="V1545">
        <v>2021</v>
      </c>
      <c r="W1545" s="17" t="s">
        <v>3283</v>
      </c>
      <c r="X1545" s="17" t="s">
        <v>1085</v>
      </c>
      <c r="Y1545">
        <v>7</v>
      </c>
      <c r="Z1545" s="17" t="s">
        <v>443</v>
      </c>
      <c r="AA1545" s="17" t="s">
        <v>443</v>
      </c>
      <c r="AB1545" s="17" t="s">
        <v>444</v>
      </c>
      <c r="AC1545">
        <v>0</v>
      </c>
      <c r="AD1545">
        <v>0</v>
      </c>
      <c r="AE1545">
        <v>0</v>
      </c>
      <c r="AF1545">
        <v>2022</v>
      </c>
      <c r="AG1545" s="1">
        <v>44562</v>
      </c>
      <c r="AH1545" s="1">
        <v>44773</v>
      </c>
      <c r="AI1545" s="1">
        <v>44785</v>
      </c>
      <c r="AJ1545" s="17" t="s">
        <v>34</v>
      </c>
      <c r="AK1545" s="17" t="s">
        <v>35</v>
      </c>
      <c r="AL1545" s="17" t="s">
        <v>10388</v>
      </c>
      <c r="AM1545" s="17">
        <f>MONTH(EMPENHO[[#This Row],[data_empenho]])</f>
        <v>2</v>
      </c>
    </row>
    <row r="1546" spans="1:39" x14ac:dyDescent="0.25">
      <c r="A1546">
        <v>3</v>
      </c>
      <c r="B1546">
        <v>301</v>
      </c>
      <c r="C1546">
        <v>4</v>
      </c>
      <c r="D1546">
        <v>122</v>
      </c>
      <c r="E1546">
        <v>1</v>
      </c>
      <c r="F1546">
        <v>0</v>
      </c>
      <c r="G1546">
        <v>2067</v>
      </c>
      <c r="H1546" s="17" t="s">
        <v>1859</v>
      </c>
      <c r="I1546">
        <v>1</v>
      </c>
      <c r="J1546">
        <v>0</v>
      </c>
      <c r="K1546" s="17" t="s">
        <v>3286</v>
      </c>
      <c r="L1546" s="1">
        <v>44615</v>
      </c>
      <c r="M1546">
        <v>955.27</v>
      </c>
      <c r="N1546" s="17" t="s">
        <v>437</v>
      </c>
      <c r="O1546">
        <v>6424</v>
      </c>
      <c r="P1546" s="17" t="s">
        <v>438</v>
      </c>
      <c r="Q1546">
        <v>0</v>
      </c>
      <c r="R1546" s="17" t="s">
        <v>1083</v>
      </c>
      <c r="S1546" s="17" t="s">
        <v>440</v>
      </c>
      <c r="T1546" s="17" t="s">
        <v>438</v>
      </c>
      <c r="U1546">
        <v>2</v>
      </c>
      <c r="V1546">
        <v>2021</v>
      </c>
      <c r="W1546" s="17" t="s">
        <v>3283</v>
      </c>
      <c r="X1546" s="17" t="s">
        <v>1085</v>
      </c>
      <c r="Y1546">
        <v>7</v>
      </c>
      <c r="Z1546" s="17" t="s">
        <v>443</v>
      </c>
      <c r="AA1546" s="17" t="s">
        <v>443</v>
      </c>
      <c r="AB1546" s="17" t="s">
        <v>444</v>
      </c>
      <c r="AC1546">
        <v>0</v>
      </c>
      <c r="AD1546">
        <v>0</v>
      </c>
      <c r="AE1546">
        <v>0</v>
      </c>
      <c r="AF1546">
        <v>2022</v>
      </c>
      <c r="AG1546" s="1">
        <v>44562</v>
      </c>
      <c r="AH1546" s="1">
        <v>44773</v>
      </c>
      <c r="AI1546" s="1">
        <v>44785</v>
      </c>
      <c r="AJ1546" s="17" t="s">
        <v>34</v>
      </c>
      <c r="AK1546" s="17" t="s">
        <v>35</v>
      </c>
      <c r="AL1546" s="17" t="s">
        <v>10388</v>
      </c>
      <c r="AM1546" s="17">
        <f>MONTH(EMPENHO[[#This Row],[data_empenho]])</f>
        <v>2</v>
      </c>
    </row>
    <row r="1547" spans="1:39" x14ac:dyDescent="0.25">
      <c r="A1547">
        <v>3</v>
      </c>
      <c r="B1547">
        <v>301</v>
      </c>
      <c r="C1547">
        <v>4</v>
      </c>
      <c r="D1547">
        <v>122</v>
      </c>
      <c r="E1547">
        <v>1</v>
      </c>
      <c r="F1547">
        <v>0</v>
      </c>
      <c r="G1547">
        <v>2068</v>
      </c>
      <c r="H1547" s="17" t="s">
        <v>1859</v>
      </c>
      <c r="I1547">
        <v>1</v>
      </c>
      <c r="J1547">
        <v>0</v>
      </c>
      <c r="K1547" s="17" t="s">
        <v>3287</v>
      </c>
      <c r="L1547" s="1">
        <v>44615</v>
      </c>
      <c r="M1547">
        <v>2889.12</v>
      </c>
      <c r="N1547" s="17" t="s">
        <v>437</v>
      </c>
      <c r="O1547">
        <v>6424</v>
      </c>
      <c r="P1547" s="17" t="s">
        <v>438</v>
      </c>
      <c r="Q1547">
        <v>0</v>
      </c>
      <c r="R1547" s="17" t="s">
        <v>1083</v>
      </c>
      <c r="S1547" s="17" t="s">
        <v>440</v>
      </c>
      <c r="T1547" s="17" t="s">
        <v>438</v>
      </c>
      <c r="U1547">
        <v>2</v>
      </c>
      <c r="V1547">
        <v>2021</v>
      </c>
      <c r="W1547" s="17" t="s">
        <v>3283</v>
      </c>
      <c r="X1547" s="17" t="s">
        <v>1085</v>
      </c>
      <c r="Y1547">
        <v>7</v>
      </c>
      <c r="Z1547" s="17" t="s">
        <v>443</v>
      </c>
      <c r="AA1547" s="17" t="s">
        <v>443</v>
      </c>
      <c r="AB1547" s="17" t="s">
        <v>444</v>
      </c>
      <c r="AC1547">
        <v>0</v>
      </c>
      <c r="AD1547">
        <v>0</v>
      </c>
      <c r="AE1547">
        <v>0</v>
      </c>
      <c r="AF1547">
        <v>2022</v>
      </c>
      <c r="AG1547" s="1">
        <v>44562</v>
      </c>
      <c r="AH1547" s="1">
        <v>44773</v>
      </c>
      <c r="AI1547" s="1">
        <v>44785</v>
      </c>
      <c r="AJ1547" s="17" t="s">
        <v>34</v>
      </c>
      <c r="AK1547" s="17" t="s">
        <v>35</v>
      </c>
      <c r="AL1547" s="17" t="s">
        <v>10388</v>
      </c>
      <c r="AM1547" s="17">
        <f>MONTH(EMPENHO[[#This Row],[data_empenho]])</f>
        <v>2</v>
      </c>
    </row>
    <row r="1548" spans="1:39" x14ac:dyDescent="0.25">
      <c r="A1548">
        <v>4</v>
      </c>
      <c r="B1548">
        <v>401</v>
      </c>
      <c r="C1548">
        <v>4</v>
      </c>
      <c r="D1548">
        <v>123</v>
      </c>
      <c r="E1548">
        <v>1</v>
      </c>
      <c r="F1548">
        <v>0</v>
      </c>
      <c r="G1548">
        <v>2075</v>
      </c>
      <c r="H1548" s="17" t="s">
        <v>1859</v>
      </c>
      <c r="I1548">
        <v>1</v>
      </c>
      <c r="J1548">
        <v>0</v>
      </c>
      <c r="K1548" s="17" t="s">
        <v>3288</v>
      </c>
      <c r="L1548" s="1">
        <v>44615</v>
      </c>
      <c r="M1548">
        <v>3448.31</v>
      </c>
      <c r="N1548" s="17" t="s">
        <v>437</v>
      </c>
      <c r="O1548">
        <v>6424</v>
      </c>
      <c r="P1548" s="17" t="s">
        <v>438</v>
      </c>
      <c r="Q1548">
        <v>0</v>
      </c>
      <c r="R1548" s="17" t="s">
        <v>1083</v>
      </c>
      <c r="S1548" s="17" t="s">
        <v>440</v>
      </c>
      <c r="T1548" s="17" t="s">
        <v>438</v>
      </c>
      <c r="U1548">
        <v>2</v>
      </c>
      <c r="V1548">
        <v>2021</v>
      </c>
      <c r="W1548" s="17" t="s">
        <v>3283</v>
      </c>
      <c r="X1548" s="17" t="s">
        <v>1085</v>
      </c>
      <c r="Y1548">
        <v>7</v>
      </c>
      <c r="Z1548" s="17" t="s">
        <v>443</v>
      </c>
      <c r="AA1548" s="17" t="s">
        <v>443</v>
      </c>
      <c r="AB1548" s="17" t="s">
        <v>444</v>
      </c>
      <c r="AC1548">
        <v>0</v>
      </c>
      <c r="AD1548">
        <v>0</v>
      </c>
      <c r="AE1548">
        <v>0</v>
      </c>
      <c r="AF1548">
        <v>2022</v>
      </c>
      <c r="AG1548" s="1">
        <v>44562</v>
      </c>
      <c r="AH1548" s="1">
        <v>44773</v>
      </c>
      <c r="AI1548" s="1">
        <v>44785</v>
      </c>
      <c r="AJ1548" s="17" t="s">
        <v>34</v>
      </c>
      <c r="AK1548" s="17" t="s">
        <v>35</v>
      </c>
      <c r="AL1548" s="17" t="s">
        <v>10388</v>
      </c>
      <c r="AM1548" s="17">
        <f>MONTH(EMPENHO[[#This Row],[data_empenho]])</f>
        <v>2</v>
      </c>
    </row>
    <row r="1549" spans="1:39" x14ac:dyDescent="0.25">
      <c r="A1549">
        <v>4</v>
      </c>
      <c r="B1549">
        <v>401</v>
      </c>
      <c r="C1549">
        <v>4</v>
      </c>
      <c r="D1549">
        <v>129</v>
      </c>
      <c r="E1549">
        <v>1</v>
      </c>
      <c r="F1549">
        <v>0</v>
      </c>
      <c r="G1549">
        <v>2077</v>
      </c>
      <c r="H1549" s="17" t="s">
        <v>1859</v>
      </c>
      <c r="I1549">
        <v>1</v>
      </c>
      <c r="J1549">
        <v>0</v>
      </c>
      <c r="K1549" s="17" t="s">
        <v>3289</v>
      </c>
      <c r="L1549" s="1">
        <v>44615</v>
      </c>
      <c r="M1549">
        <v>1467.86</v>
      </c>
      <c r="N1549" s="17" t="s">
        <v>437</v>
      </c>
      <c r="O1549">
        <v>6424</v>
      </c>
      <c r="P1549" s="17" t="s">
        <v>438</v>
      </c>
      <c r="Q1549">
        <v>0</v>
      </c>
      <c r="R1549" s="17" t="s">
        <v>1083</v>
      </c>
      <c r="S1549" s="17" t="s">
        <v>440</v>
      </c>
      <c r="T1549" s="17" t="s">
        <v>438</v>
      </c>
      <c r="U1549">
        <v>2</v>
      </c>
      <c r="V1549">
        <v>2021</v>
      </c>
      <c r="W1549" s="17" t="s">
        <v>3283</v>
      </c>
      <c r="X1549" s="17" t="s">
        <v>1085</v>
      </c>
      <c r="Y1549">
        <v>7</v>
      </c>
      <c r="Z1549" s="17" t="s">
        <v>443</v>
      </c>
      <c r="AA1549" s="17" t="s">
        <v>443</v>
      </c>
      <c r="AB1549" s="17" t="s">
        <v>444</v>
      </c>
      <c r="AC1549">
        <v>0</v>
      </c>
      <c r="AD1549">
        <v>0</v>
      </c>
      <c r="AE1549">
        <v>0</v>
      </c>
      <c r="AF1549">
        <v>2022</v>
      </c>
      <c r="AG1549" s="1">
        <v>44562</v>
      </c>
      <c r="AH1549" s="1">
        <v>44773</v>
      </c>
      <c r="AI1549" s="1">
        <v>44785</v>
      </c>
      <c r="AJ1549" s="17" t="s">
        <v>34</v>
      </c>
      <c r="AK1549" s="17" t="s">
        <v>35</v>
      </c>
      <c r="AL1549" s="17" t="s">
        <v>10388</v>
      </c>
      <c r="AM1549" s="17">
        <f>MONTH(EMPENHO[[#This Row],[data_empenho]])</f>
        <v>2</v>
      </c>
    </row>
    <row r="1550" spans="1:39" x14ac:dyDescent="0.25">
      <c r="A1550">
        <v>5</v>
      </c>
      <c r="B1550">
        <v>501</v>
      </c>
      <c r="C1550">
        <v>4</v>
      </c>
      <c r="D1550">
        <v>122</v>
      </c>
      <c r="E1550">
        <v>1</v>
      </c>
      <c r="F1550">
        <v>0</v>
      </c>
      <c r="G1550">
        <v>2022</v>
      </c>
      <c r="H1550" s="17" t="s">
        <v>1859</v>
      </c>
      <c r="I1550">
        <v>1</v>
      </c>
      <c r="J1550">
        <v>0</v>
      </c>
      <c r="K1550" s="17" t="s">
        <v>3290</v>
      </c>
      <c r="L1550" s="1">
        <v>44615</v>
      </c>
      <c r="M1550">
        <v>2027.04</v>
      </c>
      <c r="N1550" s="17" t="s">
        <v>437</v>
      </c>
      <c r="O1550">
        <v>6424</v>
      </c>
      <c r="P1550" s="17" t="s">
        <v>438</v>
      </c>
      <c r="Q1550">
        <v>0</v>
      </c>
      <c r="R1550" s="17" t="s">
        <v>1083</v>
      </c>
      <c r="S1550" s="17" t="s">
        <v>440</v>
      </c>
      <c r="T1550" s="17" t="s">
        <v>438</v>
      </c>
      <c r="U1550">
        <v>2</v>
      </c>
      <c r="V1550">
        <v>2021</v>
      </c>
      <c r="W1550" s="17" t="s">
        <v>3283</v>
      </c>
      <c r="X1550" s="17" t="s">
        <v>1085</v>
      </c>
      <c r="Y1550">
        <v>7</v>
      </c>
      <c r="Z1550" s="17" t="s">
        <v>443</v>
      </c>
      <c r="AA1550" s="17" t="s">
        <v>443</v>
      </c>
      <c r="AB1550" s="17" t="s">
        <v>444</v>
      </c>
      <c r="AC1550">
        <v>0</v>
      </c>
      <c r="AD1550">
        <v>0</v>
      </c>
      <c r="AE1550">
        <v>0</v>
      </c>
      <c r="AF1550">
        <v>2022</v>
      </c>
      <c r="AG1550" s="1">
        <v>44562</v>
      </c>
      <c r="AH1550" s="1">
        <v>44773</v>
      </c>
      <c r="AI1550" s="1">
        <v>44785</v>
      </c>
      <c r="AJ1550" s="17" t="s">
        <v>34</v>
      </c>
      <c r="AK1550" s="17" t="s">
        <v>35</v>
      </c>
      <c r="AL1550" s="17" t="s">
        <v>10388</v>
      </c>
      <c r="AM1550" s="17">
        <f>MONTH(EMPENHO[[#This Row],[data_empenho]])</f>
        <v>2</v>
      </c>
    </row>
    <row r="1551" spans="1:39" x14ac:dyDescent="0.25">
      <c r="A1551">
        <v>5</v>
      </c>
      <c r="B1551">
        <v>502</v>
      </c>
      <c r="C1551">
        <v>12</v>
      </c>
      <c r="D1551">
        <v>361</v>
      </c>
      <c r="E1551">
        <v>2</v>
      </c>
      <c r="F1551">
        <v>0</v>
      </c>
      <c r="G1551">
        <v>2027</v>
      </c>
      <c r="H1551" s="17" t="s">
        <v>1859</v>
      </c>
      <c r="I1551">
        <v>20</v>
      </c>
      <c r="J1551">
        <v>0</v>
      </c>
      <c r="K1551" s="17" t="s">
        <v>3291</v>
      </c>
      <c r="L1551" s="1">
        <v>44615</v>
      </c>
      <c r="M1551">
        <v>1689.23</v>
      </c>
      <c r="N1551" s="17" t="s">
        <v>437</v>
      </c>
      <c r="O1551">
        <v>6424</v>
      </c>
      <c r="P1551" s="17" t="s">
        <v>438</v>
      </c>
      <c r="Q1551">
        <v>0</v>
      </c>
      <c r="R1551" s="17" t="s">
        <v>1083</v>
      </c>
      <c r="S1551" s="17" t="s">
        <v>440</v>
      </c>
      <c r="T1551" s="17" t="s">
        <v>438</v>
      </c>
      <c r="U1551">
        <v>2</v>
      </c>
      <c r="V1551">
        <v>2021</v>
      </c>
      <c r="W1551" s="17" t="s">
        <v>3283</v>
      </c>
      <c r="X1551" s="17" t="s">
        <v>1085</v>
      </c>
      <c r="Y1551">
        <v>7</v>
      </c>
      <c r="Z1551" s="17" t="s">
        <v>443</v>
      </c>
      <c r="AA1551" s="17" t="s">
        <v>443</v>
      </c>
      <c r="AB1551" s="17" t="s">
        <v>444</v>
      </c>
      <c r="AC1551">
        <v>0</v>
      </c>
      <c r="AD1551">
        <v>0</v>
      </c>
      <c r="AE1551">
        <v>0</v>
      </c>
      <c r="AF1551">
        <v>2022</v>
      </c>
      <c r="AG1551" s="1">
        <v>44562</v>
      </c>
      <c r="AH1551" s="1">
        <v>44773</v>
      </c>
      <c r="AI1551" s="1">
        <v>44785</v>
      </c>
      <c r="AJ1551" s="17" t="s">
        <v>34</v>
      </c>
      <c r="AK1551" s="17" t="s">
        <v>35</v>
      </c>
      <c r="AL1551" s="17" t="s">
        <v>10388</v>
      </c>
      <c r="AM1551" s="17">
        <f>MONTH(EMPENHO[[#This Row],[data_empenho]])</f>
        <v>2</v>
      </c>
    </row>
    <row r="1552" spans="1:39" x14ac:dyDescent="0.25">
      <c r="A1552">
        <v>5</v>
      </c>
      <c r="B1552">
        <v>502</v>
      </c>
      <c r="C1552">
        <v>12</v>
      </c>
      <c r="D1552">
        <v>361</v>
      </c>
      <c r="E1552">
        <v>2</v>
      </c>
      <c r="F1552">
        <v>0</v>
      </c>
      <c r="G1552">
        <v>2031</v>
      </c>
      <c r="H1552" s="17" t="s">
        <v>1859</v>
      </c>
      <c r="I1552">
        <v>20</v>
      </c>
      <c r="J1552">
        <v>0</v>
      </c>
      <c r="K1552" s="17" t="s">
        <v>3292</v>
      </c>
      <c r="L1552" s="1">
        <v>44615</v>
      </c>
      <c r="M1552">
        <v>698.97</v>
      </c>
      <c r="N1552" s="17" t="s">
        <v>437</v>
      </c>
      <c r="O1552">
        <v>6424</v>
      </c>
      <c r="P1552" s="17" t="s">
        <v>438</v>
      </c>
      <c r="Q1552">
        <v>0</v>
      </c>
      <c r="R1552" s="17" t="s">
        <v>1083</v>
      </c>
      <c r="S1552" s="17" t="s">
        <v>440</v>
      </c>
      <c r="T1552" s="17" t="s">
        <v>438</v>
      </c>
      <c r="U1552">
        <v>2</v>
      </c>
      <c r="V1552">
        <v>2021</v>
      </c>
      <c r="W1552" s="17" t="s">
        <v>3283</v>
      </c>
      <c r="X1552" s="17" t="s">
        <v>1085</v>
      </c>
      <c r="Y1552">
        <v>7</v>
      </c>
      <c r="Z1552" s="17" t="s">
        <v>443</v>
      </c>
      <c r="AA1552" s="17" t="s">
        <v>443</v>
      </c>
      <c r="AB1552" s="17" t="s">
        <v>444</v>
      </c>
      <c r="AC1552">
        <v>0</v>
      </c>
      <c r="AD1552">
        <v>0</v>
      </c>
      <c r="AE1552">
        <v>0</v>
      </c>
      <c r="AF1552">
        <v>2022</v>
      </c>
      <c r="AG1552" s="1">
        <v>44562</v>
      </c>
      <c r="AH1552" s="1">
        <v>44773</v>
      </c>
      <c r="AI1552" s="1">
        <v>44785</v>
      </c>
      <c r="AJ1552" s="17" t="s">
        <v>34</v>
      </c>
      <c r="AK1552" s="17" t="s">
        <v>35</v>
      </c>
      <c r="AL1552" s="17" t="s">
        <v>10388</v>
      </c>
      <c r="AM1552" s="17">
        <f>MONTH(EMPENHO[[#This Row],[data_empenho]])</f>
        <v>2</v>
      </c>
    </row>
    <row r="1553" spans="1:39" x14ac:dyDescent="0.25">
      <c r="A1553">
        <v>5</v>
      </c>
      <c r="B1553">
        <v>502</v>
      </c>
      <c r="C1553">
        <v>12</v>
      </c>
      <c r="D1553">
        <v>365</v>
      </c>
      <c r="E1553">
        <v>2</v>
      </c>
      <c r="F1553">
        <v>0</v>
      </c>
      <c r="G1553">
        <v>2026</v>
      </c>
      <c r="H1553" s="17" t="s">
        <v>1859</v>
      </c>
      <c r="I1553">
        <v>20</v>
      </c>
      <c r="J1553">
        <v>0</v>
      </c>
      <c r="K1553" s="17" t="s">
        <v>3293</v>
      </c>
      <c r="L1553" s="1">
        <v>44615</v>
      </c>
      <c r="M1553">
        <v>815.49</v>
      </c>
      <c r="N1553" s="17" t="s">
        <v>437</v>
      </c>
      <c r="O1553">
        <v>6424</v>
      </c>
      <c r="P1553" s="17" t="s">
        <v>438</v>
      </c>
      <c r="Q1553">
        <v>0</v>
      </c>
      <c r="R1553" s="17" t="s">
        <v>1083</v>
      </c>
      <c r="S1553" s="17" t="s">
        <v>440</v>
      </c>
      <c r="T1553" s="17" t="s">
        <v>438</v>
      </c>
      <c r="U1553">
        <v>2</v>
      </c>
      <c r="V1553">
        <v>2021</v>
      </c>
      <c r="W1553" s="17" t="s">
        <v>3283</v>
      </c>
      <c r="X1553" s="17" t="s">
        <v>1085</v>
      </c>
      <c r="Y1553">
        <v>7</v>
      </c>
      <c r="Z1553" s="17" t="s">
        <v>443</v>
      </c>
      <c r="AA1553" s="17" t="s">
        <v>443</v>
      </c>
      <c r="AB1553" s="17" t="s">
        <v>444</v>
      </c>
      <c r="AC1553">
        <v>0</v>
      </c>
      <c r="AD1553">
        <v>0</v>
      </c>
      <c r="AE1553">
        <v>0</v>
      </c>
      <c r="AF1553">
        <v>2022</v>
      </c>
      <c r="AG1553" s="1">
        <v>44562</v>
      </c>
      <c r="AH1553" s="1">
        <v>44773</v>
      </c>
      <c r="AI1553" s="1">
        <v>44785</v>
      </c>
      <c r="AJ1553" s="17" t="s">
        <v>34</v>
      </c>
      <c r="AK1553" s="17" t="s">
        <v>35</v>
      </c>
      <c r="AL1553" s="17" t="s">
        <v>10388</v>
      </c>
      <c r="AM1553" s="17">
        <f>MONTH(EMPENHO[[#This Row],[data_empenho]])</f>
        <v>2</v>
      </c>
    </row>
    <row r="1554" spans="1:39" x14ac:dyDescent="0.25">
      <c r="A1554">
        <v>5</v>
      </c>
      <c r="B1554">
        <v>502</v>
      </c>
      <c r="C1554">
        <v>12</v>
      </c>
      <c r="D1554">
        <v>365</v>
      </c>
      <c r="E1554">
        <v>2</v>
      </c>
      <c r="F1554">
        <v>0</v>
      </c>
      <c r="G1554">
        <v>2028</v>
      </c>
      <c r="H1554" s="17" t="s">
        <v>1859</v>
      </c>
      <c r="I1554">
        <v>20</v>
      </c>
      <c r="J1554">
        <v>0</v>
      </c>
      <c r="K1554" s="17" t="s">
        <v>3294</v>
      </c>
      <c r="L1554" s="1">
        <v>44615</v>
      </c>
      <c r="M1554">
        <v>442.69</v>
      </c>
      <c r="N1554" s="17" t="s">
        <v>437</v>
      </c>
      <c r="O1554">
        <v>6424</v>
      </c>
      <c r="P1554" s="17" t="s">
        <v>438</v>
      </c>
      <c r="Q1554">
        <v>0</v>
      </c>
      <c r="R1554" s="17" t="s">
        <v>1083</v>
      </c>
      <c r="S1554" s="17" t="s">
        <v>440</v>
      </c>
      <c r="T1554" s="17" t="s">
        <v>438</v>
      </c>
      <c r="U1554">
        <v>2</v>
      </c>
      <c r="V1554">
        <v>2021</v>
      </c>
      <c r="W1554" s="17" t="s">
        <v>3283</v>
      </c>
      <c r="X1554" s="17" t="s">
        <v>1085</v>
      </c>
      <c r="Y1554">
        <v>7</v>
      </c>
      <c r="Z1554" s="17" t="s">
        <v>443</v>
      </c>
      <c r="AA1554" s="17" t="s">
        <v>443</v>
      </c>
      <c r="AB1554" s="17" t="s">
        <v>444</v>
      </c>
      <c r="AC1554">
        <v>0</v>
      </c>
      <c r="AD1554">
        <v>0</v>
      </c>
      <c r="AE1554">
        <v>0</v>
      </c>
      <c r="AF1554">
        <v>2022</v>
      </c>
      <c r="AG1554" s="1">
        <v>44562</v>
      </c>
      <c r="AH1554" s="1">
        <v>44773</v>
      </c>
      <c r="AI1554" s="1">
        <v>44785</v>
      </c>
      <c r="AJ1554" s="17" t="s">
        <v>34</v>
      </c>
      <c r="AK1554" s="17" t="s">
        <v>35</v>
      </c>
      <c r="AL1554" s="17" t="s">
        <v>10388</v>
      </c>
      <c r="AM1554" s="17">
        <f>MONTH(EMPENHO[[#This Row],[data_empenho]])</f>
        <v>2</v>
      </c>
    </row>
    <row r="1555" spans="1:39" x14ac:dyDescent="0.25">
      <c r="A1555">
        <v>5</v>
      </c>
      <c r="B1555">
        <v>502</v>
      </c>
      <c r="C1555">
        <v>12</v>
      </c>
      <c r="D1555">
        <v>365</v>
      </c>
      <c r="E1555">
        <v>2</v>
      </c>
      <c r="F1555">
        <v>0</v>
      </c>
      <c r="G1555">
        <v>2033</v>
      </c>
      <c r="H1555" s="17" t="s">
        <v>1859</v>
      </c>
      <c r="I1555">
        <v>20</v>
      </c>
      <c r="J1555">
        <v>0</v>
      </c>
      <c r="K1555" s="17" t="s">
        <v>3295</v>
      </c>
      <c r="L1555" s="1">
        <v>44615</v>
      </c>
      <c r="M1555">
        <v>465.99</v>
      </c>
      <c r="N1555" s="17" t="s">
        <v>437</v>
      </c>
      <c r="O1555">
        <v>6424</v>
      </c>
      <c r="P1555" s="17" t="s">
        <v>438</v>
      </c>
      <c r="Q1555">
        <v>0</v>
      </c>
      <c r="R1555" s="17" t="s">
        <v>1083</v>
      </c>
      <c r="S1555" s="17" t="s">
        <v>440</v>
      </c>
      <c r="T1555" s="17" t="s">
        <v>438</v>
      </c>
      <c r="U1555">
        <v>2</v>
      </c>
      <c r="V1555">
        <v>2021</v>
      </c>
      <c r="W1555" s="17" t="s">
        <v>3283</v>
      </c>
      <c r="X1555" s="17" t="s">
        <v>1085</v>
      </c>
      <c r="Y1555">
        <v>7</v>
      </c>
      <c r="Z1555" s="17" t="s">
        <v>443</v>
      </c>
      <c r="AA1555" s="17" t="s">
        <v>443</v>
      </c>
      <c r="AB1555" s="17" t="s">
        <v>444</v>
      </c>
      <c r="AC1555">
        <v>0</v>
      </c>
      <c r="AD1555">
        <v>0</v>
      </c>
      <c r="AE1555">
        <v>0</v>
      </c>
      <c r="AF1555">
        <v>2022</v>
      </c>
      <c r="AG1555" s="1">
        <v>44562</v>
      </c>
      <c r="AH1555" s="1">
        <v>44773</v>
      </c>
      <c r="AI1555" s="1">
        <v>44785</v>
      </c>
      <c r="AJ1555" s="17" t="s">
        <v>34</v>
      </c>
      <c r="AK1555" s="17" t="s">
        <v>35</v>
      </c>
      <c r="AL1555" s="17" t="s">
        <v>10388</v>
      </c>
      <c r="AM1555" s="17">
        <f>MONTH(EMPENHO[[#This Row],[data_empenho]])</f>
        <v>2</v>
      </c>
    </row>
    <row r="1556" spans="1:39" x14ac:dyDescent="0.25">
      <c r="A1556">
        <v>5</v>
      </c>
      <c r="B1556">
        <v>502</v>
      </c>
      <c r="C1556">
        <v>12</v>
      </c>
      <c r="D1556">
        <v>782</v>
      </c>
      <c r="E1556">
        <v>2</v>
      </c>
      <c r="F1556">
        <v>0</v>
      </c>
      <c r="G1556">
        <v>2035</v>
      </c>
      <c r="H1556" s="17" t="s">
        <v>1859</v>
      </c>
      <c r="I1556">
        <v>20</v>
      </c>
      <c r="J1556">
        <v>0</v>
      </c>
      <c r="K1556" s="17" t="s">
        <v>3296</v>
      </c>
      <c r="L1556" s="1">
        <v>44615</v>
      </c>
      <c r="M1556">
        <v>396.06</v>
      </c>
      <c r="N1556" s="17" t="s">
        <v>437</v>
      </c>
      <c r="O1556">
        <v>6424</v>
      </c>
      <c r="P1556" s="17" t="s">
        <v>438</v>
      </c>
      <c r="Q1556">
        <v>0</v>
      </c>
      <c r="R1556" s="17" t="s">
        <v>1083</v>
      </c>
      <c r="S1556" s="17" t="s">
        <v>440</v>
      </c>
      <c r="T1556" s="17" t="s">
        <v>438</v>
      </c>
      <c r="U1556">
        <v>2</v>
      </c>
      <c r="V1556">
        <v>2021</v>
      </c>
      <c r="W1556" s="17" t="s">
        <v>3283</v>
      </c>
      <c r="X1556" s="17" t="s">
        <v>1085</v>
      </c>
      <c r="Y1556">
        <v>7</v>
      </c>
      <c r="Z1556" s="17" t="s">
        <v>443</v>
      </c>
      <c r="AA1556" s="17" t="s">
        <v>443</v>
      </c>
      <c r="AB1556" s="17" t="s">
        <v>444</v>
      </c>
      <c r="AC1556">
        <v>0</v>
      </c>
      <c r="AD1556">
        <v>0</v>
      </c>
      <c r="AE1556">
        <v>0</v>
      </c>
      <c r="AF1556">
        <v>2022</v>
      </c>
      <c r="AG1556" s="1">
        <v>44562</v>
      </c>
      <c r="AH1556" s="1">
        <v>44773</v>
      </c>
      <c r="AI1556" s="1">
        <v>44785</v>
      </c>
      <c r="AJ1556" s="17" t="s">
        <v>34</v>
      </c>
      <c r="AK1556" s="17" t="s">
        <v>35</v>
      </c>
      <c r="AL1556" s="17" t="s">
        <v>10388</v>
      </c>
      <c r="AM1556" s="17">
        <f>MONTH(EMPENHO[[#This Row],[data_empenho]])</f>
        <v>2</v>
      </c>
    </row>
    <row r="1557" spans="1:39" x14ac:dyDescent="0.25">
      <c r="A1557">
        <v>6</v>
      </c>
      <c r="B1557">
        <v>601</v>
      </c>
      <c r="C1557">
        <v>4</v>
      </c>
      <c r="D1557">
        <v>122</v>
      </c>
      <c r="E1557">
        <v>1</v>
      </c>
      <c r="F1557">
        <v>0</v>
      </c>
      <c r="G1557">
        <v>2072</v>
      </c>
      <c r="H1557" s="17" t="s">
        <v>1859</v>
      </c>
      <c r="I1557">
        <v>1</v>
      </c>
      <c r="J1557">
        <v>0</v>
      </c>
      <c r="K1557" s="17" t="s">
        <v>3297</v>
      </c>
      <c r="L1557" s="1">
        <v>44615</v>
      </c>
      <c r="M1557">
        <v>4846.2700000000004</v>
      </c>
      <c r="N1557" s="17" t="s">
        <v>437</v>
      </c>
      <c r="O1557">
        <v>6424</v>
      </c>
      <c r="P1557" s="17" t="s">
        <v>438</v>
      </c>
      <c r="Q1557">
        <v>0</v>
      </c>
      <c r="R1557" s="17" t="s">
        <v>1083</v>
      </c>
      <c r="S1557" s="17" t="s">
        <v>440</v>
      </c>
      <c r="T1557" s="17" t="s">
        <v>438</v>
      </c>
      <c r="U1557">
        <v>2</v>
      </c>
      <c r="V1557">
        <v>2021</v>
      </c>
      <c r="W1557" s="17" t="s">
        <v>3283</v>
      </c>
      <c r="X1557" s="17" t="s">
        <v>1085</v>
      </c>
      <c r="Y1557">
        <v>7</v>
      </c>
      <c r="Z1557" s="17" t="s">
        <v>443</v>
      </c>
      <c r="AA1557" s="17" t="s">
        <v>443</v>
      </c>
      <c r="AB1557" s="17" t="s">
        <v>444</v>
      </c>
      <c r="AC1557">
        <v>0</v>
      </c>
      <c r="AD1557">
        <v>0</v>
      </c>
      <c r="AE1557">
        <v>0</v>
      </c>
      <c r="AF1557">
        <v>2022</v>
      </c>
      <c r="AG1557" s="1">
        <v>44562</v>
      </c>
      <c r="AH1557" s="1">
        <v>44773</v>
      </c>
      <c r="AI1557" s="1">
        <v>44785</v>
      </c>
      <c r="AJ1557" s="17" t="s">
        <v>34</v>
      </c>
      <c r="AK1557" s="17" t="s">
        <v>35</v>
      </c>
      <c r="AL1557" s="17" t="s">
        <v>10388</v>
      </c>
      <c r="AM1557" s="17">
        <f>MONTH(EMPENHO[[#This Row],[data_empenho]])</f>
        <v>2</v>
      </c>
    </row>
    <row r="1558" spans="1:39" x14ac:dyDescent="0.25">
      <c r="A1558">
        <v>7</v>
      </c>
      <c r="B1558">
        <v>701</v>
      </c>
      <c r="C1558">
        <v>4</v>
      </c>
      <c r="D1558">
        <v>122</v>
      </c>
      <c r="E1558">
        <v>1</v>
      </c>
      <c r="F1558">
        <v>0</v>
      </c>
      <c r="G1558">
        <v>2001</v>
      </c>
      <c r="H1558" s="17" t="s">
        <v>1859</v>
      </c>
      <c r="I1558">
        <v>1</v>
      </c>
      <c r="J1558">
        <v>0</v>
      </c>
      <c r="K1558" s="17" t="s">
        <v>3298</v>
      </c>
      <c r="L1558" s="1">
        <v>44615</v>
      </c>
      <c r="M1558">
        <v>7246.12</v>
      </c>
      <c r="N1558" s="17" t="s">
        <v>437</v>
      </c>
      <c r="O1558">
        <v>6424</v>
      </c>
      <c r="P1558" s="17" t="s">
        <v>438</v>
      </c>
      <c r="Q1558">
        <v>0</v>
      </c>
      <c r="R1558" s="17" t="s">
        <v>1083</v>
      </c>
      <c r="S1558" s="17" t="s">
        <v>440</v>
      </c>
      <c r="T1558" s="17" t="s">
        <v>438</v>
      </c>
      <c r="U1558">
        <v>2</v>
      </c>
      <c r="V1558">
        <v>2021</v>
      </c>
      <c r="W1558" s="17" t="s">
        <v>3283</v>
      </c>
      <c r="X1558" s="17" t="s">
        <v>1085</v>
      </c>
      <c r="Y1558">
        <v>7</v>
      </c>
      <c r="Z1558" s="17" t="s">
        <v>443</v>
      </c>
      <c r="AA1558" s="17" t="s">
        <v>443</v>
      </c>
      <c r="AB1558" s="17" t="s">
        <v>444</v>
      </c>
      <c r="AC1558">
        <v>0</v>
      </c>
      <c r="AD1558">
        <v>0</v>
      </c>
      <c r="AE1558">
        <v>0</v>
      </c>
      <c r="AF1558">
        <v>2022</v>
      </c>
      <c r="AG1558" s="1">
        <v>44562</v>
      </c>
      <c r="AH1558" s="1">
        <v>44773</v>
      </c>
      <c r="AI1558" s="1">
        <v>44785</v>
      </c>
      <c r="AJ1558" s="17" t="s">
        <v>34</v>
      </c>
      <c r="AK1558" s="17" t="s">
        <v>35</v>
      </c>
      <c r="AL1558" s="17" t="s">
        <v>10388</v>
      </c>
      <c r="AM1558" s="17">
        <f>MONTH(EMPENHO[[#This Row],[data_empenho]])</f>
        <v>2</v>
      </c>
    </row>
    <row r="1559" spans="1:39" x14ac:dyDescent="0.25">
      <c r="A1559">
        <v>8</v>
      </c>
      <c r="B1559">
        <v>801</v>
      </c>
      <c r="C1559">
        <v>10</v>
      </c>
      <c r="D1559">
        <v>122</v>
      </c>
      <c r="E1559">
        <v>5</v>
      </c>
      <c r="F1559">
        <v>0</v>
      </c>
      <c r="G1559">
        <v>2084</v>
      </c>
      <c r="H1559" s="17" t="s">
        <v>1859</v>
      </c>
      <c r="I1559">
        <v>40</v>
      </c>
      <c r="J1559">
        <v>0</v>
      </c>
      <c r="K1559" s="17" t="s">
        <v>3299</v>
      </c>
      <c r="L1559" s="1">
        <v>44615</v>
      </c>
      <c r="M1559">
        <v>3588.1</v>
      </c>
      <c r="N1559" s="17" t="s">
        <v>437</v>
      </c>
      <c r="O1559">
        <v>6424</v>
      </c>
      <c r="P1559" s="17" t="s">
        <v>438</v>
      </c>
      <c r="Q1559">
        <v>0</v>
      </c>
      <c r="R1559" s="17" t="s">
        <v>1083</v>
      </c>
      <c r="S1559" s="17" t="s">
        <v>440</v>
      </c>
      <c r="T1559" s="17" t="s">
        <v>438</v>
      </c>
      <c r="U1559">
        <v>2</v>
      </c>
      <c r="V1559">
        <v>2021</v>
      </c>
      <c r="W1559" s="17" t="s">
        <v>3283</v>
      </c>
      <c r="X1559" s="17" t="s">
        <v>1085</v>
      </c>
      <c r="Y1559">
        <v>7</v>
      </c>
      <c r="Z1559" s="17" t="s">
        <v>443</v>
      </c>
      <c r="AA1559" s="17" t="s">
        <v>443</v>
      </c>
      <c r="AB1559" s="17" t="s">
        <v>444</v>
      </c>
      <c r="AC1559">
        <v>0</v>
      </c>
      <c r="AD1559">
        <v>0</v>
      </c>
      <c r="AE1559">
        <v>0</v>
      </c>
      <c r="AF1559">
        <v>2022</v>
      </c>
      <c r="AG1559" s="1">
        <v>44562</v>
      </c>
      <c r="AH1559" s="1">
        <v>44773</v>
      </c>
      <c r="AI1559" s="1">
        <v>44785</v>
      </c>
      <c r="AJ1559" s="17" t="s">
        <v>34</v>
      </c>
      <c r="AK1559" s="17" t="s">
        <v>35</v>
      </c>
      <c r="AL1559" s="17" t="s">
        <v>10388</v>
      </c>
      <c r="AM1559" s="17">
        <f>MONTH(EMPENHO[[#This Row],[data_empenho]])</f>
        <v>2</v>
      </c>
    </row>
    <row r="1560" spans="1:39" x14ac:dyDescent="0.25">
      <c r="A1560">
        <v>8</v>
      </c>
      <c r="B1560">
        <v>801</v>
      </c>
      <c r="C1560">
        <v>10</v>
      </c>
      <c r="D1560">
        <v>301</v>
      </c>
      <c r="E1560">
        <v>6</v>
      </c>
      <c r="F1560">
        <v>0</v>
      </c>
      <c r="G1560">
        <v>2089</v>
      </c>
      <c r="H1560" s="17" t="s">
        <v>1859</v>
      </c>
      <c r="I1560">
        <v>40</v>
      </c>
      <c r="J1560">
        <v>0</v>
      </c>
      <c r="K1560" s="17" t="s">
        <v>3300</v>
      </c>
      <c r="L1560" s="1">
        <v>44615</v>
      </c>
      <c r="M1560">
        <v>605.78</v>
      </c>
      <c r="N1560" s="17" t="s">
        <v>437</v>
      </c>
      <c r="O1560">
        <v>6424</v>
      </c>
      <c r="P1560" s="17" t="s">
        <v>438</v>
      </c>
      <c r="Q1560">
        <v>0</v>
      </c>
      <c r="R1560" s="17" t="s">
        <v>1083</v>
      </c>
      <c r="S1560" s="17" t="s">
        <v>440</v>
      </c>
      <c r="T1560" s="17" t="s">
        <v>438</v>
      </c>
      <c r="U1560">
        <v>2</v>
      </c>
      <c r="V1560">
        <v>2021</v>
      </c>
      <c r="W1560" s="17" t="s">
        <v>3283</v>
      </c>
      <c r="X1560" s="17" t="s">
        <v>1085</v>
      </c>
      <c r="Y1560">
        <v>7</v>
      </c>
      <c r="Z1560" s="17" t="s">
        <v>443</v>
      </c>
      <c r="AA1560" s="17" t="s">
        <v>443</v>
      </c>
      <c r="AB1560" s="17" t="s">
        <v>444</v>
      </c>
      <c r="AC1560">
        <v>0</v>
      </c>
      <c r="AD1560">
        <v>0</v>
      </c>
      <c r="AE1560">
        <v>0</v>
      </c>
      <c r="AF1560">
        <v>2022</v>
      </c>
      <c r="AG1560" s="1">
        <v>44562</v>
      </c>
      <c r="AH1560" s="1">
        <v>44773</v>
      </c>
      <c r="AI1560" s="1">
        <v>44785</v>
      </c>
      <c r="AJ1560" s="17" t="s">
        <v>34</v>
      </c>
      <c r="AK1560" s="17" t="s">
        <v>35</v>
      </c>
      <c r="AL1560" s="17" t="s">
        <v>10388</v>
      </c>
      <c r="AM1560" s="17">
        <f>MONTH(EMPENHO[[#This Row],[data_empenho]])</f>
        <v>2</v>
      </c>
    </row>
    <row r="1561" spans="1:39" x14ac:dyDescent="0.25">
      <c r="A1561">
        <v>8</v>
      </c>
      <c r="B1561">
        <v>801</v>
      </c>
      <c r="C1561">
        <v>10</v>
      </c>
      <c r="D1561">
        <v>301</v>
      </c>
      <c r="E1561">
        <v>6</v>
      </c>
      <c r="F1561">
        <v>0</v>
      </c>
      <c r="G1561">
        <v>2090</v>
      </c>
      <c r="H1561" s="17" t="s">
        <v>1859</v>
      </c>
      <c r="I1561">
        <v>40</v>
      </c>
      <c r="J1561">
        <v>0</v>
      </c>
      <c r="K1561" s="17" t="s">
        <v>3301</v>
      </c>
      <c r="L1561" s="1">
        <v>44615</v>
      </c>
      <c r="M1561">
        <v>442.68</v>
      </c>
      <c r="N1561" s="17" t="s">
        <v>437</v>
      </c>
      <c r="O1561">
        <v>6424</v>
      </c>
      <c r="P1561" s="17" t="s">
        <v>438</v>
      </c>
      <c r="Q1561">
        <v>0</v>
      </c>
      <c r="R1561" s="17" t="s">
        <v>1083</v>
      </c>
      <c r="S1561" s="17" t="s">
        <v>440</v>
      </c>
      <c r="T1561" s="17" t="s">
        <v>438</v>
      </c>
      <c r="U1561">
        <v>2</v>
      </c>
      <c r="V1561">
        <v>2021</v>
      </c>
      <c r="W1561" s="17" t="s">
        <v>3283</v>
      </c>
      <c r="X1561" s="17" t="s">
        <v>1085</v>
      </c>
      <c r="Y1561">
        <v>7</v>
      </c>
      <c r="Z1561" s="17" t="s">
        <v>443</v>
      </c>
      <c r="AA1561" s="17" t="s">
        <v>443</v>
      </c>
      <c r="AB1561" s="17" t="s">
        <v>444</v>
      </c>
      <c r="AC1561">
        <v>0</v>
      </c>
      <c r="AD1561">
        <v>0</v>
      </c>
      <c r="AE1561">
        <v>0</v>
      </c>
      <c r="AF1561">
        <v>2022</v>
      </c>
      <c r="AG1561" s="1">
        <v>44562</v>
      </c>
      <c r="AH1561" s="1">
        <v>44773</v>
      </c>
      <c r="AI1561" s="1">
        <v>44785</v>
      </c>
      <c r="AJ1561" s="17" t="s">
        <v>34</v>
      </c>
      <c r="AK1561" s="17" t="s">
        <v>35</v>
      </c>
      <c r="AL1561" s="17" t="s">
        <v>10388</v>
      </c>
      <c r="AM1561" s="17">
        <f>MONTH(EMPENHO[[#This Row],[data_empenho]])</f>
        <v>2</v>
      </c>
    </row>
    <row r="1562" spans="1:39" x14ac:dyDescent="0.25">
      <c r="A1562">
        <v>8</v>
      </c>
      <c r="B1562">
        <v>801</v>
      </c>
      <c r="C1562">
        <v>10</v>
      </c>
      <c r="D1562">
        <v>301</v>
      </c>
      <c r="E1562">
        <v>6</v>
      </c>
      <c r="F1562">
        <v>0</v>
      </c>
      <c r="G1562">
        <v>2091</v>
      </c>
      <c r="H1562" s="17" t="s">
        <v>1859</v>
      </c>
      <c r="I1562">
        <v>40</v>
      </c>
      <c r="J1562">
        <v>0</v>
      </c>
      <c r="K1562" s="17" t="s">
        <v>3302</v>
      </c>
      <c r="L1562" s="1">
        <v>44615</v>
      </c>
      <c r="M1562">
        <v>4310.37</v>
      </c>
      <c r="N1562" s="17" t="s">
        <v>437</v>
      </c>
      <c r="O1562">
        <v>6424</v>
      </c>
      <c r="P1562" s="17" t="s">
        <v>438</v>
      </c>
      <c r="Q1562">
        <v>0</v>
      </c>
      <c r="R1562" s="17" t="s">
        <v>1083</v>
      </c>
      <c r="S1562" s="17" t="s">
        <v>440</v>
      </c>
      <c r="T1562" s="17" t="s">
        <v>438</v>
      </c>
      <c r="U1562">
        <v>2</v>
      </c>
      <c r="V1562">
        <v>2021</v>
      </c>
      <c r="W1562" s="17" t="s">
        <v>3283</v>
      </c>
      <c r="X1562" s="17" t="s">
        <v>1085</v>
      </c>
      <c r="Y1562">
        <v>7</v>
      </c>
      <c r="Z1562" s="17" t="s">
        <v>443</v>
      </c>
      <c r="AA1562" s="17" t="s">
        <v>443</v>
      </c>
      <c r="AB1562" s="17" t="s">
        <v>444</v>
      </c>
      <c r="AC1562">
        <v>0</v>
      </c>
      <c r="AD1562">
        <v>0</v>
      </c>
      <c r="AE1562">
        <v>0</v>
      </c>
      <c r="AF1562">
        <v>2022</v>
      </c>
      <c r="AG1562" s="1">
        <v>44562</v>
      </c>
      <c r="AH1562" s="1">
        <v>44773</v>
      </c>
      <c r="AI1562" s="1">
        <v>44785</v>
      </c>
      <c r="AJ1562" s="17" t="s">
        <v>34</v>
      </c>
      <c r="AK1562" s="17" t="s">
        <v>35</v>
      </c>
      <c r="AL1562" s="17" t="s">
        <v>10388</v>
      </c>
      <c r="AM1562" s="17">
        <f>MONTH(EMPENHO[[#This Row],[data_empenho]])</f>
        <v>2</v>
      </c>
    </row>
    <row r="1563" spans="1:39" x14ac:dyDescent="0.25">
      <c r="A1563">
        <v>8</v>
      </c>
      <c r="B1563">
        <v>801</v>
      </c>
      <c r="C1563">
        <v>10</v>
      </c>
      <c r="D1563">
        <v>301</v>
      </c>
      <c r="E1563">
        <v>6</v>
      </c>
      <c r="F1563">
        <v>0</v>
      </c>
      <c r="G1563">
        <v>2092</v>
      </c>
      <c r="H1563" s="17" t="s">
        <v>1859</v>
      </c>
      <c r="I1563">
        <v>40</v>
      </c>
      <c r="J1563">
        <v>0</v>
      </c>
      <c r="K1563" s="17" t="s">
        <v>3303</v>
      </c>
      <c r="L1563" s="1">
        <v>44615</v>
      </c>
      <c r="M1563">
        <v>4729.7700000000004</v>
      </c>
      <c r="N1563" s="17" t="s">
        <v>437</v>
      </c>
      <c r="O1563">
        <v>6424</v>
      </c>
      <c r="P1563" s="17" t="s">
        <v>438</v>
      </c>
      <c r="Q1563">
        <v>0</v>
      </c>
      <c r="R1563" s="17" t="s">
        <v>1083</v>
      </c>
      <c r="S1563" s="17" t="s">
        <v>440</v>
      </c>
      <c r="T1563" s="17" t="s">
        <v>438</v>
      </c>
      <c r="U1563">
        <v>2</v>
      </c>
      <c r="V1563">
        <v>2021</v>
      </c>
      <c r="W1563" s="17" t="s">
        <v>3283</v>
      </c>
      <c r="X1563" s="17" t="s">
        <v>1085</v>
      </c>
      <c r="Y1563">
        <v>7</v>
      </c>
      <c r="Z1563" s="17" t="s">
        <v>443</v>
      </c>
      <c r="AA1563" s="17" t="s">
        <v>443</v>
      </c>
      <c r="AB1563" s="17" t="s">
        <v>444</v>
      </c>
      <c r="AC1563">
        <v>0</v>
      </c>
      <c r="AD1563">
        <v>0</v>
      </c>
      <c r="AE1563">
        <v>0</v>
      </c>
      <c r="AF1563">
        <v>2022</v>
      </c>
      <c r="AG1563" s="1">
        <v>44562</v>
      </c>
      <c r="AH1563" s="1">
        <v>44773</v>
      </c>
      <c r="AI1563" s="1">
        <v>44785</v>
      </c>
      <c r="AJ1563" s="17" t="s">
        <v>34</v>
      </c>
      <c r="AK1563" s="17" t="s">
        <v>35</v>
      </c>
      <c r="AL1563" s="17" t="s">
        <v>10388</v>
      </c>
      <c r="AM1563" s="17">
        <f>MONTH(EMPENHO[[#This Row],[data_empenho]])</f>
        <v>2</v>
      </c>
    </row>
    <row r="1564" spans="1:39" x14ac:dyDescent="0.25">
      <c r="A1564">
        <v>8</v>
      </c>
      <c r="B1564">
        <v>801</v>
      </c>
      <c r="C1564">
        <v>10</v>
      </c>
      <c r="D1564">
        <v>301</v>
      </c>
      <c r="E1564">
        <v>6</v>
      </c>
      <c r="F1564">
        <v>0</v>
      </c>
      <c r="G1564">
        <v>2105</v>
      </c>
      <c r="H1564" s="17" t="s">
        <v>1859</v>
      </c>
      <c r="I1564">
        <v>40</v>
      </c>
      <c r="J1564">
        <v>0</v>
      </c>
      <c r="K1564" s="17" t="s">
        <v>3304</v>
      </c>
      <c r="L1564" s="1">
        <v>44615</v>
      </c>
      <c r="M1564">
        <v>2353.23</v>
      </c>
      <c r="N1564" s="17" t="s">
        <v>437</v>
      </c>
      <c r="O1564">
        <v>6424</v>
      </c>
      <c r="P1564" s="17" t="s">
        <v>438</v>
      </c>
      <c r="Q1564">
        <v>0</v>
      </c>
      <c r="R1564" s="17" t="s">
        <v>1083</v>
      </c>
      <c r="S1564" s="17" t="s">
        <v>440</v>
      </c>
      <c r="T1564" s="17" t="s">
        <v>438</v>
      </c>
      <c r="U1564">
        <v>2</v>
      </c>
      <c r="V1564">
        <v>2021</v>
      </c>
      <c r="W1564" s="17" t="s">
        <v>3283</v>
      </c>
      <c r="X1564" s="17" t="s">
        <v>1085</v>
      </c>
      <c r="Y1564">
        <v>7</v>
      </c>
      <c r="Z1564" s="17" t="s">
        <v>443</v>
      </c>
      <c r="AA1564" s="17" t="s">
        <v>443</v>
      </c>
      <c r="AB1564" s="17" t="s">
        <v>444</v>
      </c>
      <c r="AC1564">
        <v>0</v>
      </c>
      <c r="AD1564">
        <v>0</v>
      </c>
      <c r="AE1564">
        <v>0</v>
      </c>
      <c r="AF1564">
        <v>2022</v>
      </c>
      <c r="AG1564" s="1">
        <v>44562</v>
      </c>
      <c r="AH1564" s="1">
        <v>44773</v>
      </c>
      <c r="AI1564" s="1">
        <v>44785</v>
      </c>
      <c r="AJ1564" s="17" t="s">
        <v>34</v>
      </c>
      <c r="AK1564" s="17" t="s">
        <v>35</v>
      </c>
      <c r="AL1564" s="17" t="s">
        <v>10388</v>
      </c>
      <c r="AM1564" s="17">
        <f>MONTH(EMPENHO[[#This Row],[data_empenho]])</f>
        <v>2</v>
      </c>
    </row>
    <row r="1565" spans="1:39" x14ac:dyDescent="0.25">
      <c r="A1565">
        <v>8</v>
      </c>
      <c r="B1565">
        <v>801</v>
      </c>
      <c r="C1565">
        <v>10</v>
      </c>
      <c r="D1565">
        <v>301</v>
      </c>
      <c r="E1565">
        <v>9</v>
      </c>
      <c r="F1565">
        <v>0</v>
      </c>
      <c r="G1565">
        <v>2109</v>
      </c>
      <c r="H1565" s="17" t="s">
        <v>1859</v>
      </c>
      <c r="I1565">
        <v>40</v>
      </c>
      <c r="J1565">
        <v>0</v>
      </c>
      <c r="K1565" s="17" t="s">
        <v>3305</v>
      </c>
      <c r="L1565" s="1">
        <v>44615</v>
      </c>
      <c r="M1565">
        <v>465.99</v>
      </c>
      <c r="N1565" s="17" t="s">
        <v>437</v>
      </c>
      <c r="O1565">
        <v>6424</v>
      </c>
      <c r="P1565" s="17" t="s">
        <v>438</v>
      </c>
      <c r="Q1565">
        <v>0</v>
      </c>
      <c r="R1565" s="17" t="s">
        <v>1083</v>
      </c>
      <c r="S1565" s="17" t="s">
        <v>440</v>
      </c>
      <c r="T1565" s="17" t="s">
        <v>438</v>
      </c>
      <c r="U1565">
        <v>2</v>
      </c>
      <c r="V1565">
        <v>2021</v>
      </c>
      <c r="W1565" s="17" t="s">
        <v>3283</v>
      </c>
      <c r="X1565" s="17" t="s">
        <v>1085</v>
      </c>
      <c r="Y1565">
        <v>7</v>
      </c>
      <c r="Z1565" s="17" t="s">
        <v>443</v>
      </c>
      <c r="AA1565" s="17" t="s">
        <v>443</v>
      </c>
      <c r="AB1565" s="17" t="s">
        <v>444</v>
      </c>
      <c r="AC1565">
        <v>0</v>
      </c>
      <c r="AD1565">
        <v>0</v>
      </c>
      <c r="AE1565">
        <v>0</v>
      </c>
      <c r="AF1565">
        <v>2022</v>
      </c>
      <c r="AG1565" s="1">
        <v>44562</v>
      </c>
      <c r="AH1565" s="1">
        <v>44773</v>
      </c>
      <c r="AI1565" s="1">
        <v>44785</v>
      </c>
      <c r="AJ1565" s="17" t="s">
        <v>34</v>
      </c>
      <c r="AK1565" s="17" t="s">
        <v>35</v>
      </c>
      <c r="AL1565" s="17" t="s">
        <v>10388</v>
      </c>
      <c r="AM1565" s="17">
        <f>MONTH(EMPENHO[[#This Row],[data_empenho]])</f>
        <v>2</v>
      </c>
    </row>
    <row r="1566" spans="1:39" x14ac:dyDescent="0.25">
      <c r="A1566">
        <v>8</v>
      </c>
      <c r="B1566">
        <v>801</v>
      </c>
      <c r="C1566">
        <v>10</v>
      </c>
      <c r="D1566">
        <v>302</v>
      </c>
      <c r="E1566">
        <v>8</v>
      </c>
      <c r="F1566">
        <v>0</v>
      </c>
      <c r="G1566">
        <v>2096</v>
      </c>
      <c r="H1566" s="17" t="s">
        <v>1859</v>
      </c>
      <c r="I1566">
        <v>40</v>
      </c>
      <c r="J1566">
        <v>0</v>
      </c>
      <c r="K1566" s="17" t="s">
        <v>3306</v>
      </c>
      <c r="L1566" s="1">
        <v>44615</v>
      </c>
      <c r="M1566">
        <v>3263.17</v>
      </c>
      <c r="N1566" s="17" t="s">
        <v>437</v>
      </c>
      <c r="O1566">
        <v>6424</v>
      </c>
      <c r="P1566" s="17" t="s">
        <v>438</v>
      </c>
      <c r="Q1566">
        <v>0</v>
      </c>
      <c r="R1566" s="17" t="s">
        <v>1083</v>
      </c>
      <c r="S1566" s="17" t="s">
        <v>440</v>
      </c>
      <c r="T1566" s="17" t="s">
        <v>438</v>
      </c>
      <c r="U1566">
        <v>2</v>
      </c>
      <c r="V1566">
        <v>2021</v>
      </c>
      <c r="W1566" s="17" t="s">
        <v>3283</v>
      </c>
      <c r="X1566" s="17" t="s">
        <v>1085</v>
      </c>
      <c r="Y1566">
        <v>7</v>
      </c>
      <c r="Z1566" s="17" t="s">
        <v>443</v>
      </c>
      <c r="AA1566" s="17" t="s">
        <v>443</v>
      </c>
      <c r="AB1566" s="17" t="s">
        <v>444</v>
      </c>
      <c r="AC1566">
        <v>0</v>
      </c>
      <c r="AD1566">
        <v>0</v>
      </c>
      <c r="AE1566">
        <v>0</v>
      </c>
      <c r="AF1566">
        <v>2022</v>
      </c>
      <c r="AG1566" s="1">
        <v>44562</v>
      </c>
      <c r="AH1566" s="1">
        <v>44773</v>
      </c>
      <c r="AI1566" s="1">
        <v>44785</v>
      </c>
      <c r="AJ1566" s="17" t="s">
        <v>34</v>
      </c>
      <c r="AK1566" s="17" t="s">
        <v>35</v>
      </c>
      <c r="AL1566" s="17" t="s">
        <v>10388</v>
      </c>
      <c r="AM1566" s="17">
        <f>MONTH(EMPENHO[[#This Row],[data_empenho]])</f>
        <v>2</v>
      </c>
    </row>
    <row r="1567" spans="1:39" x14ac:dyDescent="0.25">
      <c r="A1567">
        <v>8</v>
      </c>
      <c r="B1567">
        <v>801</v>
      </c>
      <c r="C1567">
        <v>10</v>
      </c>
      <c r="D1567">
        <v>305</v>
      </c>
      <c r="E1567">
        <v>7</v>
      </c>
      <c r="F1567">
        <v>0</v>
      </c>
      <c r="G1567">
        <v>2104</v>
      </c>
      <c r="H1567" s="17" t="s">
        <v>1859</v>
      </c>
      <c r="I1567">
        <v>40</v>
      </c>
      <c r="J1567">
        <v>0</v>
      </c>
      <c r="K1567" s="17" t="s">
        <v>3307</v>
      </c>
      <c r="L1567" s="1">
        <v>44615</v>
      </c>
      <c r="M1567">
        <v>792.18</v>
      </c>
      <c r="N1567" s="17" t="s">
        <v>437</v>
      </c>
      <c r="O1567">
        <v>6424</v>
      </c>
      <c r="P1567" s="17" t="s">
        <v>438</v>
      </c>
      <c r="Q1567">
        <v>0</v>
      </c>
      <c r="R1567" s="17" t="s">
        <v>1083</v>
      </c>
      <c r="S1567" s="17" t="s">
        <v>440</v>
      </c>
      <c r="T1567" s="17" t="s">
        <v>438</v>
      </c>
      <c r="U1567">
        <v>2</v>
      </c>
      <c r="V1567">
        <v>2021</v>
      </c>
      <c r="W1567" s="17" t="s">
        <v>3283</v>
      </c>
      <c r="X1567" s="17" t="s">
        <v>1085</v>
      </c>
      <c r="Y1567">
        <v>7</v>
      </c>
      <c r="Z1567" s="17" t="s">
        <v>443</v>
      </c>
      <c r="AA1567" s="17" t="s">
        <v>443</v>
      </c>
      <c r="AB1567" s="17" t="s">
        <v>444</v>
      </c>
      <c r="AC1567">
        <v>0</v>
      </c>
      <c r="AD1567">
        <v>0</v>
      </c>
      <c r="AE1567">
        <v>0</v>
      </c>
      <c r="AF1567">
        <v>2022</v>
      </c>
      <c r="AG1567" s="1">
        <v>44562</v>
      </c>
      <c r="AH1567" s="1">
        <v>44773</v>
      </c>
      <c r="AI1567" s="1">
        <v>44785</v>
      </c>
      <c r="AJ1567" s="17" t="s">
        <v>34</v>
      </c>
      <c r="AK1567" s="17" t="s">
        <v>35</v>
      </c>
      <c r="AL1567" s="17" t="s">
        <v>10388</v>
      </c>
      <c r="AM1567" s="17">
        <f>MONTH(EMPENHO[[#This Row],[data_empenho]])</f>
        <v>2</v>
      </c>
    </row>
    <row r="1568" spans="1:39" x14ac:dyDescent="0.25">
      <c r="A1568">
        <v>9</v>
      </c>
      <c r="B1568">
        <v>901</v>
      </c>
      <c r="C1568">
        <v>4</v>
      </c>
      <c r="D1568">
        <v>122</v>
      </c>
      <c r="E1568">
        <v>1</v>
      </c>
      <c r="F1568">
        <v>0</v>
      </c>
      <c r="G1568">
        <v>2010</v>
      </c>
      <c r="H1568" s="17" t="s">
        <v>1859</v>
      </c>
      <c r="I1568">
        <v>1</v>
      </c>
      <c r="J1568">
        <v>0</v>
      </c>
      <c r="K1568" s="17" t="s">
        <v>3308</v>
      </c>
      <c r="L1568" s="1">
        <v>44615</v>
      </c>
      <c r="M1568">
        <v>2050.35</v>
      </c>
      <c r="N1568" s="17" t="s">
        <v>437</v>
      </c>
      <c r="O1568">
        <v>6424</v>
      </c>
      <c r="P1568" s="17" t="s">
        <v>438</v>
      </c>
      <c r="Q1568">
        <v>0</v>
      </c>
      <c r="R1568" s="17" t="s">
        <v>1083</v>
      </c>
      <c r="S1568" s="17" t="s">
        <v>440</v>
      </c>
      <c r="T1568" s="17" t="s">
        <v>438</v>
      </c>
      <c r="U1568">
        <v>2</v>
      </c>
      <c r="V1568">
        <v>2021</v>
      </c>
      <c r="W1568" s="17" t="s">
        <v>3283</v>
      </c>
      <c r="X1568" s="17" t="s">
        <v>1085</v>
      </c>
      <c r="Y1568">
        <v>7</v>
      </c>
      <c r="Z1568" s="17" t="s">
        <v>443</v>
      </c>
      <c r="AA1568" s="17" t="s">
        <v>443</v>
      </c>
      <c r="AB1568" s="17" t="s">
        <v>444</v>
      </c>
      <c r="AC1568">
        <v>0</v>
      </c>
      <c r="AD1568">
        <v>0</v>
      </c>
      <c r="AE1568">
        <v>0</v>
      </c>
      <c r="AF1568">
        <v>2022</v>
      </c>
      <c r="AG1568" s="1">
        <v>44562</v>
      </c>
      <c r="AH1568" s="1">
        <v>44773</v>
      </c>
      <c r="AI1568" s="1">
        <v>44785</v>
      </c>
      <c r="AJ1568" s="17" t="s">
        <v>34</v>
      </c>
      <c r="AK1568" s="17" t="s">
        <v>35</v>
      </c>
      <c r="AL1568" s="17" t="s">
        <v>10388</v>
      </c>
      <c r="AM1568" s="17">
        <f>MONTH(EMPENHO[[#This Row],[data_empenho]])</f>
        <v>2</v>
      </c>
    </row>
    <row r="1569" spans="1:39" x14ac:dyDescent="0.25">
      <c r="A1569">
        <v>9</v>
      </c>
      <c r="B1569">
        <v>902</v>
      </c>
      <c r="C1569">
        <v>8</v>
      </c>
      <c r="D1569">
        <v>244</v>
      </c>
      <c r="E1569">
        <v>11</v>
      </c>
      <c r="F1569">
        <v>0</v>
      </c>
      <c r="G1569">
        <v>2018</v>
      </c>
      <c r="H1569" s="17" t="s">
        <v>1859</v>
      </c>
      <c r="I1569">
        <v>1</v>
      </c>
      <c r="J1569">
        <v>0</v>
      </c>
      <c r="K1569" s="17" t="s">
        <v>3309</v>
      </c>
      <c r="L1569" s="1">
        <v>44615</v>
      </c>
      <c r="M1569">
        <v>722.27</v>
      </c>
      <c r="N1569" s="17" t="s">
        <v>437</v>
      </c>
      <c r="O1569">
        <v>6424</v>
      </c>
      <c r="P1569" s="17" t="s">
        <v>438</v>
      </c>
      <c r="Q1569">
        <v>0</v>
      </c>
      <c r="R1569" s="17" t="s">
        <v>1083</v>
      </c>
      <c r="S1569" s="17" t="s">
        <v>440</v>
      </c>
      <c r="T1569" s="17" t="s">
        <v>438</v>
      </c>
      <c r="U1569">
        <v>2</v>
      </c>
      <c r="V1569">
        <v>2021</v>
      </c>
      <c r="W1569" s="17" t="s">
        <v>3283</v>
      </c>
      <c r="X1569" s="17" t="s">
        <v>1085</v>
      </c>
      <c r="Y1569">
        <v>7</v>
      </c>
      <c r="Z1569" s="17" t="s">
        <v>443</v>
      </c>
      <c r="AA1569" s="17" t="s">
        <v>443</v>
      </c>
      <c r="AB1569" s="17" t="s">
        <v>444</v>
      </c>
      <c r="AC1569">
        <v>0</v>
      </c>
      <c r="AD1569">
        <v>0</v>
      </c>
      <c r="AE1569">
        <v>0</v>
      </c>
      <c r="AF1569">
        <v>2022</v>
      </c>
      <c r="AG1569" s="1">
        <v>44562</v>
      </c>
      <c r="AH1569" s="1">
        <v>44773</v>
      </c>
      <c r="AI1569" s="1">
        <v>44785</v>
      </c>
      <c r="AJ1569" s="17" t="s">
        <v>34</v>
      </c>
      <c r="AK1569" s="17" t="s">
        <v>35</v>
      </c>
      <c r="AL1569" s="17" t="s">
        <v>10388</v>
      </c>
      <c r="AM1569" s="17">
        <f>MONTH(EMPENHO[[#This Row],[data_empenho]])</f>
        <v>2</v>
      </c>
    </row>
    <row r="1570" spans="1:39" x14ac:dyDescent="0.25">
      <c r="A1570">
        <v>10</v>
      </c>
      <c r="B1570">
        <v>1001</v>
      </c>
      <c r="C1570">
        <v>4</v>
      </c>
      <c r="D1570">
        <v>122</v>
      </c>
      <c r="E1570">
        <v>1</v>
      </c>
      <c r="F1570">
        <v>0</v>
      </c>
      <c r="G1570">
        <v>2050</v>
      </c>
      <c r="H1570" s="17" t="s">
        <v>1859</v>
      </c>
      <c r="I1570">
        <v>1</v>
      </c>
      <c r="J1570">
        <v>0</v>
      </c>
      <c r="K1570" s="17" t="s">
        <v>3310</v>
      </c>
      <c r="L1570" s="1">
        <v>44615</v>
      </c>
      <c r="M1570">
        <v>3063.88</v>
      </c>
      <c r="N1570" s="17" t="s">
        <v>437</v>
      </c>
      <c r="O1570">
        <v>6424</v>
      </c>
      <c r="P1570" s="17" t="s">
        <v>438</v>
      </c>
      <c r="Q1570">
        <v>0</v>
      </c>
      <c r="R1570" s="17" t="s">
        <v>1083</v>
      </c>
      <c r="S1570" s="17" t="s">
        <v>440</v>
      </c>
      <c r="T1570" s="17" t="s">
        <v>438</v>
      </c>
      <c r="U1570">
        <v>2</v>
      </c>
      <c r="V1570">
        <v>2021</v>
      </c>
      <c r="W1570" s="17" t="s">
        <v>3283</v>
      </c>
      <c r="X1570" s="17" t="s">
        <v>1085</v>
      </c>
      <c r="Y1570">
        <v>7</v>
      </c>
      <c r="Z1570" s="17" t="s">
        <v>443</v>
      </c>
      <c r="AA1570" s="17" t="s">
        <v>443</v>
      </c>
      <c r="AB1570" s="17" t="s">
        <v>444</v>
      </c>
      <c r="AC1570">
        <v>0</v>
      </c>
      <c r="AD1570">
        <v>0</v>
      </c>
      <c r="AE1570">
        <v>0</v>
      </c>
      <c r="AF1570">
        <v>2022</v>
      </c>
      <c r="AG1570" s="1">
        <v>44562</v>
      </c>
      <c r="AH1570" s="1">
        <v>44773</v>
      </c>
      <c r="AI1570" s="1">
        <v>44785</v>
      </c>
      <c r="AJ1570" s="17" t="s">
        <v>34</v>
      </c>
      <c r="AK1570" s="17" t="s">
        <v>35</v>
      </c>
      <c r="AL1570" s="17" t="s">
        <v>10388</v>
      </c>
      <c r="AM1570" s="17">
        <f>MONTH(EMPENHO[[#This Row],[data_empenho]])</f>
        <v>2</v>
      </c>
    </row>
    <row r="1571" spans="1:39" x14ac:dyDescent="0.25">
      <c r="A1571">
        <v>5</v>
      </c>
      <c r="B1571">
        <v>502</v>
      </c>
      <c r="C1571">
        <v>12</v>
      </c>
      <c r="D1571">
        <v>361</v>
      </c>
      <c r="E1571">
        <v>2</v>
      </c>
      <c r="F1571">
        <v>0</v>
      </c>
      <c r="G1571">
        <v>2025</v>
      </c>
      <c r="H1571" s="17" t="s">
        <v>1712</v>
      </c>
      <c r="I1571">
        <v>31</v>
      </c>
      <c r="J1571">
        <v>0</v>
      </c>
      <c r="K1571" s="17" t="s">
        <v>3311</v>
      </c>
      <c r="L1571" s="1">
        <v>44615</v>
      </c>
      <c r="M1571">
        <v>235.19</v>
      </c>
      <c r="N1571" s="17" t="s">
        <v>437</v>
      </c>
      <c r="O1571">
        <v>249</v>
      </c>
      <c r="P1571" s="17" t="s">
        <v>438</v>
      </c>
      <c r="Q1571">
        <v>501</v>
      </c>
      <c r="R1571" s="17" t="s">
        <v>439</v>
      </c>
      <c r="S1571" s="17" t="s">
        <v>440</v>
      </c>
      <c r="T1571" s="17" t="s">
        <v>438</v>
      </c>
      <c r="U1571">
        <v>0</v>
      </c>
      <c r="V1571">
        <v>0</v>
      </c>
      <c r="W1571" s="17" t="s">
        <v>3312</v>
      </c>
      <c r="X1571" s="17" t="s">
        <v>442</v>
      </c>
      <c r="Y1571">
        <v>0</v>
      </c>
      <c r="Z1571" s="17" t="s">
        <v>443</v>
      </c>
      <c r="AA1571" s="17" t="s">
        <v>443</v>
      </c>
      <c r="AB1571" s="17" t="s">
        <v>444</v>
      </c>
      <c r="AC1571">
        <v>0</v>
      </c>
      <c r="AD1571">
        <v>0</v>
      </c>
      <c r="AE1571">
        <v>0</v>
      </c>
      <c r="AF1571">
        <v>2022</v>
      </c>
      <c r="AG1571" s="1">
        <v>44562</v>
      </c>
      <c r="AH1571" s="1">
        <v>44773</v>
      </c>
      <c r="AI1571" s="1">
        <v>44785</v>
      </c>
      <c r="AJ1571" s="17" t="s">
        <v>34</v>
      </c>
      <c r="AK1571" s="17" t="s">
        <v>35</v>
      </c>
      <c r="AL1571" s="17" t="s">
        <v>10388</v>
      </c>
      <c r="AM1571" s="17">
        <f>MONTH(EMPENHO[[#This Row],[data_empenho]])</f>
        <v>2</v>
      </c>
    </row>
    <row r="1572" spans="1:39" x14ac:dyDescent="0.25">
      <c r="A1572">
        <v>8</v>
      </c>
      <c r="B1572">
        <v>801</v>
      </c>
      <c r="C1572">
        <v>10</v>
      </c>
      <c r="D1572">
        <v>305</v>
      </c>
      <c r="E1572">
        <v>7</v>
      </c>
      <c r="F1572">
        <v>0</v>
      </c>
      <c r="G1572">
        <v>2104</v>
      </c>
      <c r="H1572" s="17" t="s">
        <v>1712</v>
      </c>
      <c r="I1572">
        <v>40</v>
      </c>
      <c r="J1572">
        <v>0</v>
      </c>
      <c r="K1572" s="17" t="s">
        <v>3313</v>
      </c>
      <c r="L1572" s="1">
        <v>44615</v>
      </c>
      <c r="M1572">
        <v>310.58</v>
      </c>
      <c r="N1572" s="17" t="s">
        <v>437</v>
      </c>
      <c r="O1572">
        <v>249</v>
      </c>
      <c r="P1572" s="17" t="s">
        <v>438</v>
      </c>
      <c r="Q1572">
        <v>0</v>
      </c>
      <c r="R1572" s="17" t="s">
        <v>439</v>
      </c>
      <c r="S1572" s="17" t="s">
        <v>440</v>
      </c>
      <c r="T1572" s="17" t="s">
        <v>438</v>
      </c>
      <c r="U1572">
        <v>0</v>
      </c>
      <c r="V1572">
        <v>0</v>
      </c>
      <c r="W1572" s="17" t="s">
        <v>3312</v>
      </c>
      <c r="X1572" s="17" t="s">
        <v>442</v>
      </c>
      <c r="Y1572">
        <v>0</v>
      </c>
      <c r="Z1572" s="17" t="s">
        <v>443</v>
      </c>
      <c r="AA1572" s="17" t="s">
        <v>443</v>
      </c>
      <c r="AB1572" s="17" t="s">
        <v>444</v>
      </c>
      <c r="AC1572">
        <v>0</v>
      </c>
      <c r="AD1572">
        <v>0</v>
      </c>
      <c r="AE1572">
        <v>0</v>
      </c>
      <c r="AF1572">
        <v>2022</v>
      </c>
      <c r="AG1572" s="1">
        <v>44562</v>
      </c>
      <c r="AH1572" s="1">
        <v>44773</v>
      </c>
      <c r="AI1572" s="1">
        <v>44785</v>
      </c>
      <c r="AJ1572" s="17" t="s">
        <v>34</v>
      </c>
      <c r="AK1572" s="17" t="s">
        <v>35</v>
      </c>
      <c r="AL1572" s="17" t="s">
        <v>10388</v>
      </c>
      <c r="AM1572" s="17">
        <f>MONTH(EMPENHO[[#This Row],[data_empenho]])</f>
        <v>2</v>
      </c>
    </row>
    <row r="1573" spans="1:39" x14ac:dyDescent="0.25">
      <c r="A1573">
        <v>8</v>
      </c>
      <c r="B1573">
        <v>801</v>
      </c>
      <c r="C1573">
        <v>10</v>
      </c>
      <c r="D1573">
        <v>301</v>
      </c>
      <c r="E1573">
        <v>6</v>
      </c>
      <c r="F1573">
        <v>0</v>
      </c>
      <c r="G1573">
        <v>2091</v>
      </c>
      <c r="H1573" s="17" t="s">
        <v>1712</v>
      </c>
      <c r="I1573">
        <v>40</v>
      </c>
      <c r="J1573">
        <v>0</v>
      </c>
      <c r="K1573" s="17" t="s">
        <v>3314</v>
      </c>
      <c r="L1573" s="1">
        <v>44615</v>
      </c>
      <c r="M1573">
        <v>1197.55</v>
      </c>
      <c r="N1573" s="17" t="s">
        <v>437</v>
      </c>
      <c r="O1573">
        <v>249</v>
      </c>
      <c r="P1573" s="17" t="s">
        <v>438</v>
      </c>
      <c r="Q1573">
        <v>0</v>
      </c>
      <c r="R1573" s="17" t="s">
        <v>439</v>
      </c>
      <c r="S1573" s="17" t="s">
        <v>440</v>
      </c>
      <c r="T1573" s="17" t="s">
        <v>438</v>
      </c>
      <c r="U1573">
        <v>0</v>
      </c>
      <c r="V1573">
        <v>0</v>
      </c>
      <c r="W1573" s="17" t="s">
        <v>3312</v>
      </c>
      <c r="X1573" s="17" t="s">
        <v>442</v>
      </c>
      <c r="Y1573">
        <v>0</v>
      </c>
      <c r="Z1573" s="17" t="s">
        <v>443</v>
      </c>
      <c r="AA1573" s="17" t="s">
        <v>443</v>
      </c>
      <c r="AB1573" s="17" t="s">
        <v>444</v>
      </c>
      <c r="AC1573">
        <v>0</v>
      </c>
      <c r="AD1573">
        <v>0</v>
      </c>
      <c r="AE1573">
        <v>0</v>
      </c>
      <c r="AF1573">
        <v>2022</v>
      </c>
      <c r="AG1573" s="1">
        <v>44562</v>
      </c>
      <c r="AH1573" s="1">
        <v>44773</v>
      </c>
      <c r="AI1573" s="1">
        <v>44785</v>
      </c>
      <c r="AJ1573" s="17" t="s">
        <v>34</v>
      </c>
      <c r="AK1573" s="17" t="s">
        <v>35</v>
      </c>
      <c r="AL1573" s="17" t="s">
        <v>10388</v>
      </c>
      <c r="AM1573" s="17">
        <f>MONTH(EMPENHO[[#This Row],[data_empenho]])</f>
        <v>2</v>
      </c>
    </row>
    <row r="1574" spans="1:39" x14ac:dyDescent="0.25">
      <c r="A1574">
        <v>8</v>
      </c>
      <c r="B1574">
        <v>801</v>
      </c>
      <c r="C1574">
        <v>10</v>
      </c>
      <c r="D1574">
        <v>301</v>
      </c>
      <c r="E1574">
        <v>6</v>
      </c>
      <c r="F1574">
        <v>0</v>
      </c>
      <c r="G1574">
        <v>2091</v>
      </c>
      <c r="H1574" s="17" t="s">
        <v>1712</v>
      </c>
      <c r="I1574">
        <v>40</v>
      </c>
      <c r="J1574">
        <v>0</v>
      </c>
      <c r="K1574" s="17" t="s">
        <v>3315</v>
      </c>
      <c r="L1574" s="1">
        <v>44615</v>
      </c>
      <c r="M1574">
        <v>1389.02</v>
      </c>
      <c r="N1574" s="17" t="s">
        <v>437</v>
      </c>
      <c r="O1574">
        <v>249</v>
      </c>
      <c r="P1574" s="17" t="s">
        <v>438</v>
      </c>
      <c r="Q1574">
        <v>0</v>
      </c>
      <c r="R1574" s="17" t="s">
        <v>439</v>
      </c>
      <c r="S1574" s="17" t="s">
        <v>440</v>
      </c>
      <c r="T1574" s="17" t="s">
        <v>438</v>
      </c>
      <c r="U1574">
        <v>0</v>
      </c>
      <c r="V1574">
        <v>0</v>
      </c>
      <c r="W1574" s="17" t="s">
        <v>3312</v>
      </c>
      <c r="X1574" s="17" t="s">
        <v>442</v>
      </c>
      <c r="Y1574">
        <v>0</v>
      </c>
      <c r="Z1574" s="17" t="s">
        <v>443</v>
      </c>
      <c r="AA1574" s="17" t="s">
        <v>443</v>
      </c>
      <c r="AB1574" s="17" t="s">
        <v>444</v>
      </c>
      <c r="AC1574">
        <v>0</v>
      </c>
      <c r="AD1574">
        <v>0</v>
      </c>
      <c r="AE1574">
        <v>0</v>
      </c>
      <c r="AF1574">
        <v>2022</v>
      </c>
      <c r="AG1574" s="1">
        <v>44562</v>
      </c>
      <c r="AH1574" s="1">
        <v>44773</v>
      </c>
      <c r="AI1574" s="1">
        <v>44785</v>
      </c>
      <c r="AJ1574" s="17" t="s">
        <v>34</v>
      </c>
      <c r="AK1574" s="17" t="s">
        <v>35</v>
      </c>
      <c r="AL1574" s="17" t="s">
        <v>10388</v>
      </c>
      <c r="AM1574" s="17">
        <f>MONTH(EMPENHO[[#This Row],[data_empenho]])</f>
        <v>2</v>
      </c>
    </row>
    <row r="1575" spans="1:39" x14ac:dyDescent="0.25">
      <c r="A1575">
        <v>9</v>
      </c>
      <c r="B1575">
        <v>904</v>
      </c>
      <c r="C1575">
        <v>8</v>
      </c>
      <c r="D1575">
        <v>243</v>
      </c>
      <c r="E1575">
        <v>11</v>
      </c>
      <c r="F1575">
        <v>0</v>
      </c>
      <c r="G1575">
        <v>2107</v>
      </c>
      <c r="H1575" s="17" t="s">
        <v>1716</v>
      </c>
      <c r="I1575">
        <v>1</v>
      </c>
      <c r="J1575">
        <v>0</v>
      </c>
      <c r="K1575" s="17" t="s">
        <v>3316</v>
      </c>
      <c r="L1575" s="1">
        <v>44615</v>
      </c>
      <c r="M1575">
        <v>2026.83</v>
      </c>
      <c r="N1575" s="17" t="s">
        <v>437</v>
      </c>
      <c r="O1575">
        <v>155</v>
      </c>
      <c r="P1575" s="17" t="s">
        <v>438</v>
      </c>
      <c r="Q1575">
        <v>0</v>
      </c>
      <c r="R1575" s="17" t="s">
        <v>439</v>
      </c>
      <c r="S1575" s="17" t="s">
        <v>440</v>
      </c>
      <c r="T1575" s="17" t="s">
        <v>438</v>
      </c>
      <c r="U1575">
        <v>0</v>
      </c>
      <c r="V1575">
        <v>0</v>
      </c>
      <c r="W1575" s="17" t="s">
        <v>3317</v>
      </c>
      <c r="X1575" s="17" t="s">
        <v>442</v>
      </c>
      <c r="Y1575">
        <v>0</v>
      </c>
      <c r="Z1575" s="17" t="s">
        <v>443</v>
      </c>
      <c r="AA1575" s="17" t="s">
        <v>443</v>
      </c>
      <c r="AB1575" s="17" t="s">
        <v>444</v>
      </c>
      <c r="AC1575">
        <v>0</v>
      </c>
      <c r="AD1575">
        <v>0</v>
      </c>
      <c r="AE1575">
        <v>0</v>
      </c>
      <c r="AF1575">
        <v>2022</v>
      </c>
      <c r="AG1575" s="1">
        <v>44562</v>
      </c>
      <c r="AH1575" s="1">
        <v>44773</v>
      </c>
      <c r="AI1575" s="1">
        <v>44785</v>
      </c>
      <c r="AJ1575" s="17" t="s">
        <v>34</v>
      </c>
      <c r="AK1575" s="17" t="s">
        <v>35</v>
      </c>
      <c r="AL1575" s="17" t="s">
        <v>10388</v>
      </c>
      <c r="AM1575" s="17">
        <f>MONTH(EMPENHO[[#This Row],[data_empenho]])</f>
        <v>2</v>
      </c>
    </row>
    <row r="1576" spans="1:39" x14ac:dyDescent="0.25">
      <c r="A1576">
        <v>2</v>
      </c>
      <c r="B1576">
        <v>201</v>
      </c>
      <c r="C1576">
        <v>4</v>
      </c>
      <c r="D1576">
        <v>122</v>
      </c>
      <c r="E1576">
        <v>1</v>
      </c>
      <c r="F1576">
        <v>0</v>
      </c>
      <c r="G1576">
        <v>2078</v>
      </c>
      <c r="H1576" s="17" t="s">
        <v>1716</v>
      </c>
      <c r="I1576">
        <v>1</v>
      </c>
      <c r="J1576">
        <v>0</v>
      </c>
      <c r="K1576" s="17" t="s">
        <v>3318</v>
      </c>
      <c r="L1576" s="1">
        <v>44615</v>
      </c>
      <c r="M1576">
        <v>5539.43</v>
      </c>
      <c r="N1576" s="17" t="s">
        <v>437</v>
      </c>
      <c r="O1576">
        <v>155</v>
      </c>
      <c r="P1576" s="17" t="s">
        <v>438</v>
      </c>
      <c r="Q1576">
        <v>0</v>
      </c>
      <c r="R1576" s="17" t="s">
        <v>439</v>
      </c>
      <c r="S1576" s="17" t="s">
        <v>440</v>
      </c>
      <c r="T1576" s="17" t="s">
        <v>438</v>
      </c>
      <c r="U1576">
        <v>0</v>
      </c>
      <c r="V1576">
        <v>0</v>
      </c>
      <c r="W1576" s="17" t="s">
        <v>3319</v>
      </c>
      <c r="X1576" s="17" t="s">
        <v>442</v>
      </c>
      <c r="Y1576">
        <v>0</v>
      </c>
      <c r="Z1576" s="17" t="s">
        <v>443</v>
      </c>
      <c r="AA1576" s="17" t="s">
        <v>443</v>
      </c>
      <c r="AB1576" s="17" t="s">
        <v>444</v>
      </c>
      <c r="AC1576">
        <v>0</v>
      </c>
      <c r="AD1576">
        <v>0</v>
      </c>
      <c r="AE1576">
        <v>0</v>
      </c>
      <c r="AF1576">
        <v>2022</v>
      </c>
      <c r="AG1576" s="1">
        <v>44562</v>
      </c>
      <c r="AH1576" s="1">
        <v>44773</v>
      </c>
      <c r="AI1576" s="1">
        <v>44785</v>
      </c>
      <c r="AJ1576" s="17" t="s">
        <v>34</v>
      </c>
      <c r="AK1576" s="17" t="s">
        <v>35</v>
      </c>
      <c r="AL1576" s="17" t="s">
        <v>10388</v>
      </c>
      <c r="AM1576" s="17">
        <f>MONTH(EMPENHO[[#This Row],[data_empenho]])</f>
        <v>2</v>
      </c>
    </row>
    <row r="1577" spans="1:39" x14ac:dyDescent="0.25">
      <c r="A1577">
        <v>2</v>
      </c>
      <c r="B1577">
        <v>203</v>
      </c>
      <c r="C1577">
        <v>4</v>
      </c>
      <c r="D1577">
        <v>122</v>
      </c>
      <c r="E1577">
        <v>1</v>
      </c>
      <c r="F1577">
        <v>0</v>
      </c>
      <c r="G1577">
        <v>2081</v>
      </c>
      <c r="H1577" s="17" t="s">
        <v>1721</v>
      </c>
      <c r="I1577">
        <v>1</v>
      </c>
      <c r="J1577">
        <v>0</v>
      </c>
      <c r="K1577" s="17" t="s">
        <v>3320</v>
      </c>
      <c r="L1577" s="1">
        <v>44615</v>
      </c>
      <c r="M1577">
        <v>2576.67</v>
      </c>
      <c r="N1577" s="17" t="s">
        <v>437</v>
      </c>
      <c r="O1577">
        <v>155</v>
      </c>
      <c r="P1577" s="17" t="s">
        <v>438</v>
      </c>
      <c r="Q1577">
        <v>0</v>
      </c>
      <c r="R1577" s="17" t="s">
        <v>439</v>
      </c>
      <c r="S1577" s="17" t="s">
        <v>440</v>
      </c>
      <c r="T1577" s="17" t="s">
        <v>438</v>
      </c>
      <c r="U1577">
        <v>0</v>
      </c>
      <c r="V1577">
        <v>0</v>
      </c>
      <c r="W1577" s="17" t="s">
        <v>3321</v>
      </c>
      <c r="X1577" s="17" t="s">
        <v>442</v>
      </c>
      <c r="Y1577">
        <v>0</v>
      </c>
      <c r="Z1577" s="17" t="s">
        <v>443</v>
      </c>
      <c r="AA1577" s="17" t="s">
        <v>443</v>
      </c>
      <c r="AB1577" s="17" t="s">
        <v>444</v>
      </c>
      <c r="AC1577">
        <v>0</v>
      </c>
      <c r="AD1577">
        <v>0</v>
      </c>
      <c r="AE1577">
        <v>0</v>
      </c>
      <c r="AF1577">
        <v>2022</v>
      </c>
      <c r="AG1577" s="1">
        <v>44562</v>
      </c>
      <c r="AH1577" s="1">
        <v>44773</v>
      </c>
      <c r="AI1577" s="1">
        <v>44785</v>
      </c>
      <c r="AJ1577" s="17" t="s">
        <v>34</v>
      </c>
      <c r="AK1577" s="17" t="s">
        <v>35</v>
      </c>
      <c r="AL1577" s="17" t="s">
        <v>10388</v>
      </c>
      <c r="AM1577" s="17">
        <f>MONTH(EMPENHO[[#This Row],[data_empenho]])</f>
        <v>2</v>
      </c>
    </row>
    <row r="1578" spans="1:39" x14ac:dyDescent="0.25">
      <c r="A1578">
        <v>3</v>
      </c>
      <c r="B1578">
        <v>301</v>
      </c>
      <c r="C1578">
        <v>4</v>
      </c>
      <c r="D1578">
        <v>122</v>
      </c>
      <c r="E1578">
        <v>1</v>
      </c>
      <c r="F1578">
        <v>0</v>
      </c>
      <c r="G1578">
        <v>2068</v>
      </c>
      <c r="H1578" s="17" t="s">
        <v>1721</v>
      </c>
      <c r="I1578">
        <v>1</v>
      </c>
      <c r="J1578">
        <v>0</v>
      </c>
      <c r="K1578" s="17" t="s">
        <v>3322</v>
      </c>
      <c r="L1578" s="1">
        <v>44615</v>
      </c>
      <c r="M1578">
        <v>943.53</v>
      </c>
      <c r="N1578" s="17" t="s">
        <v>437</v>
      </c>
      <c r="O1578">
        <v>155</v>
      </c>
      <c r="P1578" s="17" t="s">
        <v>438</v>
      </c>
      <c r="Q1578">
        <v>0</v>
      </c>
      <c r="R1578" s="17" t="s">
        <v>439</v>
      </c>
      <c r="S1578" s="17" t="s">
        <v>440</v>
      </c>
      <c r="T1578" s="17" t="s">
        <v>438</v>
      </c>
      <c r="U1578">
        <v>0</v>
      </c>
      <c r="V1578">
        <v>0</v>
      </c>
      <c r="W1578" s="17" t="s">
        <v>3323</v>
      </c>
      <c r="X1578" s="17" t="s">
        <v>442</v>
      </c>
      <c r="Y1578">
        <v>0</v>
      </c>
      <c r="Z1578" s="17" t="s">
        <v>443</v>
      </c>
      <c r="AA1578" s="17" t="s">
        <v>443</v>
      </c>
      <c r="AB1578" s="17" t="s">
        <v>444</v>
      </c>
      <c r="AC1578">
        <v>0</v>
      </c>
      <c r="AD1578">
        <v>0</v>
      </c>
      <c r="AE1578">
        <v>0</v>
      </c>
      <c r="AF1578">
        <v>2022</v>
      </c>
      <c r="AG1578" s="1">
        <v>44562</v>
      </c>
      <c r="AH1578" s="1">
        <v>44773</v>
      </c>
      <c r="AI1578" s="1">
        <v>44785</v>
      </c>
      <c r="AJ1578" s="17" t="s">
        <v>34</v>
      </c>
      <c r="AK1578" s="17" t="s">
        <v>35</v>
      </c>
      <c r="AL1578" s="17" t="s">
        <v>10388</v>
      </c>
      <c r="AM1578" s="17">
        <f>MONTH(EMPENHO[[#This Row],[data_empenho]])</f>
        <v>2</v>
      </c>
    </row>
    <row r="1579" spans="1:39" x14ac:dyDescent="0.25">
      <c r="A1579">
        <v>4</v>
      </c>
      <c r="B1579">
        <v>401</v>
      </c>
      <c r="C1579">
        <v>4</v>
      </c>
      <c r="D1579">
        <v>123</v>
      </c>
      <c r="E1579">
        <v>1</v>
      </c>
      <c r="F1579">
        <v>0</v>
      </c>
      <c r="G1579">
        <v>2075</v>
      </c>
      <c r="H1579" s="17" t="s">
        <v>1721</v>
      </c>
      <c r="I1579">
        <v>1</v>
      </c>
      <c r="J1579">
        <v>0</v>
      </c>
      <c r="K1579" s="17" t="s">
        <v>3324</v>
      </c>
      <c r="L1579" s="1">
        <v>44615</v>
      </c>
      <c r="M1579">
        <v>1342.04</v>
      </c>
      <c r="N1579" s="17" t="s">
        <v>437</v>
      </c>
      <c r="O1579">
        <v>155</v>
      </c>
      <c r="P1579" s="17" t="s">
        <v>438</v>
      </c>
      <c r="Q1579">
        <v>0</v>
      </c>
      <c r="R1579" s="17" t="s">
        <v>439</v>
      </c>
      <c r="S1579" s="17" t="s">
        <v>440</v>
      </c>
      <c r="T1579" s="17" t="s">
        <v>438</v>
      </c>
      <c r="U1579">
        <v>0</v>
      </c>
      <c r="V1579">
        <v>0</v>
      </c>
      <c r="W1579" s="17" t="s">
        <v>3325</v>
      </c>
      <c r="X1579" s="17" t="s">
        <v>442</v>
      </c>
      <c r="Y1579">
        <v>0</v>
      </c>
      <c r="Z1579" s="17" t="s">
        <v>443</v>
      </c>
      <c r="AA1579" s="17" t="s">
        <v>443</v>
      </c>
      <c r="AB1579" s="17" t="s">
        <v>444</v>
      </c>
      <c r="AC1579">
        <v>0</v>
      </c>
      <c r="AD1579">
        <v>0</v>
      </c>
      <c r="AE1579">
        <v>0</v>
      </c>
      <c r="AF1579">
        <v>2022</v>
      </c>
      <c r="AG1579" s="1">
        <v>44562</v>
      </c>
      <c r="AH1579" s="1">
        <v>44773</v>
      </c>
      <c r="AI1579" s="1">
        <v>44785</v>
      </c>
      <c r="AJ1579" s="17" t="s">
        <v>34</v>
      </c>
      <c r="AK1579" s="17" t="s">
        <v>35</v>
      </c>
      <c r="AL1579" s="17" t="s">
        <v>10388</v>
      </c>
      <c r="AM1579" s="17">
        <f>MONTH(EMPENHO[[#This Row],[data_empenho]])</f>
        <v>2</v>
      </c>
    </row>
    <row r="1580" spans="1:39" x14ac:dyDescent="0.25">
      <c r="A1580">
        <v>4</v>
      </c>
      <c r="B1580">
        <v>401</v>
      </c>
      <c r="C1580">
        <v>4</v>
      </c>
      <c r="D1580">
        <v>129</v>
      </c>
      <c r="E1580">
        <v>1</v>
      </c>
      <c r="F1580">
        <v>0</v>
      </c>
      <c r="G1580">
        <v>2077</v>
      </c>
      <c r="H1580" s="17" t="s">
        <v>1721</v>
      </c>
      <c r="I1580">
        <v>1</v>
      </c>
      <c r="J1580">
        <v>0</v>
      </c>
      <c r="K1580" s="17" t="s">
        <v>3326</v>
      </c>
      <c r="L1580" s="1">
        <v>44615</v>
      </c>
      <c r="M1580">
        <v>293.39</v>
      </c>
      <c r="N1580" s="17" t="s">
        <v>437</v>
      </c>
      <c r="O1580">
        <v>155</v>
      </c>
      <c r="P1580" s="17" t="s">
        <v>438</v>
      </c>
      <c r="Q1580">
        <v>0</v>
      </c>
      <c r="R1580" s="17" t="s">
        <v>439</v>
      </c>
      <c r="S1580" s="17" t="s">
        <v>440</v>
      </c>
      <c r="T1580" s="17" t="s">
        <v>438</v>
      </c>
      <c r="U1580">
        <v>0</v>
      </c>
      <c r="V1580">
        <v>0</v>
      </c>
      <c r="W1580" s="17" t="s">
        <v>3327</v>
      </c>
      <c r="X1580" s="17" t="s">
        <v>442</v>
      </c>
      <c r="Y1580">
        <v>0</v>
      </c>
      <c r="Z1580" s="17" t="s">
        <v>443</v>
      </c>
      <c r="AA1580" s="17" t="s">
        <v>443</v>
      </c>
      <c r="AB1580" s="17" t="s">
        <v>444</v>
      </c>
      <c r="AC1580">
        <v>0</v>
      </c>
      <c r="AD1580">
        <v>0</v>
      </c>
      <c r="AE1580">
        <v>0</v>
      </c>
      <c r="AF1580">
        <v>2022</v>
      </c>
      <c r="AG1580" s="1">
        <v>44562</v>
      </c>
      <c r="AH1580" s="1">
        <v>44773</v>
      </c>
      <c r="AI1580" s="1">
        <v>44785</v>
      </c>
      <c r="AJ1580" s="17" t="s">
        <v>34</v>
      </c>
      <c r="AK1580" s="17" t="s">
        <v>35</v>
      </c>
      <c r="AL1580" s="17" t="s">
        <v>10388</v>
      </c>
      <c r="AM1580" s="17">
        <f>MONTH(EMPENHO[[#This Row],[data_empenho]])</f>
        <v>2</v>
      </c>
    </row>
    <row r="1581" spans="1:39" x14ac:dyDescent="0.25">
      <c r="A1581">
        <v>9</v>
      </c>
      <c r="B1581">
        <v>901</v>
      </c>
      <c r="C1581">
        <v>4</v>
      </c>
      <c r="D1581">
        <v>122</v>
      </c>
      <c r="E1581">
        <v>1</v>
      </c>
      <c r="F1581">
        <v>0</v>
      </c>
      <c r="G1581">
        <v>2010</v>
      </c>
      <c r="H1581" s="17" t="s">
        <v>1721</v>
      </c>
      <c r="I1581">
        <v>1</v>
      </c>
      <c r="J1581">
        <v>0</v>
      </c>
      <c r="K1581" s="17" t="s">
        <v>3328</v>
      </c>
      <c r="L1581" s="1">
        <v>44615</v>
      </c>
      <c r="M1581">
        <v>398.49</v>
      </c>
      <c r="N1581" s="17" t="s">
        <v>437</v>
      </c>
      <c r="O1581">
        <v>155</v>
      </c>
      <c r="P1581" s="17" t="s">
        <v>438</v>
      </c>
      <c r="Q1581">
        <v>0</v>
      </c>
      <c r="R1581" s="17" t="s">
        <v>439</v>
      </c>
      <c r="S1581" s="17" t="s">
        <v>440</v>
      </c>
      <c r="T1581" s="17" t="s">
        <v>438</v>
      </c>
      <c r="U1581">
        <v>0</v>
      </c>
      <c r="V1581">
        <v>0</v>
      </c>
      <c r="W1581" s="17" t="s">
        <v>3329</v>
      </c>
      <c r="X1581" s="17" t="s">
        <v>442</v>
      </c>
      <c r="Y1581">
        <v>0</v>
      </c>
      <c r="Z1581" s="17" t="s">
        <v>443</v>
      </c>
      <c r="AA1581" s="17" t="s">
        <v>443</v>
      </c>
      <c r="AB1581" s="17" t="s">
        <v>444</v>
      </c>
      <c r="AC1581">
        <v>0</v>
      </c>
      <c r="AD1581">
        <v>0</v>
      </c>
      <c r="AE1581">
        <v>0</v>
      </c>
      <c r="AF1581">
        <v>2022</v>
      </c>
      <c r="AG1581" s="1">
        <v>44562</v>
      </c>
      <c r="AH1581" s="1">
        <v>44773</v>
      </c>
      <c r="AI1581" s="1">
        <v>44785</v>
      </c>
      <c r="AJ1581" s="17" t="s">
        <v>34</v>
      </c>
      <c r="AK1581" s="17" t="s">
        <v>35</v>
      </c>
      <c r="AL1581" s="17" t="s">
        <v>10388</v>
      </c>
      <c r="AM1581" s="17">
        <f>MONTH(EMPENHO[[#This Row],[data_empenho]])</f>
        <v>2</v>
      </c>
    </row>
    <row r="1582" spans="1:39" x14ac:dyDescent="0.25">
      <c r="A1582">
        <v>6</v>
      </c>
      <c r="B1582">
        <v>601</v>
      </c>
      <c r="C1582">
        <v>4</v>
      </c>
      <c r="D1582">
        <v>122</v>
      </c>
      <c r="E1582">
        <v>1</v>
      </c>
      <c r="F1582">
        <v>0</v>
      </c>
      <c r="G1582">
        <v>2072</v>
      </c>
      <c r="H1582" s="17" t="s">
        <v>1721</v>
      </c>
      <c r="I1582">
        <v>1</v>
      </c>
      <c r="J1582">
        <v>0</v>
      </c>
      <c r="K1582" s="17" t="s">
        <v>3330</v>
      </c>
      <c r="L1582" s="1">
        <v>44615</v>
      </c>
      <c r="M1582">
        <v>2607.4</v>
      </c>
      <c r="N1582" s="17" t="s">
        <v>437</v>
      </c>
      <c r="O1582">
        <v>155</v>
      </c>
      <c r="P1582" s="17" t="s">
        <v>438</v>
      </c>
      <c r="Q1582">
        <v>0</v>
      </c>
      <c r="R1582" s="17" t="s">
        <v>439</v>
      </c>
      <c r="S1582" s="17" t="s">
        <v>440</v>
      </c>
      <c r="T1582" s="17" t="s">
        <v>438</v>
      </c>
      <c r="U1582">
        <v>0</v>
      </c>
      <c r="V1582">
        <v>0</v>
      </c>
      <c r="W1582" s="17" t="s">
        <v>3331</v>
      </c>
      <c r="X1582" s="17" t="s">
        <v>442</v>
      </c>
      <c r="Y1582">
        <v>0</v>
      </c>
      <c r="Z1582" s="17" t="s">
        <v>443</v>
      </c>
      <c r="AA1582" s="17" t="s">
        <v>443</v>
      </c>
      <c r="AB1582" s="17" t="s">
        <v>444</v>
      </c>
      <c r="AC1582">
        <v>0</v>
      </c>
      <c r="AD1582">
        <v>0</v>
      </c>
      <c r="AE1582">
        <v>0</v>
      </c>
      <c r="AF1582">
        <v>2022</v>
      </c>
      <c r="AG1582" s="1">
        <v>44562</v>
      </c>
      <c r="AH1582" s="1">
        <v>44773</v>
      </c>
      <c r="AI1582" s="1">
        <v>44785</v>
      </c>
      <c r="AJ1582" s="17" t="s">
        <v>34</v>
      </c>
      <c r="AK1582" s="17" t="s">
        <v>35</v>
      </c>
      <c r="AL1582" s="17" t="s">
        <v>10388</v>
      </c>
      <c r="AM1582" s="17">
        <f>MONTH(EMPENHO[[#This Row],[data_empenho]])</f>
        <v>2</v>
      </c>
    </row>
    <row r="1583" spans="1:39" x14ac:dyDescent="0.25">
      <c r="A1583">
        <v>7</v>
      </c>
      <c r="B1583">
        <v>701</v>
      </c>
      <c r="C1583">
        <v>4</v>
      </c>
      <c r="D1583">
        <v>122</v>
      </c>
      <c r="E1583">
        <v>1</v>
      </c>
      <c r="F1583">
        <v>0</v>
      </c>
      <c r="G1583">
        <v>2001</v>
      </c>
      <c r="H1583" s="17" t="s">
        <v>1721</v>
      </c>
      <c r="I1583">
        <v>1</v>
      </c>
      <c r="J1583">
        <v>0</v>
      </c>
      <c r="K1583" s="17" t="s">
        <v>3332</v>
      </c>
      <c r="L1583" s="1">
        <v>44615</v>
      </c>
      <c r="M1583">
        <v>743.6</v>
      </c>
      <c r="N1583" s="17" t="s">
        <v>437</v>
      </c>
      <c r="O1583">
        <v>155</v>
      </c>
      <c r="P1583" s="17" t="s">
        <v>438</v>
      </c>
      <c r="Q1583">
        <v>0</v>
      </c>
      <c r="R1583" s="17" t="s">
        <v>439</v>
      </c>
      <c r="S1583" s="17" t="s">
        <v>440</v>
      </c>
      <c r="T1583" s="17" t="s">
        <v>438</v>
      </c>
      <c r="U1583">
        <v>0</v>
      </c>
      <c r="V1583">
        <v>0</v>
      </c>
      <c r="W1583" s="17" t="s">
        <v>3333</v>
      </c>
      <c r="X1583" s="17" t="s">
        <v>442</v>
      </c>
      <c r="Y1583">
        <v>0</v>
      </c>
      <c r="Z1583" s="17" t="s">
        <v>443</v>
      </c>
      <c r="AA1583" s="17" t="s">
        <v>443</v>
      </c>
      <c r="AB1583" s="17" t="s">
        <v>444</v>
      </c>
      <c r="AC1583">
        <v>0</v>
      </c>
      <c r="AD1583">
        <v>0</v>
      </c>
      <c r="AE1583">
        <v>0</v>
      </c>
      <c r="AF1583">
        <v>2022</v>
      </c>
      <c r="AG1583" s="1">
        <v>44562</v>
      </c>
      <c r="AH1583" s="1">
        <v>44773</v>
      </c>
      <c r="AI1583" s="1">
        <v>44785</v>
      </c>
      <c r="AJ1583" s="17" t="s">
        <v>34</v>
      </c>
      <c r="AK1583" s="17" t="s">
        <v>35</v>
      </c>
      <c r="AL1583" s="17" t="s">
        <v>10388</v>
      </c>
      <c r="AM1583" s="17">
        <f>MONTH(EMPENHO[[#This Row],[data_empenho]])</f>
        <v>2</v>
      </c>
    </row>
    <row r="1584" spans="1:39" x14ac:dyDescent="0.25">
      <c r="A1584">
        <v>10</v>
      </c>
      <c r="B1584">
        <v>1001</v>
      </c>
      <c r="C1584">
        <v>4</v>
      </c>
      <c r="D1584">
        <v>122</v>
      </c>
      <c r="E1584">
        <v>1</v>
      </c>
      <c r="F1584">
        <v>0</v>
      </c>
      <c r="G1584">
        <v>2050</v>
      </c>
      <c r="H1584" s="17" t="s">
        <v>1721</v>
      </c>
      <c r="I1584">
        <v>1</v>
      </c>
      <c r="J1584">
        <v>0</v>
      </c>
      <c r="K1584" s="17" t="s">
        <v>3334</v>
      </c>
      <c r="L1584" s="1">
        <v>44615</v>
      </c>
      <c r="M1584">
        <v>589.58000000000004</v>
      </c>
      <c r="N1584" s="17" t="s">
        <v>437</v>
      </c>
      <c r="O1584">
        <v>155</v>
      </c>
      <c r="P1584" s="17" t="s">
        <v>438</v>
      </c>
      <c r="Q1584">
        <v>0</v>
      </c>
      <c r="R1584" s="17" t="s">
        <v>439</v>
      </c>
      <c r="S1584" s="17" t="s">
        <v>440</v>
      </c>
      <c r="T1584" s="17" t="s">
        <v>438</v>
      </c>
      <c r="U1584">
        <v>0</v>
      </c>
      <c r="V1584">
        <v>0</v>
      </c>
      <c r="W1584" s="17" t="s">
        <v>3335</v>
      </c>
      <c r="X1584" s="17" t="s">
        <v>442</v>
      </c>
      <c r="Y1584">
        <v>0</v>
      </c>
      <c r="Z1584" s="17" t="s">
        <v>443</v>
      </c>
      <c r="AA1584" s="17" t="s">
        <v>443</v>
      </c>
      <c r="AB1584" s="17" t="s">
        <v>444</v>
      </c>
      <c r="AC1584">
        <v>0</v>
      </c>
      <c r="AD1584">
        <v>0</v>
      </c>
      <c r="AE1584">
        <v>0</v>
      </c>
      <c r="AF1584">
        <v>2022</v>
      </c>
      <c r="AG1584" s="1">
        <v>44562</v>
      </c>
      <c r="AH1584" s="1">
        <v>44773</v>
      </c>
      <c r="AI1584" s="1">
        <v>44785</v>
      </c>
      <c r="AJ1584" s="17" t="s">
        <v>34</v>
      </c>
      <c r="AK1584" s="17" t="s">
        <v>35</v>
      </c>
      <c r="AL1584" s="17" t="s">
        <v>10388</v>
      </c>
      <c r="AM1584" s="17">
        <f>MONTH(EMPENHO[[#This Row],[data_empenho]])</f>
        <v>2</v>
      </c>
    </row>
    <row r="1585" spans="1:39" x14ac:dyDescent="0.25">
      <c r="A1585">
        <v>5</v>
      </c>
      <c r="B1585">
        <v>501</v>
      </c>
      <c r="C1585">
        <v>4</v>
      </c>
      <c r="D1585">
        <v>122</v>
      </c>
      <c r="E1585">
        <v>1</v>
      </c>
      <c r="F1585">
        <v>0</v>
      </c>
      <c r="G1585">
        <v>2022</v>
      </c>
      <c r="H1585" s="17" t="s">
        <v>1721</v>
      </c>
      <c r="I1585">
        <v>1</v>
      </c>
      <c r="J1585">
        <v>0</v>
      </c>
      <c r="K1585" s="17" t="s">
        <v>3336</v>
      </c>
      <c r="L1585" s="1">
        <v>44615</v>
      </c>
      <c r="M1585">
        <v>2498.12</v>
      </c>
      <c r="N1585" s="17" t="s">
        <v>437</v>
      </c>
      <c r="O1585">
        <v>155</v>
      </c>
      <c r="P1585" s="17" t="s">
        <v>438</v>
      </c>
      <c r="Q1585">
        <v>0</v>
      </c>
      <c r="R1585" s="17" t="s">
        <v>439</v>
      </c>
      <c r="S1585" s="17" t="s">
        <v>440</v>
      </c>
      <c r="T1585" s="17" t="s">
        <v>438</v>
      </c>
      <c r="U1585">
        <v>0</v>
      </c>
      <c r="V1585">
        <v>0</v>
      </c>
      <c r="W1585" s="17" t="s">
        <v>3337</v>
      </c>
      <c r="X1585" s="17" t="s">
        <v>442</v>
      </c>
      <c r="Y1585">
        <v>0</v>
      </c>
      <c r="Z1585" s="17" t="s">
        <v>443</v>
      </c>
      <c r="AA1585" s="17" t="s">
        <v>443</v>
      </c>
      <c r="AB1585" s="17" t="s">
        <v>444</v>
      </c>
      <c r="AC1585">
        <v>0</v>
      </c>
      <c r="AD1585">
        <v>0</v>
      </c>
      <c r="AE1585">
        <v>0</v>
      </c>
      <c r="AF1585">
        <v>2022</v>
      </c>
      <c r="AG1585" s="1">
        <v>44562</v>
      </c>
      <c r="AH1585" s="1">
        <v>44773</v>
      </c>
      <c r="AI1585" s="1">
        <v>44785</v>
      </c>
      <c r="AJ1585" s="17" t="s">
        <v>34</v>
      </c>
      <c r="AK1585" s="17" t="s">
        <v>35</v>
      </c>
      <c r="AL1585" s="17" t="s">
        <v>10388</v>
      </c>
      <c r="AM1585" s="17">
        <f>MONTH(EMPENHO[[#This Row],[data_empenho]])</f>
        <v>2</v>
      </c>
    </row>
    <row r="1586" spans="1:39" x14ac:dyDescent="0.25">
      <c r="A1586">
        <v>5</v>
      </c>
      <c r="B1586">
        <v>502</v>
      </c>
      <c r="C1586">
        <v>12</v>
      </c>
      <c r="D1586">
        <v>361</v>
      </c>
      <c r="E1586">
        <v>2</v>
      </c>
      <c r="F1586">
        <v>0</v>
      </c>
      <c r="G1586">
        <v>2031</v>
      </c>
      <c r="H1586" s="17" t="s">
        <v>1721</v>
      </c>
      <c r="I1586">
        <v>31</v>
      </c>
      <c r="J1586">
        <v>0</v>
      </c>
      <c r="K1586" s="17" t="s">
        <v>3338</v>
      </c>
      <c r="L1586" s="1">
        <v>44615</v>
      </c>
      <c r="M1586">
        <v>530.62</v>
      </c>
      <c r="N1586" s="17" t="s">
        <v>437</v>
      </c>
      <c r="O1586">
        <v>155</v>
      </c>
      <c r="P1586" s="17" t="s">
        <v>438</v>
      </c>
      <c r="Q1586">
        <v>501</v>
      </c>
      <c r="R1586" s="17" t="s">
        <v>439</v>
      </c>
      <c r="S1586" s="17" t="s">
        <v>440</v>
      </c>
      <c r="T1586" s="17" t="s">
        <v>438</v>
      </c>
      <c r="U1586">
        <v>0</v>
      </c>
      <c r="V1586">
        <v>0</v>
      </c>
      <c r="W1586" s="17" t="s">
        <v>3339</v>
      </c>
      <c r="X1586" s="17" t="s">
        <v>442</v>
      </c>
      <c r="Y1586">
        <v>0</v>
      </c>
      <c r="Z1586" s="17" t="s">
        <v>443</v>
      </c>
      <c r="AA1586" s="17" t="s">
        <v>443</v>
      </c>
      <c r="AB1586" s="17" t="s">
        <v>444</v>
      </c>
      <c r="AC1586">
        <v>0</v>
      </c>
      <c r="AD1586">
        <v>0</v>
      </c>
      <c r="AE1586">
        <v>0</v>
      </c>
      <c r="AF1586">
        <v>2022</v>
      </c>
      <c r="AG1586" s="1">
        <v>44562</v>
      </c>
      <c r="AH1586" s="1">
        <v>44773</v>
      </c>
      <c r="AI1586" s="1">
        <v>44785</v>
      </c>
      <c r="AJ1586" s="17" t="s">
        <v>34</v>
      </c>
      <c r="AK1586" s="17" t="s">
        <v>35</v>
      </c>
      <c r="AL1586" s="17" t="s">
        <v>10388</v>
      </c>
      <c r="AM1586" s="17">
        <f>MONTH(EMPENHO[[#This Row],[data_empenho]])</f>
        <v>2</v>
      </c>
    </row>
    <row r="1587" spans="1:39" x14ac:dyDescent="0.25">
      <c r="A1587">
        <v>5</v>
      </c>
      <c r="B1587">
        <v>502</v>
      </c>
      <c r="C1587">
        <v>12</v>
      </c>
      <c r="D1587">
        <v>365</v>
      </c>
      <c r="E1587">
        <v>2</v>
      </c>
      <c r="F1587">
        <v>0</v>
      </c>
      <c r="G1587">
        <v>2033</v>
      </c>
      <c r="H1587" s="17" t="s">
        <v>1721</v>
      </c>
      <c r="I1587">
        <v>31</v>
      </c>
      <c r="J1587">
        <v>0</v>
      </c>
      <c r="K1587" s="17" t="s">
        <v>3340</v>
      </c>
      <c r="L1587" s="1">
        <v>44615</v>
      </c>
      <c r="M1587">
        <v>129.43</v>
      </c>
      <c r="N1587" s="17" t="s">
        <v>437</v>
      </c>
      <c r="O1587">
        <v>155</v>
      </c>
      <c r="P1587" s="17" t="s">
        <v>438</v>
      </c>
      <c r="Q1587">
        <v>501</v>
      </c>
      <c r="R1587" s="17" t="s">
        <v>439</v>
      </c>
      <c r="S1587" s="17" t="s">
        <v>440</v>
      </c>
      <c r="T1587" s="17" t="s">
        <v>438</v>
      </c>
      <c r="U1587">
        <v>0</v>
      </c>
      <c r="V1587">
        <v>0</v>
      </c>
      <c r="W1587" s="17" t="s">
        <v>3341</v>
      </c>
      <c r="X1587" s="17" t="s">
        <v>442</v>
      </c>
      <c r="Y1587">
        <v>0</v>
      </c>
      <c r="Z1587" s="17" t="s">
        <v>443</v>
      </c>
      <c r="AA1587" s="17" t="s">
        <v>443</v>
      </c>
      <c r="AB1587" s="17" t="s">
        <v>444</v>
      </c>
      <c r="AC1587">
        <v>0</v>
      </c>
      <c r="AD1587">
        <v>0</v>
      </c>
      <c r="AE1587">
        <v>0</v>
      </c>
      <c r="AF1587">
        <v>2022</v>
      </c>
      <c r="AG1587" s="1">
        <v>44562</v>
      </c>
      <c r="AH1587" s="1">
        <v>44773</v>
      </c>
      <c r="AI1587" s="1">
        <v>44785</v>
      </c>
      <c r="AJ1587" s="17" t="s">
        <v>34</v>
      </c>
      <c r="AK1587" s="17" t="s">
        <v>35</v>
      </c>
      <c r="AL1587" s="17" t="s">
        <v>10388</v>
      </c>
      <c r="AM1587" s="17">
        <f>MONTH(EMPENHO[[#This Row],[data_empenho]])</f>
        <v>2</v>
      </c>
    </row>
    <row r="1588" spans="1:39" x14ac:dyDescent="0.25">
      <c r="A1588">
        <v>5</v>
      </c>
      <c r="B1588">
        <v>502</v>
      </c>
      <c r="C1588">
        <v>12</v>
      </c>
      <c r="D1588">
        <v>365</v>
      </c>
      <c r="E1588">
        <v>2</v>
      </c>
      <c r="F1588">
        <v>0</v>
      </c>
      <c r="G1588">
        <v>2026</v>
      </c>
      <c r="H1588" s="17" t="s">
        <v>1721</v>
      </c>
      <c r="I1588">
        <v>31</v>
      </c>
      <c r="J1588">
        <v>0</v>
      </c>
      <c r="K1588" s="17" t="s">
        <v>3342</v>
      </c>
      <c r="L1588" s="1">
        <v>44615</v>
      </c>
      <c r="M1588">
        <v>2894.39</v>
      </c>
      <c r="N1588" s="17" t="s">
        <v>437</v>
      </c>
      <c r="O1588">
        <v>155</v>
      </c>
      <c r="P1588" s="17" t="s">
        <v>438</v>
      </c>
      <c r="Q1588">
        <v>501</v>
      </c>
      <c r="R1588" s="17" t="s">
        <v>439</v>
      </c>
      <c r="S1588" s="17" t="s">
        <v>440</v>
      </c>
      <c r="T1588" s="17" t="s">
        <v>438</v>
      </c>
      <c r="U1588">
        <v>0</v>
      </c>
      <c r="V1588">
        <v>0</v>
      </c>
      <c r="W1588" s="17" t="s">
        <v>3343</v>
      </c>
      <c r="X1588" s="17" t="s">
        <v>442</v>
      </c>
      <c r="Y1588">
        <v>0</v>
      </c>
      <c r="Z1588" s="17" t="s">
        <v>443</v>
      </c>
      <c r="AA1588" s="17" t="s">
        <v>443</v>
      </c>
      <c r="AB1588" s="17" t="s">
        <v>444</v>
      </c>
      <c r="AC1588">
        <v>0</v>
      </c>
      <c r="AD1588">
        <v>0</v>
      </c>
      <c r="AE1588">
        <v>0</v>
      </c>
      <c r="AF1588">
        <v>2022</v>
      </c>
      <c r="AG1588" s="1">
        <v>44562</v>
      </c>
      <c r="AH1588" s="1">
        <v>44773</v>
      </c>
      <c r="AI1588" s="1">
        <v>44785</v>
      </c>
      <c r="AJ1588" s="17" t="s">
        <v>34</v>
      </c>
      <c r="AK1588" s="17" t="s">
        <v>35</v>
      </c>
      <c r="AL1588" s="17" t="s">
        <v>10388</v>
      </c>
      <c r="AM1588" s="17">
        <f>MONTH(EMPENHO[[#This Row],[data_empenho]])</f>
        <v>2</v>
      </c>
    </row>
    <row r="1589" spans="1:39" x14ac:dyDescent="0.25">
      <c r="A1589">
        <v>5</v>
      </c>
      <c r="B1589">
        <v>502</v>
      </c>
      <c r="C1589">
        <v>12</v>
      </c>
      <c r="D1589">
        <v>361</v>
      </c>
      <c r="E1589">
        <v>2</v>
      </c>
      <c r="F1589">
        <v>0</v>
      </c>
      <c r="G1589">
        <v>2025</v>
      </c>
      <c r="H1589" s="17" t="s">
        <v>1721</v>
      </c>
      <c r="I1589">
        <v>31</v>
      </c>
      <c r="J1589">
        <v>0</v>
      </c>
      <c r="K1589" s="17" t="s">
        <v>3344</v>
      </c>
      <c r="L1589" s="1">
        <v>44615</v>
      </c>
      <c r="M1589">
        <v>617.38</v>
      </c>
      <c r="N1589" s="17" t="s">
        <v>437</v>
      </c>
      <c r="O1589">
        <v>155</v>
      </c>
      <c r="P1589" s="17" t="s">
        <v>438</v>
      </c>
      <c r="Q1589">
        <v>501</v>
      </c>
      <c r="R1589" s="17" t="s">
        <v>439</v>
      </c>
      <c r="S1589" s="17" t="s">
        <v>440</v>
      </c>
      <c r="T1589" s="17" t="s">
        <v>438</v>
      </c>
      <c r="U1589">
        <v>0</v>
      </c>
      <c r="V1589">
        <v>0</v>
      </c>
      <c r="W1589" s="17" t="s">
        <v>3345</v>
      </c>
      <c r="X1589" s="17" t="s">
        <v>442</v>
      </c>
      <c r="Y1589">
        <v>0</v>
      </c>
      <c r="Z1589" s="17" t="s">
        <v>443</v>
      </c>
      <c r="AA1589" s="17" t="s">
        <v>443</v>
      </c>
      <c r="AB1589" s="17" t="s">
        <v>444</v>
      </c>
      <c r="AC1589">
        <v>0</v>
      </c>
      <c r="AD1589">
        <v>0</v>
      </c>
      <c r="AE1589">
        <v>0</v>
      </c>
      <c r="AF1589">
        <v>2022</v>
      </c>
      <c r="AG1589" s="1">
        <v>44562</v>
      </c>
      <c r="AH1589" s="1">
        <v>44773</v>
      </c>
      <c r="AI1589" s="1">
        <v>44785</v>
      </c>
      <c r="AJ1589" s="17" t="s">
        <v>34</v>
      </c>
      <c r="AK1589" s="17" t="s">
        <v>35</v>
      </c>
      <c r="AL1589" s="17" t="s">
        <v>10388</v>
      </c>
      <c r="AM1589" s="17">
        <f>MONTH(EMPENHO[[#This Row],[data_empenho]])</f>
        <v>2</v>
      </c>
    </row>
    <row r="1590" spans="1:39" x14ac:dyDescent="0.25">
      <c r="A1590">
        <v>8</v>
      </c>
      <c r="B1590">
        <v>801</v>
      </c>
      <c r="C1590">
        <v>10</v>
      </c>
      <c r="D1590">
        <v>301</v>
      </c>
      <c r="E1590">
        <v>6</v>
      </c>
      <c r="F1590">
        <v>0</v>
      </c>
      <c r="G1590">
        <v>2091</v>
      </c>
      <c r="H1590" s="17" t="s">
        <v>1721</v>
      </c>
      <c r="I1590">
        <v>40</v>
      </c>
      <c r="J1590">
        <v>0</v>
      </c>
      <c r="K1590" s="17" t="s">
        <v>3346</v>
      </c>
      <c r="L1590" s="1">
        <v>44615</v>
      </c>
      <c r="M1590">
        <v>3143.58</v>
      </c>
      <c r="N1590" s="17" t="s">
        <v>437</v>
      </c>
      <c r="O1590">
        <v>155</v>
      </c>
      <c r="P1590" s="17" t="s">
        <v>438</v>
      </c>
      <c r="Q1590">
        <v>0</v>
      </c>
      <c r="R1590" s="17" t="s">
        <v>439</v>
      </c>
      <c r="S1590" s="17" t="s">
        <v>440</v>
      </c>
      <c r="T1590" s="17" t="s">
        <v>438</v>
      </c>
      <c r="U1590">
        <v>0</v>
      </c>
      <c r="V1590">
        <v>0</v>
      </c>
      <c r="W1590" s="17" t="s">
        <v>3347</v>
      </c>
      <c r="X1590" s="17" t="s">
        <v>442</v>
      </c>
      <c r="Y1590">
        <v>0</v>
      </c>
      <c r="Z1590" s="17" t="s">
        <v>443</v>
      </c>
      <c r="AA1590" s="17" t="s">
        <v>443</v>
      </c>
      <c r="AB1590" s="17" t="s">
        <v>444</v>
      </c>
      <c r="AC1590">
        <v>0</v>
      </c>
      <c r="AD1590">
        <v>0</v>
      </c>
      <c r="AE1590">
        <v>0</v>
      </c>
      <c r="AF1590">
        <v>2022</v>
      </c>
      <c r="AG1590" s="1">
        <v>44562</v>
      </c>
      <c r="AH1590" s="1">
        <v>44773</v>
      </c>
      <c r="AI1590" s="1">
        <v>44785</v>
      </c>
      <c r="AJ1590" s="17" t="s">
        <v>34</v>
      </c>
      <c r="AK1590" s="17" t="s">
        <v>35</v>
      </c>
      <c r="AL1590" s="17" t="s">
        <v>10388</v>
      </c>
      <c r="AM1590" s="17">
        <f>MONTH(EMPENHO[[#This Row],[data_empenho]])</f>
        <v>2</v>
      </c>
    </row>
    <row r="1591" spans="1:39" x14ac:dyDescent="0.25">
      <c r="A1591">
        <v>8</v>
      </c>
      <c r="B1591">
        <v>801</v>
      </c>
      <c r="C1591">
        <v>10</v>
      </c>
      <c r="D1591">
        <v>301</v>
      </c>
      <c r="E1591">
        <v>6</v>
      </c>
      <c r="F1591">
        <v>0</v>
      </c>
      <c r="G1591">
        <v>2091</v>
      </c>
      <c r="H1591" s="17" t="s">
        <v>1721</v>
      </c>
      <c r="I1591">
        <v>40</v>
      </c>
      <c r="J1591">
        <v>0</v>
      </c>
      <c r="K1591" s="17" t="s">
        <v>3348</v>
      </c>
      <c r="L1591" s="1">
        <v>44615</v>
      </c>
      <c r="M1591">
        <v>3646.18</v>
      </c>
      <c r="N1591" s="17" t="s">
        <v>437</v>
      </c>
      <c r="O1591">
        <v>155</v>
      </c>
      <c r="P1591" s="17" t="s">
        <v>438</v>
      </c>
      <c r="Q1591">
        <v>0</v>
      </c>
      <c r="R1591" s="17" t="s">
        <v>439</v>
      </c>
      <c r="S1591" s="17" t="s">
        <v>440</v>
      </c>
      <c r="T1591" s="17" t="s">
        <v>438</v>
      </c>
      <c r="U1591">
        <v>0</v>
      </c>
      <c r="V1591">
        <v>0</v>
      </c>
      <c r="W1591" s="17" t="s">
        <v>3349</v>
      </c>
      <c r="X1591" s="17" t="s">
        <v>442</v>
      </c>
      <c r="Y1591">
        <v>0</v>
      </c>
      <c r="Z1591" s="17" t="s">
        <v>443</v>
      </c>
      <c r="AA1591" s="17" t="s">
        <v>443</v>
      </c>
      <c r="AB1591" s="17" t="s">
        <v>444</v>
      </c>
      <c r="AC1591">
        <v>0</v>
      </c>
      <c r="AD1591">
        <v>0</v>
      </c>
      <c r="AE1591">
        <v>0</v>
      </c>
      <c r="AF1591">
        <v>2022</v>
      </c>
      <c r="AG1591" s="1">
        <v>44562</v>
      </c>
      <c r="AH1591" s="1">
        <v>44773</v>
      </c>
      <c r="AI1591" s="1">
        <v>44785</v>
      </c>
      <c r="AJ1591" s="17" t="s">
        <v>34</v>
      </c>
      <c r="AK1591" s="17" t="s">
        <v>35</v>
      </c>
      <c r="AL1591" s="17" t="s">
        <v>10388</v>
      </c>
      <c r="AM1591" s="17">
        <f>MONTH(EMPENHO[[#This Row],[data_empenho]])</f>
        <v>2</v>
      </c>
    </row>
    <row r="1592" spans="1:39" x14ac:dyDescent="0.25">
      <c r="A1592">
        <v>8</v>
      </c>
      <c r="B1592">
        <v>801</v>
      </c>
      <c r="C1592">
        <v>10</v>
      </c>
      <c r="D1592">
        <v>305</v>
      </c>
      <c r="E1592">
        <v>7</v>
      </c>
      <c r="F1592">
        <v>0</v>
      </c>
      <c r="G1592">
        <v>2104</v>
      </c>
      <c r="H1592" s="17" t="s">
        <v>1721</v>
      </c>
      <c r="I1592">
        <v>40</v>
      </c>
      <c r="J1592">
        <v>0</v>
      </c>
      <c r="K1592" s="17" t="s">
        <v>3350</v>
      </c>
      <c r="L1592" s="1">
        <v>44615</v>
      </c>
      <c r="M1592">
        <v>815.28</v>
      </c>
      <c r="N1592" s="17" t="s">
        <v>437</v>
      </c>
      <c r="O1592">
        <v>155</v>
      </c>
      <c r="P1592" s="17" t="s">
        <v>438</v>
      </c>
      <c r="Q1592">
        <v>0</v>
      </c>
      <c r="R1592" s="17" t="s">
        <v>439</v>
      </c>
      <c r="S1592" s="17" t="s">
        <v>440</v>
      </c>
      <c r="T1592" s="17" t="s">
        <v>438</v>
      </c>
      <c r="U1592">
        <v>0</v>
      </c>
      <c r="V1592">
        <v>0</v>
      </c>
      <c r="W1592" s="17" t="s">
        <v>3351</v>
      </c>
      <c r="X1592" s="17" t="s">
        <v>442</v>
      </c>
      <c r="Y1592">
        <v>0</v>
      </c>
      <c r="Z1592" s="17" t="s">
        <v>443</v>
      </c>
      <c r="AA1592" s="17" t="s">
        <v>443</v>
      </c>
      <c r="AB1592" s="17" t="s">
        <v>444</v>
      </c>
      <c r="AC1592">
        <v>0</v>
      </c>
      <c r="AD1592">
        <v>0</v>
      </c>
      <c r="AE1592">
        <v>0</v>
      </c>
      <c r="AF1592">
        <v>2022</v>
      </c>
      <c r="AG1592" s="1">
        <v>44562</v>
      </c>
      <c r="AH1592" s="1">
        <v>44773</v>
      </c>
      <c r="AI1592" s="1">
        <v>44785</v>
      </c>
      <c r="AJ1592" s="17" t="s">
        <v>34</v>
      </c>
      <c r="AK1592" s="17" t="s">
        <v>35</v>
      </c>
      <c r="AL1592" s="17" t="s">
        <v>10388</v>
      </c>
      <c r="AM1592" s="17">
        <f>MONTH(EMPENHO[[#This Row],[data_empenho]])</f>
        <v>2</v>
      </c>
    </row>
    <row r="1593" spans="1:39" x14ac:dyDescent="0.25">
      <c r="A1593">
        <v>8</v>
      </c>
      <c r="B1593">
        <v>801</v>
      </c>
      <c r="C1593">
        <v>10</v>
      </c>
      <c r="D1593">
        <v>302</v>
      </c>
      <c r="E1593">
        <v>8</v>
      </c>
      <c r="F1593">
        <v>0</v>
      </c>
      <c r="G1593">
        <v>2096</v>
      </c>
      <c r="H1593" s="17" t="s">
        <v>1721</v>
      </c>
      <c r="I1593">
        <v>40</v>
      </c>
      <c r="J1593">
        <v>0</v>
      </c>
      <c r="K1593" s="17" t="s">
        <v>3352</v>
      </c>
      <c r="L1593" s="1">
        <v>44615</v>
      </c>
      <c r="M1593">
        <v>673.22</v>
      </c>
      <c r="N1593" s="17" t="s">
        <v>437</v>
      </c>
      <c r="O1593">
        <v>155</v>
      </c>
      <c r="P1593" s="17" t="s">
        <v>438</v>
      </c>
      <c r="Q1593">
        <v>0</v>
      </c>
      <c r="R1593" s="17" t="s">
        <v>439</v>
      </c>
      <c r="S1593" s="17" t="s">
        <v>440</v>
      </c>
      <c r="T1593" s="17" t="s">
        <v>438</v>
      </c>
      <c r="U1593">
        <v>0</v>
      </c>
      <c r="V1593">
        <v>0</v>
      </c>
      <c r="W1593" s="17" t="s">
        <v>3353</v>
      </c>
      <c r="X1593" s="17" t="s">
        <v>442</v>
      </c>
      <c r="Y1593">
        <v>0</v>
      </c>
      <c r="Z1593" s="17" t="s">
        <v>443</v>
      </c>
      <c r="AA1593" s="17" t="s">
        <v>443</v>
      </c>
      <c r="AB1593" s="17" t="s">
        <v>444</v>
      </c>
      <c r="AC1593">
        <v>0</v>
      </c>
      <c r="AD1593">
        <v>0</v>
      </c>
      <c r="AE1593">
        <v>0</v>
      </c>
      <c r="AF1593">
        <v>2022</v>
      </c>
      <c r="AG1593" s="1">
        <v>44562</v>
      </c>
      <c r="AH1593" s="1">
        <v>44773</v>
      </c>
      <c r="AI1593" s="1">
        <v>44785</v>
      </c>
      <c r="AJ1593" s="17" t="s">
        <v>34</v>
      </c>
      <c r="AK1593" s="17" t="s">
        <v>35</v>
      </c>
      <c r="AL1593" s="17" t="s">
        <v>10388</v>
      </c>
      <c r="AM1593" s="17">
        <f>MONTH(EMPENHO[[#This Row],[data_empenho]])</f>
        <v>2</v>
      </c>
    </row>
    <row r="1594" spans="1:39" x14ac:dyDescent="0.25">
      <c r="A1594">
        <v>8</v>
      </c>
      <c r="B1594">
        <v>801</v>
      </c>
      <c r="C1594">
        <v>10</v>
      </c>
      <c r="D1594">
        <v>301</v>
      </c>
      <c r="E1594">
        <v>6</v>
      </c>
      <c r="F1594">
        <v>0</v>
      </c>
      <c r="G1594">
        <v>2092</v>
      </c>
      <c r="H1594" s="17" t="s">
        <v>1721</v>
      </c>
      <c r="I1594">
        <v>40</v>
      </c>
      <c r="J1594">
        <v>0</v>
      </c>
      <c r="K1594" s="17" t="s">
        <v>3354</v>
      </c>
      <c r="L1594" s="1">
        <v>44615</v>
      </c>
      <c r="M1594">
        <v>1048.92</v>
      </c>
      <c r="N1594" s="17" t="s">
        <v>437</v>
      </c>
      <c r="O1594">
        <v>155</v>
      </c>
      <c r="P1594" s="17" t="s">
        <v>438</v>
      </c>
      <c r="Q1594">
        <v>0</v>
      </c>
      <c r="R1594" s="17" t="s">
        <v>439</v>
      </c>
      <c r="S1594" s="17" t="s">
        <v>440</v>
      </c>
      <c r="T1594" s="17" t="s">
        <v>438</v>
      </c>
      <c r="U1594">
        <v>0</v>
      </c>
      <c r="V1594">
        <v>0</v>
      </c>
      <c r="W1594" s="17" t="s">
        <v>3355</v>
      </c>
      <c r="X1594" s="17" t="s">
        <v>442</v>
      </c>
      <c r="Y1594">
        <v>0</v>
      </c>
      <c r="Z1594" s="17" t="s">
        <v>443</v>
      </c>
      <c r="AA1594" s="17" t="s">
        <v>443</v>
      </c>
      <c r="AB1594" s="17" t="s">
        <v>444</v>
      </c>
      <c r="AC1594">
        <v>0</v>
      </c>
      <c r="AD1594">
        <v>0</v>
      </c>
      <c r="AE1594">
        <v>0</v>
      </c>
      <c r="AF1594">
        <v>2022</v>
      </c>
      <c r="AG1594" s="1">
        <v>44562</v>
      </c>
      <c r="AH1594" s="1">
        <v>44773</v>
      </c>
      <c r="AI1594" s="1">
        <v>44785</v>
      </c>
      <c r="AJ1594" s="17" t="s">
        <v>34</v>
      </c>
      <c r="AK1594" s="17" t="s">
        <v>35</v>
      </c>
      <c r="AL1594" s="17" t="s">
        <v>10388</v>
      </c>
      <c r="AM1594" s="17">
        <f>MONTH(EMPENHO[[#This Row],[data_empenho]])</f>
        <v>2</v>
      </c>
    </row>
    <row r="1595" spans="1:39" x14ac:dyDescent="0.25">
      <c r="A1595">
        <v>8</v>
      </c>
      <c r="B1595">
        <v>801</v>
      </c>
      <c r="C1595">
        <v>10</v>
      </c>
      <c r="D1595">
        <v>122</v>
      </c>
      <c r="E1595">
        <v>5</v>
      </c>
      <c r="F1595">
        <v>0</v>
      </c>
      <c r="G1595">
        <v>2084</v>
      </c>
      <c r="H1595" s="17" t="s">
        <v>1721</v>
      </c>
      <c r="I1595">
        <v>40</v>
      </c>
      <c r="J1595">
        <v>0</v>
      </c>
      <c r="K1595" s="17" t="s">
        <v>3356</v>
      </c>
      <c r="L1595" s="1">
        <v>44615</v>
      </c>
      <c r="M1595">
        <v>2987.4</v>
      </c>
      <c r="N1595" s="17" t="s">
        <v>437</v>
      </c>
      <c r="O1595">
        <v>155</v>
      </c>
      <c r="P1595" s="17" t="s">
        <v>438</v>
      </c>
      <c r="Q1595">
        <v>0</v>
      </c>
      <c r="R1595" s="17" t="s">
        <v>439</v>
      </c>
      <c r="S1595" s="17" t="s">
        <v>440</v>
      </c>
      <c r="T1595" s="17" t="s">
        <v>438</v>
      </c>
      <c r="U1595">
        <v>0</v>
      </c>
      <c r="V1595">
        <v>0</v>
      </c>
      <c r="W1595" s="17" t="s">
        <v>3357</v>
      </c>
      <c r="X1595" s="17" t="s">
        <v>442</v>
      </c>
      <c r="Y1595">
        <v>0</v>
      </c>
      <c r="Z1595" s="17" t="s">
        <v>443</v>
      </c>
      <c r="AA1595" s="17" t="s">
        <v>443</v>
      </c>
      <c r="AB1595" s="17" t="s">
        <v>444</v>
      </c>
      <c r="AC1595">
        <v>0</v>
      </c>
      <c r="AD1595">
        <v>0</v>
      </c>
      <c r="AE1595">
        <v>0</v>
      </c>
      <c r="AF1595">
        <v>2022</v>
      </c>
      <c r="AG1595" s="1">
        <v>44562</v>
      </c>
      <c r="AH1595" s="1">
        <v>44773</v>
      </c>
      <c r="AI1595" s="1">
        <v>44785</v>
      </c>
      <c r="AJ1595" s="17" t="s">
        <v>34</v>
      </c>
      <c r="AK1595" s="17" t="s">
        <v>35</v>
      </c>
      <c r="AL1595" s="17" t="s">
        <v>10388</v>
      </c>
      <c r="AM1595" s="17">
        <f>MONTH(EMPENHO[[#This Row],[data_empenho]])</f>
        <v>2</v>
      </c>
    </row>
    <row r="1596" spans="1:39" x14ac:dyDescent="0.25">
      <c r="A1596">
        <v>2</v>
      </c>
      <c r="B1596">
        <v>203</v>
      </c>
      <c r="C1596">
        <v>4</v>
      </c>
      <c r="D1596">
        <v>124</v>
      </c>
      <c r="E1596">
        <v>1</v>
      </c>
      <c r="F1596">
        <v>0</v>
      </c>
      <c r="G1596">
        <v>2082</v>
      </c>
      <c r="H1596" s="17" t="s">
        <v>2478</v>
      </c>
      <c r="I1596">
        <v>1</v>
      </c>
      <c r="J1596">
        <v>0</v>
      </c>
      <c r="K1596" s="17" t="s">
        <v>3358</v>
      </c>
      <c r="L1596" s="1">
        <v>44615</v>
      </c>
      <c r="M1596">
        <v>955.4</v>
      </c>
      <c r="N1596" s="17" t="s">
        <v>437</v>
      </c>
      <c r="O1596">
        <v>6</v>
      </c>
      <c r="P1596" s="17" t="s">
        <v>438</v>
      </c>
      <c r="Q1596">
        <v>0</v>
      </c>
      <c r="R1596" s="17" t="s">
        <v>439</v>
      </c>
      <c r="S1596" s="17" t="s">
        <v>440</v>
      </c>
      <c r="T1596" s="17" t="s">
        <v>438</v>
      </c>
      <c r="U1596">
        <v>0</v>
      </c>
      <c r="V1596">
        <v>0</v>
      </c>
      <c r="W1596" s="17" t="s">
        <v>3359</v>
      </c>
      <c r="X1596" s="17" t="s">
        <v>442</v>
      </c>
      <c r="Y1596">
        <v>0</v>
      </c>
      <c r="Z1596" s="17" t="s">
        <v>443</v>
      </c>
      <c r="AA1596" s="17" t="s">
        <v>443</v>
      </c>
      <c r="AB1596" s="17" t="s">
        <v>444</v>
      </c>
      <c r="AC1596">
        <v>0</v>
      </c>
      <c r="AD1596">
        <v>0</v>
      </c>
      <c r="AE1596">
        <v>0</v>
      </c>
      <c r="AF1596">
        <v>2022</v>
      </c>
      <c r="AG1596" s="1">
        <v>44562</v>
      </c>
      <c r="AH1596" s="1">
        <v>44773</v>
      </c>
      <c r="AI1596" s="1">
        <v>44785</v>
      </c>
      <c r="AJ1596" s="17" t="s">
        <v>34</v>
      </c>
      <c r="AK1596" s="17" t="s">
        <v>35</v>
      </c>
      <c r="AL1596" s="17" t="s">
        <v>10388</v>
      </c>
      <c r="AM1596" s="17">
        <f>MONTH(EMPENHO[[#This Row],[data_empenho]])</f>
        <v>2</v>
      </c>
    </row>
    <row r="1597" spans="1:39" x14ac:dyDescent="0.25">
      <c r="A1597">
        <v>2</v>
      </c>
      <c r="B1597">
        <v>201</v>
      </c>
      <c r="C1597">
        <v>4</v>
      </c>
      <c r="D1597">
        <v>122</v>
      </c>
      <c r="E1597">
        <v>1</v>
      </c>
      <c r="F1597">
        <v>0</v>
      </c>
      <c r="G1597">
        <v>2078</v>
      </c>
      <c r="H1597" s="17" t="s">
        <v>2478</v>
      </c>
      <c r="I1597">
        <v>1</v>
      </c>
      <c r="J1597">
        <v>0</v>
      </c>
      <c r="K1597" s="17" t="s">
        <v>3360</v>
      </c>
      <c r="L1597" s="1">
        <v>44615</v>
      </c>
      <c r="M1597">
        <v>506.63</v>
      </c>
      <c r="N1597" s="17" t="s">
        <v>437</v>
      </c>
      <c r="O1597">
        <v>6</v>
      </c>
      <c r="P1597" s="17" t="s">
        <v>438</v>
      </c>
      <c r="Q1597">
        <v>0</v>
      </c>
      <c r="R1597" s="17" t="s">
        <v>439</v>
      </c>
      <c r="S1597" s="17" t="s">
        <v>440</v>
      </c>
      <c r="T1597" s="17" t="s">
        <v>438</v>
      </c>
      <c r="U1597">
        <v>0</v>
      </c>
      <c r="V1597">
        <v>0</v>
      </c>
      <c r="W1597" s="17" t="s">
        <v>3361</v>
      </c>
      <c r="X1597" s="17" t="s">
        <v>442</v>
      </c>
      <c r="Y1597">
        <v>0</v>
      </c>
      <c r="Z1597" s="17" t="s">
        <v>443</v>
      </c>
      <c r="AA1597" s="17" t="s">
        <v>443</v>
      </c>
      <c r="AB1597" s="17" t="s">
        <v>444</v>
      </c>
      <c r="AC1597">
        <v>0</v>
      </c>
      <c r="AD1597">
        <v>0</v>
      </c>
      <c r="AE1597">
        <v>0</v>
      </c>
      <c r="AF1597">
        <v>2022</v>
      </c>
      <c r="AG1597" s="1">
        <v>44562</v>
      </c>
      <c r="AH1597" s="1">
        <v>44773</v>
      </c>
      <c r="AI1597" s="1">
        <v>44785</v>
      </c>
      <c r="AJ1597" s="17" t="s">
        <v>34</v>
      </c>
      <c r="AK1597" s="17" t="s">
        <v>35</v>
      </c>
      <c r="AL1597" s="17" t="s">
        <v>10388</v>
      </c>
      <c r="AM1597" s="17">
        <f>MONTH(EMPENHO[[#This Row],[data_empenho]])</f>
        <v>2</v>
      </c>
    </row>
    <row r="1598" spans="1:39" x14ac:dyDescent="0.25">
      <c r="A1598">
        <v>3</v>
      </c>
      <c r="B1598">
        <v>301</v>
      </c>
      <c r="C1598">
        <v>4</v>
      </c>
      <c r="D1598">
        <v>122</v>
      </c>
      <c r="E1598">
        <v>1</v>
      </c>
      <c r="F1598">
        <v>0</v>
      </c>
      <c r="G1598">
        <v>2067</v>
      </c>
      <c r="H1598" s="17" t="s">
        <v>2478</v>
      </c>
      <c r="I1598">
        <v>1</v>
      </c>
      <c r="J1598">
        <v>0</v>
      </c>
      <c r="K1598" s="17" t="s">
        <v>3362</v>
      </c>
      <c r="L1598" s="1">
        <v>44615</v>
      </c>
      <c r="M1598">
        <v>706.51</v>
      </c>
      <c r="N1598" s="17" t="s">
        <v>437</v>
      </c>
      <c r="O1598">
        <v>6</v>
      </c>
      <c r="P1598" s="17" t="s">
        <v>438</v>
      </c>
      <c r="Q1598">
        <v>0</v>
      </c>
      <c r="R1598" s="17" t="s">
        <v>439</v>
      </c>
      <c r="S1598" s="17" t="s">
        <v>440</v>
      </c>
      <c r="T1598" s="17" t="s">
        <v>438</v>
      </c>
      <c r="U1598">
        <v>0</v>
      </c>
      <c r="V1598">
        <v>0</v>
      </c>
      <c r="W1598" s="17" t="s">
        <v>3363</v>
      </c>
      <c r="X1598" s="17" t="s">
        <v>442</v>
      </c>
      <c r="Y1598">
        <v>0</v>
      </c>
      <c r="Z1598" s="17" t="s">
        <v>443</v>
      </c>
      <c r="AA1598" s="17" t="s">
        <v>443</v>
      </c>
      <c r="AB1598" s="17" t="s">
        <v>444</v>
      </c>
      <c r="AC1598">
        <v>0</v>
      </c>
      <c r="AD1598">
        <v>0</v>
      </c>
      <c r="AE1598">
        <v>0</v>
      </c>
      <c r="AF1598">
        <v>2022</v>
      </c>
      <c r="AG1598" s="1">
        <v>44562</v>
      </c>
      <c r="AH1598" s="1">
        <v>44773</v>
      </c>
      <c r="AI1598" s="1">
        <v>44785</v>
      </c>
      <c r="AJ1598" s="17" t="s">
        <v>34</v>
      </c>
      <c r="AK1598" s="17" t="s">
        <v>35</v>
      </c>
      <c r="AL1598" s="17" t="s">
        <v>10388</v>
      </c>
      <c r="AM1598" s="17">
        <f>MONTH(EMPENHO[[#This Row],[data_empenho]])</f>
        <v>2</v>
      </c>
    </row>
    <row r="1599" spans="1:39" x14ac:dyDescent="0.25">
      <c r="A1599">
        <v>3</v>
      </c>
      <c r="B1599">
        <v>301</v>
      </c>
      <c r="C1599">
        <v>4</v>
      </c>
      <c r="D1599">
        <v>122</v>
      </c>
      <c r="E1599">
        <v>1</v>
      </c>
      <c r="F1599">
        <v>0</v>
      </c>
      <c r="G1599">
        <v>2067</v>
      </c>
      <c r="H1599" s="17" t="s">
        <v>2478</v>
      </c>
      <c r="I1599">
        <v>1</v>
      </c>
      <c r="J1599">
        <v>0</v>
      </c>
      <c r="K1599" s="17" t="s">
        <v>3364</v>
      </c>
      <c r="L1599" s="1">
        <v>44615</v>
      </c>
      <c r="M1599">
        <v>2363.46</v>
      </c>
      <c r="N1599" s="17" t="s">
        <v>437</v>
      </c>
      <c r="O1599">
        <v>6</v>
      </c>
      <c r="P1599" s="17" t="s">
        <v>438</v>
      </c>
      <c r="Q1599">
        <v>0</v>
      </c>
      <c r="R1599" s="17" t="s">
        <v>439</v>
      </c>
      <c r="S1599" s="17" t="s">
        <v>440</v>
      </c>
      <c r="T1599" s="17" t="s">
        <v>438</v>
      </c>
      <c r="U1599">
        <v>0</v>
      </c>
      <c r="V1599">
        <v>0</v>
      </c>
      <c r="W1599" s="17" t="s">
        <v>3365</v>
      </c>
      <c r="X1599" s="17" t="s">
        <v>442</v>
      </c>
      <c r="Y1599">
        <v>0</v>
      </c>
      <c r="Z1599" s="17" t="s">
        <v>443</v>
      </c>
      <c r="AA1599" s="17" t="s">
        <v>443</v>
      </c>
      <c r="AB1599" s="17" t="s">
        <v>444</v>
      </c>
      <c r="AC1599">
        <v>0</v>
      </c>
      <c r="AD1599">
        <v>0</v>
      </c>
      <c r="AE1599">
        <v>0</v>
      </c>
      <c r="AF1599">
        <v>2022</v>
      </c>
      <c r="AG1599" s="1">
        <v>44562</v>
      </c>
      <c r="AH1599" s="1">
        <v>44773</v>
      </c>
      <c r="AI1599" s="1">
        <v>44785</v>
      </c>
      <c r="AJ1599" s="17" t="s">
        <v>34</v>
      </c>
      <c r="AK1599" s="17" t="s">
        <v>35</v>
      </c>
      <c r="AL1599" s="17" t="s">
        <v>10388</v>
      </c>
      <c r="AM1599" s="17">
        <f>MONTH(EMPENHO[[#This Row],[data_empenho]])</f>
        <v>2</v>
      </c>
    </row>
    <row r="1600" spans="1:39" x14ac:dyDescent="0.25">
      <c r="A1600">
        <v>3</v>
      </c>
      <c r="B1600">
        <v>301</v>
      </c>
      <c r="C1600">
        <v>4</v>
      </c>
      <c r="D1600">
        <v>122</v>
      </c>
      <c r="E1600">
        <v>1</v>
      </c>
      <c r="F1600">
        <v>0</v>
      </c>
      <c r="G1600">
        <v>2068</v>
      </c>
      <c r="H1600" s="17" t="s">
        <v>2478</v>
      </c>
      <c r="I1600">
        <v>1</v>
      </c>
      <c r="J1600">
        <v>0</v>
      </c>
      <c r="K1600" s="17" t="s">
        <v>3366</v>
      </c>
      <c r="L1600" s="1">
        <v>44615</v>
      </c>
      <c r="M1600">
        <v>332.74</v>
      </c>
      <c r="N1600" s="17" t="s">
        <v>437</v>
      </c>
      <c r="O1600">
        <v>6</v>
      </c>
      <c r="P1600" s="17" t="s">
        <v>438</v>
      </c>
      <c r="Q1600">
        <v>0</v>
      </c>
      <c r="R1600" s="17" t="s">
        <v>439</v>
      </c>
      <c r="S1600" s="17" t="s">
        <v>440</v>
      </c>
      <c r="T1600" s="17" t="s">
        <v>438</v>
      </c>
      <c r="U1600">
        <v>0</v>
      </c>
      <c r="V1600">
        <v>0</v>
      </c>
      <c r="W1600" s="17" t="s">
        <v>3367</v>
      </c>
      <c r="X1600" s="17" t="s">
        <v>442</v>
      </c>
      <c r="Y1600">
        <v>0</v>
      </c>
      <c r="Z1600" s="17" t="s">
        <v>443</v>
      </c>
      <c r="AA1600" s="17" t="s">
        <v>443</v>
      </c>
      <c r="AB1600" s="17" t="s">
        <v>444</v>
      </c>
      <c r="AC1600">
        <v>0</v>
      </c>
      <c r="AD1600">
        <v>0</v>
      </c>
      <c r="AE1600">
        <v>0</v>
      </c>
      <c r="AF1600">
        <v>2022</v>
      </c>
      <c r="AG1600" s="1">
        <v>44562</v>
      </c>
      <c r="AH1600" s="1">
        <v>44773</v>
      </c>
      <c r="AI1600" s="1">
        <v>44785</v>
      </c>
      <c r="AJ1600" s="17" t="s">
        <v>34</v>
      </c>
      <c r="AK1600" s="17" t="s">
        <v>35</v>
      </c>
      <c r="AL1600" s="17" t="s">
        <v>10388</v>
      </c>
      <c r="AM1600" s="17">
        <f>MONTH(EMPENHO[[#This Row],[data_empenho]])</f>
        <v>2</v>
      </c>
    </row>
    <row r="1601" spans="1:39" x14ac:dyDescent="0.25">
      <c r="A1601">
        <v>3</v>
      </c>
      <c r="B1601">
        <v>301</v>
      </c>
      <c r="C1601">
        <v>4</v>
      </c>
      <c r="D1601">
        <v>122</v>
      </c>
      <c r="E1601">
        <v>1</v>
      </c>
      <c r="F1601">
        <v>0</v>
      </c>
      <c r="G1601">
        <v>2068</v>
      </c>
      <c r="H1601" s="17" t="s">
        <v>2478</v>
      </c>
      <c r="I1601">
        <v>1</v>
      </c>
      <c r="J1601">
        <v>0</v>
      </c>
      <c r="K1601" s="17" t="s">
        <v>3368</v>
      </c>
      <c r="L1601" s="1">
        <v>44615</v>
      </c>
      <c r="M1601">
        <v>499.11</v>
      </c>
      <c r="N1601" s="17" t="s">
        <v>437</v>
      </c>
      <c r="O1601">
        <v>6</v>
      </c>
      <c r="P1601" s="17" t="s">
        <v>438</v>
      </c>
      <c r="Q1601">
        <v>0</v>
      </c>
      <c r="R1601" s="17" t="s">
        <v>439</v>
      </c>
      <c r="S1601" s="17" t="s">
        <v>440</v>
      </c>
      <c r="T1601" s="17" t="s">
        <v>438</v>
      </c>
      <c r="U1601">
        <v>0</v>
      </c>
      <c r="V1601">
        <v>0</v>
      </c>
      <c r="W1601" s="17" t="s">
        <v>3369</v>
      </c>
      <c r="X1601" s="17" t="s">
        <v>442</v>
      </c>
      <c r="Y1601">
        <v>0</v>
      </c>
      <c r="Z1601" s="17" t="s">
        <v>443</v>
      </c>
      <c r="AA1601" s="17" t="s">
        <v>443</v>
      </c>
      <c r="AB1601" s="17" t="s">
        <v>444</v>
      </c>
      <c r="AC1601">
        <v>0</v>
      </c>
      <c r="AD1601">
        <v>0</v>
      </c>
      <c r="AE1601">
        <v>0</v>
      </c>
      <c r="AF1601">
        <v>2022</v>
      </c>
      <c r="AG1601" s="1">
        <v>44562</v>
      </c>
      <c r="AH1601" s="1">
        <v>44773</v>
      </c>
      <c r="AI1601" s="1">
        <v>44785</v>
      </c>
      <c r="AJ1601" s="17" t="s">
        <v>34</v>
      </c>
      <c r="AK1601" s="17" t="s">
        <v>35</v>
      </c>
      <c r="AL1601" s="17" t="s">
        <v>10388</v>
      </c>
      <c r="AM1601" s="17">
        <f>MONTH(EMPENHO[[#This Row],[data_empenho]])</f>
        <v>2</v>
      </c>
    </row>
    <row r="1602" spans="1:39" x14ac:dyDescent="0.25">
      <c r="A1602">
        <v>4</v>
      </c>
      <c r="B1602">
        <v>401</v>
      </c>
      <c r="C1602">
        <v>4</v>
      </c>
      <c r="D1602">
        <v>123</v>
      </c>
      <c r="E1602">
        <v>1</v>
      </c>
      <c r="F1602">
        <v>0</v>
      </c>
      <c r="G1602">
        <v>2075</v>
      </c>
      <c r="H1602" s="17" t="s">
        <v>2478</v>
      </c>
      <c r="I1602">
        <v>1</v>
      </c>
      <c r="J1602">
        <v>0</v>
      </c>
      <c r="K1602" s="17" t="s">
        <v>3370</v>
      </c>
      <c r="L1602" s="1">
        <v>44615</v>
      </c>
      <c r="M1602">
        <v>4145.66</v>
      </c>
      <c r="N1602" s="17" t="s">
        <v>437</v>
      </c>
      <c r="O1602">
        <v>6</v>
      </c>
      <c r="P1602" s="17" t="s">
        <v>438</v>
      </c>
      <c r="Q1602">
        <v>0</v>
      </c>
      <c r="R1602" s="17" t="s">
        <v>439</v>
      </c>
      <c r="S1602" s="17" t="s">
        <v>440</v>
      </c>
      <c r="T1602" s="17" t="s">
        <v>438</v>
      </c>
      <c r="U1602">
        <v>0</v>
      </c>
      <c r="V1602">
        <v>0</v>
      </c>
      <c r="W1602" s="17" t="s">
        <v>3371</v>
      </c>
      <c r="X1602" s="17" t="s">
        <v>442</v>
      </c>
      <c r="Y1602">
        <v>0</v>
      </c>
      <c r="Z1602" s="17" t="s">
        <v>443</v>
      </c>
      <c r="AA1602" s="17" t="s">
        <v>443</v>
      </c>
      <c r="AB1602" s="17" t="s">
        <v>444</v>
      </c>
      <c r="AC1602">
        <v>0</v>
      </c>
      <c r="AD1602">
        <v>0</v>
      </c>
      <c r="AE1602">
        <v>0</v>
      </c>
      <c r="AF1602">
        <v>2022</v>
      </c>
      <c r="AG1602" s="1">
        <v>44562</v>
      </c>
      <c r="AH1602" s="1">
        <v>44773</v>
      </c>
      <c r="AI1602" s="1">
        <v>44785</v>
      </c>
      <c r="AJ1602" s="17" t="s">
        <v>34</v>
      </c>
      <c r="AK1602" s="17" t="s">
        <v>35</v>
      </c>
      <c r="AL1602" s="17" t="s">
        <v>10388</v>
      </c>
      <c r="AM1602" s="17">
        <f>MONTH(EMPENHO[[#This Row],[data_empenho]])</f>
        <v>2</v>
      </c>
    </row>
    <row r="1603" spans="1:39" x14ac:dyDescent="0.25">
      <c r="A1603">
        <v>4</v>
      </c>
      <c r="B1603">
        <v>401</v>
      </c>
      <c r="C1603">
        <v>4</v>
      </c>
      <c r="D1603">
        <v>123</v>
      </c>
      <c r="E1603">
        <v>1</v>
      </c>
      <c r="F1603">
        <v>0</v>
      </c>
      <c r="G1603">
        <v>2075</v>
      </c>
      <c r="H1603" s="17" t="s">
        <v>2478</v>
      </c>
      <c r="I1603">
        <v>1</v>
      </c>
      <c r="J1603">
        <v>0</v>
      </c>
      <c r="K1603" s="17" t="s">
        <v>3372</v>
      </c>
      <c r="L1603" s="1">
        <v>44615</v>
      </c>
      <c r="M1603">
        <v>499.11</v>
      </c>
      <c r="N1603" s="17" t="s">
        <v>437</v>
      </c>
      <c r="O1603">
        <v>6</v>
      </c>
      <c r="P1603" s="17" t="s">
        <v>438</v>
      </c>
      <c r="Q1603">
        <v>0</v>
      </c>
      <c r="R1603" s="17" t="s">
        <v>439</v>
      </c>
      <c r="S1603" s="17" t="s">
        <v>440</v>
      </c>
      <c r="T1603" s="17" t="s">
        <v>438</v>
      </c>
      <c r="U1603">
        <v>0</v>
      </c>
      <c r="V1603">
        <v>0</v>
      </c>
      <c r="W1603" s="17" t="s">
        <v>3373</v>
      </c>
      <c r="X1603" s="17" t="s">
        <v>442</v>
      </c>
      <c r="Y1603">
        <v>0</v>
      </c>
      <c r="Z1603" s="17" t="s">
        <v>443</v>
      </c>
      <c r="AA1603" s="17" t="s">
        <v>443</v>
      </c>
      <c r="AB1603" s="17" t="s">
        <v>444</v>
      </c>
      <c r="AC1603">
        <v>0</v>
      </c>
      <c r="AD1603">
        <v>0</v>
      </c>
      <c r="AE1603">
        <v>0</v>
      </c>
      <c r="AF1603">
        <v>2022</v>
      </c>
      <c r="AG1603" s="1">
        <v>44562</v>
      </c>
      <c r="AH1603" s="1">
        <v>44773</v>
      </c>
      <c r="AI1603" s="1">
        <v>44785</v>
      </c>
      <c r="AJ1603" s="17" t="s">
        <v>34</v>
      </c>
      <c r="AK1603" s="17" t="s">
        <v>35</v>
      </c>
      <c r="AL1603" s="17" t="s">
        <v>10388</v>
      </c>
      <c r="AM1603" s="17">
        <f>MONTH(EMPENHO[[#This Row],[data_empenho]])</f>
        <v>2</v>
      </c>
    </row>
    <row r="1604" spans="1:39" x14ac:dyDescent="0.25">
      <c r="A1604">
        <v>4</v>
      </c>
      <c r="B1604">
        <v>401</v>
      </c>
      <c r="C1604">
        <v>4</v>
      </c>
      <c r="D1604">
        <v>123</v>
      </c>
      <c r="E1604">
        <v>1</v>
      </c>
      <c r="F1604">
        <v>0</v>
      </c>
      <c r="G1604">
        <v>2075</v>
      </c>
      <c r="H1604" s="17" t="s">
        <v>2478</v>
      </c>
      <c r="I1604">
        <v>1</v>
      </c>
      <c r="J1604">
        <v>0</v>
      </c>
      <c r="K1604" s="17" t="s">
        <v>3374</v>
      </c>
      <c r="L1604" s="1">
        <v>44615</v>
      </c>
      <c r="M1604">
        <v>499.11</v>
      </c>
      <c r="N1604" s="17" t="s">
        <v>437</v>
      </c>
      <c r="O1604">
        <v>6</v>
      </c>
      <c r="P1604" s="17" t="s">
        <v>438</v>
      </c>
      <c r="Q1604">
        <v>0</v>
      </c>
      <c r="R1604" s="17" t="s">
        <v>439</v>
      </c>
      <c r="S1604" s="17" t="s">
        <v>440</v>
      </c>
      <c r="T1604" s="17" t="s">
        <v>438</v>
      </c>
      <c r="U1604">
        <v>0</v>
      </c>
      <c r="V1604">
        <v>0</v>
      </c>
      <c r="W1604" s="17" t="s">
        <v>3375</v>
      </c>
      <c r="X1604" s="17" t="s">
        <v>442</v>
      </c>
      <c r="Y1604">
        <v>0</v>
      </c>
      <c r="Z1604" s="17" t="s">
        <v>443</v>
      </c>
      <c r="AA1604" s="17" t="s">
        <v>443</v>
      </c>
      <c r="AB1604" s="17" t="s">
        <v>444</v>
      </c>
      <c r="AC1604">
        <v>0</v>
      </c>
      <c r="AD1604">
        <v>0</v>
      </c>
      <c r="AE1604">
        <v>0</v>
      </c>
      <c r="AF1604">
        <v>2022</v>
      </c>
      <c r="AG1604" s="1">
        <v>44562</v>
      </c>
      <c r="AH1604" s="1">
        <v>44773</v>
      </c>
      <c r="AI1604" s="1">
        <v>44785</v>
      </c>
      <c r="AJ1604" s="17" t="s">
        <v>34</v>
      </c>
      <c r="AK1604" s="17" t="s">
        <v>35</v>
      </c>
      <c r="AL1604" s="17" t="s">
        <v>10388</v>
      </c>
      <c r="AM1604" s="17">
        <f>MONTH(EMPENHO[[#This Row],[data_empenho]])</f>
        <v>2</v>
      </c>
    </row>
    <row r="1605" spans="1:39" x14ac:dyDescent="0.25">
      <c r="A1605">
        <v>4</v>
      </c>
      <c r="B1605">
        <v>401</v>
      </c>
      <c r="C1605">
        <v>4</v>
      </c>
      <c r="D1605">
        <v>129</v>
      </c>
      <c r="E1605">
        <v>1</v>
      </c>
      <c r="F1605">
        <v>0</v>
      </c>
      <c r="G1605">
        <v>2077</v>
      </c>
      <c r="H1605" s="17" t="s">
        <v>2478</v>
      </c>
      <c r="I1605">
        <v>1</v>
      </c>
      <c r="J1605">
        <v>0</v>
      </c>
      <c r="K1605" s="17" t="s">
        <v>3376</v>
      </c>
      <c r="L1605" s="1">
        <v>44615</v>
      </c>
      <c r="M1605">
        <v>1991.71</v>
      </c>
      <c r="N1605" s="17" t="s">
        <v>437</v>
      </c>
      <c r="O1605">
        <v>6</v>
      </c>
      <c r="P1605" s="17" t="s">
        <v>438</v>
      </c>
      <c r="Q1605">
        <v>0</v>
      </c>
      <c r="R1605" s="17" t="s">
        <v>439</v>
      </c>
      <c r="S1605" s="17" t="s">
        <v>440</v>
      </c>
      <c r="T1605" s="17" t="s">
        <v>438</v>
      </c>
      <c r="U1605">
        <v>0</v>
      </c>
      <c r="V1605">
        <v>0</v>
      </c>
      <c r="W1605" s="17" t="s">
        <v>3377</v>
      </c>
      <c r="X1605" s="17" t="s">
        <v>442</v>
      </c>
      <c r="Y1605">
        <v>0</v>
      </c>
      <c r="Z1605" s="17" t="s">
        <v>443</v>
      </c>
      <c r="AA1605" s="17" t="s">
        <v>443</v>
      </c>
      <c r="AB1605" s="17" t="s">
        <v>444</v>
      </c>
      <c r="AC1605">
        <v>0</v>
      </c>
      <c r="AD1605">
        <v>0</v>
      </c>
      <c r="AE1605">
        <v>0</v>
      </c>
      <c r="AF1605">
        <v>2022</v>
      </c>
      <c r="AG1605" s="1">
        <v>44562</v>
      </c>
      <c r="AH1605" s="1">
        <v>44773</v>
      </c>
      <c r="AI1605" s="1">
        <v>44785</v>
      </c>
      <c r="AJ1605" s="17" t="s">
        <v>34</v>
      </c>
      <c r="AK1605" s="17" t="s">
        <v>35</v>
      </c>
      <c r="AL1605" s="17" t="s">
        <v>10388</v>
      </c>
      <c r="AM1605" s="17">
        <f>MONTH(EMPENHO[[#This Row],[data_empenho]])</f>
        <v>2</v>
      </c>
    </row>
    <row r="1606" spans="1:39" x14ac:dyDescent="0.25">
      <c r="A1606">
        <v>6</v>
      </c>
      <c r="B1606">
        <v>601</v>
      </c>
      <c r="C1606">
        <v>4</v>
      </c>
      <c r="D1606">
        <v>122</v>
      </c>
      <c r="E1606">
        <v>1</v>
      </c>
      <c r="F1606">
        <v>0</v>
      </c>
      <c r="G1606">
        <v>2072</v>
      </c>
      <c r="H1606" s="17" t="s">
        <v>2478</v>
      </c>
      <c r="I1606">
        <v>1</v>
      </c>
      <c r="J1606">
        <v>0</v>
      </c>
      <c r="K1606" s="17" t="s">
        <v>3378</v>
      </c>
      <c r="L1606" s="1">
        <v>44615</v>
      </c>
      <c r="M1606">
        <v>3965.33</v>
      </c>
      <c r="N1606" s="17" t="s">
        <v>437</v>
      </c>
      <c r="O1606">
        <v>6</v>
      </c>
      <c r="P1606" s="17" t="s">
        <v>438</v>
      </c>
      <c r="Q1606">
        <v>0</v>
      </c>
      <c r="R1606" s="17" t="s">
        <v>439</v>
      </c>
      <c r="S1606" s="17" t="s">
        <v>440</v>
      </c>
      <c r="T1606" s="17" t="s">
        <v>438</v>
      </c>
      <c r="U1606">
        <v>0</v>
      </c>
      <c r="V1606">
        <v>0</v>
      </c>
      <c r="W1606" s="17" t="s">
        <v>3379</v>
      </c>
      <c r="X1606" s="17" t="s">
        <v>442</v>
      </c>
      <c r="Y1606">
        <v>0</v>
      </c>
      <c r="Z1606" s="17" t="s">
        <v>443</v>
      </c>
      <c r="AA1606" s="17" t="s">
        <v>443</v>
      </c>
      <c r="AB1606" s="17" t="s">
        <v>444</v>
      </c>
      <c r="AC1606">
        <v>0</v>
      </c>
      <c r="AD1606">
        <v>0</v>
      </c>
      <c r="AE1606">
        <v>0</v>
      </c>
      <c r="AF1606">
        <v>2022</v>
      </c>
      <c r="AG1606" s="1">
        <v>44562</v>
      </c>
      <c r="AH1606" s="1">
        <v>44773</v>
      </c>
      <c r="AI1606" s="1">
        <v>44785</v>
      </c>
      <c r="AJ1606" s="17" t="s">
        <v>34</v>
      </c>
      <c r="AK1606" s="17" t="s">
        <v>35</v>
      </c>
      <c r="AL1606" s="17" t="s">
        <v>10388</v>
      </c>
      <c r="AM1606" s="17">
        <f>MONTH(EMPENHO[[#This Row],[data_empenho]])</f>
        <v>2</v>
      </c>
    </row>
    <row r="1607" spans="1:39" x14ac:dyDescent="0.25">
      <c r="A1607">
        <v>7</v>
      </c>
      <c r="B1607">
        <v>701</v>
      </c>
      <c r="C1607">
        <v>4</v>
      </c>
      <c r="D1607">
        <v>122</v>
      </c>
      <c r="E1607">
        <v>1</v>
      </c>
      <c r="F1607">
        <v>0</v>
      </c>
      <c r="G1607">
        <v>2001</v>
      </c>
      <c r="H1607" s="17" t="s">
        <v>2478</v>
      </c>
      <c r="I1607">
        <v>1</v>
      </c>
      <c r="J1607">
        <v>0</v>
      </c>
      <c r="K1607" s="17" t="s">
        <v>3380</v>
      </c>
      <c r="L1607" s="1">
        <v>44615</v>
      </c>
      <c r="M1607">
        <v>7725.86</v>
      </c>
      <c r="N1607" s="17" t="s">
        <v>437</v>
      </c>
      <c r="O1607">
        <v>6</v>
      </c>
      <c r="P1607" s="17" t="s">
        <v>438</v>
      </c>
      <c r="Q1607">
        <v>0</v>
      </c>
      <c r="R1607" s="17" t="s">
        <v>439</v>
      </c>
      <c r="S1607" s="17" t="s">
        <v>440</v>
      </c>
      <c r="T1607" s="17" t="s">
        <v>438</v>
      </c>
      <c r="U1607">
        <v>0</v>
      </c>
      <c r="V1607">
        <v>0</v>
      </c>
      <c r="W1607" s="17" t="s">
        <v>3381</v>
      </c>
      <c r="X1607" s="17" t="s">
        <v>442</v>
      </c>
      <c r="Y1607">
        <v>0</v>
      </c>
      <c r="Z1607" s="17" t="s">
        <v>443</v>
      </c>
      <c r="AA1607" s="17" t="s">
        <v>443</v>
      </c>
      <c r="AB1607" s="17" t="s">
        <v>444</v>
      </c>
      <c r="AC1607">
        <v>0</v>
      </c>
      <c r="AD1607">
        <v>0</v>
      </c>
      <c r="AE1607">
        <v>0</v>
      </c>
      <c r="AF1607">
        <v>2022</v>
      </c>
      <c r="AG1607" s="1">
        <v>44562</v>
      </c>
      <c r="AH1607" s="1">
        <v>44773</v>
      </c>
      <c r="AI1607" s="1">
        <v>44785</v>
      </c>
      <c r="AJ1607" s="17" t="s">
        <v>34</v>
      </c>
      <c r="AK1607" s="17" t="s">
        <v>35</v>
      </c>
      <c r="AL1607" s="17" t="s">
        <v>10388</v>
      </c>
      <c r="AM1607" s="17">
        <f>MONTH(EMPENHO[[#This Row],[data_empenho]])</f>
        <v>2</v>
      </c>
    </row>
    <row r="1608" spans="1:39" x14ac:dyDescent="0.25">
      <c r="A1608">
        <v>9</v>
      </c>
      <c r="B1608">
        <v>901</v>
      </c>
      <c r="C1608">
        <v>4</v>
      </c>
      <c r="D1608">
        <v>122</v>
      </c>
      <c r="E1608">
        <v>1</v>
      </c>
      <c r="F1608">
        <v>0</v>
      </c>
      <c r="G1608">
        <v>2010</v>
      </c>
      <c r="H1608" s="17" t="s">
        <v>2478</v>
      </c>
      <c r="I1608">
        <v>1</v>
      </c>
      <c r="J1608">
        <v>0</v>
      </c>
      <c r="K1608" s="17" t="s">
        <v>3382</v>
      </c>
      <c r="L1608" s="1">
        <v>44615</v>
      </c>
      <c r="M1608">
        <v>2116.37</v>
      </c>
      <c r="N1608" s="17" t="s">
        <v>437</v>
      </c>
      <c r="O1608">
        <v>6</v>
      </c>
      <c r="P1608" s="17" t="s">
        <v>438</v>
      </c>
      <c r="Q1608">
        <v>0</v>
      </c>
      <c r="R1608" s="17" t="s">
        <v>439</v>
      </c>
      <c r="S1608" s="17" t="s">
        <v>440</v>
      </c>
      <c r="T1608" s="17" t="s">
        <v>438</v>
      </c>
      <c r="U1608">
        <v>0</v>
      </c>
      <c r="V1608">
        <v>0</v>
      </c>
      <c r="W1608" s="17" t="s">
        <v>3383</v>
      </c>
      <c r="X1608" s="17" t="s">
        <v>442</v>
      </c>
      <c r="Y1608">
        <v>0</v>
      </c>
      <c r="Z1608" s="17" t="s">
        <v>443</v>
      </c>
      <c r="AA1608" s="17" t="s">
        <v>443</v>
      </c>
      <c r="AB1608" s="17" t="s">
        <v>444</v>
      </c>
      <c r="AC1608">
        <v>0</v>
      </c>
      <c r="AD1608">
        <v>0</v>
      </c>
      <c r="AE1608">
        <v>0</v>
      </c>
      <c r="AF1608">
        <v>2022</v>
      </c>
      <c r="AG1608" s="1">
        <v>44562</v>
      </c>
      <c r="AH1608" s="1">
        <v>44773</v>
      </c>
      <c r="AI1608" s="1">
        <v>44785</v>
      </c>
      <c r="AJ1608" s="17" t="s">
        <v>34</v>
      </c>
      <c r="AK1608" s="17" t="s">
        <v>35</v>
      </c>
      <c r="AL1608" s="17" t="s">
        <v>10388</v>
      </c>
      <c r="AM1608" s="17">
        <f>MONTH(EMPENHO[[#This Row],[data_empenho]])</f>
        <v>2</v>
      </c>
    </row>
    <row r="1609" spans="1:39" x14ac:dyDescent="0.25">
      <c r="A1609">
        <v>9</v>
      </c>
      <c r="B1609">
        <v>902</v>
      </c>
      <c r="C1609">
        <v>8</v>
      </c>
      <c r="D1609">
        <v>244</v>
      </c>
      <c r="E1609">
        <v>11</v>
      </c>
      <c r="F1609">
        <v>0</v>
      </c>
      <c r="G1609">
        <v>2018</v>
      </c>
      <c r="H1609" s="17" t="s">
        <v>2478</v>
      </c>
      <c r="I1609">
        <v>1</v>
      </c>
      <c r="J1609">
        <v>0</v>
      </c>
      <c r="K1609" s="17" t="s">
        <v>3384</v>
      </c>
      <c r="L1609" s="1">
        <v>44615</v>
      </c>
      <c r="M1609">
        <v>1926.37</v>
      </c>
      <c r="N1609" s="17" t="s">
        <v>437</v>
      </c>
      <c r="O1609">
        <v>6</v>
      </c>
      <c r="P1609" s="17" t="s">
        <v>438</v>
      </c>
      <c r="Q1609">
        <v>0</v>
      </c>
      <c r="R1609" s="17" t="s">
        <v>439</v>
      </c>
      <c r="S1609" s="17" t="s">
        <v>440</v>
      </c>
      <c r="T1609" s="17" t="s">
        <v>438</v>
      </c>
      <c r="U1609">
        <v>0</v>
      </c>
      <c r="V1609">
        <v>0</v>
      </c>
      <c r="W1609" s="17" t="s">
        <v>3385</v>
      </c>
      <c r="X1609" s="17" t="s">
        <v>442</v>
      </c>
      <c r="Y1609">
        <v>0</v>
      </c>
      <c r="Z1609" s="17" t="s">
        <v>443</v>
      </c>
      <c r="AA1609" s="17" t="s">
        <v>443</v>
      </c>
      <c r="AB1609" s="17" t="s">
        <v>444</v>
      </c>
      <c r="AC1609">
        <v>0</v>
      </c>
      <c r="AD1609">
        <v>0</v>
      </c>
      <c r="AE1609">
        <v>0</v>
      </c>
      <c r="AF1609">
        <v>2022</v>
      </c>
      <c r="AG1609" s="1">
        <v>44562</v>
      </c>
      <c r="AH1609" s="1">
        <v>44773</v>
      </c>
      <c r="AI1609" s="1">
        <v>44785</v>
      </c>
      <c r="AJ1609" s="17" t="s">
        <v>34</v>
      </c>
      <c r="AK1609" s="17" t="s">
        <v>35</v>
      </c>
      <c r="AL1609" s="17" t="s">
        <v>10388</v>
      </c>
      <c r="AM1609" s="17">
        <f>MONTH(EMPENHO[[#This Row],[data_empenho]])</f>
        <v>2</v>
      </c>
    </row>
    <row r="1610" spans="1:39" x14ac:dyDescent="0.25">
      <c r="A1610">
        <v>10</v>
      </c>
      <c r="B1610">
        <v>1001</v>
      </c>
      <c r="C1610">
        <v>4</v>
      </c>
      <c r="D1610">
        <v>122</v>
      </c>
      <c r="E1610">
        <v>1</v>
      </c>
      <c r="F1610">
        <v>0</v>
      </c>
      <c r="G1610">
        <v>2050</v>
      </c>
      <c r="H1610" s="17" t="s">
        <v>2478</v>
      </c>
      <c r="I1610">
        <v>1</v>
      </c>
      <c r="J1610">
        <v>0</v>
      </c>
      <c r="K1610" s="17" t="s">
        <v>3386</v>
      </c>
      <c r="L1610" s="1">
        <v>44615</v>
      </c>
      <c r="M1610">
        <v>4575.33</v>
      </c>
      <c r="N1610" s="17" t="s">
        <v>437</v>
      </c>
      <c r="O1610">
        <v>6</v>
      </c>
      <c r="P1610" s="17" t="s">
        <v>438</v>
      </c>
      <c r="Q1610">
        <v>0</v>
      </c>
      <c r="R1610" s="17" t="s">
        <v>439</v>
      </c>
      <c r="S1610" s="17" t="s">
        <v>440</v>
      </c>
      <c r="T1610" s="17" t="s">
        <v>438</v>
      </c>
      <c r="U1610">
        <v>0</v>
      </c>
      <c r="V1610">
        <v>0</v>
      </c>
      <c r="W1610" s="17" t="s">
        <v>3387</v>
      </c>
      <c r="X1610" s="17" t="s">
        <v>442</v>
      </c>
      <c r="Y1610">
        <v>0</v>
      </c>
      <c r="Z1610" s="17" t="s">
        <v>443</v>
      </c>
      <c r="AA1610" s="17" t="s">
        <v>443</v>
      </c>
      <c r="AB1610" s="17" t="s">
        <v>444</v>
      </c>
      <c r="AC1610">
        <v>0</v>
      </c>
      <c r="AD1610">
        <v>0</v>
      </c>
      <c r="AE1610">
        <v>0</v>
      </c>
      <c r="AF1610">
        <v>2022</v>
      </c>
      <c r="AG1610" s="1">
        <v>44562</v>
      </c>
      <c r="AH1610" s="1">
        <v>44773</v>
      </c>
      <c r="AI1610" s="1">
        <v>44785</v>
      </c>
      <c r="AJ1610" s="17" t="s">
        <v>34</v>
      </c>
      <c r="AK1610" s="17" t="s">
        <v>35</v>
      </c>
      <c r="AL1610" s="17" t="s">
        <v>10388</v>
      </c>
      <c r="AM1610" s="17">
        <f>MONTH(EMPENHO[[#This Row],[data_empenho]])</f>
        <v>2</v>
      </c>
    </row>
    <row r="1611" spans="1:39" x14ac:dyDescent="0.25">
      <c r="A1611">
        <v>5</v>
      </c>
      <c r="B1611">
        <v>501</v>
      </c>
      <c r="C1611">
        <v>4</v>
      </c>
      <c r="D1611">
        <v>122</v>
      </c>
      <c r="E1611">
        <v>1</v>
      </c>
      <c r="F1611">
        <v>0</v>
      </c>
      <c r="G1611">
        <v>2022</v>
      </c>
      <c r="H1611" s="17" t="s">
        <v>2478</v>
      </c>
      <c r="I1611">
        <v>1</v>
      </c>
      <c r="J1611">
        <v>0</v>
      </c>
      <c r="K1611" s="17" t="s">
        <v>3388</v>
      </c>
      <c r="L1611" s="1">
        <v>44615</v>
      </c>
      <c r="M1611">
        <v>2111.62</v>
      </c>
      <c r="N1611" s="17" t="s">
        <v>437</v>
      </c>
      <c r="O1611">
        <v>6</v>
      </c>
      <c r="P1611" s="17" t="s">
        <v>438</v>
      </c>
      <c r="Q1611">
        <v>0</v>
      </c>
      <c r="R1611" s="17" t="s">
        <v>439</v>
      </c>
      <c r="S1611" s="17" t="s">
        <v>440</v>
      </c>
      <c r="T1611" s="17" t="s">
        <v>438</v>
      </c>
      <c r="U1611">
        <v>0</v>
      </c>
      <c r="V1611">
        <v>0</v>
      </c>
      <c r="W1611" s="17" t="s">
        <v>3389</v>
      </c>
      <c r="X1611" s="17" t="s">
        <v>442</v>
      </c>
      <c r="Y1611">
        <v>0</v>
      </c>
      <c r="Z1611" s="17" t="s">
        <v>443</v>
      </c>
      <c r="AA1611" s="17" t="s">
        <v>443</v>
      </c>
      <c r="AB1611" s="17" t="s">
        <v>444</v>
      </c>
      <c r="AC1611">
        <v>0</v>
      </c>
      <c r="AD1611">
        <v>0</v>
      </c>
      <c r="AE1611">
        <v>0</v>
      </c>
      <c r="AF1611">
        <v>2022</v>
      </c>
      <c r="AG1611" s="1">
        <v>44562</v>
      </c>
      <c r="AH1611" s="1">
        <v>44773</v>
      </c>
      <c r="AI1611" s="1">
        <v>44785</v>
      </c>
      <c r="AJ1611" s="17" t="s">
        <v>34</v>
      </c>
      <c r="AK1611" s="17" t="s">
        <v>35</v>
      </c>
      <c r="AL1611" s="17" t="s">
        <v>10388</v>
      </c>
      <c r="AM1611" s="17">
        <f>MONTH(EMPENHO[[#This Row],[data_empenho]])</f>
        <v>2</v>
      </c>
    </row>
    <row r="1612" spans="1:39" x14ac:dyDescent="0.25">
      <c r="A1612">
        <v>5</v>
      </c>
      <c r="B1612">
        <v>502</v>
      </c>
      <c r="C1612">
        <v>12</v>
      </c>
      <c r="D1612">
        <v>365</v>
      </c>
      <c r="E1612">
        <v>2</v>
      </c>
      <c r="F1612">
        <v>0</v>
      </c>
      <c r="G1612">
        <v>2026</v>
      </c>
      <c r="H1612" s="17" t="s">
        <v>2478</v>
      </c>
      <c r="I1612">
        <v>31</v>
      </c>
      <c r="J1612">
        <v>0</v>
      </c>
      <c r="K1612" s="17" t="s">
        <v>3390</v>
      </c>
      <c r="L1612" s="1">
        <v>44615</v>
      </c>
      <c r="M1612">
        <v>11331.28</v>
      </c>
      <c r="N1612" s="17" t="s">
        <v>437</v>
      </c>
      <c r="O1612">
        <v>6</v>
      </c>
      <c r="P1612" s="17" t="s">
        <v>438</v>
      </c>
      <c r="Q1612">
        <v>501</v>
      </c>
      <c r="R1612" s="17" t="s">
        <v>439</v>
      </c>
      <c r="S1612" s="17" t="s">
        <v>440</v>
      </c>
      <c r="T1612" s="17" t="s">
        <v>438</v>
      </c>
      <c r="U1612">
        <v>0</v>
      </c>
      <c r="V1612">
        <v>0</v>
      </c>
      <c r="W1612" s="17" t="s">
        <v>3391</v>
      </c>
      <c r="X1612" s="17" t="s">
        <v>442</v>
      </c>
      <c r="Y1612">
        <v>0</v>
      </c>
      <c r="Z1612" s="17" t="s">
        <v>443</v>
      </c>
      <c r="AA1612" s="17" t="s">
        <v>443</v>
      </c>
      <c r="AB1612" s="17" t="s">
        <v>444</v>
      </c>
      <c r="AC1612">
        <v>0</v>
      </c>
      <c r="AD1612">
        <v>0</v>
      </c>
      <c r="AE1612">
        <v>0</v>
      </c>
      <c r="AF1612">
        <v>2022</v>
      </c>
      <c r="AG1612" s="1">
        <v>44562</v>
      </c>
      <c r="AH1612" s="1">
        <v>44773</v>
      </c>
      <c r="AI1612" s="1">
        <v>44785</v>
      </c>
      <c r="AJ1612" s="17" t="s">
        <v>34</v>
      </c>
      <c r="AK1612" s="17" t="s">
        <v>35</v>
      </c>
      <c r="AL1612" s="17" t="s">
        <v>10388</v>
      </c>
      <c r="AM1612" s="17">
        <f>MONTH(EMPENHO[[#This Row],[data_empenho]])</f>
        <v>2</v>
      </c>
    </row>
    <row r="1613" spans="1:39" x14ac:dyDescent="0.25">
      <c r="A1613">
        <v>5</v>
      </c>
      <c r="B1613">
        <v>502</v>
      </c>
      <c r="C1613">
        <v>12</v>
      </c>
      <c r="D1613">
        <v>365</v>
      </c>
      <c r="E1613">
        <v>2</v>
      </c>
      <c r="F1613">
        <v>0</v>
      </c>
      <c r="G1613">
        <v>2033</v>
      </c>
      <c r="H1613" s="17" t="s">
        <v>2478</v>
      </c>
      <c r="I1613">
        <v>31</v>
      </c>
      <c r="J1613">
        <v>0</v>
      </c>
      <c r="K1613" s="17" t="s">
        <v>3392</v>
      </c>
      <c r="L1613" s="1">
        <v>44615</v>
      </c>
      <c r="M1613">
        <v>1860.51</v>
      </c>
      <c r="N1613" s="17" t="s">
        <v>437</v>
      </c>
      <c r="O1613">
        <v>6</v>
      </c>
      <c r="P1613" s="17" t="s">
        <v>438</v>
      </c>
      <c r="Q1613">
        <v>501</v>
      </c>
      <c r="R1613" s="17" t="s">
        <v>439</v>
      </c>
      <c r="S1613" s="17" t="s">
        <v>440</v>
      </c>
      <c r="T1613" s="17" t="s">
        <v>438</v>
      </c>
      <c r="U1613">
        <v>0</v>
      </c>
      <c r="V1613">
        <v>0</v>
      </c>
      <c r="W1613" s="17" t="s">
        <v>3393</v>
      </c>
      <c r="X1613" s="17" t="s">
        <v>442</v>
      </c>
      <c r="Y1613">
        <v>0</v>
      </c>
      <c r="Z1613" s="17" t="s">
        <v>443</v>
      </c>
      <c r="AA1613" s="17" t="s">
        <v>443</v>
      </c>
      <c r="AB1613" s="17" t="s">
        <v>444</v>
      </c>
      <c r="AC1613">
        <v>0</v>
      </c>
      <c r="AD1613">
        <v>0</v>
      </c>
      <c r="AE1613">
        <v>0</v>
      </c>
      <c r="AF1613">
        <v>2022</v>
      </c>
      <c r="AG1613" s="1">
        <v>44562</v>
      </c>
      <c r="AH1613" s="1">
        <v>44773</v>
      </c>
      <c r="AI1613" s="1">
        <v>44785</v>
      </c>
      <c r="AJ1613" s="17" t="s">
        <v>34</v>
      </c>
      <c r="AK1613" s="17" t="s">
        <v>35</v>
      </c>
      <c r="AL1613" s="17" t="s">
        <v>10388</v>
      </c>
      <c r="AM1613" s="17">
        <f>MONTH(EMPENHO[[#This Row],[data_empenho]])</f>
        <v>2</v>
      </c>
    </row>
    <row r="1614" spans="1:39" x14ac:dyDescent="0.25">
      <c r="A1614">
        <v>5</v>
      </c>
      <c r="B1614">
        <v>502</v>
      </c>
      <c r="C1614">
        <v>12</v>
      </c>
      <c r="D1614">
        <v>361</v>
      </c>
      <c r="E1614">
        <v>2</v>
      </c>
      <c r="F1614">
        <v>0</v>
      </c>
      <c r="G1614">
        <v>2025</v>
      </c>
      <c r="H1614" s="17" t="s">
        <v>2478</v>
      </c>
      <c r="I1614">
        <v>31</v>
      </c>
      <c r="J1614">
        <v>0</v>
      </c>
      <c r="K1614" s="17" t="s">
        <v>3394</v>
      </c>
      <c r="L1614" s="1">
        <v>44615</v>
      </c>
      <c r="M1614">
        <v>20348.060000000001</v>
      </c>
      <c r="N1614" s="17" t="s">
        <v>437</v>
      </c>
      <c r="O1614">
        <v>6</v>
      </c>
      <c r="P1614" s="17" t="s">
        <v>438</v>
      </c>
      <c r="Q1614">
        <v>501</v>
      </c>
      <c r="R1614" s="17" t="s">
        <v>439</v>
      </c>
      <c r="S1614" s="17" t="s">
        <v>440</v>
      </c>
      <c r="T1614" s="17" t="s">
        <v>438</v>
      </c>
      <c r="U1614">
        <v>0</v>
      </c>
      <c r="V1614">
        <v>0</v>
      </c>
      <c r="W1614" s="17" t="s">
        <v>3395</v>
      </c>
      <c r="X1614" s="17" t="s">
        <v>442</v>
      </c>
      <c r="Y1614">
        <v>0</v>
      </c>
      <c r="Z1614" s="17" t="s">
        <v>443</v>
      </c>
      <c r="AA1614" s="17" t="s">
        <v>443</v>
      </c>
      <c r="AB1614" s="17" t="s">
        <v>444</v>
      </c>
      <c r="AC1614">
        <v>0</v>
      </c>
      <c r="AD1614">
        <v>0</v>
      </c>
      <c r="AE1614">
        <v>0</v>
      </c>
      <c r="AF1614">
        <v>2022</v>
      </c>
      <c r="AG1614" s="1">
        <v>44562</v>
      </c>
      <c r="AH1614" s="1">
        <v>44773</v>
      </c>
      <c r="AI1614" s="1">
        <v>44785</v>
      </c>
      <c r="AJ1614" s="17" t="s">
        <v>34</v>
      </c>
      <c r="AK1614" s="17" t="s">
        <v>35</v>
      </c>
      <c r="AL1614" s="17" t="s">
        <v>10388</v>
      </c>
      <c r="AM1614" s="17">
        <f>MONTH(EMPENHO[[#This Row],[data_empenho]])</f>
        <v>2</v>
      </c>
    </row>
    <row r="1615" spans="1:39" x14ac:dyDescent="0.25">
      <c r="A1615">
        <v>5</v>
      </c>
      <c r="B1615">
        <v>502</v>
      </c>
      <c r="C1615">
        <v>12</v>
      </c>
      <c r="D1615">
        <v>365</v>
      </c>
      <c r="E1615">
        <v>2</v>
      </c>
      <c r="F1615">
        <v>0</v>
      </c>
      <c r="G1615">
        <v>2026</v>
      </c>
      <c r="H1615" s="17" t="s">
        <v>2478</v>
      </c>
      <c r="I1615">
        <v>31</v>
      </c>
      <c r="J1615">
        <v>0</v>
      </c>
      <c r="K1615" s="17" t="s">
        <v>3396</v>
      </c>
      <c r="L1615" s="1">
        <v>44615</v>
      </c>
      <c r="M1615">
        <v>3371.73</v>
      </c>
      <c r="N1615" s="17" t="s">
        <v>437</v>
      </c>
      <c r="O1615">
        <v>6</v>
      </c>
      <c r="P1615" s="17" t="s">
        <v>438</v>
      </c>
      <c r="Q1615">
        <v>501</v>
      </c>
      <c r="R1615" s="17" t="s">
        <v>439</v>
      </c>
      <c r="S1615" s="17" t="s">
        <v>440</v>
      </c>
      <c r="T1615" s="17" t="s">
        <v>438</v>
      </c>
      <c r="U1615">
        <v>0</v>
      </c>
      <c r="V1615">
        <v>0</v>
      </c>
      <c r="W1615" s="17" t="s">
        <v>3397</v>
      </c>
      <c r="X1615" s="17" t="s">
        <v>442</v>
      </c>
      <c r="Y1615">
        <v>0</v>
      </c>
      <c r="Z1615" s="17" t="s">
        <v>443</v>
      </c>
      <c r="AA1615" s="17" t="s">
        <v>443</v>
      </c>
      <c r="AB1615" s="17" t="s">
        <v>444</v>
      </c>
      <c r="AC1615">
        <v>0</v>
      </c>
      <c r="AD1615">
        <v>0</v>
      </c>
      <c r="AE1615">
        <v>0</v>
      </c>
      <c r="AF1615">
        <v>2022</v>
      </c>
      <c r="AG1615" s="1">
        <v>44562</v>
      </c>
      <c r="AH1615" s="1">
        <v>44773</v>
      </c>
      <c r="AI1615" s="1">
        <v>44785</v>
      </c>
      <c r="AJ1615" s="17" t="s">
        <v>34</v>
      </c>
      <c r="AK1615" s="17" t="s">
        <v>35</v>
      </c>
      <c r="AL1615" s="17" t="s">
        <v>10388</v>
      </c>
      <c r="AM1615" s="17">
        <f>MONTH(EMPENHO[[#This Row],[data_empenho]])</f>
        <v>2</v>
      </c>
    </row>
    <row r="1616" spans="1:39" x14ac:dyDescent="0.25">
      <c r="A1616">
        <v>5</v>
      </c>
      <c r="B1616">
        <v>502</v>
      </c>
      <c r="C1616">
        <v>12</v>
      </c>
      <c r="D1616">
        <v>361</v>
      </c>
      <c r="E1616">
        <v>2</v>
      </c>
      <c r="F1616">
        <v>0</v>
      </c>
      <c r="G1616">
        <v>2031</v>
      </c>
      <c r="H1616" s="17" t="s">
        <v>2478</v>
      </c>
      <c r="I1616">
        <v>31</v>
      </c>
      <c r="J1616">
        <v>0</v>
      </c>
      <c r="K1616" s="17" t="s">
        <v>3398</v>
      </c>
      <c r="L1616" s="1">
        <v>44615</v>
      </c>
      <c r="M1616">
        <v>521.02</v>
      </c>
      <c r="N1616" s="17" t="s">
        <v>437</v>
      </c>
      <c r="O1616">
        <v>6</v>
      </c>
      <c r="P1616" s="17" t="s">
        <v>438</v>
      </c>
      <c r="Q1616">
        <v>501</v>
      </c>
      <c r="R1616" s="17" t="s">
        <v>439</v>
      </c>
      <c r="S1616" s="17" t="s">
        <v>440</v>
      </c>
      <c r="T1616" s="17" t="s">
        <v>438</v>
      </c>
      <c r="U1616">
        <v>0</v>
      </c>
      <c r="V1616">
        <v>0</v>
      </c>
      <c r="W1616" s="17" t="s">
        <v>3399</v>
      </c>
      <c r="X1616" s="17" t="s">
        <v>442</v>
      </c>
      <c r="Y1616">
        <v>0</v>
      </c>
      <c r="Z1616" s="17" t="s">
        <v>443</v>
      </c>
      <c r="AA1616" s="17" t="s">
        <v>443</v>
      </c>
      <c r="AB1616" s="17" t="s">
        <v>444</v>
      </c>
      <c r="AC1616">
        <v>0</v>
      </c>
      <c r="AD1616">
        <v>0</v>
      </c>
      <c r="AE1616">
        <v>0</v>
      </c>
      <c r="AF1616">
        <v>2022</v>
      </c>
      <c r="AG1616" s="1">
        <v>44562</v>
      </c>
      <c r="AH1616" s="1">
        <v>44773</v>
      </c>
      <c r="AI1616" s="1">
        <v>44785</v>
      </c>
      <c r="AJ1616" s="17" t="s">
        <v>34</v>
      </c>
      <c r="AK1616" s="17" t="s">
        <v>35</v>
      </c>
      <c r="AL1616" s="17" t="s">
        <v>10388</v>
      </c>
      <c r="AM1616" s="17">
        <f>MONTH(EMPENHO[[#This Row],[data_empenho]])</f>
        <v>2</v>
      </c>
    </row>
    <row r="1617" spans="1:39" x14ac:dyDescent="0.25">
      <c r="A1617">
        <v>5</v>
      </c>
      <c r="B1617">
        <v>502</v>
      </c>
      <c r="C1617">
        <v>12</v>
      </c>
      <c r="D1617">
        <v>365</v>
      </c>
      <c r="E1617">
        <v>2</v>
      </c>
      <c r="F1617">
        <v>0</v>
      </c>
      <c r="G1617">
        <v>2033</v>
      </c>
      <c r="H1617" s="17" t="s">
        <v>2478</v>
      </c>
      <c r="I1617">
        <v>31</v>
      </c>
      <c r="J1617">
        <v>0</v>
      </c>
      <c r="K1617" s="17" t="s">
        <v>3400</v>
      </c>
      <c r="L1617" s="1">
        <v>44615</v>
      </c>
      <c r="M1617">
        <v>446.82</v>
      </c>
      <c r="N1617" s="17" t="s">
        <v>437</v>
      </c>
      <c r="O1617">
        <v>6</v>
      </c>
      <c r="P1617" s="17" t="s">
        <v>438</v>
      </c>
      <c r="Q1617">
        <v>501</v>
      </c>
      <c r="R1617" s="17" t="s">
        <v>439</v>
      </c>
      <c r="S1617" s="17" t="s">
        <v>440</v>
      </c>
      <c r="T1617" s="17" t="s">
        <v>438</v>
      </c>
      <c r="U1617">
        <v>0</v>
      </c>
      <c r="V1617">
        <v>0</v>
      </c>
      <c r="W1617" s="17" t="s">
        <v>3401</v>
      </c>
      <c r="X1617" s="17" t="s">
        <v>442</v>
      </c>
      <c r="Y1617">
        <v>0</v>
      </c>
      <c r="Z1617" s="17" t="s">
        <v>443</v>
      </c>
      <c r="AA1617" s="17" t="s">
        <v>443</v>
      </c>
      <c r="AB1617" s="17" t="s">
        <v>444</v>
      </c>
      <c r="AC1617">
        <v>0</v>
      </c>
      <c r="AD1617">
        <v>0</v>
      </c>
      <c r="AE1617">
        <v>0</v>
      </c>
      <c r="AF1617">
        <v>2022</v>
      </c>
      <c r="AG1617" s="1">
        <v>44562</v>
      </c>
      <c r="AH1617" s="1">
        <v>44773</v>
      </c>
      <c r="AI1617" s="1">
        <v>44785</v>
      </c>
      <c r="AJ1617" s="17" t="s">
        <v>34</v>
      </c>
      <c r="AK1617" s="17" t="s">
        <v>35</v>
      </c>
      <c r="AL1617" s="17" t="s">
        <v>10388</v>
      </c>
      <c r="AM1617" s="17">
        <f>MONTH(EMPENHO[[#This Row],[data_empenho]])</f>
        <v>2</v>
      </c>
    </row>
    <row r="1618" spans="1:39" x14ac:dyDescent="0.25">
      <c r="A1618">
        <v>5</v>
      </c>
      <c r="B1618">
        <v>502</v>
      </c>
      <c r="C1618">
        <v>12</v>
      </c>
      <c r="D1618">
        <v>782</v>
      </c>
      <c r="E1618">
        <v>2</v>
      </c>
      <c r="F1618">
        <v>0</v>
      </c>
      <c r="G1618">
        <v>2035</v>
      </c>
      <c r="H1618" s="17" t="s">
        <v>2478</v>
      </c>
      <c r="I1618">
        <v>31</v>
      </c>
      <c r="J1618">
        <v>0</v>
      </c>
      <c r="K1618" s="17" t="s">
        <v>3402</v>
      </c>
      <c r="L1618" s="1">
        <v>44615</v>
      </c>
      <c r="M1618">
        <v>2799.64</v>
      </c>
      <c r="N1618" s="17" t="s">
        <v>437</v>
      </c>
      <c r="O1618">
        <v>6</v>
      </c>
      <c r="P1618" s="17" t="s">
        <v>438</v>
      </c>
      <c r="Q1618">
        <v>501</v>
      </c>
      <c r="R1618" s="17" t="s">
        <v>439</v>
      </c>
      <c r="S1618" s="17" t="s">
        <v>440</v>
      </c>
      <c r="T1618" s="17" t="s">
        <v>438</v>
      </c>
      <c r="U1618">
        <v>0</v>
      </c>
      <c r="V1618">
        <v>0</v>
      </c>
      <c r="W1618" s="17" t="s">
        <v>3403</v>
      </c>
      <c r="X1618" s="17" t="s">
        <v>442</v>
      </c>
      <c r="Y1618">
        <v>0</v>
      </c>
      <c r="Z1618" s="17" t="s">
        <v>443</v>
      </c>
      <c r="AA1618" s="17" t="s">
        <v>443</v>
      </c>
      <c r="AB1618" s="17" t="s">
        <v>444</v>
      </c>
      <c r="AC1618">
        <v>0</v>
      </c>
      <c r="AD1618">
        <v>0</v>
      </c>
      <c r="AE1618">
        <v>0</v>
      </c>
      <c r="AF1618">
        <v>2022</v>
      </c>
      <c r="AG1618" s="1">
        <v>44562</v>
      </c>
      <c r="AH1618" s="1">
        <v>44773</v>
      </c>
      <c r="AI1618" s="1">
        <v>44785</v>
      </c>
      <c r="AJ1618" s="17" t="s">
        <v>34</v>
      </c>
      <c r="AK1618" s="17" t="s">
        <v>35</v>
      </c>
      <c r="AL1618" s="17" t="s">
        <v>10388</v>
      </c>
      <c r="AM1618" s="17">
        <f>MONTH(EMPENHO[[#This Row],[data_empenho]])</f>
        <v>2</v>
      </c>
    </row>
    <row r="1619" spans="1:39" x14ac:dyDescent="0.25">
      <c r="A1619">
        <v>5</v>
      </c>
      <c r="B1619">
        <v>502</v>
      </c>
      <c r="C1619">
        <v>12</v>
      </c>
      <c r="D1619">
        <v>361</v>
      </c>
      <c r="E1619">
        <v>2</v>
      </c>
      <c r="F1619">
        <v>0</v>
      </c>
      <c r="G1619">
        <v>2025</v>
      </c>
      <c r="H1619" s="17" t="s">
        <v>2478</v>
      </c>
      <c r="I1619">
        <v>31</v>
      </c>
      <c r="J1619">
        <v>0</v>
      </c>
      <c r="K1619" s="17" t="s">
        <v>3404</v>
      </c>
      <c r="L1619" s="1">
        <v>44615</v>
      </c>
      <c r="M1619">
        <v>472.01</v>
      </c>
      <c r="N1619" s="17" t="s">
        <v>437</v>
      </c>
      <c r="O1619">
        <v>6</v>
      </c>
      <c r="P1619" s="17" t="s">
        <v>438</v>
      </c>
      <c r="Q1619">
        <v>501</v>
      </c>
      <c r="R1619" s="17" t="s">
        <v>439</v>
      </c>
      <c r="S1619" s="17" t="s">
        <v>440</v>
      </c>
      <c r="T1619" s="17" t="s">
        <v>438</v>
      </c>
      <c r="U1619">
        <v>0</v>
      </c>
      <c r="V1619">
        <v>0</v>
      </c>
      <c r="W1619" s="17" t="s">
        <v>3405</v>
      </c>
      <c r="X1619" s="17" t="s">
        <v>442</v>
      </c>
      <c r="Y1619">
        <v>0</v>
      </c>
      <c r="Z1619" s="17" t="s">
        <v>443</v>
      </c>
      <c r="AA1619" s="17" t="s">
        <v>443</v>
      </c>
      <c r="AB1619" s="17" t="s">
        <v>444</v>
      </c>
      <c r="AC1619">
        <v>0</v>
      </c>
      <c r="AD1619">
        <v>0</v>
      </c>
      <c r="AE1619">
        <v>0</v>
      </c>
      <c r="AF1619">
        <v>2022</v>
      </c>
      <c r="AG1619" s="1">
        <v>44562</v>
      </c>
      <c r="AH1619" s="1">
        <v>44773</v>
      </c>
      <c r="AI1619" s="1">
        <v>44785</v>
      </c>
      <c r="AJ1619" s="17" t="s">
        <v>34</v>
      </c>
      <c r="AK1619" s="17" t="s">
        <v>35</v>
      </c>
      <c r="AL1619" s="17" t="s">
        <v>10388</v>
      </c>
      <c r="AM1619" s="17">
        <f>MONTH(EMPENHO[[#This Row],[data_empenho]])</f>
        <v>2</v>
      </c>
    </row>
    <row r="1620" spans="1:39" x14ac:dyDescent="0.25">
      <c r="A1620">
        <v>5</v>
      </c>
      <c r="B1620">
        <v>502</v>
      </c>
      <c r="C1620">
        <v>12</v>
      </c>
      <c r="D1620">
        <v>365</v>
      </c>
      <c r="E1620">
        <v>2</v>
      </c>
      <c r="F1620">
        <v>0</v>
      </c>
      <c r="G1620">
        <v>2026</v>
      </c>
      <c r="H1620" s="17" t="s">
        <v>2478</v>
      </c>
      <c r="I1620">
        <v>31</v>
      </c>
      <c r="J1620">
        <v>0</v>
      </c>
      <c r="K1620" s="17" t="s">
        <v>3406</v>
      </c>
      <c r="L1620" s="1">
        <v>44615</v>
      </c>
      <c r="M1620">
        <v>1139.6099999999999</v>
      </c>
      <c r="N1620" s="17" t="s">
        <v>437</v>
      </c>
      <c r="O1620">
        <v>6</v>
      </c>
      <c r="P1620" s="17" t="s">
        <v>438</v>
      </c>
      <c r="Q1620">
        <v>501</v>
      </c>
      <c r="R1620" s="17" t="s">
        <v>439</v>
      </c>
      <c r="S1620" s="17" t="s">
        <v>440</v>
      </c>
      <c r="T1620" s="17" t="s">
        <v>438</v>
      </c>
      <c r="U1620">
        <v>0</v>
      </c>
      <c r="V1620">
        <v>0</v>
      </c>
      <c r="W1620" s="17" t="s">
        <v>3391</v>
      </c>
      <c r="X1620" s="17" t="s">
        <v>442</v>
      </c>
      <c r="Y1620">
        <v>0</v>
      </c>
      <c r="Z1620" s="17" t="s">
        <v>443</v>
      </c>
      <c r="AA1620" s="17" t="s">
        <v>443</v>
      </c>
      <c r="AB1620" s="17" t="s">
        <v>444</v>
      </c>
      <c r="AC1620">
        <v>0</v>
      </c>
      <c r="AD1620">
        <v>0</v>
      </c>
      <c r="AE1620">
        <v>0</v>
      </c>
      <c r="AF1620">
        <v>2022</v>
      </c>
      <c r="AG1620" s="1">
        <v>44562</v>
      </c>
      <c r="AH1620" s="1">
        <v>44773</v>
      </c>
      <c r="AI1620" s="1">
        <v>44785</v>
      </c>
      <c r="AJ1620" s="17" t="s">
        <v>34</v>
      </c>
      <c r="AK1620" s="17" t="s">
        <v>35</v>
      </c>
      <c r="AL1620" s="17" t="s">
        <v>10388</v>
      </c>
      <c r="AM1620" s="17">
        <f>MONTH(EMPENHO[[#This Row],[data_empenho]])</f>
        <v>2</v>
      </c>
    </row>
    <row r="1621" spans="1:39" x14ac:dyDescent="0.25">
      <c r="A1621">
        <v>5</v>
      </c>
      <c r="B1621">
        <v>502</v>
      </c>
      <c r="C1621">
        <v>12</v>
      </c>
      <c r="D1621">
        <v>361</v>
      </c>
      <c r="E1621">
        <v>2</v>
      </c>
      <c r="F1621">
        <v>0</v>
      </c>
      <c r="G1621">
        <v>2031</v>
      </c>
      <c r="H1621" s="17" t="s">
        <v>2478</v>
      </c>
      <c r="I1621">
        <v>31</v>
      </c>
      <c r="J1621">
        <v>0</v>
      </c>
      <c r="K1621" s="17" t="s">
        <v>3407</v>
      </c>
      <c r="L1621" s="1">
        <v>44615</v>
      </c>
      <c r="M1621">
        <v>2615.12</v>
      </c>
      <c r="N1621" s="17" t="s">
        <v>437</v>
      </c>
      <c r="O1621">
        <v>6</v>
      </c>
      <c r="P1621" s="17" t="s">
        <v>438</v>
      </c>
      <c r="Q1621">
        <v>501</v>
      </c>
      <c r="R1621" s="17" t="s">
        <v>439</v>
      </c>
      <c r="S1621" s="17" t="s">
        <v>440</v>
      </c>
      <c r="T1621" s="17" t="s">
        <v>438</v>
      </c>
      <c r="U1621">
        <v>0</v>
      </c>
      <c r="V1621">
        <v>0</v>
      </c>
      <c r="W1621" s="17" t="s">
        <v>3408</v>
      </c>
      <c r="X1621" s="17" t="s">
        <v>442</v>
      </c>
      <c r="Y1621">
        <v>0</v>
      </c>
      <c r="Z1621" s="17" t="s">
        <v>443</v>
      </c>
      <c r="AA1621" s="17" t="s">
        <v>443</v>
      </c>
      <c r="AB1621" s="17" t="s">
        <v>444</v>
      </c>
      <c r="AC1621">
        <v>0</v>
      </c>
      <c r="AD1621">
        <v>0</v>
      </c>
      <c r="AE1621">
        <v>0</v>
      </c>
      <c r="AF1621">
        <v>2022</v>
      </c>
      <c r="AG1621" s="1">
        <v>44562</v>
      </c>
      <c r="AH1621" s="1">
        <v>44773</v>
      </c>
      <c r="AI1621" s="1">
        <v>44785</v>
      </c>
      <c r="AJ1621" s="17" t="s">
        <v>34</v>
      </c>
      <c r="AK1621" s="17" t="s">
        <v>35</v>
      </c>
      <c r="AL1621" s="17" t="s">
        <v>10388</v>
      </c>
      <c r="AM1621" s="17">
        <f>MONTH(EMPENHO[[#This Row],[data_empenho]])</f>
        <v>2</v>
      </c>
    </row>
    <row r="1622" spans="1:39" x14ac:dyDescent="0.25">
      <c r="A1622">
        <v>5</v>
      </c>
      <c r="B1622">
        <v>502</v>
      </c>
      <c r="C1622">
        <v>12</v>
      </c>
      <c r="D1622">
        <v>361</v>
      </c>
      <c r="E1622">
        <v>2</v>
      </c>
      <c r="F1622">
        <v>0</v>
      </c>
      <c r="G1622">
        <v>2031</v>
      </c>
      <c r="H1622" s="17" t="s">
        <v>2478</v>
      </c>
      <c r="I1622">
        <v>31</v>
      </c>
      <c r="J1622">
        <v>0</v>
      </c>
      <c r="K1622" s="17" t="s">
        <v>3409</v>
      </c>
      <c r="L1622" s="1">
        <v>44615</v>
      </c>
      <c r="M1622">
        <v>196.15</v>
      </c>
      <c r="N1622" s="17" t="s">
        <v>437</v>
      </c>
      <c r="O1622">
        <v>6</v>
      </c>
      <c r="P1622" s="17" t="s">
        <v>438</v>
      </c>
      <c r="Q1622">
        <v>501</v>
      </c>
      <c r="R1622" s="17" t="s">
        <v>439</v>
      </c>
      <c r="S1622" s="17" t="s">
        <v>440</v>
      </c>
      <c r="T1622" s="17" t="s">
        <v>438</v>
      </c>
      <c r="U1622">
        <v>0</v>
      </c>
      <c r="V1622">
        <v>0</v>
      </c>
      <c r="W1622" s="17" t="s">
        <v>3410</v>
      </c>
      <c r="X1622" s="17" t="s">
        <v>442</v>
      </c>
      <c r="Y1622">
        <v>0</v>
      </c>
      <c r="Z1622" s="17" t="s">
        <v>443</v>
      </c>
      <c r="AA1622" s="17" t="s">
        <v>443</v>
      </c>
      <c r="AB1622" s="17" t="s">
        <v>444</v>
      </c>
      <c r="AC1622">
        <v>0</v>
      </c>
      <c r="AD1622">
        <v>0</v>
      </c>
      <c r="AE1622">
        <v>0</v>
      </c>
      <c r="AF1622">
        <v>2022</v>
      </c>
      <c r="AG1622" s="1">
        <v>44562</v>
      </c>
      <c r="AH1622" s="1">
        <v>44773</v>
      </c>
      <c r="AI1622" s="1">
        <v>44785</v>
      </c>
      <c r="AJ1622" s="17" t="s">
        <v>34</v>
      </c>
      <c r="AK1622" s="17" t="s">
        <v>35</v>
      </c>
      <c r="AL1622" s="17" t="s">
        <v>10388</v>
      </c>
      <c r="AM1622" s="17">
        <f>MONTH(EMPENHO[[#This Row],[data_empenho]])</f>
        <v>2</v>
      </c>
    </row>
    <row r="1623" spans="1:39" x14ac:dyDescent="0.25">
      <c r="A1623">
        <v>5</v>
      </c>
      <c r="B1623">
        <v>502</v>
      </c>
      <c r="C1623">
        <v>12</v>
      </c>
      <c r="D1623">
        <v>361</v>
      </c>
      <c r="E1623">
        <v>2</v>
      </c>
      <c r="F1623">
        <v>0</v>
      </c>
      <c r="G1623">
        <v>2025</v>
      </c>
      <c r="H1623" s="17" t="s">
        <v>2478</v>
      </c>
      <c r="I1623">
        <v>31</v>
      </c>
      <c r="J1623">
        <v>0</v>
      </c>
      <c r="K1623" s="17" t="s">
        <v>3411</v>
      </c>
      <c r="L1623" s="1">
        <v>44615</v>
      </c>
      <c r="M1623">
        <v>3215.48</v>
      </c>
      <c r="N1623" s="17" t="s">
        <v>437</v>
      </c>
      <c r="O1623">
        <v>6</v>
      </c>
      <c r="P1623" s="17" t="s">
        <v>438</v>
      </c>
      <c r="Q1623">
        <v>501</v>
      </c>
      <c r="R1623" s="17" t="s">
        <v>439</v>
      </c>
      <c r="S1623" s="17" t="s">
        <v>440</v>
      </c>
      <c r="T1623" s="17" t="s">
        <v>438</v>
      </c>
      <c r="U1623">
        <v>0</v>
      </c>
      <c r="V1623">
        <v>0</v>
      </c>
      <c r="W1623" s="17" t="s">
        <v>3412</v>
      </c>
      <c r="X1623" s="17" t="s">
        <v>442</v>
      </c>
      <c r="Y1623">
        <v>0</v>
      </c>
      <c r="Z1623" s="17" t="s">
        <v>443</v>
      </c>
      <c r="AA1623" s="17" t="s">
        <v>443</v>
      </c>
      <c r="AB1623" s="17" t="s">
        <v>444</v>
      </c>
      <c r="AC1623">
        <v>0</v>
      </c>
      <c r="AD1623">
        <v>0</v>
      </c>
      <c r="AE1623">
        <v>0</v>
      </c>
      <c r="AF1623">
        <v>2022</v>
      </c>
      <c r="AG1623" s="1">
        <v>44562</v>
      </c>
      <c r="AH1623" s="1">
        <v>44773</v>
      </c>
      <c r="AI1623" s="1">
        <v>44785</v>
      </c>
      <c r="AJ1623" s="17" t="s">
        <v>34</v>
      </c>
      <c r="AK1623" s="17" t="s">
        <v>35</v>
      </c>
      <c r="AL1623" s="17" t="s">
        <v>10388</v>
      </c>
      <c r="AM1623" s="17">
        <f>MONTH(EMPENHO[[#This Row],[data_empenho]])</f>
        <v>2</v>
      </c>
    </row>
    <row r="1624" spans="1:39" x14ac:dyDescent="0.25">
      <c r="A1624">
        <v>8</v>
      </c>
      <c r="B1624">
        <v>801</v>
      </c>
      <c r="C1624">
        <v>10</v>
      </c>
      <c r="D1624">
        <v>122</v>
      </c>
      <c r="E1624">
        <v>5</v>
      </c>
      <c r="F1624">
        <v>0</v>
      </c>
      <c r="G1624">
        <v>2084</v>
      </c>
      <c r="H1624" s="17" t="s">
        <v>2478</v>
      </c>
      <c r="I1624">
        <v>40</v>
      </c>
      <c r="J1624">
        <v>0</v>
      </c>
      <c r="K1624" s="17" t="s">
        <v>3413</v>
      </c>
      <c r="L1624" s="1">
        <v>44615</v>
      </c>
      <c r="M1624">
        <v>1567.59</v>
      </c>
      <c r="N1624" s="17" t="s">
        <v>437</v>
      </c>
      <c r="O1624">
        <v>6</v>
      </c>
      <c r="P1624" s="17" t="s">
        <v>438</v>
      </c>
      <c r="Q1624">
        <v>0</v>
      </c>
      <c r="R1624" s="17" t="s">
        <v>439</v>
      </c>
      <c r="S1624" s="17" t="s">
        <v>440</v>
      </c>
      <c r="T1624" s="17" t="s">
        <v>438</v>
      </c>
      <c r="U1624">
        <v>0</v>
      </c>
      <c r="V1624">
        <v>0</v>
      </c>
      <c r="W1624" s="17" t="s">
        <v>3414</v>
      </c>
      <c r="X1624" s="17" t="s">
        <v>442</v>
      </c>
      <c r="Y1624">
        <v>0</v>
      </c>
      <c r="Z1624" s="17" t="s">
        <v>443</v>
      </c>
      <c r="AA1624" s="17" t="s">
        <v>443</v>
      </c>
      <c r="AB1624" s="17" t="s">
        <v>444</v>
      </c>
      <c r="AC1624">
        <v>0</v>
      </c>
      <c r="AD1624">
        <v>0</v>
      </c>
      <c r="AE1624">
        <v>0</v>
      </c>
      <c r="AF1624">
        <v>2022</v>
      </c>
      <c r="AG1624" s="1">
        <v>44562</v>
      </c>
      <c r="AH1624" s="1">
        <v>44773</v>
      </c>
      <c r="AI1624" s="1">
        <v>44785</v>
      </c>
      <c r="AJ1624" s="17" t="s">
        <v>34</v>
      </c>
      <c r="AK1624" s="17" t="s">
        <v>35</v>
      </c>
      <c r="AL1624" s="17" t="s">
        <v>10388</v>
      </c>
      <c r="AM1624" s="17">
        <f>MONTH(EMPENHO[[#This Row],[data_empenho]])</f>
        <v>2</v>
      </c>
    </row>
    <row r="1625" spans="1:39" x14ac:dyDescent="0.25">
      <c r="A1625">
        <v>8</v>
      </c>
      <c r="B1625">
        <v>801</v>
      </c>
      <c r="C1625">
        <v>10</v>
      </c>
      <c r="D1625">
        <v>305</v>
      </c>
      <c r="E1625">
        <v>7</v>
      </c>
      <c r="F1625">
        <v>0</v>
      </c>
      <c r="G1625">
        <v>2104</v>
      </c>
      <c r="H1625" s="17" t="s">
        <v>2478</v>
      </c>
      <c r="I1625">
        <v>40</v>
      </c>
      <c r="J1625">
        <v>0</v>
      </c>
      <c r="K1625" s="17" t="s">
        <v>3415</v>
      </c>
      <c r="L1625" s="1">
        <v>44615</v>
      </c>
      <c r="M1625">
        <v>1278.48</v>
      </c>
      <c r="N1625" s="17" t="s">
        <v>437</v>
      </c>
      <c r="O1625">
        <v>6</v>
      </c>
      <c r="P1625" s="17" t="s">
        <v>438</v>
      </c>
      <c r="Q1625">
        <v>0</v>
      </c>
      <c r="R1625" s="17" t="s">
        <v>439</v>
      </c>
      <c r="S1625" s="17" t="s">
        <v>440</v>
      </c>
      <c r="T1625" s="17" t="s">
        <v>438</v>
      </c>
      <c r="U1625">
        <v>0</v>
      </c>
      <c r="V1625">
        <v>0</v>
      </c>
      <c r="W1625" s="17" t="s">
        <v>3416</v>
      </c>
      <c r="X1625" s="17" t="s">
        <v>442</v>
      </c>
      <c r="Y1625">
        <v>0</v>
      </c>
      <c r="Z1625" s="17" t="s">
        <v>443</v>
      </c>
      <c r="AA1625" s="17" t="s">
        <v>443</v>
      </c>
      <c r="AB1625" s="17" t="s">
        <v>444</v>
      </c>
      <c r="AC1625">
        <v>0</v>
      </c>
      <c r="AD1625">
        <v>0</v>
      </c>
      <c r="AE1625">
        <v>0</v>
      </c>
      <c r="AF1625">
        <v>2022</v>
      </c>
      <c r="AG1625" s="1">
        <v>44562</v>
      </c>
      <c r="AH1625" s="1">
        <v>44773</v>
      </c>
      <c r="AI1625" s="1">
        <v>44785</v>
      </c>
      <c r="AJ1625" s="17" t="s">
        <v>34</v>
      </c>
      <c r="AK1625" s="17" t="s">
        <v>35</v>
      </c>
      <c r="AL1625" s="17" t="s">
        <v>10388</v>
      </c>
      <c r="AM1625" s="17">
        <f>MONTH(EMPENHO[[#This Row],[data_empenho]])</f>
        <v>2</v>
      </c>
    </row>
    <row r="1626" spans="1:39" x14ac:dyDescent="0.25">
      <c r="A1626">
        <v>8</v>
      </c>
      <c r="B1626">
        <v>801</v>
      </c>
      <c r="C1626">
        <v>10</v>
      </c>
      <c r="D1626">
        <v>301</v>
      </c>
      <c r="E1626">
        <v>6</v>
      </c>
      <c r="F1626">
        <v>0</v>
      </c>
      <c r="G1626">
        <v>2105</v>
      </c>
      <c r="H1626" s="17" t="s">
        <v>2478</v>
      </c>
      <c r="I1626">
        <v>40</v>
      </c>
      <c r="J1626">
        <v>0</v>
      </c>
      <c r="K1626" s="17" t="s">
        <v>3417</v>
      </c>
      <c r="L1626" s="1">
        <v>44615</v>
      </c>
      <c r="M1626">
        <v>2557.96</v>
      </c>
      <c r="N1626" s="17" t="s">
        <v>437</v>
      </c>
      <c r="O1626">
        <v>6</v>
      </c>
      <c r="P1626" s="17" t="s">
        <v>438</v>
      </c>
      <c r="Q1626">
        <v>0</v>
      </c>
      <c r="R1626" s="17" t="s">
        <v>439</v>
      </c>
      <c r="S1626" s="17" t="s">
        <v>440</v>
      </c>
      <c r="T1626" s="17" t="s">
        <v>438</v>
      </c>
      <c r="U1626">
        <v>0</v>
      </c>
      <c r="V1626">
        <v>0</v>
      </c>
      <c r="W1626" s="17" t="s">
        <v>3418</v>
      </c>
      <c r="X1626" s="17" t="s">
        <v>442</v>
      </c>
      <c r="Y1626">
        <v>0</v>
      </c>
      <c r="Z1626" s="17" t="s">
        <v>443</v>
      </c>
      <c r="AA1626" s="17" t="s">
        <v>443</v>
      </c>
      <c r="AB1626" s="17" t="s">
        <v>444</v>
      </c>
      <c r="AC1626">
        <v>0</v>
      </c>
      <c r="AD1626">
        <v>0</v>
      </c>
      <c r="AE1626">
        <v>0</v>
      </c>
      <c r="AF1626">
        <v>2022</v>
      </c>
      <c r="AG1626" s="1">
        <v>44562</v>
      </c>
      <c r="AH1626" s="1">
        <v>44773</v>
      </c>
      <c r="AI1626" s="1">
        <v>44785</v>
      </c>
      <c r="AJ1626" s="17" t="s">
        <v>34</v>
      </c>
      <c r="AK1626" s="17" t="s">
        <v>35</v>
      </c>
      <c r="AL1626" s="17" t="s">
        <v>10388</v>
      </c>
      <c r="AM1626" s="17">
        <f>MONTH(EMPENHO[[#This Row],[data_empenho]])</f>
        <v>2</v>
      </c>
    </row>
    <row r="1627" spans="1:39" x14ac:dyDescent="0.25">
      <c r="A1627">
        <v>8</v>
      </c>
      <c r="B1627">
        <v>801</v>
      </c>
      <c r="C1627">
        <v>10</v>
      </c>
      <c r="D1627">
        <v>301</v>
      </c>
      <c r="E1627">
        <v>6</v>
      </c>
      <c r="F1627">
        <v>0</v>
      </c>
      <c r="G1627">
        <v>2089</v>
      </c>
      <c r="H1627" s="17" t="s">
        <v>2478</v>
      </c>
      <c r="I1627">
        <v>40</v>
      </c>
      <c r="J1627">
        <v>0</v>
      </c>
      <c r="K1627" s="17" t="s">
        <v>3419</v>
      </c>
      <c r="L1627" s="1">
        <v>44615</v>
      </c>
      <c r="M1627">
        <v>666.76</v>
      </c>
      <c r="N1627" s="17" t="s">
        <v>437</v>
      </c>
      <c r="O1627">
        <v>6</v>
      </c>
      <c r="P1627" s="17" t="s">
        <v>438</v>
      </c>
      <c r="Q1627">
        <v>0</v>
      </c>
      <c r="R1627" s="17" t="s">
        <v>439</v>
      </c>
      <c r="S1627" s="17" t="s">
        <v>440</v>
      </c>
      <c r="T1627" s="17" t="s">
        <v>438</v>
      </c>
      <c r="U1627">
        <v>0</v>
      </c>
      <c r="V1627">
        <v>0</v>
      </c>
      <c r="W1627" s="17" t="s">
        <v>3420</v>
      </c>
      <c r="X1627" s="17" t="s">
        <v>442</v>
      </c>
      <c r="Y1627">
        <v>0</v>
      </c>
      <c r="Z1627" s="17" t="s">
        <v>443</v>
      </c>
      <c r="AA1627" s="17" t="s">
        <v>443</v>
      </c>
      <c r="AB1627" s="17" t="s">
        <v>444</v>
      </c>
      <c r="AC1627">
        <v>0</v>
      </c>
      <c r="AD1627">
        <v>0</v>
      </c>
      <c r="AE1627">
        <v>0</v>
      </c>
      <c r="AF1627">
        <v>2022</v>
      </c>
      <c r="AG1627" s="1">
        <v>44562</v>
      </c>
      <c r="AH1627" s="1">
        <v>44773</v>
      </c>
      <c r="AI1627" s="1">
        <v>44785</v>
      </c>
      <c r="AJ1627" s="17" t="s">
        <v>34</v>
      </c>
      <c r="AK1627" s="17" t="s">
        <v>35</v>
      </c>
      <c r="AL1627" s="17" t="s">
        <v>10388</v>
      </c>
      <c r="AM1627" s="17">
        <f>MONTH(EMPENHO[[#This Row],[data_empenho]])</f>
        <v>2</v>
      </c>
    </row>
    <row r="1628" spans="1:39" x14ac:dyDescent="0.25">
      <c r="A1628">
        <v>8</v>
      </c>
      <c r="B1628">
        <v>801</v>
      </c>
      <c r="C1628">
        <v>10</v>
      </c>
      <c r="D1628">
        <v>301</v>
      </c>
      <c r="E1628">
        <v>9</v>
      </c>
      <c r="F1628">
        <v>0</v>
      </c>
      <c r="G1628">
        <v>2109</v>
      </c>
      <c r="H1628" s="17" t="s">
        <v>2478</v>
      </c>
      <c r="I1628">
        <v>40</v>
      </c>
      <c r="J1628">
        <v>0</v>
      </c>
      <c r="K1628" s="17" t="s">
        <v>3421</v>
      </c>
      <c r="L1628" s="1">
        <v>44615</v>
      </c>
      <c r="M1628">
        <v>931.65</v>
      </c>
      <c r="N1628" s="17" t="s">
        <v>437</v>
      </c>
      <c r="O1628">
        <v>6</v>
      </c>
      <c r="P1628" s="17" t="s">
        <v>438</v>
      </c>
      <c r="Q1628">
        <v>0</v>
      </c>
      <c r="R1628" s="17" t="s">
        <v>439</v>
      </c>
      <c r="S1628" s="17" t="s">
        <v>440</v>
      </c>
      <c r="T1628" s="17" t="s">
        <v>438</v>
      </c>
      <c r="U1628">
        <v>0</v>
      </c>
      <c r="V1628">
        <v>0</v>
      </c>
      <c r="W1628" s="17" t="s">
        <v>3422</v>
      </c>
      <c r="X1628" s="17" t="s">
        <v>442</v>
      </c>
      <c r="Y1628">
        <v>0</v>
      </c>
      <c r="Z1628" s="17" t="s">
        <v>443</v>
      </c>
      <c r="AA1628" s="17" t="s">
        <v>443</v>
      </c>
      <c r="AB1628" s="17" t="s">
        <v>444</v>
      </c>
      <c r="AC1628">
        <v>0</v>
      </c>
      <c r="AD1628">
        <v>0</v>
      </c>
      <c r="AE1628">
        <v>0</v>
      </c>
      <c r="AF1628">
        <v>2022</v>
      </c>
      <c r="AG1628" s="1">
        <v>44562</v>
      </c>
      <c r="AH1628" s="1">
        <v>44773</v>
      </c>
      <c r="AI1628" s="1">
        <v>44785</v>
      </c>
      <c r="AJ1628" s="17" t="s">
        <v>34</v>
      </c>
      <c r="AK1628" s="17" t="s">
        <v>35</v>
      </c>
      <c r="AL1628" s="17" t="s">
        <v>10388</v>
      </c>
      <c r="AM1628" s="17">
        <f>MONTH(EMPENHO[[#This Row],[data_empenho]])</f>
        <v>2</v>
      </c>
    </row>
    <row r="1629" spans="1:39" x14ac:dyDescent="0.25">
      <c r="A1629">
        <v>8</v>
      </c>
      <c r="B1629">
        <v>801</v>
      </c>
      <c r="C1629">
        <v>10</v>
      </c>
      <c r="D1629">
        <v>301</v>
      </c>
      <c r="E1629">
        <v>6</v>
      </c>
      <c r="F1629">
        <v>0</v>
      </c>
      <c r="G1629">
        <v>2090</v>
      </c>
      <c r="H1629" s="17" t="s">
        <v>2478</v>
      </c>
      <c r="I1629">
        <v>40</v>
      </c>
      <c r="J1629">
        <v>0</v>
      </c>
      <c r="K1629" s="17" t="s">
        <v>3423</v>
      </c>
      <c r="L1629" s="1">
        <v>44615</v>
      </c>
      <c r="M1629">
        <v>1370.96</v>
      </c>
      <c r="N1629" s="17" t="s">
        <v>437</v>
      </c>
      <c r="O1629">
        <v>6</v>
      </c>
      <c r="P1629" s="17" t="s">
        <v>438</v>
      </c>
      <c r="Q1629">
        <v>0</v>
      </c>
      <c r="R1629" s="17" t="s">
        <v>439</v>
      </c>
      <c r="S1629" s="17" t="s">
        <v>440</v>
      </c>
      <c r="T1629" s="17" t="s">
        <v>438</v>
      </c>
      <c r="U1629">
        <v>0</v>
      </c>
      <c r="V1629">
        <v>0</v>
      </c>
      <c r="W1629" s="17" t="s">
        <v>3424</v>
      </c>
      <c r="X1629" s="17" t="s">
        <v>442</v>
      </c>
      <c r="Y1629">
        <v>0</v>
      </c>
      <c r="Z1629" s="17" t="s">
        <v>443</v>
      </c>
      <c r="AA1629" s="17" t="s">
        <v>443</v>
      </c>
      <c r="AB1629" s="17" t="s">
        <v>444</v>
      </c>
      <c r="AC1629">
        <v>0</v>
      </c>
      <c r="AD1629">
        <v>0</v>
      </c>
      <c r="AE1629">
        <v>0</v>
      </c>
      <c r="AF1629">
        <v>2022</v>
      </c>
      <c r="AG1629" s="1">
        <v>44562</v>
      </c>
      <c r="AH1629" s="1">
        <v>44773</v>
      </c>
      <c r="AI1629" s="1">
        <v>44785</v>
      </c>
      <c r="AJ1629" s="17" t="s">
        <v>34</v>
      </c>
      <c r="AK1629" s="17" t="s">
        <v>35</v>
      </c>
      <c r="AL1629" s="17" t="s">
        <v>10388</v>
      </c>
      <c r="AM1629" s="17">
        <f>MONTH(EMPENHO[[#This Row],[data_empenho]])</f>
        <v>2</v>
      </c>
    </row>
    <row r="1630" spans="1:39" x14ac:dyDescent="0.25">
      <c r="A1630">
        <v>8</v>
      </c>
      <c r="B1630">
        <v>801</v>
      </c>
      <c r="C1630">
        <v>10</v>
      </c>
      <c r="D1630">
        <v>301</v>
      </c>
      <c r="E1630">
        <v>6</v>
      </c>
      <c r="F1630">
        <v>0</v>
      </c>
      <c r="G1630">
        <v>2092</v>
      </c>
      <c r="H1630" s="17" t="s">
        <v>2478</v>
      </c>
      <c r="I1630">
        <v>40</v>
      </c>
      <c r="J1630">
        <v>0</v>
      </c>
      <c r="K1630" s="17" t="s">
        <v>3425</v>
      </c>
      <c r="L1630" s="1">
        <v>44615</v>
      </c>
      <c r="M1630">
        <v>3242.8</v>
      </c>
      <c r="N1630" s="17" t="s">
        <v>437</v>
      </c>
      <c r="O1630">
        <v>6</v>
      </c>
      <c r="P1630" s="17" t="s">
        <v>438</v>
      </c>
      <c r="Q1630">
        <v>0</v>
      </c>
      <c r="R1630" s="17" t="s">
        <v>439</v>
      </c>
      <c r="S1630" s="17" t="s">
        <v>440</v>
      </c>
      <c r="T1630" s="17" t="s">
        <v>438</v>
      </c>
      <c r="U1630">
        <v>0</v>
      </c>
      <c r="V1630">
        <v>0</v>
      </c>
      <c r="W1630" s="17" t="s">
        <v>3426</v>
      </c>
      <c r="X1630" s="17" t="s">
        <v>442</v>
      </c>
      <c r="Y1630">
        <v>0</v>
      </c>
      <c r="Z1630" s="17" t="s">
        <v>443</v>
      </c>
      <c r="AA1630" s="17" t="s">
        <v>443</v>
      </c>
      <c r="AB1630" s="17" t="s">
        <v>444</v>
      </c>
      <c r="AC1630">
        <v>0</v>
      </c>
      <c r="AD1630">
        <v>0</v>
      </c>
      <c r="AE1630">
        <v>0</v>
      </c>
      <c r="AF1630">
        <v>2022</v>
      </c>
      <c r="AG1630" s="1">
        <v>44562</v>
      </c>
      <c r="AH1630" s="1">
        <v>44773</v>
      </c>
      <c r="AI1630" s="1">
        <v>44785</v>
      </c>
      <c r="AJ1630" s="17" t="s">
        <v>34</v>
      </c>
      <c r="AK1630" s="17" t="s">
        <v>35</v>
      </c>
      <c r="AL1630" s="17" t="s">
        <v>10388</v>
      </c>
      <c r="AM1630" s="17">
        <f>MONTH(EMPENHO[[#This Row],[data_empenho]])</f>
        <v>2</v>
      </c>
    </row>
    <row r="1631" spans="1:39" x14ac:dyDescent="0.25">
      <c r="A1631">
        <v>8</v>
      </c>
      <c r="B1631">
        <v>801</v>
      </c>
      <c r="C1631">
        <v>10</v>
      </c>
      <c r="D1631">
        <v>301</v>
      </c>
      <c r="E1631">
        <v>6</v>
      </c>
      <c r="F1631">
        <v>0</v>
      </c>
      <c r="G1631">
        <v>2090</v>
      </c>
      <c r="H1631" s="17" t="s">
        <v>2478</v>
      </c>
      <c r="I1631">
        <v>40</v>
      </c>
      <c r="J1631">
        <v>0</v>
      </c>
      <c r="K1631" s="17" t="s">
        <v>3427</v>
      </c>
      <c r="L1631" s="1">
        <v>44615</v>
      </c>
      <c r="M1631">
        <v>1060.6199999999999</v>
      </c>
      <c r="N1631" s="17" t="s">
        <v>437</v>
      </c>
      <c r="O1631">
        <v>6</v>
      </c>
      <c r="P1631" s="17" t="s">
        <v>438</v>
      </c>
      <c r="Q1631">
        <v>0</v>
      </c>
      <c r="R1631" s="17" t="s">
        <v>439</v>
      </c>
      <c r="S1631" s="17" t="s">
        <v>440</v>
      </c>
      <c r="T1631" s="17" t="s">
        <v>438</v>
      </c>
      <c r="U1631">
        <v>0</v>
      </c>
      <c r="V1631">
        <v>0</v>
      </c>
      <c r="W1631" s="17" t="s">
        <v>3428</v>
      </c>
      <c r="X1631" s="17" t="s">
        <v>442</v>
      </c>
      <c r="Y1631">
        <v>0</v>
      </c>
      <c r="Z1631" s="17" t="s">
        <v>443</v>
      </c>
      <c r="AA1631" s="17" t="s">
        <v>443</v>
      </c>
      <c r="AB1631" s="17" t="s">
        <v>444</v>
      </c>
      <c r="AC1631">
        <v>0</v>
      </c>
      <c r="AD1631">
        <v>0</v>
      </c>
      <c r="AE1631">
        <v>0</v>
      </c>
      <c r="AF1631">
        <v>2022</v>
      </c>
      <c r="AG1631" s="1">
        <v>44562</v>
      </c>
      <c r="AH1631" s="1">
        <v>44773</v>
      </c>
      <c r="AI1631" s="1">
        <v>44785</v>
      </c>
      <c r="AJ1631" s="17" t="s">
        <v>34</v>
      </c>
      <c r="AK1631" s="17" t="s">
        <v>35</v>
      </c>
      <c r="AL1631" s="17" t="s">
        <v>10388</v>
      </c>
      <c r="AM1631" s="17">
        <f>MONTH(EMPENHO[[#This Row],[data_empenho]])</f>
        <v>2</v>
      </c>
    </row>
    <row r="1632" spans="1:39" x14ac:dyDescent="0.25">
      <c r="A1632">
        <v>8</v>
      </c>
      <c r="B1632">
        <v>801</v>
      </c>
      <c r="C1632">
        <v>10</v>
      </c>
      <c r="D1632">
        <v>301</v>
      </c>
      <c r="E1632">
        <v>6</v>
      </c>
      <c r="F1632">
        <v>0</v>
      </c>
      <c r="G1632">
        <v>2092</v>
      </c>
      <c r="H1632" s="17" t="s">
        <v>2478</v>
      </c>
      <c r="I1632">
        <v>40</v>
      </c>
      <c r="J1632">
        <v>0</v>
      </c>
      <c r="K1632" s="17" t="s">
        <v>3429</v>
      </c>
      <c r="L1632" s="1">
        <v>44615</v>
      </c>
      <c r="M1632">
        <v>3162.44</v>
      </c>
      <c r="N1632" s="17" t="s">
        <v>437</v>
      </c>
      <c r="O1632">
        <v>6</v>
      </c>
      <c r="P1632" s="17" t="s">
        <v>438</v>
      </c>
      <c r="Q1632">
        <v>0</v>
      </c>
      <c r="R1632" s="17" t="s">
        <v>439</v>
      </c>
      <c r="S1632" s="17" t="s">
        <v>440</v>
      </c>
      <c r="T1632" s="17" t="s">
        <v>438</v>
      </c>
      <c r="U1632">
        <v>0</v>
      </c>
      <c r="V1632">
        <v>0</v>
      </c>
      <c r="W1632" s="17" t="s">
        <v>3430</v>
      </c>
      <c r="X1632" s="17" t="s">
        <v>442</v>
      </c>
      <c r="Y1632">
        <v>0</v>
      </c>
      <c r="Z1632" s="17" t="s">
        <v>443</v>
      </c>
      <c r="AA1632" s="17" t="s">
        <v>443</v>
      </c>
      <c r="AB1632" s="17" t="s">
        <v>444</v>
      </c>
      <c r="AC1632">
        <v>0</v>
      </c>
      <c r="AD1632">
        <v>0</v>
      </c>
      <c r="AE1632">
        <v>0</v>
      </c>
      <c r="AF1632">
        <v>2022</v>
      </c>
      <c r="AG1632" s="1">
        <v>44562</v>
      </c>
      <c r="AH1632" s="1">
        <v>44773</v>
      </c>
      <c r="AI1632" s="1">
        <v>44785</v>
      </c>
      <c r="AJ1632" s="17" t="s">
        <v>34</v>
      </c>
      <c r="AK1632" s="17" t="s">
        <v>35</v>
      </c>
      <c r="AL1632" s="17" t="s">
        <v>10388</v>
      </c>
      <c r="AM1632" s="17">
        <f>MONTH(EMPENHO[[#This Row],[data_empenho]])</f>
        <v>2</v>
      </c>
    </row>
    <row r="1633" spans="1:39" x14ac:dyDescent="0.25">
      <c r="A1633">
        <v>8</v>
      </c>
      <c r="B1633">
        <v>801</v>
      </c>
      <c r="C1633">
        <v>10</v>
      </c>
      <c r="D1633">
        <v>302</v>
      </c>
      <c r="E1633">
        <v>8</v>
      </c>
      <c r="F1633">
        <v>0</v>
      </c>
      <c r="G1633">
        <v>2096</v>
      </c>
      <c r="H1633" s="17" t="s">
        <v>2478</v>
      </c>
      <c r="I1633">
        <v>40</v>
      </c>
      <c r="J1633">
        <v>0</v>
      </c>
      <c r="K1633" s="17" t="s">
        <v>3431</v>
      </c>
      <c r="L1633" s="1">
        <v>44615</v>
      </c>
      <c r="M1633">
        <v>4404.2700000000004</v>
      </c>
      <c r="N1633" s="17" t="s">
        <v>437</v>
      </c>
      <c r="O1633">
        <v>6</v>
      </c>
      <c r="P1633" s="17" t="s">
        <v>438</v>
      </c>
      <c r="Q1633">
        <v>0</v>
      </c>
      <c r="R1633" s="17" t="s">
        <v>439</v>
      </c>
      <c r="S1633" s="17" t="s">
        <v>440</v>
      </c>
      <c r="T1633" s="17" t="s">
        <v>438</v>
      </c>
      <c r="U1633">
        <v>0</v>
      </c>
      <c r="V1633">
        <v>0</v>
      </c>
      <c r="W1633" s="17" t="s">
        <v>3432</v>
      </c>
      <c r="X1633" s="17" t="s">
        <v>442</v>
      </c>
      <c r="Y1633">
        <v>0</v>
      </c>
      <c r="Z1633" s="17" t="s">
        <v>443</v>
      </c>
      <c r="AA1633" s="17" t="s">
        <v>443</v>
      </c>
      <c r="AB1633" s="17" t="s">
        <v>444</v>
      </c>
      <c r="AC1633">
        <v>0</v>
      </c>
      <c r="AD1633">
        <v>0</v>
      </c>
      <c r="AE1633">
        <v>0</v>
      </c>
      <c r="AF1633">
        <v>2022</v>
      </c>
      <c r="AG1633" s="1">
        <v>44562</v>
      </c>
      <c r="AH1633" s="1">
        <v>44773</v>
      </c>
      <c r="AI1633" s="1">
        <v>44785</v>
      </c>
      <c r="AJ1633" s="17" t="s">
        <v>34</v>
      </c>
      <c r="AK1633" s="17" t="s">
        <v>35</v>
      </c>
      <c r="AL1633" s="17" t="s">
        <v>10388</v>
      </c>
      <c r="AM1633" s="17">
        <f>MONTH(EMPENHO[[#This Row],[data_empenho]])</f>
        <v>2</v>
      </c>
    </row>
    <row r="1634" spans="1:39" x14ac:dyDescent="0.25">
      <c r="A1634">
        <v>8</v>
      </c>
      <c r="B1634">
        <v>801</v>
      </c>
      <c r="C1634">
        <v>10</v>
      </c>
      <c r="D1634">
        <v>301</v>
      </c>
      <c r="E1634">
        <v>6</v>
      </c>
      <c r="F1634">
        <v>0</v>
      </c>
      <c r="G1634">
        <v>2092</v>
      </c>
      <c r="H1634" s="17" t="s">
        <v>2478</v>
      </c>
      <c r="I1634">
        <v>40</v>
      </c>
      <c r="J1634">
        <v>0</v>
      </c>
      <c r="K1634" s="17" t="s">
        <v>3433</v>
      </c>
      <c r="L1634" s="1">
        <v>44615</v>
      </c>
      <c r="M1634">
        <v>252.18</v>
      </c>
      <c r="N1634" s="17" t="s">
        <v>437</v>
      </c>
      <c r="O1634">
        <v>6</v>
      </c>
      <c r="P1634" s="17" t="s">
        <v>438</v>
      </c>
      <c r="Q1634">
        <v>0</v>
      </c>
      <c r="R1634" s="17" t="s">
        <v>439</v>
      </c>
      <c r="S1634" s="17" t="s">
        <v>440</v>
      </c>
      <c r="T1634" s="17" t="s">
        <v>438</v>
      </c>
      <c r="U1634">
        <v>0</v>
      </c>
      <c r="V1634">
        <v>0</v>
      </c>
      <c r="W1634" s="17" t="s">
        <v>3434</v>
      </c>
      <c r="X1634" s="17" t="s">
        <v>442</v>
      </c>
      <c r="Y1634">
        <v>0</v>
      </c>
      <c r="Z1634" s="17" t="s">
        <v>443</v>
      </c>
      <c r="AA1634" s="17" t="s">
        <v>443</v>
      </c>
      <c r="AB1634" s="17" t="s">
        <v>444</v>
      </c>
      <c r="AC1634">
        <v>0</v>
      </c>
      <c r="AD1634">
        <v>0</v>
      </c>
      <c r="AE1634">
        <v>0</v>
      </c>
      <c r="AF1634">
        <v>2022</v>
      </c>
      <c r="AG1634" s="1">
        <v>44562</v>
      </c>
      <c r="AH1634" s="1">
        <v>44773</v>
      </c>
      <c r="AI1634" s="1">
        <v>44785</v>
      </c>
      <c r="AJ1634" s="17" t="s">
        <v>34</v>
      </c>
      <c r="AK1634" s="17" t="s">
        <v>35</v>
      </c>
      <c r="AL1634" s="17" t="s">
        <v>10388</v>
      </c>
      <c r="AM1634" s="17">
        <f>MONTH(EMPENHO[[#This Row],[data_empenho]])</f>
        <v>2</v>
      </c>
    </row>
    <row r="1635" spans="1:39" x14ac:dyDescent="0.25">
      <c r="A1635">
        <v>8</v>
      </c>
      <c r="B1635">
        <v>801</v>
      </c>
      <c r="C1635">
        <v>10</v>
      </c>
      <c r="D1635">
        <v>302</v>
      </c>
      <c r="E1635">
        <v>8</v>
      </c>
      <c r="F1635">
        <v>0</v>
      </c>
      <c r="G1635">
        <v>2096</v>
      </c>
      <c r="H1635" s="17" t="s">
        <v>2478</v>
      </c>
      <c r="I1635">
        <v>40</v>
      </c>
      <c r="J1635">
        <v>0</v>
      </c>
      <c r="K1635" s="17" t="s">
        <v>3435</v>
      </c>
      <c r="L1635" s="1">
        <v>44615</v>
      </c>
      <c r="M1635">
        <v>1303.74</v>
      </c>
      <c r="N1635" s="17" t="s">
        <v>437</v>
      </c>
      <c r="O1635">
        <v>6</v>
      </c>
      <c r="P1635" s="17" t="s">
        <v>438</v>
      </c>
      <c r="Q1635">
        <v>0</v>
      </c>
      <c r="R1635" s="17" t="s">
        <v>439</v>
      </c>
      <c r="S1635" s="17" t="s">
        <v>440</v>
      </c>
      <c r="T1635" s="17" t="s">
        <v>438</v>
      </c>
      <c r="U1635">
        <v>0</v>
      </c>
      <c r="V1635">
        <v>0</v>
      </c>
      <c r="W1635" s="17" t="s">
        <v>3436</v>
      </c>
      <c r="X1635" s="17" t="s">
        <v>442</v>
      </c>
      <c r="Y1635">
        <v>0</v>
      </c>
      <c r="Z1635" s="17" t="s">
        <v>443</v>
      </c>
      <c r="AA1635" s="17" t="s">
        <v>443</v>
      </c>
      <c r="AB1635" s="17" t="s">
        <v>444</v>
      </c>
      <c r="AC1635">
        <v>0</v>
      </c>
      <c r="AD1635">
        <v>0</v>
      </c>
      <c r="AE1635">
        <v>0</v>
      </c>
      <c r="AF1635">
        <v>2022</v>
      </c>
      <c r="AG1635" s="1">
        <v>44562</v>
      </c>
      <c r="AH1635" s="1">
        <v>44773</v>
      </c>
      <c r="AI1635" s="1">
        <v>44785</v>
      </c>
      <c r="AJ1635" s="17" t="s">
        <v>34</v>
      </c>
      <c r="AK1635" s="17" t="s">
        <v>35</v>
      </c>
      <c r="AL1635" s="17" t="s">
        <v>10388</v>
      </c>
      <c r="AM1635" s="17">
        <f>MONTH(EMPENHO[[#This Row],[data_empenho]])</f>
        <v>2</v>
      </c>
    </row>
    <row r="1636" spans="1:39" x14ac:dyDescent="0.25">
      <c r="A1636">
        <v>12</v>
      </c>
      <c r="B1636">
        <v>1201</v>
      </c>
      <c r="C1636">
        <v>9</v>
      </c>
      <c r="D1636">
        <v>122</v>
      </c>
      <c r="E1636">
        <v>1</v>
      </c>
      <c r="F1636">
        <v>0</v>
      </c>
      <c r="G1636">
        <v>2066</v>
      </c>
      <c r="H1636" s="17" t="s">
        <v>2478</v>
      </c>
      <c r="I1636">
        <v>50</v>
      </c>
      <c r="J1636">
        <v>0</v>
      </c>
      <c r="K1636" s="17" t="s">
        <v>3437</v>
      </c>
      <c r="L1636" s="1">
        <v>44615</v>
      </c>
      <c r="M1636">
        <v>1262.52</v>
      </c>
      <c r="N1636" s="17" t="s">
        <v>437</v>
      </c>
      <c r="O1636">
        <v>6</v>
      </c>
      <c r="P1636" s="17" t="s">
        <v>438</v>
      </c>
      <c r="Q1636">
        <v>0</v>
      </c>
      <c r="R1636" s="17" t="s">
        <v>439</v>
      </c>
      <c r="S1636" s="17" t="s">
        <v>440</v>
      </c>
      <c r="T1636" s="17" t="s">
        <v>438</v>
      </c>
      <c r="U1636">
        <v>0</v>
      </c>
      <c r="V1636">
        <v>0</v>
      </c>
      <c r="W1636" s="17" t="s">
        <v>3438</v>
      </c>
      <c r="X1636" s="17" t="s">
        <v>442</v>
      </c>
      <c r="Y1636">
        <v>0</v>
      </c>
      <c r="Z1636" s="17" t="s">
        <v>443</v>
      </c>
      <c r="AA1636" s="17" t="s">
        <v>443</v>
      </c>
      <c r="AB1636" s="17" t="s">
        <v>444</v>
      </c>
      <c r="AC1636">
        <v>0</v>
      </c>
      <c r="AD1636">
        <v>0</v>
      </c>
      <c r="AE1636">
        <v>0</v>
      </c>
      <c r="AF1636">
        <v>2022</v>
      </c>
      <c r="AG1636" s="1">
        <v>44562</v>
      </c>
      <c r="AH1636" s="1">
        <v>44773</v>
      </c>
      <c r="AI1636" s="1">
        <v>44785</v>
      </c>
      <c r="AJ1636" s="17" t="s">
        <v>34</v>
      </c>
      <c r="AK1636" s="17" t="s">
        <v>35</v>
      </c>
      <c r="AL1636" s="17" t="s">
        <v>10388</v>
      </c>
      <c r="AM1636" s="17">
        <f>MONTH(EMPENHO[[#This Row],[data_empenho]])</f>
        <v>2</v>
      </c>
    </row>
    <row r="1637" spans="1:39" x14ac:dyDescent="0.25">
      <c r="A1637">
        <v>12</v>
      </c>
      <c r="B1637">
        <v>1201</v>
      </c>
      <c r="C1637">
        <v>9</v>
      </c>
      <c r="D1637">
        <v>122</v>
      </c>
      <c r="E1637">
        <v>1</v>
      </c>
      <c r="F1637">
        <v>0</v>
      </c>
      <c r="G1637">
        <v>2066</v>
      </c>
      <c r="H1637" s="17" t="s">
        <v>2478</v>
      </c>
      <c r="I1637">
        <v>50</v>
      </c>
      <c r="J1637">
        <v>0</v>
      </c>
      <c r="K1637" s="17" t="s">
        <v>3439</v>
      </c>
      <c r="L1637" s="1">
        <v>44615</v>
      </c>
      <c r="M1637">
        <v>454.48</v>
      </c>
      <c r="N1637" s="17" t="s">
        <v>437</v>
      </c>
      <c r="O1637">
        <v>6</v>
      </c>
      <c r="P1637" s="17" t="s">
        <v>438</v>
      </c>
      <c r="Q1637">
        <v>0</v>
      </c>
      <c r="R1637" s="17" t="s">
        <v>439</v>
      </c>
      <c r="S1637" s="17" t="s">
        <v>440</v>
      </c>
      <c r="T1637" s="17" t="s">
        <v>438</v>
      </c>
      <c r="U1637">
        <v>0</v>
      </c>
      <c r="V1637">
        <v>0</v>
      </c>
      <c r="W1637" s="17" t="s">
        <v>3440</v>
      </c>
      <c r="X1637" s="17" t="s">
        <v>442</v>
      </c>
      <c r="Y1637">
        <v>0</v>
      </c>
      <c r="Z1637" s="17" t="s">
        <v>443</v>
      </c>
      <c r="AA1637" s="17" t="s">
        <v>443</v>
      </c>
      <c r="AB1637" s="17" t="s">
        <v>444</v>
      </c>
      <c r="AC1637">
        <v>0</v>
      </c>
      <c r="AD1637">
        <v>0</v>
      </c>
      <c r="AE1637">
        <v>0</v>
      </c>
      <c r="AF1637">
        <v>2022</v>
      </c>
      <c r="AG1637" s="1">
        <v>44562</v>
      </c>
      <c r="AH1637" s="1">
        <v>44773</v>
      </c>
      <c r="AI1637" s="1">
        <v>44785</v>
      </c>
      <c r="AJ1637" s="17" t="s">
        <v>34</v>
      </c>
      <c r="AK1637" s="17" t="s">
        <v>35</v>
      </c>
      <c r="AL1637" s="17" t="s">
        <v>10388</v>
      </c>
      <c r="AM1637" s="17">
        <f>MONTH(EMPENHO[[#This Row],[data_empenho]])</f>
        <v>2</v>
      </c>
    </row>
    <row r="1638" spans="1:39" x14ac:dyDescent="0.25">
      <c r="A1638">
        <v>3</v>
      </c>
      <c r="B1638">
        <v>301</v>
      </c>
      <c r="C1638">
        <v>9</v>
      </c>
      <c r="D1638">
        <v>272</v>
      </c>
      <c r="E1638">
        <v>20</v>
      </c>
      <c r="F1638">
        <v>0</v>
      </c>
      <c r="G1638">
        <v>9</v>
      </c>
      <c r="H1638" s="17" t="s">
        <v>2478</v>
      </c>
      <c r="I1638">
        <v>1</v>
      </c>
      <c r="J1638">
        <v>0</v>
      </c>
      <c r="K1638" s="17" t="s">
        <v>3441</v>
      </c>
      <c r="L1638" s="1">
        <v>44615</v>
      </c>
      <c r="M1638">
        <v>45570.95</v>
      </c>
      <c r="N1638" s="17" t="s">
        <v>437</v>
      </c>
      <c r="O1638">
        <v>6</v>
      </c>
      <c r="P1638" s="17" t="s">
        <v>438</v>
      </c>
      <c r="Q1638">
        <v>0</v>
      </c>
      <c r="R1638" s="17" t="s">
        <v>439</v>
      </c>
      <c r="S1638" s="17" t="s">
        <v>440</v>
      </c>
      <c r="T1638" s="17" t="s">
        <v>438</v>
      </c>
      <c r="U1638">
        <v>0</v>
      </c>
      <c r="V1638">
        <v>0</v>
      </c>
      <c r="W1638" s="17" t="s">
        <v>3442</v>
      </c>
      <c r="X1638" s="17" t="s">
        <v>442</v>
      </c>
      <c r="Y1638">
        <v>0</v>
      </c>
      <c r="Z1638" s="17" t="s">
        <v>443</v>
      </c>
      <c r="AA1638" s="17" t="s">
        <v>443</v>
      </c>
      <c r="AB1638" s="17" t="s">
        <v>444</v>
      </c>
      <c r="AC1638">
        <v>0</v>
      </c>
      <c r="AD1638">
        <v>0</v>
      </c>
      <c r="AE1638">
        <v>0</v>
      </c>
      <c r="AF1638">
        <v>2022</v>
      </c>
      <c r="AG1638" s="1">
        <v>44562</v>
      </c>
      <c r="AH1638" s="1">
        <v>44773</v>
      </c>
      <c r="AI1638" s="1">
        <v>44785</v>
      </c>
      <c r="AJ1638" s="17" t="s">
        <v>34</v>
      </c>
      <c r="AK1638" s="17" t="s">
        <v>35</v>
      </c>
      <c r="AL1638" s="17" t="s">
        <v>10388</v>
      </c>
      <c r="AM1638" s="17">
        <f>MONTH(EMPENHO[[#This Row],[data_empenho]])</f>
        <v>2</v>
      </c>
    </row>
    <row r="1639" spans="1:39" x14ac:dyDescent="0.25">
      <c r="A1639">
        <v>3</v>
      </c>
      <c r="B1639">
        <v>301</v>
      </c>
      <c r="C1639">
        <v>9</v>
      </c>
      <c r="D1639">
        <v>272</v>
      </c>
      <c r="E1639">
        <v>20</v>
      </c>
      <c r="F1639">
        <v>0</v>
      </c>
      <c r="G1639">
        <v>9</v>
      </c>
      <c r="H1639" s="17" t="s">
        <v>2478</v>
      </c>
      <c r="I1639">
        <v>1</v>
      </c>
      <c r="J1639">
        <v>0</v>
      </c>
      <c r="K1639" s="17" t="s">
        <v>3441</v>
      </c>
      <c r="L1639" s="1">
        <v>44629</v>
      </c>
      <c r="M1639">
        <v>-45570.95</v>
      </c>
      <c r="N1639" s="17" t="s">
        <v>451</v>
      </c>
      <c r="O1639">
        <v>6</v>
      </c>
      <c r="P1639" s="17" t="s">
        <v>438</v>
      </c>
      <c r="Q1639">
        <v>0</v>
      </c>
      <c r="R1639" s="17" t="s">
        <v>439</v>
      </c>
      <c r="S1639" s="17" t="s">
        <v>440</v>
      </c>
      <c r="T1639" s="17" t="s">
        <v>438</v>
      </c>
      <c r="U1639">
        <v>0</v>
      </c>
      <c r="V1639">
        <v>0</v>
      </c>
      <c r="W1639" s="17" t="s">
        <v>4210</v>
      </c>
      <c r="X1639" s="17" t="s">
        <v>442</v>
      </c>
      <c r="Y1639">
        <v>0</v>
      </c>
      <c r="Z1639" s="17" t="s">
        <v>443</v>
      </c>
      <c r="AA1639" s="17" t="s">
        <v>443</v>
      </c>
      <c r="AB1639" s="17" t="s">
        <v>444</v>
      </c>
      <c r="AC1639">
        <v>0</v>
      </c>
      <c r="AD1639">
        <v>0</v>
      </c>
      <c r="AE1639">
        <v>0</v>
      </c>
      <c r="AF1639">
        <v>2022</v>
      </c>
      <c r="AG1639" s="1">
        <v>44562</v>
      </c>
      <c r="AH1639" s="1">
        <v>44773</v>
      </c>
      <c r="AI1639" s="1">
        <v>44785</v>
      </c>
      <c r="AJ1639" s="17" t="s">
        <v>34</v>
      </c>
      <c r="AK1639" s="17" t="s">
        <v>35</v>
      </c>
      <c r="AL1639" s="17" t="s">
        <v>10388</v>
      </c>
      <c r="AM1639" s="17">
        <f>MONTH(EMPENHO[[#This Row],[data_empenho]])</f>
        <v>3</v>
      </c>
    </row>
    <row r="1640" spans="1:39" x14ac:dyDescent="0.25">
      <c r="A1640">
        <v>5</v>
      </c>
      <c r="B1640">
        <v>502</v>
      </c>
      <c r="C1640">
        <v>12</v>
      </c>
      <c r="D1640">
        <v>272</v>
      </c>
      <c r="E1640">
        <v>20</v>
      </c>
      <c r="F1640">
        <v>0</v>
      </c>
      <c r="G1640">
        <v>16</v>
      </c>
      <c r="H1640" s="17" t="s">
        <v>2478</v>
      </c>
      <c r="I1640">
        <v>31</v>
      </c>
      <c r="J1640">
        <v>0</v>
      </c>
      <c r="K1640" s="17" t="s">
        <v>3443</v>
      </c>
      <c r="L1640" s="1">
        <v>44615</v>
      </c>
      <c r="M1640">
        <v>63054.27</v>
      </c>
      <c r="N1640" s="17" t="s">
        <v>437</v>
      </c>
      <c r="O1640">
        <v>6</v>
      </c>
      <c r="P1640" s="17" t="s">
        <v>438</v>
      </c>
      <c r="Q1640">
        <v>501</v>
      </c>
      <c r="R1640" s="17" t="s">
        <v>439</v>
      </c>
      <c r="S1640" s="17" t="s">
        <v>440</v>
      </c>
      <c r="T1640" s="17" t="s">
        <v>438</v>
      </c>
      <c r="U1640">
        <v>0</v>
      </c>
      <c r="V1640">
        <v>0</v>
      </c>
      <c r="W1640" s="17" t="s">
        <v>3444</v>
      </c>
      <c r="X1640" s="17" t="s">
        <v>442</v>
      </c>
      <c r="Y1640">
        <v>0</v>
      </c>
      <c r="Z1640" s="17" t="s">
        <v>443</v>
      </c>
      <c r="AA1640" s="17" t="s">
        <v>443</v>
      </c>
      <c r="AB1640" s="17" t="s">
        <v>444</v>
      </c>
      <c r="AC1640">
        <v>0</v>
      </c>
      <c r="AD1640">
        <v>0</v>
      </c>
      <c r="AE1640">
        <v>0</v>
      </c>
      <c r="AF1640">
        <v>2022</v>
      </c>
      <c r="AG1640" s="1">
        <v>44562</v>
      </c>
      <c r="AH1640" s="1">
        <v>44773</v>
      </c>
      <c r="AI1640" s="1">
        <v>44785</v>
      </c>
      <c r="AJ1640" s="17" t="s">
        <v>34</v>
      </c>
      <c r="AK1640" s="17" t="s">
        <v>35</v>
      </c>
      <c r="AL1640" s="17" t="s">
        <v>10388</v>
      </c>
      <c r="AM1640" s="17">
        <f>MONTH(EMPENHO[[#This Row],[data_empenho]])</f>
        <v>2</v>
      </c>
    </row>
    <row r="1641" spans="1:39" x14ac:dyDescent="0.25">
      <c r="A1641">
        <v>5</v>
      </c>
      <c r="B1641">
        <v>502</v>
      </c>
      <c r="C1641">
        <v>12</v>
      </c>
      <c r="D1641">
        <v>272</v>
      </c>
      <c r="E1641">
        <v>20</v>
      </c>
      <c r="F1641">
        <v>0</v>
      </c>
      <c r="G1641">
        <v>16</v>
      </c>
      <c r="H1641" s="17" t="s">
        <v>2478</v>
      </c>
      <c r="I1641">
        <v>31</v>
      </c>
      <c r="J1641">
        <v>0</v>
      </c>
      <c r="K1641" s="17" t="s">
        <v>3443</v>
      </c>
      <c r="L1641" s="1">
        <v>44629</v>
      </c>
      <c r="M1641">
        <v>-63054.27</v>
      </c>
      <c r="N1641" s="17" t="s">
        <v>451</v>
      </c>
      <c r="O1641">
        <v>6</v>
      </c>
      <c r="P1641" s="17" t="s">
        <v>438</v>
      </c>
      <c r="Q1641">
        <v>501</v>
      </c>
      <c r="R1641" s="17" t="s">
        <v>439</v>
      </c>
      <c r="S1641" s="17" t="s">
        <v>440</v>
      </c>
      <c r="T1641" s="17" t="s">
        <v>438</v>
      </c>
      <c r="U1641">
        <v>0</v>
      </c>
      <c r="V1641">
        <v>0</v>
      </c>
      <c r="W1641" s="17" t="s">
        <v>4211</v>
      </c>
      <c r="X1641" s="17" t="s">
        <v>442</v>
      </c>
      <c r="Y1641">
        <v>0</v>
      </c>
      <c r="Z1641" s="17" t="s">
        <v>443</v>
      </c>
      <c r="AA1641" s="17" t="s">
        <v>443</v>
      </c>
      <c r="AB1641" s="17" t="s">
        <v>444</v>
      </c>
      <c r="AC1641">
        <v>0</v>
      </c>
      <c r="AD1641">
        <v>0</v>
      </c>
      <c r="AE1641">
        <v>0</v>
      </c>
      <c r="AF1641">
        <v>2022</v>
      </c>
      <c r="AG1641" s="1">
        <v>44562</v>
      </c>
      <c r="AH1641" s="1">
        <v>44773</v>
      </c>
      <c r="AI1641" s="1">
        <v>44785</v>
      </c>
      <c r="AJ1641" s="17" t="s">
        <v>34</v>
      </c>
      <c r="AK1641" s="17" t="s">
        <v>35</v>
      </c>
      <c r="AL1641" s="17" t="s">
        <v>10388</v>
      </c>
      <c r="AM1641" s="17">
        <f>MONTH(EMPENHO[[#This Row],[data_empenho]])</f>
        <v>3</v>
      </c>
    </row>
    <row r="1642" spans="1:39" x14ac:dyDescent="0.25">
      <c r="A1642">
        <v>8</v>
      </c>
      <c r="B1642">
        <v>801</v>
      </c>
      <c r="C1642">
        <v>10</v>
      </c>
      <c r="D1642">
        <v>272</v>
      </c>
      <c r="E1642">
        <v>20</v>
      </c>
      <c r="F1642">
        <v>0</v>
      </c>
      <c r="G1642">
        <v>21</v>
      </c>
      <c r="H1642" s="17" t="s">
        <v>2478</v>
      </c>
      <c r="I1642">
        <v>40</v>
      </c>
      <c r="J1642">
        <v>0</v>
      </c>
      <c r="K1642" s="17" t="s">
        <v>3445</v>
      </c>
      <c r="L1642" s="1">
        <v>44615</v>
      </c>
      <c r="M1642">
        <v>28448.37</v>
      </c>
      <c r="N1642" s="17" t="s">
        <v>437</v>
      </c>
      <c r="O1642">
        <v>6</v>
      </c>
      <c r="P1642" s="17" t="s">
        <v>438</v>
      </c>
      <c r="Q1642">
        <v>0</v>
      </c>
      <c r="R1642" s="17" t="s">
        <v>439</v>
      </c>
      <c r="S1642" s="17" t="s">
        <v>440</v>
      </c>
      <c r="T1642" s="17" t="s">
        <v>438</v>
      </c>
      <c r="U1642">
        <v>0</v>
      </c>
      <c r="V1642">
        <v>0</v>
      </c>
      <c r="W1642" s="17" t="s">
        <v>3446</v>
      </c>
      <c r="X1642" s="17" t="s">
        <v>442</v>
      </c>
      <c r="Y1642">
        <v>0</v>
      </c>
      <c r="Z1642" s="17" t="s">
        <v>443</v>
      </c>
      <c r="AA1642" s="17" t="s">
        <v>443</v>
      </c>
      <c r="AB1642" s="17" t="s">
        <v>444</v>
      </c>
      <c r="AC1642">
        <v>0</v>
      </c>
      <c r="AD1642">
        <v>0</v>
      </c>
      <c r="AE1642">
        <v>0</v>
      </c>
      <c r="AF1642">
        <v>2022</v>
      </c>
      <c r="AG1642" s="1">
        <v>44562</v>
      </c>
      <c r="AH1642" s="1">
        <v>44773</v>
      </c>
      <c r="AI1642" s="1">
        <v>44785</v>
      </c>
      <c r="AJ1642" s="17" t="s">
        <v>34</v>
      </c>
      <c r="AK1642" s="17" t="s">
        <v>35</v>
      </c>
      <c r="AL1642" s="17" t="s">
        <v>10388</v>
      </c>
      <c r="AM1642" s="17">
        <f>MONTH(EMPENHO[[#This Row],[data_empenho]])</f>
        <v>2</v>
      </c>
    </row>
    <row r="1643" spans="1:39" x14ac:dyDescent="0.25">
      <c r="A1643">
        <v>8</v>
      </c>
      <c r="B1643">
        <v>801</v>
      </c>
      <c r="C1643">
        <v>10</v>
      </c>
      <c r="D1643">
        <v>272</v>
      </c>
      <c r="E1643">
        <v>20</v>
      </c>
      <c r="F1643">
        <v>0</v>
      </c>
      <c r="G1643">
        <v>21</v>
      </c>
      <c r="H1643" s="17" t="s">
        <v>2478</v>
      </c>
      <c r="I1643">
        <v>40</v>
      </c>
      <c r="J1643">
        <v>0</v>
      </c>
      <c r="K1643" s="17" t="s">
        <v>3445</v>
      </c>
      <c r="L1643" s="1">
        <v>44629</v>
      </c>
      <c r="M1643">
        <v>-28448.37</v>
      </c>
      <c r="N1643" s="17" t="s">
        <v>451</v>
      </c>
      <c r="O1643">
        <v>6</v>
      </c>
      <c r="P1643" s="17" t="s">
        <v>438</v>
      </c>
      <c r="Q1643">
        <v>0</v>
      </c>
      <c r="R1643" s="17" t="s">
        <v>439</v>
      </c>
      <c r="S1643" s="17" t="s">
        <v>440</v>
      </c>
      <c r="T1643" s="17" t="s">
        <v>438</v>
      </c>
      <c r="U1643">
        <v>0</v>
      </c>
      <c r="V1643">
        <v>0</v>
      </c>
      <c r="W1643" s="17" t="s">
        <v>4211</v>
      </c>
      <c r="X1643" s="17" t="s">
        <v>442</v>
      </c>
      <c r="Y1643">
        <v>0</v>
      </c>
      <c r="Z1643" s="17" t="s">
        <v>443</v>
      </c>
      <c r="AA1643" s="17" t="s">
        <v>443</v>
      </c>
      <c r="AB1643" s="17" t="s">
        <v>444</v>
      </c>
      <c r="AC1643">
        <v>0</v>
      </c>
      <c r="AD1643">
        <v>0</v>
      </c>
      <c r="AE1643">
        <v>0</v>
      </c>
      <c r="AF1643">
        <v>2022</v>
      </c>
      <c r="AG1643" s="1">
        <v>44562</v>
      </c>
      <c r="AH1643" s="1">
        <v>44773</v>
      </c>
      <c r="AI1643" s="1">
        <v>44785</v>
      </c>
      <c r="AJ1643" s="17" t="s">
        <v>34</v>
      </c>
      <c r="AK1643" s="17" t="s">
        <v>35</v>
      </c>
      <c r="AL1643" s="17" t="s">
        <v>10388</v>
      </c>
      <c r="AM1643" s="17">
        <f>MONTH(EMPENHO[[#This Row],[data_empenho]])</f>
        <v>3</v>
      </c>
    </row>
    <row r="1644" spans="1:39" x14ac:dyDescent="0.25">
      <c r="A1644">
        <v>3</v>
      </c>
      <c r="B1644">
        <v>301</v>
      </c>
      <c r="C1644">
        <v>9</v>
      </c>
      <c r="D1644">
        <v>272</v>
      </c>
      <c r="E1644">
        <v>20</v>
      </c>
      <c r="F1644">
        <v>0</v>
      </c>
      <c r="G1644">
        <v>9</v>
      </c>
      <c r="H1644" s="17" t="s">
        <v>1847</v>
      </c>
      <c r="I1644">
        <v>1</v>
      </c>
      <c r="J1644">
        <v>0</v>
      </c>
      <c r="K1644" s="17" t="s">
        <v>3447</v>
      </c>
      <c r="L1644" s="1">
        <v>44615</v>
      </c>
      <c r="M1644">
        <v>1647.59</v>
      </c>
      <c r="N1644" s="17" t="s">
        <v>437</v>
      </c>
      <c r="O1644">
        <v>6</v>
      </c>
      <c r="P1644" s="17" t="s">
        <v>438</v>
      </c>
      <c r="Q1644">
        <v>0</v>
      </c>
      <c r="R1644" s="17" t="s">
        <v>439</v>
      </c>
      <c r="S1644" s="17" t="s">
        <v>440</v>
      </c>
      <c r="T1644" s="17" t="s">
        <v>438</v>
      </c>
      <c r="U1644">
        <v>0</v>
      </c>
      <c r="V1644">
        <v>0</v>
      </c>
      <c r="W1644" s="17" t="s">
        <v>3448</v>
      </c>
      <c r="X1644" s="17" t="s">
        <v>442</v>
      </c>
      <c r="Y1644">
        <v>0</v>
      </c>
      <c r="Z1644" s="17" t="s">
        <v>443</v>
      </c>
      <c r="AA1644" s="17" t="s">
        <v>443</v>
      </c>
      <c r="AB1644" s="17" t="s">
        <v>444</v>
      </c>
      <c r="AC1644">
        <v>0</v>
      </c>
      <c r="AD1644">
        <v>0</v>
      </c>
      <c r="AE1644">
        <v>0</v>
      </c>
      <c r="AF1644">
        <v>2022</v>
      </c>
      <c r="AG1644" s="1">
        <v>44562</v>
      </c>
      <c r="AH1644" s="1">
        <v>44773</v>
      </c>
      <c r="AI1644" s="1">
        <v>44785</v>
      </c>
      <c r="AJ1644" s="17" t="s">
        <v>34</v>
      </c>
      <c r="AK1644" s="17" t="s">
        <v>35</v>
      </c>
      <c r="AL1644" s="17" t="s">
        <v>10388</v>
      </c>
      <c r="AM1644" s="17">
        <f>MONTH(EMPENHO[[#This Row],[data_empenho]])</f>
        <v>2</v>
      </c>
    </row>
    <row r="1645" spans="1:39" x14ac:dyDescent="0.25">
      <c r="A1645">
        <v>3</v>
      </c>
      <c r="B1645">
        <v>301</v>
      </c>
      <c r="C1645">
        <v>9</v>
      </c>
      <c r="D1645">
        <v>272</v>
      </c>
      <c r="E1645">
        <v>20</v>
      </c>
      <c r="F1645">
        <v>0</v>
      </c>
      <c r="G1645">
        <v>9</v>
      </c>
      <c r="H1645" s="17" t="s">
        <v>1847</v>
      </c>
      <c r="I1645">
        <v>1</v>
      </c>
      <c r="J1645">
        <v>0</v>
      </c>
      <c r="K1645" s="17" t="s">
        <v>3449</v>
      </c>
      <c r="L1645" s="1">
        <v>44615</v>
      </c>
      <c r="M1645">
        <v>593.1</v>
      </c>
      <c r="N1645" s="17" t="s">
        <v>437</v>
      </c>
      <c r="O1645">
        <v>6</v>
      </c>
      <c r="P1645" s="17" t="s">
        <v>438</v>
      </c>
      <c r="Q1645">
        <v>0</v>
      </c>
      <c r="R1645" s="17" t="s">
        <v>439</v>
      </c>
      <c r="S1645" s="17" t="s">
        <v>440</v>
      </c>
      <c r="T1645" s="17" t="s">
        <v>438</v>
      </c>
      <c r="U1645">
        <v>0</v>
      </c>
      <c r="V1645">
        <v>0</v>
      </c>
      <c r="W1645" s="17" t="s">
        <v>3450</v>
      </c>
      <c r="X1645" s="17" t="s">
        <v>442</v>
      </c>
      <c r="Y1645">
        <v>0</v>
      </c>
      <c r="Z1645" s="17" t="s">
        <v>443</v>
      </c>
      <c r="AA1645" s="17" t="s">
        <v>443</v>
      </c>
      <c r="AB1645" s="17" t="s">
        <v>444</v>
      </c>
      <c r="AC1645">
        <v>0</v>
      </c>
      <c r="AD1645">
        <v>0</v>
      </c>
      <c r="AE1645">
        <v>0</v>
      </c>
      <c r="AF1645">
        <v>2022</v>
      </c>
      <c r="AG1645" s="1">
        <v>44562</v>
      </c>
      <c r="AH1645" s="1">
        <v>44773</v>
      </c>
      <c r="AI1645" s="1">
        <v>44785</v>
      </c>
      <c r="AJ1645" s="17" t="s">
        <v>34</v>
      </c>
      <c r="AK1645" s="17" t="s">
        <v>35</v>
      </c>
      <c r="AL1645" s="17" t="s">
        <v>10388</v>
      </c>
      <c r="AM1645" s="17">
        <f>MONTH(EMPENHO[[#This Row],[data_empenho]])</f>
        <v>2</v>
      </c>
    </row>
    <row r="1646" spans="1:39" x14ac:dyDescent="0.25">
      <c r="A1646">
        <v>3</v>
      </c>
      <c r="B1646">
        <v>301</v>
      </c>
      <c r="C1646">
        <v>9</v>
      </c>
      <c r="D1646">
        <v>272</v>
      </c>
      <c r="E1646">
        <v>20</v>
      </c>
      <c r="F1646">
        <v>0</v>
      </c>
      <c r="G1646">
        <v>9</v>
      </c>
      <c r="H1646" s="17" t="s">
        <v>1847</v>
      </c>
      <c r="I1646">
        <v>1</v>
      </c>
      <c r="J1646">
        <v>0</v>
      </c>
      <c r="K1646" s="17" t="s">
        <v>3451</v>
      </c>
      <c r="L1646" s="1">
        <v>44615</v>
      </c>
      <c r="M1646">
        <v>1358.14</v>
      </c>
      <c r="N1646" s="17" t="s">
        <v>437</v>
      </c>
      <c r="O1646">
        <v>6</v>
      </c>
      <c r="P1646" s="17" t="s">
        <v>438</v>
      </c>
      <c r="Q1646">
        <v>0</v>
      </c>
      <c r="R1646" s="17" t="s">
        <v>439</v>
      </c>
      <c r="S1646" s="17" t="s">
        <v>440</v>
      </c>
      <c r="T1646" s="17" t="s">
        <v>438</v>
      </c>
      <c r="U1646">
        <v>0</v>
      </c>
      <c r="V1646">
        <v>0</v>
      </c>
      <c r="W1646" s="17" t="s">
        <v>3452</v>
      </c>
      <c r="X1646" s="17" t="s">
        <v>442</v>
      </c>
      <c r="Y1646">
        <v>0</v>
      </c>
      <c r="Z1646" s="17" t="s">
        <v>443</v>
      </c>
      <c r="AA1646" s="17" t="s">
        <v>443</v>
      </c>
      <c r="AB1646" s="17" t="s">
        <v>444</v>
      </c>
      <c r="AC1646">
        <v>0</v>
      </c>
      <c r="AD1646">
        <v>0</v>
      </c>
      <c r="AE1646">
        <v>0</v>
      </c>
      <c r="AF1646">
        <v>2022</v>
      </c>
      <c r="AG1646" s="1">
        <v>44562</v>
      </c>
      <c r="AH1646" s="1">
        <v>44773</v>
      </c>
      <c r="AI1646" s="1">
        <v>44785</v>
      </c>
      <c r="AJ1646" s="17" t="s">
        <v>34</v>
      </c>
      <c r="AK1646" s="17" t="s">
        <v>35</v>
      </c>
      <c r="AL1646" s="17" t="s">
        <v>10388</v>
      </c>
      <c r="AM1646" s="17">
        <f>MONTH(EMPENHO[[#This Row],[data_empenho]])</f>
        <v>2</v>
      </c>
    </row>
    <row r="1647" spans="1:39" x14ac:dyDescent="0.25">
      <c r="A1647">
        <v>9</v>
      </c>
      <c r="B1647">
        <v>904</v>
      </c>
      <c r="C1647">
        <v>8</v>
      </c>
      <c r="D1647">
        <v>243</v>
      </c>
      <c r="E1647">
        <v>11</v>
      </c>
      <c r="F1647">
        <v>0</v>
      </c>
      <c r="G1647">
        <v>2107</v>
      </c>
      <c r="H1647" s="17" t="s">
        <v>3453</v>
      </c>
      <c r="I1647">
        <v>1</v>
      </c>
      <c r="J1647">
        <v>0</v>
      </c>
      <c r="K1647" s="17" t="s">
        <v>3454</v>
      </c>
      <c r="L1647" s="1">
        <v>44615</v>
      </c>
      <c r="M1647">
        <v>104.12</v>
      </c>
      <c r="N1647" s="17" t="s">
        <v>437</v>
      </c>
      <c r="O1647">
        <v>4266</v>
      </c>
      <c r="P1647" s="17" t="s">
        <v>438</v>
      </c>
      <c r="Q1647">
        <v>0</v>
      </c>
      <c r="R1647" s="17" t="s">
        <v>439</v>
      </c>
      <c r="S1647" s="17" t="s">
        <v>440</v>
      </c>
      <c r="T1647" s="17" t="s">
        <v>438</v>
      </c>
      <c r="U1647">
        <v>0</v>
      </c>
      <c r="V1647">
        <v>0</v>
      </c>
      <c r="W1647" s="17" t="s">
        <v>3455</v>
      </c>
      <c r="X1647" s="17" t="s">
        <v>465</v>
      </c>
      <c r="Y1647">
        <v>1</v>
      </c>
      <c r="Z1647" s="17" t="s">
        <v>443</v>
      </c>
      <c r="AA1647" s="17" t="s">
        <v>443</v>
      </c>
      <c r="AB1647" s="17" t="s">
        <v>444</v>
      </c>
      <c r="AC1647">
        <v>0</v>
      </c>
      <c r="AD1647">
        <v>0</v>
      </c>
      <c r="AE1647">
        <v>0</v>
      </c>
      <c r="AF1647">
        <v>2022</v>
      </c>
      <c r="AG1647" s="1">
        <v>44562</v>
      </c>
      <c r="AH1647" s="1">
        <v>44773</v>
      </c>
      <c r="AI1647" s="1">
        <v>44785</v>
      </c>
      <c r="AJ1647" s="17" t="s">
        <v>34</v>
      </c>
      <c r="AK1647" s="17" t="s">
        <v>35</v>
      </c>
      <c r="AL1647" s="17" t="s">
        <v>10388</v>
      </c>
      <c r="AM1647" s="17">
        <f>MONTH(EMPENHO[[#This Row],[data_empenho]])</f>
        <v>2</v>
      </c>
    </row>
    <row r="1648" spans="1:39" x14ac:dyDescent="0.25">
      <c r="A1648">
        <v>5</v>
      </c>
      <c r="B1648">
        <v>502</v>
      </c>
      <c r="C1648">
        <v>12</v>
      </c>
      <c r="D1648">
        <v>782</v>
      </c>
      <c r="E1648">
        <v>2</v>
      </c>
      <c r="F1648">
        <v>0</v>
      </c>
      <c r="G1648">
        <v>2035</v>
      </c>
      <c r="H1648" s="17" t="s">
        <v>3456</v>
      </c>
      <c r="I1648">
        <v>1014</v>
      </c>
      <c r="J1648">
        <v>0</v>
      </c>
      <c r="K1648" s="17" t="s">
        <v>3457</v>
      </c>
      <c r="L1648" s="1">
        <v>44615</v>
      </c>
      <c r="M1648">
        <v>75000</v>
      </c>
      <c r="N1648" s="17" t="s">
        <v>437</v>
      </c>
      <c r="O1648">
        <v>1669</v>
      </c>
      <c r="P1648" s="17" t="s">
        <v>438</v>
      </c>
      <c r="Q1648">
        <v>0</v>
      </c>
      <c r="R1648" s="17" t="s">
        <v>480</v>
      </c>
      <c r="S1648" s="17" t="s">
        <v>440</v>
      </c>
      <c r="T1648" s="17" t="s">
        <v>438</v>
      </c>
      <c r="U1648">
        <v>10</v>
      </c>
      <c r="V1648">
        <v>2020</v>
      </c>
      <c r="W1648" s="17" t="s">
        <v>3458</v>
      </c>
      <c r="X1648" s="17" t="s">
        <v>482</v>
      </c>
      <c r="Y1648">
        <v>7</v>
      </c>
      <c r="Z1648" s="17" t="s">
        <v>443</v>
      </c>
      <c r="AA1648" s="17" t="s">
        <v>443</v>
      </c>
      <c r="AB1648" s="17" t="s">
        <v>444</v>
      </c>
      <c r="AC1648">
        <v>0</v>
      </c>
      <c r="AD1648">
        <v>0</v>
      </c>
      <c r="AE1648">
        <v>0</v>
      </c>
      <c r="AF1648">
        <v>2022</v>
      </c>
      <c r="AG1648" s="1">
        <v>44562</v>
      </c>
      <c r="AH1648" s="1">
        <v>44773</v>
      </c>
      <c r="AI1648" s="1">
        <v>44785</v>
      </c>
      <c r="AJ1648" s="17" t="s">
        <v>34</v>
      </c>
      <c r="AK1648" s="17" t="s">
        <v>35</v>
      </c>
      <c r="AL1648" s="17" t="s">
        <v>10388</v>
      </c>
      <c r="AM1648" s="17">
        <f>MONTH(EMPENHO[[#This Row],[data_empenho]])</f>
        <v>2</v>
      </c>
    </row>
    <row r="1649" spans="1:39" x14ac:dyDescent="0.25">
      <c r="A1649">
        <v>5</v>
      </c>
      <c r="B1649">
        <v>502</v>
      </c>
      <c r="C1649">
        <v>12</v>
      </c>
      <c r="D1649">
        <v>782</v>
      </c>
      <c r="E1649">
        <v>2</v>
      </c>
      <c r="F1649">
        <v>0</v>
      </c>
      <c r="G1649">
        <v>2035</v>
      </c>
      <c r="H1649" s="17" t="s">
        <v>3456</v>
      </c>
      <c r="I1649">
        <v>1014</v>
      </c>
      <c r="J1649">
        <v>0</v>
      </c>
      <c r="K1649" s="17" t="s">
        <v>3457</v>
      </c>
      <c r="L1649" s="1">
        <v>44655</v>
      </c>
      <c r="M1649">
        <v>-27000</v>
      </c>
      <c r="N1649" s="17" t="s">
        <v>451</v>
      </c>
      <c r="O1649">
        <v>1669</v>
      </c>
      <c r="P1649" s="17" t="s">
        <v>438</v>
      </c>
      <c r="Q1649">
        <v>0</v>
      </c>
      <c r="R1649" s="17" t="s">
        <v>480</v>
      </c>
      <c r="S1649" s="17" t="s">
        <v>440</v>
      </c>
      <c r="T1649" s="17" t="s">
        <v>438</v>
      </c>
      <c r="U1649">
        <v>10</v>
      </c>
      <c r="V1649">
        <v>2020</v>
      </c>
      <c r="W1649" s="17" t="s">
        <v>5958</v>
      </c>
      <c r="X1649" s="17" t="s">
        <v>482</v>
      </c>
      <c r="Y1649">
        <v>7</v>
      </c>
      <c r="Z1649" s="17" t="s">
        <v>443</v>
      </c>
      <c r="AA1649" s="17" t="s">
        <v>443</v>
      </c>
      <c r="AB1649" s="17" t="s">
        <v>444</v>
      </c>
      <c r="AC1649">
        <v>0</v>
      </c>
      <c r="AD1649">
        <v>0</v>
      </c>
      <c r="AE1649">
        <v>0</v>
      </c>
      <c r="AF1649">
        <v>2022</v>
      </c>
      <c r="AG1649" s="1">
        <v>44562</v>
      </c>
      <c r="AH1649" s="1">
        <v>44773</v>
      </c>
      <c r="AI1649" s="1">
        <v>44785</v>
      </c>
      <c r="AJ1649" s="17" t="s">
        <v>34</v>
      </c>
      <c r="AK1649" s="17" t="s">
        <v>35</v>
      </c>
      <c r="AL1649" s="17" t="s">
        <v>10388</v>
      </c>
      <c r="AM1649" s="17">
        <f>MONTH(EMPENHO[[#This Row],[data_empenho]])</f>
        <v>4</v>
      </c>
    </row>
    <row r="1650" spans="1:39" x14ac:dyDescent="0.25">
      <c r="A1650">
        <v>5</v>
      </c>
      <c r="B1650">
        <v>502</v>
      </c>
      <c r="C1650">
        <v>12</v>
      </c>
      <c r="D1650">
        <v>782</v>
      </c>
      <c r="E1650">
        <v>2</v>
      </c>
      <c r="F1650">
        <v>0</v>
      </c>
      <c r="G1650">
        <v>2035</v>
      </c>
      <c r="H1650" s="17" t="s">
        <v>3456</v>
      </c>
      <c r="I1650">
        <v>1016</v>
      </c>
      <c r="J1650">
        <v>0</v>
      </c>
      <c r="K1650" s="17" t="s">
        <v>3459</v>
      </c>
      <c r="L1650" s="1">
        <v>44615</v>
      </c>
      <c r="M1650">
        <v>15000</v>
      </c>
      <c r="N1650" s="17" t="s">
        <v>437</v>
      </c>
      <c r="O1650">
        <v>1669</v>
      </c>
      <c r="P1650" s="17" t="s">
        <v>438</v>
      </c>
      <c r="Q1650">
        <v>0</v>
      </c>
      <c r="R1650" s="17" t="s">
        <v>480</v>
      </c>
      <c r="S1650" s="17" t="s">
        <v>440</v>
      </c>
      <c r="T1650" s="17" t="s">
        <v>438</v>
      </c>
      <c r="U1650">
        <v>10</v>
      </c>
      <c r="V1650">
        <v>2020</v>
      </c>
      <c r="W1650" s="17" t="s">
        <v>3458</v>
      </c>
      <c r="X1650" s="17" t="s">
        <v>482</v>
      </c>
      <c r="Y1650">
        <v>7</v>
      </c>
      <c r="Z1650" s="17" t="s">
        <v>443</v>
      </c>
      <c r="AA1650" s="17" t="s">
        <v>443</v>
      </c>
      <c r="AB1650" s="17" t="s">
        <v>444</v>
      </c>
      <c r="AC1650">
        <v>0</v>
      </c>
      <c r="AD1650">
        <v>0</v>
      </c>
      <c r="AE1650">
        <v>0</v>
      </c>
      <c r="AF1650">
        <v>2022</v>
      </c>
      <c r="AG1650" s="1">
        <v>44562</v>
      </c>
      <c r="AH1650" s="1">
        <v>44773</v>
      </c>
      <c r="AI1650" s="1">
        <v>44785</v>
      </c>
      <c r="AJ1650" s="17" t="s">
        <v>34</v>
      </c>
      <c r="AK1650" s="17" t="s">
        <v>35</v>
      </c>
      <c r="AL1650" s="17" t="s">
        <v>10388</v>
      </c>
      <c r="AM1650" s="17">
        <f>MONTH(EMPENHO[[#This Row],[data_empenho]])</f>
        <v>2</v>
      </c>
    </row>
    <row r="1651" spans="1:39" x14ac:dyDescent="0.25">
      <c r="A1651">
        <v>5</v>
      </c>
      <c r="B1651">
        <v>502</v>
      </c>
      <c r="C1651">
        <v>12</v>
      </c>
      <c r="D1651">
        <v>782</v>
      </c>
      <c r="E1651">
        <v>2</v>
      </c>
      <c r="F1651">
        <v>0</v>
      </c>
      <c r="G1651">
        <v>2035</v>
      </c>
      <c r="H1651" s="17" t="s">
        <v>3456</v>
      </c>
      <c r="I1651">
        <v>1017</v>
      </c>
      <c r="J1651">
        <v>0</v>
      </c>
      <c r="K1651" s="17" t="s">
        <v>3460</v>
      </c>
      <c r="L1651" s="1">
        <v>44615</v>
      </c>
      <c r="M1651">
        <v>126461.38</v>
      </c>
      <c r="N1651" s="17" t="s">
        <v>437</v>
      </c>
      <c r="O1651">
        <v>1669</v>
      </c>
      <c r="P1651" s="17" t="s">
        <v>438</v>
      </c>
      <c r="Q1651">
        <v>0</v>
      </c>
      <c r="R1651" s="17" t="s">
        <v>480</v>
      </c>
      <c r="S1651" s="17" t="s">
        <v>440</v>
      </c>
      <c r="T1651" s="17" t="s">
        <v>438</v>
      </c>
      <c r="U1651">
        <v>10</v>
      </c>
      <c r="V1651">
        <v>2020</v>
      </c>
      <c r="W1651" s="17" t="s">
        <v>3458</v>
      </c>
      <c r="X1651" s="17" t="s">
        <v>482</v>
      </c>
      <c r="Y1651">
        <v>7</v>
      </c>
      <c r="Z1651" s="17" t="s">
        <v>443</v>
      </c>
      <c r="AA1651" s="17" t="s">
        <v>443</v>
      </c>
      <c r="AB1651" s="17" t="s">
        <v>444</v>
      </c>
      <c r="AC1651">
        <v>0</v>
      </c>
      <c r="AD1651">
        <v>0</v>
      </c>
      <c r="AE1651">
        <v>0</v>
      </c>
      <c r="AF1651">
        <v>2022</v>
      </c>
      <c r="AG1651" s="1">
        <v>44562</v>
      </c>
      <c r="AH1651" s="1">
        <v>44773</v>
      </c>
      <c r="AI1651" s="1">
        <v>44785</v>
      </c>
      <c r="AJ1651" s="17" t="s">
        <v>34</v>
      </c>
      <c r="AK1651" s="17" t="s">
        <v>35</v>
      </c>
      <c r="AL1651" s="17" t="s">
        <v>10388</v>
      </c>
      <c r="AM1651" s="17">
        <f>MONTH(EMPENHO[[#This Row],[data_empenho]])</f>
        <v>2</v>
      </c>
    </row>
    <row r="1652" spans="1:39" x14ac:dyDescent="0.25">
      <c r="A1652">
        <v>5</v>
      </c>
      <c r="B1652">
        <v>502</v>
      </c>
      <c r="C1652">
        <v>12</v>
      </c>
      <c r="D1652">
        <v>782</v>
      </c>
      <c r="E1652">
        <v>2</v>
      </c>
      <c r="F1652">
        <v>0</v>
      </c>
      <c r="G1652">
        <v>2035</v>
      </c>
      <c r="H1652" s="17" t="s">
        <v>3456</v>
      </c>
      <c r="I1652">
        <v>20</v>
      </c>
      <c r="J1652">
        <v>0</v>
      </c>
      <c r="K1652" s="17" t="s">
        <v>3461</v>
      </c>
      <c r="L1652" s="1">
        <v>44615</v>
      </c>
      <c r="M1652">
        <v>39000</v>
      </c>
      <c r="N1652" s="17" t="s">
        <v>437</v>
      </c>
      <c r="O1652">
        <v>1669</v>
      </c>
      <c r="P1652" s="17" t="s">
        <v>438</v>
      </c>
      <c r="Q1652">
        <v>0</v>
      </c>
      <c r="R1652" s="17" t="s">
        <v>480</v>
      </c>
      <c r="S1652" s="17" t="s">
        <v>440</v>
      </c>
      <c r="T1652" s="17" t="s">
        <v>438</v>
      </c>
      <c r="U1652">
        <v>10</v>
      </c>
      <c r="V1652">
        <v>2020</v>
      </c>
      <c r="W1652" s="17" t="s">
        <v>3458</v>
      </c>
      <c r="X1652" s="17" t="s">
        <v>482</v>
      </c>
      <c r="Y1652">
        <v>7</v>
      </c>
      <c r="Z1652" s="17" t="s">
        <v>443</v>
      </c>
      <c r="AA1652" s="17" t="s">
        <v>443</v>
      </c>
      <c r="AB1652" s="17" t="s">
        <v>444</v>
      </c>
      <c r="AC1652">
        <v>0</v>
      </c>
      <c r="AD1652">
        <v>0</v>
      </c>
      <c r="AE1652">
        <v>0</v>
      </c>
      <c r="AF1652">
        <v>2022</v>
      </c>
      <c r="AG1652" s="1">
        <v>44562</v>
      </c>
      <c r="AH1652" s="1">
        <v>44773</v>
      </c>
      <c r="AI1652" s="1">
        <v>44785</v>
      </c>
      <c r="AJ1652" s="17" t="s">
        <v>34</v>
      </c>
      <c r="AK1652" s="17" t="s">
        <v>35</v>
      </c>
      <c r="AL1652" s="17" t="s">
        <v>10388</v>
      </c>
      <c r="AM1652" s="17">
        <f>MONTH(EMPENHO[[#This Row],[data_empenho]])</f>
        <v>2</v>
      </c>
    </row>
    <row r="1653" spans="1:39" x14ac:dyDescent="0.25">
      <c r="A1653">
        <v>8</v>
      </c>
      <c r="B1653">
        <v>801</v>
      </c>
      <c r="C1653">
        <v>10</v>
      </c>
      <c r="D1653">
        <v>301</v>
      </c>
      <c r="E1653">
        <v>6</v>
      </c>
      <c r="F1653">
        <v>0</v>
      </c>
      <c r="G1653">
        <v>2105</v>
      </c>
      <c r="H1653" s="17" t="s">
        <v>445</v>
      </c>
      <c r="I1653">
        <v>40</v>
      </c>
      <c r="J1653">
        <v>0</v>
      </c>
      <c r="K1653" s="17" t="s">
        <v>3462</v>
      </c>
      <c r="L1653" s="1">
        <v>44615</v>
      </c>
      <c r="M1653">
        <v>417.99</v>
      </c>
      <c r="N1653" s="17" t="s">
        <v>437</v>
      </c>
      <c r="O1653">
        <v>413</v>
      </c>
      <c r="P1653" s="17" t="s">
        <v>438</v>
      </c>
      <c r="Q1653">
        <v>0</v>
      </c>
      <c r="R1653" s="17" t="s">
        <v>439</v>
      </c>
      <c r="S1653" s="17" t="s">
        <v>440</v>
      </c>
      <c r="T1653" s="17" t="s">
        <v>438</v>
      </c>
      <c r="U1653">
        <v>0</v>
      </c>
      <c r="V1653">
        <v>0</v>
      </c>
      <c r="W1653" s="17" t="s">
        <v>3463</v>
      </c>
      <c r="X1653" s="17" t="s">
        <v>442</v>
      </c>
      <c r="Y1653">
        <v>0</v>
      </c>
      <c r="Z1653" s="17" t="s">
        <v>450</v>
      </c>
      <c r="AA1653" s="17" t="s">
        <v>443</v>
      </c>
      <c r="AB1653" s="17" t="s">
        <v>444</v>
      </c>
      <c r="AC1653">
        <v>0</v>
      </c>
      <c r="AD1653">
        <v>0</v>
      </c>
      <c r="AE1653">
        <v>0</v>
      </c>
      <c r="AF1653">
        <v>2022</v>
      </c>
      <c r="AG1653" s="1">
        <v>44562</v>
      </c>
      <c r="AH1653" s="1">
        <v>44773</v>
      </c>
      <c r="AI1653" s="1">
        <v>44785</v>
      </c>
      <c r="AJ1653" s="17" t="s">
        <v>34</v>
      </c>
      <c r="AK1653" s="17" t="s">
        <v>35</v>
      </c>
      <c r="AL1653" s="17" t="s">
        <v>10388</v>
      </c>
      <c r="AM1653" s="17">
        <f>MONTH(EMPENHO[[#This Row],[data_empenho]])</f>
        <v>2</v>
      </c>
    </row>
    <row r="1654" spans="1:39" x14ac:dyDescent="0.25">
      <c r="A1654">
        <v>9</v>
      </c>
      <c r="B1654">
        <v>902</v>
      </c>
      <c r="C1654">
        <v>8</v>
      </c>
      <c r="D1654">
        <v>243</v>
      </c>
      <c r="E1654">
        <v>11</v>
      </c>
      <c r="F1654">
        <v>0</v>
      </c>
      <c r="G1654">
        <v>2014</v>
      </c>
      <c r="H1654" s="17" t="s">
        <v>504</v>
      </c>
      <c r="I1654">
        <v>1</v>
      </c>
      <c r="J1654">
        <v>0</v>
      </c>
      <c r="K1654" s="17" t="s">
        <v>3464</v>
      </c>
      <c r="L1654" s="1">
        <v>44615</v>
      </c>
      <c r="M1654">
        <v>24253.68</v>
      </c>
      <c r="N1654" s="17" t="s">
        <v>437</v>
      </c>
      <c r="O1654">
        <v>552</v>
      </c>
      <c r="P1654" s="17" t="s">
        <v>438</v>
      </c>
      <c r="Q1654">
        <v>0</v>
      </c>
      <c r="R1654" s="17" t="s">
        <v>439</v>
      </c>
      <c r="S1654" s="17" t="s">
        <v>440</v>
      </c>
      <c r="T1654" s="17" t="s">
        <v>438</v>
      </c>
      <c r="U1654">
        <v>14</v>
      </c>
      <c r="V1654">
        <v>2021</v>
      </c>
      <c r="W1654" s="17" t="s">
        <v>3465</v>
      </c>
      <c r="X1654" s="17" t="s">
        <v>465</v>
      </c>
      <c r="Y1654">
        <v>1</v>
      </c>
      <c r="Z1654" s="17" t="s">
        <v>443</v>
      </c>
      <c r="AA1654" s="17" t="s">
        <v>443</v>
      </c>
      <c r="AB1654" s="17" t="s">
        <v>444</v>
      </c>
      <c r="AC1654">
        <v>0</v>
      </c>
      <c r="AD1654">
        <v>0</v>
      </c>
      <c r="AE1654">
        <v>0</v>
      </c>
      <c r="AF1654">
        <v>2022</v>
      </c>
      <c r="AG1654" s="1">
        <v>44562</v>
      </c>
      <c r="AH1654" s="1">
        <v>44773</v>
      </c>
      <c r="AI1654" s="1">
        <v>44785</v>
      </c>
      <c r="AJ1654" s="17" t="s">
        <v>34</v>
      </c>
      <c r="AK1654" s="17" t="s">
        <v>35</v>
      </c>
      <c r="AL1654" s="17" t="s">
        <v>10388</v>
      </c>
      <c r="AM1654" s="17">
        <f>MONTH(EMPENHO[[#This Row],[data_empenho]])</f>
        <v>2</v>
      </c>
    </row>
    <row r="1655" spans="1:39" x14ac:dyDescent="0.25">
      <c r="A1655">
        <v>12</v>
      </c>
      <c r="B1655">
        <v>1201</v>
      </c>
      <c r="C1655">
        <v>28</v>
      </c>
      <c r="D1655">
        <v>845</v>
      </c>
      <c r="E1655">
        <v>0</v>
      </c>
      <c r="F1655">
        <v>0</v>
      </c>
      <c r="G1655">
        <v>22</v>
      </c>
      <c r="H1655" s="17" t="s">
        <v>914</v>
      </c>
      <c r="I1655">
        <v>50</v>
      </c>
      <c r="J1655">
        <v>0</v>
      </c>
      <c r="K1655" s="17" t="s">
        <v>3466</v>
      </c>
      <c r="L1655" s="1">
        <v>44615</v>
      </c>
      <c r="M1655">
        <v>123488.48</v>
      </c>
      <c r="N1655" s="17" t="s">
        <v>437</v>
      </c>
      <c r="O1655">
        <v>155</v>
      </c>
      <c r="P1655" s="17" t="s">
        <v>438</v>
      </c>
      <c r="Q1655">
        <v>0</v>
      </c>
      <c r="R1655" s="17" t="s">
        <v>439</v>
      </c>
      <c r="S1655" s="17" t="s">
        <v>440</v>
      </c>
      <c r="T1655" s="17" t="s">
        <v>438</v>
      </c>
      <c r="U1655">
        <v>0</v>
      </c>
      <c r="V1655">
        <v>0</v>
      </c>
      <c r="W1655" s="17" t="s">
        <v>3467</v>
      </c>
      <c r="X1655" s="17" t="s">
        <v>442</v>
      </c>
      <c r="Y1655">
        <v>0</v>
      </c>
      <c r="Z1655" s="17" t="s">
        <v>443</v>
      </c>
      <c r="AA1655" s="17" t="s">
        <v>443</v>
      </c>
      <c r="AB1655" s="17" t="s">
        <v>444</v>
      </c>
      <c r="AC1655">
        <v>0</v>
      </c>
      <c r="AD1655">
        <v>0</v>
      </c>
      <c r="AE1655">
        <v>0</v>
      </c>
      <c r="AF1655">
        <v>2022</v>
      </c>
      <c r="AG1655" s="1">
        <v>44562</v>
      </c>
      <c r="AH1655" s="1">
        <v>44773</v>
      </c>
      <c r="AI1655" s="1">
        <v>44785</v>
      </c>
      <c r="AJ1655" s="17" t="s">
        <v>34</v>
      </c>
      <c r="AK1655" s="17" t="s">
        <v>35</v>
      </c>
      <c r="AL1655" s="17" t="s">
        <v>10388</v>
      </c>
      <c r="AM1655" s="17">
        <f>MONTH(EMPENHO[[#This Row],[data_empenho]])</f>
        <v>2</v>
      </c>
    </row>
    <row r="1656" spans="1:39" x14ac:dyDescent="0.25">
      <c r="A1656">
        <v>8</v>
      </c>
      <c r="B1656">
        <v>801</v>
      </c>
      <c r="C1656">
        <v>10</v>
      </c>
      <c r="D1656">
        <v>301</v>
      </c>
      <c r="E1656">
        <v>6</v>
      </c>
      <c r="F1656">
        <v>0</v>
      </c>
      <c r="G1656">
        <v>2105</v>
      </c>
      <c r="H1656" s="17" t="s">
        <v>828</v>
      </c>
      <c r="I1656">
        <v>40</v>
      </c>
      <c r="J1656">
        <v>0</v>
      </c>
      <c r="K1656" s="17" t="s">
        <v>3468</v>
      </c>
      <c r="L1656" s="1">
        <v>44615</v>
      </c>
      <c r="M1656">
        <v>1092</v>
      </c>
      <c r="N1656" s="17" t="s">
        <v>437</v>
      </c>
      <c r="O1656">
        <v>5730</v>
      </c>
      <c r="P1656" s="17" t="s">
        <v>438</v>
      </c>
      <c r="Q1656">
        <v>0</v>
      </c>
      <c r="R1656" s="17" t="s">
        <v>439</v>
      </c>
      <c r="S1656" s="17" t="s">
        <v>440</v>
      </c>
      <c r="T1656" s="17" t="s">
        <v>438</v>
      </c>
      <c r="U1656">
        <v>27</v>
      </c>
      <c r="V1656">
        <v>2022</v>
      </c>
      <c r="W1656" s="17" t="s">
        <v>3469</v>
      </c>
      <c r="X1656" s="17" t="s">
        <v>465</v>
      </c>
      <c r="Y1656">
        <v>1</v>
      </c>
      <c r="Z1656" s="17" t="s">
        <v>443</v>
      </c>
      <c r="AA1656" s="17" t="s">
        <v>443</v>
      </c>
      <c r="AB1656" s="17" t="s">
        <v>444</v>
      </c>
      <c r="AC1656">
        <v>0</v>
      </c>
      <c r="AD1656">
        <v>0</v>
      </c>
      <c r="AE1656">
        <v>0</v>
      </c>
      <c r="AF1656">
        <v>2022</v>
      </c>
      <c r="AG1656" s="1">
        <v>44562</v>
      </c>
      <c r="AH1656" s="1">
        <v>44773</v>
      </c>
      <c r="AI1656" s="1">
        <v>44785</v>
      </c>
      <c r="AJ1656" s="17" t="s">
        <v>34</v>
      </c>
      <c r="AK1656" s="17" t="s">
        <v>35</v>
      </c>
      <c r="AL1656" s="17" t="s">
        <v>10388</v>
      </c>
      <c r="AM1656" s="17">
        <f>MONTH(EMPENHO[[#This Row],[data_empenho]])</f>
        <v>2</v>
      </c>
    </row>
    <row r="1657" spans="1:39" x14ac:dyDescent="0.25">
      <c r="A1657">
        <v>8</v>
      </c>
      <c r="B1657">
        <v>801</v>
      </c>
      <c r="C1657">
        <v>10</v>
      </c>
      <c r="D1657">
        <v>301</v>
      </c>
      <c r="E1657">
        <v>6</v>
      </c>
      <c r="F1657">
        <v>0</v>
      </c>
      <c r="G1657">
        <v>2105</v>
      </c>
      <c r="H1657" s="17" t="s">
        <v>860</v>
      </c>
      <c r="I1657">
        <v>40</v>
      </c>
      <c r="J1657">
        <v>0</v>
      </c>
      <c r="K1657" s="17" t="s">
        <v>3470</v>
      </c>
      <c r="L1657" s="1">
        <v>44615</v>
      </c>
      <c r="M1657">
        <v>468</v>
      </c>
      <c r="N1657" s="17" t="s">
        <v>437</v>
      </c>
      <c r="O1657">
        <v>5730</v>
      </c>
      <c r="P1657" s="17" t="s">
        <v>438</v>
      </c>
      <c r="Q1657">
        <v>0</v>
      </c>
      <c r="R1657" s="17" t="s">
        <v>439</v>
      </c>
      <c r="S1657" s="17" t="s">
        <v>440</v>
      </c>
      <c r="T1657" s="17" t="s">
        <v>438</v>
      </c>
      <c r="U1657">
        <v>27</v>
      </c>
      <c r="V1657">
        <v>2022</v>
      </c>
      <c r="W1657" s="17" t="s">
        <v>3471</v>
      </c>
      <c r="X1657" s="17" t="s">
        <v>465</v>
      </c>
      <c r="Y1657">
        <v>1</v>
      </c>
      <c r="Z1657" s="17" t="s">
        <v>443</v>
      </c>
      <c r="AA1657" s="17" t="s">
        <v>443</v>
      </c>
      <c r="AB1657" s="17" t="s">
        <v>444</v>
      </c>
      <c r="AC1657">
        <v>0</v>
      </c>
      <c r="AD1657">
        <v>0</v>
      </c>
      <c r="AE1657">
        <v>0</v>
      </c>
      <c r="AF1657">
        <v>2022</v>
      </c>
      <c r="AG1657" s="1">
        <v>44562</v>
      </c>
      <c r="AH1657" s="1">
        <v>44773</v>
      </c>
      <c r="AI1657" s="1">
        <v>44785</v>
      </c>
      <c r="AJ1657" s="17" t="s">
        <v>34</v>
      </c>
      <c r="AK1657" s="17" t="s">
        <v>35</v>
      </c>
      <c r="AL1657" s="17" t="s">
        <v>10388</v>
      </c>
      <c r="AM1657" s="17">
        <f>MONTH(EMPENHO[[#This Row],[data_empenho]])</f>
        <v>2</v>
      </c>
    </row>
    <row r="1658" spans="1:39" x14ac:dyDescent="0.25">
      <c r="A1658">
        <v>5</v>
      </c>
      <c r="B1658">
        <v>502</v>
      </c>
      <c r="C1658">
        <v>12</v>
      </c>
      <c r="D1658">
        <v>782</v>
      </c>
      <c r="E1658">
        <v>2</v>
      </c>
      <c r="F1658">
        <v>0</v>
      </c>
      <c r="G1658">
        <v>2035</v>
      </c>
      <c r="H1658" s="17" t="s">
        <v>779</v>
      </c>
      <c r="I1658">
        <v>20</v>
      </c>
      <c r="J1658">
        <v>0</v>
      </c>
      <c r="K1658" s="17" t="s">
        <v>3472</v>
      </c>
      <c r="L1658" s="1">
        <v>44615</v>
      </c>
      <c r="M1658">
        <v>59.9</v>
      </c>
      <c r="N1658" s="17" t="s">
        <v>437</v>
      </c>
      <c r="O1658">
        <v>5044</v>
      </c>
      <c r="P1658" s="17" t="s">
        <v>438</v>
      </c>
      <c r="Q1658">
        <v>0</v>
      </c>
      <c r="R1658" s="17" t="s">
        <v>439</v>
      </c>
      <c r="S1658" s="17" t="s">
        <v>440</v>
      </c>
      <c r="T1658" s="17" t="s">
        <v>438</v>
      </c>
      <c r="U1658">
        <v>0</v>
      </c>
      <c r="V1658">
        <v>0</v>
      </c>
      <c r="W1658" s="17" t="s">
        <v>3473</v>
      </c>
      <c r="X1658" s="17" t="s">
        <v>465</v>
      </c>
      <c r="Y1658">
        <v>1</v>
      </c>
      <c r="Z1658" s="17" t="s">
        <v>443</v>
      </c>
      <c r="AA1658" s="17" t="s">
        <v>443</v>
      </c>
      <c r="AB1658" s="17" t="s">
        <v>444</v>
      </c>
      <c r="AC1658">
        <v>0</v>
      </c>
      <c r="AD1658">
        <v>0</v>
      </c>
      <c r="AE1658">
        <v>0</v>
      </c>
      <c r="AF1658">
        <v>2022</v>
      </c>
      <c r="AG1658" s="1">
        <v>44562</v>
      </c>
      <c r="AH1658" s="1">
        <v>44773</v>
      </c>
      <c r="AI1658" s="1">
        <v>44785</v>
      </c>
      <c r="AJ1658" s="17" t="s">
        <v>34</v>
      </c>
      <c r="AK1658" s="17" t="s">
        <v>35</v>
      </c>
      <c r="AL1658" s="17" t="s">
        <v>10388</v>
      </c>
      <c r="AM1658" s="17">
        <f>MONTH(EMPENHO[[#This Row],[data_empenho]])</f>
        <v>2</v>
      </c>
    </row>
    <row r="1659" spans="1:39" x14ac:dyDescent="0.25">
      <c r="A1659">
        <v>5</v>
      </c>
      <c r="B1659">
        <v>502</v>
      </c>
      <c r="C1659">
        <v>12</v>
      </c>
      <c r="D1659">
        <v>365</v>
      </c>
      <c r="E1659">
        <v>2</v>
      </c>
      <c r="F1659">
        <v>0</v>
      </c>
      <c r="G1659">
        <v>2033</v>
      </c>
      <c r="H1659" s="17" t="s">
        <v>2336</v>
      </c>
      <c r="I1659">
        <v>20</v>
      </c>
      <c r="J1659">
        <v>0</v>
      </c>
      <c r="K1659" s="17" t="s">
        <v>3474</v>
      </c>
      <c r="L1659" s="1">
        <v>44615</v>
      </c>
      <c r="M1659">
        <v>10560</v>
      </c>
      <c r="N1659" s="17" t="s">
        <v>437</v>
      </c>
      <c r="O1659">
        <v>6264</v>
      </c>
      <c r="P1659" s="17" t="s">
        <v>438</v>
      </c>
      <c r="Q1659">
        <v>0</v>
      </c>
      <c r="R1659" s="17" t="s">
        <v>480</v>
      </c>
      <c r="S1659" s="17" t="s">
        <v>653</v>
      </c>
      <c r="T1659" s="17" t="s">
        <v>438</v>
      </c>
      <c r="U1659">
        <v>57</v>
      </c>
      <c r="V1659">
        <v>2021</v>
      </c>
      <c r="W1659" s="17" t="s">
        <v>3475</v>
      </c>
      <c r="X1659" s="17" t="s">
        <v>482</v>
      </c>
      <c r="Y1659">
        <v>7</v>
      </c>
      <c r="Z1659" s="17" t="s">
        <v>443</v>
      </c>
      <c r="AA1659" s="17" t="s">
        <v>443</v>
      </c>
      <c r="AB1659" s="17" t="s">
        <v>444</v>
      </c>
      <c r="AC1659">
        <v>0</v>
      </c>
      <c r="AD1659">
        <v>0</v>
      </c>
      <c r="AE1659">
        <v>0</v>
      </c>
      <c r="AF1659">
        <v>2022</v>
      </c>
      <c r="AG1659" s="1">
        <v>44562</v>
      </c>
      <c r="AH1659" s="1">
        <v>44773</v>
      </c>
      <c r="AI1659" s="1">
        <v>44785</v>
      </c>
      <c r="AJ1659" s="17" t="s">
        <v>34</v>
      </c>
      <c r="AK1659" s="17" t="s">
        <v>35</v>
      </c>
      <c r="AL1659" s="17" t="s">
        <v>10388</v>
      </c>
      <c r="AM1659" s="17">
        <f>MONTH(EMPENHO[[#This Row],[data_empenho]])</f>
        <v>2</v>
      </c>
    </row>
    <row r="1660" spans="1:39" x14ac:dyDescent="0.25">
      <c r="A1660">
        <v>5</v>
      </c>
      <c r="B1660">
        <v>502</v>
      </c>
      <c r="C1660">
        <v>12</v>
      </c>
      <c r="D1660">
        <v>361</v>
      </c>
      <c r="E1660">
        <v>2</v>
      </c>
      <c r="F1660">
        <v>0</v>
      </c>
      <c r="G1660">
        <v>2031</v>
      </c>
      <c r="H1660" s="17" t="s">
        <v>2336</v>
      </c>
      <c r="I1660">
        <v>20</v>
      </c>
      <c r="J1660">
        <v>0</v>
      </c>
      <c r="K1660" s="17" t="s">
        <v>3476</v>
      </c>
      <c r="L1660" s="1">
        <v>44615</v>
      </c>
      <c r="M1660">
        <v>30500</v>
      </c>
      <c r="N1660" s="17" t="s">
        <v>437</v>
      </c>
      <c r="O1660">
        <v>6264</v>
      </c>
      <c r="P1660" s="17" t="s">
        <v>438</v>
      </c>
      <c r="Q1660">
        <v>0</v>
      </c>
      <c r="R1660" s="17" t="s">
        <v>480</v>
      </c>
      <c r="S1660" s="17" t="s">
        <v>653</v>
      </c>
      <c r="T1660" s="17" t="s">
        <v>438</v>
      </c>
      <c r="U1660">
        <v>57</v>
      </c>
      <c r="V1660">
        <v>2021</v>
      </c>
      <c r="W1660" s="17" t="s">
        <v>3477</v>
      </c>
      <c r="X1660" s="17" t="s">
        <v>482</v>
      </c>
      <c r="Y1660">
        <v>7</v>
      </c>
      <c r="Z1660" s="17" t="s">
        <v>443</v>
      </c>
      <c r="AA1660" s="17" t="s">
        <v>443</v>
      </c>
      <c r="AB1660" s="17" t="s">
        <v>444</v>
      </c>
      <c r="AC1660">
        <v>0</v>
      </c>
      <c r="AD1660">
        <v>0</v>
      </c>
      <c r="AE1660">
        <v>0</v>
      </c>
      <c r="AF1660">
        <v>2022</v>
      </c>
      <c r="AG1660" s="1">
        <v>44562</v>
      </c>
      <c r="AH1660" s="1">
        <v>44773</v>
      </c>
      <c r="AI1660" s="1">
        <v>44785</v>
      </c>
      <c r="AJ1660" s="17" t="s">
        <v>34</v>
      </c>
      <c r="AK1660" s="17" t="s">
        <v>35</v>
      </c>
      <c r="AL1660" s="17" t="s">
        <v>10388</v>
      </c>
      <c r="AM1660" s="17">
        <f>MONTH(EMPENHO[[#This Row],[data_empenho]])</f>
        <v>2</v>
      </c>
    </row>
    <row r="1661" spans="1:39" x14ac:dyDescent="0.25">
      <c r="A1661">
        <v>5</v>
      </c>
      <c r="B1661">
        <v>502</v>
      </c>
      <c r="C1661">
        <v>12</v>
      </c>
      <c r="D1661">
        <v>365</v>
      </c>
      <c r="E1661">
        <v>2</v>
      </c>
      <c r="F1661">
        <v>0</v>
      </c>
      <c r="G1661">
        <v>2030</v>
      </c>
      <c r="H1661" s="17" t="s">
        <v>651</v>
      </c>
      <c r="I1661">
        <v>1</v>
      </c>
      <c r="J1661">
        <v>0</v>
      </c>
      <c r="K1661" s="17" t="s">
        <v>3478</v>
      </c>
      <c r="L1661" s="1">
        <v>44615</v>
      </c>
      <c r="M1661">
        <v>1173.3</v>
      </c>
      <c r="N1661" s="17" t="s">
        <v>437</v>
      </c>
      <c r="O1661">
        <v>8264</v>
      </c>
      <c r="P1661" s="17" t="s">
        <v>438</v>
      </c>
      <c r="Q1661">
        <v>0</v>
      </c>
      <c r="R1661" s="17" t="s">
        <v>480</v>
      </c>
      <c r="S1661" s="17" t="s">
        <v>653</v>
      </c>
      <c r="T1661" s="17" t="s">
        <v>438</v>
      </c>
      <c r="U1661">
        <v>56</v>
      </c>
      <c r="V1661">
        <v>2021</v>
      </c>
      <c r="W1661" s="17" t="s">
        <v>3479</v>
      </c>
      <c r="X1661" s="17" t="s">
        <v>482</v>
      </c>
      <c r="Y1661">
        <v>7</v>
      </c>
      <c r="Z1661" s="17" t="s">
        <v>443</v>
      </c>
      <c r="AA1661" s="17" t="s">
        <v>443</v>
      </c>
      <c r="AB1661" s="17" t="s">
        <v>444</v>
      </c>
      <c r="AC1661">
        <v>0</v>
      </c>
      <c r="AD1661">
        <v>0</v>
      </c>
      <c r="AE1661">
        <v>0</v>
      </c>
      <c r="AF1661">
        <v>2022</v>
      </c>
      <c r="AG1661" s="1">
        <v>44562</v>
      </c>
      <c r="AH1661" s="1">
        <v>44773</v>
      </c>
      <c r="AI1661" s="1">
        <v>44785</v>
      </c>
      <c r="AJ1661" s="17" t="s">
        <v>34</v>
      </c>
      <c r="AK1661" s="17" t="s">
        <v>35</v>
      </c>
      <c r="AL1661" s="17" t="s">
        <v>10388</v>
      </c>
      <c r="AM1661" s="17">
        <f>MONTH(EMPENHO[[#This Row],[data_empenho]])</f>
        <v>2</v>
      </c>
    </row>
    <row r="1662" spans="1:39" x14ac:dyDescent="0.25">
      <c r="A1662">
        <v>5</v>
      </c>
      <c r="B1662">
        <v>502</v>
      </c>
      <c r="C1662">
        <v>12</v>
      </c>
      <c r="D1662">
        <v>361</v>
      </c>
      <c r="E1662">
        <v>2</v>
      </c>
      <c r="F1662">
        <v>0</v>
      </c>
      <c r="G1662">
        <v>2029</v>
      </c>
      <c r="H1662" s="17" t="s">
        <v>651</v>
      </c>
      <c r="I1662">
        <v>1</v>
      </c>
      <c r="J1662">
        <v>0</v>
      </c>
      <c r="K1662" s="17" t="s">
        <v>3480</v>
      </c>
      <c r="L1662" s="1">
        <v>44615</v>
      </c>
      <c r="M1662">
        <v>1173.3</v>
      </c>
      <c r="N1662" s="17" t="s">
        <v>437</v>
      </c>
      <c r="O1662">
        <v>8264</v>
      </c>
      <c r="P1662" s="17" t="s">
        <v>438</v>
      </c>
      <c r="Q1662">
        <v>0</v>
      </c>
      <c r="R1662" s="17" t="s">
        <v>480</v>
      </c>
      <c r="S1662" s="17" t="s">
        <v>653</v>
      </c>
      <c r="T1662" s="17" t="s">
        <v>438</v>
      </c>
      <c r="U1662">
        <v>56</v>
      </c>
      <c r="V1662">
        <v>2021</v>
      </c>
      <c r="W1662" s="17" t="s">
        <v>3481</v>
      </c>
      <c r="X1662" s="17" t="s">
        <v>482</v>
      </c>
      <c r="Y1662">
        <v>7</v>
      </c>
      <c r="Z1662" s="17" t="s">
        <v>443</v>
      </c>
      <c r="AA1662" s="17" t="s">
        <v>443</v>
      </c>
      <c r="AB1662" s="17" t="s">
        <v>444</v>
      </c>
      <c r="AC1662">
        <v>0</v>
      </c>
      <c r="AD1662">
        <v>0</v>
      </c>
      <c r="AE1662">
        <v>0</v>
      </c>
      <c r="AF1662">
        <v>2022</v>
      </c>
      <c r="AG1662" s="1">
        <v>44562</v>
      </c>
      <c r="AH1662" s="1">
        <v>44773</v>
      </c>
      <c r="AI1662" s="1">
        <v>44785</v>
      </c>
      <c r="AJ1662" s="17" t="s">
        <v>34</v>
      </c>
      <c r="AK1662" s="17" t="s">
        <v>35</v>
      </c>
      <c r="AL1662" s="17" t="s">
        <v>10388</v>
      </c>
      <c r="AM1662" s="17">
        <f>MONTH(EMPENHO[[#This Row],[data_empenho]])</f>
        <v>2</v>
      </c>
    </row>
    <row r="1663" spans="1:39" x14ac:dyDescent="0.25">
      <c r="A1663">
        <v>7</v>
      </c>
      <c r="B1663">
        <v>702</v>
      </c>
      <c r="C1663">
        <v>15</v>
      </c>
      <c r="D1663">
        <v>451</v>
      </c>
      <c r="E1663">
        <v>17</v>
      </c>
      <c r="F1663">
        <v>0</v>
      </c>
      <c r="G1663">
        <v>2002</v>
      </c>
      <c r="H1663" s="17" t="s">
        <v>698</v>
      </c>
      <c r="I1663">
        <v>1</v>
      </c>
      <c r="J1663">
        <v>0</v>
      </c>
      <c r="K1663" s="17" t="s">
        <v>3482</v>
      </c>
      <c r="L1663" s="1">
        <v>44615</v>
      </c>
      <c r="M1663">
        <v>185</v>
      </c>
      <c r="N1663" s="17" t="s">
        <v>437</v>
      </c>
      <c r="O1663">
        <v>4298</v>
      </c>
      <c r="P1663" s="17" t="s">
        <v>438</v>
      </c>
      <c r="Q1663">
        <v>0</v>
      </c>
      <c r="R1663" s="17" t="s">
        <v>439</v>
      </c>
      <c r="S1663" s="17" t="s">
        <v>440</v>
      </c>
      <c r="T1663" s="17" t="s">
        <v>438</v>
      </c>
      <c r="U1663">
        <v>0</v>
      </c>
      <c r="V1663">
        <v>0</v>
      </c>
      <c r="W1663" s="17" t="s">
        <v>3483</v>
      </c>
      <c r="X1663" s="17" t="s">
        <v>465</v>
      </c>
      <c r="Y1663">
        <v>1</v>
      </c>
      <c r="Z1663" s="17" t="s">
        <v>443</v>
      </c>
      <c r="AA1663" s="17" t="s">
        <v>443</v>
      </c>
      <c r="AB1663" s="17" t="s">
        <v>444</v>
      </c>
      <c r="AC1663">
        <v>0</v>
      </c>
      <c r="AD1663">
        <v>0</v>
      </c>
      <c r="AE1663">
        <v>0</v>
      </c>
      <c r="AF1663">
        <v>2022</v>
      </c>
      <c r="AG1663" s="1">
        <v>44562</v>
      </c>
      <c r="AH1663" s="1">
        <v>44773</v>
      </c>
      <c r="AI1663" s="1">
        <v>44785</v>
      </c>
      <c r="AJ1663" s="17" t="s">
        <v>34</v>
      </c>
      <c r="AK1663" s="17" t="s">
        <v>35</v>
      </c>
      <c r="AL1663" s="17" t="s">
        <v>10388</v>
      </c>
      <c r="AM1663" s="17">
        <f>MONTH(EMPENHO[[#This Row],[data_empenho]])</f>
        <v>2</v>
      </c>
    </row>
    <row r="1664" spans="1:39" x14ac:dyDescent="0.25">
      <c r="A1664">
        <v>5</v>
      </c>
      <c r="B1664">
        <v>502</v>
      </c>
      <c r="C1664">
        <v>12</v>
      </c>
      <c r="D1664">
        <v>782</v>
      </c>
      <c r="E1664">
        <v>2</v>
      </c>
      <c r="F1664">
        <v>0</v>
      </c>
      <c r="G1664">
        <v>2035</v>
      </c>
      <c r="H1664" s="17" t="s">
        <v>828</v>
      </c>
      <c r="I1664">
        <v>1014</v>
      </c>
      <c r="J1664">
        <v>0</v>
      </c>
      <c r="K1664" s="17" t="s">
        <v>3484</v>
      </c>
      <c r="L1664" s="1">
        <v>44615</v>
      </c>
      <c r="M1664">
        <v>2631.5</v>
      </c>
      <c r="N1664" s="17" t="s">
        <v>437</v>
      </c>
      <c r="O1664">
        <v>3923</v>
      </c>
      <c r="P1664" s="17" t="s">
        <v>438</v>
      </c>
      <c r="Q1664">
        <v>0</v>
      </c>
      <c r="R1664" s="17" t="s">
        <v>480</v>
      </c>
      <c r="S1664" s="17" t="s">
        <v>653</v>
      </c>
      <c r="T1664" s="17" t="s">
        <v>438</v>
      </c>
      <c r="U1664">
        <v>8</v>
      </c>
      <c r="V1664">
        <v>2021</v>
      </c>
      <c r="W1664" s="17" t="s">
        <v>3485</v>
      </c>
      <c r="X1664" s="17" t="s">
        <v>482</v>
      </c>
      <c r="Y1664">
        <v>7</v>
      </c>
      <c r="Z1664" s="17" t="s">
        <v>443</v>
      </c>
      <c r="AA1664" s="17" t="s">
        <v>443</v>
      </c>
      <c r="AB1664" s="17" t="s">
        <v>444</v>
      </c>
      <c r="AC1664">
        <v>0</v>
      </c>
      <c r="AD1664">
        <v>0</v>
      </c>
      <c r="AE1664">
        <v>0</v>
      </c>
      <c r="AF1664">
        <v>2022</v>
      </c>
      <c r="AG1664" s="1">
        <v>44562</v>
      </c>
      <c r="AH1664" s="1">
        <v>44773</v>
      </c>
      <c r="AI1664" s="1">
        <v>44785</v>
      </c>
      <c r="AJ1664" s="17" t="s">
        <v>34</v>
      </c>
      <c r="AK1664" s="17" t="s">
        <v>35</v>
      </c>
      <c r="AL1664" s="17" t="s">
        <v>10388</v>
      </c>
      <c r="AM1664" s="17">
        <f>MONTH(EMPENHO[[#This Row],[data_empenho]])</f>
        <v>2</v>
      </c>
    </row>
    <row r="1665" spans="1:39" x14ac:dyDescent="0.25">
      <c r="A1665">
        <v>5</v>
      </c>
      <c r="B1665">
        <v>502</v>
      </c>
      <c r="C1665">
        <v>12</v>
      </c>
      <c r="D1665">
        <v>782</v>
      </c>
      <c r="E1665">
        <v>2</v>
      </c>
      <c r="F1665">
        <v>0</v>
      </c>
      <c r="G1665">
        <v>2035</v>
      </c>
      <c r="H1665" s="17" t="s">
        <v>851</v>
      </c>
      <c r="I1665">
        <v>20</v>
      </c>
      <c r="J1665">
        <v>0</v>
      </c>
      <c r="K1665" s="17" t="s">
        <v>3486</v>
      </c>
      <c r="L1665" s="1">
        <v>44615</v>
      </c>
      <c r="M1665">
        <v>17.600000000000001</v>
      </c>
      <c r="N1665" s="17" t="s">
        <v>437</v>
      </c>
      <c r="O1665">
        <v>5257</v>
      </c>
      <c r="P1665" s="17" t="s">
        <v>438</v>
      </c>
      <c r="Q1665">
        <v>0</v>
      </c>
      <c r="R1665" s="17" t="s">
        <v>439</v>
      </c>
      <c r="S1665" s="17" t="s">
        <v>440</v>
      </c>
      <c r="T1665" s="17" t="s">
        <v>438</v>
      </c>
      <c r="U1665">
        <v>0</v>
      </c>
      <c r="V1665">
        <v>0</v>
      </c>
      <c r="W1665" s="17" t="s">
        <v>3487</v>
      </c>
      <c r="X1665" s="17" t="s">
        <v>465</v>
      </c>
      <c r="Y1665">
        <v>1</v>
      </c>
      <c r="Z1665" s="17" t="s">
        <v>443</v>
      </c>
      <c r="AA1665" s="17" t="s">
        <v>443</v>
      </c>
      <c r="AB1665" s="17" t="s">
        <v>444</v>
      </c>
      <c r="AC1665">
        <v>0</v>
      </c>
      <c r="AD1665">
        <v>0</v>
      </c>
      <c r="AE1665">
        <v>0</v>
      </c>
      <c r="AF1665">
        <v>2022</v>
      </c>
      <c r="AG1665" s="1">
        <v>44562</v>
      </c>
      <c r="AH1665" s="1">
        <v>44773</v>
      </c>
      <c r="AI1665" s="1">
        <v>44785</v>
      </c>
      <c r="AJ1665" s="17" t="s">
        <v>34</v>
      </c>
      <c r="AK1665" s="17" t="s">
        <v>35</v>
      </c>
      <c r="AL1665" s="17" t="s">
        <v>10388</v>
      </c>
      <c r="AM1665" s="17">
        <f>MONTH(EMPENHO[[#This Row],[data_empenho]])</f>
        <v>2</v>
      </c>
    </row>
    <row r="1666" spans="1:39" x14ac:dyDescent="0.25">
      <c r="A1666">
        <v>8</v>
      </c>
      <c r="B1666">
        <v>801</v>
      </c>
      <c r="C1666">
        <v>10</v>
      </c>
      <c r="D1666">
        <v>301</v>
      </c>
      <c r="E1666">
        <v>6</v>
      </c>
      <c r="F1666">
        <v>0</v>
      </c>
      <c r="G1666">
        <v>2090</v>
      </c>
      <c r="H1666" s="17" t="s">
        <v>3488</v>
      </c>
      <c r="I1666">
        <v>40</v>
      </c>
      <c r="J1666">
        <v>0</v>
      </c>
      <c r="K1666" s="17" t="s">
        <v>3489</v>
      </c>
      <c r="L1666" s="1">
        <v>44616</v>
      </c>
      <c r="M1666">
        <v>4.8</v>
      </c>
      <c r="N1666" s="17" t="s">
        <v>437</v>
      </c>
      <c r="O1666">
        <v>678</v>
      </c>
      <c r="P1666" s="17" t="s">
        <v>438</v>
      </c>
      <c r="Q1666">
        <v>0</v>
      </c>
      <c r="R1666" s="17" t="s">
        <v>439</v>
      </c>
      <c r="S1666" s="17" t="s">
        <v>440</v>
      </c>
      <c r="T1666" s="17" t="s">
        <v>438</v>
      </c>
      <c r="U1666">
        <v>0</v>
      </c>
      <c r="V1666">
        <v>0</v>
      </c>
      <c r="W1666" s="17" t="s">
        <v>3490</v>
      </c>
      <c r="X1666" s="17" t="s">
        <v>465</v>
      </c>
      <c r="Y1666">
        <v>1</v>
      </c>
      <c r="Z1666" s="17" t="s">
        <v>443</v>
      </c>
      <c r="AA1666" s="17" t="s">
        <v>443</v>
      </c>
      <c r="AB1666" s="17" t="s">
        <v>444</v>
      </c>
      <c r="AC1666">
        <v>0</v>
      </c>
      <c r="AD1666">
        <v>0</v>
      </c>
      <c r="AE1666">
        <v>0</v>
      </c>
      <c r="AF1666">
        <v>2022</v>
      </c>
      <c r="AG1666" s="1">
        <v>44562</v>
      </c>
      <c r="AH1666" s="1">
        <v>44773</v>
      </c>
      <c r="AI1666" s="1">
        <v>44785</v>
      </c>
      <c r="AJ1666" s="17" t="s">
        <v>34</v>
      </c>
      <c r="AK1666" s="17" t="s">
        <v>35</v>
      </c>
      <c r="AL1666" s="17" t="s">
        <v>10388</v>
      </c>
      <c r="AM1666" s="17">
        <f>MONTH(EMPENHO[[#This Row],[data_empenho]])</f>
        <v>2</v>
      </c>
    </row>
    <row r="1667" spans="1:39" x14ac:dyDescent="0.25">
      <c r="A1667">
        <v>8</v>
      </c>
      <c r="B1667">
        <v>801</v>
      </c>
      <c r="C1667">
        <v>10</v>
      </c>
      <c r="D1667">
        <v>301</v>
      </c>
      <c r="E1667">
        <v>6</v>
      </c>
      <c r="F1667">
        <v>0</v>
      </c>
      <c r="G1667">
        <v>2105</v>
      </c>
      <c r="H1667" s="17" t="s">
        <v>860</v>
      </c>
      <c r="I1667">
        <v>40</v>
      </c>
      <c r="J1667">
        <v>0</v>
      </c>
      <c r="K1667" s="17" t="s">
        <v>3491</v>
      </c>
      <c r="L1667" s="1">
        <v>44616</v>
      </c>
      <c r="M1667">
        <v>88</v>
      </c>
      <c r="N1667" s="17" t="s">
        <v>437</v>
      </c>
      <c r="O1667">
        <v>5965</v>
      </c>
      <c r="P1667" s="17" t="s">
        <v>438</v>
      </c>
      <c r="Q1667">
        <v>0</v>
      </c>
      <c r="R1667" s="17" t="s">
        <v>480</v>
      </c>
      <c r="S1667" s="17" t="s">
        <v>653</v>
      </c>
      <c r="T1667" s="17" t="s">
        <v>438</v>
      </c>
      <c r="U1667">
        <v>53</v>
      </c>
      <c r="V1667">
        <v>2021</v>
      </c>
      <c r="W1667" s="17" t="s">
        <v>3492</v>
      </c>
      <c r="X1667" s="17" t="s">
        <v>482</v>
      </c>
      <c r="Y1667">
        <v>7</v>
      </c>
      <c r="Z1667" s="17" t="s">
        <v>443</v>
      </c>
      <c r="AA1667" s="17" t="s">
        <v>443</v>
      </c>
      <c r="AB1667" s="17" t="s">
        <v>444</v>
      </c>
      <c r="AC1667">
        <v>0</v>
      </c>
      <c r="AD1667">
        <v>0</v>
      </c>
      <c r="AE1667">
        <v>0</v>
      </c>
      <c r="AF1667">
        <v>2022</v>
      </c>
      <c r="AG1667" s="1">
        <v>44562</v>
      </c>
      <c r="AH1667" s="1">
        <v>44773</v>
      </c>
      <c r="AI1667" s="1">
        <v>44785</v>
      </c>
      <c r="AJ1667" s="17" t="s">
        <v>34</v>
      </c>
      <c r="AK1667" s="17" t="s">
        <v>35</v>
      </c>
      <c r="AL1667" s="17" t="s">
        <v>10388</v>
      </c>
      <c r="AM1667" s="17">
        <f>MONTH(EMPENHO[[#This Row],[data_empenho]])</f>
        <v>2</v>
      </c>
    </row>
    <row r="1668" spans="1:39" x14ac:dyDescent="0.25">
      <c r="A1668">
        <v>8</v>
      </c>
      <c r="B1668">
        <v>801</v>
      </c>
      <c r="C1668">
        <v>10</v>
      </c>
      <c r="D1668">
        <v>301</v>
      </c>
      <c r="E1668">
        <v>6</v>
      </c>
      <c r="F1668">
        <v>0</v>
      </c>
      <c r="G1668">
        <v>2092</v>
      </c>
      <c r="H1668" s="17" t="s">
        <v>981</v>
      </c>
      <c r="I1668">
        <v>40</v>
      </c>
      <c r="J1668">
        <v>0</v>
      </c>
      <c r="K1668" s="17" t="s">
        <v>3493</v>
      </c>
      <c r="L1668" s="1">
        <v>44616</v>
      </c>
      <c r="M1668">
        <v>13.15</v>
      </c>
      <c r="N1668" s="17" t="s">
        <v>437</v>
      </c>
      <c r="O1668">
        <v>678</v>
      </c>
      <c r="P1668" s="17" t="s">
        <v>438</v>
      </c>
      <c r="Q1668">
        <v>0</v>
      </c>
      <c r="R1668" s="17" t="s">
        <v>480</v>
      </c>
      <c r="S1668" s="17" t="s">
        <v>653</v>
      </c>
      <c r="T1668" s="17" t="s">
        <v>438</v>
      </c>
      <c r="U1668">
        <v>19</v>
      </c>
      <c r="V1668">
        <v>2021</v>
      </c>
      <c r="W1668" s="17" t="s">
        <v>3494</v>
      </c>
      <c r="X1668" s="17" t="s">
        <v>482</v>
      </c>
      <c r="Y1668">
        <v>7</v>
      </c>
      <c r="Z1668" s="17" t="s">
        <v>443</v>
      </c>
      <c r="AA1668" s="17" t="s">
        <v>443</v>
      </c>
      <c r="AB1668" s="17" t="s">
        <v>444</v>
      </c>
      <c r="AC1668">
        <v>0</v>
      </c>
      <c r="AD1668">
        <v>0</v>
      </c>
      <c r="AE1668">
        <v>0</v>
      </c>
      <c r="AF1668">
        <v>2022</v>
      </c>
      <c r="AG1668" s="1">
        <v>44562</v>
      </c>
      <c r="AH1668" s="1">
        <v>44773</v>
      </c>
      <c r="AI1668" s="1">
        <v>44785</v>
      </c>
      <c r="AJ1668" s="17" t="s">
        <v>34</v>
      </c>
      <c r="AK1668" s="17" t="s">
        <v>35</v>
      </c>
      <c r="AL1668" s="17" t="s">
        <v>10388</v>
      </c>
      <c r="AM1668" s="17">
        <f>MONTH(EMPENHO[[#This Row],[data_empenho]])</f>
        <v>2</v>
      </c>
    </row>
    <row r="1669" spans="1:39" x14ac:dyDescent="0.25">
      <c r="A1669">
        <v>4</v>
      </c>
      <c r="B1669">
        <v>401</v>
      </c>
      <c r="C1669">
        <v>4</v>
      </c>
      <c r="D1669">
        <v>123</v>
      </c>
      <c r="E1669">
        <v>1</v>
      </c>
      <c r="F1669">
        <v>0</v>
      </c>
      <c r="G1669">
        <v>2075</v>
      </c>
      <c r="H1669" s="17" t="s">
        <v>638</v>
      </c>
      <c r="I1669">
        <v>1</v>
      </c>
      <c r="J1669">
        <v>0</v>
      </c>
      <c r="K1669" s="17" t="s">
        <v>3495</v>
      </c>
      <c r="L1669" s="1">
        <v>44616</v>
      </c>
      <c r="M1669">
        <v>81.5</v>
      </c>
      <c r="N1669" s="17" t="s">
        <v>437</v>
      </c>
      <c r="O1669">
        <v>5210</v>
      </c>
      <c r="P1669" s="17" t="s">
        <v>438</v>
      </c>
      <c r="Q1669">
        <v>0</v>
      </c>
      <c r="R1669" s="17" t="s">
        <v>480</v>
      </c>
      <c r="S1669" s="17" t="s">
        <v>653</v>
      </c>
      <c r="T1669" s="17" t="s">
        <v>438</v>
      </c>
      <c r="U1669">
        <v>28</v>
      </c>
      <c r="V1669">
        <v>2021</v>
      </c>
      <c r="W1669" s="17" t="s">
        <v>3496</v>
      </c>
      <c r="X1669" s="17" t="s">
        <v>482</v>
      </c>
      <c r="Y1669">
        <v>7</v>
      </c>
      <c r="Z1669" s="17" t="s">
        <v>443</v>
      </c>
      <c r="AA1669" s="17" t="s">
        <v>443</v>
      </c>
      <c r="AB1669" s="17" t="s">
        <v>444</v>
      </c>
      <c r="AC1669">
        <v>0</v>
      </c>
      <c r="AD1669">
        <v>0</v>
      </c>
      <c r="AE1669">
        <v>0</v>
      </c>
      <c r="AF1669">
        <v>2022</v>
      </c>
      <c r="AG1669" s="1">
        <v>44562</v>
      </c>
      <c r="AH1669" s="1">
        <v>44773</v>
      </c>
      <c r="AI1669" s="1">
        <v>44785</v>
      </c>
      <c r="AJ1669" s="17" t="s">
        <v>34</v>
      </c>
      <c r="AK1669" s="17" t="s">
        <v>35</v>
      </c>
      <c r="AL1669" s="17" t="s">
        <v>10388</v>
      </c>
      <c r="AM1669" s="17">
        <f>MONTH(EMPENHO[[#This Row],[data_empenho]])</f>
        <v>2</v>
      </c>
    </row>
    <row r="1670" spans="1:39" x14ac:dyDescent="0.25">
      <c r="A1670">
        <v>8</v>
      </c>
      <c r="B1670">
        <v>801</v>
      </c>
      <c r="C1670">
        <v>10</v>
      </c>
      <c r="D1670">
        <v>301</v>
      </c>
      <c r="E1670">
        <v>6</v>
      </c>
      <c r="F1670">
        <v>0</v>
      </c>
      <c r="G1670">
        <v>2105</v>
      </c>
      <c r="H1670" s="17" t="s">
        <v>828</v>
      </c>
      <c r="I1670">
        <v>40</v>
      </c>
      <c r="J1670">
        <v>0</v>
      </c>
      <c r="K1670" s="17" t="s">
        <v>3497</v>
      </c>
      <c r="L1670" s="1">
        <v>44616</v>
      </c>
      <c r="M1670">
        <v>10548</v>
      </c>
      <c r="N1670" s="17" t="s">
        <v>437</v>
      </c>
      <c r="O1670">
        <v>3786</v>
      </c>
      <c r="P1670" s="17" t="s">
        <v>438</v>
      </c>
      <c r="Q1670">
        <v>0</v>
      </c>
      <c r="R1670" s="17" t="s">
        <v>480</v>
      </c>
      <c r="S1670" s="17" t="s">
        <v>653</v>
      </c>
      <c r="T1670" s="17" t="s">
        <v>438</v>
      </c>
      <c r="U1670">
        <v>48</v>
      </c>
      <c r="V1670">
        <v>2021</v>
      </c>
      <c r="W1670" s="17" t="s">
        <v>3498</v>
      </c>
      <c r="X1670" s="17" t="s">
        <v>482</v>
      </c>
      <c r="Y1670">
        <v>7</v>
      </c>
      <c r="Z1670" s="17" t="s">
        <v>443</v>
      </c>
      <c r="AA1670" s="17" t="s">
        <v>443</v>
      </c>
      <c r="AB1670" s="17" t="s">
        <v>444</v>
      </c>
      <c r="AC1670">
        <v>0</v>
      </c>
      <c r="AD1670">
        <v>0</v>
      </c>
      <c r="AE1670">
        <v>0</v>
      </c>
      <c r="AF1670">
        <v>2022</v>
      </c>
      <c r="AG1670" s="1">
        <v>44562</v>
      </c>
      <c r="AH1670" s="1">
        <v>44773</v>
      </c>
      <c r="AI1670" s="1">
        <v>44785</v>
      </c>
      <c r="AJ1670" s="17" t="s">
        <v>34</v>
      </c>
      <c r="AK1670" s="17" t="s">
        <v>35</v>
      </c>
      <c r="AL1670" s="17" t="s">
        <v>10388</v>
      </c>
      <c r="AM1670" s="17">
        <f>MONTH(EMPENHO[[#This Row],[data_empenho]])</f>
        <v>2</v>
      </c>
    </row>
    <row r="1671" spans="1:39" x14ac:dyDescent="0.25">
      <c r="A1671">
        <v>6</v>
      </c>
      <c r="B1671">
        <v>603</v>
      </c>
      <c r="C1671">
        <v>26</v>
      </c>
      <c r="D1671">
        <v>782</v>
      </c>
      <c r="E1671">
        <v>17</v>
      </c>
      <c r="F1671">
        <v>0</v>
      </c>
      <c r="G1671">
        <v>2073</v>
      </c>
      <c r="H1671" s="17" t="s">
        <v>587</v>
      </c>
      <c r="I1671">
        <v>1</v>
      </c>
      <c r="J1671">
        <v>0</v>
      </c>
      <c r="K1671" s="17" t="s">
        <v>3499</v>
      </c>
      <c r="L1671" s="1">
        <v>44616</v>
      </c>
      <c r="M1671">
        <v>1800</v>
      </c>
      <c r="N1671" s="17" t="s">
        <v>437</v>
      </c>
      <c r="O1671">
        <v>8295</v>
      </c>
      <c r="P1671" s="17" t="s">
        <v>438</v>
      </c>
      <c r="Q1671">
        <v>0</v>
      </c>
      <c r="R1671" s="17" t="s">
        <v>439</v>
      </c>
      <c r="S1671" s="17" t="s">
        <v>440</v>
      </c>
      <c r="T1671" s="17" t="s">
        <v>438</v>
      </c>
      <c r="U1671">
        <v>30</v>
      </c>
      <c r="V1671">
        <v>2022</v>
      </c>
      <c r="W1671" s="17" t="s">
        <v>3500</v>
      </c>
      <c r="X1671" s="17" t="s">
        <v>465</v>
      </c>
      <c r="Y1671">
        <v>1</v>
      </c>
      <c r="Z1671" s="17" t="s">
        <v>443</v>
      </c>
      <c r="AA1671" s="17" t="s">
        <v>443</v>
      </c>
      <c r="AB1671" s="17" t="s">
        <v>444</v>
      </c>
      <c r="AC1671">
        <v>0</v>
      </c>
      <c r="AD1671">
        <v>0</v>
      </c>
      <c r="AE1671">
        <v>0</v>
      </c>
      <c r="AF1671">
        <v>2022</v>
      </c>
      <c r="AG1671" s="1">
        <v>44562</v>
      </c>
      <c r="AH1671" s="1">
        <v>44773</v>
      </c>
      <c r="AI1671" s="1">
        <v>44785</v>
      </c>
      <c r="AJ1671" s="17" t="s">
        <v>34</v>
      </c>
      <c r="AK1671" s="17" t="s">
        <v>35</v>
      </c>
      <c r="AL1671" s="17" t="s">
        <v>10388</v>
      </c>
      <c r="AM1671" s="17">
        <f>MONTH(EMPENHO[[#This Row],[data_empenho]])</f>
        <v>2</v>
      </c>
    </row>
    <row r="1672" spans="1:39" x14ac:dyDescent="0.25">
      <c r="A1672">
        <v>7</v>
      </c>
      <c r="B1672">
        <v>702</v>
      </c>
      <c r="C1672">
        <v>15</v>
      </c>
      <c r="D1672">
        <v>451</v>
      </c>
      <c r="E1672">
        <v>17</v>
      </c>
      <c r="F1672">
        <v>0</v>
      </c>
      <c r="G1672">
        <v>2002</v>
      </c>
      <c r="H1672" s="17" t="s">
        <v>962</v>
      </c>
      <c r="I1672">
        <v>1</v>
      </c>
      <c r="J1672">
        <v>0</v>
      </c>
      <c r="K1672" s="17" t="s">
        <v>3501</v>
      </c>
      <c r="L1672" s="1">
        <v>44616</v>
      </c>
      <c r="M1672">
        <v>2352</v>
      </c>
      <c r="N1672" s="17" t="s">
        <v>437</v>
      </c>
      <c r="O1672">
        <v>7845</v>
      </c>
      <c r="P1672" s="17" t="s">
        <v>438</v>
      </c>
      <c r="Q1672">
        <v>0</v>
      </c>
      <c r="R1672" s="17" t="s">
        <v>439</v>
      </c>
      <c r="S1672" s="17" t="s">
        <v>440</v>
      </c>
      <c r="T1672" s="17" t="s">
        <v>438</v>
      </c>
      <c r="U1672">
        <v>29</v>
      </c>
      <c r="V1672">
        <v>2022</v>
      </c>
      <c r="W1672" s="17" t="s">
        <v>3502</v>
      </c>
      <c r="X1672" s="17" t="s">
        <v>465</v>
      </c>
      <c r="Y1672">
        <v>1</v>
      </c>
      <c r="Z1672" s="17" t="s">
        <v>443</v>
      </c>
      <c r="AA1672" s="17" t="s">
        <v>443</v>
      </c>
      <c r="AB1672" s="17" t="s">
        <v>444</v>
      </c>
      <c r="AC1672">
        <v>0</v>
      </c>
      <c r="AD1672">
        <v>0</v>
      </c>
      <c r="AE1672">
        <v>0</v>
      </c>
      <c r="AF1672">
        <v>2022</v>
      </c>
      <c r="AG1672" s="1">
        <v>44562</v>
      </c>
      <c r="AH1672" s="1">
        <v>44773</v>
      </c>
      <c r="AI1672" s="1">
        <v>44785</v>
      </c>
      <c r="AJ1672" s="17" t="s">
        <v>34</v>
      </c>
      <c r="AK1672" s="17" t="s">
        <v>35</v>
      </c>
      <c r="AL1672" s="17" t="s">
        <v>10388</v>
      </c>
      <c r="AM1672" s="17">
        <f>MONTH(EMPENHO[[#This Row],[data_empenho]])</f>
        <v>2</v>
      </c>
    </row>
    <row r="1673" spans="1:39" x14ac:dyDescent="0.25">
      <c r="A1673">
        <v>6</v>
      </c>
      <c r="B1673">
        <v>603</v>
      </c>
      <c r="C1673">
        <v>26</v>
      </c>
      <c r="D1673">
        <v>782</v>
      </c>
      <c r="E1673">
        <v>17</v>
      </c>
      <c r="F1673">
        <v>0</v>
      </c>
      <c r="G1673">
        <v>2073</v>
      </c>
      <c r="H1673" s="17" t="s">
        <v>698</v>
      </c>
      <c r="I1673">
        <v>1</v>
      </c>
      <c r="J1673">
        <v>0</v>
      </c>
      <c r="K1673" s="17" t="s">
        <v>3503</v>
      </c>
      <c r="L1673" s="1">
        <v>44616</v>
      </c>
      <c r="M1673">
        <v>10898</v>
      </c>
      <c r="N1673" s="17" t="s">
        <v>437</v>
      </c>
      <c r="O1673">
        <v>8265</v>
      </c>
      <c r="P1673" s="17" t="s">
        <v>438</v>
      </c>
      <c r="Q1673">
        <v>0</v>
      </c>
      <c r="R1673" s="17" t="s">
        <v>480</v>
      </c>
      <c r="S1673" s="17" t="s">
        <v>440</v>
      </c>
      <c r="T1673" s="17" t="s">
        <v>438</v>
      </c>
      <c r="U1673">
        <v>1</v>
      </c>
      <c r="V1673">
        <v>2022</v>
      </c>
      <c r="W1673" s="17" t="s">
        <v>3504</v>
      </c>
      <c r="X1673" s="17" t="s">
        <v>482</v>
      </c>
      <c r="Y1673">
        <v>1</v>
      </c>
      <c r="Z1673" s="17" t="s">
        <v>443</v>
      </c>
      <c r="AA1673" s="17" t="s">
        <v>443</v>
      </c>
      <c r="AB1673" s="17" t="s">
        <v>444</v>
      </c>
      <c r="AC1673">
        <v>0</v>
      </c>
      <c r="AD1673">
        <v>0</v>
      </c>
      <c r="AE1673">
        <v>0</v>
      </c>
      <c r="AF1673">
        <v>2022</v>
      </c>
      <c r="AG1673" s="1">
        <v>44562</v>
      </c>
      <c r="AH1673" s="1">
        <v>44773</v>
      </c>
      <c r="AI1673" s="1">
        <v>44785</v>
      </c>
      <c r="AJ1673" s="17" t="s">
        <v>34</v>
      </c>
      <c r="AK1673" s="17" t="s">
        <v>35</v>
      </c>
      <c r="AL1673" s="17" t="s">
        <v>10388</v>
      </c>
      <c r="AM1673" s="17">
        <f>MONTH(EMPENHO[[#This Row],[data_empenho]])</f>
        <v>2</v>
      </c>
    </row>
    <row r="1674" spans="1:39" x14ac:dyDescent="0.25">
      <c r="A1674">
        <v>6</v>
      </c>
      <c r="B1674">
        <v>603</v>
      </c>
      <c r="C1674">
        <v>26</v>
      </c>
      <c r="D1674">
        <v>782</v>
      </c>
      <c r="E1674">
        <v>17</v>
      </c>
      <c r="F1674">
        <v>0</v>
      </c>
      <c r="G1674">
        <v>2073</v>
      </c>
      <c r="H1674" s="17" t="s">
        <v>478</v>
      </c>
      <c r="I1674">
        <v>1018</v>
      </c>
      <c r="J1674">
        <v>0</v>
      </c>
      <c r="K1674" s="17" t="s">
        <v>3505</v>
      </c>
      <c r="L1674" s="1">
        <v>44616</v>
      </c>
      <c r="M1674">
        <v>2399.3200000000002</v>
      </c>
      <c r="N1674" s="17" t="s">
        <v>437</v>
      </c>
      <c r="O1674">
        <v>8264</v>
      </c>
      <c r="P1674" s="17" t="s">
        <v>438</v>
      </c>
      <c r="Q1674">
        <v>0</v>
      </c>
      <c r="R1674" s="17" t="s">
        <v>480</v>
      </c>
      <c r="S1674" s="17" t="s">
        <v>440</v>
      </c>
      <c r="T1674" s="17" t="s">
        <v>438</v>
      </c>
      <c r="U1674">
        <v>2</v>
      </c>
      <c r="V1674">
        <v>2022</v>
      </c>
      <c r="W1674" s="17" t="s">
        <v>3506</v>
      </c>
      <c r="X1674" s="17" t="s">
        <v>482</v>
      </c>
      <c r="Y1674">
        <v>7</v>
      </c>
      <c r="Z1674" s="17" t="s">
        <v>443</v>
      </c>
      <c r="AA1674" s="17" t="s">
        <v>443</v>
      </c>
      <c r="AB1674" s="17" t="s">
        <v>444</v>
      </c>
      <c r="AC1674">
        <v>0</v>
      </c>
      <c r="AD1674">
        <v>0</v>
      </c>
      <c r="AE1674">
        <v>0</v>
      </c>
      <c r="AF1674">
        <v>2022</v>
      </c>
      <c r="AG1674" s="1">
        <v>44562</v>
      </c>
      <c r="AH1674" s="1">
        <v>44773</v>
      </c>
      <c r="AI1674" s="1">
        <v>44785</v>
      </c>
      <c r="AJ1674" s="17" t="s">
        <v>34</v>
      </c>
      <c r="AK1674" s="17" t="s">
        <v>35</v>
      </c>
      <c r="AL1674" s="17" t="s">
        <v>10388</v>
      </c>
      <c r="AM1674" s="17">
        <f>MONTH(EMPENHO[[#This Row],[data_empenho]])</f>
        <v>2</v>
      </c>
    </row>
    <row r="1675" spans="1:39" x14ac:dyDescent="0.25">
      <c r="A1675">
        <v>2</v>
      </c>
      <c r="B1675">
        <v>201</v>
      </c>
      <c r="C1675">
        <v>4</v>
      </c>
      <c r="D1675">
        <v>122</v>
      </c>
      <c r="E1675">
        <v>1</v>
      </c>
      <c r="F1675">
        <v>0</v>
      </c>
      <c r="G1675">
        <v>2078</v>
      </c>
      <c r="H1675" s="17" t="s">
        <v>3507</v>
      </c>
      <c r="I1675">
        <v>1</v>
      </c>
      <c r="J1675">
        <v>0</v>
      </c>
      <c r="K1675" s="17" t="s">
        <v>3508</v>
      </c>
      <c r="L1675" s="1">
        <v>44616</v>
      </c>
      <c r="M1675">
        <v>88</v>
      </c>
      <c r="N1675" s="17" t="s">
        <v>437</v>
      </c>
      <c r="O1675">
        <v>6315</v>
      </c>
      <c r="P1675" s="17" t="s">
        <v>438</v>
      </c>
      <c r="Q1675">
        <v>0</v>
      </c>
      <c r="R1675" s="17" t="s">
        <v>439</v>
      </c>
      <c r="S1675" s="17" t="s">
        <v>440</v>
      </c>
      <c r="T1675" s="17" t="s">
        <v>438</v>
      </c>
      <c r="U1675">
        <v>0</v>
      </c>
      <c r="V1675">
        <v>0</v>
      </c>
      <c r="W1675" s="17" t="s">
        <v>3509</v>
      </c>
      <c r="X1675" s="17" t="s">
        <v>465</v>
      </c>
      <c r="Y1675">
        <v>6</v>
      </c>
      <c r="Z1675" s="17" t="s">
        <v>443</v>
      </c>
      <c r="AA1675" s="17" t="s">
        <v>443</v>
      </c>
      <c r="AB1675" s="17" t="s">
        <v>444</v>
      </c>
      <c r="AC1675">
        <v>0</v>
      </c>
      <c r="AD1675">
        <v>0</v>
      </c>
      <c r="AE1675">
        <v>0</v>
      </c>
      <c r="AF1675">
        <v>2022</v>
      </c>
      <c r="AG1675" s="1">
        <v>44562</v>
      </c>
      <c r="AH1675" s="1">
        <v>44773</v>
      </c>
      <c r="AI1675" s="1">
        <v>44785</v>
      </c>
      <c r="AJ1675" s="17" t="s">
        <v>34</v>
      </c>
      <c r="AK1675" s="17" t="s">
        <v>35</v>
      </c>
      <c r="AL1675" s="17" t="s">
        <v>10388</v>
      </c>
      <c r="AM1675" s="17">
        <f>MONTH(EMPENHO[[#This Row],[data_empenho]])</f>
        <v>2</v>
      </c>
    </row>
    <row r="1676" spans="1:39" x14ac:dyDescent="0.25">
      <c r="A1676">
        <v>9</v>
      </c>
      <c r="B1676">
        <v>902</v>
      </c>
      <c r="C1676">
        <v>8</v>
      </c>
      <c r="D1676">
        <v>244</v>
      </c>
      <c r="E1676">
        <v>11</v>
      </c>
      <c r="F1676">
        <v>0</v>
      </c>
      <c r="G1676">
        <v>2015</v>
      </c>
      <c r="H1676" s="17" t="s">
        <v>3510</v>
      </c>
      <c r="I1676">
        <v>1</v>
      </c>
      <c r="J1676">
        <v>0</v>
      </c>
      <c r="K1676" s="17" t="s">
        <v>3511</v>
      </c>
      <c r="L1676" s="1">
        <v>44616</v>
      </c>
      <c r="M1676">
        <v>2000</v>
      </c>
      <c r="N1676" s="17" t="s">
        <v>437</v>
      </c>
      <c r="O1676">
        <v>8324</v>
      </c>
      <c r="P1676" s="17" t="s">
        <v>438</v>
      </c>
      <c r="Q1676">
        <v>0</v>
      </c>
      <c r="R1676" s="17" t="s">
        <v>439</v>
      </c>
      <c r="S1676" s="17" t="s">
        <v>440</v>
      </c>
      <c r="T1676" s="17" t="s">
        <v>438</v>
      </c>
      <c r="U1676">
        <v>0</v>
      </c>
      <c r="V1676">
        <v>0</v>
      </c>
      <c r="W1676" s="17" t="s">
        <v>3512</v>
      </c>
      <c r="X1676" s="17" t="s">
        <v>465</v>
      </c>
      <c r="Y1676">
        <v>1</v>
      </c>
      <c r="Z1676" s="17" t="s">
        <v>443</v>
      </c>
      <c r="AA1676" s="17" t="s">
        <v>443</v>
      </c>
      <c r="AB1676" s="17" t="s">
        <v>444</v>
      </c>
      <c r="AC1676">
        <v>0</v>
      </c>
      <c r="AD1676">
        <v>0</v>
      </c>
      <c r="AE1676">
        <v>0</v>
      </c>
      <c r="AF1676">
        <v>2022</v>
      </c>
      <c r="AG1676" s="1">
        <v>44562</v>
      </c>
      <c r="AH1676" s="1">
        <v>44773</v>
      </c>
      <c r="AI1676" s="1">
        <v>44785</v>
      </c>
      <c r="AJ1676" s="17" t="s">
        <v>34</v>
      </c>
      <c r="AK1676" s="17" t="s">
        <v>35</v>
      </c>
      <c r="AL1676" s="17" t="s">
        <v>10388</v>
      </c>
      <c r="AM1676" s="17">
        <f>MONTH(EMPENHO[[#This Row],[data_empenho]])</f>
        <v>2</v>
      </c>
    </row>
    <row r="1677" spans="1:39" x14ac:dyDescent="0.25">
      <c r="A1677">
        <v>9</v>
      </c>
      <c r="B1677">
        <v>902</v>
      </c>
      <c r="C1677">
        <v>8</v>
      </c>
      <c r="D1677">
        <v>244</v>
      </c>
      <c r="E1677">
        <v>11</v>
      </c>
      <c r="F1677">
        <v>0</v>
      </c>
      <c r="G1677">
        <v>2015</v>
      </c>
      <c r="H1677" s="17" t="s">
        <v>3510</v>
      </c>
      <c r="I1677">
        <v>1</v>
      </c>
      <c r="J1677">
        <v>0</v>
      </c>
      <c r="K1677" s="17" t="s">
        <v>3513</v>
      </c>
      <c r="L1677" s="1">
        <v>44616</v>
      </c>
      <c r="M1677">
        <v>848.4</v>
      </c>
      <c r="N1677" s="17" t="s">
        <v>437</v>
      </c>
      <c r="O1677">
        <v>8323</v>
      </c>
      <c r="P1677" s="17" t="s">
        <v>438</v>
      </c>
      <c r="Q1677">
        <v>0</v>
      </c>
      <c r="R1677" s="17" t="s">
        <v>439</v>
      </c>
      <c r="S1677" s="17" t="s">
        <v>440</v>
      </c>
      <c r="T1677" s="17" t="s">
        <v>438</v>
      </c>
      <c r="U1677">
        <v>0</v>
      </c>
      <c r="V1677">
        <v>0</v>
      </c>
      <c r="W1677" s="17" t="s">
        <v>3514</v>
      </c>
      <c r="X1677" s="17" t="s">
        <v>465</v>
      </c>
      <c r="Y1677">
        <v>6</v>
      </c>
      <c r="Z1677" s="17" t="s">
        <v>443</v>
      </c>
      <c r="AA1677" s="17" t="s">
        <v>443</v>
      </c>
      <c r="AB1677" s="17" t="s">
        <v>444</v>
      </c>
      <c r="AC1677">
        <v>0</v>
      </c>
      <c r="AD1677">
        <v>0</v>
      </c>
      <c r="AE1677">
        <v>0</v>
      </c>
      <c r="AF1677">
        <v>2022</v>
      </c>
      <c r="AG1677" s="1">
        <v>44562</v>
      </c>
      <c r="AH1677" s="1">
        <v>44773</v>
      </c>
      <c r="AI1677" s="1">
        <v>44785</v>
      </c>
      <c r="AJ1677" s="17" t="s">
        <v>34</v>
      </c>
      <c r="AK1677" s="17" t="s">
        <v>35</v>
      </c>
      <c r="AL1677" s="17" t="s">
        <v>10388</v>
      </c>
      <c r="AM1677" s="17">
        <f>MONTH(EMPENHO[[#This Row],[data_empenho]])</f>
        <v>2</v>
      </c>
    </row>
    <row r="1678" spans="1:39" x14ac:dyDescent="0.25">
      <c r="A1678">
        <v>8</v>
      </c>
      <c r="B1678">
        <v>801</v>
      </c>
      <c r="C1678">
        <v>10</v>
      </c>
      <c r="D1678">
        <v>301</v>
      </c>
      <c r="E1678">
        <v>6</v>
      </c>
      <c r="F1678">
        <v>0</v>
      </c>
      <c r="G1678">
        <v>2092</v>
      </c>
      <c r="H1678" s="17" t="s">
        <v>638</v>
      </c>
      <c r="I1678">
        <v>40</v>
      </c>
      <c r="J1678">
        <v>0</v>
      </c>
      <c r="K1678" s="17" t="s">
        <v>3515</v>
      </c>
      <c r="L1678" s="1">
        <v>44616</v>
      </c>
      <c r="M1678">
        <v>30</v>
      </c>
      <c r="N1678" s="17" t="s">
        <v>437</v>
      </c>
      <c r="O1678">
        <v>678</v>
      </c>
      <c r="P1678" s="17" t="s">
        <v>438</v>
      </c>
      <c r="Q1678">
        <v>0</v>
      </c>
      <c r="R1678" s="17" t="s">
        <v>439</v>
      </c>
      <c r="S1678" s="17" t="s">
        <v>440</v>
      </c>
      <c r="T1678" s="17" t="s">
        <v>438</v>
      </c>
      <c r="U1678">
        <v>0</v>
      </c>
      <c r="V1678">
        <v>0</v>
      </c>
      <c r="W1678" s="17" t="s">
        <v>3516</v>
      </c>
      <c r="X1678" s="17" t="s">
        <v>465</v>
      </c>
      <c r="Y1678">
        <v>1</v>
      </c>
      <c r="Z1678" s="17" t="s">
        <v>443</v>
      </c>
      <c r="AA1678" s="17" t="s">
        <v>443</v>
      </c>
      <c r="AB1678" s="17" t="s">
        <v>444</v>
      </c>
      <c r="AC1678">
        <v>0</v>
      </c>
      <c r="AD1678">
        <v>0</v>
      </c>
      <c r="AE1678">
        <v>0</v>
      </c>
      <c r="AF1678">
        <v>2022</v>
      </c>
      <c r="AG1678" s="1">
        <v>44562</v>
      </c>
      <c r="AH1678" s="1">
        <v>44773</v>
      </c>
      <c r="AI1678" s="1">
        <v>44785</v>
      </c>
      <c r="AJ1678" s="17" t="s">
        <v>34</v>
      </c>
      <c r="AK1678" s="17" t="s">
        <v>35</v>
      </c>
      <c r="AL1678" s="17" t="s">
        <v>10388</v>
      </c>
      <c r="AM1678" s="17">
        <f>MONTH(EMPENHO[[#This Row],[data_empenho]])</f>
        <v>2</v>
      </c>
    </row>
    <row r="1679" spans="1:39" x14ac:dyDescent="0.25">
      <c r="A1679">
        <v>8</v>
      </c>
      <c r="B1679">
        <v>801</v>
      </c>
      <c r="C1679">
        <v>10</v>
      </c>
      <c r="D1679">
        <v>301</v>
      </c>
      <c r="E1679">
        <v>6</v>
      </c>
      <c r="F1679">
        <v>0</v>
      </c>
      <c r="G1679">
        <v>2105</v>
      </c>
      <c r="H1679" s="17" t="s">
        <v>828</v>
      </c>
      <c r="I1679">
        <v>40</v>
      </c>
      <c r="J1679">
        <v>0</v>
      </c>
      <c r="K1679" s="17" t="s">
        <v>3517</v>
      </c>
      <c r="L1679" s="1">
        <v>44617</v>
      </c>
      <c r="M1679">
        <v>3664</v>
      </c>
      <c r="N1679" s="17" t="s">
        <v>437</v>
      </c>
      <c r="O1679">
        <v>3967</v>
      </c>
      <c r="P1679" s="17" t="s">
        <v>438</v>
      </c>
      <c r="Q1679">
        <v>0</v>
      </c>
      <c r="R1679" s="17" t="s">
        <v>480</v>
      </c>
      <c r="S1679" s="17" t="s">
        <v>653</v>
      </c>
      <c r="T1679" s="17" t="s">
        <v>438</v>
      </c>
      <c r="U1679">
        <v>48</v>
      </c>
      <c r="V1679">
        <v>2021</v>
      </c>
      <c r="W1679" s="17" t="s">
        <v>3518</v>
      </c>
      <c r="X1679" s="17" t="s">
        <v>482</v>
      </c>
      <c r="Y1679">
        <v>7</v>
      </c>
      <c r="Z1679" s="17" t="s">
        <v>443</v>
      </c>
      <c r="AA1679" s="17" t="s">
        <v>443</v>
      </c>
      <c r="AB1679" s="17" t="s">
        <v>444</v>
      </c>
      <c r="AC1679">
        <v>0</v>
      </c>
      <c r="AD1679">
        <v>0</v>
      </c>
      <c r="AE1679">
        <v>0</v>
      </c>
      <c r="AF1679">
        <v>2022</v>
      </c>
      <c r="AG1679" s="1">
        <v>44562</v>
      </c>
      <c r="AH1679" s="1">
        <v>44773</v>
      </c>
      <c r="AI1679" s="1">
        <v>44785</v>
      </c>
      <c r="AJ1679" s="17" t="s">
        <v>34</v>
      </c>
      <c r="AK1679" s="17" t="s">
        <v>35</v>
      </c>
      <c r="AL1679" s="17" t="s">
        <v>10388</v>
      </c>
      <c r="AM1679" s="17">
        <f>MONTH(EMPENHO[[#This Row],[data_empenho]])</f>
        <v>2</v>
      </c>
    </row>
    <row r="1680" spans="1:39" x14ac:dyDescent="0.25">
      <c r="A1680">
        <v>8</v>
      </c>
      <c r="B1680">
        <v>801</v>
      </c>
      <c r="C1680">
        <v>10</v>
      </c>
      <c r="D1680">
        <v>301</v>
      </c>
      <c r="E1680">
        <v>6</v>
      </c>
      <c r="F1680">
        <v>0</v>
      </c>
      <c r="G1680">
        <v>2105</v>
      </c>
      <c r="H1680" s="17" t="s">
        <v>828</v>
      </c>
      <c r="I1680">
        <v>40</v>
      </c>
      <c r="J1680">
        <v>0</v>
      </c>
      <c r="K1680" s="17" t="s">
        <v>3517</v>
      </c>
      <c r="L1680" s="1">
        <v>44624</v>
      </c>
      <c r="M1680">
        <v>-3664</v>
      </c>
      <c r="N1680" s="17" t="s">
        <v>451</v>
      </c>
      <c r="O1680">
        <v>3967</v>
      </c>
      <c r="P1680" s="17" t="s">
        <v>438</v>
      </c>
      <c r="Q1680">
        <v>0</v>
      </c>
      <c r="R1680" s="17" t="s">
        <v>480</v>
      </c>
      <c r="S1680" s="17" t="s">
        <v>653</v>
      </c>
      <c r="T1680" s="17" t="s">
        <v>438</v>
      </c>
      <c r="U1680">
        <v>48</v>
      </c>
      <c r="V1680">
        <v>2021</v>
      </c>
      <c r="W1680" s="17" t="s">
        <v>4212</v>
      </c>
      <c r="X1680" s="17" t="s">
        <v>482</v>
      </c>
      <c r="Y1680">
        <v>7</v>
      </c>
      <c r="Z1680" s="17" t="s">
        <v>443</v>
      </c>
      <c r="AA1680" s="17" t="s">
        <v>443</v>
      </c>
      <c r="AB1680" s="17" t="s">
        <v>444</v>
      </c>
      <c r="AC1680">
        <v>0</v>
      </c>
      <c r="AD1680">
        <v>0</v>
      </c>
      <c r="AE1680">
        <v>0</v>
      </c>
      <c r="AF1680">
        <v>2022</v>
      </c>
      <c r="AG1680" s="1">
        <v>44562</v>
      </c>
      <c r="AH1680" s="1">
        <v>44773</v>
      </c>
      <c r="AI1680" s="1">
        <v>44785</v>
      </c>
      <c r="AJ1680" s="17" t="s">
        <v>34</v>
      </c>
      <c r="AK1680" s="17" t="s">
        <v>35</v>
      </c>
      <c r="AL1680" s="17" t="s">
        <v>10388</v>
      </c>
      <c r="AM1680" s="17">
        <f>MONTH(EMPENHO[[#This Row],[data_empenho]])</f>
        <v>3</v>
      </c>
    </row>
    <row r="1681" spans="1:39" x14ac:dyDescent="0.25">
      <c r="A1681">
        <v>8</v>
      </c>
      <c r="B1681">
        <v>801</v>
      </c>
      <c r="C1681">
        <v>10</v>
      </c>
      <c r="D1681">
        <v>301</v>
      </c>
      <c r="E1681">
        <v>6</v>
      </c>
      <c r="F1681">
        <v>0</v>
      </c>
      <c r="G1681">
        <v>2092</v>
      </c>
      <c r="H1681" s="17" t="s">
        <v>638</v>
      </c>
      <c r="I1681">
        <v>40</v>
      </c>
      <c r="J1681">
        <v>0</v>
      </c>
      <c r="K1681" s="17" t="s">
        <v>3519</v>
      </c>
      <c r="L1681" s="1">
        <v>44617</v>
      </c>
      <c r="M1681">
        <v>82</v>
      </c>
      <c r="N1681" s="17" t="s">
        <v>437</v>
      </c>
      <c r="O1681">
        <v>7764</v>
      </c>
      <c r="P1681" s="17" t="s">
        <v>438</v>
      </c>
      <c r="Q1681">
        <v>0</v>
      </c>
      <c r="R1681" s="17" t="s">
        <v>480</v>
      </c>
      <c r="S1681" s="17" t="s">
        <v>653</v>
      </c>
      <c r="T1681" s="17" t="s">
        <v>438</v>
      </c>
      <c r="U1681">
        <v>9</v>
      </c>
      <c r="V1681">
        <v>2021</v>
      </c>
      <c r="W1681" s="17" t="s">
        <v>3520</v>
      </c>
      <c r="X1681" s="17" t="s">
        <v>482</v>
      </c>
      <c r="Y1681">
        <v>7</v>
      </c>
      <c r="Z1681" s="17" t="s">
        <v>443</v>
      </c>
      <c r="AA1681" s="17" t="s">
        <v>443</v>
      </c>
      <c r="AB1681" s="17" t="s">
        <v>444</v>
      </c>
      <c r="AC1681">
        <v>0</v>
      </c>
      <c r="AD1681">
        <v>0</v>
      </c>
      <c r="AE1681">
        <v>0</v>
      </c>
      <c r="AF1681">
        <v>2022</v>
      </c>
      <c r="AG1681" s="1">
        <v>44562</v>
      </c>
      <c r="AH1681" s="1">
        <v>44773</v>
      </c>
      <c r="AI1681" s="1">
        <v>44785</v>
      </c>
      <c r="AJ1681" s="17" t="s">
        <v>34</v>
      </c>
      <c r="AK1681" s="17" t="s">
        <v>35</v>
      </c>
      <c r="AL1681" s="17" t="s">
        <v>10388</v>
      </c>
      <c r="AM1681" s="17">
        <f>MONTH(EMPENHO[[#This Row],[data_empenho]])</f>
        <v>2</v>
      </c>
    </row>
    <row r="1682" spans="1:39" x14ac:dyDescent="0.25">
      <c r="A1682">
        <v>5</v>
      </c>
      <c r="B1682">
        <v>504</v>
      </c>
      <c r="C1682">
        <v>27</v>
      </c>
      <c r="D1682">
        <v>812</v>
      </c>
      <c r="E1682">
        <v>3</v>
      </c>
      <c r="F1682">
        <v>0</v>
      </c>
      <c r="G1682">
        <v>2043</v>
      </c>
      <c r="H1682" s="17" t="s">
        <v>594</v>
      </c>
      <c r="I1682">
        <v>1</v>
      </c>
      <c r="J1682">
        <v>0</v>
      </c>
      <c r="K1682" s="17" t="s">
        <v>3521</v>
      </c>
      <c r="L1682" s="1">
        <v>44617</v>
      </c>
      <c r="M1682">
        <v>25990</v>
      </c>
      <c r="N1682" s="17" t="s">
        <v>437</v>
      </c>
      <c r="O1682">
        <v>6271</v>
      </c>
      <c r="P1682" s="17" t="s">
        <v>438</v>
      </c>
      <c r="Q1682">
        <v>0</v>
      </c>
      <c r="R1682" s="17" t="s">
        <v>480</v>
      </c>
      <c r="S1682" s="17" t="s">
        <v>653</v>
      </c>
      <c r="T1682" s="17" t="s">
        <v>438</v>
      </c>
      <c r="U1682">
        <v>55</v>
      </c>
      <c r="V1682">
        <v>2021</v>
      </c>
      <c r="W1682" s="17" t="s">
        <v>3522</v>
      </c>
      <c r="X1682" s="17" t="s">
        <v>482</v>
      </c>
      <c r="Y1682">
        <v>7</v>
      </c>
      <c r="Z1682" s="17" t="s">
        <v>443</v>
      </c>
      <c r="AA1682" s="17" t="s">
        <v>443</v>
      </c>
      <c r="AB1682" s="17" t="s">
        <v>444</v>
      </c>
      <c r="AC1682">
        <v>0</v>
      </c>
      <c r="AD1682">
        <v>0</v>
      </c>
      <c r="AE1682">
        <v>0</v>
      </c>
      <c r="AF1682">
        <v>2022</v>
      </c>
      <c r="AG1682" s="1">
        <v>44562</v>
      </c>
      <c r="AH1682" s="1">
        <v>44773</v>
      </c>
      <c r="AI1682" s="1">
        <v>44785</v>
      </c>
      <c r="AJ1682" s="17" t="s">
        <v>34</v>
      </c>
      <c r="AK1682" s="17" t="s">
        <v>35</v>
      </c>
      <c r="AL1682" s="17" t="s">
        <v>10388</v>
      </c>
      <c r="AM1682" s="17">
        <f>MONTH(EMPENHO[[#This Row],[data_empenho]])</f>
        <v>2</v>
      </c>
    </row>
    <row r="1683" spans="1:39" x14ac:dyDescent="0.25">
      <c r="A1683">
        <v>5</v>
      </c>
      <c r="B1683">
        <v>502</v>
      </c>
      <c r="C1683">
        <v>12</v>
      </c>
      <c r="D1683">
        <v>782</v>
      </c>
      <c r="E1683">
        <v>2</v>
      </c>
      <c r="F1683">
        <v>0</v>
      </c>
      <c r="G1683">
        <v>2035</v>
      </c>
      <c r="H1683" s="17" t="s">
        <v>478</v>
      </c>
      <c r="I1683">
        <v>20</v>
      </c>
      <c r="J1683">
        <v>0</v>
      </c>
      <c r="K1683" s="17" t="s">
        <v>3523</v>
      </c>
      <c r="L1683" s="1">
        <v>44617</v>
      </c>
      <c r="M1683">
        <v>2097</v>
      </c>
      <c r="N1683" s="17" t="s">
        <v>437</v>
      </c>
      <c r="O1683">
        <v>8264</v>
      </c>
      <c r="P1683" s="17" t="s">
        <v>438</v>
      </c>
      <c r="Q1683">
        <v>0</v>
      </c>
      <c r="R1683" s="17" t="s">
        <v>480</v>
      </c>
      <c r="S1683" s="17" t="s">
        <v>653</v>
      </c>
      <c r="T1683" s="17" t="s">
        <v>438</v>
      </c>
      <c r="U1683">
        <v>56</v>
      </c>
      <c r="V1683">
        <v>2021</v>
      </c>
      <c r="W1683" s="17" t="s">
        <v>3524</v>
      </c>
      <c r="X1683" s="17" t="s">
        <v>482</v>
      </c>
      <c r="Y1683">
        <v>7</v>
      </c>
      <c r="Z1683" s="17" t="s">
        <v>443</v>
      </c>
      <c r="AA1683" s="17" t="s">
        <v>443</v>
      </c>
      <c r="AB1683" s="17" t="s">
        <v>444</v>
      </c>
      <c r="AC1683">
        <v>0</v>
      </c>
      <c r="AD1683">
        <v>0</v>
      </c>
      <c r="AE1683">
        <v>0</v>
      </c>
      <c r="AF1683">
        <v>2022</v>
      </c>
      <c r="AG1683" s="1">
        <v>44562</v>
      </c>
      <c r="AH1683" s="1">
        <v>44773</v>
      </c>
      <c r="AI1683" s="1">
        <v>44785</v>
      </c>
      <c r="AJ1683" s="17" t="s">
        <v>34</v>
      </c>
      <c r="AK1683" s="17" t="s">
        <v>35</v>
      </c>
      <c r="AL1683" s="17" t="s">
        <v>10388</v>
      </c>
      <c r="AM1683" s="17">
        <f>MONTH(EMPENHO[[#This Row],[data_empenho]])</f>
        <v>2</v>
      </c>
    </row>
    <row r="1684" spans="1:39" x14ac:dyDescent="0.25">
      <c r="A1684">
        <v>8</v>
      </c>
      <c r="B1684">
        <v>801</v>
      </c>
      <c r="C1684">
        <v>10</v>
      </c>
      <c r="D1684">
        <v>301</v>
      </c>
      <c r="E1684">
        <v>6</v>
      </c>
      <c r="F1684">
        <v>0</v>
      </c>
      <c r="G1684">
        <v>2105</v>
      </c>
      <c r="H1684" s="17" t="s">
        <v>860</v>
      </c>
      <c r="I1684">
        <v>40</v>
      </c>
      <c r="J1684">
        <v>0</v>
      </c>
      <c r="K1684" s="17" t="s">
        <v>3525</v>
      </c>
      <c r="L1684" s="1">
        <v>44617</v>
      </c>
      <c r="M1684">
        <v>312</v>
      </c>
      <c r="N1684" s="17" t="s">
        <v>437</v>
      </c>
      <c r="O1684">
        <v>5089</v>
      </c>
      <c r="P1684" s="17" t="s">
        <v>438</v>
      </c>
      <c r="Q1684">
        <v>0</v>
      </c>
      <c r="R1684" s="17" t="s">
        <v>480</v>
      </c>
      <c r="S1684" s="17" t="s">
        <v>653</v>
      </c>
      <c r="T1684" s="17" t="s">
        <v>438</v>
      </c>
      <c r="U1684">
        <v>53</v>
      </c>
      <c r="V1684">
        <v>2021</v>
      </c>
      <c r="W1684" s="17" t="s">
        <v>3526</v>
      </c>
      <c r="X1684" s="17" t="s">
        <v>482</v>
      </c>
      <c r="Y1684">
        <v>7</v>
      </c>
      <c r="Z1684" s="17" t="s">
        <v>443</v>
      </c>
      <c r="AA1684" s="17" t="s">
        <v>443</v>
      </c>
      <c r="AB1684" s="17" t="s">
        <v>444</v>
      </c>
      <c r="AC1684">
        <v>0</v>
      </c>
      <c r="AD1684">
        <v>0</v>
      </c>
      <c r="AE1684">
        <v>0</v>
      </c>
      <c r="AF1684">
        <v>2022</v>
      </c>
      <c r="AG1684" s="1">
        <v>44562</v>
      </c>
      <c r="AH1684" s="1">
        <v>44773</v>
      </c>
      <c r="AI1684" s="1">
        <v>44785</v>
      </c>
      <c r="AJ1684" s="17" t="s">
        <v>34</v>
      </c>
      <c r="AK1684" s="17" t="s">
        <v>35</v>
      </c>
      <c r="AL1684" s="17" t="s">
        <v>10388</v>
      </c>
      <c r="AM1684" s="17">
        <f>MONTH(EMPENHO[[#This Row],[data_empenho]])</f>
        <v>2</v>
      </c>
    </row>
    <row r="1685" spans="1:39" x14ac:dyDescent="0.25">
      <c r="A1685">
        <v>8</v>
      </c>
      <c r="B1685">
        <v>801</v>
      </c>
      <c r="C1685">
        <v>10</v>
      </c>
      <c r="D1685">
        <v>301</v>
      </c>
      <c r="E1685">
        <v>6</v>
      </c>
      <c r="F1685">
        <v>0</v>
      </c>
      <c r="G1685">
        <v>2105</v>
      </c>
      <c r="H1685" s="17" t="s">
        <v>860</v>
      </c>
      <c r="I1685">
        <v>40</v>
      </c>
      <c r="J1685">
        <v>0</v>
      </c>
      <c r="K1685" s="17" t="s">
        <v>3527</v>
      </c>
      <c r="L1685" s="1">
        <v>44617</v>
      </c>
      <c r="M1685">
        <v>802</v>
      </c>
      <c r="N1685" s="17" t="s">
        <v>437</v>
      </c>
      <c r="O1685">
        <v>5965</v>
      </c>
      <c r="P1685" s="17" t="s">
        <v>438</v>
      </c>
      <c r="Q1685">
        <v>0</v>
      </c>
      <c r="R1685" s="17" t="s">
        <v>480</v>
      </c>
      <c r="S1685" s="17" t="s">
        <v>653</v>
      </c>
      <c r="T1685" s="17" t="s">
        <v>438</v>
      </c>
      <c r="U1685">
        <v>53</v>
      </c>
      <c r="V1685">
        <v>2021</v>
      </c>
      <c r="W1685" s="17" t="s">
        <v>3528</v>
      </c>
      <c r="X1685" s="17" t="s">
        <v>482</v>
      </c>
      <c r="Y1685">
        <v>7</v>
      </c>
      <c r="Z1685" s="17" t="s">
        <v>443</v>
      </c>
      <c r="AA1685" s="17" t="s">
        <v>443</v>
      </c>
      <c r="AB1685" s="17" t="s">
        <v>444</v>
      </c>
      <c r="AC1685">
        <v>0</v>
      </c>
      <c r="AD1685">
        <v>0</v>
      </c>
      <c r="AE1685">
        <v>0</v>
      </c>
      <c r="AF1685">
        <v>2022</v>
      </c>
      <c r="AG1685" s="1">
        <v>44562</v>
      </c>
      <c r="AH1685" s="1">
        <v>44773</v>
      </c>
      <c r="AI1685" s="1">
        <v>44785</v>
      </c>
      <c r="AJ1685" s="17" t="s">
        <v>34</v>
      </c>
      <c r="AK1685" s="17" t="s">
        <v>35</v>
      </c>
      <c r="AL1685" s="17" t="s">
        <v>10388</v>
      </c>
      <c r="AM1685" s="17">
        <f>MONTH(EMPENHO[[#This Row],[data_empenho]])</f>
        <v>2</v>
      </c>
    </row>
    <row r="1686" spans="1:39" x14ac:dyDescent="0.25">
      <c r="A1686">
        <v>5</v>
      </c>
      <c r="B1686">
        <v>502</v>
      </c>
      <c r="C1686">
        <v>12</v>
      </c>
      <c r="D1686">
        <v>782</v>
      </c>
      <c r="E1686">
        <v>2</v>
      </c>
      <c r="F1686">
        <v>0</v>
      </c>
      <c r="G1686">
        <v>2035</v>
      </c>
      <c r="H1686" s="17" t="s">
        <v>478</v>
      </c>
      <c r="I1686">
        <v>20</v>
      </c>
      <c r="J1686">
        <v>0</v>
      </c>
      <c r="K1686" s="17" t="s">
        <v>3529</v>
      </c>
      <c r="L1686" s="1">
        <v>44617</v>
      </c>
      <c r="M1686">
        <v>11500</v>
      </c>
      <c r="N1686" s="17" t="s">
        <v>437</v>
      </c>
      <c r="O1686">
        <v>8264</v>
      </c>
      <c r="P1686" s="17" t="s">
        <v>438</v>
      </c>
      <c r="Q1686">
        <v>0</v>
      </c>
      <c r="R1686" s="17" t="s">
        <v>480</v>
      </c>
      <c r="S1686" s="17" t="s">
        <v>653</v>
      </c>
      <c r="T1686" s="17" t="s">
        <v>438</v>
      </c>
      <c r="U1686">
        <v>2</v>
      </c>
      <c r="V1686">
        <v>2022</v>
      </c>
      <c r="W1686" s="17" t="s">
        <v>3530</v>
      </c>
      <c r="X1686" s="17" t="s">
        <v>482</v>
      </c>
      <c r="Y1686">
        <v>7</v>
      </c>
      <c r="Z1686" s="17" t="s">
        <v>443</v>
      </c>
      <c r="AA1686" s="17" t="s">
        <v>443</v>
      </c>
      <c r="AB1686" s="17" t="s">
        <v>444</v>
      </c>
      <c r="AC1686">
        <v>0</v>
      </c>
      <c r="AD1686">
        <v>0</v>
      </c>
      <c r="AE1686">
        <v>0</v>
      </c>
      <c r="AF1686">
        <v>2022</v>
      </c>
      <c r="AG1686" s="1">
        <v>44562</v>
      </c>
      <c r="AH1686" s="1">
        <v>44773</v>
      </c>
      <c r="AI1686" s="1">
        <v>44785</v>
      </c>
      <c r="AJ1686" s="17" t="s">
        <v>34</v>
      </c>
      <c r="AK1686" s="17" t="s">
        <v>35</v>
      </c>
      <c r="AL1686" s="17" t="s">
        <v>10388</v>
      </c>
      <c r="AM1686" s="17">
        <f>MONTH(EMPENHO[[#This Row],[data_empenho]])</f>
        <v>2</v>
      </c>
    </row>
    <row r="1687" spans="1:39" x14ac:dyDescent="0.25">
      <c r="A1687">
        <v>5</v>
      </c>
      <c r="B1687">
        <v>502</v>
      </c>
      <c r="C1687">
        <v>12</v>
      </c>
      <c r="D1687">
        <v>782</v>
      </c>
      <c r="E1687">
        <v>2</v>
      </c>
      <c r="F1687">
        <v>0</v>
      </c>
      <c r="G1687">
        <v>2035</v>
      </c>
      <c r="H1687" s="17" t="s">
        <v>478</v>
      </c>
      <c r="I1687">
        <v>1014</v>
      </c>
      <c r="J1687">
        <v>0</v>
      </c>
      <c r="K1687" s="17" t="s">
        <v>3531</v>
      </c>
      <c r="L1687" s="1">
        <v>44617</v>
      </c>
      <c r="M1687">
        <v>11480</v>
      </c>
      <c r="N1687" s="17" t="s">
        <v>437</v>
      </c>
      <c r="O1687">
        <v>8264</v>
      </c>
      <c r="P1687" s="17" t="s">
        <v>438</v>
      </c>
      <c r="Q1687">
        <v>0</v>
      </c>
      <c r="R1687" s="17" t="s">
        <v>480</v>
      </c>
      <c r="S1687" s="17" t="s">
        <v>653</v>
      </c>
      <c r="T1687" s="17" t="s">
        <v>438</v>
      </c>
      <c r="U1687">
        <v>2</v>
      </c>
      <c r="V1687">
        <v>2022</v>
      </c>
      <c r="W1687" s="17" t="s">
        <v>3532</v>
      </c>
      <c r="X1687" s="17" t="s">
        <v>482</v>
      </c>
      <c r="Y1687">
        <v>7</v>
      </c>
      <c r="Z1687" s="17" t="s">
        <v>443</v>
      </c>
      <c r="AA1687" s="17" t="s">
        <v>443</v>
      </c>
      <c r="AB1687" s="17" t="s">
        <v>444</v>
      </c>
      <c r="AC1687">
        <v>0</v>
      </c>
      <c r="AD1687">
        <v>0</v>
      </c>
      <c r="AE1687">
        <v>0</v>
      </c>
      <c r="AF1687">
        <v>2022</v>
      </c>
      <c r="AG1687" s="1">
        <v>44562</v>
      </c>
      <c r="AH1687" s="1">
        <v>44773</v>
      </c>
      <c r="AI1687" s="1">
        <v>44785</v>
      </c>
      <c r="AJ1687" s="17" t="s">
        <v>34</v>
      </c>
      <c r="AK1687" s="17" t="s">
        <v>35</v>
      </c>
      <c r="AL1687" s="17" t="s">
        <v>10388</v>
      </c>
      <c r="AM1687" s="17">
        <f>MONTH(EMPENHO[[#This Row],[data_empenho]])</f>
        <v>2</v>
      </c>
    </row>
    <row r="1688" spans="1:39" x14ac:dyDescent="0.25">
      <c r="A1688">
        <v>6</v>
      </c>
      <c r="B1688">
        <v>603</v>
      </c>
      <c r="C1688">
        <v>26</v>
      </c>
      <c r="D1688">
        <v>782</v>
      </c>
      <c r="E1688">
        <v>17</v>
      </c>
      <c r="F1688">
        <v>0</v>
      </c>
      <c r="G1688">
        <v>2073</v>
      </c>
      <c r="H1688" s="17" t="s">
        <v>755</v>
      </c>
      <c r="I1688">
        <v>1</v>
      </c>
      <c r="J1688">
        <v>0</v>
      </c>
      <c r="K1688" s="17" t="s">
        <v>3533</v>
      </c>
      <c r="L1688" s="1">
        <v>44617</v>
      </c>
      <c r="M1688">
        <v>300</v>
      </c>
      <c r="N1688" s="17" t="s">
        <v>437</v>
      </c>
      <c r="O1688">
        <v>7760</v>
      </c>
      <c r="P1688" s="17" t="s">
        <v>438</v>
      </c>
      <c r="Q1688">
        <v>0</v>
      </c>
      <c r="R1688" s="17" t="s">
        <v>439</v>
      </c>
      <c r="S1688" s="17" t="s">
        <v>440</v>
      </c>
      <c r="T1688" s="17" t="s">
        <v>438</v>
      </c>
      <c r="U1688">
        <v>0</v>
      </c>
      <c r="V1688">
        <v>0</v>
      </c>
      <c r="W1688" s="17" t="s">
        <v>3534</v>
      </c>
      <c r="X1688" s="17" t="s">
        <v>465</v>
      </c>
      <c r="Y1688">
        <v>1</v>
      </c>
      <c r="Z1688" s="17" t="s">
        <v>443</v>
      </c>
      <c r="AA1688" s="17" t="s">
        <v>443</v>
      </c>
      <c r="AB1688" s="17" t="s">
        <v>444</v>
      </c>
      <c r="AC1688">
        <v>0</v>
      </c>
      <c r="AD1688">
        <v>0</v>
      </c>
      <c r="AE1688">
        <v>0</v>
      </c>
      <c r="AF1688">
        <v>2022</v>
      </c>
      <c r="AG1688" s="1">
        <v>44562</v>
      </c>
      <c r="AH1688" s="1">
        <v>44773</v>
      </c>
      <c r="AI1688" s="1">
        <v>44785</v>
      </c>
      <c r="AJ1688" s="17" t="s">
        <v>34</v>
      </c>
      <c r="AK1688" s="17" t="s">
        <v>35</v>
      </c>
      <c r="AL1688" s="17" t="s">
        <v>10388</v>
      </c>
      <c r="AM1688" s="17">
        <f>MONTH(EMPENHO[[#This Row],[data_empenho]])</f>
        <v>2</v>
      </c>
    </row>
    <row r="1689" spans="1:39" x14ac:dyDescent="0.25">
      <c r="A1689">
        <v>6</v>
      </c>
      <c r="B1689">
        <v>603</v>
      </c>
      <c r="C1689">
        <v>26</v>
      </c>
      <c r="D1689">
        <v>782</v>
      </c>
      <c r="E1689">
        <v>17</v>
      </c>
      <c r="F1689">
        <v>0</v>
      </c>
      <c r="G1689">
        <v>2110</v>
      </c>
      <c r="H1689" s="17" t="s">
        <v>776</v>
      </c>
      <c r="I1689">
        <v>1</v>
      </c>
      <c r="J1689">
        <v>0</v>
      </c>
      <c r="K1689" s="17" t="s">
        <v>3535</v>
      </c>
      <c r="L1689" s="1">
        <v>44617</v>
      </c>
      <c r="M1689">
        <v>33.35</v>
      </c>
      <c r="N1689" s="17" t="s">
        <v>437</v>
      </c>
      <c r="O1689">
        <v>4041</v>
      </c>
      <c r="P1689" s="17" t="s">
        <v>438</v>
      </c>
      <c r="Q1689">
        <v>0</v>
      </c>
      <c r="R1689" s="17" t="s">
        <v>439</v>
      </c>
      <c r="S1689" s="17" t="s">
        <v>440</v>
      </c>
      <c r="T1689" s="17" t="s">
        <v>438</v>
      </c>
      <c r="U1689">
        <v>0</v>
      </c>
      <c r="V1689">
        <v>0</v>
      </c>
      <c r="W1689" s="17" t="s">
        <v>3536</v>
      </c>
      <c r="X1689" s="17" t="s">
        <v>465</v>
      </c>
      <c r="Y1689">
        <v>1</v>
      </c>
      <c r="Z1689" s="17" t="s">
        <v>443</v>
      </c>
      <c r="AA1689" s="17" t="s">
        <v>443</v>
      </c>
      <c r="AB1689" s="17" t="s">
        <v>444</v>
      </c>
      <c r="AC1689">
        <v>0</v>
      </c>
      <c r="AD1689">
        <v>0</v>
      </c>
      <c r="AE1689">
        <v>0</v>
      </c>
      <c r="AF1689">
        <v>2022</v>
      </c>
      <c r="AG1689" s="1">
        <v>44562</v>
      </c>
      <c r="AH1689" s="1">
        <v>44773</v>
      </c>
      <c r="AI1689" s="1">
        <v>44785</v>
      </c>
      <c r="AJ1689" s="17" t="s">
        <v>34</v>
      </c>
      <c r="AK1689" s="17" t="s">
        <v>35</v>
      </c>
      <c r="AL1689" s="17" t="s">
        <v>10388</v>
      </c>
      <c r="AM1689" s="17">
        <f>MONTH(EMPENHO[[#This Row],[data_empenho]])</f>
        <v>2</v>
      </c>
    </row>
    <row r="1690" spans="1:39" x14ac:dyDescent="0.25">
      <c r="A1690">
        <v>6</v>
      </c>
      <c r="B1690">
        <v>603</v>
      </c>
      <c r="C1690">
        <v>26</v>
      </c>
      <c r="D1690">
        <v>782</v>
      </c>
      <c r="E1690">
        <v>17</v>
      </c>
      <c r="F1690">
        <v>0</v>
      </c>
      <c r="G1690">
        <v>2073</v>
      </c>
      <c r="H1690" s="17" t="s">
        <v>755</v>
      </c>
      <c r="I1690">
        <v>1</v>
      </c>
      <c r="J1690">
        <v>0</v>
      </c>
      <c r="K1690" s="17" t="s">
        <v>3537</v>
      </c>
      <c r="L1690" s="1">
        <v>44617</v>
      </c>
      <c r="M1690">
        <v>250</v>
      </c>
      <c r="N1690" s="17" t="s">
        <v>437</v>
      </c>
      <c r="O1690">
        <v>7760</v>
      </c>
      <c r="P1690" s="17" t="s">
        <v>438</v>
      </c>
      <c r="Q1690">
        <v>0</v>
      </c>
      <c r="R1690" s="17" t="s">
        <v>439</v>
      </c>
      <c r="S1690" s="17" t="s">
        <v>440</v>
      </c>
      <c r="T1690" s="17" t="s">
        <v>438</v>
      </c>
      <c r="U1690">
        <v>0</v>
      </c>
      <c r="V1690">
        <v>0</v>
      </c>
      <c r="W1690" s="17" t="s">
        <v>3538</v>
      </c>
      <c r="X1690" s="17" t="s">
        <v>465</v>
      </c>
      <c r="Y1690">
        <v>1</v>
      </c>
      <c r="Z1690" s="17" t="s">
        <v>443</v>
      </c>
      <c r="AA1690" s="17" t="s">
        <v>443</v>
      </c>
      <c r="AB1690" s="17" t="s">
        <v>444</v>
      </c>
      <c r="AC1690">
        <v>0</v>
      </c>
      <c r="AD1690">
        <v>0</v>
      </c>
      <c r="AE1690">
        <v>0</v>
      </c>
      <c r="AF1690">
        <v>2022</v>
      </c>
      <c r="AG1690" s="1">
        <v>44562</v>
      </c>
      <c r="AH1690" s="1">
        <v>44773</v>
      </c>
      <c r="AI1690" s="1">
        <v>44785</v>
      </c>
      <c r="AJ1690" s="17" t="s">
        <v>34</v>
      </c>
      <c r="AK1690" s="17" t="s">
        <v>35</v>
      </c>
      <c r="AL1690" s="17" t="s">
        <v>10388</v>
      </c>
      <c r="AM1690" s="17">
        <f>MONTH(EMPENHO[[#This Row],[data_empenho]])</f>
        <v>2</v>
      </c>
    </row>
    <row r="1691" spans="1:39" x14ac:dyDescent="0.25">
      <c r="A1691">
        <v>6</v>
      </c>
      <c r="B1691">
        <v>603</v>
      </c>
      <c r="C1691">
        <v>26</v>
      </c>
      <c r="D1691">
        <v>782</v>
      </c>
      <c r="E1691">
        <v>17</v>
      </c>
      <c r="F1691">
        <v>0</v>
      </c>
      <c r="G1691">
        <v>2073</v>
      </c>
      <c r="H1691" s="17" t="s">
        <v>698</v>
      </c>
      <c r="I1691">
        <v>1</v>
      </c>
      <c r="J1691">
        <v>0</v>
      </c>
      <c r="K1691" s="17" t="s">
        <v>3539</v>
      </c>
      <c r="L1691" s="1">
        <v>44617</v>
      </c>
      <c r="M1691">
        <v>500</v>
      </c>
      <c r="N1691" s="17" t="s">
        <v>437</v>
      </c>
      <c r="O1691">
        <v>7760</v>
      </c>
      <c r="P1691" s="17" t="s">
        <v>438</v>
      </c>
      <c r="Q1691">
        <v>0</v>
      </c>
      <c r="R1691" s="17" t="s">
        <v>439</v>
      </c>
      <c r="S1691" s="17" t="s">
        <v>440</v>
      </c>
      <c r="T1691" s="17" t="s">
        <v>438</v>
      </c>
      <c r="U1691">
        <v>0</v>
      </c>
      <c r="V1691">
        <v>0</v>
      </c>
      <c r="W1691" s="17" t="s">
        <v>3540</v>
      </c>
      <c r="X1691" s="17" t="s">
        <v>465</v>
      </c>
      <c r="Y1691">
        <v>1</v>
      </c>
      <c r="Z1691" s="17" t="s">
        <v>443</v>
      </c>
      <c r="AA1691" s="17" t="s">
        <v>443</v>
      </c>
      <c r="AB1691" s="17" t="s">
        <v>444</v>
      </c>
      <c r="AC1691">
        <v>0</v>
      </c>
      <c r="AD1691">
        <v>0</v>
      </c>
      <c r="AE1691">
        <v>0</v>
      </c>
      <c r="AF1691">
        <v>2022</v>
      </c>
      <c r="AG1691" s="1">
        <v>44562</v>
      </c>
      <c r="AH1691" s="1">
        <v>44773</v>
      </c>
      <c r="AI1691" s="1">
        <v>44785</v>
      </c>
      <c r="AJ1691" s="17" t="s">
        <v>34</v>
      </c>
      <c r="AK1691" s="17" t="s">
        <v>35</v>
      </c>
      <c r="AL1691" s="17" t="s">
        <v>10388</v>
      </c>
      <c r="AM1691" s="17">
        <f>MONTH(EMPENHO[[#This Row],[data_empenho]])</f>
        <v>2</v>
      </c>
    </row>
    <row r="1692" spans="1:39" x14ac:dyDescent="0.25">
      <c r="A1692">
        <v>4</v>
      </c>
      <c r="B1692">
        <v>401</v>
      </c>
      <c r="C1692">
        <v>4</v>
      </c>
      <c r="D1692">
        <v>123</v>
      </c>
      <c r="E1692">
        <v>1</v>
      </c>
      <c r="F1692">
        <v>0</v>
      </c>
      <c r="G1692">
        <v>2075</v>
      </c>
      <c r="H1692" s="17" t="s">
        <v>779</v>
      </c>
      <c r="I1692">
        <v>1</v>
      </c>
      <c r="J1692">
        <v>0</v>
      </c>
      <c r="K1692" s="17" t="s">
        <v>3541</v>
      </c>
      <c r="L1692" s="1">
        <v>44617</v>
      </c>
      <c r="M1692">
        <v>424</v>
      </c>
      <c r="N1692" s="17" t="s">
        <v>437</v>
      </c>
      <c r="O1692">
        <v>5044</v>
      </c>
      <c r="P1692" s="17" t="s">
        <v>438</v>
      </c>
      <c r="Q1692">
        <v>0</v>
      </c>
      <c r="R1692" s="17" t="s">
        <v>439</v>
      </c>
      <c r="S1692" s="17" t="s">
        <v>440</v>
      </c>
      <c r="T1692" s="17" t="s">
        <v>438</v>
      </c>
      <c r="U1692">
        <v>0</v>
      </c>
      <c r="V1692">
        <v>0</v>
      </c>
      <c r="W1692" s="17" t="s">
        <v>3542</v>
      </c>
      <c r="X1692" s="17" t="s">
        <v>465</v>
      </c>
      <c r="Y1692">
        <v>1</v>
      </c>
      <c r="Z1692" s="17" t="s">
        <v>443</v>
      </c>
      <c r="AA1692" s="17" t="s">
        <v>443</v>
      </c>
      <c r="AB1692" s="17" t="s">
        <v>444</v>
      </c>
      <c r="AC1692">
        <v>0</v>
      </c>
      <c r="AD1692">
        <v>0</v>
      </c>
      <c r="AE1692">
        <v>0</v>
      </c>
      <c r="AF1692">
        <v>2022</v>
      </c>
      <c r="AG1692" s="1">
        <v>44562</v>
      </c>
      <c r="AH1692" s="1">
        <v>44773</v>
      </c>
      <c r="AI1692" s="1">
        <v>44785</v>
      </c>
      <c r="AJ1692" s="17" t="s">
        <v>34</v>
      </c>
      <c r="AK1692" s="17" t="s">
        <v>35</v>
      </c>
      <c r="AL1692" s="17" t="s">
        <v>10388</v>
      </c>
      <c r="AM1692" s="17">
        <f>MONTH(EMPENHO[[#This Row],[data_empenho]])</f>
        <v>2</v>
      </c>
    </row>
    <row r="1693" spans="1:39" x14ac:dyDescent="0.25">
      <c r="A1693">
        <v>4</v>
      </c>
      <c r="B1693">
        <v>401</v>
      </c>
      <c r="C1693">
        <v>4</v>
      </c>
      <c r="D1693">
        <v>123</v>
      </c>
      <c r="E1693">
        <v>1</v>
      </c>
      <c r="F1693">
        <v>0</v>
      </c>
      <c r="G1693">
        <v>2075</v>
      </c>
      <c r="H1693" s="17" t="s">
        <v>2336</v>
      </c>
      <c r="I1693">
        <v>1</v>
      </c>
      <c r="J1693">
        <v>0</v>
      </c>
      <c r="K1693" s="17" t="s">
        <v>3543</v>
      </c>
      <c r="L1693" s="1">
        <v>44617</v>
      </c>
      <c r="M1693">
        <v>7360</v>
      </c>
      <c r="N1693" s="17" t="s">
        <v>437</v>
      </c>
      <c r="O1693">
        <v>6385</v>
      </c>
      <c r="P1693" s="17" t="s">
        <v>438</v>
      </c>
      <c r="Q1693">
        <v>0</v>
      </c>
      <c r="R1693" s="17" t="s">
        <v>439</v>
      </c>
      <c r="S1693" s="17" t="s">
        <v>440</v>
      </c>
      <c r="T1693" s="17" t="s">
        <v>438</v>
      </c>
      <c r="U1693">
        <v>33</v>
      </c>
      <c r="V1693">
        <v>2022</v>
      </c>
      <c r="W1693" s="17" t="s">
        <v>3544</v>
      </c>
      <c r="X1693" s="17" t="s">
        <v>465</v>
      </c>
      <c r="Y1693">
        <v>1</v>
      </c>
      <c r="Z1693" s="17" t="s">
        <v>443</v>
      </c>
      <c r="AA1693" s="17" t="s">
        <v>443</v>
      </c>
      <c r="AB1693" s="17" t="s">
        <v>444</v>
      </c>
      <c r="AC1693">
        <v>0</v>
      </c>
      <c r="AD1693">
        <v>0</v>
      </c>
      <c r="AE1693">
        <v>0</v>
      </c>
      <c r="AF1693">
        <v>2022</v>
      </c>
      <c r="AG1693" s="1">
        <v>44562</v>
      </c>
      <c r="AH1693" s="1">
        <v>44773</v>
      </c>
      <c r="AI1693" s="1">
        <v>44785</v>
      </c>
      <c r="AJ1693" s="17" t="s">
        <v>34</v>
      </c>
      <c r="AK1693" s="17" t="s">
        <v>35</v>
      </c>
      <c r="AL1693" s="17" t="s">
        <v>10388</v>
      </c>
      <c r="AM1693" s="17">
        <f>MONTH(EMPENHO[[#This Row],[data_empenho]])</f>
        <v>2</v>
      </c>
    </row>
    <row r="1694" spans="1:39" x14ac:dyDescent="0.25">
      <c r="A1694">
        <v>3</v>
      </c>
      <c r="B1694">
        <v>301</v>
      </c>
      <c r="C1694">
        <v>4</v>
      </c>
      <c r="D1694">
        <v>122</v>
      </c>
      <c r="E1694">
        <v>1</v>
      </c>
      <c r="F1694">
        <v>0</v>
      </c>
      <c r="G1694">
        <v>1022</v>
      </c>
      <c r="H1694" s="17" t="s">
        <v>689</v>
      </c>
      <c r="I1694">
        <v>1</v>
      </c>
      <c r="J1694">
        <v>0</v>
      </c>
      <c r="K1694" s="17" t="s">
        <v>3545</v>
      </c>
      <c r="L1694" s="1">
        <v>44617</v>
      </c>
      <c r="M1694">
        <v>16</v>
      </c>
      <c r="N1694" s="17" t="s">
        <v>437</v>
      </c>
      <c r="O1694">
        <v>1744</v>
      </c>
      <c r="P1694" s="17" t="s">
        <v>438</v>
      </c>
      <c r="Q1694">
        <v>0</v>
      </c>
      <c r="R1694" s="17" t="s">
        <v>439</v>
      </c>
      <c r="S1694" s="17" t="s">
        <v>440</v>
      </c>
      <c r="T1694" s="17" t="s">
        <v>438</v>
      </c>
      <c r="U1694">
        <v>0</v>
      </c>
      <c r="V1694">
        <v>0</v>
      </c>
      <c r="W1694" s="17" t="s">
        <v>3546</v>
      </c>
      <c r="X1694" s="17" t="s">
        <v>465</v>
      </c>
      <c r="Y1694">
        <v>1</v>
      </c>
      <c r="Z1694" s="17" t="s">
        <v>443</v>
      </c>
      <c r="AA1694" s="17" t="s">
        <v>443</v>
      </c>
      <c r="AB1694" s="17" t="s">
        <v>444</v>
      </c>
      <c r="AC1694">
        <v>0</v>
      </c>
      <c r="AD1694">
        <v>0</v>
      </c>
      <c r="AE1694">
        <v>0</v>
      </c>
      <c r="AF1694">
        <v>2022</v>
      </c>
      <c r="AG1694" s="1">
        <v>44562</v>
      </c>
      <c r="AH1694" s="1">
        <v>44773</v>
      </c>
      <c r="AI1694" s="1">
        <v>44785</v>
      </c>
      <c r="AJ1694" s="17" t="s">
        <v>34</v>
      </c>
      <c r="AK1694" s="17" t="s">
        <v>35</v>
      </c>
      <c r="AL1694" s="17" t="s">
        <v>10388</v>
      </c>
      <c r="AM1694" s="17">
        <f>MONTH(EMPENHO[[#This Row],[data_empenho]])</f>
        <v>2</v>
      </c>
    </row>
    <row r="1695" spans="1:39" x14ac:dyDescent="0.25">
      <c r="A1695">
        <v>3</v>
      </c>
      <c r="B1695">
        <v>301</v>
      </c>
      <c r="C1695">
        <v>4</v>
      </c>
      <c r="D1695">
        <v>122</v>
      </c>
      <c r="E1695">
        <v>1</v>
      </c>
      <c r="F1695">
        <v>0</v>
      </c>
      <c r="G1695">
        <v>1022</v>
      </c>
      <c r="H1695" s="17" t="s">
        <v>689</v>
      </c>
      <c r="I1695">
        <v>1</v>
      </c>
      <c r="J1695">
        <v>0</v>
      </c>
      <c r="K1695" s="17" t="s">
        <v>3547</v>
      </c>
      <c r="L1695" s="1">
        <v>44617</v>
      </c>
      <c r="M1695">
        <v>180</v>
      </c>
      <c r="N1695" s="17" t="s">
        <v>437</v>
      </c>
      <c r="O1695">
        <v>4628</v>
      </c>
      <c r="P1695" s="17" t="s">
        <v>438</v>
      </c>
      <c r="Q1695">
        <v>0</v>
      </c>
      <c r="R1695" s="17" t="s">
        <v>439</v>
      </c>
      <c r="S1695" s="17" t="s">
        <v>440</v>
      </c>
      <c r="T1695" s="17" t="s">
        <v>438</v>
      </c>
      <c r="U1695">
        <v>0</v>
      </c>
      <c r="V1695">
        <v>0</v>
      </c>
      <c r="W1695" s="17" t="s">
        <v>3548</v>
      </c>
      <c r="X1695" s="17" t="s">
        <v>465</v>
      </c>
      <c r="Y1695">
        <v>1</v>
      </c>
      <c r="Z1695" s="17" t="s">
        <v>443</v>
      </c>
      <c r="AA1695" s="17" t="s">
        <v>443</v>
      </c>
      <c r="AB1695" s="17" t="s">
        <v>444</v>
      </c>
      <c r="AC1695">
        <v>0</v>
      </c>
      <c r="AD1695">
        <v>0</v>
      </c>
      <c r="AE1695">
        <v>0</v>
      </c>
      <c r="AF1695">
        <v>2022</v>
      </c>
      <c r="AG1695" s="1">
        <v>44562</v>
      </c>
      <c r="AH1695" s="1">
        <v>44773</v>
      </c>
      <c r="AI1695" s="1">
        <v>44785</v>
      </c>
      <c r="AJ1695" s="17" t="s">
        <v>34</v>
      </c>
      <c r="AK1695" s="17" t="s">
        <v>35</v>
      </c>
      <c r="AL1695" s="17" t="s">
        <v>10388</v>
      </c>
      <c r="AM1695" s="17">
        <f>MONTH(EMPENHO[[#This Row],[data_empenho]])</f>
        <v>2</v>
      </c>
    </row>
    <row r="1696" spans="1:39" x14ac:dyDescent="0.25">
      <c r="A1696">
        <v>6</v>
      </c>
      <c r="B1696">
        <v>603</v>
      </c>
      <c r="C1696">
        <v>26</v>
      </c>
      <c r="D1696">
        <v>782</v>
      </c>
      <c r="E1696">
        <v>17</v>
      </c>
      <c r="F1696">
        <v>0</v>
      </c>
      <c r="G1696">
        <v>2073</v>
      </c>
      <c r="H1696" s="17" t="s">
        <v>828</v>
      </c>
      <c r="I1696">
        <v>1</v>
      </c>
      <c r="J1696">
        <v>0</v>
      </c>
      <c r="K1696" s="17" t="s">
        <v>3549</v>
      </c>
      <c r="L1696" s="1">
        <v>44617</v>
      </c>
      <c r="M1696">
        <v>480</v>
      </c>
      <c r="N1696" s="17" t="s">
        <v>437</v>
      </c>
      <c r="O1696">
        <v>7417</v>
      </c>
      <c r="P1696" s="17" t="s">
        <v>438</v>
      </c>
      <c r="Q1696">
        <v>0</v>
      </c>
      <c r="R1696" s="17" t="s">
        <v>439</v>
      </c>
      <c r="S1696" s="17" t="s">
        <v>440</v>
      </c>
      <c r="T1696" s="17" t="s">
        <v>438</v>
      </c>
      <c r="U1696">
        <v>0</v>
      </c>
      <c r="V1696">
        <v>0</v>
      </c>
      <c r="W1696" s="17" t="s">
        <v>3550</v>
      </c>
      <c r="X1696" s="17" t="s">
        <v>465</v>
      </c>
      <c r="Y1696">
        <v>1</v>
      </c>
      <c r="Z1696" s="17" t="s">
        <v>443</v>
      </c>
      <c r="AA1696" s="17" t="s">
        <v>443</v>
      </c>
      <c r="AB1696" s="17" t="s">
        <v>444</v>
      </c>
      <c r="AC1696">
        <v>0</v>
      </c>
      <c r="AD1696">
        <v>0</v>
      </c>
      <c r="AE1696">
        <v>0</v>
      </c>
      <c r="AF1696">
        <v>2022</v>
      </c>
      <c r="AG1696" s="1">
        <v>44562</v>
      </c>
      <c r="AH1696" s="1">
        <v>44773</v>
      </c>
      <c r="AI1696" s="1">
        <v>44785</v>
      </c>
      <c r="AJ1696" s="17" t="s">
        <v>34</v>
      </c>
      <c r="AK1696" s="17" t="s">
        <v>35</v>
      </c>
      <c r="AL1696" s="17" t="s">
        <v>10388</v>
      </c>
      <c r="AM1696" s="17">
        <f>MONTH(EMPENHO[[#This Row],[data_empenho]])</f>
        <v>2</v>
      </c>
    </row>
    <row r="1697" spans="1:39" x14ac:dyDescent="0.25">
      <c r="A1697">
        <v>3</v>
      </c>
      <c r="B1697">
        <v>301</v>
      </c>
      <c r="C1697">
        <v>4</v>
      </c>
      <c r="D1697">
        <v>122</v>
      </c>
      <c r="E1697">
        <v>1</v>
      </c>
      <c r="F1697">
        <v>0</v>
      </c>
      <c r="G1697">
        <v>2068</v>
      </c>
      <c r="H1697" s="17" t="s">
        <v>590</v>
      </c>
      <c r="I1697">
        <v>1</v>
      </c>
      <c r="J1697">
        <v>0</v>
      </c>
      <c r="K1697" s="17" t="s">
        <v>3551</v>
      </c>
      <c r="L1697" s="1">
        <v>44617</v>
      </c>
      <c r="M1697">
        <v>2000</v>
      </c>
      <c r="N1697" s="17" t="s">
        <v>437</v>
      </c>
      <c r="O1697">
        <v>8327</v>
      </c>
      <c r="P1697" s="17" t="s">
        <v>438</v>
      </c>
      <c r="Q1697">
        <v>0</v>
      </c>
      <c r="R1697" s="17" t="s">
        <v>439</v>
      </c>
      <c r="S1697" s="17" t="s">
        <v>440</v>
      </c>
      <c r="T1697" s="17" t="s">
        <v>438</v>
      </c>
      <c r="U1697">
        <v>31</v>
      </c>
      <c r="V1697">
        <v>2022</v>
      </c>
      <c r="W1697" s="17" t="s">
        <v>3552</v>
      </c>
      <c r="X1697" s="17" t="s">
        <v>465</v>
      </c>
      <c r="Y1697">
        <v>1</v>
      </c>
      <c r="Z1697" s="17" t="s">
        <v>443</v>
      </c>
      <c r="AA1697" s="17" t="s">
        <v>443</v>
      </c>
      <c r="AB1697" s="17" t="s">
        <v>444</v>
      </c>
      <c r="AC1697">
        <v>0</v>
      </c>
      <c r="AD1697">
        <v>0</v>
      </c>
      <c r="AE1697">
        <v>0</v>
      </c>
      <c r="AF1697">
        <v>2022</v>
      </c>
      <c r="AG1697" s="1">
        <v>44562</v>
      </c>
      <c r="AH1697" s="1">
        <v>44773</v>
      </c>
      <c r="AI1697" s="1">
        <v>44785</v>
      </c>
      <c r="AJ1697" s="17" t="s">
        <v>34</v>
      </c>
      <c r="AK1697" s="17" t="s">
        <v>35</v>
      </c>
      <c r="AL1697" s="17" t="s">
        <v>10388</v>
      </c>
      <c r="AM1697" s="17">
        <f>MONTH(EMPENHO[[#This Row],[data_empenho]])</f>
        <v>2</v>
      </c>
    </row>
    <row r="1698" spans="1:39" x14ac:dyDescent="0.25">
      <c r="A1698">
        <v>5</v>
      </c>
      <c r="B1698">
        <v>502</v>
      </c>
      <c r="C1698">
        <v>12</v>
      </c>
      <c r="D1698">
        <v>365</v>
      </c>
      <c r="E1698">
        <v>2</v>
      </c>
      <c r="F1698">
        <v>0</v>
      </c>
      <c r="G1698">
        <v>2033</v>
      </c>
      <c r="H1698" s="17" t="s">
        <v>689</v>
      </c>
      <c r="I1698">
        <v>20</v>
      </c>
      <c r="J1698">
        <v>0</v>
      </c>
      <c r="K1698" s="17" t="s">
        <v>3553</v>
      </c>
      <c r="L1698" s="1">
        <v>44617</v>
      </c>
      <c r="M1698">
        <v>340</v>
      </c>
      <c r="N1698" s="17" t="s">
        <v>437</v>
      </c>
      <c r="O1698">
        <v>1744</v>
      </c>
      <c r="P1698" s="17" t="s">
        <v>438</v>
      </c>
      <c r="Q1698">
        <v>0</v>
      </c>
      <c r="R1698" s="17" t="s">
        <v>439</v>
      </c>
      <c r="S1698" s="17" t="s">
        <v>440</v>
      </c>
      <c r="T1698" s="17" t="s">
        <v>438</v>
      </c>
      <c r="U1698">
        <v>0</v>
      </c>
      <c r="V1698">
        <v>0</v>
      </c>
      <c r="W1698" s="17" t="s">
        <v>3554</v>
      </c>
      <c r="X1698" s="17" t="s">
        <v>465</v>
      </c>
      <c r="Y1698">
        <v>1</v>
      </c>
      <c r="Z1698" s="17" t="s">
        <v>443</v>
      </c>
      <c r="AA1698" s="17" t="s">
        <v>443</v>
      </c>
      <c r="AB1698" s="17" t="s">
        <v>444</v>
      </c>
      <c r="AC1698">
        <v>0</v>
      </c>
      <c r="AD1698">
        <v>0</v>
      </c>
      <c r="AE1698">
        <v>0</v>
      </c>
      <c r="AF1698">
        <v>2022</v>
      </c>
      <c r="AG1698" s="1">
        <v>44562</v>
      </c>
      <c r="AH1698" s="1">
        <v>44773</v>
      </c>
      <c r="AI1698" s="1">
        <v>44785</v>
      </c>
      <c r="AJ1698" s="17" t="s">
        <v>34</v>
      </c>
      <c r="AK1698" s="17" t="s">
        <v>35</v>
      </c>
      <c r="AL1698" s="17" t="s">
        <v>10388</v>
      </c>
      <c r="AM1698" s="17">
        <f>MONTH(EMPENHO[[#This Row],[data_empenho]])</f>
        <v>2</v>
      </c>
    </row>
    <row r="1699" spans="1:39" x14ac:dyDescent="0.25">
      <c r="A1699">
        <v>3</v>
      </c>
      <c r="B1699">
        <v>301</v>
      </c>
      <c r="C1699">
        <v>4</v>
      </c>
      <c r="D1699">
        <v>122</v>
      </c>
      <c r="E1699">
        <v>1</v>
      </c>
      <c r="F1699">
        <v>0</v>
      </c>
      <c r="G1699">
        <v>1022</v>
      </c>
      <c r="H1699" s="17" t="s">
        <v>682</v>
      </c>
      <c r="I1699">
        <v>1</v>
      </c>
      <c r="J1699">
        <v>0</v>
      </c>
      <c r="K1699" s="17" t="s">
        <v>3555</v>
      </c>
      <c r="L1699" s="1">
        <v>44617</v>
      </c>
      <c r="M1699">
        <v>1650</v>
      </c>
      <c r="N1699" s="17" t="s">
        <v>437</v>
      </c>
      <c r="O1699">
        <v>8326</v>
      </c>
      <c r="P1699" s="17" t="s">
        <v>438</v>
      </c>
      <c r="Q1699">
        <v>0</v>
      </c>
      <c r="R1699" s="17" t="s">
        <v>439</v>
      </c>
      <c r="S1699" s="17" t="s">
        <v>440</v>
      </c>
      <c r="T1699" s="17" t="s">
        <v>438</v>
      </c>
      <c r="U1699">
        <v>32</v>
      </c>
      <c r="V1699">
        <v>2022</v>
      </c>
      <c r="W1699" s="17" t="s">
        <v>3556</v>
      </c>
      <c r="X1699" s="17" t="s">
        <v>465</v>
      </c>
      <c r="Y1699">
        <v>1</v>
      </c>
      <c r="Z1699" s="17" t="s">
        <v>443</v>
      </c>
      <c r="AA1699" s="17" t="s">
        <v>443</v>
      </c>
      <c r="AB1699" s="17" t="s">
        <v>444</v>
      </c>
      <c r="AC1699">
        <v>0</v>
      </c>
      <c r="AD1699">
        <v>0</v>
      </c>
      <c r="AE1699">
        <v>0</v>
      </c>
      <c r="AF1699">
        <v>2022</v>
      </c>
      <c r="AG1699" s="1">
        <v>44562</v>
      </c>
      <c r="AH1699" s="1">
        <v>44773</v>
      </c>
      <c r="AI1699" s="1">
        <v>44785</v>
      </c>
      <c r="AJ1699" s="17" t="s">
        <v>34</v>
      </c>
      <c r="AK1699" s="17" t="s">
        <v>35</v>
      </c>
      <c r="AL1699" s="17" t="s">
        <v>10388</v>
      </c>
      <c r="AM1699" s="17">
        <f>MONTH(EMPENHO[[#This Row],[data_empenho]])</f>
        <v>2</v>
      </c>
    </row>
    <row r="1700" spans="1:39" x14ac:dyDescent="0.25">
      <c r="A1700">
        <v>8</v>
      </c>
      <c r="B1700">
        <v>801</v>
      </c>
      <c r="C1700">
        <v>10</v>
      </c>
      <c r="D1700">
        <v>122</v>
      </c>
      <c r="E1700">
        <v>5</v>
      </c>
      <c r="F1700">
        <v>0</v>
      </c>
      <c r="G1700">
        <v>2084</v>
      </c>
      <c r="H1700" s="17" t="s">
        <v>638</v>
      </c>
      <c r="I1700">
        <v>40</v>
      </c>
      <c r="J1700">
        <v>0</v>
      </c>
      <c r="K1700" s="17" t="s">
        <v>3557</v>
      </c>
      <c r="L1700" s="1">
        <v>44617</v>
      </c>
      <c r="M1700">
        <v>90.04</v>
      </c>
      <c r="N1700" s="17" t="s">
        <v>437</v>
      </c>
      <c r="O1700">
        <v>7840</v>
      </c>
      <c r="P1700" s="17" t="s">
        <v>438</v>
      </c>
      <c r="Q1700">
        <v>0</v>
      </c>
      <c r="R1700" s="17" t="s">
        <v>480</v>
      </c>
      <c r="S1700" s="17" t="s">
        <v>653</v>
      </c>
      <c r="T1700" s="17" t="s">
        <v>438</v>
      </c>
      <c r="U1700">
        <v>28</v>
      </c>
      <c r="V1700">
        <v>2021</v>
      </c>
      <c r="W1700" s="17" t="s">
        <v>3558</v>
      </c>
      <c r="X1700" s="17" t="s">
        <v>482</v>
      </c>
      <c r="Y1700">
        <v>7</v>
      </c>
      <c r="Z1700" s="17" t="s">
        <v>443</v>
      </c>
      <c r="AA1700" s="17" t="s">
        <v>443</v>
      </c>
      <c r="AB1700" s="17" t="s">
        <v>444</v>
      </c>
      <c r="AC1700">
        <v>0</v>
      </c>
      <c r="AD1700">
        <v>0</v>
      </c>
      <c r="AE1700">
        <v>0</v>
      </c>
      <c r="AF1700">
        <v>2022</v>
      </c>
      <c r="AG1700" s="1">
        <v>44562</v>
      </c>
      <c r="AH1700" s="1">
        <v>44773</v>
      </c>
      <c r="AI1700" s="1">
        <v>44785</v>
      </c>
      <c r="AJ1700" s="17" t="s">
        <v>34</v>
      </c>
      <c r="AK1700" s="17" t="s">
        <v>35</v>
      </c>
      <c r="AL1700" s="17" t="s">
        <v>10388</v>
      </c>
      <c r="AM1700" s="17">
        <f>MONTH(EMPENHO[[#This Row],[data_empenho]])</f>
        <v>2</v>
      </c>
    </row>
    <row r="1701" spans="1:39" x14ac:dyDescent="0.25">
      <c r="A1701">
        <v>8</v>
      </c>
      <c r="B1701">
        <v>801</v>
      </c>
      <c r="C1701">
        <v>10</v>
      </c>
      <c r="D1701">
        <v>122</v>
      </c>
      <c r="E1701">
        <v>5</v>
      </c>
      <c r="F1701">
        <v>0</v>
      </c>
      <c r="G1701">
        <v>2084</v>
      </c>
      <c r="H1701" s="17" t="s">
        <v>638</v>
      </c>
      <c r="I1701">
        <v>40</v>
      </c>
      <c r="J1701">
        <v>0</v>
      </c>
      <c r="K1701" s="17" t="s">
        <v>3557</v>
      </c>
      <c r="L1701" s="1">
        <v>44713</v>
      </c>
      <c r="M1701">
        <v>-90.04</v>
      </c>
      <c r="N1701" s="17" t="s">
        <v>451</v>
      </c>
      <c r="O1701">
        <v>7840</v>
      </c>
      <c r="P1701" s="17" t="s">
        <v>438</v>
      </c>
      <c r="Q1701">
        <v>0</v>
      </c>
      <c r="R1701" s="17" t="s">
        <v>480</v>
      </c>
      <c r="S1701" s="17" t="s">
        <v>653</v>
      </c>
      <c r="T1701" s="17" t="s">
        <v>438</v>
      </c>
      <c r="U1701">
        <v>28</v>
      </c>
      <c r="V1701">
        <v>2021</v>
      </c>
      <c r="W1701" s="17" t="s">
        <v>8873</v>
      </c>
      <c r="X1701" s="17" t="s">
        <v>482</v>
      </c>
      <c r="Y1701">
        <v>7</v>
      </c>
      <c r="Z1701" s="17" t="s">
        <v>443</v>
      </c>
      <c r="AA1701" s="17" t="s">
        <v>443</v>
      </c>
      <c r="AB1701" s="17" t="s">
        <v>444</v>
      </c>
      <c r="AC1701">
        <v>0</v>
      </c>
      <c r="AD1701">
        <v>0</v>
      </c>
      <c r="AE1701">
        <v>0</v>
      </c>
      <c r="AF1701">
        <v>2022</v>
      </c>
      <c r="AG1701" s="1">
        <v>44562</v>
      </c>
      <c r="AH1701" s="1">
        <v>44773</v>
      </c>
      <c r="AI1701" s="1">
        <v>44785</v>
      </c>
      <c r="AJ1701" s="17" t="s">
        <v>34</v>
      </c>
      <c r="AK1701" s="17" t="s">
        <v>35</v>
      </c>
      <c r="AL1701" s="17" t="s">
        <v>10388</v>
      </c>
      <c r="AM1701" s="17">
        <f>MONTH(EMPENHO[[#This Row],[data_empenho]])</f>
        <v>6</v>
      </c>
    </row>
    <row r="1702" spans="1:39" x14ac:dyDescent="0.25">
      <c r="A1702">
        <v>8</v>
      </c>
      <c r="B1702">
        <v>801</v>
      </c>
      <c r="C1702">
        <v>10</v>
      </c>
      <c r="D1702">
        <v>122</v>
      </c>
      <c r="E1702">
        <v>5</v>
      </c>
      <c r="F1702">
        <v>0</v>
      </c>
      <c r="G1702">
        <v>2084</v>
      </c>
      <c r="H1702" s="17" t="s">
        <v>638</v>
      </c>
      <c r="I1702">
        <v>40</v>
      </c>
      <c r="J1702">
        <v>0</v>
      </c>
      <c r="K1702" s="17" t="s">
        <v>3559</v>
      </c>
      <c r="L1702" s="1">
        <v>44617</v>
      </c>
      <c r="M1702">
        <v>37</v>
      </c>
      <c r="N1702" s="17" t="s">
        <v>437</v>
      </c>
      <c r="O1702">
        <v>7764</v>
      </c>
      <c r="P1702" s="17" t="s">
        <v>438</v>
      </c>
      <c r="Q1702">
        <v>0</v>
      </c>
      <c r="R1702" s="17" t="s">
        <v>480</v>
      </c>
      <c r="S1702" s="17" t="s">
        <v>653</v>
      </c>
      <c r="T1702" s="17" t="s">
        <v>438</v>
      </c>
      <c r="U1702">
        <v>28</v>
      </c>
      <c r="V1702">
        <v>2021</v>
      </c>
      <c r="W1702" s="17" t="s">
        <v>3560</v>
      </c>
      <c r="X1702" s="17" t="s">
        <v>482</v>
      </c>
      <c r="Y1702">
        <v>7</v>
      </c>
      <c r="Z1702" s="17" t="s">
        <v>443</v>
      </c>
      <c r="AA1702" s="17" t="s">
        <v>443</v>
      </c>
      <c r="AB1702" s="17" t="s">
        <v>444</v>
      </c>
      <c r="AC1702">
        <v>0</v>
      </c>
      <c r="AD1702">
        <v>0</v>
      </c>
      <c r="AE1702">
        <v>0</v>
      </c>
      <c r="AF1702">
        <v>2022</v>
      </c>
      <c r="AG1702" s="1">
        <v>44562</v>
      </c>
      <c r="AH1702" s="1">
        <v>44773</v>
      </c>
      <c r="AI1702" s="1">
        <v>44785</v>
      </c>
      <c r="AJ1702" s="17" t="s">
        <v>34</v>
      </c>
      <c r="AK1702" s="17" t="s">
        <v>35</v>
      </c>
      <c r="AL1702" s="17" t="s">
        <v>10388</v>
      </c>
      <c r="AM1702" s="17">
        <f>MONTH(EMPENHO[[#This Row],[data_empenho]])</f>
        <v>2</v>
      </c>
    </row>
    <row r="1703" spans="1:39" x14ac:dyDescent="0.25">
      <c r="A1703">
        <v>8</v>
      </c>
      <c r="B1703">
        <v>801</v>
      </c>
      <c r="C1703">
        <v>10</v>
      </c>
      <c r="D1703">
        <v>122</v>
      </c>
      <c r="E1703">
        <v>5</v>
      </c>
      <c r="F1703">
        <v>0</v>
      </c>
      <c r="G1703">
        <v>2084</v>
      </c>
      <c r="H1703" s="17" t="s">
        <v>638</v>
      </c>
      <c r="I1703">
        <v>40</v>
      </c>
      <c r="J1703">
        <v>0</v>
      </c>
      <c r="K1703" s="17" t="s">
        <v>3561</v>
      </c>
      <c r="L1703" s="1">
        <v>44617</v>
      </c>
      <c r="M1703">
        <v>27</v>
      </c>
      <c r="N1703" s="17" t="s">
        <v>437</v>
      </c>
      <c r="O1703">
        <v>5783</v>
      </c>
      <c r="P1703" s="17" t="s">
        <v>438</v>
      </c>
      <c r="Q1703">
        <v>0</v>
      </c>
      <c r="R1703" s="17" t="s">
        <v>480</v>
      </c>
      <c r="S1703" s="17" t="s">
        <v>653</v>
      </c>
      <c r="T1703" s="17" t="s">
        <v>438</v>
      </c>
      <c r="U1703">
        <v>28</v>
      </c>
      <c r="V1703">
        <v>2021</v>
      </c>
      <c r="W1703" s="17" t="s">
        <v>3562</v>
      </c>
      <c r="X1703" s="17" t="s">
        <v>482</v>
      </c>
      <c r="Y1703">
        <v>7</v>
      </c>
      <c r="Z1703" s="17" t="s">
        <v>443</v>
      </c>
      <c r="AA1703" s="17" t="s">
        <v>443</v>
      </c>
      <c r="AB1703" s="17" t="s">
        <v>444</v>
      </c>
      <c r="AC1703">
        <v>0</v>
      </c>
      <c r="AD1703">
        <v>0</v>
      </c>
      <c r="AE1703">
        <v>0</v>
      </c>
      <c r="AF1703">
        <v>2022</v>
      </c>
      <c r="AG1703" s="1">
        <v>44562</v>
      </c>
      <c r="AH1703" s="1">
        <v>44773</v>
      </c>
      <c r="AI1703" s="1">
        <v>44785</v>
      </c>
      <c r="AJ1703" s="17" t="s">
        <v>34</v>
      </c>
      <c r="AK1703" s="17" t="s">
        <v>35</v>
      </c>
      <c r="AL1703" s="17" t="s">
        <v>10388</v>
      </c>
      <c r="AM1703" s="17">
        <f>MONTH(EMPENHO[[#This Row],[data_empenho]])</f>
        <v>2</v>
      </c>
    </row>
    <row r="1704" spans="1:39" x14ac:dyDescent="0.25">
      <c r="A1704">
        <v>8</v>
      </c>
      <c r="B1704">
        <v>801</v>
      </c>
      <c r="C1704">
        <v>10</v>
      </c>
      <c r="D1704">
        <v>122</v>
      </c>
      <c r="E1704">
        <v>5</v>
      </c>
      <c r="F1704">
        <v>0</v>
      </c>
      <c r="G1704">
        <v>2084</v>
      </c>
      <c r="H1704" s="17" t="s">
        <v>638</v>
      </c>
      <c r="I1704">
        <v>40</v>
      </c>
      <c r="J1704">
        <v>0</v>
      </c>
      <c r="K1704" s="17" t="s">
        <v>3563</v>
      </c>
      <c r="L1704" s="1">
        <v>44617</v>
      </c>
      <c r="M1704">
        <v>204</v>
      </c>
      <c r="N1704" s="17" t="s">
        <v>437</v>
      </c>
      <c r="O1704">
        <v>7922</v>
      </c>
      <c r="P1704" s="17" t="s">
        <v>438</v>
      </c>
      <c r="Q1704">
        <v>0</v>
      </c>
      <c r="R1704" s="17" t="s">
        <v>480</v>
      </c>
      <c r="S1704" s="17" t="s">
        <v>653</v>
      </c>
      <c r="T1704" s="17" t="s">
        <v>438</v>
      </c>
      <c r="U1704">
        <v>28</v>
      </c>
      <c r="V1704">
        <v>2021</v>
      </c>
      <c r="W1704" s="17" t="s">
        <v>3564</v>
      </c>
      <c r="X1704" s="17" t="s">
        <v>482</v>
      </c>
      <c r="Y1704">
        <v>7</v>
      </c>
      <c r="Z1704" s="17" t="s">
        <v>443</v>
      </c>
      <c r="AA1704" s="17" t="s">
        <v>443</v>
      </c>
      <c r="AB1704" s="17" t="s">
        <v>444</v>
      </c>
      <c r="AC1704">
        <v>0</v>
      </c>
      <c r="AD1704">
        <v>0</v>
      </c>
      <c r="AE1704">
        <v>0</v>
      </c>
      <c r="AF1704">
        <v>2022</v>
      </c>
      <c r="AG1704" s="1">
        <v>44562</v>
      </c>
      <c r="AH1704" s="1">
        <v>44773</v>
      </c>
      <c r="AI1704" s="1">
        <v>44785</v>
      </c>
      <c r="AJ1704" s="17" t="s">
        <v>34</v>
      </c>
      <c r="AK1704" s="17" t="s">
        <v>35</v>
      </c>
      <c r="AL1704" s="17" t="s">
        <v>10388</v>
      </c>
      <c r="AM1704" s="17">
        <f>MONTH(EMPENHO[[#This Row],[data_empenho]])</f>
        <v>2</v>
      </c>
    </row>
    <row r="1705" spans="1:39" x14ac:dyDescent="0.25">
      <c r="A1705">
        <v>7</v>
      </c>
      <c r="B1705">
        <v>702</v>
      </c>
      <c r="C1705">
        <v>27</v>
      </c>
      <c r="D1705">
        <v>813</v>
      </c>
      <c r="E1705">
        <v>3</v>
      </c>
      <c r="F1705">
        <v>0</v>
      </c>
      <c r="G1705">
        <v>1038</v>
      </c>
      <c r="H1705" s="17" t="s">
        <v>1016</v>
      </c>
      <c r="I1705">
        <v>1</v>
      </c>
      <c r="J1705">
        <v>0</v>
      </c>
      <c r="K1705" s="17" t="s">
        <v>3565</v>
      </c>
      <c r="L1705" s="1">
        <v>44617</v>
      </c>
      <c r="M1705">
        <v>10296</v>
      </c>
      <c r="N1705" s="17" t="s">
        <v>437</v>
      </c>
      <c r="O1705">
        <v>7866</v>
      </c>
      <c r="P1705" s="17" t="s">
        <v>438</v>
      </c>
      <c r="Q1705">
        <v>0</v>
      </c>
      <c r="R1705" s="17" t="s">
        <v>480</v>
      </c>
      <c r="S1705" s="17" t="s">
        <v>653</v>
      </c>
      <c r="T1705" s="17" t="s">
        <v>438</v>
      </c>
      <c r="U1705">
        <v>29</v>
      </c>
      <c r="V1705">
        <v>2021</v>
      </c>
      <c r="W1705" s="17" t="s">
        <v>3566</v>
      </c>
      <c r="X1705" s="17" t="s">
        <v>482</v>
      </c>
      <c r="Y1705">
        <v>7</v>
      </c>
      <c r="Z1705" s="17" t="s">
        <v>443</v>
      </c>
      <c r="AA1705" s="17" t="s">
        <v>443</v>
      </c>
      <c r="AB1705" s="17" t="s">
        <v>444</v>
      </c>
      <c r="AC1705">
        <v>0</v>
      </c>
      <c r="AD1705">
        <v>0</v>
      </c>
      <c r="AE1705">
        <v>0</v>
      </c>
      <c r="AF1705">
        <v>2022</v>
      </c>
      <c r="AG1705" s="1">
        <v>44562</v>
      </c>
      <c r="AH1705" s="1">
        <v>44773</v>
      </c>
      <c r="AI1705" s="1">
        <v>44785</v>
      </c>
      <c r="AJ1705" s="17" t="s">
        <v>34</v>
      </c>
      <c r="AK1705" s="17" t="s">
        <v>35</v>
      </c>
      <c r="AL1705" s="17" t="s">
        <v>10388</v>
      </c>
      <c r="AM1705" s="17">
        <f>MONTH(EMPENHO[[#This Row],[data_empenho]])</f>
        <v>2</v>
      </c>
    </row>
    <row r="1706" spans="1:39" x14ac:dyDescent="0.25">
      <c r="A1706">
        <v>5</v>
      </c>
      <c r="B1706">
        <v>502</v>
      </c>
      <c r="C1706">
        <v>12</v>
      </c>
      <c r="D1706">
        <v>361</v>
      </c>
      <c r="E1706">
        <v>2</v>
      </c>
      <c r="F1706">
        <v>0</v>
      </c>
      <c r="G1706">
        <v>2031</v>
      </c>
      <c r="H1706" s="17" t="s">
        <v>962</v>
      </c>
      <c r="I1706">
        <v>20</v>
      </c>
      <c r="J1706">
        <v>0</v>
      </c>
      <c r="K1706" s="17" t="s">
        <v>3567</v>
      </c>
      <c r="L1706" s="1">
        <v>44617</v>
      </c>
      <c r="M1706">
        <v>4094</v>
      </c>
      <c r="N1706" s="17" t="s">
        <v>437</v>
      </c>
      <c r="O1706">
        <v>7835</v>
      </c>
      <c r="P1706" s="17" t="s">
        <v>438</v>
      </c>
      <c r="Q1706">
        <v>0</v>
      </c>
      <c r="R1706" s="17" t="s">
        <v>480</v>
      </c>
      <c r="S1706" s="17" t="s">
        <v>653</v>
      </c>
      <c r="T1706" s="17" t="s">
        <v>438</v>
      </c>
      <c r="U1706">
        <v>20</v>
      </c>
      <c r="V1706">
        <v>2021</v>
      </c>
      <c r="W1706" s="17" t="s">
        <v>3568</v>
      </c>
      <c r="X1706" s="17" t="s">
        <v>482</v>
      </c>
      <c r="Y1706">
        <v>7</v>
      </c>
      <c r="Z1706" s="17" t="s">
        <v>443</v>
      </c>
      <c r="AA1706" s="17" t="s">
        <v>443</v>
      </c>
      <c r="AB1706" s="17" t="s">
        <v>444</v>
      </c>
      <c r="AC1706">
        <v>0</v>
      </c>
      <c r="AD1706">
        <v>0</v>
      </c>
      <c r="AE1706">
        <v>0</v>
      </c>
      <c r="AF1706">
        <v>2022</v>
      </c>
      <c r="AG1706" s="1">
        <v>44562</v>
      </c>
      <c r="AH1706" s="1">
        <v>44773</v>
      </c>
      <c r="AI1706" s="1">
        <v>44785</v>
      </c>
      <c r="AJ1706" s="17" t="s">
        <v>34</v>
      </c>
      <c r="AK1706" s="17" t="s">
        <v>35</v>
      </c>
      <c r="AL1706" s="17" t="s">
        <v>10388</v>
      </c>
      <c r="AM1706" s="17">
        <f>MONTH(EMPENHO[[#This Row],[data_empenho]])</f>
        <v>2</v>
      </c>
    </row>
    <row r="1707" spans="1:39" x14ac:dyDescent="0.25">
      <c r="A1707">
        <v>5</v>
      </c>
      <c r="B1707">
        <v>502</v>
      </c>
      <c r="C1707">
        <v>12</v>
      </c>
      <c r="D1707">
        <v>365</v>
      </c>
      <c r="E1707">
        <v>2</v>
      </c>
      <c r="F1707">
        <v>0</v>
      </c>
      <c r="G1707">
        <v>2033</v>
      </c>
      <c r="H1707" s="17" t="s">
        <v>962</v>
      </c>
      <c r="I1707">
        <v>20</v>
      </c>
      <c r="J1707">
        <v>0</v>
      </c>
      <c r="K1707" s="17" t="s">
        <v>3569</v>
      </c>
      <c r="L1707" s="1">
        <v>44617</v>
      </c>
      <c r="M1707">
        <v>4152</v>
      </c>
      <c r="N1707" s="17" t="s">
        <v>437</v>
      </c>
      <c r="O1707">
        <v>7835</v>
      </c>
      <c r="P1707" s="17" t="s">
        <v>438</v>
      </c>
      <c r="Q1707">
        <v>0</v>
      </c>
      <c r="R1707" s="17" t="s">
        <v>480</v>
      </c>
      <c r="S1707" s="17" t="s">
        <v>653</v>
      </c>
      <c r="T1707" s="17" t="s">
        <v>438</v>
      </c>
      <c r="U1707">
        <v>20</v>
      </c>
      <c r="V1707">
        <v>2021</v>
      </c>
      <c r="W1707" s="17" t="s">
        <v>3570</v>
      </c>
      <c r="X1707" s="17" t="s">
        <v>482</v>
      </c>
      <c r="Y1707">
        <v>7</v>
      </c>
      <c r="Z1707" s="17" t="s">
        <v>443</v>
      </c>
      <c r="AA1707" s="17" t="s">
        <v>443</v>
      </c>
      <c r="AB1707" s="17" t="s">
        <v>444</v>
      </c>
      <c r="AC1707">
        <v>0</v>
      </c>
      <c r="AD1707">
        <v>0</v>
      </c>
      <c r="AE1707">
        <v>0</v>
      </c>
      <c r="AF1707">
        <v>2022</v>
      </c>
      <c r="AG1707" s="1">
        <v>44562</v>
      </c>
      <c r="AH1707" s="1">
        <v>44773</v>
      </c>
      <c r="AI1707" s="1">
        <v>44785</v>
      </c>
      <c r="AJ1707" s="17" t="s">
        <v>34</v>
      </c>
      <c r="AK1707" s="17" t="s">
        <v>35</v>
      </c>
      <c r="AL1707" s="17" t="s">
        <v>10388</v>
      </c>
      <c r="AM1707" s="17">
        <f>MONTH(EMPENHO[[#This Row],[data_empenho]])</f>
        <v>2</v>
      </c>
    </row>
    <row r="1708" spans="1:39" x14ac:dyDescent="0.25">
      <c r="A1708">
        <v>5</v>
      </c>
      <c r="B1708">
        <v>502</v>
      </c>
      <c r="C1708">
        <v>12</v>
      </c>
      <c r="D1708">
        <v>365</v>
      </c>
      <c r="E1708">
        <v>2</v>
      </c>
      <c r="F1708">
        <v>0</v>
      </c>
      <c r="G1708">
        <v>2033</v>
      </c>
      <c r="H1708" s="17" t="s">
        <v>962</v>
      </c>
      <c r="I1708">
        <v>20</v>
      </c>
      <c r="J1708">
        <v>0</v>
      </c>
      <c r="K1708" s="17" t="s">
        <v>3571</v>
      </c>
      <c r="L1708" s="1">
        <v>44617</v>
      </c>
      <c r="M1708">
        <v>1387</v>
      </c>
      <c r="N1708" s="17" t="s">
        <v>437</v>
      </c>
      <c r="O1708">
        <v>7840</v>
      </c>
      <c r="P1708" s="17" t="s">
        <v>438</v>
      </c>
      <c r="Q1708">
        <v>0</v>
      </c>
      <c r="R1708" s="17" t="s">
        <v>480</v>
      </c>
      <c r="S1708" s="17" t="s">
        <v>653</v>
      </c>
      <c r="T1708" s="17" t="s">
        <v>438</v>
      </c>
      <c r="U1708">
        <v>20</v>
      </c>
      <c r="V1708">
        <v>2021</v>
      </c>
      <c r="W1708" s="17" t="s">
        <v>3572</v>
      </c>
      <c r="X1708" s="17" t="s">
        <v>482</v>
      </c>
      <c r="Y1708">
        <v>7</v>
      </c>
      <c r="Z1708" s="17" t="s">
        <v>443</v>
      </c>
      <c r="AA1708" s="17" t="s">
        <v>443</v>
      </c>
      <c r="AB1708" s="17" t="s">
        <v>444</v>
      </c>
      <c r="AC1708">
        <v>0</v>
      </c>
      <c r="AD1708">
        <v>0</v>
      </c>
      <c r="AE1708">
        <v>0</v>
      </c>
      <c r="AF1708">
        <v>2022</v>
      </c>
      <c r="AG1708" s="1">
        <v>44562</v>
      </c>
      <c r="AH1708" s="1">
        <v>44773</v>
      </c>
      <c r="AI1708" s="1">
        <v>44785</v>
      </c>
      <c r="AJ1708" s="17" t="s">
        <v>34</v>
      </c>
      <c r="AK1708" s="17" t="s">
        <v>35</v>
      </c>
      <c r="AL1708" s="17" t="s">
        <v>10388</v>
      </c>
      <c r="AM1708" s="17">
        <f>MONTH(EMPENHO[[#This Row],[data_empenho]])</f>
        <v>2</v>
      </c>
    </row>
    <row r="1709" spans="1:39" x14ac:dyDescent="0.25">
      <c r="A1709">
        <v>5</v>
      </c>
      <c r="B1709">
        <v>502</v>
      </c>
      <c r="C1709">
        <v>12</v>
      </c>
      <c r="D1709">
        <v>365</v>
      </c>
      <c r="E1709">
        <v>2</v>
      </c>
      <c r="F1709">
        <v>0</v>
      </c>
      <c r="G1709">
        <v>2033</v>
      </c>
      <c r="H1709" s="17" t="s">
        <v>962</v>
      </c>
      <c r="I1709">
        <v>20</v>
      </c>
      <c r="J1709">
        <v>0</v>
      </c>
      <c r="K1709" s="17" t="s">
        <v>3571</v>
      </c>
      <c r="L1709" s="1">
        <v>44713</v>
      </c>
      <c r="M1709">
        <v>-1387</v>
      </c>
      <c r="N1709" s="17" t="s">
        <v>451</v>
      </c>
      <c r="O1709">
        <v>7840</v>
      </c>
      <c r="P1709" s="17" t="s">
        <v>438</v>
      </c>
      <c r="Q1709">
        <v>0</v>
      </c>
      <c r="R1709" s="17" t="s">
        <v>480</v>
      </c>
      <c r="S1709" s="17" t="s">
        <v>653</v>
      </c>
      <c r="T1709" s="17" t="s">
        <v>438</v>
      </c>
      <c r="U1709">
        <v>20</v>
      </c>
      <c r="V1709">
        <v>2021</v>
      </c>
      <c r="W1709" s="17" t="s">
        <v>8880</v>
      </c>
      <c r="X1709" s="17" t="s">
        <v>482</v>
      </c>
      <c r="Y1709">
        <v>7</v>
      </c>
      <c r="Z1709" s="17" t="s">
        <v>443</v>
      </c>
      <c r="AA1709" s="17" t="s">
        <v>443</v>
      </c>
      <c r="AB1709" s="17" t="s">
        <v>444</v>
      </c>
      <c r="AC1709">
        <v>0</v>
      </c>
      <c r="AD1709">
        <v>0</v>
      </c>
      <c r="AE1709">
        <v>0</v>
      </c>
      <c r="AF1709">
        <v>2022</v>
      </c>
      <c r="AG1709" s="1">
        <v>44562</v>
      </c>
      <c r="AH1709" s="1">
        <v>44773</v>
      </c>
      <c r="AI1709" s="1">
        <v>44785</v>
      </c>
      <c r="AJ1709" s="17" t="s">
        <v>34</v>
      </c>
      <c r="AK1709" s="17" t="s">
        <v>35</v>
      </c>
      <c r="AL1709" s="17" t="s">
        <v>10388</v>
      </c>
      <c r="AM1709" s="17">
        <f>MONTH(EMPENHO[[#This Row],[data_empenho]])</f>
        <v>6</v>
      </c>
    </row>
    <row r="1710" spans="1:39" x14ac:dyDescent="0.25">
      <c r="A1710">
        <v>5</v>
      </c>
      <c r="B1710">
        <v>502</v>
      </c>
      <c r="C1710">
        <v>12</v>
      </c>
      <c r="D1710">
        <v>361</v>
      </c>
      <c r="E1710">
        <v>2</v>
      </c>
      <c r="F1710">
        <v>0</v>
      </c>
      <c r="G1710">
        <v>2031</v>
      </c>
      <c r="H1710" s="17" t="s">
        <v>962</v>
      </c>
      <c r="I1710">
        <v>20</v>
      </c>
      <c r="J1710">
        <v>0</v>
      </c>
      <c r="K1710" s="17" t="s">
        <v>3573</v>
      </c>
      <c r="L1710" s="1">
        <v>44617</v>
      </c>
      <c r="M1710">
        <v>672.5</v>
      </c>
      <c r="N1710" s="17" t="s">
        <v>437</v>
      </c>
      <c r="O1710">
        <v>7840</v>
      </c>
      <c r="P1710" s="17" t="s">
        <v>438</v>
      </c>
      <c r="Q1710">
        <v>0</v>
      </c>
      <c r="R1710" s="17" t="s">
        <v>480</v>
      </c>
      <c r="S1710" s="17" t="s">
        <v>653</v>
      </c>
      <c r="T1710" s="17" t="s">
        <v>438</v>
      </c>
      <c r="U1710">
        <v>20</v>
      </c>
      <c r="V1710">
        <v>2021</v>
      </c>
      <c r="W1710" s="17" t="s">
        <v>3574</v>
      </c>
      <c r="X1710" s="17" t="s">
        <v>482</v>
      </c>
      <c r="Y1710">
        <v>7</v>
      </c>
      <c r="Z1710" s="17" t="s">
        <v>443</v>
      </c>
      <c r="AA1710" s="17" t="s">
        <v>443</v>
      </c>
      <c r="AB1710" s="17" t="s">
        <v>444</v>
      </c>
      <c r="AC1710">
        <v>0</v>
      </c>
      <c r="AD1710">
        <v>0</v>
      </c>
      <c r="AE1710">
        <v>0</v>
      </c>
      <c r="AF1710">
        <v>2022</v>
      </c>
      <c r="AG1710" s="1">
        <v>44562</v>
      </c>
      <c r="AH1710" s="1">
        <v>44773</v>
      </c>
      <c r="AI1710" s="1">
        <v>44785</v>
      </c>
      <c r="AJ1710" s="17" t="s">
        <v>34</v>
      </c>
      <c r="AK1710" s="17" t="s">
        <v>35</v>
      </c>
      <c r="AL1710" s="17" t="s">
        <v>10388</v>
      </c>
      <c r="AM1710" s="17">
        <f>MONTH(EMPENHO[[#This Row],[data_empenho]])</f>
        <v>2</v>
      </c>
    </row>
    <row r="1711" spans="1:39" x14ac:dyDescent="0.25">
      <c r="A1711">
        <v>5</v>
      </c>
      <c r="B1711">
        <v>502</v>
      </c>
      <c r="C1711">
        <v>12</v>
      </c>
      <c r="D1711">
        <v>361</v>
      </c>
      <c r="E1711">
        <v>2</v>
      </c>
      <c r="F1711">
        <v>0</v>
      </c>
      <c r="G1711">
        <v>2031</v>
      </c>
      <c r="H1711" s="17" t="s">
        <v>962</v>
      </c>
      <c r="I1711">
        <v>20</v>
      </c>
      <c r="J1711">
        <v>0</v>
      </c>
      <c r="K1711" s="17" t="s">
        <v>3573</v>
      </c>
      <c r="L1711" s="1">
        <v>44713</v>
      </c>
      <c r="M1711">
        <v>-672.5</v>
      </c>
      <c r="N1711" s="17" t="s">
        <v>451</v>
      </c>
      <c r="O1711">
        <v>7840</v>
      </c>
      <c r="P1711" s="17" t="s">
        <v>438</v>
      </c>
      <c r="Q1711">
        <v>0</v>
      </c>
      <c r="R1711" s="17" t="s">
        <v>480</v>
      </c>
      <c r="S1711" s="17" t="s">
        <v>653</v>
      </c>
      <c r="T1711" s="17" t="s">
        <v>438</v>
      </c>
      <c r="U1711">
        <v>20</v>
      </c>
      <c r="V1711">
        <v>2021</v>
      </c>
      <c r="W1711" s="17" t="s">
        <v>8880</v>
      </c>
      <c r="X1711" s="17" t="s">
        <v>482</v>
      </c>
      <c r="Y1711">
        <v>7</v>
      </c>
      <c r="Z1711" s="17" t="s">
        <v>443</v>
      </c>
      <c r="AA1711" s="17" t="s">
        <v>443</v>
      </c>
      <c r="AB1711" s="17" t="s">
        <v>444</v>
      </c>
      <c r="AC1711">
        <v>0</v>
      </c>
      <c r="AD1711">
        <v>0</v>
      </c>
      <c r="AE1711">
        <v>0</v>
      </c>
      <c r="AF1711">
        <v>2022</v>
      </c>
      <c r="AG1711" s="1">
        <v>44562</v>
      </c>
      <c r="AH1711" s="1">
        <v>44773</v>
      </c>
      <c r="AI1711" s="1">
        <v>44785</v>
      </c>
      <c r="AJ1711" s="17" t="s">
        <v>34</v>
      </c>
      <c r="AK1711" s="17" t="s">
        <v>35</v>
      </c>
      <c r="AL1711" s="17" t="s">
        <v>10388</v>
      </c>
      <c r="AM1711" s="17">
        <f>MONTH(EMPENHO[[#This Row],[data_empenho]])</f>
        <v>6</v>
      </c>
    </row>
    <row r="1712" spans="1:39" x14ac:dyDescent="0.25">
      <c r="A1712">
        <v>5</v>
      </c>
      <c r="B1712">
        <v>502</v>
      </c>
      <c r="C1712">
        <v>12</v>
      </c>
      <c r="D1712">
        <v>361</v>
      </c>
      <c r="E1712">
        <v>2</v>
      </c>
      <c r="F1712">
        <v>0</v>
      </c>
      <c r="G1712">
        <v>2031</v>
      </c>
      <c r="H1712" s="17" t="s">
        <v>962</v>
      </c>
      <c r="I1712">
        <v>20</v>
      </c>
      <c r="J1712">
        <v>0</v>
      </c>
      <c r="K1712" s="17" t="s">
        <v>3575</v>
      </c>
      <c r="L1712" s="1">
        <v>44617</v>
      </c>
      <c r="M1712">
        <v>530</v>
      </c>
      <c r="N1712" s="17" t="s">
        <v>437</v>
      </c>
      <c r="O1712">
        <v>6782</v>
      </c>
      <c r="P1712" s="17" t="s">
        <v>438</v>
      </c>
      <c r="Q1712">
        <v>0</v>
      </c>
      <c r="R1712" s="17" t="s">
        <v>480</v>
      </c>
      <c r="S1712" s="17" t="s">
        <v>653</v>
      </c>
      <c r="T1712" s="17" t="s">
        <v>438</v>
      </c>
      <c r="U1712">
        <v>20</v>
      </c>
      <c r="V1712">
        <v>2021</v>
      </c>
      <c r="W1712" s="17" t="s">
        <v>3576</v>
      </c>
      <c r="X1712" s="17" t="s">
        <v>482</v>
      </c>
      <c r="Y1712">
        <v>7</v>
      </c>
      <c r="Z1712" s="17" t="s">
        <v>443</v>
      </c>
      <c r="AA1712" s="17" t="s">
        <v>443</v>
      </c>
      <c r="AB1712" s="17" t="s">
        <v>444</v>
      </c>
      <c r="AC1712">
        <v>0</v>
      </c>
      <c r="AD1712">
        <v>0</v>
      </c>
      <c r="AE1712">
        <v>0</v>
      </c>
      <c r="AF1712">
        <v>2022</v>
      </c>
      <c r="AG1712" s="1">
        <v>44562</v>
      </c>
      <c r="AH1712" s="1">
        <v>44773</v>
      </c>
      <c r="AI1712" s="1">
        <v>44785</v>
      </c>
      <c r="AJ1712" s="17" t="s">
        <v>34</v>
      </c>
      <c r="AK1712" s="17" t="s">
        <v>35</v>
      </c>
      <c r="AL1712" s="17" t="s">
        <v>10388</v>
      </c>
      <c r="AM1712" s="17">
        <f>MONTH(EMPENHO[[#This Row],[data_empenho]])</f>
        <v>2</v>
      </c>
    </row>
    <row r="1713" spans="1:39" x14ac:dyDescent="0.25">
      <c r="A1713">
        <v>5</v>
      </c>
      <c r="B1713">
        <v>502</v>
      </c>
      <c r="C1713">
        <v>12</v>
      </c>
      <c r="D1713">
        <v>361</v>
      </c>
      <c r="E1713">
        <v>2</v>
      </c>
      <c r="F1713">
        <v>0</v>
      </c>
      <c r="G1713">
        <v>2031</v>
      </c>
      <c r="H1713" s="17" t="s">
        <v>962</v>
      </c>
      <c r="I1713">
        <v>20</v>
      </c>
      <c r="J1713">
        <v>0</v>
      </c>
      <c r="K1713" s="17" t="s">
        <v>3575</v>
      </c>
      <c r="L1713" s="1">
        <v>44713</v>
      </c>
      <c r="M1713">
        <v>-530</v>
      </c>
      <c r="N1713" s="17" t="s">
        <v>451</v>
      </c>
      <c r="O1713">
        <v>6782</v>
      </c>
      <c r="P1713" s="17" t="s">
        <v>438</v>
      </c>
      <c r="Q1713">
        <v>0</v>
      </c>
      <c r="R1713" s="17" t="s">
        <v>480</v>
      </c>
      <c r="S1713" s="17" t="s">
        <v>653</v>
      </c>
      <c r="T1713" s="17" t="s">
        <v>438</v>
      </c>
      <c r="U1713">
        <v>20</v>
      </c>
      <c r="V1713">
        <v>2021</v>
      </c>
      <c r="W1713" s="17" t="s">
        <v>8880</v>
      </c>
      <c r="X1713" s="17" t="s">
        <v>482</v>
      </c>
      <c r="Y1713">
        <v>7</v>
      </c>
      <c r="Z1713" s="17" t="s">
        <v>443</v>
      </c>
      <c r="AA1713" s="17" t="s">
        <v>443</v>
      </c>
      <c r="AB1713" s="17" t="s">
        <v>444</v>
      </c>
      <c r="AC1713">
        <v>0</v>
      </c>
      <c r="AD1713">
        <v>0</v>
      </c>
      <c r="AE1713">
        <v>0</v>
      </c>
      <c r="AF1713">
        <v>2022</v>
      </c>
      <c r="AG1713" s="1">
        <v>44562</v>
      </c>
      <c r="AH1713" s="1">
        <v>44773</v>
      </c>
      <c r="AI1713" s="1">
        <v>44785</v>
      </c>
      <c r="AJ1713" s="17" t="s">
        <v>34</v>
      </c>
      <c r="AK1713" s="17" t="s">
        <v>35</v>
      </c>
      <c r="AL1713" s="17" t="s">
        <v>10388</v>
      </c>
      <c r="AM1713" s="17">
        <f>MONTH(EMPENHO[[#This Row],[data_empenho]])</f>
        <v>6</v>
      </c>
    </row>
    <row r="1714" spans="1:39" x14ac:dyDescent="0.25">
      <c r="A1714">
        <v>5</v>
      </c>
      <c r="B1714">
        <v>502</v>
      </c>
      <c r="C1714">
        <v>12</v>
      </c>
      <c r="D1714">
        <v>365</v>
      </c>
      <c r="E1714">
        <v>2</v>
      </c>
      <c r="F1714">
        <v>0</v>
      </c>
      <c r="G1714">
        <v>2033</v>
      </c>
      <c r="H1714" s="17" t="s">
        <v>962</v>
      </c>
      <c r="I1714">
        <v>20</v>
      </c>
      <c r="J1714">
        <v>0</v>
      </c>
      <c r="K1714" s="17" t="s">
        <v>3577</v>
      </c>
      <c r="L1714" s="1">
        <v>44617</v>
      </c>
      <c r="M1714">
        <v>980</v>
      </c>
      <c r="N1714" s="17" t="s">
        <v>437</v>
      </c>
      <c r="O1714">
        <v>6782</v>
      </c>
      <c r="P1714" s="17" t="s">
        <v>438</v>
      </c>
      <c r="Q1714">
        <v>0</v>
      </c>
      <c r="R1714" s="17" t="s">
        <v>480</v>
      </c>
      <c r="S1714" s="17" t="s">
        <v>653</v>
      </c>
      <c r="T1714" s="17" t="s">
        <v>438</v>
      </c>
      <c r="U1714">
        <v>20</v>
      </c>
      <c r="V1714">
        <v>2021</v>
      </c>
      <c r="W1714" s="17" t="s">
        <v>3578</v>
      </c>
      <c r="X1714" s="17" t="s">
        <v>482</v>
      </c>
      <c r="Y1714">
        <v>7</v>
      </c>
      <c r="Z1714" s="17" t="s">
        <v>443</v>
      </c>
      <c r="AA1714" s="17" t="s">
        <v>443</v>
      </c>
      <c r="AB1714" s="17" t="s">
        <v>444</v>
      </c>
      <c r="AC1714">
        <v>0</v>
      </c>
      <c r="AD1714">
        <v>0</v>
      </c>
      <c r="AE1714">
        <v>0</v>
      </c>
      <c r="AF1714">
        <v>2022</v>
      </c>
      <c r="AG1714" s="1">
        <v>44562</v>
      </c>
      <c r="AH1714" s="1">
        <v>44773</v>
      </c>
      <c r="AI1714" s="1">
        <v>44785</v>
      </c>
      <c r="AJ1714" s="17" t="s">
        <v>34</v>
      </c>
      <c r="AK1714" s="17" t="s">
        <v>35</v>
      </c>
      <c r="AL1714" s="17" t="s">
        <v>10388</v>
      </c>
      <c r="AM1714" s="17">
        <f>MONTH(EMPENHO[[#This Row],[data_empenho]])</f>
        <v>2</v>
      </c>
    </row>
    <row r="1715" spans="1:39" x14ac:dyDescent="0.25">
      <c r="A1715">
        <v>5</v>
      </c>
      <c r="B1715">
        <v>502</v>
      </c>
      <c r="C1715">
        <v>12</v>
      </c>
      <c r="D1715">
        <v>365</v>
      </c>
      <c r="E1715">
        <v>2</v>
      </c>
      <c r="F1715">
        <v>0</v>
      </c>
      <c r="G1715">
        <v>2033</v>
      </c>
      <c r="H1715" s="17" t="s">
        <v>962</v>
      </c>
      <c r="I1715">
        <v>20</v>
      </c>
      <c r="J1715">
        <v>0</v>
      </c>
      <c r="K1715" s="17" t="s">
        <v>3577</v>
      </c>
      <c r="L1715" s="1">
        <v>44713</v>
      </c>
      <c r="M1715">
        <v>-980</v>
      </c>
      <c r="N1715" s="17" t="s">
        <v>451</v>
      </c>
      <c r="O1715">
        <v>6782</v>
      </c>
      <c r="P1715" s="17" t="s">
        <v>438</v>
      </c>
      <c r="Q1715">
        <v>0</v>
      </c>
      <c r="R1715" s="17" t="s">
        <v>480</v>
      </c>
      <c r="S1715" s="17" t="s">
        <v>653</v>
      </c>
      <c r="T1715" s="17" t="s">
        <v>438</v>
      </c>
      <c r="U1715">
        <v>20</v>
      </c>
      <c r="V1715">
        <v>2021</v>
      </c>
      <c r="W1715" s="17" t="s">
        <v>8880</v>
      </c>
      <c r="X1715" s="17" t="s">
        <v>482</v>
      </c>
      <c r="Y1715">
        <v>7</v>
      </c>
      <c r="Z1715" s="17" t="s">
        <v>443</v>
      </c>
      <c r="AA1715" s="17" t="s">
        <v>443</v>
      </c>
      <c r="AB1715" s="17" t="s">
        <v>444</v>
      </c>
      <c r="AC1715">
        <v>0</v>
      </c>
      <c r="AD1715">
        <v>0</v>
      </c>
      <c r="AE1715">
        <v>0</v>
      </c>
      <c r="AF1715">
        <v>2022</v>
      </c>
      <c r="AG1715" s="1">
        <v>44562</v>
      </c>
      <c r="AH1715" s="1">
        <v>44773</v>
      </c>
      <c r="AI1715" s="1">
        <v>44785</v>
      </c>
      <c r="AJ1715" s="17" t="s">
        <v>34</v>
      </c>
      <c r="AK1715" s="17" t="s">
        <v>35</v>
      </c>
      <c r="AL1715" s="17" t="s">
        <v>10388</v>
      </c>
      <c r="AM1715" s="17">
        <f>MONTH(EMPENHO[[#This Row],[data_empenho]])</f>
        <v>6</v>
      </c>
    </row>
    <row r="1716" spans="1:39" x14ac:dyDescent="0.25">
      <c r="A1716">
        <v>5</v>
      </c>
      <c r="B1716">
        <v>502</v>
      </c>
      <c r="C1716">
        <v>12</v>
      </c>
      <c r="D1716">
        <v>365</v>
      </c>
      <c r="E1716">
        <v>2</v>
      </c>
      <c r="F1716">
        <v>0</v>
      </c>
      <c r="G1716">
        <v>2033</v>
      </c>
      <c r="H1716" s="17" t="s">
        <v>962</v>
      </c>
      <c r="I1716">
        <v>20</v>
      </c>
      <c r="J1716">
        <v>0</v>
      </c>
      <c r="K1716" s="17" t="s">
        <v>3579</v>
      </c>
      <c r="L1716" s="1">
        <v>44617</v>
      </c>
      <c r="M1716">
        <v>37</v>
      </c>
      <c r="N1716" s="17" t="s">
        <v>437</v>
      </c>
      <c r="O1716">
        <v>7835</v>
      </c>
      <c r="P1716" s="17" t="s">
        <v>438</v>
      </c>
      <c r="Q1716">
        <v>0</v>
      </c>
      <c r="R1716" s="17" t="s">
        <v>480</v>
      </c>
      <c r="S1716" s="17" t="s">
        <v>653</v>
      </c>
      <c r="T1716" s="17" t="s">
        <v>438</v>
      </c>
      <c r="U1716">
        <v>20</v>
      </c>
      <c r="V1716">
        <v>2021</v>
      </c>
      <c r="W1716" s="17" t="s">
        <v>3580</v>
      </c>
      <c r="X1716" s="17" t="s">
        <v>482</v>
      </c>
      <c r="Y1716">
        <v>7</v>
      </c>
      <c r="Z1716" s="17" t="s">
        <v>443</v>
      </c>
      <c r="AA1716" s="17" t="s">
        <v>443</v>
      </c>
      <c r="AB1716" s="17" t="s">
        <v>444</v>
      </c>
      <c r="AC1716">
        <v>0</v>
      </c>
      <c r="AD1716">
        <v>0</v>
      </c>
      <c r="AE1716">
        <v>0</v>
      </c>
      <c r="AF1716">
        <v>2022</v>
      </c>
      <c r="AG1716" s="1">
        <v>44562</v>
      </c>
      <c r="AH1716" s="1">
        <v>44773</v>
      </c>
      <c r="AI1716" s="1">
        <v>44785</v>
      </c>
      <c r="AJ1716" s="17" t="s">
        <v>34</v>
      </c>
      <c r="AK1716" s="17" t="s">
        <v>35</v>
      </c>
      <c r="AL1716" s="17" t="s">
        <v>10388</v>
      </c>
      <c r="AM1716" s="17">
        <f>MONTH(EMPENHO[[#This Row],[data_empenho]])</f>
        <v>2</v>
      </c>
    </row>
    <row r="1717" spans="1:39" x14ac:dyDescent="0.25">
      <c r="A1717">
        <v>7</v>
      </c>
      <c r="B1717">
        <v>702</v>
      </c>
      <c r="C1717">
        <v>15</v>
      </c>
      <c r="D1717">
        <v>451</v>
      </c>
      <c r="E1717">
        <v>17</v>
      </c>
      <c r="F1717">
        <v>0</v>
      </c>
      <c r="G1717">
        <v>1001</v>
      </c>
      <c r="H1717" s="17" t="s">
        <v>2050</v>
      </c>
      <c r="I1717">
        <v>1</v>
      </c>
      <c r="J1717">
        <v>0</v>
      </c>
      <c r="K1717" s="17" t="s">
        <v>3581</v>
      </c>
      <c r="L1717" s="1">
        <v>44620</v>
      </c>
      <c r="M1717">
        <v>5980.78</v>
      </c>
      <c r="N1717" s="17" t="s">
        <v>437</v>
      </c>
      <c r="O1717">
        <v>7911</v>
      </c>
      <c r="P1717" s="17" t="s">
        <v>438</v>
      </c>
      <c r="Q1717">
        <v>0</v>
      </c>
      <c r="R1717" s="17" t="s">
        <v>584</v>
      </c>
      <c r="S1717" s="17" t="s">
        <v>440</v>
      </c>
      <c r="T1717" s="17" t="s">
        <v>438</v>
      </c>
      <c r="U1717">
        <v>5</v>
      </c>
      <c r="V1717">
        <v>2022</v>
      </c>
      <c r="W1717" s="17" t="s">
        <v>3582</v>
      </c>
      <c r="X1717" s="17" t="s">
        <v>586</v>
      </c>
      <c r="Y1717">
        <v>1</v>
      </c>
      <c r="Z1717" s="17" t="s">
        <v>443</v>
      </c>
      <c r="AA1717" s="17" t="s">
        <v>443</v>
      </c>
      <c r="AB1717" s="17" t="s">
        <v>444</v>
      </c>
      <c r="AC1717">
        <v>0</v>
      </c>
      <c r="AD1717">
        <v>0</v>
      </c>
      <c r="AE1717">
        <v>0</v>
      </c>
      <c r="AF1717">
        <v>2022</v>
      </c>
      <c r="AG1717" s="1">
        <v>44562</v>
      </c>
      <c r="AH1717" s="1">
        <v>44773</v>
      </c>
      <c r="AI1717" s="1">
        <v>44785</v>
      </c>
      <c r="AJ1717" s="17" t="s">
        <v>34</v>
      </c>
      <c r="AK1717" s="17" t="s">
        <v>35</v>
      </c>
      <c r="AL1717" s="17" t="s">
        <v>10388</v>
      </c>
      <c r="AM1717" s="17">
        <f>MONTH(EMPENHO[[#This Row],[data_empenho]])</f>
        <v>2</v>
      </c>
    </row>
    <row r="1718" spans="1:39" x14ac:dyDescent="0.25">
      <c r="A1718">
        <v>7</v>
      </c>
      <c r="B1718">
        <v>702</v>
      </c>
      <c r="C1718">
        <v>15</v>
      </c>
      <c r="D1718">
        <v>451</v>
      </c>
      <c r="E1718">
        <v>17</v>
      </c>
      <c r="F1718">
        <v>0</v>
      </c>
      <c r="G1718">
        <v>1001</v>
      </c>
      <c r="H1718" s="17" t="s">
        <v>2050</v>
      </c>
      <c r="I1718">
        <v>1</v>
      </c>
      <c r="J1718">
        <v>0</v>
      </c>
      <c r="K1718" s="17" t="s">
        <v>3581</v>
      </c>
      <c r="L1718" s="1">
        <v>44641</v>
      </c>
      <c r="M1718">
        <v>-2283.9299999999998</v>
      </c>
      <c r="N1718" s="17" t="s">
        <v>451</v>
      </c>
      <c r="O1718">
        <v>7911</v>
      </c>
      <c r="P1718" s="17" t="s">
        <v>438</v>
      </c>
      <c r="Q1718">
        <v>0</v>
      </c>
      <c r="R1718" s="17" t="s">
        <v>584</v>
      </c>
      <c r="S1718" s="17" t="s">
        <v>440</v>
      </c>
      <c r="T1718" s="17" t="s">
        <v>438</v>
      </c>
      <c r="U1718">
        <v>5</v>
      </c>
      <c r="V1718">
        <v>2022</v>
      </c>
      <c r="W1718" s="17" t="s">
        <v>4213</v>
      </c>
      <c r="X1718" s="17" t="s">
        <v>586</v>
      </c>
      <c r="Y1718">
        <v>1</v>
      </c>
      <c r="Z1718" s="17" t="s">
        <v>443</v>
      </c>
      <c r="AA1718" s="17" t="s">
        <v>443</v>
      </c>
      <c r="AB1718" s="17" t="s">
        <v>444</v>
      </c>
      <c r="AC1718">
        <v>0</v>
      </c>
      <c r="AD1718">
        <v>0</v>
      </c>
      <c r="AE1718">
        <v>0</v>
      </c>
      <c r="AF1718">
        <v>2022</v>
      </c>
      <c r="AG1718" s="1">
        <v>44562</v>
      </c>
      <c r="AH1718" s="1">
        <v>44773</v>
      </c>
      <c r="AI1718" s="1">
        <v>44785</v>
      </c>
      <c r="AJ1718" s="17" t="s">
        <v>34</v>
      </c>
      <c r="AK1718" s="17" t="s">
        <v>35</v>
      </c>
      <c r="AL1718" s="17" t="s">
        <v>10388</v>
      </c>
      <c r="AM1718" s="17">
        <f>MONTH(EMPENHO[[#This Row],[data_empenho]])</f>
        <v>3</v>
      </c>
    </row>
    <row r="1719" spans="1:39" x14ac:dyDescent="0.25">
      <c r="A1719">
        <v>7</v>
      </c>
      <c r="B1719">
        <v>702</v>
      </c>
      <c r="C1719">
        <v>15</v>
      </c>
      <c r="D1719">
        <v>451</v>
      </c>
      <c r="E1719">
        <v>17</v>
      </c>
      <c r="F1719">
        <v>0</v>
      </c>
      <c r="G1719">
        <v>1001</v>
      </c>
      <c r="H1719" s="17" t="s">
        <v>2050</v>
      </c>
      <c r="I1719">
        <v>1</v>
      </c>
      <c r="J1719">
        <v>0</v>
      </c>
      <c r="K1719" s="17" t="s">
        <v>3581</v>
      </c>
      <c r="L1719" s="1">
        <v>44706</v>
      </c>
      <c r="M1719">
        <v>260.7</v>
      </c>
      <c r="N1719" s="17" t="s">
        <v>437</v>
      </c>
      <c r="O1719">
        <v>7911</v>
      </c>
      <c r="P1719" s="17" t="s">
        <v>438</v>
      </c>
      <c r="Q1719">
        <v>0</v>
      </c>
      <c r="R1719" s="17" t="s">
        <v>584</v>
      </c>
      <c r="S1719" s="17" t="s">
        <v>440</v>
      </c>
      <c r="T1719" s="17" t="s">
        <v>438</v>
      </c>
      <c r="U1719">
        <v>5</v>
      </c>
      <c r="V1719">
        <v>2022</v>
      </c>
      <c r="W1719" s="17" t="s">
        <v>7401</v>
      </c>
      <c r="X1719" s="17" t="s">
        <v>586</v>
      </c>
      <c r="Y1719">
        <v>1</v>
      </c>
      <c r="Z1719" s="17" t="s">
        <v>443</v>
      </c>
      <c r="AA1719" s="17" t="s">
        <v>443</v>
      </c>
      <c r="AB1719" s="17" t="s">
        <v>444</v>
      </c>
      <c r="AC1719">
        <v>0</v>
      </c>
      <c r="AD1719">
        <v>0</v>
      </c>
      <c r="AE1719">
        <v>0</v>
      </c>
      <c r="AF1719">
        <v>2022</v>
      </c>
      <c r="AG1719" s="1">
        <v>44562</v>
      </c>
      <c r="AH1719" s="1">
        <v>44773</v>
      </c>
      <c r="AI1719" s="1">
        <v>44785</v>
      </c>
      <c r="AJ1719" s="17" t="s">
        <v>34</v>
      </c>
      <c r="AK1719" s="17" t="s">
        <v>35</v>
      </c>
      <c r="AL1719" s="17" t="s">
        <v>10388</v>
      </c>
      <c r="AM1719" s="17">
        <f>MONTH(EMPENHO[[#This Row],[data_empenho]])</f>
        <v>5</v>
      </c>
    </row>
    <row r="1720" spans="1:39" x14ac:dyDescent="0.25">
      <c r="A1720">
        <v>5</v>
      </c>
      <c r="B1720">
        <v>503</v>
      </c>
      <c r="C1720">
        <v>13</v>
      </c>
      <c r="D1720">
        <v>392</v>
      </c>
      <c r="E1720">
        <v>3</v>
      </c>
      <c r="F1720">
        <v>0</v>
      </c>
      <c r="G1720">
        <v>2042</v>
      </c>
      <c r="H1720" s="17" t="s">
        <v>981</v>
      </c>
      <c r="I1720">
        <v>1</v>
      </c>
      <c r="J1720">
        <v>0</v>
      </c>
      <c r="K1720" s="17" t="s">
        <v>3583</v>
      </c>
      <c r="L1720" s="1">
        <v>44620</v>
      </c>
      <c r="M1720">
        <v>4180</v>
      </c>
      <c r="N1720" s="17" t="s">
        <v>437</v>
      </c>
      <c r="O1720">
        <v>3915</v>
      </c>
      <c r="P1720" s="17" t="s">
        <v>438</v>
      </c>
      <c r="Q1720">
        <v>0</v>
      </c>
      <c r="R1720" s="17" t="s">
        <v>439</v>
      </c>
      <c r="S1720" s="17" t="s">
        <v>440</v>
      </c>
      <c r="T1720" s="17" t="s">
        <v>438</v>
      </c>
      <c r="U1720">
        <v>35</v>
      </c>
      <c r="V1720">
        <v>2022</v>
      </c>
      <c r="W1720" s="17" t="s">
        <v>3584</v>
      </c>
      <c r="X1720" s="17" t="s">
        <v>465</v>
      </c>
      <c r="Y1720">
        <v>1</v>
      </c>
      <c r="Z1720" s="17" t="s">
        <v>443</v>
      </c>
      <c r="AA1720" s="17" t="s">
        <v>443</v>
      </c>
      <c r="AB1720" s="17" t="s">
        <v>444</v>
      </c>
      <c r="AC1720">
        <v>0</v>
      </c>
      <c r="AD1720">
        <v>0</v>
      </c>
      <c r="AE1720">
        <v>0</v>
      </c>
      <c r="AF1720">
        <v>2022</v>
      </c>
      <c r="AG1720" s="1">
        <v>44562</v>
      </c>
      <c r="AH1720" s="1">
        <v>44773</v>
      </c>
      <c r="AI1720" s="1">
        <v>44785</v>
      </c>
      <c r="AJ1720" s="17" t="s">
        <v>34</v>
      </c>
      <c r="AK1720" s="17" t="s">
        <v>35</v>
      </c>
      <c r="AL1720" s="17" t="s">
        <v>10388</v>
      </c>
      <c r="AM1720" s="17">
        <f>MONTH(EMPENHO[[#This Row],[data_empenho]])</f>
        <v>2</v>
      </c>
    </row>
    <row r="1721" spans="1:39" x14ac:dyDescent="0.25">
      <c r="A1721">
        <v>6</v>
      </c>
      <c r="B1721">
        <v>603</v>
      </c>
      <c r="C1721">
        <v>26</v>
      </c>
      <c r="D1721">
        <v>782</v>
      </c>
      <c r="E1721">
        <v>17</v>
      </c>
      <c r="F1721">
        <v>0</v>
      </c>
      <c r="G1721">
        <v>2073</v>
      </c>
      <c r="H1721" s="17" t="s">
        <v>698</v>
      </c>
      <c r="I1721">
        <v>1</v>
      </c>
      <c r="J1721">
        <v>0</v>
      </c>
      <c r="K1721" s="17" t="s">
        <v>3585</v>
      </c>
      <c r="L1721" s="1">
        <v>44620</v>
      </c>
      <c r="M1721">
        <v>5958.62</v>
      </c>
      <c r="N1721" s="17" t="s">
        <v>437</v>
      </c>
      <c r="O1721">
        <v>6856</v>
      </c>
      <c r="P1721" s="17" t="s">
        <v>438</v>
      </c>
      <c r="Q1721">
        <v>0</v>
      </c>
      <c r="R1721" s="17" t="s">
        <v>584</v>
      </c>
      <c r="S1721" s="17" t="s">
        <v>440</v>
      </c>
      <c r="T1721" s="17" t="s">
        <v>438</v>
      </c>
      <c r="U1721">
        <v>6</v>
      </c>
      <c r="V1721">
        <v>2022</v>
      </c>
      <c r="W1721" s="17" t="s">
        <v>3586</v>
      </c>
      <c r="X1721" s="17" t="s">
        <v>586</v>
      </c>
      <c r="Y1721">
        <v>1</v>
      </c>
      <c r="Z1721" s="17" t="s">
        <v>443</v>
      </c>
      <c r="AA1721" s="17" t="s">
        <v>443</v>
      </c>
      <c r="AB1721" s="17" t="s">
        <v>444</v>
      </c>
      <c r="AC1721">
        <v>0</v>
      </c>
      <c r="AD1721">
        <v>0</v>
      </c>
      <c r="AE1721">
        <v>0</v>
      </c>
      <c r="AF1721">
        <v>2022</v>
      </c>
      <c r="AG1721" s="1">
        <v>44562</v>
      </c>
      <c r="AH1721" s="1">
        <v>44773</v>
      </c>
      <c r="AI1721" s="1">
        <v>44785</v>
      </c>
      <c r="AJ1721" s="17" t="s">
        <v>34</v>
      </c>
      <c r="AK1721" s="17" t="s">
        <v>35</v>
      </c>
      <c r="AL1721" s="17" t="s">
        <v>10388</v>
      </c>
      <c r="AM1721" s="17">
        <f>MONTH(EMPENHO[[#This Row],[data_empenho]])</f>
        <v>2</v>
      </c>
    </row>
    <row r="1722" spans="1:39" x14ac:dyDescent="0.25">
      <c r="A1722">
        <v>8</v>
      </c>
      <c r="B1722">
        <v>801</v>
      </c>
      <c r="C1722">
        <v>10</v>
      </c>
      <c r="D1722">
        <v>301</v>
      </c>
      <c r="E1722">
        <v>6</v>
      </c>
      <c r="F1722">
        <v>0</v>
      </c>
      <c r="G1722">
        <v>2105</v>
      </c>
      <c r="H1722" s="17" t="s">
        <v>828</v>
      </c>
      <c r="I1722">
        <v>40</v>
      </c>
      <c r="J1722">
        <v>0</v>
      </c>
      <c r="K1722" s="17" t="s">
        <v>3587</v>
      </c>
      <c r="L1722" s="1">
        <v>44620</v>
      </c>
      <c r="M1722">
        <v>1150.7</v>
      </c>
      <c r="N1722" s="17" t="s">
        <v>437</v>
      </c>
      <c r="O1722">
        <v>4816</v>
      </c>
      <c r="P1722" s="17" t="s">
        <v>438</v>
      </c>
      <c r="Q1722">
        <v>0</v>
      </c>
      <c r="R1722" s="17" t="s">
        <v>439</v>
      </c>
      <c r="S1722" s="17" t="s">
        <v>440</v>
      </c>
      <c r="T1722" s="17" t="s">
        <v>438</v>
      </c>
      <c r="U1722">
        <v>34</v>
      </c>
      <c r="V1722">
        <v>2022</v>
      </c>
      <c r="W1722" s="17" t="s">
        <v>3588</v>
      </c>
      <c r="X1722" s="17" t="s">
        <v>465</v>
      </c>
      <c r="Y1722">
        <v>1</v>
      </c>
      <c r="Z1722" s="17" t="s">
        <v>443</v>
      </c>
      <c r="AA1722" s="17" t="s">
        <v>443</v>
      </c>
      <c r="AB1722" s="17" t="s">
        <v>444</v>
      </c>
      <c r="AC1722">
        <v>0</v>
      </c>
      <c r="AD1722">
        <v>0</v>
      </c>
      <c r="AE1722">
        <v>0</v>
      </c>
      <c r="AF1722">
        <v>2022</v>
      </c>
      <c r="AG1722" s="1">
        <v>44562</v>
      </c>
      <c r="AH1722" s="1">
        <v>44773</v>
      </c>
      <c r="AI1722" s="1">
        <v>44785</v>
      </c>
      <c r="AJ1722" s="17" t="s">
        <v>34</v>
      </c>
      <c r="AK1722" s="17" t="s">
        <v>35</v>
      </c>
      <c r="AL1722" s="17" t="s">
        <v>10388</v>
      </c>
      <c r="AM1722" s="17">
        <f>MONTH(EMPENHO[[#This Row],[data_empenho]])</f>
        <v>2</v>
      </c>
    </row>
    <row r="1723" spans="1:39" x14ac:dyDescent="0.25">
      <c r="A1723">
        <v>8</v>
      </c>
      <c r="B1723">
        <v>801</v>
      </c>
      <c r="C1723">
        <v>10</v>
      </c>
      <c r="D1723">
        <v>301</v>
      </c>
      <c r="E1723">
        <v>6</v>
      </c>
      <c r="F1723">
        <v>0</v>
      </c>
      <c r="G1723">
        <v>2105</v>
      </c>
      <c r="H1723" s="17" t="s">
        <v>860</v>
      </c>
      <c r="I1723">
        <v>40</v>
      </c>
      <c r="J1723">
        <v>0</v>
      </c>
      <c r="K1723" s="17" t="s">
        <v>3589</v>
      </c>
      <c r="L1723" s="1">
        <v>44620</v>
      </c>
      <c r="M1723">
        <v>491.52</v>
      </c>
      <c r="N1723" s="17" t="s">
        <v>437</v>
      </c>
      <c r="O1723">
        <v>4816</v>
      </c>
      <c r="P1723" s="17" t="s">
        <v>438</v>
      </c>
      <c r="Q1723">
        <v>0</v>
      </c>
      <c r="R1723" s="17" t="s">
        <v>439</v>
      </c>
      <c r="S1723" s="17" t="s">
        <v>440</v>
      </c>
      <c r="T1723" s="17" t="s">
        <v>438</v>
      </c>
      <c r="U1723">
        <v>34</v>
      </c>
      <c r="V1723">
        <v>2022</v>
      </c>
      <c r="W1723" s="17" t="s">
        <v>3590</v>
      </c>
      <c r="X1723" s="17" t="s">
        <v>465</v>
      </c>
      <c r="Y1723">
        <v>1</v>
      </c>
      <c r="Z1723" s="17" t="s">
        <v>443</v>
      </c>
      <c r="AA1723" s="17" t="s">
        <v>443</v>
      </c>
      <c r="AB1723" s="17" t="s">
        <v>444</v>
      </c>
      <c r="AC1723">
        <v>0</v>
      </c>
      <c r="AD1723">
        <v>0</v>
      </c>
      <c r="AE1723">
        <v>0</v>
      </c>
      <c r="AF1723">
        <v>2022</v>
      </c>
      <c r="AG1723" s="1">
        <v>44562</v>
      </c>
      <c r="AH1723" s="1">
        <v>44773</v>
      </c>
      <c r="AI1723" s="1">
        <v>44785</v>
      </c>
      <c r="AJ1723" s="17" t="s">
        <v>34</v>
      </c>
      <c r="AK1723" s="17" t="s">
        <v>35</v>
      </c>
      <c r="AL1723" s="17" t="s">
        <v>10388</v>
      </c>
      <c r="AM1723" s="17">
        <f>MONTH(EMPENHO[[#This Row],[data_empenho]])</f>
        <v>2</v>
      </c>
    </row>
    <row r="1724" spans="1:39" x14ac:dyDescent="0.25">
      <c r="A1724">
        <v>8</v>
      </c>
      <c r="B1724">
        <v>801</v>
      </c>
      <c r="C1724">
        <v>10</v>
      </c>
      <c r="D1724">
        <v>303</v>
      </c>
      <c r="E1724">
        <v>8</v>
      </c>
      <c r="F1724">
        <v>0</v>
      </c>
      <c r="G1724">
        <v>2101</v>
      </c>
      <c r="H1724" s="17" t="s">
        <v>870</v>
      </c>
      <c r="I1724">
        <v>40</v>
      </c>
      <c r="J1724">
        <v>0</v>
      </c>
      <c r="K1724" s="17" t="s">
        <v>3591</v>
      </c>
      <c r="L1724" s="1">
        <v>44620</v>
      </c>
      <c r="M1724">
        <v>3750</v>
      </c>
      <c r="N1724" s="17" t="s">
        <v>437</v>
      </c>
      <c r="O1724">
        <v>5121</v>
      </c>
      <c r="P1724" s="17" t="s">
        <v>438</v>
      </c>
      <c r="Q1724">
        <v>0</v>
      </c>
      <c r="R1724" s="17" t="s">
        <v>439</v>
      </c>
      <c r="S1724" s="17" t="s">
        <v>440</v>
      </c>
      <c r="T1724" s="17" t="s">
        <v>438</v>
      </c>
      <c r="U1724">
        <v>0</v>
      </c>
      <c r="V1724">
        <v>0</v>
      </c>
      <c r="W1724" s="17" t="s">
        <v>3592</v>
      </c>
      <c r="X1724" s="17" t="s">
        <v>465</v>
      </c>
      <c r="Y1724">
        <v>1</v>
      </c>
      <c r="Z1724" s="17" t="s">
        <v>443</v>
      </c>
      <c r="AA1724" s="17" t="s">
        <v>443</v>
      </c>
      <c r="AB1724" s="17" t="s">
        <v>444</v>
      </c>
      <c r="AC1724">
        <v>0</v>
      </c>
      <c r="AD1724">
        <v>0</v>
      </c>
      <c r="AE1724">
        <v>0</v>
      </c>
      <c r="AF1724">
        <v>2022</v>
      </c>
      <c r="AG1724" s="1">
        <v>44562</v>
      </c>
      <c r="AH1724" s="1">
        <v>44773</v>
      </c>
      <c r="AI1724" s="1">
        <v>44785</v>
      </c>
      <c r="AJ1724" s="17" t="s">
        <v>34</v>
      </c>
      <c r="AK1724" s="17" t="s">
        <v>35</v>
      </c>
      <c r="AL1724" s="17" t="s">
        <v>10388</v>
      </c>
      <c r="AM1724" s="17">
        <f>MONTH(EMPENHO[[#This Row],[data_empenho]])</f>
        <v>2</v>
      </c>
    </row>
    <row r="1725" spans="1:39" x14ac:dyDescent="0.25">
      <c r="A1725">
        <v>8</v>
      </c>
      <c r="B1725">
        <v>801</v>
      </c>
      <c r="C1725">
        <v>10</v>
      </c>
      <c r="D1725">
        <v>303</v>
      </c>
      <c r="E1725">
        <v>8</v>
      </c>
      <c r="F1725">
        <v>0</v>
      </c>
      <c r="G1725">
        <v>2101</v>
      </c>
      <c r="H1725" s="17" t="s">
        <v>870</v>
      </c>
      <c r="I1725">
        <v>40</v>
      </c>
      <c r="J1725">
        <v>0</v>
      </c>
      <c r="K1725" s="17" t="s">
        <v>3591</v>
      </c>
      <c r="L1725" s="1">
        <v>44657</v>
      </c>
      <c r="M1725">
        <v>-3750</v>
      </c>
      <c r="N1725" s="17" t="s">
        <v>451</v>
      </c>
      <c r="O1725">
        <v>5121</v>
      </c>
      <c r="P1725" s="17" t="s">
        <v>438</v>
      </c>
      <c r="Q1725">
        <v>0</v>
      </c>
      <c r="R1725" s="17" t="s">
        <v>439</v>
      </c>
      <c r="S1725" s="17" t="s">
        <v>440</v>
      </c>
      <c r="T1725" s="17" t="s">
        <v>438</v>
      </c>
      <c r="U1725">
        <v>0</v>
      </c>
      <c r="V1725">
        <v>0</v>
      </c>
      <c r="W1725" s="17" t="s">
        <v>5959</v>
      </c>
      <c r="X1725" s="17" t="s">
        <v>465</v>
      </c>
      <c r="Y1725">
        <v>1</v>
      </c>
      <c r="Z1725" s="17" t="s">
        <v>443</v>
      </c>
      <c r="AA1725" s="17" t="s">
        <v>443</v>
      </c>
      <c r="AB1725" s="17" t="s">
        <v>444</v>
      </c>
      <c r="AC1725">
        <v>0</v>
      </c>
      <c r="AD1725">
        <v>0</v>
      </c>
      <c r="AE1725">
        <v>0</v>
      </c>
      <c r="AF1725">
        <v>2022</v>
      </c>
      <c r="AG1725" s="1">
        <v>44562</v>
      </c>
      <c r="AH1725" s="1">
        <v>44773</v>
      </c>
      <c r="AI1725" s="1">
        <v>44785</v>
      </c>
      <c r="AJ1725" s="17" t="s">
        <v>34</v>
      </c>
      <c r="AK1725" s="17" t="s">
        <v>35</v>
      </c>
      <c r="AL1725" s="17" t="s">
        <v>10388</v>
      </c>
      <c r="AM1725" s="17">
        <f>MONTH(EMPENHO[[#This Row],[data_empenho]])</f>
        <v>4</v>
      </c>
    </row>
    <row r="1726" spans="1:39" x14ac:dyDescent="0.25">
      <c r="A1726">
        <v>6</v>
      </c>
      <c r="B1726">
        <v>603</v>
      </c>
      <c r="C1726">
        <v>26</v>
      </c>
      <c r="D1726">
        <v>782</v>
      </c>
      <c r="E1726">
        <v>17</v>
      </c>
      <c r="F1726">
        <v>0</v>
      </c>
      <c r="G1726">
        <v>2073</v>
      </c>
      <c r="H1726" s="17" t="s">
        <v>828</v>
      </c>
      <c r="I1726">
        <v>1</v>
      </c>
      <c r="J1726">
        <v>0</v>
      </c>
      <c r="K1726" s="17" t="s">
        <v>3593</v>
      </c>
      <c r="L1726" s="1">
        <v>44620</v>
      </c>
      <c r="M1726">
        <v>4218.6899999999996</v>
      </c>
      <c r="N1726" s="17" t="s">
        <v>437</v>
      </c>
      <c r="O1726">
        <v>7576</v>
      </c>
      <c r="P1726" s="17" t="s">
        <v>438</v>
      </c>
      <c r="Q1726">
        <v>0</v>
      </c>
      <c r="R1726" s="17" t="s">
        <v>584</v>
      </c>
      <c r="S1726" s="17" t="s">
        <v>440</v>
      </c>
      <c r="T1726" s="17" t="s">
        <v>438</v>
      </c>
      <c r="U1726">
        <v>3</v>
      </c>
      <c r="V1726">
        <v>2022</v>
      </c>
      <c r="W1726" s="17" t="s">
        <v>3594</v>
      </c>
      <c r="X1726" s="17" t="s">
        <v>586</v>
      </c>
      <c r="Y1726">
        <v>1</v>
      </c>
      <c r="Z1726" s="17" t="s">
        <v>443</v>
      </c>
      <c r="AA1726" s="17" t="s">
        <v>443</v>
      </c>
      <c r="AB1726" s="17" t="s">
        <v>444</v>
      </c>
      <c r="AC1726">
        <v>0</v>
      </c>
      <c r="AD1726">
        <v>0</v>
      </c>
      <c r="AE1726">
        <v>0</v>
      </c>
      <c r="AF1726">
        <v>2022</v>
      </c>
      <c r="AG1726" s="1">
        <v>44562</v>
      </c>
      <c r="AH1726" s="1">
        <v>44773</v>
      </c>
      <c r="AI1726" s="1">
        <v>44785</v>
      </c>
      <c r="AJ1726" s="17" t="s">
        <v>34</v>
      </c>
      <c r="AK1726" s="17" t="s">
        <v>35</v>
      </c>
      <c r="AL1726" s="17" t="s">
        <v>10388</v>
      </c>
      <c r="AM1726" s="17">
        <f>MONTH(EMPENHO[[#This Row],[data_empenho]])</f>
        <v>2</v>
      </c>
    </row>
    <row r="1727" spans="1:39" x14ac:dyDescent="0.25">
      <c r="A1727">
        <v>9</v>
      </c>
      <c r="B1727">
        <v>901</v>
      </c>
      <c r="C1727">
        <v>4</v>
      </c>
      <c r="D1727">
        <v>122</v>
      </c>
      <c r="E1727">
        <v>1</v>
      </c>
      <c r="F1727">
        <v>0</v>
      </c>
      <c r="G1727">
        <v>2010</v>
      </c>
      <c r="H1727" s="17" t="s">
        <v>828</v>
      </c>
      <c r="I1727">
        <v>1</v>
      </c>
      <c r="J1727">
        <v>0</v>
      </c>
      <c r="K1727" s="17" t="s">
        <v>3595</v>
      </c>
      <c r="L1727" s="1">
        <v>44620</v>
      </c>
      <c r="M1727">
        <v>50</v>
      </c>
      <c r="N1727" s="17" t="s">
        <v>437</v>
      </c>
      <c r="O1727">
        <v>4959</v>
      </c>
      <c r="P1727" s="17" t="s">
        <v>438</v>
      </c>
      <c r="Q1727">
        <v>0</v>
      </c>
      <c r="R1727" s="17" t="s">
        <v>439</v>
      </c>
      <c r="S1727" s="17" t="s">
        <v>440</v>
      </c>
      <c r="T1727" s="17" t="s">
        <v>438</v>
      </c>
      <c r="U1727">
        <v>0</v>
      </c>
      <c r="V1727">
        <v>0</v>
      </c>
      <c r="W1727" s="17" t="s">
        <v>3596</v>
      </c>
      <c r="X1727" s="17" t="s">
        <v>465</v>
      </c>
      <c r="Y1727">
        <v>1</v>
      </c>
      <c r="Z1727" s="17" t="s">
        <v>443</v>
      </c>
      <c r="AA1727" s="17" t="s">
        <v>443</v>
      </c>
      <c r="AB1727" s="17" t="s">
        <v>444</v>
      </c>
      <c r="AC1727">
        <v>0</v>
      </c>
      <c r="AD1727">
        <v>0</v>
      </c>
      <c r="AE1727">
        <v>0</v>
      </c>
      <c r="AF1727">
        <v>2022</v>
      </c>
      <c r="AG1727" s="1">
        <v>44562</v>
      </c>
      <c r="AH1727" s="1">
        <v>44773</v>
      </c>
      <c r="AI1727" s="1">
        <v>44785</v>
      </c>
      <c r="AJ1727" s="17" t="s">
        <v>34</v>
      </c>
      <c r="AK1727" s="17" t="s">
        <v>35</v>
      </c>
      <c r="AL1727" s="17" t="s">
        <v>10388</v>
      </c>
      <c r="AM1727" s="17">
        <f>MONTH(EMPENHO[[#This Row],[data_empenho]])</f>
        <v>2</v>
      </c>
    </row>
    <row r="1728" spans="1:39" x14ac:dyDescent="0.25">
      <c r="A1728">
        <v>5</v>
      </c>
      <c r="B1728">
        <v>502</v>
      </c>
      <c r="C1728">
        <v>12</v>
      </c>
      <c r="D1728">
        <v>782</v>
      </c>
      <c r="E1728">
        <v>2</v>
      </c>
      <c r="F1728">
        <v>0</v>
      </c>
      <c r="G1728">
        <v>2035</v>
      </c>
      <c r="H1728" s="17" t="s">
        <v>828</v>
      </c>
      <c r="I1728">
        <v>20</v>
      </c>
      <c r="J1728">
        <v>0</v>
      </c>
      <c r="K1728" s="17" t="s">
        <v>3597</v>
      </c>
      <c r="L1728" s="1">
        <v>44620</v>
      </c>
      <c r="M1728">
        <v>549.15</v>
      </c>
      <c r="N1728" s="17" t="s">
        <v>437</v>
      </c>
      <c r="O1728">
        <v>5325</v>
      </c>
      <c r="P1728" s="17" t="s">
        <v>438</v>
      </c>
      <c r="Q1728">
        <v>0</v>
      </c>
      <c r="R1728" s="17" t="s">
        <v>439</v>
      </c>
      <c r="S1728" s="17" t="s">
        <v>440</v>
      </c>
      <c r="T1728" s="17" t="s">
        <v>438</v>
      </c>
      <c r="U1728">
        <v>0</v>
      </c>
      <c r="V1728">
        <v>0</v>
      </c>
      <c r="W1728" s="17" t="s">
        <v>3598</v>
      </c>
      <c r="X1728" s="17" t="s">
        <v>465</v>
      </c>
      <c r="Y1728">
        <v>1</v>
      </c>
      <c r="Z1728" s="17" t="s">
        <v>443</v>
      </c>
      <c r="AA1728" s="17" t="s">
        <v>443</v>
      </c>
      <c r="AB1728" s="17" t="s">
        <v>444</v>
      </c>
      <c r="AC1728">
        <v>0</v>
      </c>
      <c r="AD1728">
        <v>0</v>
      </c>
      <c r="AE1728">
        <v>0</v>
      </c>
      <c r="AF1728">
        <v>2022</v>
      </c>
      <c r="AG1728" s="1">
        <v>44562</v>
      </c>
      <c r="AH1728" s="1">
        <v>44773</v>
      </c>
      <c r="AI1728" s="1">
        <v>44785</v>
      </c>
      <c r="AJ1728" s="17" t="s">
        <v>34</v>
      </c>
      <c r="AK1728" s="17" t="s">
        <v>35</v>
      </c>
      <c r="AL1728" s="17" t="s">
        <v>10388</v>
      </c>
      <c r="AM1728" s="17">
        <f>MONTH(EMPENHO[[#This Row],[data_empenho]])</f>
        <v>2</v>
      </c>
    </row>
    <row r="1729" spans="1:39" x14ac:dyDescent="0.25">
      <c r="A1729">
        <v>8</v>
      </c>
      <c r="B1729">
        <v>801</v>
      </c>
      <c r="C1729">
        <v>10</v>
      </c>
      <c r="D1729">
        <v>303</v>
      </c>
      <c r="E1729">
        <v>8</v>
      </c>
      <c r="F1729">
        <v>0</v>
      </c>
      <c r="G1729">
        <v>2099</v>
      </c>
      <c r="H1729" s="17" t="s">
        <v>1060</v>
      </c>
      <c r="I1729">
        <v>40</v>
      </c>
      <c r="J1729">
        <v>0</v>
      </c>
      <c r="K1729" s="17" t="s">
        <v>3599</v>
      </c>
      <c r="L1729" s="1">
        <v>44620</v>
      </c>
      <c r="M1729">
        <v>400</v>
      </c>
      <c r="N1729" s="17" t="s">
        <v>437</v>
      </c>
      <c r="O1729">
        <v>6114</v>
      </c>
      <c r="P1729" s="17" t="s">
        <v>438</v>
      </c>
      <c r="Q1729">
        <v>0</v>
      </c>
      <c r="R1729" s="17" t="s">
        <v>439</v>
      </c>
      <c r="S1729" s="17" t="s">
        <v>440</v>
      </c>
      <c r="T1729" s="17" t="s">
        <v>438</v>
      </c>
      <c r="U1729">
        <v>0</v>
      </c>
      <c r="V1729">
        <v>0</v>
      </c>
      <c r="W1729" s="17" t="s">
        <v>3600</v>
      </c>
      <c r="X1729" s="17" t="s">
        <v>442</v>
      </c>
      <c r="Y1729">
        <v>0</v>
      </c>
      <c r="Z1729" s="17" t="s">
        <v>443</v>
      </c>
      <c r="AA1729" s="17" t="s">
        <v>443</v>
      </c>
      <c r="AB1729" s="17" t="s">
        <v>444</v>
      </c>
      <c r="AC1729">
        <v>0</v>
      </c>
      <c r="AD1729">
        <v>0</v>
      </c>
      <c r="AE1729">
        <v>0</v>
      </c>
      <c r="AF1729">
        <v>2022</v>
      </c>
      <c r="AG1729" s="1">
        <v>44562</v>
      </c>
      <c r="AH1729" s="1">
        <v>44773</v>
      </c>
      <c r="AI1729" s="1">
        <v>44785</v>
      </c>
      <c r="AJ1729" s="17" t="s">
        <v>34</v>
      </c>
      <c r="AK1729" s="17" t="s">
        <v>35</v>
      </c>
      <c r="AL1729" s="17" t="s">
        <v>10388</v>
      </c>
      <c r="AM1729" s="17">
        <f>MONTH(EMPENHO[[#This Row],[data_empenho]])</f>
        <v>2</v>
      </c>
    </row>
    <row r="1730" spans="1:39" x14ac:dyDescent="0.25">
      <c r="A1730">
        <v>10</v>
      </c>
      <c r="B1730">
        <v>1002</v>
      </c>
      <c r="C1730">
        <v>20</v>
      </c>
      <c r="D1730">
        <v>608</v>
      </c>
      <c r="E1730">
        <v>4</v>
      </c>
      <c r="F1730">
        <v>0</v>
      </c>
      <c r="G1730">
        <v>2056</v>
      </c>
      <c r="H1730" s="17" t="s">
        <v>698</v>
      </c>
      <c r="I1730">
        <v>1</v>
      </c>
      <c r="J1730">
        <v>0</v>
      </c>
      <c r="K1730" s="17" t="s">
        <v>3601</v>
      </c>
      <c r="L1730" s="1">
        <v>44620</v>
      </c>
      <c r="M1730">
        <v>597.09</v>
      </c>
      <c r="N1730" s="17" t="s">
        <v>437</v>
      </c>
      <c r="O1730">
        <v>4041</v>
      </c>
      <c r="P1730" s="17" t="s">
        <v>438</v>
      </c>
      <c r="Q1730">
        <v>0</v>
      </c>
      <c r="R1730" s="17" t="s">
        <v>439</v>
      </c>
      <c r="S1730" s="17" t="s">
        <v>440</v>
      </c>
      <c r="T1730" s="17" t="s">
        <v>438</v>
      </c>
      <c r="U1730">
        <v>0</v>
      </c>
      <c r="V1730">
        <v>0</v>
      </c>
      <c r="W1730" s="17" t="s">
        <v>3602</v>
      </c>
      <c r="X1730" s="17" t="s">
        <v>465</v>
      </c>
      <c r="Y1730">
        <v>1</v>
      </c>
      <c r="Z1730" s="17" t="s">
        <v>443</v>
      </c>
      <c r="AA1730" s="17" t="s">
        <v>443</v>
      </c>
      <c r="AB1730" s="17" t="s">
        <v>444</v>
      </c>
      <c r="AC1730">
        <v>0</v>
      </c>
      <c r="AD1730">
        <v>0</v>
      </c>
      <c r="AE1730">
        <v>0</v>
      </c>
      <c r="AF1730">
        <v>2022</v>
      </c>
      <c r="AG1730" s="1">
        <v>44562</v>
      </c>
      <c r="AH1730" s="1">
        <v>44773</v>
      </c>
      <c r="AI1730" s="1">
        <v>44785</v>
      </c>
      <c r="AJ1730" s="17" t="s">
        <v>34</v>
      </c>
      <c r="AK1730" s="17" t="s">
        <v>35</v>
      </c>
      <c r="AL1730" s="17" t="s">
        <v>10388</v>
      </c>
      <c r="AM1730" s="17">
        <f>MONTH(EMPENHO[[#This Row],[data_empenho]])</f>
        <v>2</v>
      </c>
    </row>
    <row r="1731" spans="1:39" x14ac:dyDescent="0.25">
      <c r="A1731">
        <v>5</v>
      </c>
      <c r="B1731">
        <v>502</v>
      </c>
      <c r="C1731">
        <v>12</v>
      </c>
      <c r="D1731">
        <v>782</v>
      </c>
      <c r="E1731">
        <v>2</v>
      </c>
      <c r="F1731">
        <v>0</v>
      </c>
      <c r="G1731">
        <v>2035</v>
      </c>
      <c r="H1731" s="17" t="s">
        <v>860</v>
      </c>
      <c r="I1731">
        <v>20</v>
      </c>
      <c r="J1731">
        <v>0</v>
      </c>
      <c r="K1731" s="17" t="s">
        <v>3603</v>
      </c>
      <c r="L1731" s="1">
        <v>44620</v>
      </c>
      <c r="M1731">
        <v>4000</v>
      </c>
      <c r="N1731" s="17" t="s">
        <v>437</v>
      </c>
      <c r="O1731">
        <v>4846</v>
      </c>
      <c r="P1731" s="17" t="s">
        <v>438</v>
      </c>
      <c r="Q1731">
        <v>0</v>
      </c>
      <c r="R1731" s="17" t="s">
        <v>480</v>
      </c>
      <c r="S1731" s="17" t="s">
        <v>653</v>
      </c>
      <c r="T1731" s="17" t="s">
        <v>438</v>
      </c>
      <c r="U1731">
        <v>38</v>
      </c>
      <c r="V1731">
        <v>2021</v>
      </c>
      <c r="W1731" s="17" t="s">
        <v>3604</v>
      </c>
      <c r="X1731" s="17" t="s">
        <v>482</v>
      </c>
      <c r="Y1731">
        <v>7</v>
      </c>
      <c r="Z1731" s="17" t="s">
        <v>443</v>
      </c>
      <c r="AA1731" s="17" t="s">
        <v>443</v>
      </c>
      <c r="AB1731" s="17" t="s">
        <v>444</v>
      </c>
      <c r="AC1731">
        <v>0</v>
      </c>
      <c r="AD1731">
        <v>0</v>
      </c>
      <c r="AE1731">
        <v>0</v>
      </c>
      <c r="AF1731">
        <v>2022</v>
      </c>
      <c r="AG1731" s="1">
        <v>44562</v>
      </c>
      <c r="AH1731" s="1">
        <v>44773</v>
      </c>
      <c r="AI1731" s="1">
        <v>44785</v>
      </c>
      <c r="AJ1731" s="17" t="s">
        <v>34</v>
      </c>
      <c r="AK1731" s="17" t="s">
        <v>35</v>
      </c>
      <c r="AL1731" s="17" t="s">
        <v>10388</v>
      </c>
      <c r="AM1731" s="17">
        <f>MONTH(EMPENHO[[#This Row],[data_empenho]])</f>
        <v>2</v>
      </c>
    </row>
    <row r="1732" spans="1:39" x14ac:dyDescent="0.25">
      <c r="A1732">
        <v>5</v>
      </c>
      <c r="B1732">
        <v>502</v>
      </c>
      <c r="C1732">
        <v>12</v>
      </c>
      <c r="D1732">
        <v>782</v>
      </c>
      <c r="E1732">
        <v>2</v>
      </c>
      <c r="F1732">
        <v>0</v>
      </c>
      <c r="G1732">
        <v>2035</v>
      </c>
      <c r="H1732" s="17" t="s">
        <v>828</v>
      </c>
      <c r="I1732">
        <v>20</v>
      </c>
      <c r="J1732">
        <v>0</v>
      </c>
      <c r="K1732" s="17" t="s">
        <v>3605</v>
      </c>
      <c r="L1732" s="1">
        <v>44620</v>
      </c>
      <c r="M1732">
        <v>1360</v>
      </c>
      <c r="N1732" s="17" t="s">
        <v>437</v>
      </c>
      <c r="O1732">
        <v>4846</v>
      </c>
      <c r="P1732" s="17" t="s">
        <v>438</v>
      </c>
      <c r="Q1732">
        <v>0</v>
      </c>
      <c r="R1732" s="17" t="s">
        <v>480</v>
      </c>
      <c r="S1732" s="17" t="s">
        <v>653</v>
      </c>
      <c r="T1732" s="17" t="s">
        <v>438</v>
      </c>
      <c r="U1732">
        <v>38</v>
      </c>
      <c r="V1732">
        <v>2021</v>
      </c>
      <c r="W1732" s="17" t="s">
        <v>3606</v>
      </c>
      <c r="X1732" s="17" t="s">
        <v>482</v>
      </c>
      <c r="Y1732">
        <v>7</v>
      </c>
      <c r="Z1732" s="17" t="s">
        <v>443</v>
      </c>
      <c r="AA1732" s="17" t="s">
        <v>443</v>
      </c>
      <c r="AB1732" s="17" t="s">
        <v>444</v>
      </c>
      <c r="AC1732">
        <v>0</v>
      </c>
      <c r="AD1732">
        <v>0</v>
      </c>
      <c r="AE1732">
        <v>0</v>
      </c>
      <c r="AF1732">
        <v>2022</v>
      </c>
      <c r="AG1732" s="1">
        <v>44562</v>
      </c>
      <c r="AH1732" s="1">
        <v>44773</v>
      </c>
      <c r="AI1732" s="1">
        <v>44785</v>
      </c>
      <c r="AJ1732" s="17" t="s">
        <v>34</v>
      </c>
      <c r="AK1732" s="17" t="s">
        <v>35</v>
      </c>
      <c r="AL1732" s="17" t="s">
        <v>10388</v>
      </c>
      <c r="AM1732" s="17">
        <f>MONTH(EMPENHO[[#This Row],[data_empenho]])</f>
        <v>2</v>
      </c>
    </row>
    <row r="1733" spans="1:39" x14ac:dyDescent="0.25">
      <c r="A1733">
        <v>4</v>
      </c>
      <c r="B1733">
        <v>401</v>
      </c>
      <c r="C1733">
        <v>4</v>
      </c>
      <c r="D1733">
        <v>129</v>
      </c>
      <c r="E1733">
        <v>1</v>
      </c>
      <c r="F1733">
        <v>0</v>
      </c>
      <c r="G1733">
        <v>2077</v>
      </c>
      <c r="H1733" s="17" t="s">
        <v>3685</v>
      </c>
      <c r="I1733">
        <v>1</v>
      </c>
      <c r="J1733">
        <v>0</v>
      </c>
      <c r="K1733" s="17" t="s">
        <v>4214</v>
      </c>
      <c r="L1733" s="1">
        <v>44622</v>
      </c>
      <c r="M1733">
        <v>8260</v>
      </c>
      <c r="N1733" s="17" t="s">
        <v>437</v>
      </c>
      <c r="O1733">
        <v>7279</v>
      </c>
      <c r="P1733" s="17" t="s">
        <v>438</v>
      </c>
      <c r="Q1733">
        <v>0</v>
      </c>
      <c r="R1733" s="17" t="s">
        <v>480</v>
      </c>
      <c r="S1733" s="17" t="s">
        <v>653</v>
      </c>
      <c r="T1733" s="17" t="s">
        <v>438</v>
      </c>
      <c r="U1733">
        <v>44</v>
      </c>
      <c r="V1733">
        <v>2021</v>
      </c>
      <c r="W1733" s="17" t="s">
        <v>4215</v>
      </c>
      <c r="X1733" s="17" t="s">
        <v>482</v>
      </c>
      <c r="Y1733">
        <v>7</v>
      </c>
      <c r="Z1733" s="17" t="s">
        <v>443</v>
      </c>
      <c r="AA1733" s="17" t="s">
        <v>443</v>
      </c>
      <c r="AB1733" s="17" t="s">
        <v>444</v>
      </c>
      <c r="AC1733">
        <v>0</v>
      </c>
      <c r="AD1733">
        <v>0</v>
      </c>
      <c r="AE1733">
        <v>0</v>
      </c>
      <c r="AF1733">
        <v>2022</v>
      </c>
      <c r="AG1733" s="1">
        <v>44562</v>
      </c>
      <c r="AH1733" s="1">
        <v>44773</v>
      </c>
      <c r="AI1733" s="1">
        <v>44785</v>
      </c>
      <c r="AJ1733" s="17" t="s">
        <v>34</v>
      </c>
      <c r="AK1733" s="17" t="s">
        <v>35</v>
      </c>
      <c r="AL1733" s="17" t="s">
        <v>10388</v>
      </c>
      <c r="AM1733" s="17">
        <f>MONTH(EMPENHO[[#This Row],[data_empenho]])</f>
        <v>3</v>
      </c>
    </row>
    <row r="1734" spans="1:39" x14ac:dyDescent="0.25">
      <c r="A1734">
        <v>4</v>
      </c>
      <c r="B1734">
        <v>401</v>
      </c>
      <c r="C1734">
        <v>4</v>
      </c>
      <c r="D1734">
        <v>123</v>
      </c>
      <c r="E1734">
        <v>1</v>
      </c>
      <c r="F1734">
        <v>0</v>
      </c>
      <c r="G1734">
        <v>2075</v>
      </c>
      <c r="H1734" s="17" t="s">
        <v>4216</v>
      </c>
      <c r="I1734">
        <v>1</v>
      </c>
      <c r="J1734">
        <v>0</v>
      </c>
      <c r="K1734" s="17" t="s">
        <v>4217</v>
      </c>
      <c r="L1734" s="1">
        <v>44622</v>
      </c>
      <c r="M1734">
        <v>149</v>
      </c>
      <c r="N1734" s="17" t="s">
        <v>437</v>
      </c>
      <c r="O1734">
        <v>8173</v>
      </c>
      <c r="P1734" s="17" t="s">
        <v>438</v>
      </c>
      <c r="Q1734">
        <v>0</v>
      </c>
      <c r="R1734" s="17" t="s">
        <v>480</v>
      </c>
      <c r="S1734" s="17" t="s">
        <v>653</v>
      </c>
      <c r="T1734" s="17" t="s">
        <v>438</v>
      </c>
      <c r="U1734">
        <v>44</v>
      </c>
      <c r="V1734">
        <v>2021</v>
      </c>
      <c r="W1734" s="17" t="s">
        <v>4218</v>
      </c>
      <c r="X1734" s="17" t="s">
        <v>482</v>
      </c>
      <c r="Y1734">
        <v>7</v>
      </c>
      <c r="Z1734" s="17" t="s">
        <v>443</v>
      </c>
      <c r="AA1734" s="17" t="s">
        <v>443</v>
      </c>
      <c r="AB1734" s="17" t="s">
        <v>444</v>
      </c>
      <c r="AC1734">
        <v>0</v>
      </c>
      <c r="AD1734">
        <v>0</v>
      </c>
      <c r="AE1734">
        <v>0</v>
      </c>
      <c r="AF1734">
        <v>2022</v>
      </c>
      <c r="AG1734" s="1">
        <v>44562</v>
      </c>
      <c r="AH1734" s="1">
        <v>44773</v>
      </c>
      <c r="AI1734" s="1">
        <v>44785</v>
      </c>
      <c r="AJ1734" s="17" t="s">
        <v>34</v>
      </c>
      <c r="AK1734" s="17" t="s">
        <v>35</v>
      </c>
      <c r="AL1734" s="17" t="s">
        <v>10388</v>
      </c>
      <c r="AM1734" s="17">
        <f>MONTH(EMPENHO[[#This Row],[data_empenho]])</f>
        <v>3</v>
      </c>
    </row>
    <row r="1735" spans="1:39" x14ac:dyDescent="0.25">
      <c r="A1735">
        <v>6</v>
      </c>
      <c r="B1735">
        <v>603</v>
      </c>
      <c r="C1735">
        <v>26</v>
      </c>
      <c r="D1735">
        <v>782</v>
      </c>
      <c r="E1735">
        <v>17</v>
      </c>
      <c r="F1735">
        <v>0</v>
      </c>
      <c r="G1735">
        <v>2073</v>
      </c>
      <c r="H1735" s="17" t="s">
        <v>860</v>
      </c>
      <c r="I1735">
        <v>1</v>
      </c>
      <c r="J1735">
        <v>0</v>
      </c>
      <c r="K1735" s="17" t="s">
        <v>4219</v>
      </c>
      <c r="L1735" s="1">
        <v>44622</v>
      </c>
      <c r="M1735">
        <v>150</v>
      </c>
      <c r="N1735" s="17" t="s">
        <v>437</v>
      </c>
      <c r="O1735">
        <v>7417</v>
      </c>
      <c r="P1735" s="17" t="s">
        <v>438</v>
      </c>
      <c r="Q1735">
        <v>0</v>
      </c>
      <c r="R1735" s="17" t="s">
        <v>439</v>
      </c>
      <c r="S1735" s="17" t="s">
        <v>440</v>
      </c>
      <c r="T1735" s="17" t="s">
        <v>438</v>
      </c>
      <c r="U1735">
        <v>0</v>
      </c>
      <c r="V1735">
        <v>0</v>
      </c>
      <c r="W1735" s="17" t="s">
        <v>4220</v>
      </c>
      <c r="X1735" s="17" t="s">
        <v>465</v>
      </c>
      <c r="Y1735">
        <v>1</v>
      </c>
      <c r="Z1735" s="17" t="s">
        <v>443</v>
      </c>
      <c r="AA1735" s="17" t="s">
        <v>443</v>
      </c>
      <c r="AB1735" s="17" t="s">
        <v>444</v>
      </c>
      <c r="AC1735">
        <v>0</v>
      </c>
      <c r="AD1735">
        <v>0</v>
      </c>
      <c r="AE1735">
        <v>0</v>
      </c>
      <c r="AF1735">
        <v>2022</v>
      </c>
      <c r="AG1735" s="1">
        <v>44562</v>
      </c>
      <c r="AH1735" s="1">
        <v>44773</v>
      </c>
      <c r="AI1735" s="1">
        <v>44785</v>
      </c>
      <c r="AJ1735" s="17" t="s">
        <v>34</v>
      </c>
      <c r="AK1735" s="17" t="s">
        <v>35</v>
      </c>
      <c r="AL1735" s="17" t="s">
        <v>10388</v>
      </c>
      <c r="AM1735" s="17">
        <f>MONTH(EMPENHO[[#This Row],[data_empenho]])</f>
        <v>3</v>
      </c>
    </row>
    <row r="1736" spans="1:39" x14ac:dyDescent="0.25">
      <c r="A1736">
        <v>6</v>
      </c>
      <c r="B1736">
        <v>603</v>
      </c>
      <c r="C1736">
        <v>26</v>
      </c>
      <c r="D1736">
        <v>782</v>
      </c>
      <c r="E1736">
        <v>17</v>
      </c>
      <c r="F1736">
        <v>0</v>
      </c>
      <c r="G1736">
        <v>2073</v>
      </c>
      <c r="H1736" s="17" t="s">
        <v>698</v>
      </c>
      <c r="I1736">
        <v>1</v>
      </c>
      <c r="J1736">
        <v>0</v>
      </c>
      <c r="K1736" s="17" t="s">
        <v>4221</v>
      </c>
      <c r="L1736" s="1">
        <v>44622</v>
      </c>
      <c r="M1736">
        <v>124</v>
      </c>
      <c r="N1736" s="17" t="s">
        <v>437</v>
      </c>
      <c r="O1736">
        <v>4298</v>
      </c>
      <c r="P1736" s="17" t="s">
        <v>438</v>
      </c>
      <c r="Q1736">
        <v>0</v>
      </c>
      <c r="R1736" s="17" t="s">
        <v>439</v>
      </c>
      <c r="S1736" s="17" t="s">
        <v>440</v>
      </c>
      <c r="T1736" s="17" t="s">
        <v>438</v>
      </c>
      <c r="U1736">
        <v>0</v>
      </c>
      <c r="V1736">
        <v>0</v>
      </c>
      <c r="W1736" s="17" t="s">
        <v>4222</v>
      </c>
      <c r="X1736" s="17" t="s">
        <v>465</v>
      </c>
      <c r="Y1736">
        <v>1</v>
      </c>
      <c r="Z1736" s="17" t="s">
        <v>443</v>
      </c>
      <c r="AA1736" s="17" t="s">
        <v>443</v>
      </c>
      <c r="AB1736" s="17" t="s">
        <v>444</v>
      </c>
      <c r="AC1736">
        <v>0</v>
      </c>
      <c r="AD1736">
        <v>0</v>
      </c>
      <c r="AE1736">
        <v>0</v>
      </c>
      <c r="AF1736">
        <v>2022</v>
      </c>
      <c r="AG1736" s="1">
        <v>44562</v>
      </c>
      <c r="AH1736" s="1">
        <v>44773</v>
      </c>
      <c r="AI1736" s="1">
        <v>44785</v>
      </c>
      <c r="AJ1736" s="17" t="s">
        <v>34</v>
      </c>
      <c r="AK1736" s="17" t="s">
        <v>35</v>
      </c>
      <c r="AL1736" s="17" t="s">
        <v>10388</v>
      </c>
      <c r="AM1736" s="17">
        <f>MONTH(EMPENHO[[#This Row],[data_empenho]])</f>
        <v>3</v>
      </c>
    </row>
    <row r="1737" spans="1:39" x14ac:dyDescent="0.25">
      <c r="A1737">
        <v>6</v>
      </c>
      <c r="B1737">
        <v>603</v>
      </c>
      <c r="C1737">
        <v>26</v>
      </c>
      <c r="D1737">
        <v>782</v>
      </c>
      <c r="E1737">
        <v>17</v>
      </c>
      <c r="F1737">
        <v>0</v>
      </c>
      <c r="G1737">
        <v>2073</v>
      </c>
      <c r="H1737" s="17" t="s">
        <v>828</v>
      </c>
      <c r="I1737">
        <v>1</v>
      </c>
      <c r="J1737">
        <v>0</v>
      </c>
      <c r="K1737" s="17" t="s">
        <v>4223</v>
      </c>
      <c r="L1737" s="1">
        <v>44622</v>
      </c>
      <c r="M1737">
        <v>588</v>
      </c>
      <c r="N1737" s="17" t="s">
        <v>437</v>
      </c>
      <c r="O1737">
        <v>5965</v>
      </c>
      <c r="P1737" s="17" t="s">
        <v>438</v>
      </c>
      <c r="Q1737">
        <v>0</v>
      </c>
      <c r="R1737" s="17" t="s">
        <v>480</v>
      </c>
      <c r="S1737" s="17" t="s">
        <v>653</v>
      </c>
      <c r="T1737" s="17" t="s">
        <v>438</v>
      </c>
      <c r="U1737">
        <v>53</v>
      </c>
      <c r="V1737">
        <v>2021</v>
      </c>
      <c r="W1737" s="17" t="s">
        <v>4224</v>
      </c>
      <c r="X1737" s="17" t="s">
        <v>482</v>
      </c>
      <c r="Y1737">
        <v>7</v>
      </c>
      <c r="Z1737" s="17" t="s">
        <v>443</v>
      </c>
      <c r="AA1737" s="17" t="s">
        <v>443</v>
      </c>
      <c r="AB1737" s="17" t="s">
        <v>444</v>
      </c>
      <c r="AC1737">
        <v>0</v>
      </c>
      <c r="AD1737">
        <v>0</v>
      </c>
      <c r="AE1737">
        <v>0</v>
      </c>
      <c r="AF1737">
        <v>2022</v>
      </c>
      <c r="AG1737" s="1">
        <v>44562</v>
      </c>
      <c r="AH1737" s="1">
        <v>44773</v>
      </c>
      <c r="AI1737" s="1">
        <v>44785</v>
      </c>
      <c r="AJ1737" s="17" t="s">
        <v>34</v>
      </c>
      <c r="AK1737" s="17" t="s">
        <v>35</v>
      </c>
      <c r="AL1737" s="17" t="s">
        <v>10388</v>
      </c>
      <c r="AM1737" s="17">
        <f>MONTH(EMPENHO[[#This Row],[data_empenho]])</f>
        <v>3</v>
      </c>
    </row>
    <row r="1738" spans="1:39" x14ac:dyDescent="0.25">
      <c r="A1738">
        <v>6</v>
      </c>
      <c r="B1738">
        <v>603</v>
      </c>
      <c r="C1738">
        <v>26</v>
      </c>
      <c r="D1738">
        <v>782</v>
      </c>
      <c r="E1738">
        <v>17</v>
      </c>
      <c r="F1738">
        <v>0</v>
      </c>
      <c r="G1738">
        <v>2073</v>
      </c>
      <c r="H1738" s="17" t="s">
        <v>755</v>
      </c>
      <c r="I1738">
        <v>1</v>
      </c>
      <c r="J1738">
        <v>0</v>
      </c>
      <c r="K1738" s="17" t="s">
        <v>4225</v>
      </c>
      <c r="L1738" s="1">
        <v>44622</v>
      </c>
      <c r="M1738">
        <v>3148</v>
      </c>
      <c r="N1738" s="17" t="s">
        <v>437</v>
      </c>
      <c r="O1738">
        <v>5965</v>
      </c>
      <c r="P1738" s="17" t="s">
        <v>438</v>
      </c>
      <c r="Q1738">
        <v>0</v>
      </c>
      <c r="R1738" s="17" t="s">
        <v>480</v>
      </c>
      <c r="S1738" s="17" t="s">
        <v>653</v>
      </c>
      <c r="T1738" s="17" t="s">
        <v>438</v>
      </c>
      <c r="U1738">
        <v>53</v>
      </c>
      <c r="V1738">
        <v>2021</v>
      </c>
      <c r="W1738" s="17" t="s">
        <v>4226</v>
      </c>
      <c r="X1738" s="17" t="s">
        <v>482</v>
      </c>
      <c r="Y1738">
        <v>7</v>
      </c>
      <c r="Z1738" s="17" t="s">
        <v>443</v>
      </c>
      <c r="AA1738" s="17" t="s">
        <v>443</v>
      </c>
      <c r="AB1738" s="17" t="s">
        <v>444</v>
      </c>
      <c r="AC1738">
        <v>0</v>
      </c>
      <c r="AD1738">
        <v>0</v>
      </c>
      <c r="AE1738">
        <v>0</v>
      </c>
      <c r="AF1738">
        <v>2022</v>
      </c>
      <c r="AG1738" s="1">
        <v>44562</v>
      </c>
      <c r="AH1738" s="1">
        <v>44773</v>
      </c>
      <c r="AI1738" s="1">
        <v>44785</v>
      </c>
      <c r="AJ1738" s="17" t="s">
        <v>34</v>
      </c>
      <c r="AK1738" s="17" t="s">
        <v>35</v>
      </c>
      <c r="AL1738" s="17" t="s">
        <v>10388</v>
      </c>
      <c r="AM1738" s="17">
        <f>MONTH(EMPENHO[[#This Row],[data_empenho]])</f>
        <v>3</v>
      </c>
    </row>
    <row r="1739" spans="1:39" x14ac:dyDescent="0.25">
      <c r="A1739">
        <v>6</v>
      </c>
      <c r="B1739">
        <v>604</v>
      </c>
      <c r="C1739">
        <v>26</v>
      </c>
      <c r="D1739">
        <v>782</v>
      </c>
      <c r="E1739">
        <v>17</v>
      </c>
      <c r="F1739">
        <v>0</v>
      </c>
      <c r="G1739">
        <v>2074</v>
      </c>
      <c r="H1739" s="17" t="s">
        <v>860</v>
      </c>
      <c r="I1739">
        <v>1</v>
      </c>
      <c r="J1739">
        <v>0</v>
      </c>
      <c r="K1739" s="17" t="s">
        <v>4227</v>
      </c>
      <c r="L1739" s="1">
        <v>44622</v>
      </c>
      <c r="M1739">
        <v>56</v>
      </c>
      <c r="N1739" s="17" t="s">
        <v>437</v>
      </c>
      <c r="O1739">
        <v>5965</v>
      </c>
      <c r="P1739" s="17" t="s">
        <v>438</v>
      </c>
      <c r="Q1739">
        <v>0</v>
      </c>
      <c r="R1739" s="17" t="s">
        <v>480</v>
      </c>
      <c r="S1739" s="17" t="s">
        <v>653</v>
      </c>
      <c r="T1739" s="17" t="s">
        <v>438</v>
      </c>
      <c r="U1739">
        <v>53</v>
      </c>
      <c r="V1739">
        <v>2021</v>
      </c>
      <c r="W1739" s="17" t="s">
        <v>4228</v>
      </c>
      <c r="X1739" s="17" t="s">
        <v>482</v>
      </c>
      <c r="Y1739">
        <v>7</v>
      </c>
      <c r="Z1739" s="17" t="s">
        <v>443</v>
      </c>
      <c r="AA1739" s="17" t="s">
        <v>443</v>
      </c>
      <c r="AB1739" s="17" t="s">
        <v>444</v>
      </c>
      <c r="AC1739">
        <v>0</v>
      </c>
      <c r="AD1739">
        <v>0</v>
      </c>
      <c r="AE1739">
        <v>0</v>
      </c>
      <c r="AF1739">
        <v>2022</v>
      </c>
      <c r="AG1739" s="1">
        <v>44562</v>
      </c>
      <c r="AH1739" s="1">
        <v>44773</v>
      </c>
      <c r="AI1739" s="1">
        <v>44785</v>
      </c>
      <c r="AJ1739" s="17" t="s">
        <v>34</v>
      </c>
      <c r="AK1739" s="17" t="s">
        <v>35</v>
      </c>
      <c r="AL1739" s="17" t="s">
        <v>10388</v>
      </c>
      <c r="AM1739" s="17">
        <f>MONTH(EMPENHO[[#This Row],[data_empenho]])</f>
        <v>3</v>
      </c>
    </row>
    <row r="1740" spans="1:39" x14ac:dyDescent="0.25">
      <c r="A1740">
        <v>7</v>
      </c>
      <c r="B1740">
        <v>702</v>
      </c>
      <c r="C1740">
        <v>27</v>
      </c>
      <c r="D1740">
        <v>813</v>
      </c>
      <c r="E1740">
        <v>3</v>
      </c>
      <c r="F1740">
        <v>0</v>
      </c>
      <c r="G1740">
        <v>1038</v>
      </c>
      <c r="H1740" s="17" t="s">
        <v>1016</v>
      </c>
      <c r="I1740">
        <v>1</v>
      </c>
      <c r="J1740">
        <v>0</v>
      </c>
      <c r="K1740" s="17" t="s">
        <v>4229</v>
      </c>
      <c r="L1740" s="1">
        <v>44622</v>
      </c>
      <c r="M1740">
        <v>4975</v>
      </c>
      <c r="N1740" s="17" t="s">
        <v>437</v>
      </c>
      <c r="O1740">
        <v>4313</v>
      </c>
      <c r="P1740" s="17" t="s">
        <v>438</v>
      </c>
      <c r="Q1740">
        <v>0</v>
      </c>
      <c r="R1740" s="17" t="s">
        <v>480</v>
      </c>
      <c r="S1740" s="17" t="s">
        <v>653</v>
      </c>
      <c r="T1740" s="17" t="s">
        <v>438</v>
      </c>
      <c r="U1740">
        <v>25</v>
      </c>
      <c r="V1740">
        <v>2021</v>
      </c>
      <c r="W1740" s="17" t="s">
        <v>4230</v>
      </c>
      <c r="X1740" s="17" t="s">
        <v>482</v>
      </c>
      <c r="Y1740">
        <v>7</v>
      </c>
      <c r="Z1740" s="17" t="s">
        <v>443</v>
      </c>
      <c r="AA1740" s="17" t="s">
        <v>443</v>
      </c>
      <c r="AB1740" s="17" t="s">
        <v>444</v>
      </c>
      <c r="AC1740">
        <v>0</v>
      </c>
      <c r="AD1740">
        <v>0</v>
      </c>
      <c r="AE1740">
        <v>0</v>
      </c>
      <c r="AF1740">
        <v>2022</v>
      </c>
      <c r="AG1740" s="1">
        <v>44562</v>
      </c>
      <c r="AH1740" s="1">
        <v>44773</v>
      </c>
      <c r="AI1740" s="1">
        <v>44785</v>
      </c>
      <c r="AJ1740" s="17" t="s">
        <v>34</v>
      </c>
      <c r="AK1740" s="17" t="s">
        <v>35</v>
      </c>
      <c r="AL1740" s="17" t="s">
        <v>10388</v>
      </c>
      <c r="AM1740" s="17">
        <f>MONTH(EMPENHO[[#This Row],[data_empenho]])</f>
        <v>3</v>
      </c>
    </row>
    <row r="1741" spans="1:39" x14ac:dyDescent="0.25">
      <c r="A1741">
        <v>7</v>
      </c>
      <c r="B1741">
        <v>702</v>
      </c>
      <c r="C1741">
        <v>27</v>
      </c>
      <c r="D1741">
        <v>813</v>
      </c>
      <c r="E1741">
        <v>3</v>
      </c>
      <c r="F1741">
        <v>0</v>
      </c>
      <c r="G1741">
        <v>1038</v>
      </c>
      <c r="H1741" s="17" t="s">
        <v>1016</v>
      </c>
      <c r="I1741">
        <v>1</v>
      </c>
      <c r="J1741">
        <v>0</v>
      </c>
      <c r="K1741" s="17" t="s">
        <v>4231</v>
      </c>
      <c r="L1741" s="1">
        <v>44622</v>
      </c>
      <c r="M1741">
        <v>10073.5</v>
      </c>
      <c r="N1741" s="17" t="s">
        <v>437</v>
      </c>
      <c r="O1741">
        <v>7122</v>
      </c>
      <c r="P1741" s="17" t="s">
        <v>438</v>
      </c>
      <c r="Q1741">
        <v>0</v>
      </c>
      <c r="R1741" s="17" t="s">
        <v>480</v>
      </c>
      <c r="S1741" s="17" t="s">
        <v>653</v>
      </c>
      <c r="T1741" s="17" t="s">
        <v>438</v>
      </c>
      <c r="U1741">
        <v>25</v>
      </c>
      <c r="V1741">
        <v>2021</v>
      </c>
      <c r="W1741" s="17" t="s">
        <v>4232</v>
      </c>
      <c r="X1741" s="17" t="s">
        <v>482</v>
      </c>
      <c r="Y1741">
        <v>7</v>
      </c>
      <c r="Z1741" s="17" t="s">
        <v>443</v>
      </c>
      <c r="AA1741" s="17" t="s">
        <v>443</v>
      </c>
      <c r="AB1741" s="17" t="s">
        <v>444</v>
      </c>
      <c r="AC1741">
        <v>0</v>
      </c>
      <c r="AD1741">
        <v>0</v>
      </c>
      <c r="AE1741">
        <v>0</v>
      </c>
      <c r="AF1741">
        <v>2022</v>
      </c>
      <c r="AG1741" s="1">
        <v>44562</v>
      </c>
      <c r="AH1741" s="1">
        <v>44773</v>
      </c>
      <c r="AI1741" s="1">
        <v>44785</v>
      </c>
      <c r="AJ1741" s="17" t="s">
        <v>34</v>
      </c>
      <c r="AK1741" s="17" t="s">
        <v>35</v>
      </c>
      <c r="AL1741" s="17" t="s">
        <v>10388</v>
      </c>
      <c r="AM1741" s="17">
        <f>MONTH(EMPENHO[[#This Row],[data_empenho]])</f>
        <v>3</v>
      </c>
    </row>
    <row r="1742" spans="1:39" x14ac:dyDescent="0.25">
      <c r="A1742">
        <v>9</v>
      </c>
      <c r="B1742">
        <v>902</v>
      </c>
      <c r="C1742">
        <v>8</v>
      </c>
      <c r="D1742">
        <v>244</v>
      </c>
      <c r="E1742">
        <v>11</v>
      </c>
      <c r="F1742">
        <v>0</v>
      </c>
      <c r="G1742">
        <v>2017</v>
      </c>
      <c r="H1742" s="17" t="s">
        <v>828</v>
      </c>
      <c r="I1742">
        <v>1</v>
      </c>
      <c r="J1742">
        <v>0</v>
      </c>
      <c r="K1742" s="17" t="s">
        <v>4233</v>
      </c>
      <c r="L1742" s="1">
        <v>44622</v>
      </c>
      <c r="M1742">
        <v>2196</v>
      </c>
      <c r="N1742" s="17" t="s">
        <v>437</v>
      </c>
      <c r="O1742">
        <v>3786</v>
      </c>
      <c r="P1742" s="17" t="s">
        <v>438</v>
      </c>
      <c r="Q1742">
        <v>0</v>
      </c>
      <c r="R1742" s="17" t="s">
        <v>480</v>
      </c>
      <c r="S1742" s="17" t="s">
        <v>653</v>
      </c>
      <c r="T1742" s="17" t="s">
        <v>438</v>
      </c>
      <c r="U1742">
        <v>48</v>
      </c>
      <c r="V1742">
        <v>2021</v>
      </c>
      <c r="W1742" s="17" t="s">
        <v>4234</v>
      </c>
      <c r="X1742" s="17" t="s">
        <v>482</v>
      </c>
      <c r="Y1742">
        <v>7</v>
      </c>
      <c r="Z1742" s="17" t="s">
        <v>443</v>
      </c>
      <c r="AA1742" s="17" t="s">
        <v>443</v>
      </c>
      <c r="AB1742" s="17" t="s">
        <v>444</v>
      </c>
      <c r="AC1742">
        <v>0</v>
      </c>
      <c r="AD1742">
        <v>0</v>
      </c>
      <c r="AE1742">
        <v>0</v>
      </c>
      <c r="AF1742">
        <v>2022</v>
      </c>
      <c r="AG1742" s="1">
        <v>44562</v>
      </c>
      <c r="AH1742" s="1">
        <v>44773</v>
      </c>
      <c r="AI1742" s="1">
        <v>44785</v>
      </c>
      <c r="AJ1742" s="17" t="s">
        <v>34</v>
      </c>
      <c r="AK1742" s="17" t="s">
        <v>35</v>
      </c>
      <c r="AL1742" s="17" t="s">
        <v>10388</v>
      </c>
      <c r="AM1742" s="17">
        <f>MONTH(EMPENHO[[#This Row],[data_empenho]])</f>
        <v>3</v>
      </c>
    </row>
    <row r="1743" spans="1:39" x14ac:dyDescent="0.25">
      <c r="A1743">
        <v>6</v>
      </c>
      <c r="B1743">
        <v>604</v>
      </c>
      <c r="C1743">
        <v>26</v>
      </c>
      <c r="D1743">
        <v>782</v>
      </c>
      <c r="E1743">
        <v>17</v>
      </c>
      <c r="F1743">
        <v>0</v>
      </c>
      <c r="G1743">
        <v>2074</v>
      </c>
      <c r="H1743" s="17" t="s">
        <v>828</v>
      </c>
      <c r="I1743">
        <v>1</v>
      </c>
      <c r="J1743">
        <v>0</v>
      </c>
      <c r="K1743" s="17" t="s">
        <v>4235</v>
      </c>
      <c r="L1743" s="1">
        <v>44622</v>
      </c>
      <c r="M1743">
        <v>429</v>
      </c>
      <c r="N1743" s="17" t="s">
        <v>437</v>
      </c>
      <c r="O1743">
        <v>5965</v>
      </c>
      <c r="P1743" s="17" t="s">
        <v>438</v>
      </c>
      <c r="Q1743">
        <v>0</v>
      </c>
      <c r="R1743" s="17" t="s">
        <v>480</v>
      </c>
      <c r="S1743" s="17" t="s">
        <v>653</v>
      </c>
      <c r="T1743" s="17" t="s">
        <v>438</v>
      </c>
      <c r="U1743">
        <v>39</v>
      </c>
      <c r="V1743">
        <v>2021</v>
      </c>
      <c r="W1743" s="17" t="s">
        <v>4236</v>
      </c>
      <c r="X1743" s="17" t="s">
        <v>482</v>
      </c>
      <c r="Y1743">
        <v>7</v>
      </c>
      <c r="Z1743" s="17" t="s">
        <v>443</v>
      </c>
      <c r="AA1743" s="17" t="s">
        <v>443</v>
      </c>
      <c r="AB1743" s="17" t="s">
        <v>444</v>
      </c>
      <c r="AC1743">
        <v>0</v>
      </c>
      <c r="AD1743">
        <v>0</v>
      </c>
      <c r="AE1743">
        <v>0</v>
      </c>
      <c r="AF1743">
        <v>2022</v>
      </c>
      <c r="AG1743" s="1">
        <v>44562</v>
      </c>
      <c r="AH1743" s="1">
        <v>44773</v>
      </c>
      <c r="AI1743" s="1">
        <v>44785</v>
      </c>
      <c r="AJ1743" s="17" t="s">
        <v>34</v>
      </c>
      <c r="AK1743" s="17" t="s">
        <v>35</v>
      </c>
      <c r="AL1743" s="17" t="s">
        <v>10388</v>
      </c>
      <c r="AM1743" s="17">
        <f>MONTH(EMPENHO[[#This Row],[data_empenho]])</f>
        <v>3</v>
      </c>
    </row>
    <row r="1744" spans="1:39" x14ac:dyDescent="0.25">
      <c r="A1744">
        <v>6</v>
      </c>
      <c r="B1744">
        <v>604</v>
      </c>
      <c r="C1744">
        <v>26</v>
      </c>
      <c r="D1744">
        <v>782</v>
      </c>
      <c r="E1744">
        <v>17</v>
      </c>
      <c r="F1744">
        <v>0</v>
      </c>
      <c r="G1744">
        <v>2074</v>
      </c>
      <c r="H1744" s="17" t="s">
        <v>828</v>
      </c>
      <c r="I1744">
        <v>1</v>
      </c>
      <c r="J1744">
        <v>0</v>
      </c>
      <c r="K1744" s="17" t="s">
        <v>4237</v>
      </c>
      <c r="L1744" s="1">
        <v>44622</v>
      </c>
      <c r="M1744">
        <v>624</v>
      </c>
      <c r="N1744" s="17" t="s">
        <v>437</v>
      </c>
      <c r="O1744">
        <v>5965</v>
      </c>
      <c r="P1744" s="17" t="s">
        <v>438</v>
      </c>
      <c r="Q1744">
        <v>0</v>
      </c>
      <c r="R1744" s="17" t="s">
        <v>480</v>
      </c>
      <c r="S1744" s="17" t="s">
        <v>653</v>
      </c>
      <c r="T1744" s="17" t="s">
        <v>438</v>
      </c>
      <c r="U1744">
        <v>39</v>
      </c>
      <c r="V1744">
        <v>2021</v>
      </c>
      <c r="W1744" s="17" t="s">
        <v>4238</v>
      </c>
      <c r="X1744" s="17" t="s">
        <v>482</v>
      </c>
      <c r="Y1744">
        <v>7</v>
      </c>
      <c r="Z1744" s="17" t="s">
        <v>443</v>
      </c>
      <c r="AA1744" s="17" t="s">
        <v>443</v>
      </c>
      <c r="AB1744" s="17" t="s">
        <v>444</v>
      </c>
      <c r="AC1744">
        <v>0</v>
      </c>
      <c r="AD1744">
        <v>0</v>
      </c>
      <c r="AE1744">
        <v>0</v>
      </c>
      <c r="AF1744">
        <v>2022</v>
      </c>
      <c r="AG1744" s="1">
        <v>44562</v>
      </c>
      <c r="AH1744" s="1">
        <v>44773</v>
      </c>
      <c r="AI1744" s="1">
        <v>44785</v>
      </c>
      <c r="AJ1744" s="17" t="s">
        <v>34</v>
      </c>
      <c r="AK1744" s="17" t="s">
        <v>35</v>
      </c>
      <c r="AL1744" s="17" t="s">
        <v>10388</v>
      </c>
      <c r="AM1744" s="17">
        <f>MONTH(EMPENHO[[#This Row],[data_empenho]])</f>
        <v>3</v>
      </c>
    </row>
    <row r="1745" spans="1:39" x14ac:dyDescent="0.25">
      <c r="A1745">
        <v>4</v>
      </c>
      <c r="B1745">
        <v>401</v>
      </c>
      <c r="C1745">
        <v>4</v>
      </c>
      <c r="D1745">
        <v>123</v>
      </c>
      <c r="E1745">
        <v>1</v>
      </c>
      <c r="F1745">
        <v>0</v>
      </c>
      <c r="G1745">
        <v>2075</v>
      </c>
      <c r="H1745" s="17" t="s">
        <v>779</v>
      </c>
      <c r="I1745">
        <v>1</v>
      </c>
      <c r="J1745">
        <v>0</v>
      </c>
      <c r="K1745" s="17" t="s">
        <v>4239</v>
      </c>
      <c r="L1745" s="1">
        <v>44622</v>
      </c>
      <c r="M1745">
        <v>599</v>
      </c>
      <c r="N1745" s="17" t="s">
        <v>437</v>
      </c>
      <c r="O1745">
        <v>5044</v>
      </c>
      <c r="P1745" s="17" t="s">
        <v>438</v>
      </c>
      <c r="Q1745">
        <v>0</v>
      </c>
      <c r="R1745" s="17" t="s">
        <v>439</v>
      </c>
      <c r="S1745" s="17" t="s">
        <v>440</v>
      </c>
      <c r="T1745" s="17" t="s">
        <v>438</v>
      </c>
      <c r="U1745">
        <v>0</v>
      </c>
      <c r="V1745">
        <v>0</v>
      </c>
      <c r="W1745" s="17" t="s">
        <v>4240</v>
      </c>
      <c r="X1745" s="17" t="s">
        <v>465</v>
      </c>
      <c r="Y1745">
        <v>1</v>
      </c>
      <c r="Z1745" s="17" t="s">
        <v>443</v>
      </c>
      <c r="AA1745" s="17" t="s">
        <v>443</v>
      </c>
      <c r="AB1745" s="17" t="s">
        <v>444</v>
      </c>
      <c r="AC1745">
        <v>0</v>
      </c>
      <c r="AD1745">
        <v>0</v>
      </c>
      <c r="AE1745">
        <v>0</v>
      </c>
      <c r="AF1745">
        <v>2022</v>
      </c>
      <c r="AG1745" s="1">
        <v>44562</v>
      </c>
      <c r="AH1745" s="1">
        <v>44773</v>
      </c>
      <c r="AI1745" s="1">
        <v>44785</v>
      </c>
      <c r="AJ1745" s="17" t="s">
        <v>34</v>
      </c>
      <c r="AK1745" s="17" t="s">
        <v>35</v>
      </c>
      <c r="AL1745" s="17" t="s">
        <v>10388</v>
      </c>
      <c r="AM1745" s="17">
        <f>MONTH(EMPENHO[[#This Row],[data_empenho]])</f>
        <v>3</v>
      </c>
    </row>
    <row r="1746" spans="1:39" x14ac:dyDescent="0.25">
      <c r="A1746">
        <v>3</v>
      </c>
      <c r="B1746">
        <v>301</v>
      </c>
      <c r="C1746">
        <v>4</v>
      </c>
      <c r="D1746">
        <v>122</v>
      </c>
      <c r="E1746">
        <v>1</v>
      </c>
      <c r="F1746">
        <v>0</v>
      </c>
      <c r="G1746">
        <v>2068</v>
      </c>
      <c r="H1746" s="17" t="s">
        <v>779</v>
      </c>
      <c r="I1746">
        <v>1</v>
      </c>
      <c r="J1746">
        <v>0</v>
      </c>
      <c r="K1746" s="17" t="s">
        <v>4241</v>
      </c>
      <c r="L1746" s="1">
        <v>44622</v>
      </c>
      <c r="M1746">
        <v>271</v>
      </c>
      <c r="N1746" s="17" t="s">
        <v>437</v>
      </c>
      <c r="O1746">
        <v>5044</v>
      </c>
      <c r="P1746" s="17" t="s">
        <v>438</v>
      </c>
      <c r="Q1746">
        <v>0</v>
      </c>
      <c r="R1746" s="17" t="s">
        <v>439</v>
      </c>
      <c r="S1746" s="17" t="s">
        <v>440</v>
      </c>
      <c r="T1746" s="17" t="s">
        <v>438</v>
      </c>
      <c r="U1746">
        <v>0</v>
      </c>
      <c r="V1746">
        <v>0</v>
      </c>
      <c r="W1746" s="17" t="s">
        <v>4242</v>
      </c>
      <c r="X1746" s="17" t="s">
        <v>465</v>
      </c>
      <c r="Y1746">
        <v>1</v>
      </c>
      <c r="Z1746" s="17" t="s">
        <v>443</v>
      </c>
      <c r="AA1746" s="17" t="s">
        <v>443</v>
      </c>
      <c r="AB1746" s="17" t="s">
        <v>444</v>
      </c>
      <c r="AC1746">
        <v>0</v>
      </c>
      <c r="AD1746">
        <v>0</v>
      </c>
      <c r="AE1746">
        <v>0</v>
      </c>
      <c r="AF1746">
        <v>2022</v>
      </c>
      <c r="AG1746" s="1">
        <v>44562</v>
      </c>
      <c r="AH1746" s="1">
        <v>44773</v>
      </c>
      <c r="AI1746" s="1">
        <v>44785</v>
      </c>
      <c r="AJ1746" s="17" t="s">
        <v>34</v>
      </c>
      <c r="AK1746" s="17" t="s">
        <v>35</v>
      </c>
      <c r="AL1746" s="17" t="s">
        <v>10388</v>
      </c>
      <c r="AM1746" s="17">
        <f>MONTH(EMPENHO[[#This Row],[data_empenho]])</f>
        <v>3</v>
      </c>
    </row>
    <row r="1747" spans="1:39" x14ac:dyDescent="0.25">
      <c r="A1747">
        <v>8</v>
      </c>
      <c r="B1747">
        <v>801</v>
      </c>
      <c r="C1747">
        <v>10</v>
      </c>
      <c r="D1747">
        <v>301</v>
      </c>
      <c r="E1747">
        <v>6</v>
      </c>
      <c r="F1747">
        <v>0</v>
      </c>
      <c r="G1747">
        <v>2092</v>
      </c>
      <c r="H1747" s="17" t="s">
        <v>618</v>
      </c>
      <c r="I1747">
        <v>4500</v>
      </c>
      <c r="J1747">
        <v>0</v>
      </c>
      <c r="K1747" s="17" t="s">
        <v>4243</v>
      </c>
      <c r="L1747" s="1">
        <v>44622</v>
      </c>
      <c r="M1747">
        <v>72000</v>
      </c>
      <c r="N1747" s="17" t="s">
        <v>437</v>
      </c>
      <c r="O1747">
        <v>4066</v>
      </c>
      <c r="P1747" s="17" t="s">
        <v>438</v>
      </c>
      <c r="Q1747">
        <v>0</v>
      </c>
      <c r="R1747" s="17" t="s">
        <v>439</v>
      </c>
      <c r="S1747" s="17" t="s">
        <v>440</v>
      </c>
      <c r="T1747" s="17" t="s">
        <v>438</v>
      </c>
      <c r="U1747">
        <v>36</v>
      </c>
      <c r="V1747">
        <v>2022</v>
      </c>
      <c r="W1747" s="17" t="s">
        <v>4244</v>
      </c>
      <c r="X1747" s="17" t="s">
        <v>465</v>
      </c>
      <c r="Y1747">
        <v>1</v>
      </c>
      <c r="Z1747" s="17" t="s">
        <v>443</v>
      </c>
      <c r="AA1747" s="17" t="s">
        <v>443</v>
      </c>
      <c r="AB1747" s="17" t="s">
        <v>444</v>
      </c>
      <c r="AC1747">
        <v>0</v>
      </c>
      <c r="AD1747">
        <v>0</v>
      </c>
      <c r="AE1747">
        <v>0</v>
      </c>
      <c r="AF1747">
        <v>2022</v>
      </c>
      <c r="AG1747" s="1">
        <v>44562</v>
      </c>
      <c r="AH1747" s="1">
        <v>44773</v>
      </c>
      <c r="AI1747" s="1">
        <v>44785</v>
      </c>
      <c r="AJ1747" s="17" t="s">
        <v>34</v>
      </c>
      <c r="AK1747" s="17" t="s">
        <v>35</v>
      </c>
      <c r="AL1747" s="17" t="s">
        <v>10388</v>
      </c>
      <c r="AM1747" s="17">
        <f>MONTH(EMPENHO[[#This Row],[data_empenho]])</f>
        <v>3</v>
      </c>
    </row>
    <row r="1748" spans="1:39" x14ac:dyDescent="0.25">
      <c r="A1748">
        <v>3</v>
      </c>
      <c r="B1748">
        <v>301</v>
      </c>
      <c r="C1748">
        <v>4</v>
      </c>
      <c r="D1748">
        <v>126</v>
      </c>
      <c r="E1748">
        <v>1</v>
      </c>
      <c r="F1748">
        <v>0</v>
      </c>
      <c r="G1748">
        <v>2069</v>
      </c>
      <c r="H1748" s="17" t="s">
        <v>622</v>
      </c>
      <c r="I1748">
        <v>1</v>
      </c>
      <c r="J1748">
        <v>0</v>
      </c>
      <c r="K1748" s="17" t="s">
        <v>4245</v>
      </c>
      <c r="L1748" s="1">
        <v>44623</v>
      </c>
      <c r="M1748">
        <v>16004.31</v>
      </c>
      <c r="N1748" s="17" t="s">
        <v>437</v>
      </c>
      <c r="O1748">
        <v>7720</v>
      </c>
      <c r="P1748" s="17" t="s">
        <v>438</v>
      </c>
      <c r="Q1748">
        <v>0</v>
      </c>
      <c r="R1748" s="17" t="s">
        <v>480</v>
      </c>
      <c r="S1748" s="17" t="s">
        <v>440</v>
      </c>
      <c r="T1748" s="17" t="s">
        <v>438</v>
      </c>
      <c r="U1748">
        <v>5</v>
      </c>
      <c r="V1748">
        <v>2021</v>
      </c>
      <c r="W1748" s="17" t="s">
        <v>4246</v>
      </c>
      <c r="X1748" s="17" t="s">
        <v>482</v>
      </c>
      <c r="Y1748">
        <v>1</v>
      </c>
      <c r="Z1748" s="17" t="s">
        <v>443</v>
      </c>
      <c r="AA1748" s="17" t="s">
        <v>443</v>
      </c>
      <c r="AB1748" s="17" t="s">
        <v>444</v>
      </c>
      <c r="AC1748">
        <v>0</v>
      </c>
      <c r="AD1748">
        <v>0</v>
      </c>
      <c r="AE1748">
        <v>0</v>
      </c>
      <c r="AF1748">
        <v>2022</v>
      </c>
      <c r="AG1748" s="1">
        <v>44562</v>
      </c>
      <c r="AH1748" s="1">
        <v>44773</v>
      </c>
      <c r="AI1748" s="1">
        <v>44785</v>
      </c>
      <c r="AJ1748" s="17" t="s">
        <v>34</v>
      </c>
      <c r="AK1748" s="17" t="s">
        <v>35</v>
      </c>
      <c r="AL1748" s="17" t="s">
        <v>10388</v>
      </c>
      <c r="AM1748" s="17">
        <f>MONTH(EMPENHO[[#This Row],[data_empenho]])</f>
        <v>3</v>
      </c>
    </row>
    <row r="1749" spans="1:39" x14ac:dyDescent="0.25">
      <c r="A1749">
        <v>11</v>
      </c>
      <c r="B1749">
        <v>1101</v>
      </c>
      <c r="C1749">
        <v>28</v>
      </c>
      <c r="D1749">
        <v>846</v>
      </c>
      <c r="E1749">
        <v>0</v>
      </c>
      <c r="F1749">
        <v>0</v>
      </c>
      <c r="G1749">
        <v>8</v>
      </c>
      <c r="H1749" s="17" t="s">
        <v>4247</v>
      </c>
      <c r="I1749">
        <v>1</v>
      </c>
      <c r="J1749">
        <v>0</v>
      </c>
      <c r="K1749" s="17" t="s">
        <v>4248</v>
      </c>
      <c r="L1749" s="1">
        <v>44623</v>
      </c>
      <c r="M1749">
        <v>284.01</v>
      </c>
      <c r="N1749" s="17" t="s">
        <v>437</v>
      </c>
      <c r="O1749">
        <v>930</v>
      </c>
      <c r="P1749" s="17" t="s">
        <v>438</v>
      </c>
      <c r="Q1749">
        <v>0</v>
      </c>
      <c r="R1749" s="17" t="s">
        <v>439</v>
      </c>
      <c r="S1749" s="17" t="s">
        <v>440</v>
      </c>
      <c r="T1749" s="17" t="s">
        <v>438</v>
      </c>
      <c r="U1749">
        <v>0</v>
      </c>
      <c r="V1749">
        <v>0</v>
      </c>
      <c r="W1749" s="17" t="s">
        <v>4249</v>
      </c>
      <c r="X1749" s="17" t="s">
        <v>442</v>
      </c>
      <c r="Y1749">
        <v>0</v>
      </c>
      <c r="Z1749" s="17" t="s">
        <v>443</v>
      </c>
      <c r="AA1749" s="17" t="s">
        <v>443</v>
      </c>
      <c r="AB1749" s="17" t="s">
        <v>444</v>
      </c>
      <c r="AC1749">
        <v>0</v>
      </c>
      <c r="AD1749">
        <v>0</v>
      </c>
      <c r="AE1749">
        <v>0</v>
      </c>
      <c r="AF1749">
        <v>2022</v>
      </c>
      <c r="AG1749" s="1">
        <v>44562</v>
      </c>
      <c r="AH1749" s="1">
        <v>44773</v>
      </c>
      <c r="AI1749" s="1">
        <v>44785</v>
      </c>
      <c r="AJ1749" s="17" t="s">
        <v>34</v>
      </c>
      <c r="AK1749" s="17" t="s">
        <v>35</v>
      </c>
      <c r="AL1749" s="17" t="s">
        <v>10388</v>
      </c>
      <c r="AM1749" s="17">
        <f>MONTH(EMPENHO[[#This Row],[data_empenho]])</f>
        <v>3</v>
      </c>
    </row>
    <row r="1750" spans="1:39" x14ac:dyDescent="0.25">
      <c r="A1750">
        <v>8</v>
      </c>
      <c r="B1750">
        <v>801</v>
      </c>
      <c r="C1750">
        <v>10</v>
      </c>
      <c r="D1750">
        <v>303</v>
      </c>
      <c r="E1750">
        <v>8</v>
      </c>
      <c r="F1750">
        <v>0</v>
      </c>
      <c r="G1750">
        <v>2101</v>
      </c>
      <c r="H1750" s="17" t="s">
        <v>870</v>
      </c>
      <c r="I1750">
        <v>40</v>
      </c>
      <c r="J1750">
        <v>0</v>
      </c>
      <c r="K1750" s="17" t="s">
        <v>4250</v>
      </c>
      <c r="L1750" s="1">
        <v>44623</v>
      </c>
      <c r="M1750">
        <v>5400</v>
      </c>
      <c r="N1750" s="17" t="s">
        <v>437</v>
      </c>
      <c r="O1750">
        <v>7690</v>
      </c>
      <c r="P1750" s="17" t="s">
        <v>438</v>
      </c>
      <c r="Q1750">
        <v>0</v>
      </c>
      <c r="R1750" s="17" t="s">
        <v>439</v>
      </c>
      <c r="S1750" s="17" t="s">
        <v>440</v>
      </c>
      <c r="T1750" s="17" t="s">
        <v>438</v>
      </c>
      <c r="U1750">
        <v>38</v>
      </c>
      <c r="V1750">
        <v>2022</v>
      </c>
      <c r="W1750" s="17" t="s">
        <v>4251</v>
      </c>
      <c r="X1750" s="17" t="s">
        <v>465</v>
      </c>
      <c r="Y1750">
        <v>1</v>
      </c>
      <c r="Z1750" s="17" t="s">
        <v>443</v>
      </c>
      <c r="AA1750" s="17" t="s">
        <v>443</v>
      </c>
      <c r="AB1750" s="17" t="s">
        <v>444</v>
      </c>
      <c r="AC1750">
        <v>0</v>
      </c>
      <c r="AD1750">
        <v>0</v>
      </c>
      <c r="AE1750">
        <v>0</v>
      </c>
      <c r="AF1750">
        <v>2022</v>
      </c>
      <c r="AG1750" s="1">
        <v>44562</v>
      </c>
      <c r="AH1750" s="1">
        <v>44773</v>
      </c>
      <c r="AI1750" s="1">
        <v>44785</v>
      </c>
      <c r="AJ1750" s="17" t="s">
        <v>34</v>
      </c>
      <c r="AK1750" s="17" t="s">
        <v>35</v>
      </c>
      <c r="AL1750" s="17" t="s">
        <v>10388</v>
      </c>
      <c r="AM1750" s="17">
        <f>MONTH(EMPENHO[[#This Row],[data_empenho]])</f>
        <v>3</v>
      </c>
    </row>
    <row r="1751" spans="1:39" x14ac:dyDescent="0.25">
      <c r="A1751">
        <v>8</v>
      </c>
      <c r="B1751">
        <v>801</v>
      </c>
      <c r="C1751">
        <v>10</v>
      </c>
      <c r="D1751">
        <v>303</v>
      </c>
      <c r="E1751">
        <v>8</v>
      </c>
      <c r="F1751">
        <v>0</v>
      </c>
      <c r="G1751">
        <v>2101</v>
      </c>
      <c r="H1751" s="17" t="s">
        <v>1060</v>
      </c>
      <c r="I1751">
        <v>40</v>
      </c>
      <c r="J1751">
        <v>0</v>
      </c>
      <c r="K1751" s="17" t="s">
        <v>4252</v>
      </c>
      <c r="L1751" s="1">
        <v>44623</v>
      </c>
      <c r="M1751">
        <v>500</v>
      </c>
      <c r="N1751" s="17" t="s">
        <v>437</v>
      </c>
      <c r="O1751">
        <v>8346</v>
      </c>
      <c r="P1751" s="17" t="s">
        <v>438</v>
      </c>
      <c r="Q1751">
        <v>0</v>
      </c>
      <c r="R1751" s="17" t="s">
        <v>439</v>
      </c>
      <c r="S1751" s="17" t="s">
        <v>440</v>
      </c>
      <c r="T1751" s="17" t="s">
        <v>438</v>
      </c>
      <c r="U1751">
        <v>0</v>
      </c>
      <c r="V1751">
        <v>0</v>
      </c>
      <c r="W1751" s="17" t="s">
        <v>4253</v>
      </c>
      <c r="X1751" s="17" t="s">
        <v>465</v>
      </c>
      <c r="Y1751">
        <v>1</v>
      </c>
      <c r="Z1751" s="17" t="s">
        <v>443</v>
      </c>
      <c r="AA1751" s="17" t="s">
        <v>443</v>
      </c>
      <c r="AB1751" s="17" t="s">
        <v>444</v>
      </c>
      <c r="AC1751">
        <v>0</v>
      </c>
      <c r="AD1751">
        <v>0</v>
      </c>
      <c r="AE1751">
        <v>0</v>
      </c>
      <c r="AF1751">
        <v>2022</v>
      </c>
      <c r="AG1751" s="1">
        <v>44562</v>
      </c>
      <c r="AH1751" s="1">
        <v>44773</v>
      </c>
      <c r="AI1751" s="1">
        <v>44785</v>
      </c>
      <c r="AJ1751" s="17" t="s">
        <v>34</v>
      </c>
      <c r="AK1751" s="17" t="s">
        <v>35</v>
      </c>
      <c r="AL1751" s="17" t="s">
        <v>10388</v>
      </c>
      <c r="AM1751" s="17">
        <f>MONTH(EMPENHO[[#This Row],[data_empenho]])</f>
        <v>3</v>
      </c>
    </row>
    <row r="1752" spans="1:39" x14ac:dyDescent="0.25">
      <c r="A1752">
        <v>6</v>
      </c>
      <c r="B1752">
        <v>603</v>
      </c>
      <c r="C1752">
        <v>26</v>
      </c>
      <c r="D1752">
        <v>782</v>
      </c>
      <c r="E1752">
        <v>17</v>
      </c>
      <c r="F1752">
        <v>0</v>
      </c>
      <c r="G1752">
        <v>2073</v>
      </c>
      <c r="H1752" s="17" t="s">
        <v>828</v>
      </c>
      <c r="I1752">
        <v>1</v>
      </c>
      <c r="J1752">
        <v>0</v>
      </c>
      <c r="K1752" s="17" t="s">
        <v>4254</v>
      </c>
      <c r="L1752" s="1">
        <v>44623</v>
      </c>
      <c r="M1752">
        <v>980</v>
      </c>
      <c r="N1752" s="17" t="s">
        <v>437</v>
      </c>
      <c r="O1752">
        <v>5965</v>
      </c>
      <c r="P1752" s="17" t="s">
        <v>438</v>
      </c>
      <c r="Q1752">
        <v>0</v>
      </c>
      <c r="R1752" s="17" t="s">
        <v>439</v>
      </c>
      <c r="S1752" s="17" t="s">
        <v>440</v>
      </c>
      <c r="T1752" s="17" t="s">
        <v>438</v>
      </c>
      <c r="U1752">
        <v>0</v>
      </c>
      <c r="V1752">
        <v>0</v>
      </c>
      <c r="W1752" s="17" t="s">
        <v>4255</v>
      </c>
      <c r="X1752" s="17" t="s">
        <v>465</v>
      </c>
      <c r="Y1752">
        <v>1</v>
      </c>
      <c r="Z1752" s="17" t="s">
        <v>443</v>
      </c>
      <c r="AA1752" s="17" t="s">
        <v>443</v>
      </c>
      <c r="AB1752" s="17" t="s">
        <v>444</v>
      </c>
      <c r="AC1752">
        <v>0</v>
      </c>
      <c r="AD1752">
        <v>0</v>
      </c>
      <c r="AE1752">
        <v>0</v>
      </c>
      <c r="AF1752">
        <v>2022</v>
      </c>
      <c r="AG1752" s="1">
        <v>44562</v>
      </c>
      <c r="AH1752" s="1">
        <v>44773</v>
      </c>
      <c r="AI1752" s="1">
        <v>44785</v>
      </c>
      <c r="AJ1752" s="17" t="s">
        <v>34</v>
      </c>
      <c r="AK1752" s="17" t="s">
        <v>35</v>
      </c>
      <c r="AL1752" s="17" t="s">
        <v>10388</v>
      </c>
      <c r="AM1752" s="17">
        <f>MONTH(EMPENHO[[#This Row],[data_empenho]])</f>
        <v>3</v>
      </c>
    </row>
    <row r="1753" spans="1:39" x14ac:dyDescent="0.25">
      <c r="A1753">
        <v>6</v>
      </c>
      <c r="B1753">
        <v>603</v>
      </c>
      <c r="C1753">
        <v>26</v>
      </c>
      <c r="D1753">
        <v>782</v>
      </c>
      <c r="E1753">
        <v>17</v>
      </c>
      <c r="F1753">
        <v>0</v>
      </c>
      <c r="G1753">
        <v>2073</v>
      </c>
      <c r="H1753" s="17" t="s">
        <v>828</v>
      </c>
      <c r="I1753">
        <v>1</v>
      </c>
      <c r="J1753">
        <v>0</v>
      </c>
      <c r="K1753" s="17" t="s">
        <v>4256</v>
      </c>
      <c r="L1753" s="1">
        <v>44623</v>
      </c>
      <c r="M1753">
        <v>200</v>
      </c>
      <c r="N1753" s="17" t="s">
        <v>437</v>
      </c>
      <c r="O1753">
        <v>7709</v>
      </c>
      <c r="P1753" s="17" t="s">
        <v>438</v>
      </c>
      <c r="Q1753">
        <v>0</v>
      </c>
      <c r="R1753" s="17" t="s">
        <v>439</v>
      </c>
      <c r="S1753" s="17" t="s">
        <v>440</v>
      </c>
      <c r="T1753" s="17" t="s">
        <v>438</v>
      </c>
      <c r="U1753">
        <v>0</v>
      </c>
      <c r="V1753">
        <v>0</v>
      </c>
      <c r="W1753" s="17" t="s">
        <v>4257</v>
      </c>
      <c r="X1753" s="17" t="s">
        <v>465</v>
      </c>
      <c r="Y1753">
        <v>1</v>
      </c>
      <c r="Z1753" s="17" t="s">
        <v>443</v>
      </c>
      <c r="AA1753" s="17" t="s">
        <v>443</v>
      </c>
      <c r="AB1753" s="17" t="s">
        <v>444</v>
      </c>
      <c r="AC1753">
        <v>0</v>
      </c>
      <c r="AD1753">
        <v>0</v>
      </c>
      <c r="AE1753">
        <v>0</v>
      </c>
      <c r="AF1753">
        <v>2022</v>
      </c>
      <c r="AG1753" s="1">
        <v>44562</v>
      </c>
      <c r="AH1753" s="1">
        <v>44773</v>
      </c>
      <c r="AI1753" s="1">
        <v>44785</v>
      </c>
      <c r="AJ1753" s="17" t="s">
        <v>34</v>
      </c>
      <c r="AK1753" s="17" t="s">
        <v>35</v>
      </c>
      <c r="AL1753" s="17" t="s">
        <v>10388</v>
      </c>
      <c r="AM1753" s="17">
        <f>MONTH(EMPENHO[[#This Row],[data_empenho]])</f>
        <v>3</v>
      </c>
    </row>
    <row r="1754" spans="1:39" x14ac:dyDescent="0.25">
      <c r="A1754">
        <v>6</v>
      </c>
      <c r="B1754">
        <v>603</v>
      </c>
      <c r="C1754">
        <v>26</v>
      </c>
      <c r="D1754">
        <v>782</v>
      </c>
      <c r="E1754">
        <v>17</v>
      </c>
      <c r="F1754">
        <v>0</v>
      </c>
      <c r="G1754">
        <v>2073</v>
      </c>
      <c r="H1754" s="17" t="s">
        <v>860</v>
      </c>
      <c r="I1754">
        <v>1</v>
      </c>
      <c r="J1754">
        <v>0</v>
      </c>
      <c r="K1754" s="17" t="s">
        <v>4258</v>
      </c>
      <c r="L1754" s="1">
        <v>44623</v>
      </c>
      <c r="M1754">
        <v>30</v>
      </c>
      <c r="N1754" s="17" t="s">
        <v>437</v>
      </c>
      <c r="O1754">
        <v>7709</v>
      </c>
      <c r="P1754" s="17" t="s">
        <v>438</v>
      </c>
      <c r="Q1754">
        <v>0</v>
      </c>
      <c r="R1754" s="17" t="s">
        <v>439</v>
      </c>
      <c r="S1754" s="17" t="s">
        <v>440</v>
      </c>
      <c r="T1754" s="17" t="s">
        <v>438</v>
      </c>
      <c r="U1754">
        <v>0</v>
      </c>
      <c r="V1754">
        <v>0</v>
      </c>
      <c r="W1754" s="17" t="s">
        <v>4259</v>
      </c>
      <c r="X1754" s="17" t="s">
        <v>465</v>
      </c>
      <c r="Y1754">
        <v>1</v>
      </c>
      <c r="Z1754" s="17" t="s">
        <v>443</v>
      </c>
      <c r="AA1754" s="17" t="s">
        <v>443</v>
      </c>
      <c r="AB1754" s="17" t="s">
        <v>444</v>
      </c>
      <c r="AC1754">
        <v>0</v>
      </c>
      <c r="AD1754">
        <v>0</v>
      </c>
      <c r="AE1754">
        <v>0</v>
      </c>
      <c r="AF1754">
        <v>2022</v>
      </c>
      <c r="AG1754" s="1">
        <v>44562</v>
      </c>
      <c r="AH1754" s="1">
        <v>44773</v>
      </c>
      <c r="AI1754" s="1">
        <v>44785</v>
      </c>
      <c r="AJ1754" s="17" t="s">
        <v>34</v>
      </c>
      <c r="AK1754" s="17" t="s">
        <v>35</v>
      </c>
      <c r="AL1754" s="17" t="s">
        <v>10388</v>
      </c>
      <c r="AM1754" s="17">
        <f>MONTH(EMPENHO[[#This Row],[data_empenho]])</f>
        <v>3</v>
      </c>
    </row>
    <row r="1755" spans="1:39" x14ac:dyDescent="0.25">
      <c r="A1755">
        <v>5</v>
      </c>
      <c r="B1755">
        <v>502</v>
      </c>
      <c r="C1755">
        <v>12</v>
      </c>
      <c r="D1755">
        <v>361</v>
      </c>
      <c r="E1755">
        <v>2</v>
      </c>
      <c r="F1755">
        <v>0</v>
      </c>
      <c r="G1755">
        <v>2031</v>
      </c>
      <c r="H1755" s="17" t="s">
        <v>682</v>
      </c>
      <c r="I1755">
        <v>1014</v>
      </c>
      <c r="J1755">
        <v>0</v>
      </c>
      <c r="K1755" s="17" t="s">
        <v>4260</v>
      </c>
      <c r="L1755" s="1">
        <v>44623</v>
      </c>
      <c r="M1755">
        <v>12220</v>
      </c>
      <c r="N1755" s="17" t="s">
        <v>437</v>
      </c>
      <c r="O1755">
        <v>5301</v>
      </c>
      <c r="P1755" s="17" t="s">
        <v>438</v>
      </c>
      <c r="Q1755">
        <v>0</v>
      </c>
      <c r="R1755" s="17" t="s">
        <v>439</v>
      </c>
      <c r="S1755" s="17" t="s">
        <v>440</v>
      </c>
      <c r="T1755" s="17" t="s">
        <v>438</v>
      </c>
      <c r="U1755">
        <v>37</v>
      </c>
      <c r="V1755">
        <v>2022</v>
      </c>
      <c r="W1755" s="17" t="s">
        <v>4261</v>
      </c>
      <c r="X1755" s="17" t="s">
        <v>465</v>
      </c>
      <c r="Y1755">
        <v>1</v>
      </c>
      <c r="Z1755" s="17" t="s">
        <v>443</v>
      </c>
      <c r="AA1755" s="17" t="s">
        <v>443</v>
      </c>
      <c r="AB1755" s="17" t="s">
        <v>444</v>
      </c>
      <c r="AC1755">
        <v>0</v>
      </c>
      <c r="AD1755">
        <v>0</v>
      </c>
      <c r="AE1755">
        <v>0</v>
      </c>
      <c r="AF1755">
        <v>2022</v>
      </c>
      <c r="AG1755" s="1">
        <v>44562</v>
      </c>
      <c r="AH1755" s="1">
        <v>44773</v>
      </c>
      <c r="AI1755" s="1">
        <v>44785</v>
      </c>
      <c r="AJ1755" s="17" t="s">
        <v>34</v>
      </c>
      <c r="AK1755" s="17" t="s">
        <v>35</v>
      </c>
      <c r="AL1755" s="17" t="s">
        <v>10388</v>
      </c>
      <c r="AM1755" s="17">
        <f>MONTH(EMPENHO[[#This Row],[data_empenho]])</f>
        <v>3</v>
      </c>
    </row>
    <row r="1756" spans="1:39" x14ac:dyDescent="0.25">
      <c r="A1756">
        <v>3</v>
      </c>
      <c r="B1756">
        <v>301</v>
      </c>
      <c r="C1756">
        <v>4</v>
      </c>
      <c r="D1756">
        <v>122</v>
      </c>
      <c r="E1756">
        <v>1</v>
      </c>
      <c r="F1756">
        <v>0</v>
      </c>
      <c r="G1756">
        <v>2067</v>
      </c>
      <c r="H1756" s="17" t="s">
        <v>689</v>
      </c>
      <c r="I1756">
        <v>1</v>
      </c>
      <c r="J1756">
        <v>0</v>
      </c>
      <c r="K1756" s="17" t="s">
        <v>4262</v>
      </c>
      <c r="L1756" s="1">
        <v>44623</v>
      </c>
      <c r="M1756">
        <v>185</v>
      </c>
      <c r="N1756" s="17" t="s">
        <v>437</v>
      </c>
      <c r="O1756">
        <v>5375</v>
      </c>
      <c r="P1756" s="17" t="s">
        <v>438</v>
      </c>
      <c r="Q1756">
        <v>0</v>
      </c>
      <c r="R1756" s="17" t="s">
        <v>439</v>
      </c>
      <c r="S1756" s="17" t="s">
        <v>440</v>
      </c>
      <c r="T1756" s="17" t="s">
        <v>438</v>
      </c>
      <c r="U1756">
        <v>0</v>
      </c>
      <c r="V1756">
        <v>0</v>
      </c>
      <c r="W1756" s="17" t="s">
        <v>4263</v>
      </c>
      <c r="X1756" s="17" t="s">
        <v>465</v>
      </c>
      <c r="Y1756">
        <v>1</v>
      </c>
      <c r="Z1756" s="17" t="s">
        <v>443</v>
      </c>
      <c r="AA1756" s="17" t="s">
        <v>443</v>
      </c>
      <c r="AB1756" s="17" t="s">
        <v>444</v>
      </c>
      <c r="AC1756">
        <v>0</v>
      </c>
      <c r="AD1756">
        <v>0</v>
      </c>
      <c r="AE1756">
        <v>0</v>
      </c>
      <c r="AF1756">
        <v>2022</v>
      </c>
      <c r="AG1756" s="1">
        <v>44562</v>
      </c>
      <c r="AH1756" s="1">
        <v>44773</v>
      </c>
      <c r="AI1756" s="1">
        <v>44785</v>
      </c>
      <c r="AJ1756" s="17" t="s">
        <v>34</v>
      </c>
      <c r="AK1756" s="17" t="s">
        <v>35</v>
      </c>
      <c r="AL1756" s="17" t="s">
        <v>10388</v>
      </c>
      <c r="AM1756" s="17">
        <f>MONTH(EMPENHO[[#This Row],[data_empenho]])</f>
        <v>3</v>
      </c>
    </row>
    <row r="1757" spans="1:39" x14ac:dyDescent="0.25">
      <c r="A1757">
        <v>3</v>
      </c>
      <c r="B1757">
        <v>301</v>
      </c>
      <c r="C1757">
        <v>4</v>
      </c>
      <c r="D1757">
        <v>122</v>
      </c>
      <c r="E1757">
        <v>1</v>
      </c>
      <c r="F1757">
        <v>0</v>
      </c>
      <c r="G1757">
        <v>2067</v>
      </c>
      <c r="H1757" s="17" t="s">
        <v>682</v>
      </c>
      <c r="I1757">
        <v>1</v>
      </c>
      <c r="J1757">
        <v>0</v>
      </c>
      <c r="K1757" s="17" t="s">
        <v>4264</v>
      </c>
      <c r="L1757" s="1">
        <v>44623</v>
      </c>
      <c r="M1757">
        <v>45</v>
      </c>
      <c r="N1757" s="17" t="s">
        <v>437</v>
      </c>
      <c r="O1757">
        <v>5375</v>
      </c>
      <c r="P1757" s="17" t="s">
        <v>438</v>
      </c>
      <c r="Q1757">
        <v>0</v>
      </c>
      <c r="R1757" s="17" t="s">
        <v>439</v>
      </c>
      <c r="S1757" s="17" t="s">
        <v>440</v>
      </c>
      <c r="T1757" s="17" t="s">
        <v>438</v>
      </c>
      <c r="U1757">
        <v>0</v>
      </c>
      <c r="V1757">
        <v>0</v>
      </c>
      <c r="W1757" s="17" t="s">
        <v>4265</v>
      </c>
      <c r="X1757" s="17" t="s">
        <v>465</v>
      </c>
      <c r="Y1757">
        <v>1</v>
      </c>
      <c r="Z1757" s="17" t="s">
        <v>443</v>
      </c>
      <c r="AA1757" s="17" t="s">
        <v>443</v>
      </c>
      <c r="AB1757" s="17" t="s">
        <v>444</v>
      </c>
      <c r="AC1757">
        <v>0</v>
      </c>
      <c r="AD1757">
        <v>0</v>
      </c>
      <c r="AE1757">
        <v>0</v>
      </c>
      <c r="AF1757">
        <v>2022</v>
      </c>
      <c r="AG1757" s="1">
        <v>44562</v>
      </c>
      <c r="AH1757" s="1">
        <v>44773</v>
      </c>
      <c r="AI1757" s="1">
        <v>44785</v>
      </c>
      <c r="AJ1757" s="17" t="s">
        <v>34</v>
      </c>
      <c r="AK1757" s="17" t="s">
        <v>35</v>
      </c>
      <c r="AL1757" s="17" t="s">
        <v>10388</v>
      </c>
      <c r="AM1757" s="17">
        <f>MONTH(EMPENHO[[#This Row],[data_empenho]])</f>
        <v>3</v>
      </c>
    </row>
    <row r="1758" spans="1:39" x14ac:dyDescent="0.25">
      <c r="A1758">
        <v>8</v>
      </c>
      <c r="B1758">
        <v>801</v>
      </c>
      <c r="C1758">
        <v>10</v>
      </c>
      <c r="D1758">
        <v>303</v>
      </c>
      <c r="E1758">
        <v>8</v>
      </c>
      <c r="F1758">
        <v>0</v>
      </c>
      <c r="G1758">
        <v>2101</v>
      </c>
      <c r="H1758" s="17" t="s">
        <v>582</v>
      </c>
      <c r="I1758">
        <v>40</v>
      </c>
      <c r="J1758">
        <v>0</v>
      </c>
      <c r="K1758" s="17" t="s">
        <v>4266</v>
      </c>
      <c r="L1758" s="1">
        <v>44623</v>
      </c>
      <c r="M1758">
        <v>10800</v>
      </c>
      <c r="N1758" s="17" t="s">
        <v>437</v>
      </c>
      <c r="O1758">
        <v>7129</v>
      </c>
      <c r="P1758" s="17" t="s">
        <v>438</v>
      </c>
      <c r="Q1758">
        <v>0</v>
      </c>
      <c r="R1758" s="17" t="s">
        <v>439</v>
      </c>
      <c r="S1758" s="17" t="s">
        <v>440</v>
      </c>
      <c r="T1758" s="17" t="s">
        <v>438</v>
      </c>
      <c r="U1758">
        <v>0</v>
      </c>
      <c r="V1758">
        <v>0</v>
      </c>
      <c r="W1758" s="17" t="s">
        <v>4267</v>
      </c>
      <c r="X1758" s="17" t="s">
        <v>465</v>
      </c>
      <c r="Y1758">
        <v>1</v>
      </c>
      <c r="Z1758" s="17" t="s">
        <v>443</v>
      </c>
      <c r="AA1758" s="17" t="s">
        <v>443</v>
      </c>
      <c r="AB1758" s="17" t="s">
        <v>444</v>
      </c>
      <c r="AC1758">
        <v>0</v>
      </c>
      <c r="AD1758">
        <v>0</v>
      </c>
      <c r="AE1758">
        <v>0</v>
      </c>
      <c r="AF1758">
        <v>2022</v>
      </c>
      <c r="AG1758" s="1">
        <v>44562</v>
      </c>
      <c r="AH1758" s="1">
        <v>44773</v>
      </c>
      <c r="AI1758" s="1">
        <v>44785</v>
      </c>
      <c r="AJ1758" s="17" t="s">
        <v>34</v>
      </c>
      <c r="AK1758" s="17" t="s">
        <v>35</v>
      </c>
      <c r="AL1758" s="17" t="s">
        <v>10388</v>
      </c>
      <c r="AM1758" s="17">
        <f>MONTH(EMPENHO[[#This Row],[data_empenho]])</f>
        <v>3</v>
      </c>
    </row>
    <row r="1759" spans="1:39" x14ac:dyDescent="0.25">
      <c r="A1759">
        <v>8</v>
      </c>
      <c r="B1759">
        <v>801</v>
      </c>
      <c r="C1759">
        <v>10</v>
      </c>
      <c r="D1759">
        <v>303</v>
      </c>
      <c r="E1759">
        <v>8</v>
      </c>
      <c r="F1759">
        <v>0</v>
      </c>
      <c r="G1759">
        <v>2101</v>
      </c>
      <c r="H1759" s="17" t="s">
        <v>582</v>
      </c>
      <c r="I1759">
        <v>40</v>
      </c>
      <c r="J1759">
        <v>0</v>
      </c>
      <c r="K1759" s="17" t="s">
        <v>4268</v>
      </c>
      <c r="L1759" s="1">
        <v>44623</v>
      </c>
      <c r="M1759">
        <v>13200</v>
      </c>
      <c r="N1759" s="17" t="s">
        <v>437</v>
      </c>
      <c r="O1759">
        <v>5073</v>
      </c>
      <c r="P1759" s="17" t="s">
        <v>438</v>
      </c>
      <c r="Q1759">
        <v>0</v>
      </c>
      <c r="R1759" s="17" t="s">
        <v>439</v>
      </c>
      <c r="S1759" s="17" t="s">
        <v>440</v>
      </c>
      <c r="T1759" s="17" t="s">
        <v>438</v>
      </c>
      <c r="U1759">
        <v>0</v>
      </c>
      <c r="V1759">
        <v>0</v>
      </c>
      <c r="W1759" s="17" t="s">
        <v>4269</v>
      </c>
      <c r="X1759" s="17" t="s">
        <v>465</v>
      </c>
      <c r="Y1759">
        <v>1</v>
      </c>
      <c r="Z1759" s="17" t="s">
        <v>443</v>
      </c>
      <c r="AA1759" s="17" t="s">
        <v>443</v>
      </c>
      <c r="AB1759" s="17" t="s">
        <v>444</v>
      </c>
      <c r="AC1759">
        <v>0</v>
      </c>
      <c r="AD1759">
        <v>0</v>
      </c>
      <c r="AE1759">
        <v>0</v>
      </c>
      <c r="AF1759">
        <v>2022</v>
      </c>
      <c r="AG1759" s="1">
        <v>44562</v>
      </c>
      <c r="AH1759" s="1">
        <v>44773</v>
      </c>
      <c r="AI1759" s="1">
        <v>44785</v>
      </c>
      <c r="AJ1759" s="17" t="s">
        <v>34</v>
      </c>
      <c r="AK1759" s="17" t="s">
        <v>35</v>
      </c>
      <c r="AL1759" s="17" t="s">
        <v>10388</v>
      </c>
      <c r="AM1759" s="17">
        <f>MONTH(EMPENHO[[#This Row],[data_empenho]])</f>
        <v>3</v>
      </c>
    </row>
    <row r="1760" spans="1:39" x14ac:dyDescent="0.25">
      <c r="A1760">
        <v>10</v>
      </c>
      <c r="B1760">
        <v>1002</v>
      </c>
      <c r="C1760">
        <v>20</v>
      </c>
      <c r="D1760">
        <v>608</v>
      </c>
      <c r="E1760">
        <v>4</v>
      </c>
      <c r="F1760">
        <v>0</v>
      </c>
      <c r="G1760">
        <v>2056</v>
      </c>
      <c r="H1760" s="17" t="s">
        <v>698</v>
      </c>
      <c r="I1760">
        <v>1</v>
      </c>
      <c r="J1760">
        <v>0</v>
      </c>
      <c r="K1760" s="17" t="s">
        <v>4270</v>
      </c>
      <c r="L1760" s="1">
        <v>44623</v>
      </c>
      <c r="M1760">
        <v>116</v>
      </c>
      <c r="N1760" s="17" t="s">
        <v>437</v>
      </c>
      <c r="O1760">
        <v>4298</v>
      </c>
      <c r="P1760" s="17" t="s">
        <v>438</v>
      </c>
      <c r="Q1760">
        <v>0</v>
      </c>
      <c r="R1760" s="17" t="s">
        <v>439</v>
      </c>
      <c r="S1760" s="17" t="s">
        <v>440</v>
      </c>
      <c r="T1760" s="17" t="s">
        <v>438</v>
      </c>
      <c r="U1760">
        <v>0</v>
      </c>
      <c r="V1760">
        <v>0</v>
      </c>
      <c r="W1760" s="17" t="s">
        <v>4271</v>
      </c>
      <c r="X1760" s="17" t="s">
        <v>465</v>
      </c>
      <c r="Y1760">
        <v>1</v>
      </c>
      <c r="Z1760" s="17" t="s">
        <v>443</v>
      </c>
      <c r="AA1760" s="17" t="s">
        <v>443</v>
      </c>
      <c r="AB1760" s="17" t="s">
        <v>444</v>
      </c>
      <c r="AC1760">
        <v>0</v>
      </c>
      <c r="AD1760">
        <v>0</v>
      </c>
      <c r="AE1760">
        <v>0</v>
      </c>
      <c r="AF1760">
        <v>2022</v>
      </c>
      <c r="AG1760" s="1">
        <v>44562</v>
      </c>
      <c r="AH1760" s="1">
        <v>44773</v>
      </c>
      <c r="AI1760" s="1">
        <v>44785</v>
      </c>
      <c r="AJ1760" s="17" t="s">
        <v>34</v>
      </c>
      <c r="AK1760" s="17" t="s">
        <v>35</v>
      </c>
      <c r="AL1760" s="17" t="s">
        <v>10388</v>
      </c>
      <c r="AM1760" s="17">
        <f>MONTH(EMPENHO[[#This Row],[data_empenho]])</f>
        <v>3</v>
      </c>
    </row>
    <row r="1761" spans="1:39" x14ac:dyDescent="0.25">
      <c r="A1761">
        <v>10</v>
      </c>
      <c r="B1761">
        <v>1001</v>
      </c>
      <c r="C1761">
        <v>4</v>
      </c>
      <c r="D1761">
        <v>122</v>
      </c>
      <c r="E1761">
        <v>1</v>
      </c>
      <c r="F1761">
        <v>0</v>
      </c>
      <c r="G1761">
        <v>2050</v>
      </c>
      <c r="H1761" s="17" t="s">
        <v>638</v>
      </c>
      <c r="I1761">
        <v>1</v>
      </c>
      <c r="J1761">
        <v>0</v>
      </c>
      <c r="K1761" s="17" t="s">
        <v>4272</v>
      </c>
      <c r="L1761" s="1">
        <v>44623</v>
      </c>
      <c r="M1761">
        <v>201</v>
      </c>
      <c r="N1761" s="17" t="s">
        <v>437</v>
      </c>
      <c r="O1761">
        <v>5394</v>
      </c>
      <c r="P1761" s="17" t="s">
        <v>438</v>
      </c>
      <c r="Q1761">
        <v>0</v>
      </c>
      <c r="R1761" s="17" t="s">
        <v>439</v>
      </c>
      <c r="S1761" s="17" t="s">
        <v>440</v>
      </c>
      <c r="T1761" s="17" t="s">
        <v>438</v>
      </c>
      <c r="U1761">
        <v>0</v>
      </c>
      <c r="V1761">
        <v>0</v>
      </c>
      <c r="W1761" s="17" t="s">
        <v>4273</v>
      </c>
      <c r="X1761" s="17" t="s">
        <v>465</v>
      </c>
      <c r="Y1761">
        <v>1</v>
      </c>
      <c r="Z1761" s="17" t="s">
        <v>443</v>
      </c>
      <c r="AA1761" s="17" t="s">
        <v>443</v>
      </c>
      <c r="AB1761" s="17" t="s">
        <v>444</v>
      </c>
      <c r="AC1761">
        <v>0</v>
      </c>
      <c r="AD1761">
        <v>0</v>
      </c>
      <c r="AE1761">
        <v>0</v>
      </c>
      <c r="AF1761">
        <v>2022</v>
      </c>
      <c r="AG1761" s="1">
        <v>44562</v>
      </c>
      <c r="AH1761" s="1">
        <v>44773</v>
      </c>
      <c r="AI1761" s="1">
        <v>44785</v>
      </c>
      <c r="AJ1761" s="17" t="s">
        <v>34</v>
      </c>
      <c r="AK1761" s="17" t="s">
        <v>35</v>
      </c>
      <c r="AL1761" s="17" t="s">
        <v>10388</v>
      </c>
      <c r="AM1761" s="17">
        <f>MONTH(EMPENHO[[#This Row],[data_empenho]])</f>
        <v>3</v>
      </c>
    </row>
    <row r="1762" spans="1:39" x14ac:dyDescent="0.25">
      <c r="A1762">
        <v>12</v>
      </c>
      <c r="B1762">
        <v>1201</v>
      </c>
      <c r="C1762">
        <v>9</v>
      </c>
      <c r="D1762">
        <v>122</v>
      </c>
      <c r="E1762">
        <v>1</v>
      </c>
      <c r="F1762">
        <v>0</v>
      </c>
      <c r="G1762">
        <v>2066</v>
      </c>
      <c r="H1762" s="17" t="s">
        <v>779</v>
      </c>
      <c r="I1762">
        <v>50</v>
      </c>
      <c r="J1762">
        <v>0</v>
      </c>
      <c r="K1762" s="17" t="s">
        <v>4274</v>
      </c>
      <c r="L1762" s="1">
        <v>44623</v>
      </c>
      <c r="M1762">
        <v>424</v>
      </c>
      <c r="N1762" s="17" t="s">
        <v>437</v>
      </c>
      <c r="O1762">
        <v>5044</v>
      </c>
      <c r="P1762" s="17" t="s">
        <v>438</v>
      </c>
      <c r="Q1762">
        <v>0</v>
      </c>
      <c r="R1762" s="17" t="s">
        <v>439</v>
      </c>
      <c r="S1762" s="17" t="s">
        <v>440</v>
      </c>
      <c r="T1762" s="17" t="s">
        <v>438</v>
      </c>
      <c r="U1762">
        <v>0</v>
      </c>
      <c r="V1762">
        <v>0</v>
      </c>
      <c r="W1762" s="17" t="s">
        <v>4275</v>
      </c>
      <c r="X1762" s="17" t="s">
        <v>465</v>
      </c>
      <c r="Y1762">
        <v>1</v>
      </c>
      <c r="Z1762" s="17" t="s">
        <v>443</v>
      </c>
      <c r="AA1762" s="17" t="s">
        <v>443</v>
      </c>
      <c r="AB1762" s="17" t="s">
        <v>444</v>
      </c>
      <c r="AC1762">
        <v>0</v>
      </c>
      <c r="AD1762">
        <v>0</v>
      </c>
      <c r="AE1762">
        <v>0</v>
      </c>
      <c r="AF1762">
        <v>2022</v>
      </c>
      <c r="AG1762" s="1">
        <v>44562</v>
      </c>
      <c r="AH1762" s="1">
        <v>44773</v>
      </c>
      <c r="AI1762" s="1">
        <v>44785</v>
      </c>
      <c r="AJ1762" s="17" t="s">
        <v>34</v>
      </c>
      <c r="AK1762" s="17" t="s">
        <v>35</v>
      </c>
      <c r="AL1762" s="17" t="s">
        <v>10388</v>
      </c>
      <c r="AM1762" s="17">
        <f>MONTH(EMPENHO[[#This Row],[data_empenho]])</f>
        <v>3</v>
      </c>
    </row>
    <row r="1763" spans="1:39" x14ac:dyDescent="0.25">
      <c r="A1763">
        <v>12</v>
      </c>
      <c r="B1763">
        <v>1201</v>
      </c>
      <c r="C1763">
        <v>9</v>
      </c>
      <c r="D1763">
        <v>122</v>
      </c>
      <c r="E1763">
        <v>1</v>
      </c>
      <c r="F1763">
        <v>0</v>
      </c>
      <c r="G1763">
        <v>2066</v>
      </c>
      <c r="H1763" s="17" t="s">
        <v>779</v>
      </c>
      <c r="I1763">
        <v>50</v>
      </c>
      <c r="J1763">
        <v>0</v>
      </c>
      <c r="K1763" s="17" t="s">
        <v>4276</v>
      </c>
      <c r="L1763" s="1">
        <v>44623</v>
      </c>
      <c r="M1763">
        <v>424</v>
      </c>
      <c r="N1763" s="17" t="s">
        <v>437</v>
      </c>
      <c r="O1763">
        <v>5044</v>
      </c>
      <c r="P1763" s="17" t="s">
        <v>438</v>
      </c>
      <c r="Q1763">
        <v>0</v>
      </c>
      <c r="R1763" s="17" t="s">
        <v>439</v>
      </c>
      <c r="S1763" s="17" t="s">
        <v>440</v>
      </c>
      <c r="T1763" s="17" t="s">
        <v>438</v>
      </c>
      <c r="U1763">
        <v>0</v>
      </c>
      <c r="V1763">
        <v>0</v>
      </c>
      <c r="W1763" s="17" t="s">
        <v>4277</v>
      </c>
      <c r="X1763" s="17" t="s">
        <v>465</v>
      </c>
      <c r="Y1763">
        <v>1</v>
      </c>
      <c r="Z1763" s="17" t="s">
        <v>443</v>
      </c>
      <c r="AA1763" s="17" t="s">
        <v>443</v>
      </c>
      <c r="AB1763" s="17" t="s">
        <v>444</v>
      </c>
      <c r="AC1763">
        <v>0</v>
      </c>
      <c r="AD1763">
        <v>0</v>
      </c>
      <c r="AE1763">
        <v>0</v>
      </c>
      <c r="AF1763">
        <v>2022</v>
      </c>
      <c r="AG1763" s="1">
        <v>44562</v>
      </c>
      <c r="AH1763" s="1">
        <v>44773</v>
      </c>
      <c r="AI1763" s="1">
        <v>44785</v>
      </c>
      <c r="AJ1763" s="17" t="s">
        <v>34</v>
      </c>
      <c r="AK1763" s="17" t="s">
        <v>35</v>
      </c>
      <c r="AL1763" s="17" t="s">
        <v>10388</v>
      </c>
      <c r="AM1763" s="17">
        <f>MONTH(EMPENHO[[#This Row],[data_empenho]])</f>
        <v>3</v>
      </c>
    </row>
    <row r="1764" spans="1:39" x14ac:dyDescent="0.25">
      <c r="A1764">
        <v>8</v>
      </c>
      <c r="B1764">
        <v>801</v>
      </c>
      <c r="C1764">
        <v>10</v>
      </c>
      <c r="D1764">
        <v>122</v>
      </c>
      <c r="E1764">
        <v>5</v>
      </c>
      <c r="F1764">
        <v>0</v>
      </c>
      <c r="G1764">
        <v>2084</v>
      </c>
      <c r="H1764" s="17" t="s">
        <v>689</v>
      </c>
      <c r="I1764">
        <v>40</v>
      </c>
      <c r="J1764">
        <v>0</v>
      </c>
      <c r="K1764" s="17" t="s">
        <v>4278</v>
      </c>
      <c r="L1764" s="1">
        <v>44623</v>
      </c>
      <c r="M1764">
        <v>1424.75</v>
      </c>
      <c r="N1764" s="17" t="s">
        <v>437</v>
      </c>
      <c r="O1764">
        <v>7228</v>
      </c>
      <c r="P1764" s="17" t="s">
        <v>438</v>
      </c>
      <c r="Q1764">
        <v>0</v>
      </c>
      <c r="R1764" s="17" t="s">
        <v>480</v>
      </c>
      <c r="S1764" s="17" t="s">
        <v>653</v>
      </c>
      <c r="T1764" s="17" t="s">
        <v>438</v>
      </c>
      <c r="U1764">
        <v>20</v>
      </c>
      <c r="V1764">
        <v>2021</v>
      </c>
      <c r="W1764" s="17" t="s">
        <v>4279</v>
      </c>
      <c r="X1764" s="17" t="s">
        <v>482</v>
      </c>
      <c r="Y1764">
        <v>7</v>
      </c>
      <c r="Z1764" s="17" t="s">
        <v>443</v>
      </c>
      <c r="AA1764" s="17" t="s">
        <v>443</v>
      </c>
      <c r="AB1764" s="17" t="s">
        <v>444</v>
      </c>
      <c r="AC1764">
        <v>0</v>
      </c>
      <c r="AD1764">
        <v>0</v>
      </c>
      <c r="AE1764">
        <v>0</v>
      </c>
      <c r="AF1764">
        <v>2022</v>
      </c>
      <c r="AG1764" s="1">
        <v>44562</v>
      </c>
      <c r="AH1764" s="1">
        <v>44773</v>
      </c>
      <c r="AI1764" s="1">
        <v>44785</v>
      </c>
      <c r="AJ1764" s="17" t="s">
        <v>34</v>
      </c>
      <c r="AK1764" s="17" t="s">
        <v>35</v>
      </c>
      <c r="AL1764" s="17" t="s">
        <v>10388</v>
      </c>
      <c r="AM1764" s="17">
        <f>MONTH(EMPENHO[[#This Row],[data_empenho]])</f>
        <v>3</v>
      </c>
    </row>
    <row r="1765" spans="1:39" x14ac:dyDescent="0.25">
      <c r="A1765">
        <v>7</v>
      </c>
      <c r="B1765">
        <v>702</v>
      </c>
      <c r="C1765">
        <v>15</v>
      </c>
      <c r="D1765">
        <v>451</v>
      </c>
      <c r="E1765">
        <v>17</v>
      </c>
      <c r="F1765">
        <v>0</v>
      </c>
      <c r="G1765">
        <v>2002</v>
      </c>
      <c r="H1765" s="17" t="s">
        <v>679</v>
      </c>
      <c r="I1765">
        <v>1</v>
      </c>
      <c r="J1765">
        <v>0</v>
      </c>
      <c r="K1765" s="17" t="s">
        <v>4280</v>
      </c>
      <c r="L1765" s="1">
        <v>44623</v>
      </c>
      <c r="M1765">
        <v>2300</v>
      </c>
      <c r="N1765" s="17" t="s">
        <v>437</v>
      </c>
      <c r="O1765">
        <v>8106</v>
      </c>
      <c r="P1765" s="17" t="s">
        <v>438</v>
      </c>
      <c r="Q1765">
        <v>0</v>
      </c>
      <c r="R1765" s="17" t="s">
        <v>480</v>
      </c>
      <c r="S1765" s="17" t="s">
        <v>653</v>
      </c>
      <c r="T1765" s="17" t="s">
        <v>438</v>
      </c>
      <c r="U1765">
        <v>4</v>
      </c>
      <c r="V1765">
        <v>2022</v>
      </c>
      <c r="W1765" s="17" t="s">
        <v>4281</v>
      </c>
      <c r="X1765" s="17" t="s">
        <v>482</v>
      </c>
      <c r="Y1765">
        <v>7</v>
      </c>
      <c r="Z1765" s="17" t="s">
        <v>443</v>
      </c>
      <c r="AA1765" s="17" t="s">
        <v>443</v>
      </c>
      <c r="AB1765" s="17" t="s">
        <v>444</v>
      </c>
      <c r="AC1765">
        <v>0</v>
      </c>
      <c r="AD1765">
        <v>0</v>
      </c>
      <c r="AE1765">
        <v>0</v>
      </c>
      <c r="AF1765">
        <v>2022</v>
      </c>
      <c r="AG1765" s="1">
        <v>44562</v>
      </c>
      <c r="AH1765" s="1">
        <v>44773</v>
      </c>
      <c r="AI1765" s="1">
        <v>44785</v>
      </c>
      <c r="AJ1765" s="17" t="s">
        <v>34</v>
      </c>
      <c r="AK1765" s="17" t="s">
        <v>35</v>
      </c>
      <c r="AL1765" s="17" t="s">
        <v>10388</v>
      </c>
      <c r="AM1765" s="17">
        <f>MONTH(EMPENHO[[#This Row],[data_empenho]])</f>
        <v>3</v>
      </c>
    </row>
    <row r="1766" spans="1:39" x14ac:dyDescent="0.25">
      <c r="A1766">
        <v>7</v>
      </c>
      <c r="B1766">
        <v>702</v>
      </c>
      <c r="C1766">
        <v>15</v>
      </c>
      <c r="D1766">
        <v>451</v>
      </c>
      <c r="E1766">
        <v>17</v>
      </c>
      <c r="F1766">
        <v>0</v>
      </c>
      <c r="G1766">
        <v>2002</v>
      </c>
      <c r="H1766" s="17" t="s">
        <v>776</v>
      </c>
      <c r="I1766">
        <v>1</v>
      </c>
      <c r="J1766">
        <v>0</v>
      </c>
      <c r="K1766" s="17" t="s">
        <v>4282</v>
      </c>
      <c r="L1766" s="1">
        <v>44623</v>
      </c>
      <c r="M1766">
        <v>1238</v>
      </c>
      <c r="N1766" s="17" t="s">
        <v>437</v>
      </c>
      <c r="O1766">
        <v>7122</v>
      </c>
      <c r="P1766" s="17" t="s">
        <v>438</v>
      </c>
      <c r="Q1766">
        <v>0</v>
      </c>
      <c r="R1766" s="17" t="s">
        <v>480</v>
      </c>
      <c r="S1766" s="17" t="s">
        <v>653</v>
      </c>
      <c r="T1766" s="17" t="s">
        <v>438</v>
      </c>
      <c r="U1766">
        <v>25</v>
      </c>
      <c r="V1766">
        <v>2021</v>
      </c>
      <c r="W1766" s="17" t="s">
        <v>4283</v>
      </c>
      <c r="X1766" s="17" t="s">
        <v>482</v>
      </c>
      <c r="Y1766">
        <v>7</v>
      </c>
      <c r="Z1766" s="17" t="s">
        <v>443</v>
      </c>
      <c r="AA1766" s="17" t="s">
        <v>443</v>
      </c>
      <c r="AB1766" s="17" t="s">
        <v>444</v>
      </c>
      <c r="AC1766">
        <v>0</v>
      </c>
      <c r="AD1766">
        <v>0</v>
      </c>
      <c r="AE1766">
        <v>0</v>
      </c>
      <c r="AF1766">
        <v>2022</v>
      </c>
      <c r="AG1766" s="1">
        <v>44562</v>
      </c>
      <c r="AH1766" s="1">
        <v>44773</v>
      </c>
      <c r="AI1766" s="1">
        <v>44785</v>
      </c>
      <c r="AJ1766" s="17" t="s">
        <v>34</v>
      </c>
      <c r="AK1766" s="17" t="s">
        <v>35</v>
      </c>
      <c r="AL1766" s="17" t="s">
        <v>10388</v>
      </c>
      <c r="AM1766" s="17">
        <f>MONTH(EMPENHO[[#This Row],[data_empenho]])</f>
        <v>3</v>
      </c>
    </row>
    <row r="1767" spans="1:39" x14ac:dyDescent="0.25">
      <c r="A1767">
        <v>6</v>
      </c>
      <c r="B1767">
        <v>603</v>
      </c>
      <c r="C1767">
        <v>26</v>
      </c>
      <c r="D1767">
        <v>782</v>
      </c>
      <c r="E1767">
        <v>17</v>
      </c>
      <c r="F1767">
        <v>0</v>
      </c>
      <c r="G1767">
        <v>2073</v>
      </c>
      <c r="H1767" s="17" t="s">
        <v>679</v>
      </c>
      <c r="I1767">
        <v>1</v>
      </c>
      <c r="J1767">
        <v>0</v>
      </c>
      <c r="K1767" s="17" t="s">
        <v>4284</v>
      </c>
      <c r="L1767" s="1">
        <v>44624</v>
      </c>
      <c r="M1767">
        <v>4020</v>
      </c>
      <c r="N1767" s="17" t="s">
        <v>437</v>
      </c>
      <c r="O1767">
        <v>8330</v>
      </c>
      <c r="P1767" s="17" t="s">
        <v>438</v>
      </c>
      <c r="Q1767">
        <v>0</v>
      </c>
      <c r="R1767" s="17" t="s">
        <v>480</v>
      </c>
      <c r="S1767" s="17" t="s">
        <v>653</v>
      </c>
      <c r="T1767" s="17" t="s">
        <v>438</v>
      </c>
      <c r="U1767">
        <v>4</v>
      </c>
      <c r="V1767">
        <v>2022</v>
      </c>
      <c r="W1767" s="17" t="s">
        <v>4285</v>
      </c>
      <c r="X1767" s="17" t="s">
        <v>482</v>
      </c>
      <c r="Y1767">
        <v>7</v>
      </c>
      <c r="Z1767" s="17" t="s">
        <v>443</v>
      </c>
      <c r="AA1767" s="17" t="s">
        <v>443</v>
      </c>
      <c r="AB1767" s="17" t="s">
        <v>444</v>
      </c>
      <c r="AC1767">
        <v>0</v>
      </c>
      <c r="AD1767">
        <v>0</v>
      </c>
      <c r="AE1767">
        <v>0</v>
      </c>
      <c r="AF1767">
        <v>2022</v>
      </c>
      <c r="AG1767" s="1">
        <v>44562</v>
      </c>
      <c r="AH1767" s="1">
        <v>44773</v>
      </c>
      <c r="AI1767" s="1">
        <v>44785</v>
      </c>
      <c r="AJ1767" s="17" t="s">
        <v>34</v>
      </c>
      <c r="AK1767" s="17" t="s">
        <v>35</v>
      </c>
      <c r="AL1767" s="17" t="s">
        <v>10388</v>
      </c>
      <c r="AM1767" s="17">
        <f>MONTH(EMPENHO[[#This Row],[data_empenho]])</f>
        <v>3</v>
      </c>
    </row>
    <row r="1768" spans="1:39" x14ac:dyDescent="0.25">
      <c r="A1768">
        <v>5</v>
      </c>
      <c r="B1768">
        <v>502</v>
      </c>
      <c r="C1768">
        <v>12</v>
      </c>
      <c r="D1768">
        <v>782</v>
      </c>
      <c r="E1768">
        <v>2</v>
      </c>
      <c r="F1768">
        <v>0</v>
      </c>
      <c r="G1768">
        <v>2035</v>
      </c>
      <c r="H1768" s="17" t="s">
        <v>828</v>
      </c>
      <c r="I1768">
        <v>1014</v>
      </c>
      <c r="J1768">
        <v>0</v>
      </c>
      <c r="K1768" s="17" t="s">
        <v>4286</v>
      </c>
      <c r="L1768" s="1">
        <v>44624</v>
      </c>
      <c r="M1768">
        <v>18315</v>
      </c>
      <c r="N1768" s="17" t="s">
        <v>437</v>
      </c>
      <c r="O1768">
        <v>3923</v>
      </c>
      <c r="P1768" s="17" t="s">
        <v>438</v>
      </c>
      <c r="Q1768">
        <v>0</v>
      </c>
      <c r="R1768" s="17" t="s">
        <v>480</v>
      </c>
      <c r="S1768" s="17" t="s">
        <v>653</v>
      </c>
      <c r="T1768" s="17" t="s">
        <v>438</v>
      </c>
      <c r="U1768">
        <v>8</v>
      </c>
      <c r="V1768">
        <v>2021</v>
      </c>
      <c r="W1768" s="17" t="s">
        <v>4287</v>
      </c>
      <c r="X1768" s="17" t="s">
        <v>482</v>
      </c>
      <c r="Y1768">
        <v>7</v>
      </c>
      <c r="Z1768" s="17" t="s">
        <v>443</v>
      </c>
      <c r="AA1768" s="17" t="s">
        <v>443</v>
      </c>
      <c r="AB1768" s="17" t="s">
        <v>444</v>
      </c>
      <c r="AC1768">
        <v>0</v>
      </c>
      <c r="AD1768">
        <v>0</v>
      </c>
      <c r="AE1768">
        <v>0</v>
      </c>
      <c r="AF1768">
        <v>2022</v>
      </c>
      <c r="AG1768" s="1">
        <v>44562</v>
      </c>
      <c r="AH1768" s="1">
        <v>44773</v>
      </c>
      <c r="AI1768" s="1">
        <v>44785</v>
      </c>
      <c r="AJ1768" s="17" t="s">
        <v>34</v>
      </c>
      <c r="AK1768" s="17" t="s">
        <v>35</v>
      </c>
      <c r="AL1768" s="17" t="s">
        <v>10388</v>
      </c>
      <c r="AM1768" s="17">
        <f>MONTH(EMPENHO[[#This Row],[data_empenho]])</f>
        <v>3</v>
      </c>
    </row>
    <row r="1769" spans="1:39" x14ac:dyDescent="0.25">
      <c r="A1769">
        <v>5</v>
      </c>
      <c r="B1769">
        <v>502</v>
      </c>
      <c r="C1769">
        <v>12</v>
      </c>
      <c r="D1769">
        <v>782</v>
      </c>
      <c r="E1769">
        <v>2</v>
      </c>
      <c r="F1769">
        <v>0</v>
      </c>
      <c r="G1769">
        <v>2035</v>
      </c>
      <c r="H1769" s="17" t="s">
        <v>860</v>
      </c>
      <c r="I1769">
        <v>20</v>
      </c>
      <c r="J1769">
        <v>0</v>
      </c>
      <c r="K1769" s="17" t="s">
        <v>4288</v>
      </c>
      <c r="L1769" s="1">
        <v>44624</v>
      </c>
      <c r="M1769">
        <v>1170</v>
      </c>
      <c r="N1769" s="17" t="s">
        <v>437</v>
      </c>
      <c r="O1769">
        <v>8352</v>
      </c>
      <c r="P1769" s="17" t="s">
        <v>438</v>
      </c>
      <c r="Q1769">
        <v>0</v>
      </c>
      <c r="R1769" s="17" t="s">
        <v>439</v>
      </c>
      <c r="S1769" s="17" t="s">
        <v>440</v>
      </c>
      <c r="T1769" s="17" t="s">
        <v>438</v>
      </c>
      <c r="U1769">
        <v>0</v>
      </c>
      <c r="V1769">
        <v>0</v>
      </c>
      <c r="W1769" s="17" t="s">
        <v>4289</v>
      </c>
      <c r="X1769" s="17" t="s">
        <v>465</v>
      </c>
      <c r="Y1769">
        <v>1</v>
      </c>
      <c r="Z1769" s="17" t="s">
        <v>443</v>
      </c>
      <c r="AA1769" s="17" t="s">
        <v>443</v>
      </c>
      <c r="AB1769" s="17" t="s">
        <v>444</v>
      </c>
      <c r="AC1769">
        <v>0</v>
      </c>
      <c r="AD1769">
        <v>0</v>
      </c>
      <c r="AE1769">
        <v>0</v>
      </c>
      <c r="AF1769">
        <v>2022</v>
      </c>
      <c r="AG1769" s="1">
        <v>44562</v>
      </c>
      <c r="AH1769" s="1">
        <v>44773</v>
      </c>
      <c r="AI1769" s="1">
        <v>44785</v>
      </c>
      <c r="AJ1769" s="17" t="s">
        <v>34</v>
      </c>
      <c r="AK1769" s="17" t="s">
        <v>35</v>
      </c>
      <c r="AL1769" s="17" t="s">
        <v>10388</v>
      </c>
      <c r="AM1769" s="17">
        <f>MONTH(EMPENHO[[#This Row],[data_empenho]])</f>
        <v>3</v>
      </c>
    </row>
    <row r="1770" spans="1:39" x14ac:dyDescent="0.25">
      <c r="A1770">
        <v>3</v>
      </c>
      <c r="B1770">
        <v>301</v>
      </c>
      <c r="C1770">
        <v>4</v>
      </c>
      <c r="D1770">
        <v>131</v>
      </c>
      <c r="E1770">
        <v>1</v>
      </c>
      <c r="F1770">
        <v>0</v>
      </c>
      <c r="G1770">
        <v>2070</v>
      </c>
      <c r="H1770" s="17" t="s">
        <v>4290</v>
      </c>
      <c r="I1770">
        <v>1</v>
      </c>
      <c r="J1770">
        <v>0</v>
      </c>
      <c r="K1770" s="17" t="s">
        <v>4291</v>
      </c>
      <c r="L1770" s="1">
        <v>44624</v>
      </c>
      <c r="M1770">
        <v>336.78</v>
      </c>
      <c r="N1770" s="17" t="s">
        <v>437</v>
      </c>
      <c r="O1770">
        <v>5353</v>
      </c>
      <c r="P1770" s="17" t="s">
        <v>438</v>
      </c>
      <c r="Q1770">
        <v>0</v>
      </c>
      <c r="R1770" s="17" t="s">
        <v>439</v>
      </c>
      <c r="S1770" s="17" t="s">
        <v>440</v>
      </c>
      <c r="T1770" s="17" t="s">
        <v>438</v>
      </c>
      <c r="U1770">
        <v>0</v>
      </c>
      <c r="V1770">
        <v>0</v>
      </c>
      <c r="W1770" s="17" t="s">
        <v>4292</v>
      </c>
      <c r="X1770" s="17" t="s">
        <v>465</v>
      </c>
      <c r="Y1770">
        <v>1</v>
      </c>
      <c r="Z1770" s="17" t="s">
        <v>443</v>
      </c>
      <c r="AA1770" s="17" t="s">
        <v>443</v>
      </c>
      <c r="AB1770" s="17" t="s">
        <v>444</v>
      </c>
      <c r="AC1770">
        <v>0</v>
      </c>
      <c r="AD1770">
        <v>0</v>
      </c>
      <c r="AE1770">
        <v>0</v>
      </c>
      <c r="AF1770">
        <v>2022</v>
      </c>
      <c r="AG1770" s="1">
        <v>44562</v>
      </c>
      <c r="AH1770" s="1">
        <v>44773</v>
      </c>
      <c r="AI1770" s="1">
        <v>44785</v>
      </c>
      <c r="AJ1770" s="17" t="s">
        <v>34</v>
      </c>
      <c r="AK1770" s="17" t="s">
        <v>35</v>
      </c>
      <c r="AL1770" s="17" t="s">
        <v>10388</v>
      </c>
      <c r="AM1770" s="17">
        <f>MONTH(EMPENHO[[#This Row],[data_empenho]])</f>
        <v>3</v>
      </c>
    </row>
    <row r="1771" spans="1:39" x14ac:dyDescent="0.25">
      <c r="A1771">
        <v>3</v>
      </c>
      <c r="B1771">
        <v>301</v>
      </c>
      <c r="C1771">
        <v>4</v>
      </c>
      <c r="D1771">
        <v>131</v>
      </c>
      <c r="E1771">
        <v>1</v>
      </c>
      <c r="F1771">
        <v>0</v>
      </c>
      <c r="G1771">
        <v>2070</v>
      </c>
      <c r="H1771" s="17" t="s">
        <v>4290</v>
      </c>
      <c r="I1771">
        <v>1</v>
      </c>
      <c r="J1771">
        <v>0</v>
      </c>
      <c r="K1771" s="17" t="s">
        <v>4293</v>
      </c>
      <c r="L1771" s="1">
        <v>44624</v>
      </c>
      <c r="M1771">
        <v>1000</v>
      </c>
      <c r="N1771" s="17" t="s">
        <v>437</v>
      </c>
      <c r="O1771">
        <v>5353</v>
      </c>
      <c r="P1771" s="17" t="s">
        <v>438</v>
      </c>
      <c r="Q1771">
        <v>0</v>
      </c>
      <c r="R1771" s="17" t="s">
        <v>439</v>
      </c>
      <c r="S1771" s="17" t="s">
        <v>440</v>
      </c>
      <c r="T1771" s="17" t="s">
        <v>438</v>
      </c>
      <c r="U1771">
        <v>0</v>
      </c>
      <c r="V1771">
        <v>0</v>
      </c>
      <c r="W1771" s="17" t="s">
        <v>4294</v>
      </c>
      <c r="X1771" s="17" t="s">
        <v>465</v>
      </c>
      <c r="Y1771">
        <v>1</v>
      </c>
      <c r="Z1771" s="17" t="s">
        <v>443</v>
      </c>
      <c r="AA1771" s="17" t="s">
        <v>443</v>
      </c>
      <c r="AB1771" s="17" t="s">
        <v>444</v>
      </c>
      <c r="AC1771">
        <v>0</v>
      </c>
      <c r="AD1771">
        <v>0</v>
      </c>
      <c r="AE1771">
        <v>0</v>
      </c>
      <c r="AF1771">
        <v>2022</v>
      </c>
      <c r="AG1771" s="1">
        <v>44562</v>
      </c>
      <c r="AH1771" s="1">
        <v>44773</v>
      </c>
      <c r="AI1771" s="1">
        <v>44785</v>
      </c>
      <c r="AJ1771" s="17" t="s">
        <v>34</v>
      </c>
      <c r="AK1771" s="17" t="s">
        <v>35</v>
      </c>
      <c r="AL1771" s="17" t="s">
        <v>10388</v>
      </c>
      <c r="AM1771" s="17">
        <f>MONTH(EMPENHO[[#This Row],[data_empenho]])</f>
        <v>3</v>
      </c>
    </row>
    <row r="1772" spans="1:39" x14ac:dyDescent="0.25">
      <c r="A1772">
        <v>7</v>
      </c>
      <c r="B1772">
        <v>701</v>
      </c>
      <c r="C1772">
        <v>4</v>
      </c>
      <c r="D1772">
        <v>122</v>
      </c>
      <c r="E1772">
        <v>1</v>
      </c>
      <c r="F1772">
        <v>0</v>
      </c>
      <c r="G1772">
        <v>2001</v>
      </c>
      <c r="H1772" s="17" t="s">
        <v>1173</v>
      </c>
      <c r="I1772">
        <v>1</v>
      </c>
      <c r="J1772">
        <v>0</v>
      </c>
      <c r="K1772" s="17" t="s">
        <v>4295</v>
      </c>
      <c r="L1772" s="1">
        <v>44624</v>
      </c>
      <c r="M1772">
        <v>375.58</v>
      </c>
      <c r="N1772" s="17" t="s">
        <v>437</v>
      </c>
      <c r="O1772">
        <v>213</v>
      </c>
      <c r="P1772" s="17" t="s">
        <v>438</v>
      </c>
      <c r="Q1772">
        <v>0</v>
      </c>
      <c r="R1772" s="17" t="s">
        <v>439</v>
      </c>
      <c r="S1772" s="17" t="s">
        <v>440</v>
      </c>
      <c r="T1772" s="17" t="s">
        <v>438</v>
      </c>
      <c r="U1772">
        <v>0</v>
      </c>
      <c r="V1772">
        <v>0</v>
      </c>
      <c r="W1772" s="17" t="s">
        <v>4296</v>
      </c>
      <c r="X1772" s="17" t="s">
        <v>442</v>
      </c>
      <c r="Y1772">
        <v>0</v>
      </c>
      <c r="Z1772" s="17" t="s">
        <v>486</v>
      </c>
      <c r="AA1772" s="17" t="s">
        <v>443</v>
      </c>
      <c r="AB1772" s="17" t="s">
        <v>444</v>
      </c>
      <c r="AC1772">
        <v>0</v>
      </c>
      <c r="AD1772">
        <v>0</v>
      </c>
      <c r="AE1772">
        <v>0</v>
      </c>
      <c r="AF1772">
        <v>2022</v>
      </c>
      <c r="AG1772" s="1">
        <v>44562</v>
      </c>
      <c r="AH1772" s="1">
        <v>44773</v>
      </c>
      <c r="AI1772" s="1">
        <v>44785</v>
      </c>
      <c r="AJ1772" s="17" t="s">
        <v>34</v>
      </c>
      <c r="AK1772" s="17" t="s">
        <v>35</v>
      </c>
      <c r="AL1772" s="17" t="s">
        <v>10388</v>
      </c>
      <c r="AM1772" s="17">
        <f>MONTH(EMPENHO[[#This Row],[data_empenho]])</f>
        <v>3</v>
      </c>
    </row>
    <row r="1773" spans="1:39" x14ac:dyDescent="0.25">
      <c r="A1773">
        <v>3</v>
      </c>
      <c r="B1773">
        <v>301</v>
      </c>
      <c r="C1773">
        <v>9</v>
      </c>
      <c r="D1773">
        <v>272</v>
      </c>
      <c r="E1773">
        <v>20</v>
      </c>
      <c r="F1773">
        <v>0</v>
      </c>
      <c r="G1773">
        <v>9</v>
      </c>
      <c r="H1773" s="17" t="s">
        <v>1847</v>
      </c>
      <c r="I1773">
        <v>1</v>
      </c>
      <c r="J1773">
        <v>0</v>
      </c>
      <c r="K1773" s="17" t="s">
        <v>4297</v>
      </c>
      <c r="L1773" s="1">
        <v>44624</v>
      </c>
      <c r="M1773">
        <v>45570.95</v>
      </c>
      <c r="N1773" s="17" t="s">
        <v>437</v>
      </c>
      <c r="O1773">
        <v>6</v>
      </c>
      <c r="P1773" s="17" t="s">
        <v>438</v>
      </c>
      <c r="Q1773">
        <v>0</v>
      </c>
      <c r="R1773" s="17" t="s">
        <v>439</v>
      </c>
      <c r="S1773" s="17" t="s">
        <v>440</v>
      </c>
      <c r="T1773" s="17" t="s">
        <v>438</v>
      </c>
      <c r="U1773">
        <v>0</v>
      </c>
      <c r="V1773">
        <v>0</v>
      </c>
      <c r="W1773" s="17" t="s">
        <v>4298</v>
      </c>
      <c r="X1773" s="17" t="s">
        <v>442</v>
      </c>
      <c r="Y1773">
        <v>0</v>
      </c>
      <c r="Z1773" s="17" t="s">
        <v>443</v>
      </c>
      <c r="AA1773" s="17" t="s">
        <v>443</v>
      </c>
      <c r="AB1773" s="17" t="s">
        <v>444</v>
      </c>
      <c r="AC1773">
        <v>0</v>
      </c>
      <c r="AD1773">
        <v>0</v>
      </c>
      <c r="AE1773">
        <v>0</v>
      </c>
      <c r="AF1773">
        <v>2022</v>
      </c>
      <c r="AG1773" s="1">
        <v>44562</v>
      </c>
      <c r="AH1773" s="1">
        <v>44773</v>
      </c>
      <c r="AI1773" s="1">
        <v>44785</v>
      </c>
      <c r="AJ1773" s="17" t="s">
        <v>34</v>
      </c>
      <c r="AK1773" s="17" t="s">
        <v>35</v>
      </c>
      <c r="AL1773" s="17" t="s">
        <v>10388</v>
      </c>
      <c r="AM1773" s="17">
        <f>MONTH(EMPENHO[[#This Row],[data_empenho]])</f>
        <v>3</v>
      </c>
    </row>
    <row r="1774" spans="1:39" x14ac:dyDescent="0.25">
      <c r="A1774">
        <v>5</v>
      </c>
      <c r="B1774">
        <v>502</v>
      </c>
      <c r="C1774">
        <v>12</v>
      </c>
      <c r="D1774">
        <v>272</v>
      </c>
      <c r="E1774">
        <v>20</v>
      </c>
      <c r="F1774">
        <v>0</v>
      </c>
      <c r="G1774">
        <v>16</v>
      </c>
      <c r="H1774" s="17" t="s">
        <v>1847</v>
      </c>
      <c r="I1774">
        <v>31</v>
      </c>
      <c r="J1774">
        <v>0</v>
      </c>
      <c r="K1774" s="17" t="s">
        <v>4299</v>
      </c>
      <c r="L1774" s="1">
        <v>44624</v>
      </c>
      <c r="M1774">
        <v>63054.27</v>
      </c>
      <c r="N1774" s="17" t="s">
        <v>437</v>
      </c>
      <c r="O1774">
        <v>6</v>
      </c>
      <c r="P1774" s="17" t="s">
        <v>438</v>
      </c>
      <c r="Q1774">
        <v>501</v>
      </c>
      <c r="R1774" s="17" t="s">
        <v>439</v>
      </c>
      <c r="S1774" s="17" t="s">
        <v>440</v>
      </c>
      <c r="T1774" s="17" t="s">
        <v>438</v>
      </c>
      <c r="U1774">
        <v>0</v>
      </c>
      <c r="V1774">
        <v>0</v>
      </c>
      <c r="W1774" s="17" t="s">
        <v>4300</v>
      </c>
      <c r="X1774" s="17" t="s">
        <v>442</v>
      </c>
      <c r="Y1774">
        <v>0</v>
      </c>
      <c r="Z1774" s="17" t="s">
        <v>443</v>
      </c>
      <c r="AA1774" s="17" t="s">
        <v>443</v>
      </c>
      <c r="AB1774" s="17" t="s">
        <v>444</v>
      </c>
      <c r="AC1774">
        <v>0</v>
      </c>
      <c r="AD1774">
        <v>0</v>
      </c>
      <c r="AE1774">
        <v>0</v>
      </c>
      <c r="AF1774">
        <v>2022</v>
      </c>
      <c r="AG1774" s="1">
        <v>44562</v>
      </c>
      <c r="AH1774" s="1">
        <v>44773</v>
      </c>
      <c r="AI1774" s="1">
        <v>44785</v>
      </c>
      <c r="AJ1774" s="17" t="s">
        <v>34</v>
      </c>
      <c r="AK1774" s="17" t="s">
        <v>35</v>
      </c>
      <c r="AL1774" s="17" t="s">
        <v>10388</v>
      </c>
      <c r="AM1774" s="17">
        <f>MONTH(EMPENHO[[#This Row],[data_empenho]])</f>
        <v>3</v>
      </c>
    </row>
    <row r="1775" spans="1:39" x14ac:dyDescent="0.25">
      <c r="A1775">
        <v>8</v>
      </c>
      <c r="B1775">
        <v>801</v>
      </c>
      <c r="C1775">
        <v>10</v>
      </c>
      <c r="D1775">
        <v>272</v>
      </c>
      <c r="E1775">
        <v>20</v>
      </c>
      <c r="F1775">
        <v>0</v>
      </c>
      <c r="G1775">
        <v>21</v>
      </c>
      <c r="H1775" s="17" t="s">
        <v>1847</v>
      </c>
      <c r="I1775">
        <v>40</v>
      </c>
      <c r="J1775">
        <v>0</v>
      </c>
      <c r="K1775" s="17" t="s">
        <v>4301</v>
      </c>
      <c r="L1775" s="1">
        <v>44624</v>
      </c>
      <c r="M1775">
        <v>28448.37</v>
      </c>
      <c r="N1775" s="17" t="s">
        <v>437</v>
      </c>
      <c r="O1775">
        <v>6</v>
      </c>
      <c r="P1775" s="17" t="s">
        <v>438</v>
      </c>
      <c r="Q1775">
        <v>0</v>
      </c>
      <c r="R1775" s="17" t="s">
        <v>439</v>
      </c>
      <c r="S1775" s="17" t="s">
        <v>440</v>
      </c>
      <c r="T1775" s="17" t="s">
        <v>438</v>
      </c>
      <c r="U1775">
        <v>0</v>
      </c>
      <c r="V1775">
        <v>0</v>
      </c>
      <c r="W1775" s="17" t="s">
        <v>4302</v>
      </c>
      <c r="X1775" s="17" t="s">
        <v>442</v>
      </c>
      <c r="Y1775">
        <v>0</v>
      </c>
      <c r="Z1775" s="17" t="s">
        <v>443</v>
      </c>
      <c r="AA1775" s="17" t="s">
        <v>443</v>
      </c>
      <c r="AB1775" s="17" t="s">
        <v>444</v>
      </c>
      <c r="AC1775">
        <v>0</v>
      </c>
      <c r="AD1775">
        <v>0</v>
      </c>
      <c r="AE1775">
        <v>0</v>
      </c>
      <c r="AF1775">
        <v>2022</v>
      </c>
      <c r="AG1775" s="1">
        <v>44562</v>
      </c>
      <c r="AH1775" s="1">
        <v>44773</v>
      </c>
      <c r="AI1775" s="1">
        <v>44785</v>
      </c>
      <c r="AJ1775" s="17" t="s">
        <v>34</v>
      </c>
      <c r="AK1775" s="17" t="s">
        <v>35</v>
      </c>
      <c r="AL1775" s="17" t="s">
        <v>10388</v>
      </c>
      <c r="AM1775" s="17">
        <f>MONTH(EMPENHO[[#This Row],[data_empenho]])</f>
        <v>3</v>
      </c>
    </row>
    <row r="1776" spans="1:39" x14ac:dyDescent="0.25">
      <c r="A1776">
        <v>8</v>
      </c>
      <c r="B1776">
        <v>801</v>
      </c>
      <c r="C1776">
        <v>10</v>
      </c>
      <c r="D1776">
        <v>303</v>
      </c>
      <c r="E1776">
        <v>8</v>
      </c>
      <c r="F1776">
        <v>0</v>
      </c>
      <c r="G1776">
        <v>2101</v>
      </c>
      <c r="H1776" s="17" t="s">
        <v>582</v>
      </c>
      <c r="I1776">
        <v>40</v>
      </c>
      <c r="J1776">
        <v>0</v>
      </c>
      <c r="K1776" s="17" t="s">
        <v>4303</v>
      </c>
      <c r="L1776" s="1">
        <v>44624</v>
      </c>
      <c r="M1776">
        <v>3300</v>
      </c>
      <c r="N1776" s="17" t="s">
        <v>437</v>
      </c>
      <c r="O1776">
        <v>7689</v>
      </c>
      <c r="P1776" s="17" t="s">
        <v>438</v>
      </c>
      <c r="Q1776">
        <v>0</v>
      </c>
      <c r="R1776" s="17" t="s">
        <v>439</v>
      </c>
      <c r="S1776" s="17" t="s">
        <v>440</v>
      </c>
      <c r="T1776" s="17" t="s">
        <v>438</v>
      </c>
      <c r="U1776">
        <v>39</v>
      </c>
      <c r="V1776">
        <v>2022</v>
      </c>
      <c r="W1776" s="17" t="s">
        <v>4304</v>
      </c>
      <c r="X1776" s="17" t="s">
        <v>465</v>
      </c>
      <c r="Y1776">
        <v>1</v>
      </c>
      <c r="Z1776" s="17" t="s">
        <v>443</v>
      </c>
      <c r="AA1776" s="17" t="s">
        <v>443</v>
      </c>
      <c r="AB1776" s="17" t="s">
        <v>444</v>
      </c>
      <c r="AC1776">
        <v>0</v>
      </c>
      <c r="AD1776">
        <v>0</v>
      </c>
      <c r="AE1776">
        <v>0</v>
      </c>
      <c r="AF1776">
        <v>2022</v>
      </c>
      <c r="AG1776" s="1">
        <v>44562</v>
      </c>
      <c r="AH1776" s="1">
        <v>44773</v>
      </c>
      <c r="AI1776" s="1">
        <v>44785</v>
      </c>
      <c r="AJ1776" s="17" t="s">
        <v>34</v>
      </c>
      <c r="AK1776" s="17" t="s">
        <v>35</v>
      </c>
      <c r="AL1776" s="17" t="s">
        <v>10388</v>
      </c>
      <c r="AM1776" s="17">
        <f>MONTH(EMPENHO[[#This Row],[data_empenho]])</f>
        <v>3</v>
      </c>
    </row>
    <row r="1777" spans="1:39" x14ac:dyDescent="0.25">
      <c r="A1777">
        <v>8</v>
      </c>
      <c r="B1777">
        <v>801</v>
      </c>
      <c r="C1777">
        <v>10</v>
      </c>
      <c r="D1777">
        <v>301</v>
      </c>
      <c r="E1777">
        <v>6</v>
      </c>
      <c r="F1777">
        <v>0</v>
      </c>
      <c r="G1777">
        <v>2105</v>
      </c>
      <c r="H1777" s="17" t="s">
        <v>828</v>
      </c>
      <c r="I1777">
        <v>40</v>
      </c>
      <c r="J1777">
        <v>0</v>
      </c>
      <c r="K1777" s="17" t="s">
        <v>4305</v>
      </c>
      <c r="L1777" s="1">
        <v>44624</v>
      </c>
      <c r="M1777">
        <v>3672</v>
      </c>
      <c r="N1777" s="17" t="s">
        <v>437</v>
      </c>
      <c r="O1777">
        <v>3786</v>
      </c>
      <c r="P1777" s="17" t="s">
        <v>438</v>
      </c>
      <c r="Q1777">
        <v>0</v>
      </c>
      <c r="R1777" s="17" t="s">
        <v>480</v>
      </c>
      <c r="S1777" s="17" t="s">
        <v>653</v>
      </c>
      <c r="T1777" s="17" t="s">
        <v>438</v>
      </c>
      <c r="U1777">
        <v>48</v>
      </c>
      <c r="V1777">
        <v>2021</v>
      </c>
      <c r="W1777" s="17" t="s">
        <v>4306</v>
      </c>
      <c r="X1777" s="17" t="s">
        <v>482</v>
      </c>
      <c r="Y1777">
        <v>7</v>
      </c>
      <c r="Z1777" s="17" t="s">
        <v>443</v>
      </c>
      <c r="AA1777" s="17" t="s">
        <v>443</v>
      </c>
      <c r="AB1777" s="17" t="s">
        <v>444</v>
      </c>
      <c r="AC1777">
        <v>0</v>
      </c>
      <c r="AD1777">
        <v>0</v>
      </c>
      <c r="AE1777">
        <v>0</v>
      </c>
      <c r="AF1777">
        <v>2022</v>
      </c>
      <c r="AG1777" s="1">
        <v>44562</v>
      </c>
      <c r="AH1777" s="1">
        <v>44773</v>
      </c>
      <c r="AI1777" s="1">
        <v>44785</v>
      </c>
      <c r="AJ1777" s="17" t="s">
        <v>34</v>
      </c>
      <c r="AK1777" s="17" t="s">
        <v>35</v>
      </c>
      <c r="AL1777" s="17" t="s">
        <v>10388</v>
      </c>
      <c r="AM1777" s="17">
        <f>MONTH(EMPENHO[[#This Row],[data_empenho]])</f>
        <v>3</v>
      </c>
    </row>
    <row r="1778" spans="1:39" x14ac:dyDescent="0.25">
      <c r="A1778">
        <v>8</v>
      </c>
      <c r="B1778">
        <v>801</v>
      </c>
      <c r="C1778">
        <v>10</v>
      </c>
      <c r="D1778">
        <v>303</v>
      </c>
      <c r="E1778">
        <v>8</v>
      </c>
      <c r="F1778">
        <v>0</v>
      </c>
      <c r="G1778">
        <v>2099</v>
      </c>
      <c r="H1778" s="17" t="s">
        <v>582</v>
      </c>
      <c r="I1778">
        <v>4500</v>
      </c>
      <c r="J1778">
        <v>0</v>
      </c>
      <c r="K1778" s="17" t="s">
        <v>4307</v>
      </c>
      <c r="L1778" s="1">
        <v>44624</v>
      </c>
      <c r="M1778">
        <v>6250</v>
      </c>
      <c r="N1778" s="17" t="s">
        <v>437</v>
      </c>
      <c r="O1778">
        <v>8038</v>
      </c>
      <c r="P1778" s="17" t="s">
        <v>438</v>
      </c>
      <c r="Q1778">
        <v>0</v>
      </c>
      <c r="R1778" s="17" t="s">
        <v>439</v>
      </c>
      <c r="S1778" s="17" t="s">
        <v>440</v>
      </c>
      <c r="T1778" s="17" t="s">
        <v>438</v>
      </c>
      <c r="U1778">
        <v>39</v>
      </c>
      <c r="V1778">
        <v>2022</v>
      </c>
      <c r="W1778" s="17" t="s">
        <v>4308</v>
      </c>
      <c r="X1778" s="17" t="s">
        <v>465</v>
      </c>
      <c r="Y1778">
        <v>1</v>
      </c>
      <c r="Z1778" s="17" t="s">
        <v>443</v>
      </c>
      <c r="AA1778" s="17" t="s">
        <v>443</v>
      </c>
      <c r="AB1778" s="17" t="s">
        <v>444</v>
      </c>
      <c r="AC1778">
        <v>0</v>
      </c>
      <c r="AD1778">
        <v>0</v>
      </c>
      <c r="AE1778">
        <v>0</v>
      </c>
      <c r="AF1778">
        <v>2022</v>
      </c>
      <c r="AG1778" s="1">
        <v>44562</v>
      </c>
      <c r="AH1778" s="1">
        <v>44773</v>
      </c>
      <c r="AI1778" s="1">
        <v>44785</v>
      </c>
      <c r="AJ1778" s="17" t="s">
        <v>34</v>
      </c>
      <c r="AK1778" s="17" t="s">
        <v>35</v>
      </c>
      <c r="AL1778" s="17" t="s">
        <v>10388</v>
      </c>
      <c r="AM1778" s="17">
        <f>MONTH(EMPENHO[[#This Row],[data_empenho]])</f>
        <v>3</v>
      </c>
    </row>
    <row r="1779" spans="1:39" x14ac:dyDescent="0.25">
      <c r="A1779">
        <v>10</v>
      </c>
      <c r="B1779">
        <v>1002</v>
      </c>
      <c r="C1779">
        <v>20</v>
      </c>
      <c r="D1779">
        <v>608</v>
      </c>
      <c r="E1779">
        <v>4</v>
      </c>
      <c r="F1779">
        <v>0</v>
      </c>
      <c r="G1779">
        <v>1055</v>
      </c>
      <c r="H1779" s="17" t="s">
        <v>679</v>
      </c>
      <c r="I1779">
        <v>1</v>
      </c>
      <c r="J1779">
        <v>0</v>
      </c>
      <c r="K1779" s="17" t="s">
        <v>4309</v>
      </c>
      <c r="L1779" s="1">
        <v>44624</v>
      </c>
      <c r="M1779">
        <v>2990</v>
      </c>
      <c r="N1779" s="17" t="s">
        <v>437</v>
      </c>
      <c r="O1779">
        <v>8106</v>
      </c>
      <c r="P1779" s="17" t="s">
        <v>438</v>
      </c>
      <c r="Q1779">
        <v>0</v>
      </c>
      <c r="R1779" s="17" t="s">
        <v>480</v>
      </c>
      <c r="S1779" s="17" t="s">
        <v>653</v>
      </c>
      <c r="T1779" s="17" t="s">
        <v>438</v>
      </c>
      <c r="U1779">
        <v>4</v>
      </c>
      <c r="V1779">
        <v>2022</v>
      </c>
      <c r="W1779" s="17" t="s">
        <v>4310</v>
      </c>
      <c r="X1779" s="17" t="s">
        <v>482</v>
      </c>
      <c r="Y1779">
        <v>7</v>
      </c>
      <c r="Z1779" s="17" t="s">
        <v>443</v>
      </c>
      <c r="AA1779" s="17" t="s">
        <v>443</v>
      </c>
      <c r="AB1779" s="17" t="s">
        <v>444</v>
      </c>
      <c r="AC1779">
        <v>0</v>
      </c>
      <c r="AD1779">
        <v>0</v>
      </c>
      <c r="AE1779">
        <v>0</v>
      </c>
      <c r="AF1779">
        <v>2022</v>
      </c>
      <c r="AG1779" s="1">
        <v>44562</v>
      </c>
      <c r="AH1779" s="1">
        <v>44773</v>
      </c>
      <c r="AI1779" s="1">
        <v>44785</v>
      </c>
      <c r="AJ1779" s="17" t="s">
        <v>34</v>
      </c>
      <c r="AK1779" s="17" t="s">
        <v>35</v>
      </c>
      <c r="AL1779" s="17" t="s">
        <v>10388</v>
      </c>
      <c r="AM1779" s="17">
        <f>MONTH(EMPENHO[[#This Row],[data_empenho]])</f>
        <v>3</v>
      </c>
    </row>
    <row r="1780" spans="1:39" x14ac:dyDescent="0.25">
      <c r="A1780">
        <v>9</v>
      </c>
      <c r="B1780">
        <v>902</v>
      </c>
      <c r="C1780">
        <v>8</v>
      </c>
      <c r="D1780">
        <v>241</v>
      </c>
      <c r="E1780">
        <v>11</v>
      </c>
      <c r="F1780">
        <v>0</v>
      </c>
      <c r="G1780">
        <v>2011</v>
      </c>
      <c r="H1780" s="17" t="s">
        <v>504</v>
      </c>
      <c r="I1780">
        <v>1</v>
      </c>
      <c r="J1780">
        <v>0</v>
      </c>
      <c r="K1780" s="17" t="s">
        <v>4311</v>
      </c>
      <c r="L1780" s="1">
        <v>44624</v>
      </c>
      <c r="M1780">
        <v>2750</v>
      </c>
      <c r="N1780" s="17" t="s">
        <v>437</v>
      </c>
      <c r="O1780">
        <v>4813</v>
      </c>
      <c r="P1780" s="17" t="s">
        <v>438</v>
      </c>
      <c r="Q1780">
        <v>0</v>
      </c>
      <c r="R1780" s="17" t="s">
        <v>439</v>
      </c>
      <c r="S1780" s="17" t="s">
        <v>440</v>
      </c>
      <c r="T1780" s="17" t="s">
        <v>438</v>
      </c>
      <c r="U1780">
        <v>0</v>
      </c>
      <c r="V1780">
        <v>0</v>
      </c>
      <c r="W1780" s="17" t="s">
        <v>4312</v>
      </c>
      <c r="X1780" s="17" t="s">
        <v>465</v>
      </c>
      <c r="Y1780">
        <v>1</v>
      </c>
      <c r="Z1780" s="17" t="s">
        <v>443</v>
      </c>
      <c r="AA1780" s="17" t="s">
        <v>443</v>
      </c>
      <c r="AB1780" s="17" t="s">
        <v>444</v>
      </c>
      <c r="AC1780">
        <v>0</v>
      </c>
      <c r="AD1780">
        <v>0</v>
      </c>
      <c r="AE1780">
        <v>0</v>
      </c>
      <c r="AF1780">
        <v>2022</v>
      </c>
      <c r="AG1780" s="1">
        <v>44562</v>
      </c>
      <c r="AH1780" s="1">
        <v>44773</v>
      </c>
      <c r="AI1780" s="1">
        <v>44785</v>
      </c>
      <c r="AJ1780" s="17" t="s">
        <v>34</v>
      </c>
      <c r="AK1780" s="17" t="s">
        <v>35</v>
      </c>
      <c r="AL1780" s="17" t="s">
        <v>10388</v>
      </c>
      <c r="AM1780" s="17">
        <f>MONTH(EMPENHO[[#This Row],[data_empenho]])</f>
        <v>3</v>
      </c>
    </row>
    <row r="1781" spans="1:39" x14ac:dyDescent="0.25">
      <c r="A1781">
        <v>9</v>
      </c>
      <c r="B1781">
        <v>904</v>
      </c>
      <c r="C1781">
        <v>8</v>
      </c>
      <c r="D1781">
        <v>243</v>
      </c>
      <c r="E1781">
        <v>11</v>
      </c>
      <c r="F1781">
        <v>0</v>
      </c>
      <c r="G1781">
        <v>2107</v>
      </c>
      <c r="H1781" s="17" t="s">
        <v>478</v>
      </c>
      <c r="I1781">
        <v>1</v>
      </c>
      <c r="J1781">
        <v>0</v>
      </c>
      <c r="K1781" s="17" t="s">
        <v>4313</v>
      </c>
      <c r="L1781" s="1">
        <v>44624</v>
      </c>
      <c r="M1781">
        <v>1048.5</v>
      </c>
      <c r="N1781" s="17" t="s">
        <v>437</v>
      </c>
      <c r="O1781">
        <v>8264</v>
      </c>
      <c r="P1781" s="17" t="s">
        <v>438</v>
      </c>
      <c r="Q1781">
        <v>0</v>
      </c>
      <c r="R1781" s="17" t="s">
        <v>480</v>
      </c>
      <c r="S1781" s="17" t="s">
        <v>653</v>
      </c>
      <c r="T1781" s="17" t="s">
        <v>438</v>
      </c>
      <c r="U1781">
        <v>56</v>
      </c>
      <c r="V1781">
        <v>2021</v>
      </c>
      <c r="W1781" s="17" t="s">
        <v>4314</v>
      </c>
      <c r="X1781" s="17" t="s">
        <v>482</v>
      </c>
      <c r="Y1781">
        <v>7</v>
      </c>
      <c r="Z1781" s="17" t="s">
        <v>443</v>
      </c>
      <c r="AA1781" s="17" t="s">
        <v>443</v>
      </c>
      <c r="AB1781" s="17" t="s">
        <v>444</v>
      </c>
      <c r="AC1781">
        <v>0</v>
      </c>
      <c r="AD1781">
        <v>0</v>
      </c>
      <c r="AE1781">
        <v>0</v>
      </c>
      <c r="AF1781">
        <v>2022</v>
      </c>
      <c r="AG1781" s="1">
        <v>44562</v>
      </c>
      <c r="AH1781" s="1">
        <v>44773</v>
      </c>
      <c r="AI1781" s="1">
        <v>44785</v>
      </c>
      <c r="AJ1781" s="17" t="s">
        <v>34</v>
      </c>
      <c r="AK1781" s="17" t="s">
        <v>35</v>
      </c>
      <c r="AL1781" s="17" t="s">
        <v>10388</v>
      </c>
      <c r="AM1781" s="17">
        <f>MONTH(EMPENHO[[#This Row],[data_empenho]])</f>
        <v>3</v>
      </c>
    </row>
    <row r="1782" spans="1:39" x14ac:dyDescent="0.25">
      <c r="A1782">
        <v>9</v>
      </c>
      <c r="B1782">
        <v>902</v>
      </c>
      <c r="C1782">
        <v>8</v>
      </c>
      <c r="D1782">
        <v>244</v>
      </c>
      <c r="E1782">
        <v>11</v>
      </c>
      <c r="F1782">
        <v>0</v>
      </c>
      <c r="G1782">
        <v>2016</v>
      </c>
      <c r="H1782" s="17" t="s">
        <v>478</v>
      </c>
      <c r="I1782">
        <v>1038</v>
      </c>
      <c r="J1782">
        <v>0</v>
      </c>
      <c r="K1782" s="17" t="s">
        <v>4315</v>
      </c>
      <c r="L1782" s="1">
        <v>44624</v>
      </c>
      <c r="M1782">
        <v>1258.2</v>
      </c>
      <c r="N1782" s="17" t="s">
        <v>437</v>
      </c>
      <c r="O1782">
        <v>8264</v>
      </c>
      <c r="P1782" s="17" t="s">
        <v>438</v>
      </c>
      <c r="Q1782">
        <v>0</v>
      </c>
      <c r="R1782" s="17" t="s">
        <v>480</v>
      </c>
      <c r="S1782" s="17" t="s">
        <v>653</v>
      </c>
      <c r="T1782" s="17" t="s">
        <v>438</v>
      </c>
      <c r="U1782">
        <v>56</v>
      </c>
      <c r="V1782">
        <v>2021</v>
      </c>
      <c r="W1782" s="17" t="s">
        <v>4316</v>
      </c>
      <c r="X1782" s="17" t="s">
        <v>482</v>
      </c>
      <c r="Y1782">
        <v>7</v>
      </c>
      <c r="Z1782" s="17" t="s">
        <v>443</v>
      </c>
      <c r="AA1782" s="17" t="s">
        <v>443</v>
      </c>
      <c r="AB1782" s="17" t="s">
        <v>444</v>
      </c>
      <c r="AC1782">
        <v>0</v>
      </c>
      <c r="AD1782">
        <v>0</v>
      </c>
      <c r="AE1782">
        <v>0</v>
      </c>
      <c r="AF1782">
        <v>2022</v>
      </c>
      <c r="AG1782" s="1">
        <v>44562</v>
      </c>
      <c r="AH1782" s="1">
        <v>44773</v>
      </c>
      <c r="AI1782" s="1">
        <v>44785</v>
      </c>
      <c r="AJ1782" s="17" t="s">
        <v>34</v>
      </c>
      <c r="AK1782" s="17" t="s">
        <v>35</v>
      </c>
      <c r="AL1782" s="17" t="s">
        <v>10388</v>
      </c>
      <c r="AM1782" s="17">
        <f>MONTH(EMPENHO[[#This Row],[data_empenho]])</f>
        <v>3</v>
      </c>
    </row>
    <row r="1783" spans="1:39" x14ac:dyDescent="0.25">
      <c r="A1783">
        <v>9</v>
      </c>
      <c r="B1783">
        <v>902</v>
      </c>
      <c r="C1783">
        <v>8</v>
      </c>
      <c r="D1783">
        <v>244</v>
      </c>
      <c r="E1783">
        <v>11</v>
      </c>
      <c r="F1783">
        <v>0</v>
      </c>
      <c r="G1783">
        <v>2016</v>
      </c>
      <c r="H1783" s="17" t="s">
        <v>828</v>
      </c>
      <c r="I1783">
        <v>1038</v>
      </c>
      <c r="J1783">
        <v>0</v>
      </c>
      <c r="K1783" s="17" t="s">
        <v>4317</v>
      </c>
      <c r="L1783" s="1">
        <v>44624</v>
      </c>
      <c r="M1783">
        <v>231</v>
      </c>
      <c r="N1783" s="17" t="s">
        <v>437</v>
      </c>
      <c r="O1783">
        <v>5965</v>
      </c>
      <c r="P1783" s="17" t="s">
        <v>438</v>
      </c>
      <c r="Q1783">
        <v>0</v>
      </c>
      <c r="R1783" s="17" t="s">
        <v>480</v>
      </c>
      <c r="S1783" s="17" t="s">
        <v>653</v>
      </c>
      <c r="T1783" s="17" t="s">
        <v>438</v>
      </c>
      <c r="U1783">
        <v>39</v>
      </c>
      <c r="V1783">
        <v>2021</v>
      </c>
      <c r="W1783" s="17" t="s">
        <v>4318</v>
      </c>
      <c r="X1783" s="17" t="s">
        <v>482</v>
      </c>
      <c r="Y1783">
        <v>7</v>
      </c>
      <c r="Z1783" s="17" t="s">
        <v>443</v>
      </c>
      <c r="AA1783" s="17" t="s">
        <v>443</v>
      </c>
      <c r="AB1783" s="17" t="s">
        <v>444</v>
      </c>
      <c r="AC1783">
        <v>0</v>
      </c>
      <c r="AD1783">
        <v>0</v>
      </c>
      <c r="AE1783">
        <v>0</v>
      </c>
      <c r="AF1783">
        <v>2022</v>
      </c>
      <c r="AG1783" s="1">
        <v>44562</v>
      </c>
      <c r="AH1783" s="1">
        <v>44773</v>
      </c>
      <c r="AI1783" s="1">
        <v>44785</v>
      </c>
      <c r="AJ1783" s="17" t="s">
        <v>34</v>
      </c>
      <c r="AK1783" s="17" t="s">
        <v>35</v>
      </c>
      <c r="AL1783" s="17" t="s">
        <v>10388</v>
      </c>
      <c r="AM1783" s="17">
        <f>MONTH(EMPENHO[[#This Row],[data_empenho]])</f>
        <v>3</v>
      </c>
    </row>
    <row r="1784" spans="1:39" x14ac:dyDescent="0.25">
      <c r="A1784">
        <v>8</v>
      </c>
      <c r="B1784">
        <v>801</v>
      </c>
      <c r="C1784">
        <v>10</v>
      </c>
      <c r="D1784">
        <v>303</v>
      </c>
      <c r="E1784">
        <v>8</v>
      </c>
      <c r="F1784">
        <v>0</v>
      </c>
      <c r="G1784">
        <v>2100</v>
      </c>
      <c r="H1784" s="17" t="s">
        <v>657</v>
      </c>
      <c r="I1784">
        <v>4050</v>
      </c>
      <c r="J1784">
        <v>0</v>
      </c>
      <c r="K1784" s="17" t="s">
        <v>4319</v>
      </c>
      <c r="L1784" s="1">
        <v>44627</v>
      </c>
      <c r="M1784">
        <v>34450</v>
      </c>
      <c r="N1784" s="17" t="s">
        <v>437</v>
      </c>
      <c r="O1784">
        <v>7494</v>
      </c>
      <c r="P1784" s="17" t="s">
        <v>438</v>
      </c>
      <c r="Q1784">
        <v>0</v>
      </c>
      <c r="R1784" s="17" t="s">
        <v>1083</v>
      </c>
      <c r="S1784" s="17" t="s">
        <v>653</v>
      </c>
      <c r="T1784" s="17" t="s">
        <v>438</v>
      </c>
      <c r="U1784">
        <v>8</v>
      </c>
      <c r="V1784">
        <v>2021</v>
      </c>
      <c r="W1784" s="17" t="s">
        <v>4320</v>
      </c>
      <c r="X1784" s="17" t="s">
        <v>1085</v>
      </c>
      <c r="Y1784">
        <v>7</v>
      </c>
      <c r="Z1784" s="17" t="s">
        <v>443</v>
      </c>
      <c r="AA1784" s="17" t="s">
        <v>443</v>
      </c>
      <c r="AB1784" s="17" t="s">
        <v>444</v>
      </c>
      <c r="AC1784">
        <v>0</v>
      </c>
      <c r="AD1784">
        <v>0</v>
      </c>
      <c r="AE1784">
        <v>0</v>
      </c>
      <c r="AF1784">
        <v>2022</v>
      </c>
      <c r="AG1784" s="1">
        <v>44562</v>
      </c>
      <c r="AH1784" s="1">
        <v>44773</v>
      </c>
      <c r="AI1784" s="1">
        <v>44785</v>
      </c>
      <c r="AJ1784" s="17" t="s">
        <v>34</v>
      </c>
      <c r="AK1784" s="17" t="s">
        <v>35</v>
      </c>
      <c r="AL1784" s="17" t="s">
        <v>10388</v>
      </c>
      <c r="AM1784" s="17">
        <f>MONTH(EMPENHO[[#This Row],[data_empenho]])</f>
        <v>3</v>
      </c>
    </row>
    <row r="1785" spans="1:39" x14ac:dyDescent="0.25">
      <c r="A1785">
        <v>6</v>
      </c>
      <c r="B1785">
        <v>603</v>
      </c>
      <c r="C1785">
        <v>26</v>
      </c>
      <c r="D1785">
        <v>782</v>
      </c>
      <c r="E1785">
        <v>17</v>
      </c>
      <c r="F1785">
        <v>0</v>
      </c>
      <c r="G1785">
        <v>2073</v>
      </c>
      <c r="H1785" s="17" t="s">
        <v>698</v>
      </c>
      <c r="I1785">
        <v>1</v>
      </c>
      <c r="J1785">
        <v>0</v>
      </c>
      <c r="K1785" s="17" t="s">
        <v>4321</v>
      </c>
      <c r="L1785" s="1">
        <v>44627</v>
      </c>
      <c r="M1785">
        <v>153.16</v>
      </c>
      <c r="N1785" s="17" t="s">
        <v>437</v>
      </c>
      <c r="O1785">
        <v>4041</v>
      </c>
      <c r="P1785" s="17" t="s">
        <v>438</v>
      </c>
      <c r="Q1785">
        <v>0</v>
      </c>
      <c r="R1785" s="17" t="s">
        <v>439</v>
      </c>
      <c r="S1785" s="17" t="s">
        <v>440</v>
      </c>
      <c r="T1785" s="17" t="s">
        <v>438</v>
      </c>
      <c r="U1785">
        <v>0</v>
      </c>
      <c r="V1785">
        <v>0</v>
      </c>
      <c r="W1785" s="17" t="s">
        <v>4322</v>
      </c>
      <c r="X1785" s="17" t="s">
        <v>465</v>
      </c>
      <c r="Y1785">
        <v>1</v>
      </c>
      <c r="Z1785" s="17" t="s">
        <v>443</v>
      </c>
      <c r="AA1785" s="17" t="s">
        <v>443</v>
      </c>
      <c r="AB1785" s="17" t="s">
        <v>444</v>
      </c>
      <c r="AC1785">
        <v>0</v>
      </c>
      <c r="AD1785">
        <v>0</v>
      </c>
      <c r="AE1785">
        <v>0</v>
      </c>
      <c r="AF1785">
        <v>2022</v>
      </c>
      <c r="AG1785" s="1">
        <v>44562</v>
      </c>
      <c r="AH1785" s="1">
        <v>44773</v>
      </c>
      <c r="AI1785" s="1">
        <v>44785</v>
      </c>
      <c r="AJ1785" s="17" t="s">
        <v>34</v>
      </c>
      <c r="AK1785" s="17" t="s">
        <v>35</v>
      </c>
      <c r="AL1785" s="17" t="s">
        <v>10388</v>
      </c>
      <c r="AM1785" s="17">
        <f>MONTH(EMPENHO[[#This Row],[data_empenho]])</f>
        <v>3</v>
      </c>
    </row>
    <row r="1786" spans="1:39" x14ac:dyDescent="0.25">
      <c r="A1786">
        <v>7</v>
      </c>
      <c r="B1786">
        <v>702</v>
      </c>
      <c r="C1786">
        <v>15</v>
      </c>
      <c r="D1786">
        <v>451</v>
      </c>
      <c r="E1786">
        <v>17</v>
      </c>
      <c r="F1786">
        <v>0</v>
      </c>
      <c r="G1786">
        <v>2002</v>
      </c>
      <c r="H1786" s="17" t="s">
        <v>828</v>
      </c>
      <c r="I1786">
        <v>1</v>
      </c>
      <c r="J1786">
        <v>0</v>
      </c>
      <c r="K1786" s="17" t="s">
        <v>4323</v>
      </c>
      <c r="L1786" s="1">
        <v>44627</v>
      </c>
      <c r="M1786">
        <v>400</v>
      </c>
      <c r="N1786" s="17" t="s">
        <v>437</v>
      </c>
      <c r="O1786">
        <v>7417</v>
      </c>
      <c r="P1786" s="17" t="s">
        <v>438</v>
      </c>
      <c r="Q1786">
        <v>0</v>
      </c>
      <c r="R1786" s="17" t="s">
        <v>439</v>
      </c>
      <c r="S1786" s="17" t="s">
        <v>440</v>
      </c>
      <c r="T1786" s="17" t="s">
        <v>438</v>
      </c>
      <c r="U1786">
        <v>0</v>
      </c>
      <c r="V1786">
        <v>0</v>
      </c>
      <c r="W1786" s="17" t="s">
        <v>4324</v>
      </c>
      <c r="X1786" s="17" t="s">
        <v>465</v>
      </c>
      <c r="Y1786">
        <v>1</v>
      </c>
      <c r="Z1786" s="17" t="s">
        <v>443</v>
      </c>
      <c r="AA1786" s="17" t="s">
        <v>443</v>
      </c>
      <c r="AB1786" s="17" t="s">
        <v>444</v>
      </c>
      <c r="AC1786">
        <v>0</v>
      </c>
      <c r="AD1786">
        <v>0</v>
      </c>
      <c r="AE1786">
        <v>0</v>
      </c>
      <c r="AF1786">
        <v>2022</v>
      </c>
      <c r="AG1786" s="1">
        <v>44562</v>
      </c>
      <c r="AH1786" s="1">
        <v>44773</v>
      </c>
      <c r="AI1786" s="1">
        <v>44785</v>
      </c>
      <c r="AJ1786" s="17" t="s">
        <v>34</v>
      </c>
      <c r="AK1786" s="17" t="s">
        <v>35</v>
      </c>
      <c r="AL1786" s="17" t="s">
        <v>10388</v>
      </c>
      <c r="AM1786" s="17">
        <f>MONTH(EMPENHO[[#This Row],[data_empenho]])</f>
        <v>3</v>
      </c>
    </row>
    <row r="1787" spans="1:39" x14ac:dyDescent="0.25">
      <c r="A1787">
        <v>7</v>
      </c>
      <c r="B1787">
        <v>702</v>
      </c>
      <c r="C1787">
        <v>15</v>
      </c>
      <c r="D1787">
        <v>451</v>
      </c>
      <c r="E1787">
        <v>17</v>
      </c>
      <c r="F1787">
        <v>0</v>
      </c>
      <c r="G1787">
        <v>2002</v>
      </c>
      <c r="H1787" s="17" t="s">
        <v>860</v>
      </c>
      <c r="I1787">
        <v>1</v>
      </c>
      <c r="J1787">
        <v>0</v>
      </c>
      <c r="K1787" s="17" t="s">
        <v>4325</v>
      </c>
      <c r="L1787" s="1">
        <v>44627</v>
      </c>
      <c r="M1787">
        <v>550</v>
      </c>
      <c r="N1787" s="17" t="s">
        <v>437</v>
      </c>
      <c r="O1787">
        <v>7417</v>
      </c>
      <c r="P1787" s="17" t="s">
        <v>438</v>
      </c>
      <c r="Q1787">
        <v>0</v>
      </c>
      <c r="R1787" s="17" t="s">
        <v>439</v>
      </c>
      <c r="S1787" s="17" t="s">
        <v>440</v>
      </c>
      <c r="T1787" s="17" t="s">
        <v>438</v>
      </c>
      <c r="U1787">
        <v>0</v>
      </c>
      <c r="V1787">
        <v>0</v>
      </c>
      <c r="W1787" s="17" t="s">
        <v>4326</v>
      </c>
      <c r="X1787" s="17" t="s">
        <v>465</v>
      </c>
      <c r="Y1787">
        <v>1</v>
      </c>
      <c r="Z1787" s="17" t="s">
        <v>443</v>
      </c>
      <c r="AA1787" s="17" t="s">
        <v>443</v>
      </c>
      <c r="AB1787" s="17" t="s">
        <v>444</v>
      </c>
      <c r="AC1787">
        <v>0</v>
      </c>
      <c r="AD1787">
        <v>0</v>
      </c>
      <c r="AE1787">
        <v>0</v>
      </c>
      <c r="AF1787">
        <v>2022</v>
      </c>
      <c r="AG1787" s="1">
        <v>44562</v>
      </c>
      <c r="AH1787" s="1">
        <v>44773</v>
      </c>
      <c r="AI1787" s="1">
        <v>44785</v>
      </c>
      <c r="AJ1787" s="17" t="s">
        <v>34</v>
      </c>
      <c r="AK1787" s="17" t="s">
        <v>35</v>
      </c>
      <c r="AL1787" s="17" t="s">
        <v>10388</v>
      </c>
      <c r="AM1787" s="17">
        <f>MONTH(EMPENHO[[#This Row],[data_empenho]])</f>
        <v>3</v>
      </c>
    </row>
    <row r="1788" spans="1:39" x14ac:dyDescent="0.25">
      <c r="A1788">
        <v>8</v>
      </c>
      <c r="B1788">
        <v>801</v>
      </c>
      <c r="C1788">
        <v>10</v>
      </c>
      <c r="D1788">
        <v>303</v>
      </c>
      <c r="E1788">
        <v>8</v>
      </c>
      <c r="F1788">
        <v>0</v>
      </c>
      <c r="G1788">
        <v>2100</v>
      </c>
      <c r="H1788" s="17" t="s">
        <v>662</v>
      </c>
      <c r="I1788">
        <v>40</v>
      </c>
      <c r="J1788">
        <v>0</v>
      </c>
      <c r="K1788" s="17" t="s">
        <v>4327</v>
      </c>
      <c r="L1788" s="1">
        <v>44627</v>
      </c>
      <c r="M1788">
        <v>44.9</v>
      </c>
      <c r="N1788" s="17" t="s">
        <v>437</v>
      </c>
      <c r="O1788">
        <v>4763</v>
      </c>
      <c r="P1788" s="17" t="s">
        <v>438</v>
      </c>
      <c r="Q1788">
        <v>0</v>
      </c>
      <c r="R1788" s="17" t="s">
        <v>439</v>
      </c>
      <c r="S1788" s="17" t="s">
        <v>440</v>
      </c>
      <c r="T1788" s="17" t="s">
        <v>438</v>
      </c>
      <c r="U1788">
        <v>0</v>
      </c>
      <c r="V1788">
        <v>0</v>
      </c>
      <c r="W1788" s="17" t="s">
        <v>4328</v>
      </c>
      <c r="X1788" s="17" t="s">
        <v>465</v>
      </c>
      <c r="Y1788">
        <v>1</v>
      </c>
      <c r="Z1788" s="17" t="s">
        <v>443</v>
      </c>
      <c r="AA1788" s="17" t="s">
        <v>443</v>
      </c>
      <c r="AB1788" s="17" t="s">
        <v>444</v>
      </c>
      <c r="AC1788">
        <v>0</v>
      </c>
      <c r="AD1788">
        <v>0</v>
      </c>
      <c r="AE1788">
        <v>0</v>
      </c>
      <c r="AF1788">
        <v>2022</v>
      </c>
      <c r="AG1788" s="1">
        <v>44562</v>
      </c>
      <c r="AH1788" s="1">
        <v>44773</v>
      </c>
      <c r="AI1788" s="1">
        <v>44785</v>
      </c>
      <c r="AJ1788" s="17" t="s">
        <v>34</v>
      </c>
      <c r="AK1788" s="17" t="s">
        <v>35</v>
      </c>
      <c r="AL1788" s="17" t="s">
        <v>10388</v>
      </c>
      <c r="AM1788" s="17">
        <f>MONTH(EMPENHO[[#This Row],[data_empenho]])</f>
        <v>3</v>
      </c>
    </row>
    <row r="1789" spans="1:39" x14ac:dyDescent="0.25">
      <c r="A1789">
        <v>8</v>
      </c>
      <c r="B1789">
        <v>801</v>
      </c>
      <c r="C1789">
        <v>10</v>
      </c>
      <c r="D1789">
        <v>301</v>
      </c>
      <c r="E1789">
        <v>6</v>
      </c>
      <c r="F1789">
        <v>0</v>
      </c>
      <c r="G1789">
        <v>2105</v>
      </c>
      <c r="H1789" s="17" t="s">
        <v>860</v>
      </c>
      <c r="I1789">
        <v>40</v>
      </c>
      <c r="J1789">
        <v>0</v>
      </c>
      <c r="K1789" s="17" t="s">
        <v>4329</v>
      </c>
      <c r="L1789" s="1">
        <v>44627</v>
      </c>
      <c r="M1789">
        <v>529</v>
      </c>
      <c r="N1789" s="17" t="s">
        <v>437</v>
      </c>
      <c r="O1789">
        <v>7859</v>
      </c>
      <c r="P1789" s="17" t="s">
        <v>438</v>
      </c>
      <c r="Q1789">
        <v>0</v>
      </c>
      <c r="R1789" s="17" t="s">
        <v>439</v>
      </c>
      <c r="S1789" s="17" t="s">
        <v>440</v>
      </c>
      <c r="T1789" s="17" t="s">
        <v>438</v>
      </c>
      <c r="U1789">
        <v>0</v>
      </c>
      <c r="V1789">
        <v>0</v>
      </c>
      <c r="W1789" s="17" t="s">
        <v>4330</v>
      </c>
      <c r="X1789" s="17" t="s">
        <v>465</v>
      </c>
      <c r="Y1789">
        <v>1</v>
      </c>
      <c r="Z1789" s="17" t="s">
        <v>443</v>
      </c>
      <c r="AA1789" s="17" t="s">
        <v>443</v>
      </c>
      <c r="AB1789" s="17" t="s">
        <v>444</v>
      </c>
      <c r="AC1789">
        <v>0</v>
      </c>
      <c r="AD1789">
        <v>0</v>
      </c>
      <c r="AE1789">
        <v>0</v>
      </c>
      <c r="AF1789">
        <v>2022</v>
      </c>
      <c r="AG1789" s="1">
        <v>44562</v>
      </c>
      <c r="AH1789" s="1">
        <v>44773</v>
      </c>
      <c r="AI1789" s="1">
        <v>44785</v>
      </c>
      <c r="AJ1789" s="17" t="s">
        <v>34</v>
      </c>
      <c r="AK1789" s="17" t="s">
        <v>35</v>
      </c>
      <c r="AL1789" s="17" t="s">
        <v>10388</v>
      </c>
      <c r="AM1789" s="17">
        <f>MONTH(EMPENHO[[#This Row],[data_empenho]])</f>
        <v>3</v>
      </c>
    </row>
    <row r="1790" spans="1:39" x14ac:dyDescent="0.25">
      <c r="A1790">
        <v>6</v>
      </c>
      <c r="B1790">
        <v>603</v>
      </c>
      <c r="C1790">
        <v>26</v>
      </c>
      <c r="D1790">
        <v>782</v>
      </c>
      <c r="E1790">
        <v>17</v>
      </c>
      <c r="F1790">
        <v>0</v>
      </c>
      <c r="G1790">
        <v>2073</v>
      </c>
      <c r="H1790" s="17" t="s">
        <v>981</v>
      </c>
      <c r="I1790">
        <v>1</v>
      </c>
      <c r="J1790">
        <v>0</v>
      </c>
      <c r="K1790" s="17" t="s">
        <v>4331</v>
      </c>
      <c r="L1790" s="1">
        <v>44627</v>
      </c>
      <c r="M1790">
        <v>1806.64</v>
      </c>
      <c r="N1790" s="17" t="s">
        <v>437</v>
      </c>
      <c r="O1790">
        <v>678</v>
      </c>
      <c r="P1790" s="17" t="s">
        <v>438</v>
      </c>
      <c r="Q1790">
        <v>0</v>
      </c>
      <c r="R1790" s="17" t="s">
        <v>480</v>
      </c>
      <c r="S1790" s="17" t="s">
        <v>653</v>
      </c>
      <c r="T1790" s="17" t="s">
        <v>438</v>
      </c>
      <c r="U1790">
        <v>19</v>
      </c>
      <c r="V1790">
        <v>2021</v>
      </c>
      <c r="W1790" s="17" t="s">
        <v>4332</v>
      </c>
      <c r="X1790" s="17" t="s">
        <v>482</v>
      </c>
      <c r="Y1790">
        <v>7</v>
      </c>
      <c r="Z1790" s="17" t="s">
        <v>443</v>
      </c>
      <c r="AA1790" s="17" t="s">
        <v>443</v>
      </c>
      <c r="AB1790" s="17" t="s">
        <v>444</v>
      </c>
      <c r="AC1790">
        <v>0</v>
      </c>
      <c r="AD1790">
        <v>0</v>
      </c>
      <c r="AE1790">
        <v>0</v>
      </c>
      <c r="AF1790">
        <v>2022</v>
      </c>
      <c r="AG1790" s="1">
        <v>44562</v>
      </c>
      <c r="AH1790" s="1">
        <v>44773</v>
      </c>
      <c r="AI1790" s="1">
        <v>44785</v>
      </c>
      <c r="AJ1790" s="17" t="s">
        <v>34</v>
      </c>
      <c r="AK1790" s="17" t="s">
        <v>35</v>
      </c>
      <c r="AL1790" s="17" t="s">
        <v>10388</v>
      </c>
      <c r="AM1790" s="17">
        <f>MONTH(EMPENHO[[#This Row],[data_empenho]])</f>
        <v>3</v>
      </c>
    </row>
    <row r="1791" spans="1:39" x14ac:dyDescent="0.25">
      <c r="A1791">
        <v>5</v>
      </c>
      <c r="B1791">
        <v>501</v>
      </c>
      <c r="C1791">
        <v>4</v>
      </c>
      <c r="D1791">
        <v>122</v>
      </c>
      <c r="E1791">
        <v>1</v>
      </c>
      <c r="F1791">
        <v>0</v>
      </c>
      <c r="G1791">
        <v>2022</v>
      </c>
      <c r="H1791" s="17" t="s">
        <v>4216</v>
      </c>
      <c r="I1791">
        <v>1</v>
      </c>
      <c r="J1791">
        <v>0</v>
      </c>
      <c r="K1791" s="17" t="s">
        <v>4333</v>
      </c>
      <c r="L1791" s="1">
        <v>44627</v>
      </c>
      <c r="M1791">
        <v>1897</v>
      </c>
      <c r="N1791" s="17" t="s">
        <v>437</v>
      </c>
      <c r="O1791">
        <v>8173</v>
      </c>
      <c r="P1791" s="17" t="s">
        <v>438</v>
      </c>
      <c r="Q1791">
        <v>0</v>
      </c>
      <c r="R1791" s="17" t="s">
        <v>480</v>
      </c>
      <c r="S1791" s="17" t="s">
        <v>653</v>
      </c>
      <c r="T1791" s="17" t="s">
        <v>438</v>
      </c>
      <c r="U1791">
        <v>44</v>
      </c>
      <c r="V1791">
        <v>2021</v>
      </c>
      <c r="W1791" s="17" t="s">
        <v>4334</v>
      </c>
      <c r="X1791" s="17" t="s">
        <v>482</v>
      </c>
      <c r="Y1791">
        <v>7</v>
      </c>
      <c r="Z1791" s="17" t="s">
        <v>443</v>
      </c>
      <c r="AA1791" s="17" t="s">
        <v>443</v>
      </c>
      <c r="AB1791" s="17" t="s">
        <v>444</v>
      </c>
      <c r="AC1791">
        <v>0</v>
      </c>
      <c r="AD1791">
        <v>0</v>
      </c>
      <c r="AE1791">
        <v>0</v>
      </c>
      <c r="AF1791">
        <v>2022</v>
      </c>
      <c r="AG1791" s="1">
        <v>44562</v>
      </c>
      <c r="AH1791" s="1">
        <v>44773</v>
      </c>
      <c r="AI1791" s="1">
        <v>44785</v>
      </c>
      <c r="AJ1791" s="17" t="s">
        <v>34</v>
      </c>
      <c r="AK1791" s="17" t="s">
        <v>35</v>
      </c>
      <c r="AL1791" s="17" t="s">
        <v>10388</v>
      </c>
      <c r="AM1791" s="17">
        <f>MONTH(EMPENHO[[#This Row],[data_empenho]])</f>
        <v>3</v>
      </c>
    </row>
    <row r="1792" spans="1:39" x14ac:dyDescent="0.25">
      <c r="A1792">
        <v>5</v>
      </c>
      <c r="B1792">
        <v>502</v>
      </c>
      <c r="C1792">
        <v>12</v>
      </c>
      <c r="D1792">
        <v>782</v>
      </c>
      <c r="E1792">
        <v>2</v>
      </c>
      <c r="F1792">
        <v>0</v>
      </c>
      <c r="G1792">
        <v>2035</v>
      </c>
      <c r="H1792" s="17" t="s">
        <v>828</v>
      </c>
      <c r="I1792">
        <v>1014</v>
      </c>
      <c r="J1792">
        <v>0</v>
      </c>
      <c r="K1792" s="17" t="s">
        <v>4335</v>
      </c>
      <c r="L1792" s="1">
        <v>44627</v>
      </c>
      <c r="M1792">
        <v>1956.2</v>
      </c>
      <c r="N1792" s="17" t="s">
        <v>437</v>
      </c>
      <c r="O1792">
        <v>3923</v>
      </c>
      <c r="P1792" s="17" t="s">
        <v>438</v>
      </c>
      <c r="Q1792">
        <v>0</v>
      </c>
      <c r="R1792" s="17" t="s">
        <v>480</v>
      </c>
      <c r="S1792" s="17" t="s">
        <v>653</v>
      </c>
      <c r="T1792" s="17" t="s">
        <v>438</v>
      </c>
      <c r="U1792">
        <v>8</v>
      </c>
      <c r="V1792">
        <v>2021</v>
      </c>
      <c r="W1792" s="17" t="s">
        <v>4336</v>
      </c>
      <c r="X1792" s="17" t="s">
        <v>482</v>
      </c>
      <c r="Y1792">
        <v>7</v>
      </c>
      <c r="Z1792" s="17" t="s">
        <v>443</v>
      </c>
      <c r="AA1792" s="17" t="s">
        <v>443</v>
      </c>
      <c r="AB1792" s="17" t="s">
        <v>444</v>
      </c>
      <c r="AC1792">
        <v>0</v>
      </c>
      <c r="AD1792">
        <v>0</v>
      </c>
      <c r="AE1792">
        <v>0</v>
      </c>
      <c r="AF1792">
        <v>2022</v>
      </c>
      <c r="AG1792" s="1">
        <v>44562</v>
      </c>
      <c r="AH1792" s="1">
        <v>44773</v>
      </c>
      <c r="AI1792" s="1">
        <v>44785</v>
      </c>
      <c r="AJ1792" s="17" t="s">
        <v>34</v>
      </c>
      <c r="AK1792" s="17" t="s">
        <v>35</v>
      </c>
      <c r="AL1792" s="17" t="s">
        <v>10388</v>
      </c>
      <c r="AM1792" s="17">
        <f>MONTH(EMPENHO[[#This Row],[data_empenho]])</f>
        <v>3</v>
      </c>
    </row>
    <row r="1793" spans="1:39" x14ac:dyDescent="0.25">
      <c r="A1793">
        <v>5</v>
      </c>
      <c r="B1793">
        <v>502</v>
      </c>
      <c r="C1793">
        <v>12</v>
      </c>
      <c r="D1793">
        <v>128</v>
      </c>
      <c r="E1793">
        <v>2</v>
      </c>
      <c r="F1793">
        <v>0</v>
      </c>
      <c r="G1793">
        <v>2023</v>
      </c>
      <c r="H1793" s="17" t="s">
        <v>981</v>
      </c>
      <c r="I1793">
        <v>20</v>
      </c>
      <c r="J1793">
        <v>0</v>
      </c>
      <c r="K1793" s="17" t="s">
        <v>4337</v>
      </c>
      <c r="L1793" s="1">
        <v>44627</v>
      </c>
      <c r="M1793">
        <v>337.2</v>
      </c>
      <c r="N1793" s="17" t="s">
        <v>437</v>
      </c>
      <c r="O1793">
        <v>678</v>
      </c>
      <c r="P1793" s="17" t="s">
        <v>438</v>
      </c>
      <c r="Q1793">
        <v>0</v>
      </c>
      <c r="R1793" s="17" t="s">
        <v>480</v>
      </c>
      <c r="S1793" s="17" t="s">
        <v>653</v>
      </c>
      <c r="T1793" s="17" t="s">
        <v>438</v>
      </c>
      <c r="U1793">
        <v>19</v>
      </c>
      <c r="V1793">
        <v>2021</v>
      </c>
      <c r="W1793" s="17" t="s">
        <v>4338</v>
      </c>
      <c r="X1793" s="17" t="s">
        <v>482</v>
      </c>
      <c r="Y1793">
        <v>7</v>
      </c>
      <c r="Z1793" s="17" t="s">
        <v>443</v>
      </c>
      <c r="AA1793" s="17" t="s">
        <v>443</v>
      </c>
      <c r="AB1793" s="17" t="s">
        <v>444</v>
      </c>
      <c r="AC1793">
        <v>0</v>
      </c>
      <c r="AD1793">
        <v>0</v>
      </c>
      <c r="AE1793">
        <v>0</v>
      </c>
      <c r="AF1793">
        <v>2022</v>
      </c>
      <c r="AG1793" s="1">
        <v>44562</v>
      </c>
      <c r="AH1793" s="1">
        <v>44773</v>
      </c>
      <c r="AI1793" s="1">
        <v>44785</v>
      </c>
      <c r="AJ1793" s="17" t="s">
        <v>34</v>
      </c>
      <c r="AK1793" s="17" t="s">
        <v>35</v>
      </c>
      <c r="AL1793" s="17" t="s">
        <v>10388</v>
      </c>
      <c r="AM1793" s="17">
        <f>MONTH(EMPENHO[[#This Row],[data_empenho]])</f>
        <v>3</v>
      </c>
    </row>
    <row r="1794" spans="1:39" x14ac:dyDescent="0.25">
      <c r="A1794">
        <v>6</v>
      </c>
      <c r="B1794">
        <v>603</v>
      </c>
      <c r="C1794">
        <v>26</v>
      </c>
      <c r="D1794">
        <v>782</v>
      </c>
      <c r="E1794">
        <v>17</v>
      </c>
      <c r="F1794">
        <v>0</v>
      </c>
      <c r="G1794">
        <v>2073</v>
      </c>
      <c r="H1794" s="17" t="s">
        <v>478</v>
      </c>
      <c r="I1794">
        <v>1</v>
      </c>
      <c r="J1794">
        <v>0</v>
      </c>
      <c r="K1794" s="17" t="s">
        <v>4339</v>
      </c>
      <c r="L1794" s="1">
        <v>44627</v>
      </c>
      <c r="M1794">
        <v>17250</v>
      </c>
      <c r="N1794" s="17" t="s">
        <v>437</v>
      </c>
      <c r="O1794">
        <v>8264</v>
      </c>
      <c r="P1794" s="17" t="s">
        <v>438</v>
      </c>
      <c r="Q1794">
        <v>0</v>
      </c>
      <c r="R1794" s="17" t="s">
        <v>480</v>
      </c>
      <c r="S1794" s="17" t="s">
        <v>653</v>
      </c>
      <c r="T1794" s="17" t="s">
        <v>438</v>
      </c>
      <c r="U1794">
        <v>2</v>
      </c>
      <c r="V1794">
        <v>2022</v>
      </c>
      <c r="W1794" s="17" t="s">
        <v>4340</v>
      </c>
      <c r="X1794" s="17" t="s">
        <v>482</v>
      </c>
      <c r="Y1794">
        <v>7</v>
      </c>
      <c r="Z1794" s="17" t="s">
        <v>443</v>
      </c>
      <c r="AA1794" s="17" t="s">
        <v>443</v>
      </c>
      <c r="AB1794" s="17" t="s">
        <v>444</v>
      </c>
      <c r="AC1794">
        <v>0</v>
      </c>
      <c r="AD1794">
        <v>0</v>
      </c>
      <c r="AE1794">
        <v>0</v>
      </c>
      <c r="AF1794">
        <v>2022</v>
      </c>
      <c r="AG1794" s="1">
        <v>44562</v>
      </c>
      <c r="AH1794" s="1">
        <v>44773</v>
      </c>
      <c r="AI1794" s="1">
        <v>44785</v>
      </c>
      <c r="AJ1794" s="17" t="s">
        <v>34</v>
      </c>
      <c r="AK1794" s="17" t="s">
        <v>35</v>
      </c>
      <c r="AL1794" s="17" t="s">
        <v>10388</v>
      </c>
      <c r="AM1794" s="17">
        <f>MONTH(EMPENHO[[#This Row],[data_empenho]])</f>
        <v>3</v>
      </c>
    </row>
    <row r="1795" spans="1:39" x14ac:dyDescent="0.25">
      <c r="A1795">
        <v>6</v>
      </c>
      <c r="B1795">
        <v>603</v>
      </c>
      <c r="C1795">
        <v>26</v>
      </c>
      <c r="D1795">
        <v>782</v>
      </c>
      <c r="E1795">
        <v>17</v>
      </c>
      <c r="F1795">
        <v>0</v>
      </c>
      <c r="G1795">
        <v>2073</v>
      </c>
      <c r="H1795" s="17" t="s">
        <v>478</v>
      </c>
      <c r="I1795">
        <v>1</v>
      </c>
      <c r="J1795">
        <v>0</v>
      </c>
      <c r="K1795" s="17" t="s">
        <v>4341</v>
      </c>
      <c r="L1795" s="1">
        <v>44627</v>
      </c>
      <c r="M1795">
        <v>17220</v>
      </c>
      <c r="N1795" s="17" t="s">
        <v>437</v>
      </c>
      <c r="O1795">
        <v>8264</v>
      </c>
      <c r="P1795" s="17" t="s">
        <v>438</v>
      </c>
      <c r="Q1795">
        <v>0</v>
      </c>
      <c r="R1795" s="17" t="s">
        <v>480</v>
      </c>
      <c r="S1795" s="17" t="s">
        <v>653</v>
      </c>
      <c r="T1795" s="17" t="s">
        <v>438</v>
      </c>
      <c r="U1795">
        <v>2</v>
      </c>
      <c r="V1795">
        <v>2022</v>
      </c>
      <c r="W1795" s="17" t="s">
        <v>4342</v>
      </c>
      <c r="X1795" s="17" t="s">
        <v>482</v>
      </c>
      <c r="Y1795">
        <v>7</v>
      </c>
      <c r="Z1795" s="17" t="s">
        <v>443</v>
      </c>
      <c r="AA1795" s="17" t="s">
        <v>443</v>
      </c>
      <c r="AB1795" s="17" t="s">
        <v>444</v>
      </c>
      <c r="AC1795">
        <v>0</v>
      </c>
      <c r="AD1795">
        <v>0</v>
      </c>
      <c r="AE1795">
        <v>0</v>
      </c>
      <c r="AF1795">
        <v>2022</v>
      </c>
      <c r="AG1795" s="1">
        <v>44562</v>
      </c>
      <c r="AH1795" s="1">
        <v>44773</v>
      </c>
      <c r="AI1795" s="1">
        <v>44785</v>
      </c>
      <c r="AJ1795" s="17" t="s">
        <v>34</v>
      </c>
      <c r="AK1795" s="17" t="s">
        <v>35</v>
      </c>
      <c r="AL1795" s="17" t="s">
        <v>10388</v>
      </c>
      <c r="AM1795" s="17">
        <f>MONTH(EMPENHO[[#This Row],[data_empenho]])</f>
        <v>3</v>
      </c>
    </row>
    <row r="1796" spans="1:39" x14ac:dyDescent="0.25">
      <c r="A1796">
        <v>6</v>
      </c>
      <c r="B1796">
        <v>603</v>
      </c>
      <c r="C1796">
        <v>26</v>
      </c>
      <c r="D1796">
        <v>782</v>
      </c>
      <c r="E1796">
        <v>17</v>
      </c>
      <c r="F1796">
        <v>0</v>
      </c>
      <c r="G1796">
        <v>2073</v>
      </c>
      <c r="H1796" s="17" t="s">
        <v>478</v>
      </c>
      <c r="I1796">
        <v>1</v>
      </c>
      <c r="J1796">
        <v>0</v>
      </c>
      <c r="K1796" s="17" t="s">
        <v>4343</v>
      </c>
      <c r="L1796" s="1">
        <v>44627</v>
      </c>
      <c r="M1796">
        <v>2097</v>
      </c>
      <c r="N1796" s="17" t="s">
        <v>437</v>
      </c>
      <c r="O1796">
        <v>8264</v>
      </c>
      <c r="P1796" s="17" t="s">
        <v>438</v>
      </c>
      <c r="Q1796">
        <v>0</v>
      </c>
      <c r="R1796" s="17" t="s">
        <v>480</v>
      </c>
      <c r="S1796" s="17" t="s">
        <v>653</v>
      </c>
      <c r="T1796" s="17" t="s">
        <v>438</v>
      </c>
      <c r="U1796">
        <v>56</v>
      </c>
      <c r="V1796">
        <v>2021</v>
      </c>
      <c r="W1796" s="17" t="s">
        <v>4344</v>
      </c>
      <c r="X1796" s="17" t="s">
        <v>482</v>
      </c>
      <c r="Y1796">
        <v>7</v>
      </c>
      <c r="Z1796" s="17" t="s">
        <v>443</v>
      </c>
      <c r="AA1796" s="17" t="s">
        <v>443</v>
      </c>
      <c r="AB1796" s="17" t="s">
        <v>444</v>
      </c>
      <c r="AC1796">
        <v>0</v>
      </c>
      <c r="AD1796">
        <v>0</v>
      </c>
      <c r="AE1796">
        <v>0</v>
      </c>
      <c r="AF1796">
        <v>2022</v>
      </c>
      <c r="AG1796" s="1">
        <v>44562</v>
      </c>
      <c r="AH1796" s="1">
        <v>44773</v>
      </c>
      <c r="AI1796" s="1">
        <v>44785</v>
      </c>
      <c r="AJ1796" s="17" t="s">
        <v>34</v>
      </c>
      <c r="AK1796" s="17" t="s">
        <v>35</v>
      </c>
      <c r="AL1796" s="17" t="s">
        <v>10388</v>
      </c>
      <c r="AM1796" s="17">
        <f>MONTH(EMPENHO[[#This Row],[data_empenho]])</f>
        <v>3</v>
      </c>
    </row>
    <row r="1797" spans="1:39" x14ac:dyDescent="0.25">
      <c r="A1797">
        <v>7</v>
      </c>
      <c r="B1797">
        <v>702</v>
      </c>
      <c r="C1797">
        <v>15</v>
      </c>
      <c r="D1797">
        <v>451</v>
      </c>
      <c r="E1797">
        <v>17</v>
      </c>
      <c r="F1797">
        <v>0</v>
      </c>
      <c r="G1797">
        <v>2002</v>
      </c>
      <c r="H1797" s="17" t="s">
        <v>478</v>
      </c>
      <c r="I1797">
        <v>1</v>
      </c>
      <c r="J1797">
        <v>0</v>
      </c>
      <c r="K1797" s="17" t="s">
        <v>4345</v>
      </c>
      <c r="L1797" s="1">
        <v>44627</v>
      </c>
      <c r="M1797">
        <v>2097</v>
      </c>
      <c r="N1797" s="17" t="s">
        <v>437</v>
      </c>
      <c r="O1797">
        <v>8264</v>
      </c>
      <c r="P1797" s="17" t="s">
        <v>438</v>
      </c>
      <c r="Q1797">
        <v>0</v>
      </c>
      <c r="R1797" s="17" t="s">
        <v>480</v>
      </c>
      <c r="S1797" s="17" t="s">
        <v>653</v>
      </c>
      <c r="T1797" s="17" t="s">
        <v>438</v>
      </c>
      <c r="U1797">
        <v>56</v>
      </c>
      <c r="V1797">
        <v>2021</v>
      </c>
      <c r="W1797" s="17" t="s">
        <v>4346</v>
      </c>
      <c r="X1797" s="17" t="s">
        <v>482</v>
      </c>
      <c r="Y1797">
        <v>7</v>
      </c>
      <c r="Z1797" s="17" t="s">
        <v>443</v>
      </c>
      <c r="AA1797" s="17" t="s">
        <v>443</v>
      </c>
      <c r="AB1797" s="17" t="s">
        <v>444</v>
      </c>
      <c r="AC1797">
        <v>0</v>
      </c>
      <c r="AD1797">
        <v>0</v>
      </c>
      <c r="AE1797">
        <v>0</v>
      </c>
      <c r="AF1797">
        <v>2022</v>
      </c>
      <c r="AG1797" s="1">
        <v>44562</v>
      </c>
      <c r="AH1797" s="1">
        <v>44773</v>
      </c>
      <c r="AI1797" s="1">
        <v>44785</v>
      </c>
      <c r="AJ1797" s="17" t="s">
        <v>34</v>
      </c>
      <c r="AK1797" s="17" t="s">
        <v>35</v>
      </c>
      <c r="AL1797" s="17" t="s">
        <v>10388</v>
      </c>
      <c r="AM1797" s="17">
        <f>MONTH(EMPENHO[[#This Row],[data_empenho]])</f>
        <v>3</v>
      </c>
    </row>
    <row r="1798" spans="1:39" x14ac:dyDescent="0.25">
      <c r="A1798">
        <v>7</v>
      </c>
      <c r="B1798">
        <v>702</v>
      </c>
      <c r="C1798">
        <v>15</v>
      </c>
      <c r="D1798">
        <v>451</v>
      </c>
      <c r="E1798">
        <v>17</v>
      </c>
      <c r="F1798">
        <v>0</v>
      </c>
      <c r="G1798">
        <v>2002</v>
      </c>
      <c r="H1798" s="17" t="s">
        <v>478</v>
      </c>
      <c r="I1798">
        <v>1</v>
      </c>
      <c r="J1798">
        <v>0</v>
      </c>
      <c r="K1798" s="17" t="s">
        <v>4347</v>
      </c>
      <c r="L1798" s="1">
        <v>44627</v>
      </c>
      <c r="M1798">
        <v>5740</v>
      </c>
      <c r="N1798" s="17" t="s">
        <v>437</v>
      </c>
      <c r="O1798">
        <v>8264</v>
      </c>
      <c r="P1798" s="17" t="s">
        <v>438</v>
      </c>
      <c r="Q1798">
        <v>0</v>
      </c>
      <c r="R1798" s="17" t="s">
        <v>480</v>
      </c>
      <c r="S1798" s="17" t="s">
        <v>653</v>
      </c>
      <c r="T1798" s="17" t="s">
        <v>438</v>
      </c>
      <c r="U1798">
        <v>2</v>
      </c>
      <c r="V1798">
        <v>2022</v>
      </c>
      <c r="W1798" s="17" t="s">
        <v>4348</v>
      </c>
      <c r="X1798" s="17" t="s">
        <v>482</v>
      </c>
      <c r="Y1798">
        <v>7</v>
      </c>
      <c r="Z1798" s="17" t="s">
        <v>443</v>
      </c>
      <c r="AA1798" s="17" t="s">
        <v>443</v>
      </c>
      <c r="AB1798" s="17" t="s">
        <v>444</v>
      </c>
      <c r="AC1798">
        <v>0</v>
      </c>
      <c r="AD1798">
        <v>0</v>
      </c>
      <c r="AE1798">
        <v>0</v>
      </c>
      <c r="AF1798">
        <v>2022</v>
      </c>
      <c r="AG1798" s="1">
        <v>44562</v>
      </c>
      <c r="AH1798" s="1">
        <v>44773</v>
      </c>
      <c r="AI1798" s="1">
        <v>44785</v>
      </c>
      <c r="AJ1798" s="17" t="s">
        <v>34</v>
      </c>
      <c r="AK1798" s="17" t="s">
        <v>35</v>
      </c>
      <c r="AL1798" s="17" t="s">
        <v>10388</v>
      </c>
      <c r="AM1798" s="17">
        <f>MONTH(EMPENHO[[#This Row],[data_empenho]])</f>
        <v>3</v>
      </c>
    </row>
    <row r="1799" spans="1:39" x14ac:dyDescent="0.25">
      <c r="A1799">
        <v>3</v>
      </c>
      <c r="B1799">
        <v>301</v>
      </c>
      <c r="C1799">
        <v>4</v>
      </c>
      <c r="D1799">
        <v>122</v>
      </c>
      <c r="E1799">
        <v>1</v>
      </c>
      <c r="F1799">
        <v>0</v>
      </c>
      <c r="G1799">
        <v>2067</v>
      </c>
      <c r="H1799" s="17" t="s">
        <v>651</v>
      </c>
      <c r="I1799">
        <v>1</v>
      </c>
      <c r="J1799">
        <v>0</v>
      </c>
      <c r="K1799" s="17" t="s">
        <v>4349</v>
      </c>
      <c r="L1799" s="1">
        <v>44627</v>
      </c>
      <c r="M1799">
        <v>1407.96</v>
      </c>
      <c r="N1799" s="17" t="s">
        <v>437</v>
      </c>
      <c r="O1799">
        <v>8264</v>
      </c>
      <c r="P1799" s="17" t="s">
        <v>438</v>
      </c>
      <c r="Q1799">
        <v>0</v>
      </c>
      <c r="R1799" s="17" t="s">
        <v>480</v>
      </c>
      <c r="S1799" s="17" t="s">
        <v>653</v>
      </c>
      <c r="T1799" s="17" t="s">
        <v>438</v>
      </c>
      <c r="U1799">
        <v>56</v>
      </c>
      <c r="V1799">
        <v>2021</v>
      </c>
      <c r="W1799" s="17" t="s">
        <v>4350</v>
      </c>
      <c r="X1799" s="17" t="s">
        <v>482</v>
      </c>
      <c r="Y1799">
        <v>7</v>
      </c>
      <c r="Z1799" s="17" t="s">
        <v>443</v>
      </c>
      <c r="AA1799" s="17" t="s">
        <v>443</v>
      </c>
      <c r="AB1799" s="17" t="s">
        <v>444</v>
      </c>
      <c r="AC1799">
        <v>0</v>
      </c>
      <c r="AD1799">
        <v>0</v>
      </c>
      <c r="AE1799">
        <v>0</v>
      </c>
      <c r="AF1799">
        <v>2022</v>
      </c>
      <c r="AG1799" s="1">
        <v>44562</v>
      </c>
      <c r="AH1799" s="1">
        <v>44773</v>
      </c>
      <c r="AI1799" s="1">
        <v>44785</v>
      </c>
      <c r="AJ1799" s="17" t="s">
        <v>34</v>
      </c>
      <c r="AK1799" s="17" t="s">
        <v>35</v>
      </c>
      <c r="AL1799" s="17" t="s">
        <v>10388</v>
      </c>
      <c r="AM1799" s="17">
        <f>MONTH(EMPENHO[[#This Row],[data_empenho]])</f>
        <v>3</v>
      </c>
    </row>
    <row r="1800" spans="1:39" x14ac:dyDescent="0.25">
      <c r="A1800">
        <v>5</v>
      </c>
      <c r="B1800">
        <v>502</v>
      </c>
      <c r="C1800">
        <v>12</v>
      </c>
      <c r="D1800">
        <v>782</v>
      </c>
      <c r="E1800">
        <v>2</v>
      </c>
      <c r="F1800">
        <v>0</v>
      </c>
      <c r="G1800">
        <v>2035</v>
      </c>
      <c r="H1800" s="17" t="s">
        <v>860</v>
      </c>
      <c r="I1800">
        <v>20</v>
      </c>
      <c r="J1800">
        <v>0</v>
      </c>
      <c r="K1800" s="17" t="s">
        <v>4351</v>
      </c>
      <c r="L1800" s="1">
        <v>44627</v>
      </c>
      <c r="M1800">
        <v>207.34</v>
      </c>
      <c r="N1800" s="17" t="s">
        <v>437</v>
      </c>
      <c r="O1800">
        <v>5102</v>
      </c>
      <c r="P1800" s="17" t="s">
        <v>438</v>
      </c>
      <c r="Q1800">
        <v>0</v>
      </c>
      <c r="R1800" s="17" t="s">
        <v>439</v>
      </c>
      <c r="S1800" s="17" t="s">
        <v>440</v>
      </c>
      <c r="T1800" s="17" t="s">
        <v>438</v>
      </c>
      <c r="U1800">
        <v>0</v>
      </c>
      <c r="V1800">
        <v>0</v>
      </c>
      <c r="W1800" s="17" t="s">
        <v>4352</v>
      </c>
      <c r="X1800" s="17" t="s">
        <v>465</v>
      </c>
      <c r="Y1800">
        <v>1</v>
      </c>
      <c r="Z1800" s="17" t="s">
        <v>443</v>
      </c>
      <c r="AA1800" s="17" t="s">
        <v>443</v>
      </c>
      <c r="AB1800" s="17" t="s">
        <v>444</v>
      </c>
      <c r="AC1800">
        <v>0</v>
      </c>
      <c r="AD1800">
        <v>0</v>
      </c>
      <c r="AE1800">
        <v>0</v>
      </c>
      <c r="AF1800">
        <v>2022</v>
      </c>
      <c r="AG1800" s="1">
        <v>44562</v>
      </c>
      <c r="AH1800" s="1">
        <v>44773</v>
      </c>
      <c r="AI1800" s="1">
        <v>44785</v>
      </c>
      <c r="AJ1800" s="17" t="s">
        <v>34</v>
      </c>
      <c r="AK1800" s="17" t="s">
        <v>35</v>
      </c>
      <c r="AL1800" s="17" t="s">
        <v>10388</v>
      </c>
      <c r="AM1800" s="17">
        <f>MONTH(EMPENHO[[#This Row],[data_empenho]])</f>
        <v>3</v>
      </c>
    </row>
    <row r="1801" spans="1:39" x14ac:dyDescent="0.25">
      <c r="A1801">
        <v>6</v>
      </c>
      <c r="B1801">
        <v>603</v>
      </c>
      <c r="C1801">
        <v>26</v>
      </c>
      <c r="D1801">
        <v>782</v>
      </c>
      <c r="E1801">
        <v>17</v>
      </c>
      <c r="F1801">
        <v>0</v>
      </c>
      <c r="G1801">
        <v>2073</v>
      </c>
      <c r="H1801" s="17" t="s">
        <v>698</v>
      </c>
      <c r="I1801">
        <v>1</v>
      </c>
      <c r="J1801">
        <v>0</v>
      </c>
      <c r="K1801" s="17" t="s">
        <v>4353</v>
      </c>
      <c r="L1801" s="1">
        <v>44627</v>
      </c>
      <c r="M1801">
        <v>452</v>
      </c>
      <c r="N1801" s="17" t="s">
        <v>437</v>
      </c>
      <c r="O1801">
        <v>6259</v>
      </c>
      <c r="P1801" s="17" t="s">
        <v>438</v>
      </c>
      <c r="Q1801">
        <v>0</v>
      </c>
      <c r="R1801" s="17" t="s">
        <v>439</v>
      </c>
      <c r="S1801" s="17" t="s">
        <v>440</v>
      </c>
      <c r="T1801" s="17" t="s">
        <v>438</v>
      </c>
      <c r="U1801">
        <v>0</v>
      </c>
      <c r="V1801">
        <v>0</v>
      </c>
      <c r="W1801" s="17" t="s">
        <v>4354</v>
      </c>
      <c r="X1801" s="17" t="s">
        <v>465</v>
      </c>
      <c r="Y1801">
        <v>1</v>
      </c>
      <c r="Z1801" s="17" t="s">
        <v>443</v>
      </c>
      <c r="AA1801" s="17" t="s">
        <v>443</v>
      </c>
      <c r="AB1801" s="17" t="s">
        <v>444</v>
      </c>
      <c r="AC1801">
        <v>0</v>
      </c>
      <c r="AD1801">
        <v>0</v>
      </c>
      <c r="AE1801">
        <v>0</v>
      </c>
      <c r="AF1801">
        <v>2022</v>
      </c>
      <c r="AG1801" s="1">
        <v>44562</v>
      </c>
      <c r="AH1801" s="1">
        <v>44773</v>
      </c>
      <c r="AI1801" s="1">
        <v>44785</v>
      </c>
      <c r="AJ1801" s="17" t="s">
        <v>34</v>
      </c>
      <c r="AK1801" s="17" t="s">
        <v>35</v>
      </c>
      <c r="AL1801" s="17" t="s">
        <v>10388</v>
      </c>
      <c r="AM1801" s="17">
        <f>MONTH(EMPENHO[[#This Row],[data_empenho]])</f>
        <v>3</v>
      </c>
    </row>
    <row r="1802" spans="1:39" x14ac:dyDescent="0.25">
      <c r="A1802">
        <v>8</v>
      </c>
      <c r="B1802">
        <v>801</v>
      </c>
      <c r="C1802">
        <v>10</v>
      </c>
      <c r="D1802">
        <v>303</v>
      </c>
      <c r="E1802">
        <v>8</v>
      </c>
      <c r="F1802">
        <v>0</v>
      </c>
      <c r="G1802">
        <v>2099</v>
      </c>
      <c r="H1802" s="17" t="s">
        <v>1060</v>
      </c>
      <c r="I1802">
        <v>40</v>
      </c>
      <c r="J1802">
        <v>0</v>
      </c>
      <c r="K1802" s="17" t="s">
        <v>4355</v>
      </c>
      <c r="L1802" s="1">
        <v>44627</v>
      </c>
      <c r="M1802">
        <v>650</v>
      </c>
      <c r="N1802" s="17" t="s">
        <v>437</v>
      </c>
      <c r="O1802">
        <v>8347</v>
      </c>
      <c r="P1802" s="17" t="s">
        <v>438</v>
      </c>
      <c r="Q1802">
        <v>0</v>
      </c>
      <c r="R1802" s="17" t="s">
        <v>439</v>
      </c>
      <c r="S1802" s="17" t="s">
        <v>440</v>
      </c>
      <c r="T1802" s="17" t="s">
        <v>438</v>
      </c>
      <c r="U1802">
        <v>0</v>
      </c>
      <c r="V1802">
        <v>0</v>
      </c>
      <c r="W1802" s="17" t="s">
        <v>4356</v>
      </c>
      <c r="X1802" s="17" t="s">
        <v>465</v>
      </c>
      <c r="Y1802">
        <v>1</v>
      </c>
      <c r="Z1802" s="17" t="s">
        <v>443</v>
      </c>
      <c r="AA1802" s="17" t="s">
        <v>443</v>
      </c>
      <c r="AB1802" s="17" t="s">
        <v>444</v>
      </c>
      <c r="AC1802">
        <v>0</v>
      </c>
      <c r="AD1802">
        <v>0</v>
      </c>
      <c r="AE1802">
        <v>0</v>
      </c>
      <c r="AF1802">
        <v>2022</v>
      </c>
      <c r="AG1802" s="1">
        <v>44562</v>
      </c>
      <c r="AH1802" s="1">
        <v>44773</v>
      </c>
      <c r="AI1802" s="1">
        <v>44785</v>
      </c>
      <c r="AJ1802" s="17" t="s">
        <v>34</v>
      </c>
      <c r="AK1802" s="17" t="s">
        <v>35</v>
      </c>
      <c r="AL1802" s="17" t="s">
        <v>10388</v>
      </c>
      <c r="AM1802" s="17">
        <f>MONTH(EMPENHO[[#This Row],[data_empenho]])</f>
        <v>3</v>
      </c>
    </row>
    <row r="1803" spans="1:39" x14ac:dyDescent="0.25">
      <c r="A1803">
        <v>8</v>
      </c>
      <c r="B1803">
        <v>802</v>
      </c>
      <c r="C1803">
        <v>10</v>
      </c>
      <c r="D1803">
        <v>301</v>
      </c>
      <c r="E1803">
        <v>6</v>
      </c>
      <c r="F1803">
        <v>0</v>
      </c>
      <c r="G1803">
        <v>2124</v>
      </c>
      <c r="H1803" s="17" t="s">
        <v>662</v>
      </c>
      <c r="I1803">
        <v>1</v>
      </c>
      <c r="J1803">
        <v>0</v>
      </c>
      <c r="K1803" s="17" t="s">
        <v>4357</v>
      </c>
      <c r="L1803" s="1">
        <v>44627</v>
      </c>
      <c r="M1803">
        <v>349</v>
      </c>
      <c r="N1803" s="17" t="s">
        <v>437</v>
      </c>
      <c r="O1803">
        <v>4763</v>
      </c>
      <c r="P1803" s="17" t="s">
        <v>438</v>
      </c>
      <c r="Q1803">
        <v>0</v>
      </c>
      <c r="R1803" s="17" t="s">
        <v>439</v>
      </c>
      <c r="S1803" s="17" t="s">
        <v>440</v>
      </c>
      <c r="T1803" s="17" t="s">
        <v>438</v>
      </c>
      <c r="U1803">
        <v>0</v>
      </c>
      <c r="V1803">
        <v>0</v>
      </c>
      <c r="W1803" s="17" t="s">
        <v>4358</v>
      </c>
      <c r="X1803" s="17" t="s">
        <v>465</v>
      </c>
      <c r="Y1803">
        <v>1</v>
      </c>
      <c r="Z1803" s="17" t="s">
        <v>443</v>
      </c>
      <c r="AA1803" s="17" t="s">
        <v>443</v>
      </c>
      <c r="AB1803" s="17" t="s">
        <v>444</v>
      </c>
      <c r="AC1803">
        <v>0</v>
      </c>
      <c r="AD1803">
        <v>0</v>
      </c>
      <c r="AE1803">
        <v>0</v>
      </c>
      <c r="AF1803">
        <v>2022</v>
      </c>
      <c r="AG1803" s="1">
        <v>44562</v>
      </c>
      <c r="AH1803" s="1">
        <v>44773</v>
      </c>
      <c r="AI1803" s="1">
        <v>44785</v>
      </c>
      <c r="AJ1803" s="17" t="s">
        <v>34</v>
      </c>
      <c r="AK1803" s="17" t="s">
        <v>35</v>
      </c>
      <c r="AL1803" s="17" t="s">
        <v>10388</v>
      </c>
      <c r="AM1803" s="17">
        <f>MONTH(EMPENHO[[#This Row],[data_empenho]])</f>
        <v>3</v>
      </c>
    </row>
    <row r="1804" spans="1:39" x14ac:dyDescent="0.25">
      <c r="A1804">
        <v>3</v>
      </c>
      <c r="B1804">
        <v>301</v>
      </c>
      <c r="C1804">
        <v>4</v>
      </c>
      <c r="D1804">
        <v>122</v>
      </c>
      <c r="E1804">
        <v>1</v>
      </c>
      <c r="F1804">
        <v>0</v>
      </c>
      <c r="G1804">
        <v>2068</v>
      </c>
      <c r="H1804" s="17" t="s">
        <v>587</v>
      </c>
      <c r="I1804">
        <v>1</v>
      </c>
      <c r="J1804">
        <v>0</v>
      </c>
      <c r="K1804" s="17" t="s">
        <v>4359</v>
      </c>
      <c r="L1804" s="1">
        <v>44627</v>
      </c>
      <c r="M1804">
        <v>553</v>
      </c>
      <c r="N1804" s="17" t="s">
        <v>437</v>
      </c>
      <c r="O1804">
        <v>7373</v>
      </c>
      <c r="P1804" s="17" t="s">
        <v>438</v>
      </c>
      <c r="Q1804">
        <v>0</v>
      </c>
      <c r="R1804" s="17" t="s">
        <v>439</v>
      </c>
      <c r="S1804" s="17" t="s">
        <v>440</v>
      </c>
      <c r="T1804" s="17" t="s">
        <v>438</v>
      </c>
      <c r="U1804">
        <v>0</v>
      </c>
      <c r="V1804">
        <v>0</v>
      </c>
      <c r="W1804" s="17" t="s">
        <v>4360</v>
      </c>
      <c r="X1804" s="17" t="s">
        <v>465</v>
      </c>
      <c r="Y1804">
        <v>1</v>
      </c>
      <c r="Z1804" s="17" t="s">
        <v>443</v>
      </c>
      <c r="AA1804" s="17" t="s">
        <v>443</v>
      </c>
      <c r="AB1804" s="17" t="s">
        <v>444</v>
      </c>
      <c r="AC1804">
        <v>0</v>
      </c>
      <c r="AD1804">
        <v>0</v>
      </c>
      <c r="AE1804">
        <v>0</v>
      </c>
      <c r="AF1804">
        <v>2022</v>
      </c>
      <c r="AG1804" s="1">
        <v>44562</v>
      </c>
      <c r="AH1804" s="1">
        <v>44773</v>
      </c>
      <c r="AI1804" s="1">
        <v>44785</v>
      </c>
      <c r="AJ1804" s="17" t="s">
        <v>34</v>
      </c>
      <c r="AK1804" s="17" t="s">
        <v>35</v>
      </c>
      <c r="AL1804" s="17" t="s">
        <v>10388</v>
      </c>
      <c r="AM1804" s="17">
        <f>MONTH(EMPENHO[[#This Row],[data_empenho]])</f>
        <v>3</v>
      </c>
    </row>
    <row r="1805" spans="1:39" x14ac:dyDescent="0.25">
      <c r="A1805">
        <v>8</v>
      </c>
      <c r="B1805">
        <v>801</v>
      </c>
      <c r="C1805">
        <v>10</v>
      </c>
      <c r="D1805">
        <v>301</v>
      </c>
      <c r="E1805">
        <v>6</v>
      </c>
      <c r="F1805">
        <v>0</v>
      </c>
      <c r="G1805">
        <v>2105</v>
      </c>
      <c r="H1805" s="17" t="s">
        <v>828</v>
      </c>
      <c r="I1805">
        <v>40</v>
      </c>
      <c r="J1805">
        <v>0</v>
      </c>
      <c r="K1805" s="17" t="s">
        <v>4361</v>
      </c>
      <c r="L1805" s="1">
        <v>44628</v>
      </c>
      <c r="M1805">
        <v>360</v>
      </c>
      <c r="N1805" s="17" t="s">
        <v>437</v>
      </c>
      <c r="O1805">
        <v>5965</v>
      </c>
      <c r="P1805" s="17" t="s">
        <v>438</v>
      </c>
      <c r="Q1805">
        <v>0</v>
      </c>
      <c r="R1805" s="17" t="s">
        <v>480</v>
      </c>
      <c r="S1805" s="17" t="s">
        <v>653</v>
      </c>
      <c r="T1805" s="17" t="s">
        <v>438</v>
      </c>
      <c r="U1805">
        <v>39</v>
      </c>
      <c r="V1805">
        <v>2021</v>
      </c>
      <c r="W1805" s="17" t="s">
        <v>4362</v>
      </c>
      <c r="X1805" s="17" t="s">
        <v>482</v>
      </c>
      <c r="Y1805">
        <v>7</v>
      </c>
      <c r="Z1805" s="17" t="s">
        <v>443</v>
      </c>
      <c r="AA1805" s="17" t="s">
        <v>443</v>
      </c>
      <c r="AB1805" s="17" t="s">
        <v>444</v>
      </c>
      <c r="AC1805">
        <v>0</v>
      </c>
      <c r="AD1805">
        <v>0</v>
      </c>
      <c r="AE1805">
        <v>0</v>
      </c>
      <c r="AF1805">
        <v>2022</v>
      </c>
      <c r="AG1805" s="1">
        <v>44562</v>
      </c>
      <c r="AH1805" s="1">
        <v>44773</v>
      </c>
      <c r="AI1805" s="1">
        <v>44785</v>
      </c>
      <c r="AJ1805" s="17" t="s">
        <v>34</v>
      </c>
      <c r="AK1805" s="17" t="s">
        <v>35</v>
      </c>
      <c r="AL1805" s="17" t="s">
        <v>10388</v>
      </c>
      <c r="AM1805" s="17">
        <f>MONTH(EMPENHO[[#This Row],[data_empenho]])</f>
        <v>3</v>
      </c>
    </row>
    <row r="1806" spans="1:39" x14ac:dyDescent="0.25">
      <c r="A1806">
        <v>4</v>
      </c>
      <c r="B1806">
        <v>401</v>
      </c>
      <c r="C1806">
        <v>4</v>
      </c>
      <c r="D1806">
        <v>129</v>
      </c>
      <c r="E1806">
        <v>1</v>
      </c>
      <c r="F1806">
        <v>0</v>
      </c>
      <c r="G1806">
        <v>2077</v>
      </c>
      <c r="H1806" s="17" t="s">
        <v>638</v>
      </c>
      <c r="I1806">
        <v>1112</v>
      </c>
      <c r="J1806">
        <v>0</v>
      </c>
      <c r="K1806" s="17" t="s">
        <v>4363</v>
      </c>
      <c r="L1806" s="1">
        <v>44628</v>
      </c>
      <c r="M1806">
        <v>45</v>
      </c>
      <c r="N1806" s="17" t="s">
        <v>437</v>
      </c>
      <c r="O1806">
        <v>5394</v>
      </c>
      <c r="P1806" s="17" t="s">
        <v>438</v>
      </c>
      <c r="Q1806">
        <v>0</v>
      </c>
      <c r="R1806" s="17" t="s">
        <v>439</v>
      </c>
      <c r="S1806" s="17" t="s">
        <v>440</v>
      </c>
      <c r="T1806" s="17" t="s">
        <v>438</v>
      </c>
      <c r="U1806">
        <v>0</v>
      </c>
      <c r="V1806">
        <v>0</v>
      </c>
      <c r="W1806" s="17" t="s">
        <v>4364</v>
      </c>
      <c r="X1806" s="17" t="s">
        <v>465</v>
      </c>
      <c r="Y1806">
        <v>1</v>
      </c>
      <c r="Z1806" s="17" t="s">
        <v>443</v>
      </c>
      <c r="AA1806" s="17" t="s">
        <v>443</v>
      </c>
      <c r="AB1806" s="17" t="s">
        <v>444</v>
      </c>
      <c r="AC1806">
        <v>0</v>
      </c>
      <c r="AD1806">
        <v>0</v>
      </c>
      <c r="AE1806">
        <v>0</v>
      </c>
      <c r="AF1806">
        <v>2022</v>
      </c>
      <c r="AG1806" s="1">
        <v>44562</v>
      </c>
      <c r="AH1806" s="1">
        <v>44773</v>
      </c>
      <c r="AI1806" s="1">
        <v>44785</v>
      </c>
      <c r="AJ1806" s="17" t="s">
        <v>34</v>
      </c>
      <c r="AK1806" s="17" t="s">
        <v>35</v>
      </c>
      <c r="AL1806" s="17" t="s">
        <v>10388</v>
      </c>
      <c r="AM1806" s="17">
        <f>MONTH(EMPENHO[[#This Row],[data_empenho]])</f>
        <v>3</v>
      </c>
    </row>
    <row r="1807" spans="1:39" x14ac:dyDescent="0.25">
      <c r="A1807">
        <v>5</v>
      </c>
      <c r="B1807">
        <v>502</v>
      </c>
      <c r="C1807">
        <v>12</v>
      </c>
      <c r="D1807">
        <v>782</v>
      </c>
      <c r="E1807">
        <v>2</v>
      </c>
      <c r="F1807">
        <v>0</v>
      </c>
      <c r="G1807">
        <v>2035</v>
      </c>
      <c r="H1807" s="17" t="s">
        <v>828</v>
      </c>
      <c r="I1807">
        <v>1014</v>
      </c>
      <c r="J1807">
        <v>0</v>
      </c>
      <c r="K1807" s="17" t="s">
        <v>4365</v>
      </c>
      <c r="L1807" s="1">
        <v>44628</v>
      </c>
      <c r="M1807">
        <v>910</v>
      </c>
      <c r="N1807" s="17" t="s">
        <v>437</v>
      </c>
      <c r="O1807">
        <v>3923</v>
      </c>
      <c r="P1807" s="17" t="s">
        <v>438</v>
      </c>
      <c r="Q1807">
        <v>0</v>
      </c>
      <c r="R1807" s="17" t="s">
        <v>439</v>
      </c>
      <c r="S1807" s="17" t="s">
        <v>440</v>
      </c>
      <c r="T1807" s="17" t="s">
        <v>438</v>
      </c>
      <c r="U1807">
        <v>0</v>
      </c>
      <c r="V1807">
        <v>0</v>
      </c>
      <c r="W1807" s="17" t="s">
        <v>4366</v>
      </c>
      <c r="X1807" s="17" t="s">
        <v>465</v>
      </c>
      <c r="Y1807">
        <v>1</v>
      </c>
      <c r="Z1807" s="17" t="s">
        <v>443</v>
      </c>
      <c r="AA1807" s="17" t="s">
        <v>443</v>
      </c>
      <c r="AB1807" s="17" t="s">
        <v>444</v>
      </c>
      <c r="AC1807">
        <v>0</v>
      </c>
      <c r="AD1807">
        <v>0</v>
      </c>
      <c r="AE1807">
        <v>0</v>
      </c>
      <c r="AF1807">
        <v>2022</v>
      </c>
      <c r="AG1807" s="1">
        <v>44562</v>
      </c>
      <c r="AH1807" s="1">
        <v>44773</v>
      </c>
      <c r="AI1807" s="1">
        <v>44785</v>
      </c>
      <c r="AJ1807" s="17" t="s">
        <v>34</v>
      </c>
      <c r="AK1807" s="17" t="s">
        <v>35</v>
      </c>
      <c r="AL1807" s="17" t="s">
        <v>10388</v>
      </c>
      <c r="AM1807" s="17">
        <f>MONTH(EMPENHO[[#This Row],[data_empenho]])</f>
        <v>3</v>
      </c>
    </row>
    <row r="1808" spans="1:39" x14ac:dyDescent="0.25">
      <c r="A1808">
        <v>6</v>
      </c>
      <c r="B1808">
        <v>603</v>
      </c>
      <c r="C1808">
        <v>26</v>
      </c>
      <c r="D1808">
        <v>782</v>
      </c>
      <c r="E1808">
        <v>17</v>
      </c>
      <c r="F1808">
        <v>0</v>
      </c>
      <c r="G1808">
        <v>2110</v>
      </c>
      <c r="H1808" s="17" t="s">
        <v>776</v>
      </c>
      <c r="I1808">
        <v>1</v>
      </c>
      <c r="J1808">
        <v>0</v>
      </c>
      <c r="K1808" s="17" t="s">
        <v>4367</v>
      </c>
      <c r="L1808" s="1">
        <v>44628</v>
      </c>
      <c r="M1808">
        <v>6120</v>
      </c>
      <c r="N1808" s="17" t="s">
        <v>437</v>
      </c>
      <c r="O1808">
        <v>1645</v>
      </c>
      <c r="P1808" s="17" t="s">
        <v>438</v>
      </c>
      <c r="Q1808">
        <v>0</v>
      </c>
      <c r="R1808" s="17" t="s">
        <v>480</v>
      </c>
      <c r="S1808" s="17" t="s">
        <v>653</v>
      </c>
      <c r="T1808" s="17" t="s">
        <v>438</v>
      </c>
      <c r="U1808">
        <v>24</v>
      </c>
      <c r="V1808">
        <v>2021</v>
      </c>
      <c r="W1808" s="17" t="s">
        <v>4368</v>
      </c>
      <c r="X1808" s="17" t="s">
        <v>482</v>
      </c>
      <c r="Y1808">
        <v>7</v>
      </c>
      <c r="Z1808" s="17" t="s">
        <v>443</v>
      </c>
      <c r="AA1808" s="17" t="s">
        <v>443</v>
      </c>
      <c r="AB1808" s="17" t="s">
        <v>444</v>
      </c>
      <c r="AC1808">
        <v>0</v>
      </c>
      <c r="AD1808">
        <v>0</v>
      </c>
      <c r="AE1808">
        <v>0</v>
      </c>
      <c r="AF1808">
        <v>2022</v>
      </c>
      <c r="AG1808" s="1">
        <v>44562</v>
      </c>
      <c r="AH1808" s="1">
        <v>44773</v>
      </c>
      <c r="AI1808" s="1">
        <v>44785</v>
      </c>
      <c r="AJ1808" s="17" t="s">
        <v>34</v>
      </c>
      <c r="AK1808" s="17" t="s">
        <v>35</v>
      </c>
      <c r="AL1808" s="17" t="s">
        <v>10388</v>
      </c>
      <c r="AM1808" s="17">
        <f>MONTH(EMPENHO[[#This Row],[data_empenho]])</f>
        <v>3</v>
      </c>
    </row>
    <row r="1809" spans="1:39" x14ac:dyDescent="0.25">
      <c r="A1809">
        <v>8</v>
      </c>
      <c r="B1809">
        <v>801</v>
      </c>
      <c r="C1809">
        <v>10</v>
      </c>
      <c r="D1809">
        <v>303</v>
      </c>
      <c r="E1809">
        <v>8</v>
      </c>
      <c r="F1809">
        <v>0</v>
      </c>
      <c r="G1809">
        <v>2101</v>
      </c>
      <c r="H1809" s="17" t="s">
        <v>1060</v>
      </c>
      <c r="I1809">
        <v>40</v>
      </c>
      <c r="J1809">
        <v>0</v>
      </c>
      <c r="K1809" s="17" t="s">
        <v>4369</v>
      </c>
      <c r="L1809" s="1">
        <v>44628</v>
      </c>
      <c r="M1809">
        <v>250</v>
      </c>
      <c r="N1809" s="17" t="s">
        <v>437</v>
      </c>
      <c r="O1809">
        <v>6355</v>
      </c>
      <c r="P1809" s="17" t="s">
        <v>438</v>
      </c>
      <c r="Q1809">
        <v>0</v>
      </c>
      <c r="R1809" s="17" t="s">
        <v>439</v>
      </c>
      <c r="S1809" s="17" t="s">
        <v>440</v>
      </c>
      <c r="T1809" s="17" t="s">
        <v>438</v>
      </c>
      <c r="U1809">
        <v>0</v>
      </c>
      <c r="V1809">
        <v>0</v>
      </c>
      <c r="W1809" s="17" t="s">
        <v>4370</v>
      </c>
      <c r="X1809" s="17" t="s">
        <v>465</v>
      </c>
      <c r="Y1809">
        <v>1</v>
      </c>
      <c r="Z1809" s="17" t="s">
        <v>443</v>
      </c>
      <c r="AA1809" s="17" t="s">
        <v>443</v>
      </c>
      <c r="AB1809" s="17" t="s">
        <v>444</v>
      </c>
      <c r="AC1809">
        <v>0</v>
      </c>
      <c r="AD1809">
        <v>0</v>
      </c>
      <c r="AE1809">
        <v>0</v>
      </c>
      <c r="AF1809">
        <v>2022</v>
      </c>
      <c r="AG1809" s="1">
        <v>44562</v>
      </c>
      <c r="AH1809" s="1">
        <v>44773</v>
      </c>
      <c r="AI1809" s="1">
        <v>44785</v>
      </c>
      <c r="AJ1809" s="17" t="s">
        <v>34</v>
      </c>
      <c r="AK1809" s="17" t="s">
        <v>35</v>
      </c>
      <c r="AL1809" s="17" t="s">
        <v>10388</v>
      </c>
      <c r="AM1809" s="17">
        <f>MONTH(EMPENHO[[#This Row],[data_empenho]])</f>
        <v>3</v>
      </c>
    </row>
    <row r="1810" spans="1:39" x14ac:dyDescent="0.25">
      <c r="A1810">
        <v>5</v>
      </c>
      <c r="B1810">
        <v>502</v>
      </c>
      <c r="C1810">
        <v>12</v>
      </c>
      <c r="D1810">
        <v>782</v>
      </c>
      <c r="E1810">
        <v>2</v>
      </c>
      <c r="F1810">
        <v>0</v>
      </c>
      <c r="G1810">
        <v>2035</v>
      </c>
      <c r="H1810" s="17" t="s">
        <v>594</v>
      </c>
      <c r="I1810">
        <v>1017</v>
      </c>
      <c r="J1810">
        <v>0</v>
      </c>
      <c r="K1810" s="17" t="s">
        <v>4371</v>
      </c>
      <c r="L1810" s="1">
        <v>44628</v>
      </c>
      <c r="M1810">
        <v>207.34</v>
      </c>
      <c r="N1810" s="17" t="s">
        <v>437</v>
      </c>
      <c r="O1810">
        <v>5102</v>
      </c>
      <c r="P1810" s="17" t="s">
        <v>438</v>
      </c>
      <c r="Q1810">
        <v>0</v>
      </c>
      <c r="R1810" s="17" t="s">
        <v>439</v>
      </c>
      <c r="S1810" s="17" t="s">
        <v>440</v>
      </c>
      <c r="T1810" s="17" t="s">
        <v>438</v>
      </c>
      <c r="U1810">
        <v>0</v>
      </c>
      <c r="V1810">
        <v>0</v>
      </c>
      <c r="W1810" s="17" t="s">
        <v>4372</v>
      </c>
      <c r="X1810" s="17" t="s">
        <v>465</v>
      </c>
      <c r="Y1810">
        <v>1</v>
      </c>
      <c r="Z1810" s="17" t="s">
        <v>443</v>
      </c>
      <c r="AA1810" s="17" t="s">
        <v>443</v>
      </c>
      <c r="AB1810" s="17" t="s">
        <v>444</v>
      </c>
      <c r="AC1810">
        <v>0</v>
      </c>
      <c r="AD1810">
        <v>0</v>
      </c>
      <c r="AE1810">
        <v>0</v>
      </c>
      <c r="AF1810">
        <v>2022</v>
      </c>
      <c r="AG1810" s="1">
        <v>44562</v>
      </c>
      <c r="AH1810" s="1">
        <v>44773</v>
      </c>
      <c r="AI1810" s="1">
        <v>44785</v>
      </c>
      <c r="AJ1810" s="17" t="s">
        <v>34</v>
      </c>
      <c r="AK1810" s="17" t="s">
        <v>35</v>
      </c>
      <c r="AL1810" s="17" t="s">
        <v>10388</v>
      </c>
      <c r="AM1810" s="17">
        <f>MONTH(EMPENHO[[#This Row],[data_empenho]])</f>
        <v>3</v>
      </c>
    </row>
    <row r="1811" spans="1:39" x14ac:dyDescent="0.25">
      <c r="A1811">
        <v>8</v>
      </c>
      <c r="B1811">
        <v>801</v>
      </c>
      <c r="C1811">
        <v>10</v>
      </c>
      <c r="D1811">
        <v>301</v>
      </c>
      <c r="E1811">
        <v>6</v>
      </c>
      <c r="F1811">
        <v>0</v>
      </c>
      <c r="G1811">
        <v>2090</v>
      </c>
      <c r="H1811" s="17" t="s">
        <v>3488</v>
      </c>
      <c r="I1811">
        <v>40</v>
      </c>
      <c r="J1811">
        <v>0</v>
      </c>
      <c r="K1811" s="17" t="s">
        <v>4373</v>
      </c>
      <c r="L1811" s="1">
        <v>44628</v>
      </c>
      <c r="M1811">
        <v>196</v>
      </c>
      <c r="N1811" s="17" t="s">
        <v>437</v>
      </c>
      <c r="O1811">
        <v>8298</v>
      </c>
      <c r="P1811" s="17" t="s">
        <v>438</v>
      </c>
      <c r="Q1811">
        <v>0</v>
      </c>
      <c r="R1811" s="17" t="s">
        <v>439</v>
      </c>
      <c r="S1811" s="17" t="s">
        <v>440</v>
      </c>
      <c r="T1811" s="17" t="s">
        <v>438</v>
      </c>
      <c r="U1811">
        <v>0</v>
      </c>
      <c r="V1811">
        <v>0</v>
      </c>
      <c r="W1811" s="17" t="s">
        <v>4374</v>
      </c>
      <c r="X1811" s="17" t="s">
        <v>465</v>
      </c>
      <c r="Y1811">
        <v>1</v>
      </c>
      <c r="Z1811" s="17" t="s">
        <v>443</v>
      </c>
      <c r="AA1811" s="17" t="s">
        <v>443</v>
      </c>
      <c r="AB1811" s="17" t="s">
        <v>444</v>
      </c>
      <c r="AC1811">
        <v>0</v>
      </c>
      <c r="AD1811">
        <v>0</v>
      </c>
      <c r="AE1811">
        <v>0</v>
      </c>
      <c r="AF1811">
        <v>2022</v>
      </c>
      <c r="AG1811" s="1">
        <v>44562</v>
      </c>
      <c r="AH1811" s="1">
        <v>44773</v>
      </c>
      <c r="AI1811" s="1">
        <v>44785</v>
      </c>
      <c r="AJ1811" s="17" t="s">
        <v>34</v>
      </c>
      <c r="AK1811" s="17" t="s">
        <v>35</v>
      </c>
      <c r="AL1811" s="17" t="s">
        <v>10388</v>
      </c>
      <c r="AM1811" s="17">
        <f>MONTH(EMPENHO[[#This Row],[data_empenho]])</f>
        <v>3</v>
      </c>
    </row>
    <row r="1812" spans="1:39" x14ac:dyDescent="0.25">
      <c r="A1812">
        <v>6</v>
      </c>
      <c r="B1812">
        <v>603</v>
      </c>
      <c r="C1812">
        <v>26</v>
      </c>
      <c r="D1812">
        <v>782</v>
      </c>
      <c r="E1812">
        <v>17</v>
      </c>
      <c r="F1812">
        <v>0</v>
      </c>
      <c r="G1812">
        <v>2073</v>
      </c>
      <c r="H1812" s="17" t="s">
        <v>755</v>
      </c>
      <c r="I1812">
        <v>1</v>
      </c>
      <c r="J1812">
        <v>0</v>
      </c>
      <c r="K1812" s="17" t="s">
        <v>4375</v>
      </c>
      <c r="L1812" s="1">
        <v>44628</v>
      </c>
      <c r="M1812">
        <v>5320</v>
      </c>
      <c r="N1812" s="17" t="s">
        <v>437</v>
      </c>
      <c r="O1812">
        <v>7809</v>
      </c>
      <c r="P1812" s="17" t="s">
        <v>438</v>
      </c>
      <c r="Q1812">
        <v>0</v>
      </c>
      <c r="R1812" s="17" t="s">
        <v>480</v>
      </c>
      <c r="S1812" s="17" t="s">
        <v>653</v>
      </c>
      <c r="T1812" s="17" t="s">
        <v>438</v>
      </c>
      <c r="U1812">
        <v>50</v>
      </c>
      <c r="V1812">
        <v>2021</v>
      </c>
      <c r="W1812" s="17" t="s">
        <v>4376</v>
      </c>
      <c r="X1812" s="17" t="s">
        <v>482</v>
      </c>
      <c r="Y1812">
        <v>7</v>
      </c>
      <c r="Z1812" s="17" t="s">
        <v>443</v>
      </c>
      <c r="AA1812" s="17" t="s">
        <v>443</v>
      </c>
      <c r="AB1812" s="17" t="s">
        <v>444</v>
      </c>
      <c r="AC1812">
        <v>0</v>
      </c>
      <c r="AD1812">
        <v>0</v>
      </c>
      <c r="AE1812">
        <v>0</v>
      </c>
      <c r="AF1812">
        <v>2022</v>
      </c>
      <c r="AG1812" s="1">
        <v>44562</v>
      </c>
      <c r="AH1812" s="1">
        <v>44773</v>
      </c>
      <c r="AI1812" s="1">
        <v>44785</v>
      </c>
      <c r="AJ1812" s="17" t="s">
        <v>34</v>
      </c>
      <c r="AK1812" s="17" t="s">
        <v>35</v>
      </c>
      <c r="AL1812" s="17" t="s">
        <v>10388</v>
      </c>
      <c r="AM1812" s="17">
        <f>MONTH(EMPENHO[[#This Row],[data_empenho]])</f>
        <v>3</v>
      </c>
    </row>
    <row r="1813" spans="1:39" x14ac:dyDescent="0.25">
      <c r="A1813">
        <v>5</v>
      </c>
      <c r="B1813">
        <v>502</v>
      </c>
      <c r="C1813">
        <v>12</v>
      </c>
      <c r="D1813">
        <v>782</v>
      </c>
      <c r="E1813">
        <v>2</v>
      </c>
      <c r="F1813">
        <v>0</v>
      </c>
      <c r="G1813">
        <v>2035</v>
      </c>
      <c r="H1813" s="17" t="s">
        <v>828</v>
      </c>
      <c r="I1813">
        <v>20</v>
      </c>
      <c r="J1813">
        <v>0</v>
      </c>
      <c r="K1813" s="17" t="s">
        <v>4377</v>
      </c>
      <c r="L1813" s="1">
        <v>44628</v>
      </c>
      <c r="M1813">
        <v>1950</v>
      </c>
      <c r="N1813" s="17" t="s">
        <v>437</v>
      </c>
      <c r="O1813">
        <v>5349</v>
      </c>
      <c r="P1813" s="17" t="s">
        <v>438</v>
      </c>
      <c r="Q1813">
        <v>0</v>
      </c>
      <c r="R1813" s="17" t="s">
        <v>439</v>
      </c>
      <c r="S1813" s="17" t="s">
        <v>440</v>
      </c>
      <c r="T1813" s="17" t="s">
        <v>438</v>
      </c>
      <c r="U1813">
        <v>40</v>
      </c>
      <c r="V1813">
        <v>2022</v>
      </c>
      <c r="W1813" s="17" t="s">
        <v>4378</v>
      </c>
      <c r="X1813" s="17" t="s">
        <v>465</v>
      </c>
      <c r="Y1813">
        <v>1</v>
      </c>
      <c r="Z1813" s="17" t="s">
        <v>443</v>
      </c>
      <c r="AA1813" s="17" t="s">
        <v>443</v>
      </c>
      <c r="AB1813" s="17" t="s">
        <v>444</v>
      </c>
      <c r="AC1813">
        <v>0</v>
      </c>
      <c r="AD1813">
        <v>0</v>
      </c>
      <c r="AE1813">
        <v>0</v>
      </c>
      <c r="AF1813">
        <v>2022</v>
      </c>
      <c r="AG1813" s="1">
        <v>44562</v>
      </c>
      <c r="AH1813" s="1">
        <v>44773</v>
      </c>
      <c r="AI1813" s="1">
        <v>44785</v>
      </c>
      <c r="AJ1813" s="17" t="s">
        <v>34</v>
      </c>
      <c r="AK1813" s="17" t="s">
        <v>35</v>
      </c>
      <c r="AL1813" s="17" t="s">
        <v>10388</v>
      </c>
      <c r="AM1813" s="17">
        <f>MONTH(EMPENHO[[#This Row],[data_empenho]])</f>
        <v>3</v>
      </c>
    </row>
    <row r="1814" spans="1:39" x14ac:dyDescent="0.25">
      <c r="A1814">
        <v>8</v>
      </c>
      <c r="B1814">
        <v>801</v>
      </c>
      <c r="C1814">
        <v>10</v>
      </c>
      <c r="D1814">
        <v>301</v>
      </c>
      <c r="E1814">
        <v>6</v>
      </c>
      <c r="F1814">
        <v>0</v>
      </c>
      <c r="G1814">
        <v>2105</v>
      </c>
      <c r="H1814" s="17" t="s">
        <v>478</v>
      </c>
      <c r="I1814">
        <v>40</v>
      </c>
      <c r="J1814">
        <v>0</v>
      </c>
      <c r="K1814" s="17" t="s">
        <v>4379</v>
      </c>
      <c r="L1814" s="1">
        <v>44628</v>
      </c>
      <c r="M1814">
        <v>11500</v>
      </c>
      <c r="N1814" s="17" t="s">
        <v>437</v>
      </c>
      <c r="O1814">
        <v>8264</v>
      </c>
      <c r="P1814" s="17" t="s">
        <v>438</v>
      </c>
      <c r="Q1814">
        <v>0</v>
      </c>
      <c r="R1814" s="17" t="s">
        <v>480</v>
      </c>
      <c r="S1814" s="17" t="s">
        <v>653</v>
      </c>
      <c r="T1814" s="17" t="s">
        <v>438</v>
      </c>
      <c r="U1814">
        <v>2</v>
      </c>
      <c r="V1814">
        <v>2022</v>
      </c>
      <c r="W1814" s="17" t="s">
        <v>4380</v>
      </c>
      <c r="X1814" s="17" t="s">
        <v>482</v>
      </c>
      <c r="Y1814">
        <v>7</v>
      </c>
      <c r="Z1814" s="17" t="s">
        <v>443</v>
      </c>
      <c r="AA1814" s="17" t="s">
        <v>443</v>
      </c>
      <c r="AB1814" s="17" t="s">
        <v>444</v>
      </c>
      <c r="AC1814">
        <v>0</v>
      </c>
      <c r="AD1814">
        <v>0</v>
      </c>
      <c r="AE1814">
        <v>0</v>
      </c>
      <c r="AF1814">
        <v>2022</v>
      </c>
      <c r="AG1814" s="1">
        <v>44562</v>
      </c>
      <c r="AH1814" s="1">
        <v>44773</v>
      </c>
      <c r="AI1814" s="1">
        <v>44785</v>
      </c>
      <c r="AJ1814" s="17" t="s">
        <v>34</v>
      </c>
      <c r="AK1814" s="17" t="s">
        <v>35</v>
      </c>
      <c r="AL1814" s="17" t="s">
        <v>10388</v>
      </c>
      <c r="AM1814" s="17">
        <f>MONTH(EMPENHO[[#This Row],[data_empenho]])</f>
        <v>3</v>
      </c>
    </row>
    <row r="1815" spans="1:39" x14ac:dyDescent="0.25">
      <c r="A1815">
        <v>5</v>
      </c>
      <c r="B1815">
        <v>502</v>
      </c>
      <c r="C1815">
        <v>12</v>
      </c>
      <c r="D1815">
        <v>365</v>
      </c>
      <c r="E1815">
        <v>2</v>
      </c>
      <c r="F1815">
        <v>0</v>
      </c>
      <c r="G1815">
        <v>2033</v>
      </c>
      <c r="H1815" s="17" t="s">
        <v>2062</v>
      </c>
      <c r="I1815">
        <v>20</v>
      </c>
      <c r="J1815">
        <v>0</v>
      </c>
      <c r="K1815" s="17" t="s">
        <v>4381</v>
      </c>
      <c r="L1815" s="1">
        <v>44628</v>
      </c>
      <c r="M1815">
        <v>15930.6</v>
      </c>
      <c r="N1815" s="17" t="s">
        <v>437</v>
      </c>
      <c r="O1815">
        <v>3819</v>
      </c>
      <c r="P1815" s="17" t="s">
        <v>438</v>
      </c>
      <c r="Q1815">
        <v>0</v>
      </c>
      <c r="R1815" s="17" t="s">
        <v>584</v>
      </c>
      <c r="S1815" s="17" t="s">
        <v>440</v>
      </c>
      <c r="T1815" s="17" t="s">
        <v>438</v>
      </c>
      <c r="U1815">
        <v>24</v>
      </c>
      <c r="V1815">
        <v>2021</v>
      </c>
      <c r="W1815" s="17" t="s">
        <v>4382</v>
      </c>
      <c r="X1815" s="17" t="s">
        <v>586</v>
      </c>
      <c r="Y1815">
        <v>1</v>
      </c>
      <c r="Z1815" s="17" t="s">
        <v>443</v>
      </c>
      <c r="AA1815" s="17" t="s">
        <v>443</v>
      </c>
      <c r="AB1815" s="17" t="s">
        <v>444</v>
      </c>
      <c r="AC1815">
        <v>0</v>
      </c>
      <c r="AD1815">
        <v>0</v>
      </c>
      <c r="AE1815">
        <v>0</v>
      </c>
      <c r="AF1815">
        <v>2022</v>
      </c>
      <c r="AG1815" s="1">
        <v>44562</v>
      </c>
      <c r="AH1815" s="1">
        <v>44773</v>
      </c>
      <c r="AI1815" s="1">
        <v>44785</v>
      </c>
      <c r="AJ1815" s="17" t="s">
        <v>34</v>
      </c>
      <c r="AK1815" s="17" t="s">
        <v>35</v>
      </c>
      <c r="AL1815" s="17" t="s">
        <v>10388</v>
      </c>
      <c r="AM1815" s="17">
        <f>MONTH(EMPENHO[[#This Row],[data_empenho]])</f>
        <v>3</v>
      </c>
    </row>
    <row r="1816" spans="1:39" x14ac:dyDescent="0.25">
      <c r="A1816">
        <v>5</v>
      </c>
      <c r="B1816">
        <v>502</v>
      </c>
      <c r="C1816">
        <v>12</v>
      </c>
      <c r="D1816">
        <v>361</v>
      </c>
      <c r="E1816">
        <v>2</v>
      </c>
      <c r="F1816">
        <v>0</v>
      </c>
      <c r="G1816">
        <v>2031</v>
      </c>
      <c r="H1816" s="17" t="s">
        <v>2062</v>
      </c>
      <c r="I1816">
        <v>20</v>
      </c>
      <c r="J1816">
        <v>0</v>
      </c>
      <c r="K1816" s="17" t="s">
        <v>4383</v>
      </c>
      <c r="L1816" s="1">
        <v>44628</v>
      </c>
      <c r="M1816">
        <v>33420.639999999999</v>
      </c>
      <c r="N1816" s="17" t="s">
        <v>437</v>
      </c>
      <c r="O1816">
        <v>3819</v>
      </c>
      <c r="P1816" s="17" t="s">
        <v>438</v>
      </c>
      <c r="Q1816">
        <v>0</v>
      </c>
      <c r="R1816" s="17" t="s">
        <v>584</v>
      </c>
      <c r="S1816" s="17" t="s">
        <v>440</v>
      </c>
      <c r="T1816" s="17" t="s">
        <v>438</v>
      </c>
      <c r="U1816">
        <v>24</v>
      </c>
      <c r="V1816">
        <v>2021</v>
      </c>
      <c r="W1816" s="17" t="s">
        <v>4384</v>
      </c>
      <c r="X1816" s="17" t="s">
        <v>586</v>
      </c>
      <c r="Y1816">
        <v>1</v>
      </c>
      <c r="Z1816" s="17" t="s">
        <v>443</v>
      </c>
      <c r="AA1816" s="17" t="s">
        <v>443</v>
      </c>
      <c r="AB1816" s="17" t="s">
        <v>444</v>
      </c>
      <c r="AC1816">
        <v>0</v>
      </c>
      <c r="AD1816">
        <v>0</v>
      </c>
      <c r="AE1816">
        <v>0</v>
      </c>
      <c r="AF1816">
        <v>2022</v>
      </c>
      <c r="AG1816" s="1">
        <v>44562</v>
      </c>
      <c r="AH1816" s="1">
        <v>44773</v>
      </c>
      <c r="AI1816" s="1">
        <v>44785</v>
      </c>
      <c r="AJ1816" s="17" t="s">
        <v>34</v>
      </c>
      <c r="AK1816" s="17" t="s">
        <v>35</v>
      </c>
      <c r="AL1816" s="17" t="s">
        <v>10388</v>
      </c>
      <c r="AM1816" s="17">
        <f>MONTH(EMPENHO[[#This Row],[data_empenho]])</f>
        <v>3</v>
      </c>
    </row>
    <row r="1817" spans="1:39" x14ac:dyDescent="0.25">
      <c r="A1817">
        <v>10</v>
      </c>
      <c r="B1817">
        <v>1001</v>
      </c>
      <c r="C1817">
        <v>4</v>
      </c>
      <c r="D1817">
        <v>122</v>
      </c>
      <c r="E1817">
        <v>1</v>
      </c>
      <c r="F1817">
        <v>0</v>
      </c>
      <c r="G1817">
        <v>2050</v>
      </c>
      <c r="H1817" s="17" t="s">
        <v>445</v>
      </c>
      <c r="I1817">
        <v>1</v>
      </c>
      <c r="J1817">
        <v>0</v>
      </c>
      <c r="K1817" s="17" t="s">
        <v>4385</v>
      </c>
      <c r="L1817" s="1">
        <v>44628</v>
      </c>
      <c r="M1817">
        <v>55</v>
      </c>
      <c r="N1817" s="17" t="s">
        <v>437</v>
      </c>
      <c r="O1817">
        <v>8095</v>
      </c>
      <c r="P1817" s="17" t="s">
        <v>438</v>
      </c>
      <c r="Q1817">
        <v>0</v>
      </c>
      <c r="R1817" s="17" t="s">
        <v>439</v>
      </c>
      <c r="S1817" s="17" t="s">
        <v>440</v>
      </c>
      <c r="T1817" s="17" t="s">
        <v>438</v>
      </c>
      <c r="U1817">
        <v>0</v>
      </c>
      <c r="V1817">
        <v>0</v>
      </c>
      <c r="W1817" s="17" t="s">
        <v>4386</v>
      </c>
      <c r="X1817" s="17" t="s">
        <v>442</v>
      </c>
      <c r="Y1817">
        <v>0</v>
      </c>
      <c r="Z1817" s="17" t="s">
        <v>443</v>
      </c>
      <c r="AA1817" s="17" t="s">
        <v>443</v>
      </c>
      <c r="AB1817" s="17" t="s">
        <v>444</v>
      </c>
      <c r="AC1817">
        <v>0</v>
      </c>
      <c r="AD1817">
        <v>0</v>
      </c>
      <c r="AE1817">
        <v>0</v>
      </c>
      <c r="AF1817">
        <v>2022</v>
      </c>
      <c r="AG1817" s="1">
        <v>44562</v>
      </c>
      <c r="AH1817" s="1">
        <v>44773</v>
      </c>
      <c r="AI1817" s="1">
        <v>44785</v>
      </c>
      <c r="AJ1817" s="17" t="s">
        <v>34</v>
      </c>
      <c r="AK1817" s="17" t="s">
        <v>35</v>
      </c>
      <c r="AL1817" s="17" t="s">
        <v>10388</v>
      </c>
      <c r="AM1817" s="17">
        <f>MONTH(EMPENHO[[#This Row],[data_empenho]])</f>
        <v>3</v>
      </c>
    </row>
    <row r="1818" spans="1:39" x14ac:dyDescent="0.25">
      <c r="A1818">
        <v>10</v>
      </c>
      <c r="B1818">
        <v>1001</v>
      </c>
      <c r="C1818">
        <v>4</v>
      </c>
      <c r="D1818">
        <v>122</v>
      </c>
      <c r="E1818">
        <v>1</v>
      </c>
      <c r="F1818">
        <v>0</v>
      </c>
      <c r="G1818">
        <v>2050</v>
      </c>
      <c r="H1818" s="17" t="s">
        <v>445</v>
      </c>
      <c r="I1818">
        <v>1</v>
      </c>
      <c r="J1818">
        <v>0</v>
      </c>
      <c r="K1818" s="17" t="s">
        <v>4387</v>
      </c>
      <c r="L1818" s="1">
        <v>44628</v>
      </c>
      <c r="M1818">
        <v>47.5</v>
      </c>
      <c r="N1818" s="17" t="s">
        <v>437</v>
      </c>
      <c r="O1818">
        <v>5467</v>
      </c>
      <c r="P1818" s="17" t="s">
        <v>438</v>
      </c>
      <c r="Q1818">
        <v>0</v>
      </c>
      <c r="R1818" s="17" t="s">
        <v>439</v>
      </c>
      <c r="S1818" s="17" t="s">
        <v>440</v>
      </c>
      <c r="T1818" s="17" t="s">
        <v>438</v>
      </c>
      <c r="U1818">
        <v>0</v>
      </c>
      <c r="V1818">
        <v>0</v>
      </c>
      <c r="W1818" s="17" t="s">
        <v>4388</v>
      </c>
      <c r="X1818" s="17" t="s">
        <v>442</v>
      </c>
      <c r="Y1818">
        <v>0</v>
      </c>
      <c r="Z1818" s="17" t="s">
        <v>443</v>
      </c>
      <c r="AA1818" s="17" t="s">
        <v>443</v>
      </c>
      <c r="AB1818" s="17" t="s">
        <v>444</v>
      </c>
      <c r="AC1818">
        <v>0</v>
      </c>
      <c r="AD1818">
        <v>0</v>
      </c>
      <c r="AE1818">
        <v>0</v>
      </c>
      <c r="AF1818">
        <v>2022</v>
      </c>
      <c r="AG1818" s="1">
        <v>44562</v>
      </c>
      <c r="AH1818" s="1">
        <v>44773</v>
      </c>
      <c r="AI1818" s="1">
        <v>44785</v>
      </c>
      <c r="AJ1818" s="17" t="s">
        <v>34</v>
      </c>
      <c r="AK1818" s="17" t="s">
        <v>35</v>
      </c>
      <c r="AL1818" s="17" t="s">
        <v>10388</v>
      </c>
      <c r="AM1818" s="17">
        <f>MONTH(EMPENHO[[#This Row],[data_empenho]])</f>
        <v>3</v>
      </c>
    </row>
    <row r="1819" spans="1:39" x14ac:dyDescent="0.25">
      <c r="A1819">
        <v>10</v>
      </c>
      <c r="B1819">
        <v>1001</v>
      </c>
      <c r="C1819">
        <v>4</v>
      </c>
      <c r="D1819">
        <v>122</v>
      </c>
      <c r="E1819">
        <v>1</v>
      </c>
      <c r="F1819">
        <v>0</v>
      </c>
      <c r="G1819">
        <v>2050</v>
      </c>
      <c r="H1819" s="17" t="s">
        <v>445</v>
      </c>
      <c r="I1819">
        <v>1</v>
      </c>
      <c r="J1819">
        <v>0</v>
      </c>
      <c r="K1819" s="17" t="s">
        <v>4389</v>
      </c>
      <c r="L1819" s="1">
        <v>44628</v>
      </c>
      <c r="M1819">
        <v>47.5</v>
      </c>
      <c r="N1819" s="17" t="s">
        <v>437</v>
      </c>
      <c r="O1819">
        <v>8266</v>
      </c>
      <c r="P1819" s="17" t="s">
        <v>438</v>
      </c>
      <c r="Q1819">
        <v>0</v>
      </c>
      <c r="R1819" s="17" t="s">
        <v>439</v>
      </c>
      <c r="S1819" s="17" t="s">
        <v>440</v>
      </c>
      <c r="T1819" s="17" t="s">
        <v>438</v>
      </c>
      <c r="U1819">
        <v>0</v>
      </c>
      <c r="V1819">
        <v>0</v>
      </c>
      <c r="W1819" s="17" t="s">
        <v>4390</v>
      </c>
      <c r="X1819" s="17" t="s">
        <v>442</v>
      </c>
      <c r="Y1819">
        <v>0</v>
      </c>
      <c r="Z1819" s="17" t="s">
        <v>486</v>
      </c>
      <c r="AA1819" s="17" t="s">
        <v>443</v>
      </c>
      <c r="AB1819" s="17" t="s">
        <v>444</v>
      </c>
      <c r="AC1819">
        <v>0</v>
      </c>
      <c r="AD1819">
        <v>0</v>
      </c>
      <c r="AE1819">
        <v>0</v>
      </c>
      <c r="AF1819">
        <v>2022</v>
      </c>
      <c r="AG1819" s="1">
        <v>44562</v>
      </c>
      <c r="AH1819" s="1">
        <v>44773</v>
      </c>
      <c r="AI1819" s="1">
        <v>44785</v>
      </c>
      <c r="AJ1819" s="17" t="s">
        <v>34</v>
      </c>
      <c r="AK1819" s="17" t="s">
        <v>35</v>
      </c>
      <c r="AL1819" s="17" t="s">
        <v>10388</v>
      </c>
      <c r="AM1819" s="17">
        <f>MONTH(EMPENHO[[#This Row],[data_empenho]])</f>
        <v>3</v>
      </c>
    </row>
    <row r="1820" spans="1:39" x14ac:dyDescent="0.25">
      <c r="A1820">
        <v>2</v>
      </c>
      <c r="B1820">
        <v>201</v>
      </c>
      <c r="C1820">
        <v>4</v>
      </c>
      <c r="D1820">
        <v>122</v>
      </c>
      <c r="E1820">
        <v>1</v>
      </c>
      <c r="F1820">
        <v>0</v>
      </c>
      <c r="G1820">
        <v>2078</v>
      </c>
      <c r="H1820" s="17" t="s">
        <v>2478</v>
      </c>
      <c r="I1820">
        <v>1</v>
      </c>
      <c r="J1820">
        <v>0</v>
      </c>
      <c r="K1820" s="17" t="s">
        <v>4391</v>
      </c>
      <c r="L1820" s="1">
        <v>44628</v>
      </c>
      <c r="M1820">
        <v>506.63</v>
      </c>
      <c r="N1820" s="17" t="s">
        <v>437</v>
      </c>
      <c r="O1820">
        <v>6</v>
      </c>
      <c r="P1820" s="17" t="s">
        <v>438</v>
      </c>
      <c r="Q1820">
        <v>0</v>
      </c>
      <c r="R1820" s="17" t="s">
        <v>439</v>
      </c>
      <c r="S1820" s="17" t="s">
        <v>440</v>
      </c>
      <c r="T1820" s="17" t="s">
        <v>438</v>
      </c>
      <c r="U1820">
        <v>0</v>
      </c>
      <c r="V1820">
        <v>0</v>
      </c>
      <c r="W1820" s="17" t="s">
        <v>4392</v>
      </c>
      <c r="X1820" s="17" t="s">
        <v>442</v>
      </c>
      <c r="Y1820">
        <v>0</v>
      </c>
      <c r="Z1820" s="17" t="s">
        <v>443</v>
      </c>
      <c r="AA1820" s="17" t="s">
        <v>443</v>
      </c>
      <c r="AB1820" s="17" t="s">
        <v>444</v>
      </c>
      <c r="AC1820">
        <v>0</v>
      </c>
      <c r="AD1820">
        <v>0</v>
      </c>
      <c r="AE1820">
        <v>0</v>
      </c>
      <c r="AF1820">
        <v>2022</v>
      </c>
      <c r="AG1820" s="1">
        <v>44562</v>
      </c>
      <c r="AH1820" s="1">
        <v>44773</v>
      </c>
      <c r="AI1820" s="1">
        <v>44785</v>
      </c>
      <c r="AJ1820" s="17" t="s">
        <v>34</v>
      </c>
      <c r="AK1820" s="17" t="s">
        <v>35</v>
      </c>
      <c r="AL1820" s="17" t="s">
        <v>10388</v>
      </c>
      <c r="AM1820" s="17">
        <f>MONTH(EMPENHO[[#This Row],[data_empenho]])</f>
        <v>3</v>
      </c>
    </row>
    <row r="1821" spans="1:39" x14ac:dyDescent="0.25">
      <c r="A1821">
        <v>8</v>
      </c>
      <c r="B1821">
        <v>801</v>
      </c>
      <c r="C1821">
        <v>10</v>
      </c>
      <c r="D1821">
        <v>303</v>
      </c>
      <c r="E1821">
        <v>8</v>
      </c>
      <c r="F1821">
        <v>0</v>
      </c>
      <c r="G1821">
        <v>2100</v>
      </c>
      <c r="H1821" s="17" t="s">
        <v>662</v>
      </c>
      <c r="I1821">
        <v>40</v>
      </c>
      <c r="J1821">
        <v>0</v>
      </c>
      <c r="K1821" s="17" t="s">
        <v>4393</v>
      </c>
      <c r="L1821" s="1">
        <v>44628</v>
      </c>
      <c r="M1821">
        <v>194.1</v>
      </c>
      <c r="N1821" s="17" t="s">
        <v>437</v>
      </c>
      <c r="O1821">
        <v>4763</v>
      </c>
      <c r="P1821" s="17" t="s">
        <v>438</v>
      </c>
      <c r="Q1821">
        <v>0</v>
      </c>
      <c r="R1821" s="17" t="s">
        <v>439</v>
      </c>
      <c r="S1821" s="17" t="s">
        <v>440</v>
      </c>
      <c r="T1821" s="17" t="s">
        <v>438</v>
      </c>
      <c r="U1821">
        <v>0</v>
      </c>
      <c r="V1821">
        <v>0</v>
      </c>
      <c r="W1821" s="17" t="s">
        <v>4394</v>
      </c>
      <c r="X1821" s="17" t="s">
        <v>465</v>
      </c>
      <c r="Y1821">
        <v>1</v>
      </c>
      <c r="Z1821" s="17" t="s">
        <v>443</v>
      </c>
      <c r="AA1821" s="17" t="s">
        <v>443</v>
      </c>
      <c r="AB1821" s="17" t="s">
        <v>444</v>
      </c>
      <c r="AC1821">
        <v>0</v>
      </c>
      <c r="AD1821">
        <v>0</v>
      </c>
      <c r="AE1821">
        <v>0</v>
      </c>
      <c r="AF1821">
        <v>2022</v>
      </c>
      <c r="AG1821" s="1">
        <v>44562</v>
      </c>
      <c r="AH1821" s="1">
        <v>44773</v>
      </c>
      <c r="AI1821" s="1">
        <v>44785</v>
      </c>
      <c r="AJ1821" s="17" t="s">
        <v>34</v>
      </c>
      <c r="AK1821" s="17" t="s">
        <v>35</v>
      </c>
      <c r="AL1821" s="17" t="s">
        <v>10388</v>
      </c>
      <c r="AM1821" s="17">
        <f>MONTH(EMPENHO[[#This Row],[data_empenho]])</f>
        <v>3</v>
      </c>
    </row>
    <row r="1822" spans="1:39" x14ac:dyDescent="0.25">
      <c r="A1822">
        <v>5</v>
      </c>
      <c r="B1822">
        <v>502</v>
      </c>
      <c r="C1822">
        <v>12</v>
      </c>
      <c r="D1822">
        <v>782</v>
      </c>
      <c r="E1822">
        <v>2</v>
      </c>
      <c r="F1822">
        <v>0</v>
      </c>
      <c r="G1822">
        <v>2035</v>
      </c>
      <c r="H1822" s="17" t="s">
        <v>851</v>
      </c>
      <c r="I1822">
        <v>20</v>
      </c>
      <c r="J1822">
        <v>0</v>
      </c>
      <c r="K1822" s="17" t="s">
        <v>4395</v>
      </c>
      <c r="L1822" s="1">
        <v>44629</v>
      </c>
      <c r="M1822">
        <v>350</v>
      </c>
      <c r="N1822" s="17" t="s">
        <v>437</v>
      </c>
      <c r="O1822">
        <v>5257</v>
      </c>
      <c r="P1822" s="17" t="s">
        <v>438</v>
      </c>
      <c r="Q1822">
        <v>0</v>
      </c>
      <c r="R1822" s="17" t="s">
        <v>439</v>
      </c>
      <c r="S1822" s="17" t="s">
        <v>440</v>
      </c>
      <c r="T1822" s="17" t="s">
        <v>438</v>
      </c>
      <c r="U1822">
        <v>0</v>
      </c>
      <c r="V1822">
        <v>0</v>
      </c>
      <c r="W1822" s="17" t="s">
        <v>4396</v>
      </c>
      <c r="X1822" s="17" t="s">
        <v>465</v>
      </c>
      <c r="Y1822">
        <v>1</v>
      </c>
      <c r="Z1822" s="17" t="s">
        <v>443</v>
      </c>
      <c r="AA1822" s="17" t="s">
        <v>443</v>
      </c>
      <c r="AB1822" s="17" t="s">
        <v>444</v>
      </c>
      <c r="AC1822">
        <v>0</v>
      </c>
      <c r="AD1822">
        <v>0</v>
      </c>
      <c r="AE1822">
        <v>0</v>
      </c>
      <c r="AF1822">
        <v>2022</v>
      </c>
      <c r="AG1822" s="1">
        <v>44562</v>
      </c>
      <c r="AH1822" s="1">
        <v>44773</v>
      </c>
      <c r="AI1822" s="1">
        <v>44785</v>
      </c>
      <c r="AJ1822" s="17" t="s">
        <v>34</v>
      </c>
      <c r="AK1822" s="17" t="s">
        <v>35</v>
      </c>
      <c r="AL1822" s="17" t="s">
        <v>10388</v>
      </c>
      <c r="AM1822" s="17">
        <f>MONTH(EMPENHO[[#This Row],[data_empenho]])</f>
        <v>3</v>
      </c>
    </row>
    <row r="1823" spans="1:39" x14ac:dyDescent="0.25">
      <c r="A1823">
        <v>5</v>
      </c>
      <c r="B1823">
        <v>502</v>
      </c>
      <c r="C1823">
        <v>12</v>
      </c>
      <c r="D1823">
        <v>782</v>
      </c>
      <c r="E1823">
        <v>2</v>
      </c>
      <c r="F1823">
        <v>0</v>
      </c>
      <c r="G1823">
        <v>2035</v>
      </c>
      <c r="H1823" s="17" t="s">
        <v>828</v>
      </c>
      <c r="I1823">
        <v>1014</v>
      </c>
      <c r="J1823">
        <v>0</v>
      </c>
      <c r="K1823" s="17" t="s">
        <v>4397</v>
      </c>
      <c r="L1823" s="1">
        <v>44629</v>
      </c>
      <c r="M1823">
        <v>8319</v>
      </c>
      <c r="N1823" s="17" t="s">
        <v>437</v>
      </c>
      <c r="O1823">
        <v>3923</v>
      </c>
      <c r="P1823" s="17" t="s">
        <v>438</v>
      </c>
      <c r="Q1823">
        <v>0</v>
      </c>
      <c r="R1823" s="17" t="s">
        <v>480</v>
      </c>
      <c r="S1823" s="17" t="s">
        <v>653</v>
      </c>
      <c r="T1823" s="17" t="s">
        <v>438</v>
      </c>
      <c r="U1823">
        <v>8</v>
      </c>
      <c r="V1823">
        <v>2021</v>
      </c>
      <c r="W1823" s="17" t="s">
        <v>4398</v>
      </c>
      <c r="X1823" s="17" t="s">
        <v>482</v>
      </c>
      <c r="Y1823">
        <v>7</v>
      </c>
      <c r="Z1823" s="17" t="s">
        <v>443</v>
      </c>
      <c r="AA1823" s="17" t="s">
        <v>443</v>
      </c>
      <c r="AB1823" s="17" t="s">
        <v>444</v>
      </c>
      <c r="AC1823">
        <v>0</v>
      </c>
      <c r="AD1823">
        <v>0</v>
      </c>
      <c r="AE1823">
        <v>0</v>
      </c>
      <c r="AF1823">
        <v>2022</v>
      </c>
      <c r="AG1823" s="1">
        <v>44562</v>
      </c>
      <c r="AH1823" s="1">
        <v>44773</v>
      </c>
      <c r="AI1823" s="1">
        <v>44785</v>
      </c>
      <c r="AJ1823" s="17" t="s">
        <v>34</v>
      </c>
      <c r="AK1823" s="17" t="s">
        <v>35</v>
      </c>
      <c r="AL1823" s="17" t="s">
        <v>10388</v>
      </c>
      <c r="AM1823" s="17">
        <f>MONTH(EMPENHO[[#This Row],[data_empenho]])</f>
        <v>3</v>
      </c>
    </row>
    <row r="1824" spans="1:39" x14ac:dyDescent="0.25">
      <c r="A1824">
        <v>6</v>
      </c>
      <c r="B1824">
        <v>603</v>
      </c>
      <c r="C1824">
        <v>26</v>
      </c>
      <c r="D1824">
        <v>782</v>
      </c>
      <c r="E1824">
        <v>17</v>
      </c>
      <c r="F1824">
        <v>0</v>
      </c>
      <c r="G1824">
        <v>2073</v>
      </c>
      <c r="H1824" s="17" t="s">
        <v>478</v>
      </c>
      <c r="I1824">
        <v>1</v>
      </c>
      <c r="J1824">
        <v>0</v>
      </c>
      <c r="K1824" s="17" t="s">
        <v>4399</v>
      </c>
      <c r="L1824" s="1">
        <v>44629</v>
      </c>
      <c r="M1824">
        <v>1773.52</v>
      </c>
      <c r="N1824" s="17" t="s">
        <v>437</v>
      </c>
      <c r="O1824">
        <v>7085</v>
      </c>
      <c r="P1824" s="17" t="s">
        <v>438</v>
      </c>
      <c r="Q1824">
        <v>0</v>
      </c>
      <c r="R1824" s="17" t="s">
        <v>480</v>
      </c>
      <c r="S1824" s="17" t="s">
        <v>653</v>
      </c>
      <c r="T1824" s="17" t="s">
        <v>438</v>
      </c>
      <c r="U1824">
        <v>1</v>
      </c>
      <c r="V1824">
        <v>2021</v>
      </c>
      <c r="W1824" s="17" t="s">
        <v>4400</v>
      </c>
      <c r="X1824" s="17" t="s">
        <v>482</v>
      </c>
      <c r="Y1824">
        <v>7</v>
      </c>
      <c r="Z1824" s="17" t="s">
        <v>443</v>
      </c>
      <c r="AA1824" s="17" t="s">
        <v>443</v>
      </c>
      <c r="AB1824" s="17" t="s">
        <v>444</v>
      </c>
      <c r="AC1824">
        <v>0</v>
      </c>
      <c r="AD1824">
        <v>0</v>
      </c>
      <c r="AE1824">
        <v>0</v>
      </c>
      <c r="AF1824">
        <v>2022</v>
      </c>
      <c r="AG1824" s="1">
        <v>44562</v>
      </c>
      <c r="AH1824" s="1">
        <v>44773</v>
      </c>
      <c r="AI1824" s="1">
        <v>44785</v>
      </c>
      <c r="AJ1824" s="17" t="s">
        <v>34</v>
      </c>
      <c r="AK1824" s="17" t="s">
        <v>35</v>
      </c>
      <c r="AL1824" s="17" t="s">
        <v>10388</v>
      </c>
      <c r="AM1824" s="17">
        <f>MONTH(EMPENHO[[#This Row],[data_empenho]])</f>
        <v>3</v>
      </c>
    </row>
    <row r="1825" spans="1:39" x14ac:dyDescent="0.25">
      <c r="A1825">
        <v>6</v>
      </c>
      <c r="B1825">
        <v>603</v>
      </c>
      <c r="C1825">
        <v>26</v>
      </c>
      <c r="D1825">
        <v>782</v>
      </c>
      <c r="E1825">
        <v>17</v>
      </c>
      <c r="F1825">
        <v>0</v>
      </c>
      <c r="G1825">
        <v>2073</v>
      </c>
      <c r="H1825" s="17" t="s">
        <v>679</v>
      </c>
      <c r="I1825">
        <v>1</v>
      </c>
      <c r="J1825">
        <v>0</v>
      </c>
      <c r="K1825" s="17" t="s">
        <v>4401</v>
      </c>
      <c r="L1825" s="1">
        <v>44629</v>
      </c>
      <c r="M1825">
        <v>6030</v>
      </c>
      <c r="N1825" s="17" t="s">
        <v>437</v>
      </c>
      <c r="O1825">
        <v>8330</v>
      </c>
      <c r="P1825" s="17" t="s">
        <v>438</v>
      </c>
      <c r="Q1825">
        <v>0</v>
      </c>
      <c r="R1825" s="17" t="s">
        <v>480</v>
      </c>
      <c r="S1825" s="17" t="s">
        <v>653</v>
      </c>
      <c r="T1825" s="17" t="s">
        <v>438</v>
      </c>
      <c r="U1825">
        <v>4</v>
      </c>
      <c r="V1825">
        <v>2022</v>
      </c>
      <c r="W1825" s="17" t="s">
        <v>4402</v>
      </c>
      <c r="X1825" s="17" t="s">
        <v>482</v>
      </c>
      <c r="Y1825">
        <v>7</v>
      </c>
      <c r="Z1825" s="17" t="s">
        <v>443</v>
      </c>
      <c r="AA1825" s="17" t="s">
        <v>443</v>
      </c>
      <c r="AB1825" s="17" t="s">
        <v>444</v>
      </c>
      <c r="AC1825">
        <v>0</v>
      </c>
      <c r="AD1825">
        <v>0</v>
      </c>
      <c r="AE1825">
        <v>0</v>
      </c>
      <c r="AF1825">
        <v>2022</v>
      </c>
      <c r="AG1825" s="1">
        <v>44562</v>
      </c>
      <c r="AH1825" s="1">
        <v>44773</v>
      </c>
      <c r="AI1825" s="1">
        <v>44785</v>
      </c>
      <c r="AJ1825" s="17" t="s">
        <v>34</v>
      </c>
      <c r="AK1825" s="17" t="s">
        <v>35</v>
      </c>
      <c r="AL1825" s="17" t="s">
        <v>10388</v>
      </c>
      <c r="AM1825" s="17">
        <f>MONTH(EMPENHO[[#This Row],[data_empenho]])</f>
        <v>3</v>
      </c>
    </row>
    <row r="1826" spans="1:39" x14ac:dyDescent="0.25">
      <c r="A1826">
        <v>6</v>
      </c>
      <c r="B1826">
        <v>603</v>
      </c>
      <c r="C1826">
        <v>26</v>
      </c>
      <c r="D1826">
        <v>782</v>
      </c>
      <c r="E1826">
        <v>17</v>
      </c>
      <c r="F1826">
        <v>0</v>
      </c>
      <c r="G1826">
        <v>2073</v>
      </c>
      <c r="H1826" s="17" t="s">
        <v>698</v>
      </c>
      <c r="I1826">
        <v>1</v>
      </c>
      <c r="J1826">
        <v>0</v>
      </c>
      <c r="K1826" s="17" t="s">
        <v>4403</v>
      </c>
      <c r="L1826" s="1">
        <v>44629</v>
      </c>
      <c r="M1826">
        <v>788</v>
      </c>
      <c r="N1826" s="17" t="s">
        <v>437</v>
      </c>
      <c r="O1826">
        <v>5923</v>
      </c>
      <c r="P1826" s="17" t="s">
        <v>438</v>
      </c>
      <c r="Q1826">
        <v>0</v>
      </c>
      <c r="R1826" s="17" t="s">
        <v>439</v>
      </c>
      <c r="S1826" s="17" t="s">
        <v>440</v>
      </c>
      <c r="T1826" s="17" t="s">
        <v>438</v>
      </c>
      <c r="U1826">
        <v>0</v>
      </c>
      <c r="V1826">
        <v>0</v>
      </c>
      <c r="W1826" s="17" t="s">
        <v>4404</v>
      </c>
      <c r="X1826" s="17" t="s">
        <v>465</v>
      </c>
      <c r="Y1826">
        <v>1</v>
      </c>
      <c r="Z1826" s="17" t="s">
        <v>443</v>
      </c>
      <c r="AA1826" s="17" t="s">
        <v>443</v>
      </c>
      <c r="AB1826" s="17" t="s">
        <v>444</v>
      </c>
      <c r="AC1826">
        <v>0</v>
      </c>
      <c r="AD1826">
        <v>0</v>
      </c>
      <c r="AE1826">
        <v>0</v>
      </c>
      <c r="AF1826">
        <v>2022</v>
      </c>
      <c r="AG1826" s="1">
        <v>44562</v>
      </c>
      <c r="AH1826" s="1">
        <v>44773</v>
      </c>
      <c r="AI1826" s="1">
        <v>44785</v>
      </c>
      <c r="AJ1826" s="17" t="s">
        <v>34</v>
      </c>
      <c r="AK1826" s="17" t="s">
        <v>35</v>
      </c>
      <c r="AL1826" s="17" t="s">
        <v>10388</v>
      </c>
      <c r="AM1826" s="17">
        <f>MONTH(EMPENHO[[#This Row],[data_empenho]])</f>
        <v>3</v>
      </c>
    </row>
    <row r="1827" spans="1:39" x14ac:dyDescent="0.25">
      <c r="A1827">
        <v>7</v>
      </c>
      <c r="B1827">
        <v>702</v>
      </c>
      <c r="C1827">
        <v>15</v>
      </c>
      <c r="D1827">
        <v>451</v>
      </c>
      <c r="E1827">
        <v>17</v>
      </c>
      <c r="F1827">
        <v>0</v>
      </c>
      <c r="G1827">
        <v>2002</v>
      </c>
      <c r="H1827" s="17" t="s">
        <v>828</v>
      </c>
      <c r="I1827">
        <v>1</v>
      </c>
      <c r="J1827">
        <v>0</v>
      </c>
      <c r="K1827" s="17" t="s">
        <v>4405</v>
      </c>
      <c r="L1827" s="1">
        <v>44629</v>
      </c>
      <c r="M1827">
        <v>70.64</v>
      </c>
      <c r="N1827" s="17" t="s">
        <v>437</v>
      </c>
      <c r="O1827">
        <v>39</v>
      </c>
      <c r="P1827" s="17" t="s">
        <v>438</v>
      </c>
      <c r="Q1827">
        <v>0</v>
      </c>
      <c r="R1827" s="17" t="s">
        <v>439</v>
      </c>
      <c r="S1827" s="17" t="s">
        <v>440</v>
      </c>
      <c r="T1827" s="17" t="s">
        <v>438</v>
      </c>
      <c r="U1827">
        <v>0</v>
      </c>
      <c r="V1827">
        <v>0</v>
      </c>
      <c r="W1827" s="17" t="s">
        <v>4406</v>
      </c>
      <c r="X1827" s="17" t="s">
        <v>465</v>
      </c>
      <c r="Y1827">
        <v>1</v>
      </c>
      <c r="Z1827" s="17" t="s">
        <v>443</v>
      </c>
      <c r="AA1827" s="17" t="s">
        <v>443</v>
      </c>
      <c r="AB1827" s="17" t="s">
        <v>444</v>
      </c>
      <c r="AC1827">
        <v>0</v>
      </c>
      <c r="AD1827">
        <v>0</v>
      </c>
      <c r="AE1827">
        <v>0</v>
      </c>
      <c r="AF1827">
        <v>2022</v>
      </c>
      <c r="AG1827" s="1">
        <v>44562</v>
      </c>
      <c r="AH1827" s="1">
        <v>44773</v>
      </c>
      <c r="AI1827" s="1">
        <v>44785</v>
      </c>
      <c r="AJ1827" s="17" t="s">
        <v>34</v>
      </c>
      <c r="AK1827" s="17" t="s">
        <v>35</v>
      </c>
      <c r="AL1827" s="17" t="s">
        <v>10388</v>
      </c>
      <c r="AM1827" s="17">
        <f>MONTH(EMPENHO[[#This Row],[data_empenho]])</f>
        <v>3</v>
      </c>
    </row>
    <row r="1828" spans="1:39" x14ac:dyDescent="0.25">
      <c r="A1828">
        <v>7</v>
      </c>
      <c r="B1828">
        <v>701</v>
      </c>
      <c r="C1828">
        <v>4</v>
      </c>
      <c r="D1828">
        <v>122</v>
      </c>
      <c r="E1828">
        <v>1</v>
      </c>
      <c r="F1828">
        <v>0</v>
      </c>
      <c r="G1828">
        <v>2001</v>
      </c>
      <c r="H1828" s="17" t="s">
        <v>689</v>
      </c>
      <c r="I1828">
        <v>1</v>
      </c>
      <c r="J1828">
        <v>0</v>
      </c>
      <c r="K1828" s="17" t="s">
        <v>4407</v>
      </c>
      <c r="L1828" s="1">
        <v>44629</v>
      </c>
      <c r="M1828">
        <v>154</v>
      </c>
      <c r="N1828" s="17" t="s">
        <v>437</v>
      </c>
      <c r="O1828">
        <v>1744</v>
      </c>
      <c r="P1828" s="17" t="s">
        <v>438</v>
      </c>
      <c r="Q1828">
        <v>0</v>
      </c>
      <c r="R1828" s="17" t="s">
        <v>439</v>
      </c>
      <c r="S1828" s="17" t="s">
        <v>440</v>
      </c>
      <c r="T1828" s="17" t="s">
        <v>438</v>
      </c>
      <c r="U1828">
        <v>0</v>
      </c>
      <c r="V1828">
        <v>0</v>
      </c>
      <c r="W1828" s="17" t="s">
        <v>4408</v>
      </c>
      <c r="X1828" s="17" t="s">
        <v>465</v>
      </c>
      <c r="Y1828">
        <v>1</v>
      </c>
      <c r="Z1828" s="17" t="s">
        <v>443</v>
      </c>
      <c r="AA1828" s="17" t="s">
        <v>443</v>
      </c>
      <c r="AB1828" s="17" t="s">
        <v>444</v>
      </c>
      <c r="AC1828">
        <v>0</v>
      </c>
      <c r="AD1828">
        <v>0</v>
      </c>
      <c r="AE1828">
        <v>0</v>
      </c>
      <c r="AF1828">
        <v>2022</v>
      </c>
      <c r="AG1828" s="1">
        <v>44562</v>
      </c>
      <c r="AH1828" s="1">
        <v>44773</v>
      </c>
      <c r="AI1828" s="1">
        <v>44785</v>
      </c>
      <c r="AJ1828" s="17" t="s">
        <v>34</v>
      </c>
      <c r="AK1828" s="17" t="s">
        <v>35</v>
      </c>
      <c r="AL1828" s="17" t="s">
        <v>10388</v>
      </c>
      <c r="AM1828" s="17">
        <f>MONTH(EMPENHO[[#This Row],[data_empenho]])</f>
        <v>3</v>
      </c>
    </row>
    <row r="1829" spans="1:39" x14ac:dyDescent="0.25">
      <c r="A1829">
        <v>7</v>
      </c>
      <c r="B1829">
        <v>702</v>
      </c>
      <c r="C1829">
        <v>15</v>
      </c>
      <c r="D1829">
        <v>451</v>
      </c>
      <c r="E1829">
        <v>17</v>
      </c>
      <c r="F1829">
        <v>0</v>
      </c>
      <c r="G1829">
        <v>2002</v>
      </c>
      <c r="H1829" s="17" t="s">
        <v>689</v>
      </c>
      <c r="I1829">
        <v>1</v>
      </c>
      <c r="J1829">
        <v>0</v>
      </c>
      <c r="K1829" s="17" t="s">
        <v>4409</v>
      </c>
      <c r="L1829" s="1">
        <v>44629</v>
      </c>
      <c r="M1829">
        <v>374.3</v>
      </c>
      <c r="N1829" s="17" t="s">
        <v>437</v>
      </c>
      <c r="O1829">
        <v>1744</v>
      </c>
      <c r="P1829" s="17" t="s">
        <v>438</v>
      </c>
      <c r="Q1829">
        <v>0</v>
      </c>
      <c r="R1829" s="17" t="s">
        <v>439</v>
      </c>
      <c r="S1829" s="17" t="s">
        <v>440</v>
      </c>
      <c r="T1829" s="17" t="s">
        <v>438</v>
      </c>
      <c r="U1829">
        <v>0</v>
      </c>
      <c r="V1829">
        <v>0</v>
      </c>
      <c r="W1829" s="17" t="s">
        <v>4410</v>
      </c>
      <c r="X1829" s="17" t="s">
        <v>465</v>
      </c>
      <c r="Y1829">
        <v>1</v>
      </c>
      <c r="Z1829" s="17" t="s">
        <v>443</v>
      </c>
      <c r="AA1829" s="17" t="s">
        <v>443</v>
      </c>
      <c r="AB1829" s="17" t="s">
        <v>444</v>
      </c>
      <c r="AC1829">
        <v>0</v>
      </c>
      <c r="AD1829">
        <v>0</v>
      </c>
      <c r="AE1829">
        <v>0</v>
      </c>
      <c r="AF1829">
        <v>2022</v>
      </c>
      <c r="AG1829" s="1">
        <v>44562</v>
      </c>
      <c r="AH1829" s="1">
        <v>44773</v>
      </c>
      <c r="AI1829" s="1">
        <v>44785</v>
      </c>
      <c r="AJ1829" s="17" t="s">
        <v>34</v>
      </c>
      <c r="AK1829" s="17" t="s">
        <v>35</v>
      </c>
      <c r="AL1829" s="17" t="s">
        <v>10388</v>
      </c>
      <c r="AM1829" s="17">
        <f>MONTH(EMPENHO[[#This Row],[data_empenho]])</f>
        <v>3</v>
      </c>
    </row>
    <row r="1830" spans="1:39" x14ac:dyDescent="0.25">
      <c r="A1830">
        <v>6</v>
      </c>
      <c r="B1830">
        <v>603</v>
      </c>
      <c r="C1830">
        <v>26</v>
      </c>
      <c r="D1830">
        <v>782</v>
      </c>
      <c r="E1830">
        <v>17</v>
      </c>
      <c r="F1830">
        <v>0</v>
      </c>
      <c r="G1830">
        <v>2073</v>
      </c>
      <c r="H1830" s="17" t="s">
        <v>698</v>
      </c>
      <c r="I1830">
        <v>1</v>
      </c>
      <c r="J1830">
        <v>0</v>
      </c>
      <c r="K1830" s="17" t="s">
        <v>4411</v>
      </c>
      <c r="L1830" s="1">
        <v>44629</v>
      </c>
      <c r="M1830">
        <v>238.5</v>
      </c>
      <c r="N1830" s="17" t="s">
        <v>437</v>
      </c>
      <c r="O1830">
        <v>4298</v>
      </c>
      <c r="P1830" s="17" t="s">
        <v>438</v>
      </c>
      <c r="Q1830">
        <v>0</v>
      </c>
      <c r="R1830" s="17" t="s">
        <v>439</v>
      </c>
      <c r="S1830" s="17" t="s">
        <v>440</v>
      </c>
      <c r="T1830" s="17" t="s">
        <v>438</v>
      </c>
      <c r="U1830">
        <v>0</v>
      </c>
      <c r="V1830">
        <v>0</v>
      </c>
      <c r="W1830" s="17" t="s">
        <v>4412</v>
      </c>
      <c r="X1830" s="17" t="s">
        <v>465</v>
      </c>
      <c r="Y1830">
        <v>1</v>
      </c>
      <c r="Z1830" s="17" t="s">
        <v>443</v>
      </c>
      <c r="AA1830" s="17" t="s">
        <v>443</v>
      </c>
      <c r="AB1830" s="17" t="s">
        <v>444</v>
      </c>
      <c r="AC1830">
        <v>0</v>
      </c>
      <c r="AD1830">
        <v>0</v>
      </c>
      <c r="AE1830">
        <v>0</v>
      </c>
      <c r="AF1830">
        <v>2022</v>
      </c>
      <c r="AG1830" s="1">
        <v>44562</v>
      </c>
      <c r="AH1830" s="1">
        <v>44773</v>
      </c>
      <c r="AI1830" s="1">
        <v>44785</v>
      </c>
      <c r="AJ1830" s="17" t="s">
        <v>34</v>
      </c>
      <c r="AK1830" s="17" t="s">
        <v>35</v>
      </c>
      <c r="AL1830" s="17" t="s">
        <v>10388</v>
      </c>
      <c r="AM1830" s="17">
        <f>MONTH(EMPENHO[[#This Row],[data_empenho]])</f>
        <v>3</v>
      </c>
    </row>
    <row r="1831" spans="1:39" x14ac:dyDescent="0.25">
      <c r="A1831">
        <v>8</v>
      </c>
      <c r="B1831">
        <v>801</v>
      </c>
      <c r="C1831">
        <v>10</v>
      </c>
      <c r="D1831">
        <v>303</v>
      </c>
      <c r="E1831">
        <v>8</v>
      </c>
      <c r="F1831">
        <v>0</v>
      </c>
      <c r="G1831">
        <v>1047</v>
      </c>
      <c r="H1831" s="17" t="s">
        <v>582</v>
      </c>
      <c r="I1831">
        <v>40</v>
      </c>
      <c r="J1831">
        <v>0</v>
      </c>
      <c r="K1831" s="17" t="s">
        <v>4413</v>
      </c>
      <c r="L1831" s="1">
        <v>44629</v>
      </c>
      <c r="M1831">
        <v>14000</v>
      </c>
      <c r="N1831" s="17" t="s">
        <v>437</v>
      </c>
      <c r="O1831">
        <v>47</v>
      </c>
      <c r="P1831" s="17" t="s">
        <v>438</v>
      </c>
      <c r="Q1831">
        <v>0</v>
      </c>
      <c r="R1831" s="17" t="s">
        <v>439</v>
      </c>
      <c r="S1831" s="17" t="s">
        <v>440</v>
      </c>
      <c r="T1831" s="17" t="s">
        <v>438</v>
      </c>
      <c r="U1831">
        <v>0</v>
      </c>
      <c r="V1831">
        <v>0</v>
      </c>
      <c r="W1831" s="17" t="s">
        <v>4414</v>
      </c>
      <c r="X1831" s="17" t="s">
        <v>465</v>
      </c>
      <c r="Y1831">
        <v>1</v>
      </c>
      <c r="Z1831" s="17" t="s">
        <v>443</v>
      </c>
      <c r="AA1831" s="17" t="s">
        <v>443</v>
      </c>
      <c r="AB1831" s="17" t="s">
        <v>444</v>
      </c>
      <c r="AC1831">
        <v>0</v>
      </c>
      <c r="AD1831">
        <v>0</v>
      </c>
      <c r="AE1831">
        <v>0</v>
      </c>
      <c r="AF1831">
        <v>2022</v>
      </c>
      <c r="AG1831" s="1">
        <v>44562</v>
      </c>
      <c r="AH1831" s="1">
        <v>44773</v>
      </c>
      <c r="AI1831" s="1">
        <v>44785</v>
      </c>
      <c r="AJ1831" s="17" t="s">
        <v>34</v>
      </c>
      <c r="AK1831" s="17" t="s">
        <v>35</v>
      </c>
      <c r="AL1831" s="17" t="s">
        <v>10388</v>
      </c>
      <c r="AM1831" s="17">
        <f>MONTH(EMPENHO[[#This Row],[data_empenho]])</f>
        <v>3</v>
      </c>
    </row>
    <row r="1832" spans="1:39" x14ac:dyDescent="0.25">
      <c r="A1832">
        <v>8</v>
      </c>
      <c r="B1832">
        <v>801</v>
      </c>
      <c r="C1832">
        <v>10</v>
      </c>
      <c r="D1832">
        <v>301</v>
      </c>
      <c r="E1832">
        <v>6</v>
      </c>
      <c r="F1832">
        <v>0</v>
      </c>
      <c r="G1832">
        <v>2093</v>
      </c>
      <c r="H1832" s="17" t="s">
        <v>3488</v>
      </c>
      <c r="I1832">
        <v>40</v>
      </c>
      <c r="J1832">
        <v>0</v>
      </c>
      <c r="K1832" s="17" t="s">
        <v>4415</v>
      </c>
      <c r="L1832" s="1">
        <v>44629</v>
      </c>
      <c r="M1832">
        <v>378</v>
      </c>
      <c r="N1832" s="17" t="s">
        <v>437</v>
      </c>
      <c r="O1832">
        <v>4144</v>
      </c>
      <c r="P1832" s="17" t="s">
        <v>438</v>
      </c>
      <c r="Q1832">
        <v>0</v>
      </c>
      <c r="R1832" s="17" t="s">
        <v>439</v>
      </c>
      <c r="S1832" s="17" t="s">
        <v>440</v>
      </c>
      <c r="T1832" s="17" t="s">
        <v>438</v>
      </c>
      <c r="U1832">
        <v>0</v>
      </c>
      <c r="V1832">
        <v>0</v>
      </c>
      <c r="W1832" s="17" t="s">
        <v>4416</v>
      </c>
      <c r="X1832" s="17" t="s">
        <v>465</v>
      </c>
      <c r="Y1832">
        <v>1</v>
      </c>
      <c r="Z1832" s="17" t="s">
        <v>443</v>
      </c>
      <c r="AA1832" s="17" t="s">
        <v>443</v>
      </c>
      <c r="AB1832" s="17" t="s">
        <v>444</v>
      </c>
      <c r="AC1832">
        <v>0</v>
      </c>
      <c r="AD1832">
        <v>0</v>
      </c>
      <c r="AE1832">
        <v>0</v>
      </c>
      <c r="AF1832">
        <v>2022</v>
      </c>
      <c r="AG1832" s="1">
        <v>44562</v>
      </c>
      <c r="AH1832" s="1">
        <v>44773</v>
      </c>
      <c r="AI1832" s="1">
        <v>44785</v>
      </c>
      <c r="AJ1832" s="17" t="s">
        <v>34</v>
      </c>
      <c r="AK1832" s="17" t="s">
        <v>35</v>
      </c>
      <c r="AL1832" s="17" t="s">
        <v>10388</v>
      </c>
      <c r="AM1832" s="17">
        <f>MONTH(EMPENHO[[#This Row],[data_empenho]])</f>
        <v>3</v>
      </c>
    </row>
    <row r="1833" spans="1:39" x14ac:dyDescent="0.25">
      <c r="A1833">
        <v>6</v>
      </c>
      <c r="B1833">
        <v>603</v>
      </c>
      <c r="C1833">
        <v>26</v>
      </c>
      <c r="D1833">
        <v>782</v>
      </c>
      <c r="E1833">
        <v>17</v>
      </c>
      <c r="F1833">
        <v>0</v>
      </c>
      <c r="G1833">
        <v>2073</v>
      </c>
      <c r="H1833" s="17" t="s">
        <v>698</v>
      </c>
      <c r="I1833">
        <v>1</v>
      </c>
      <c r="J1833">
        <v>0</v>
      </c>
      <c r="K1833" s="17" t="s">
        <v>4417</v>
      </c>
      <c r="L1833" s="1">
        <v>44629</v>
      </c>
      <c r="M1833">
        <v>411.78</v>
      </c>
      <c r="N1833" s="17" t="s">
        <v>437</v>
      </c>
      <c r="O1833">
        <v>4041</v>
      </c>
      <c r="P1833" s="17" t="s">
        <v>438</v>
      </c>
      <c r="Q1833">
        <v>0</v>
      </c>
      <c r="R1833" s="17" t="s">
        <v>439</v>
      </c>
      <c r="S1833" s="17" t="s">
        <v>440</v>
      </c>
      <c r="T1833" s="17" t="s">
        <v>438</v>
      </c>
      <c r="U1833">
        <v>0</v>
      </c>
      <c r="V1833">
        <v>0</v>
      </c>
      <c r="W1833" s="17" t="s">
        <v>4418</v>
      </c>
      <c r="X1833" s="17" t="s">
        <v>465</v>
      </c>
      <c r="Y1833">
        <v>1</v>
      </c>
      <c r="Z1833" s="17" t="s">
        <v>443</v>
      </c>
      <c r="AA1833" s="17" t="s">
        <v>443</v>
      </c>
      <c r="AB1833" s="17" t="s">
        <v>444</v>
      </c>
      <c r="AC1833">
        <v>0</v>
      </c>
      <c r="AD1833">
        <v>0</v>
      </c>
      <c r="AE1833">
        <v>0</v>
      </c>
      <c r="AF1833">
        <v>2022</v>
      </c>
      <c r="AG1833" s="1">
        <v>44562</v>
      </c>
      <c r="AH1833" s="1">
        <v>44773</v>
      </c>
      <c r="AI1833" s="1">
        <v>44785</v>
      </c>
      <c r="AJ1833" s="17" t="s">
        <v>34</v>
      </c>
      <c r="AK1833" s="17" t="s">
        <v>35</v>
      </c>
      <c r="AL1833" s="17" t="s">
        <v>10388</v>
      </c>
      <c r="AM1833" s="17">
        <f>MONTH(EMPENHO[[#This Row],[data_empenho]])</f>
        <v>3</v>
      </c>
    </row>
    <row r="1834" spans="1:39" x14ac:dyDescent="0.25">
      <c r="A1834">
        <v>12</v>
      </c>
      <c r="B1834">
        <v>1201</v>
      </c>
      <c r="C1834">
        <v>9</v>
      </c>
      <c r="D1834">
        <v>122</v>
      </c>
      <c r="E1834">
        <v>1</v>
      </c>
      <c r="F1834">
        <v>0</v>
      </c>
      <c r="G1834">
        <v>2066</v>
      </c>
      <c r="H1834" s="17" t="s">
        <v>779</v>
      </c>
      <c r="I1834">
        <v>50</v>
      </c>
      <c r="J1834">
        <v>0</v>
      </c>
      <c r="K1834" s="17" t="s">
        <v>4419</v>
      </c>
      <c r="L1834" s="1">
        <v>44629</v>
      </c>
      <c r="M1834">
        <v>288</v>
      </c>
      <c r="N1834" s="17" t="s">
        <v>437</v>
      </c>
      <c r="O1834">
        <v>6989</v>
      </c>
      <c r="P1834" s="17" t="s">
        <v>438</v>
      </c>
      <c r="Q1834">
        <v>0</v>
      </c>
      <c r="R1834" s="17" t="s">
        <v>439</v>
      </c>
      <c r="S1834" s="17" t="s">
        <v>440</v>
      </c>
      <c r="T1834" s="17" t="s">
        <v>438</v>
      </c>
      <c r="U1834">
        <v>0</v>
      </c>
      <c r="V1834">
        <v>0</v>
      </c>
      <c r="W1834" s="17" t="s">
        <v>4420</v>
      </c>
      <c r="X1834" s="17" t="s">
        <v>465</v>
      </c>
      <c r="Y1834">
        <v>1</v>
      </c>
      <c r="Z1834" s="17" t="s">
        <v>443</v>
      </c>
      <c r="AA1834" s="17" t="s">
        <v>443</v>
      </c>
      <c r="AB1834" s="17" t="s">
        <v>444</v>
      </c>
      <c r="AC1834">
        <v>0</v>
      </c>
      <c r="AD1834">
        <v>0</v>
      </c>
      <c r="AE1834">
        <v>0</v>
      </c>
      <c r="AF1834">
        <v>2022</v>
      </c>
      <c r="AG1834" s="1">
        <v>44562</v>
      </c>
      <c r="AH1834" s="1">
        <v>44773</v>
      </c>
      <c r="AI1834" s="1">
        <v>44785</v>
      </c>
      <c r="AJ1834" s="17" t="s">
        <v>34</v>
      </c>
      <c r="AK1834" s="17" t="s">
        <v>35</v>
      </c>
      <c r="AL1834" s="17" t="s">
        <v>10388</v>
      </c>
      <c r="AM1834" s="17">
        <f>MONTH(EMPENHO[[#This Row],[data_empenho]])</f>
        <v>3</v>
      </c>
    </row>
    <row r="1835" spans="1:39" x14ac:dyDescent="0.25">
      <c r="A1835">
        <v>12</v>
      </c>
      <c r="B1835">
        <v>1201</v>
      </c>
      <c r="C1835">
        <v>9</v>
      </c>
      <c r="D1835">
        <v>122</v>
      </c>
      <c r="E1835">
        <v>1</v>
      </c>
      <c r="F1835">
        <v>0</v>
      </c>
      <c r="G1835">
        <v>2066</v>
      </c>
      <c r="H1835" s="17" t="s">
        <v>779</v>
      </c>
      <c r="I1835">
        <v>50</v>
      </c>
      <c r="J1835">
        <v>0</v>
      </c>
      <c r="K1835" s="17" t="s">
        <v>4419</v>
      </c>
      <c r="L1835" s="1">
        <v>44678</v>
      </c>
      <c r="M1835">
        <v>-38</v>
      </c>
      <c r="N1835" s="17" t="s">
        <v>451</v>
      </c>
      <c r="O1835">
        <v>6989</v>
      </c>
      <c r="P1835" s="17" t="s">
        <v>438</v>
      </c>
      <c r="Q1835">
        <v>0</v>
      </c>
      <c r="R1835" s="17" t="s">
        <v>439</v>
      </c>
      <c r="S1835" s="17" t="s">
        <v>440</v>
      </c>
      <c r="T1835" s="17" t="s">
        <v>438</v>
      </c>
      <c r="U1835">
        <v>0</v>
      </c>
      <c r="V1835">
        <v>0</v>
      </c>
      <c r="W1835" s="17" t="s">
        <v>5960</v>
      </c>
      <c r="X1835" s="17" t="s">
        <v>465</v>
      </c>
      <c r="Y1835">
        <v>1</v>
      </c>
      <c r="Z1835" s="17" t="s">
        <v>443</v>
      </c>
      <c r="AA1835" s="17" t="s">
        <v>443</v>
      </c>
      <c r="AB1835" s="17" t="s">
        <v>444</v>
      </c>
      <c r="AC1835">
        <v>0</v>
      </c>
      <c r="AD1835">
        <v>0</v>
      </c>
      <c r="AE1835">
        <v>0</v>
      </c>
      <c r="AF1835">
        <v>2022</v>
      </c>
      <c r="AG1835" s="1">
        <v>44562</v>
      </c>
      <c r="AH1835" s="1">
        <v>44773</v>
      </c>
      <c r="AI1835" s="1">
        <v>44785</v>
      </c>
      <c r="AJ1835" s="17" t="s">
        <v>34</v>
      </c>
      <c r="AK1835" s="17" t="s">
        <v>35</v>
      </c>
      <c r="AL1835" s="17" t="s">
        <v>10388</v>
      </c>
      <c r="AM1835" s="17">
        <f>MONTH(EMPENHO[[#This Row],[data_empenho]])</f>
        <v>4</v>
      </c>
    </row>
    <row r="1836" spans="1:39" x14ac:dyDescent="0.25">
      <c r="A1836">
        <v>8</v>
      </c>
      <c r="B1836">
        <v>801</v>
      </c>
      <c r="C1836">
        <v>10</v>
      </c>
      <c r="D1836">
        <v>301</v>
      </c>
      <c r="E1836">
        <v>6</v>
      </c>
      <c r="F1836">
        <v>0</v>
      </c>
      <c r="G1836">
        <v>2105</v>
      </c>
      <c r="H1836" s="17" t="s">
        <v>641</v>
      </c>
      <c r="I1836">
        <v>40</v>
      </c>
      <c r="J1836">
        <v>0</v>
      </c>
      <c r="K1836" s="17" t="s">
        <v>4421</v>
      </c>
      <c r="L1836" s="1">
        <v>44630</v>
      </c>
      <c r="M1836">
        <v>2300</v>
      </c>
      <c r="N1836" s="17" t="s">
        <v>437</v>
      </c>
      <c r="O1836">
        <v>150</v>
      </c>
      <c r="P1836" s="17" t="s">
        <v>438</v>
      </c>
      <c r="Q1836">
        <v>0</v>
      </c>
      <c r="R1836" s="17" t="s">
        <v>439</v>
      </c>
      <c r="S1836" s="17" t="s">
        <v>440</v>
      </c>
      <c r="T1836" s="17" t="s">
        <v>438</v>
      </c>
      <c r="U1836">
        <v>0</v>
      </c>
      <c r="V1836">
        <v>0</v>
      </c>
      <c r="W1836" s="17" t="s">
        <v>4422</v>
      </c>
      <c r="X1836" s="17" t="s">
        <v>442</v>
      </c>
      <c r="Y1836">
        <v>6</v>
      </c>
      <c r="Z1836" s="17" t="s">
        <v>443</v>
      </c>
      <c r="AA1836" s="17" t="s">
        <v>443</v>
      </c>
      <c r="AB1836" s="17" t="s">
        <v>444</v>
      </c>
      <c r="AC1836">
        <v>0</v>
      </c>
      <c r="AD1836">
        <v>0</v>
      </c>
      <c r="AE1836">
        <v>0</v>
      </c>
      <c r="AF1836">
        <v>2022</v>
      </c>
      <c r="AG1836" s="1">
        <v>44562</v>
      </c>
      <c r="AH1836" s="1">
        <v>44773</v>
      </c>
      <c r="AI1836" s="1">
        <v>44785</v>
      </c>
      <c r="AJ1836" s="17" t="s">
        <v>34</v>
      </c>
      <c r="AK1836" s="17" t="s">
        <v>35</v>
      </c>
      <c r="AL1836" s="17" t="s">
        <v>10388</v>
      </c>
      <c r="AM1836" s="17">
        <f>MONTH(EMPENHO[[#This Row],[data_empenho]])</f>
        <v>3</v>
      </c>
    </row>
    <row r="1837" spans="1:39" x14ac:dyDescent="0.25">
      <c r="A1837">
        <v>10</v>
      </c>
      <c r="B1837">
        <v>1003</v>
      </c>
      <c r="C1837">
        <v>23</v>
      </c>
      <c r="D1837">
        <v>691</v>
      </c>
      <c r="E1837">
        <v>4</v>
      </c>
      <c r="F1837">
        <v>0</v>
      </c>
      <c r="G1837">
        <v>2058</v>
      </c>
      <c r="H1837" s="17" t="s">
        <v>1697</v>
      </c>
      <c r="I1837">
        <v>1</v>
      </c>
      <c r="J1837">
        <v>0</v>
      </c>
      <c r="K1837" s="17" t="s">
        <v>4423</v>
      </c>
      <c r="L1837" s="1">
        <v>44630</v>
      </c>
      <c r="M1837">
        <v>200</v>
      </c>
      <c r="N1837" s="17" t="s">
        <v>437</v>
      </c>
      <c r="O1837">
        <v>7404</v>
      </c>
      <c r="P1837" s="17" t="s">
        <v>438</v>
      </c>
      <c r="Q1837">
        <v>0</v>
      </c>
      <c r="R1837" s="17" t="s">
        <v>439</v>
      </c>
      <c r="S1837" s="17" t="s">
        <v>440</v>
      </c>
      <c r="T1837" s="17" t="s">
        <v>438</v>
      </c>
      <c r="U1837">
        <v>0</v>
      </c>
      <c r="V1837">
        <v>0</v>
      </c>
      <c r="W1837" s="17" t="s">
        <v>4424</v>
      </c>
      <c r="X1837" s="17" t="s">
        <v>442</v>
      </c>
      <c r="Y1837">
        <v>0</v>
      </c>
      <c r="Z1837" s="17" t="s">
        <v>443</v>
      </c>
      <c r="AA1837" s="17" t="s">
        <v>443</v>
      </c>
      <c r="AB1837" s="17" t="s">
        <v>444</v>
      </c>
      <c r="AC1837">
        <v>0</v>
      </c>
      <c r="AD1837">
        <v>0</v>
      </c>
      <c r="AE1837">
        <v>0</v>
      </c>
      <c r="AF1837">
        <v>2022</v>
      </c>
      <c r="AG1837" s="1">
        <v>44562</v>
      </c>
      <c r="AH1837" s="1">
        <v>44773</v>
      </c>
      <c r="AI1837" s="1">
        <v>44785</v>
      </c>
      <c r="AJ1837" s="17" t="s">
        <v>34</v>
      </c>
      <c r="AK1837" s="17" t="s">
        <v>35</v>
      </c>
      <c r="AL1837" s="17" t="s">
        <v>10388</v>
      </c>
      <c r="AM1837" s="17">
        <f>MONTH(EMPENHO[[#This Row],[data_empenho]])</f>
        <v>3</v>
      </c>
    </row>
    <row r="1838" spans="1:39" x14ac:dyDescent="0.25">
      <c r="A1838">
        <v>10</v>
      </c>
      <c r="B1838">
        <v>1003</v>
      </c>
      <c r="C1838">
        <v>23</v>
      </c>
      <c r="D1838">
        <v>691</v>
      </c>
      <c r="E1838">
        <v>4</v>
      </c>
      <c r="F1838">
        <v>0</v>
      </c>
      <c r="G1838">
        <v>2058</v>
      </c>
      <c r="H1838" s="17" t="s">
        <v>1697</v>
      </c>
      <c r="I1838">
        <v>1</v>
      </c>
      <c r="J1838">
        <v>0</v>
      </c>
      <c r="K1838" s="17" t="s">
        <v>4425</v>
      </c>
      <c r="L1838" s="1">
        <v>44630</v>
      </c>
      <c r="M1838">
        <v>200</v>
      </c>
      <c r="N1838" s="17" t="s">
        <v>437</v>
      </c>
      <c r="O1838">
        <v>6648</v>
      </c>
      <c r="P1838" s="17" t="s">
        <v>438</v>
      </c>
      <c r="Q1838">
        <v>0</v>
      </c>
      <c r="R1838" s="17" t="s">
        <v>439</v>
      </c>
      <c r="S1838" s="17" t="s">
        <v>440</v>
      </c>
      <c r="T1838" s="17" t="s">
        <v>438</v>
      </c>
      <c r="U1838">
        <v>0</v>
      </c>
      <c r="V1838">
        <v>0</v>
      </c>
      <c r="W1838" s="17" t="s">
        <v>4426</v>
      </c>
      <c r="X1838" s="17" t="s">
        <v>442</v>
      </c>
      <c r="Y1838">
        <v>0</v>
      </c>
      <c r="Z1838" s="17" t="s">
        <v>443</v>
      </c>
      <c r="AA1838" s="17" t="s">
        <v>443</v>
      </c>
      <c r="AB1838" s="17" t="s">
        <v>444</v>
      </c>
      <c r="AC1838">
        <v>0</v>
      </c>
      <c r="AD1838">
        <v>0</v>
      </c>
      <c r="AE1838">
        <v>0</v>
      </c>
      <c r="AF1838">
        <v>2022</v>
      </c>
      <c r="AG1838" s="1">
        <v>44562</v>
      </c>
      <c r="AH1838" s="1">
        <v>44773</v>
      </c>
      <c r="AI1838" s="1">
        <v>44785</v>
      </c>
      <c r="AJ1838" s="17" t="s">
        <v>34</v>
      </c>
      <c r="AK1838" s="17" t="s">
        <v>35</v>
      </c>
      <c r="AL1838" s="17" t="s">
        <v>10388</v>
      </c>
      <c r="AM1838" s="17">
        <f>MONTH(EMPENHO[[#This Row],[data_empenho]])</f>
        <v>3</v>
      </c>
    </row>
    <row r="1839" spans="1:39" x14ac:dyDescent="0.25">
      <c r="A1839">
        <v>10</v>
      </c>
      <c r="B1839">
        <v>1003</v>
      </c>
      <c r="C1839">
        <v>23</v>
      </c>
      <c r="D1839">
        <v>691</v>
      </c>
      <c r="E1839">
        <v>4</v>
      </c>
      <c r="F1839">
        <v>0</v>
      </c>
      <c r="G1839">
        <v>2058</v>
      </c>
      <c r="H1839" s="17" t="s">
        <v>1697</v>
      </c>
      <c r="I1839">
        <v>1</v>
      </c>
      <c r="J1839">
        <v>0</v>
      </c>
      <c r="K1839" s="17" t="s">
        <v>4427</v>
      </c>
      <c r="L1839" s="1">
        <v>44630</v>
      </c>
      <c r="M1839">
        <v>200</v>
      </c>
      <c r="N1839" s="17" t="s">
        <v>437</v>
      </c>
      <c r="O1839">
        <v>8360</v>
      </c>
      <c r="P1839" s="17" t="s">
        <v>438</v>
      </c>
      <c r="Q1839">
        <v>0</v>
      </c>
      <c r="R1839" s="17" t="s">
        <v>439</v>
      </c>
      <c r="S1839" s="17" t="s">
        <v>440</v>
      </c>
      <c r="T1839" s="17" t="s">
        <v>438</v>
      </c>
      <c r="U1839">
        <v>0</v>
      </c>
      <c r="V1839">
        <v>0</v>
      </c>
      <c r="W1839" s="17" t="s">
        <v>4428</v>
      </c>
      <c r="X1839" s="17" t="s">
        <v>442</v>
      </c>
      <c r="Y1839">
        <v>0</v>
      </c>
      <c r="Z1839" s="17" t="s">
        <v>443</v>
      </c>
      <c r="AA1839" s="17" t="s">
        <v>443</v>
      </c>
      <c r="AB1839" s="17" t="s">
        <v>444</v>
      </c>
      <c r="AC1839">
        <v>0</v>
      </c>
      <c r="AD1839">
        <v>0</v>
      </c>
      <c r="AE1839">
        <v>0</v>
      </c>
      <c r="AF1839">
        <v>2022</v>
      </c>
      <c r="AG1839" s="1">
        <v>44562</v>
      </c>
      <c r="AH1839" s="1">
        <v>44773</v>
      </c>
      <c r="AI1839" s="1">
        <v>44785</v>
      </c>
      <c r="AJ1839" s="17" t="s">
        <v>34</v>
      </c>
      <c r="AK1839" s="17" t="s">
        <v>35</v>
      </c>
      <c r="AL1839" s="17" t="s">
        <v>10388</v>
      </c>
      <c r="AM1839" s="17">
        <f>MONTH(EMPENHO[[#This Row],[data_empenho]])</f>
        <v>3</v>
      </c>
    </row>
    <row r="1840" spans="1:39" x14ac:dyDescent="0.25">
      <c r="A1840">
        <v>10</v>
      </c>
      <c r="B1840">
        <v>1003</v>
      </c>
      <c r="C1840">
        <v>23</v>
      </c>
      <c r="D1840">
        <v>691</v>
      </c>
      <c r="E1840">
        <v>4</v>
      </c>
      <c r="F1840">
        <v>0</v>
      </c>
      <c r="G1840">
        <v>2058</v>
      </c>
      <c r="H1840" s="17" t="s">
        <v>1697</v>
      </c>
      <c r="I1840">
        <v>1</v>
      </c>
      <c r="J1840">
        <v>0</v>
      </c>
      <c r="K1840" s="17" t="s">
        <v>4429</v>
      </c>
      <c r="L1840" s="1">
        <v>44630</v>
      </c>
      <c r="M1840">
        <v>200</v>
      </c>
      <c r="N1840" s="17" t="s">
        <v>437</v>
      </c>
      <c r="O1840">
        <v>4901</v>
      </c>
      <c r="P1840" s="17" t="s">
        <v>438</v>
      </c>
      <c r="Q1840">
        <v>0</v>
      </c>
      <c r="R1840" s="17" t="s">
        <v>439</v>
      </c>
      <c r="S1840" s="17" t="s">
        <v>440</v>
      </c>
      <c r="T1840" s="17" t="s">
        <v>438</v>
      </c>
      <c r="U1840">
        <v>0</v>
      </c>
      <c r="V1840">
        <v>0</v>
      </c>
      <c r="W1840" s="17" t="s">
        <v>4430</v>
      </c>
      <c r="X1840" s="17" t="s">
        <v>442</v>
      </c>
      <c r="Y1840">
        <v>0</v>
      </c>
      <c r="Z1840" s="17" t="s">
        <v>443</v>
      </c>
      <c r="AA1840" s="17" t="s">
        <v>443</v>
      </c>
      <c r="AB1840" s="17" t="s">
        <v>444</v>
      </c>
      <c r="AC1840">
        <v>0</v>
      </c>
      <c r="AD1840">
        <v>0</v>
      </c>
      <c r="AE1840">
        <v>0</v>
      </c>
      <c r="AF1840">
        <v>2022</v>
      </c>
      <c r="AG1840" s="1">
        <v>44562</v>
      </c>
      <c r="AH1840" s="1">
        <v>44773</v>
      </c>
      <c r="AI1840" s="1">
        <v>44785</v>
      </c>
      <c r="AJ1840" s="17" t="s">
        <v>34</v>
      </c>
      <c r="AK1840" s="17" t="s">
        <v>35</v>
      </c>
      <c r="AL1840" s="17" t="s">
        <v>10388</v>
      </c>
      <c r="AM1840" s="17">
        <f>MONTH(EMPENHO[[#This Row],[data_empenho]])</f>
        <v>3</v>
      </c>
    </row>
    <row r="1841" spans="1:39" x14ac:dyDescent="0.25">
      <c r="A1841">
        <v>10</v>
      </c>
      <c r="B1841">
        <v>1003</v>
      </c>
      <c r="C1841">
        <v>23</v>
      </c>
      <c r="D1841">
        <v>691</v>
      </c>
      <c r="E1841">
        <v>4</v>
      </c>
      <c r="F1841">
        <v>0</v>
      </c>
      <c r="G1841">
        <v>2058</v>
      </c>
      <c r="H1841" s="17" t="s">
        <v>1697</v>
      </c>
      <c r="I1841">
        <v>1</v>
      </c>
      <c r="J1841">
        <v>0</v>
      </c>
      <c r="K1841" s="17" t="s">
        <v>4431</v>
      </c>
      <c r="L1841" s="1">
        <v>44630</v>
      </c>
      <c r="M1841">
        <v>200</v>
      </c>
      <c r="N1841" s="17" t="s">
        <v>437</v>
      </c>
      <c r="O1841">
        <v>8361</v>
      </c>
      <c r="P1841" s="17" t="s">
        <v>438</v>
      </c>
      <c r="Q1841">
        <v>0</v>
      </c>
      <c r="R1841" s="17" t="s">
        <v>439</v>
      </c>
      <c r="S1841" s="17" t="s">
        <v>440</v>
      </c>
      <c r="T1841" s="17" t="s">
        <v>438</v>
      </c>
      <c r="U1841">
        <v>0</v>
      </c>
      <c r="V1841">
        <v>0</v>
      </c>
      <c r="W1841" s="17" t="s">
        <v>4432</v>
      </c>
      <c r="X1841" s="17" t="s">
        <v>442</v>
      </c>
      <c r="Y1841">
        <v>0</v>
      </c>
      <c r="Z1841" s="17" t="s">
        <v>443</v>
      </c>
      <c r="AA1841" s="17" t="s">
        <v>443</v>
      </c>
      <c r="AB1841" s="17" t="s">
        <v>444</v>
      </c>
      <c r="AC1841">
        <v>0</v>
      </c>
      <c r="AD1841">
        <v>0</v>
      </c>
      <c r="AE1841">
        <v>0</v>
      </c>
      <c r="AF1841">
        <v>2022</v>
      </c>
      <c r="AG1841" s="1">
        <v>44562</v>
      </c>
      <c r="AH1841" s="1">
        <v>44773</v>
      </c>
      <c r="AI1841" s="1">
        <v>44785</v>
      </c>
      <c r="AJ1841" s="17" t="s">
        <v>34</v>
      </c>
      <c r="AK1841" s="17" t="s">
        <v>35</v>
      </c>
      <c r="AL1841" s="17" t="s">
        <v>10388</v>
      </c>
      <c r="AM1841" s="17">
        <f>MONTH(EMPENHO[[#This Row],[data_empenho]])</f>
        <v>3</v>
      </c>
    </row>
    <row r="1842" spans="1:39" x14ac:dyDescent="0.25">
      <c r="A1842">
        <v>5</v>
      </c>
      <c r="B1842">
        <v>504</v>
      </c>
      <c r="C1842">
        <v>27</v>
      </c>
      <c r="D1842">
        <v>812</v>
      </c>
      <c r="E1842">
        <v>3</v>
      </c>
      <c r="F1842">
        <v>0</v>
      </c>
      <c r="G1842">
        <v>2043</v>
      </c>
      <c r="H1842" s="17" t="s">
        <v>4433</v>
      </c>
      <c r="I1842">
        <v>1</v>
      </c>
      <c r="J1842">
        <v>0</v>
      </c>
      <c r="K1842" s="17" t="s">
        <v>4434</v>
      </c>
      <c r="L1842" s="1">
        <v>44630</v>
      </c>
      <c r="M1842">
        <v>750</v>
      </c>
      <c r="N1842" s="17" t="s">
        <v>437</v>
      </c>
      <c r="O1842">
        <v>1669</v>
      </c>
      <c r="P1842" s="17" t="s">
        <v>438</v>
      </c>
      <c r="Q1842">
        <v>0</v>
      </c>
      <c r="R1842" s="17" t="s">
        <v>439</v>
      </c>
      <c r="S1842" s="17" t="s">
        <v>440</v>
      </c>
      <c r="T1842" s="17" t="s">
        <v>438</v>
      </c>
      <c r="U1842">
        <v>0</v>
      </c>
      <c r="V1842">
        <v>0</v>
      </c>
      <c r="W1842" s="17" t="s">
        <v>4435</v>
      </c>
      <c r="X1842" s="17" t="s">
        <v>465</v>
      </c>
      <c r="Y1842">
        <v>1</v>
      </c>
      <c r="Z1842" s="17" t="s">
        <v>443</v>
      </c>
      <c r="AA1842" s="17" t="s">
        <v>443</v>
      </c>
      <c r="AB1842" s="17" t="s">
        <v>444</v>
      </c>
      <c r="AC1842">
        <v>0</v>
      </c>
      <c r="AD1842">
        <v>0</v>
      </c>
      <c r="AE1842">
        <v>0</v>
      </c>
      <c r="AF1842">
        <v>2022</v>
      </c>
      <c r="AG1842" s="1">
        <v>44562</v>
      </c>
      <c r="AH1842" s="1">
        <v>44773</v>
      </c>
      <c r="AI1842" s="1">
        <v>44785</v>
      </c>
      <c r="AJ1842" s="17" t="s">
        <v>34</v>
      </c>
      <c r="AK1842" s="17" t="s">
        <v>35</v>
      </c>
      <c r="AL1842" s="17" t="s">
        <v>10388</v>
      </c>
      <c r="AM1842" s="17">
        <f>MONTH(EMPENHO[[#This Row],[data_empenho]])</f>
        <v>3</v>
      </c>
    </row>
    <row r="1843" spans="1:39" x14ac:dyDescent="0.25">
      <c r="A1843">
        <v>6</v>
      </c>
      <c r="B1843">
        <v>603</v>
      </c>
      <c r="C1843">
        <v>26</v>
      </c>
      <c r="D1843">
        <v>782</v>
      </c>
      <c r="E1843">
        <v>17</v>
      </c>
      <c r="F1843">
        <v>0</v>
      </c>
      <c r="G1843">
        <v>2110</v>
      </c>
      <c r="H1843" s="17" t="s">
        <v>776</v>
      </c>
      <c r="I1843">
        <v>1</v>
      </c>
      <c r="J1843">
        <v>0</v>
      </c>
      <c r="K1843" s="17" t="s">
        <v>4436</v>
      </c>
      <c r="L1843" s="1">
        <v>44630</v>
      </c>
      <c r="M1843">
        <v>23003</v>
      </c>
      <c r="N1843" s="17" t="s">
        <v>437</v>
      </c>
      <c r="O1843">
        <v>1645</v>
      </c>
      <c r="P1843" s="17" t="s">
        <v>438</v>
      </c>
      <c r="Q1843">
        <v>0</v>
      </c>
      <c r="R1843" s="17" t="s">
        <v>480</v>
      </c>
      <c r="S1843" s="17" t="s">
        <v>653</v>
      </c>
      <c r="T1843" s="17" t="s">
        <v>438</v>
      </c>
      <c r="U1843">
        <v>24</v>
      </c>
      <c r="V1843">
        <v>2021</v>
      </c>
      <c r="W1843" s="17" t="s">
        <v>4437</v>
      </c>
      <c r="X1843" s="17" t="s">
        <v>482</v>
      </c>
      <c r="Y1843">
        <v>7</v>
      </c>
      <c r="Z1843" s="17" t="s">
        <v>443</v>
      </c>
      <c r="AA1843" s="17" t="s">
        <v>443</v>
      </c>
      <c r="AB1843" s="17" t="s">
        <v>444</v>
      </c>
      <c r="AC1843">
        <v>0</v>
      </c>
      <c r="AD1843">
        <v>0</v>
      </c>
      <c r="AE1843">
        <v>0</v>
      </c>
      <c r="AF1843">
        <v>2022</v>
      </c>
      <c r="AG1843" s="1">
        <v>44562</v>
      </c>
      <c r="AH1843" s="1">
        <v>44773</v>
      </c>
      <c r="AI1843" s="1">
        <v>44785</v>
      </c>
      <c r="AJ1843" s="17" t="s">
        <v>34</v>
      </c>
      <c r="AK1843" s="17" t="s">
        <v>35</v>
      </c>
      <c r="AL1843" s="17" t="s">
        <v>10388</v>
      </c>
      <c r="AM1843" s="17">
        <f>MONTH(EMPENHO[[#This Row],[data_empenho]])</f>
        <v>3</v>
      </c>
    </row>
    <row r="1844" spans="1:39" x14ac:dyDescent="0.25">
      <c r="A1844">
        <v>6</v>
      </c>
      <c r="B1844">
        <v>603</v>
      </c>
      <c r="C1844">
        <v>26</v>
      </c>
      <c r="D1844">
        <v>782</v>
      </c>
      <c r="E1844">
        <v>17</v>
      </c>
      <c r="F1844">
        <v>0</v>
      </c>
      <c r="G1844">
        <v>2073</v>
      </c>
      <c r="H1844" s="17" t="s">
        <v>698</v>
      </c>
      <c r="I1844">
        <v>1</v>
      </c>
      <c r="J1844">
        <v>0</v>
      </c>
      <c r="K1844" s="17" t="s">
        <v>4438</v>
      </c>
      <c r="L1844" s="1">
        <v>44630</v>
      </c>
      <c r="M1844">
        <v>280.2</v>
      </c>
      <c r="N1844" s="17" t="s">
        <v>437</v>
      </c>
      <c r="O1844">
        <v>4041</v>
      </c>
      <c r="P1844" s="17" t="s">
        <v>438</v>
      </c>
      <c r="Q1844">
        <v>0</v>
      </c>
      <c r="R1844" s="17" t="s">
        <v>439</v>
      </c>
      <c r="S1844" s="17" t="s">
        <v>440</v>
      </c>
      <c r="T1844" s="17" t="s">
        <v>438</v>
      </c>
      <c r="U1844">
        <v>0</v>
      </c>
      <c r="V1844">
        <v>0</v>
      </c>
      <c r="W1844" s="17" t="s">
        <v>4439</v>
      </c>
      <c r="X1844" s="17" t="s">
        <v>465</v>
      </c>
      <c r="Y1844">
        <v>1</v>
      </c>
      <c r="Z1844" s="17" t="s">
        <v>443</v>
      </c>
      <c r="AA1844" s="17" t="s">
        <v>443</v>
      </c>
      <c r="AB1844" s="17" t="s">
        <v>444</v>
      </c>
      <c r="AC1844">
        <v>0</v>
      </c>
      <c r="AD1844">
        <v>0</v>
      </c>
      <c r="AE1844">
        <v>0</v>
      </c>
      <c r="AF1844">
        <v>2022</v>
      </c>
      <c r="AG1844" s="1">
        <v>44562</v>
      </c>
      <c r="AH1844" s="1">
        <v>44773</v>
      </c>
      <c r="AI1844" s="1">
        <v>44785</v>
      </c>
      <c r="AJ1844" s="17" t="s">
        <v>34</v>
      </c>
      <c r="AK1844" s="17" t="s">
        <v>35</v>
      </c>
      <c r="AL1844" s="17" t="s">
        <v>10388</v>
      </c>
      <c r="AM1844" s="17">
        <f>MONTH(EMPENHO[[#This Row],[data_empenho]])</f>
        <v>3</v>
      </c>
    </row>
    <row r="1845" spans="1:39" x14ac:dyDescent="0.25">
      <c r="A1845">
        <v>8</v>
      </c>
      <c r="B1845">
        <v>801</v>
      </c>
      <c r="C1845">
        <v>10</v>
      </c>
      <c r="D1845">
        <v>301</v>
      </c>
      <c r="E1845">
        <v>6</v>
      </c>
      <c r="F1845">
        <v>0</v>
      </c>
      <c r="G1845">
        <v>2092</v>
      </c>
      <c r="H1845" s="17" t="s">
        <v>618</v>
      </c>
      <c r="I1845">
        <v>40</v>
      </c>
      <c r="J1845">
        <v>0</v>
      </c>
      <c r="K1845" s="17" t="s">
        <v>4440</v>
      </c>
      <c r="L1845" s="1">
        <v>44630</v>
      </c>
      <c r="M1845">
        <v>2466.67</v>
      </c>
      <c r="N1845" s="17" t="s">
        <v>437</v>
      </c>
      <c r="O1845">
        <v>7610</v>
      </c>
      <c r="P1845" s="17" t="s">
        <v>438</v>
      </c>
      <c r="Q1845">
        <v>0</v>
      </c>
      <c r="R1845" s="17" t="s">
        <v>480</v>
      </c>
      <c r="S1845" s="17" t="s">
        <v>440</v>
      </c>
      <c r="T1845" s="17" t="s">
        <v>438</v>
      </c>
      <c r="U1845">
        <v>29</v>
      </c>
      <c r="V1845">
        <v>2020</v>
      </c>
      <c r="W1845" s="17" t="s">
        <v>4441</v>
      </c>
      <c r="X1845" s="17" t="s">
        <v>482</v>
      </c>
      <c r="Y1845">
        <v>7</v>
      </c>
      <c r="Z1845" s="17" t="s">
        <v>443</v>
      </c>
      <c r="AA1845" s="17" t="s">
        <v>443</v>
      </c>
      <c r="AB1845" s="17" t="s">
        <v>444</v>
      </c>
      <c r="AC1845">
        <v>0</v>
      </c>
      <c r="AD1845">
        <v>0</v>
      </c>
      <c r="AE1845">
        <v>0</v>
      </c>
      <c r="AF1845">
        <v>2022</v>
      </c>
      <c r="AG1845" s="1">
        <v>44562</v>
      </c>
      <c r="AH1845" s="1">
        <v>44773</v>
      </c>
      <c r="AI1845" s="1">
        <v>44785</v>
      </c>
      <c r="AJ1845" s="17" t="s">
        <v>34</v>
      </c>
      <c r="AK1845" s="17" t="s">
        <v>35</v>
      </c>
      <c r="AL1845" s="17" t="s">
        <v>10388</v>
      </c>
      <c r="AM1845" s="17">
        <f>MONTH(EMPENHO[[#This Row],[data_empenho]])</f>
        <v>3</v>
      </c>
    </row>
    <row r="1846" spans="1:39" x14ac:dyDescent="0.25">
      <c r="A1846">
        <v>8</v>
      </c>
      <c r="B1846">
        <v>801</v>
      </c>
      <c r="C1846">
        <v>10</v>
      </c>
      <c r="D1846">
        <v>301</v>
      </c>
      <c r="E1846">
        <v>6</v>
      </c>
      <c r="F1846">
        <v>0</v>
      </c>
      <c r="G1846">
        <v>2092</v>
      </c>
      <c r="H1846" s="17" t="s">
        <v>618</v>
      </c>
      <c r="I1846">
        <v>40</v>
      </c>
      <c r="J1846">
        <v>0</v>
      </c>
      <c r="K1846" s="17" t="s">
        <v>4440</v>
      </c>
      <c r="L1846" s="1">
        <v>44643</v>
      </c>
      <c r="M1846">
        <v>-0.04</v>
      </c>
      <c r="N1846" s="17" t="s">
        <v>451</v>
      </c>
      <c r="O1846">
        <v>7610</v>
      </c>
      <c r="P1846" s="17" t="s">
        <v>438</v>
      </c>
      <c r="Q1846">
        <v>0</v>
      </c>
      <c r="R1846" s="17" t="s">
        <v>480</v>
      </c>
      <c r="S1846" s="17" t="s">
        <v>440</v>
      </c>
      <c r="T1846" s="17" t="s">
        <v>438</v>
      </c>
      <c r="U1846">
        <v>29</v>
      </c>
      <c r="V1846">
        <v>2020</v>
      </c>
      <c r="W1846" s="17" t="s">
        <v>790</v>
      </c>
      <c r="X1846" s="17" t="s">
        <v>482</v>
      </c>
      <c r="Y1846">
        <v>7</v>
      </c>
      <c r="Z1846" s="17" t="s">
        <v>443</v>
      </c>
      <c r="AA1846" s="17" t="s">
        <v>443</v>
      </c>
      <c r="AB1846" s="17" t="s">
        <v>444</v>
      </c>
      <c r="AC1846">
        <v>0</v>
      </c>
      <c r="AD1846">
        <v>0</v>
      </c>
      <c r="AE1846">
        <v>0</v>
      </c>
      <c r="AF1846">
        <v>2022</v>
      </c>
      <c r="AG1846" s="1">
        <v>44562</v>
      </c>
      <c r="AH1846" s="1">
        <v>44773</v>
      </c>
      <c r="AI1846" s="1">
        <v>44785</v>
      </c>
      <c r="AJ1846" s="17" t="s">
        <v>34</v>
      </c>
      <c r="AK1846" s="17" t="s">
        <v>35</v>
      </c>
      <c r="AL1846" s="17" t="s">
        <v>10388</v>
      </c>
      <c r="AM1846" s="17">
        <f>MONTH(EMPENHO[[#This Row],[data_empenho]])</f>
        <v>3</v>
      </c>
    </row>
    <row r="1847" spans="1:39" x14ac:dyDescent="0.25">
      <c r="A1847">
        <v>8</v>
      </c>
      <c r="B1847">
        <v>801</v>
      </c>
      <c r="C1847">
        <v>10</v>
      </c>
      <c r="D1847">
        <v>122</v>
      </c>
      <c r="E1847">
        <v>5</v>
      </c>
      <c r="F1847">
        <v>0</v>
      </c>
      <c r="G1847">
        <v>2084</v>
      </c>
      <c r="H1847" s="17" t="s">
        <v>445</v>
      </c>
      <c r="I1847">
        <v>40</v>
      </c>
      <c r="J1847">
        <v>0</v>
      </c>
      <c r="K1847" s="17" t="s">
        <v>4442</v>
      </c>
      <c r="L1847" s="1">
        <v>44630</v>
      </c>
      <c r="M1847">
        <v>155</v>
      </c>
      <c r="N1847" s="17" t="s">
        <v>437</v>
      </c>
      <c r="O1847">
        <v>4197</v>
      </c>
      <c r="P1847" s="17" t="s">
        <v>438</v>
      </c>
      <c r="Q1847">
        <v>0</v>
      </c>
      <c r="R1847" s="17" t="s">
        <v>439</v>
      </c>
      <c r="S1847" s="17" t="s">
        <v>440</v>
      </c>
      <c r="T1847" s="17" t="s">
        <v>438</v>
      </c>
      <c r="U1847">
        <v>0</v>
      </c>
      <c r="V1847">
        <v>0</v>
      </c>
      <c r="W1847" s="17" t="s">
        <v>4443</v>
      </c>
      <c r="X1847" s="17" t="s">
        <v>442</v>
      </c>
      <c r="Y1847">
        <v>0</v>
      </c>
      <c r="Z1847" s="17" t="s">
        <v>486</v>
      </c>
      <c r="AA1847" s="17" t="s">
        <v>443</v>
      </c>
      <c r="AB1847" s="17" t="s">
        <v>444</v>
      </c>
      <c r="AC1847">
        <v>0</v>
      </c>
      <c r="AD1847">
        <v>0</v>
      </c>
      <c r="AE1847">
        <v>0</v>
      </c>
      <c r="AF1847">
        <v>2022</v>
      </c>
      <c r="AG1847" s="1">
        <v>44562</v>
      </c>
      <c r="AH1847" s="1">
        <v>44773</v>
      </c>
      <c r="AI1847" s="1">
        <v>44785</v>
      </c>
      <c r="AJ1847" s="17" t="s">
        <v>34</v>
      </c>
      <c r="AK1847" s="17" t="s">
        <v>35</v>
      </c>
      <c r="AL1847" s="17" t="s">
        <v>10388</v>
      </c>
      <c r="AM1847" s="17">
        <f>MONTH(EMPENHO[[#This Row],[data_empenho]])</f>
        <v>3</v>
      </c>
    </row>
    <row r="1848" spans="1:39" x14ac:dyDescent="0.25">
      <c r="A1848">
        <v>8</v>
      </c>
      <c r="B1848">
        <v>801</v>
      </c>
      <c r="C1848">
        <v>10</v>
      </c>
      <c r="D1848">
        <v>122</v>
      </c>
      <c r="E1848">
        <v>5</v>
      </c>
      <c r="F1848">
        <v>0</v>
      </c>
      <c r="G1848">
        <v>2086</v>
      </c>
      <c r="H1848" s="17" t="s">
        <v>445</v>
      </c>
      <c r="I1848">
        <v>40</v>
      </c>
      <c r="J1848">
        <v>0</v>
      </c>
      <c r="K1848" s="17" t="s">
        <v>4444</v>
      </c>
      <c r="L1848" s="1">
        <v>44630</v>
      </c>
      <c r="M1848">
        <v>47.5</v>
      </c>
      <c r="N1848" s="17" t="s">
        <v>437</v>
      </c>
      <c r="O1848">
        <v>8358</v>
      </c>
      <c r="P1848" s="17" t="s">
        <v>438</v>
      </c>
      <c r="Q1848">
        <v>0</v>
      </c>
      <c r="R1848" s="17" t="s">
        <v>439</v>
      </c>
      <c r="S1848" s="17" t="s">
        <v>440</v>
      </c>
      <c r="T1848" s="17" t="s">
        <v>438</v>
      </c>
      <c r="U1848">
        <v>0</v>
      </c>
      <c r="V1848">
        <v>0</v>
      </c>
      <c r="W1848" s="17" t="s">
        <v>4445</v>
      </c>
      <c r="X1848" s="17" t="s">
        <v>442</v>
      </c>
      <c r="Y1848">
        <v>0</v>
      </c>
      <c r="Z1848" s="17" t="s">
        <v>486</v>
      </c>
      <c r="AA1848" s="17" t="s">
        <v>443</v>
      </c>
      <c r="AB1848" s="17" t="s">
        <v>444</v>
      </c>
      <c r="AC1848">
        <v>0</v>
      </c>
      <c r="AD1848">
        <v>0</v>
      </c>
      <c r="AE1848">
        <v>0</v>
      </c>
      <c r="AF1848">
        <v>2022</v>
      </c>
      <c r="AG1848" s="1">
        <v>44562</v>
      </c>
      <c r="AH1848" s="1">
        <v>44773</v>
      </c>
      <c r="AI1848" s="1">
        <v>44785</v>
      </c>
      <c r="AJ1848" s="17" t="s">
        <v>34</v>
      </c>
      <c r="AK1848" s="17" t="s">
        <v>35</v>
      </c>
      <c r="AL1848" s="17" t="s">
        <v>10388</v>
      </c>
      <c r="AM1848" s="17">
        <f>MONTH(EMPENHO[[#This Row],[data_empenho]])</f>
        <v>3</v>
      </c>
    </row>
    <row r="1849" spans="1:39" x14ac:dyDescent="0.25">
      <c r="A1849">
        <v>8</v>
      </c>
      <c r="B1849">
        <v>801</v>
      </c>
      <c r="C1849">
        <v>10</v>
      </c>
      <c r="D1849">
        <v>122</v>
      </c>
      <c r="E1849">
        <v>5</v>
      </c>
      <c r="F1849">
        <v>0</v>
      </c>
      <c r="G1849">
        <v>2086</v>
      </c>
      <c r="H1849" s="17" t="s">
        <v>445</v>
      </c>
      <c r="I1849">
        <v>40</v>
      </c>
      <c r="J1849">
        <v>0</v>
      </c>
      <c r="K1849" s="17" t="s">
        <v>4446</v>
      </c>
      <c r="L1849" s="1">
        <v>44630</v>
      </c>
      <c r="M1849">
        <v>47.5</v>
      </c>
      <c r="N1849" s="17" t="s">
        <v>437</v>
      </c>
      <c r="O1849">
        <v>4210</v>
      </c>
      <c r="P1849" s="17" t="s">
        <v>438</v>
      </c>
      <c r="Q1849">
        <v>0</v>
      </c>
      <c r="R1849" s="17" t="s">
        <v>439</v>
      </c>
      <c r="S1849" s="17" t="s">
        <v>440</v>
      </c>
      <c r="T1849" s="17" t="s">
        <v>438</v>
      </c>
      <c r="U1849">
        <v>0</v>
      </c>
      <c r="V1849">
        <v>0</v>
      </c>
      <c r="W1849" s="17" t="s">
        <v>4447</v>
      </c>
      <c r="X1849" s="17" t="s">
        <v>442</v>
      </c>
      <c r="Y1849">
        <v>0</v>
      </c>
      <c r="Z1849" s="17" t="s">
        <v>486</v>
      </c>
      <c r="AA1849" s="17" t="s">
        <v>443</v>
      </c>
      <c r="AB1849" s="17" t="s">
        <v>444</v>
      </c>
      <c r="AC1849">
        <v>0</v>
      </c>
      <c r="AD1849">
        <v>0</v>
      </c>
      <c r="AE1849">
        <v>0</v>
      </c>
      <c r="AF1849">
        <v>2022</v>
      </c>
      <c r="AG1849" s="1">
        <v>44562</v>
      </c>
      <c r="AH1849" s="1">
        <v>44773</v>
      </c>
      <c r="AI1849" s="1">
        <v>44785</v>
      </c>
      <c r="AJ1849" s="17" t="s">
        <v>34</v>
      </c>
      <c r="AK1849" s="17" t="s">
        <v>35</v>
      </c>
      <c r="AL1849" s="17" t="s">
        <v>10388</v>
      </c>
      <c r="AM1849" s="17">
        <f>MONTH(EMPENHO[[#This Row],[data_empenho]])</f>
        <v>3</v>
      </c>
    </row>
    <row r="1850" spans="1:39" x14ac:dyDescent="0.25">
      <c r="A1850">
        <v>8</v>
      </c>
      <c r="B1850">
        <v>801</v>
      </c>
      <c r="C1850">
        <v>10</v>
      </c>
      <c r="D1850">
        <v>122</v>
      </c>
      <c r="E1850">
        <v>5</v>
      </c>
      <c r="F1850">
        <v>0</v>
      </c>
      <c r="G1850">
        <v>2086</v>
      </c>
      <c r="H1850" s="17" t="s">
        <v>445</v>
      </c>
      <c r="I1850">
        <v>40</v>
      </c>
      <c r="J1850">
        <v>0</v>
      </c>
      <c r="K1850" s="17" t="s">
        <v>4448</v>
      </c>
      <c r="L1850" s="1">
        <v>44630</v>
      </c>
      <c r="M1850">
        <v>47.5</v>
      </c>
      <c r="N1850" s="17" t="s">
        <v>437</v>
      </c>
      <c r="O1850">
        <v>3793</v>
      </c>
      <c r="P1850" s="17" t="s">
        <v>438</v>
      </c>
      <c r="Q1850">
        <v>0</v>
      </c>
      <c r="R1850" s="17" t="s">
        <v>439</v>
      </c>
      <c r="S1850" s="17" t="s">
        <v>440</v>
      </c>
      <c r="T1850" s="17" t="s">
        <v>438</v>
      </c>
      <c r="U1850">
        <v>0</v>
      </c>
      <c r="V1850">
        <v>0</v>
      </c>
      <c r="W1850" s="17" t="s">
        <v>4449</v>
      </c>
      <c r="X1850" s="17" t="s">
        <v>442</v>
      </c>
      <c r="Y1850">
        <v>0</v>
      </c>
      <c r="Z1850" s="17" t="s">
        <v>486</v>
      </c>
      <c r="AA1850" s="17" t="s">
        <v>443</v>
      </c>
      <c r="AB1850" s="17" t="s">
        <v>444</v>
      </c>
      <c r="AC1850">
        <v>0</v>
      </c>
      <c r="AD1850">
        <v>0</v>
      </c>
      <c r="AE1850">
        <v>0</v>
      </c>
      <c r="AF1850">
        <v>2022</v>
      </c>
      <c r="AG1850" s="1">
        <v>44562</v>
      </c>
      <c r="AH1850" s="1">
        <v>44773</v>
      </c>
      <c r="AI1850" s="1">
        <v>44785</v>
      </c>
      <c r="AJ1850" s="17" t="s">
        <v>34</v>
      </c>
      <c r="AK1850" s="17" t="s">
        <v>35</v>
      </c>
      <c r="AL1850" s="17" t="s">
        <v>10388</v>
      </c>
      <c r="AM1850" s="17">
        <f>MONTH(EMPENHO[[#This Row],[data_empenho]])</f>
        <v>3</v>
      </c>
    </row>
    <row r="1851" spans="1:39" x14ac:dyDescent="0.25">
      <c r="A1851">
        <v>8</v>
      </c>
      <c r="B1851">
        <v>801</v>
      </c>
      <c r="C1851">
        <v>10</v>
      </c>
      <c r="D1851">
        <v>122</v>
      </c>
      <c r="E1851">
        <v>5</v>
      </c>
      <c r="F1851">
        <v>0</v>
      </c>
      <c r="G1851">
        <v>2086</v>
      </c>
      <c r="H1851" s="17" t="s">
        <v>445</v>
      </c>
      <c r="I1851">
        <v>40</v>
      </c>
      <c r="J1851">
        <v>0</v>
      </c>
      <c r="K1851" s="17" t="s">
        <v>4450</v>
      </c>
      <c r="L1851" s="1">
        <v>44630</v>
      </c>
      <c r="M1851">
        <v>47.5</v>
      </c>
      <c r="N1851" s="17" t="s">
        <v>437</v>
      </c>
      <c r="O1851">
        <v>4197</v>
      </c>
      <c r="P1851" s="17" t="s">
        <v>438</v>
      </c>
      <c r="Q1851">
        <v>0</v>
      </c>
      <c r="R1851" s="17" t="s">
        <v>439</v>
      </c>
      <c r="S1851" s="17" t="s">
        <v>440</v>
      </c>
      <c r="T1851" s="17" t="s">
        <v>438</v>
      </c>
      <c r="U1851">
        <v>0</v>
      </c>
      <c r="V1851">
        <v>0</v>
      </c>
      <c r="W1851" s="17" t="s">
        <v>4451</v>
      </c>
      <c r="X1851" s="17" t="s">
        <v>442</v>
      </c>
      <c r="Y1851">
        <v>0</v>
      </c>
      <c r="Z1851" s="17" t="s">
        <v>486</v>
      </c>
      <c r="AA1851" s="17" t="s">
        <v>443</v>
      </c>
      <c r="AB1851" s="17" t="s">
        <v>444</v>
      </c>
      <c r="AC1851">
        <v>0</v>
      </c>
      <c r="AD1851">
        <v>0</v>
      </c>
      <c r="AE1851">
        <v>0</v>
      </c>
      <c r="AF1851">
        <v>2022</v>
      </c>
      <c r="AG1851" s="1">
        <v>44562</v>
      </c>
      <c r="AH1851" s="1">
        <v>44773</v>
      </c>
      <c r="AI1851" s="1">
        <v>44785</v>
      </c>
      <c r="AJ1851" s="17" t="s">
        <v>34</v>
      </c>
      <c r="AK1851" s="17" t="s">
        <v>35</v>
      </c>
      <c r="AL1851" s="17" t="s">
        <v>10388</v>
      </c>
      <c r="AM1851" s="17">
        <f>MONTH(EMPENHO[[#This Row],[data_empenho]])</f>
        <v>3</v>
      </c>
    </row>
    <row r="1852" spans="1:39" x14ac:dyDescent="0.25">
      <c r="A1852">
        <v>8</v>
      </c>
      <c r="B1852">
        <v>801</v>
      </c>
      <c r="C1852">
        <v>10</v>
      </c>
      <c r="D1852">
        <v>122</v>
      </c>
      <c r="E1852">
        <v>5</v>
      </c>
      <c r="F1852">
        <v>0</v>
      </c>
      <c r="G1852">
        <v>2084</v>
      </c>
      <c r="H1852" s="17" t="s">
        <v>445</v>
      </c>
      <c r="I1852">
        <v>40</v>
      </c>
      <c r="J1852">
        <v>0</v>
      </c>
      <c r="K1852" s="17" t="s">
        <v>4452</v>
      </c>
      <c r="L1852" s="1">
        <v>44630</v>
      </c>
      <c r="M1852">
        <v>55</v>
      </c>
      <c r="N1852" s="17" t="s">
        <v>437</v>
      </c>
      <c r="O1852">
        <v>3567</v>
      </c>
      <c r="P1852" s="17" t="s">
        <v>438</v>
      </c>
      <c r="Q1852">
        <v>0</v>
      </c>
      <c r="R1852" s="17" t="s">
        <v>439</v>
      </c>
      <c r="S1852" s="17" t="s">
        <v>440</v>
      </c>
      <c r="T1852" s="17" t="s">
        <v>438</v>
      </c>
      <c r="U1852">
        <v>0</v>
      </c>
      <c r="V1852">
        <v>0</v>
      </c>
      <c r="W1852" s="17" t="s">
        <v>4453</v>
      </c>
      <c r="X1852" s="17" t="s">
        <v>442</v>
      </c>
      <c r="Y1852">
        <v>0</v>
      </c>
      <c r="Z1852" s="17" t="s">
        <v>486</v>
      </c>
      <c r="AA1852" s="17" t="s">
        <v>443</v>
      </c>
      <c r="AB1852" s="17" t="s">
        <v>444</v>
      </c>
      <c r="AC1852">
        <v>0</v>
      </c>
      <c r="AD1852">
        <v>0</v>
      </c>
      <c r="AE1852">
        <v>0</v>
      </c>
      <c r="AF1852">
        <v>2022</v>
      </c>
      <c r="AG1852" s="1">
        <v>44562</v>
      </c>
      <c r="AH1852" s="1">
        <v>44773</v>
      </c>
      <c r="AI1852" s="1">
        <v>44785</v>
      </c>
      <c r="AJ1852" s="17" t="s">
        <v>34</v>
      </c>
      <c r="AK1852" s="17" t="s">
        <v>35</v>
      </c>
      <c r="AL1852" s="17" t="s">
        <v>10388</v>
      </c>
      <c r="AM1852" s="17">
        <f>MONTH(EMPENHO[[#This Row],[data_empenho]])</f>
        <v>3</v>
      </c>
    </row>
    <row r="1853" spans="1:39" x14ac:dyDescent="0.25">
      <c r="A1853">
        <v>8</v>
      </c>
      <c r="B1853">
        <v>801</v>
      </c>
      <c r="C1853">
        <v>10</v>
      </c>
      <c r="D1853">
        <v>303</v>
      </c>
      <c r="E1853">
        <v>8</v>
      </c>
      <c r="F1853">
        <v>0</v>
      </c>
      <c r="G1853">
        <v>2099</v>
      </c>
      <c r="H1853" s="17" t="s">
        <v>1060</v>
      </c>
      <c r="I1853">
        <v>40</v>
      </c>
      <c r="J1853">
        <v>0</v>
      </c>
      <c r="K1853" s="17" t="s">
        <v>4454</v>
      </c>
      <c r="L1853" s="1">
        <v>44630</v>
      </c>
      <c r="M1853">
        <v>450</v>
      </c>
      <c r="N1853" s="17" t="s">
        <v>437</v>
      </c>
      <c r="O1853">
        <v>998</v>
      </c>
      <c r="P1853" s="17" t="s">
        <v>438</v>
      </c>
      <c r="Q1853">
        <v>0</v>
      </c>
      <c r="R1853" s="17" t="s">
        <v>439</v>
      </c>
      <c r="S1853" s="17" t="s">
        <v>440</v>
      </c>
      <c r="T1853" s="17" t="s">
        <v>438</v>
      </c>
      <c r="U1853">
        <v>0</v>
      </c>
      <c r="V1853">
        <v>0</v>
      </c>
      <c r="W1853" s="17" t="s">
        <v>4455</v>
      </c>
      <c r="X1853" s="17" t="s">
        <v>465</v>
      </c>
      <c r="Y1853">
        <v>1</v>
      </c>
      <c r="Z1853" s="17" t="s">
        <v>443</v>
      </c>
      <c r="AA1853" s="17" t="s">
        <v>443</v>
      </c>
      <c r="AB1853" s="17" t="s">
        <v>444</v>
      </c>
      <c r="AC1853">
        <v>0</v>
      </c>
      <c r="AD1853">
        <v>0</v>
      </c>
      <c r="AE1853">
        <v>0</v>
      </c>
      <c r="AF1853">
        <v>2022</v>
      </c>
      <c r="AG1853" s="1">
        <v>44562</v>
      </c>
      <c r="AH1853" s="1">
        <v>44773</v>
      </c>
      <c r="AI1853" s="1">
        <v>44785</v>
      </c>
      <c r="AJ1853" s="17" t="s">
        <v>34</v>
      </c>
      <c r="AK1853" s="17" t="s">
        <v>35</v>
      </c>
      <c r="AL1853" s="17" t="s">
        <v>10388</v>
      </c>
      <c r="AM1853" s="17">
        <f>MONTH(EMPENHO[[#This Row],[data_empenho]])</f>
        <v>3</v>
      </c>
    </row>
    <row r="1854" spans="1:39" x14ac:dyDescent="0.25">
      <c r="A1854">
        <v>7</v>
      </c>
      <c r="B1854">
        <v>702</v>
      </c>
      <c r="C1854">
        <v>15</v>
      </c>
      <c r="D1854">
        <v>451</v>
      </c>
      <c r="E1854">
        <v>17</v>
      </c>
      <c r="F1854">
        <v>0</v>
      </c>
      <c r="G1854">
        <v>2002</v>
      </c>
      <c r="H1854" s="17" t="s">
        <v>4456</v>
      </c>
      <c r="I1854">
        <v>1</v>
      </c>
      <c r="J1854">
        <v>0</v>
      </c>
      <c r="K1854" s="17" t="s">
        <v>4457</v>
      </c>
      <c r="L1854" s="1">
        <v>44630</v>
      </c>
      <c r="M1854">
        <v>678</v>
      </c>
      <c r="N1854" s="17" t="s">
        <v>437</v>
      </c>
      <c r="O1854">
        <v>6806</v>
      </c>
      <c r="P1854" s="17" t="s">
        <v>438</v>
      </c>
      <c r="Q1854">
        <v>0</v>
      </c>
      <c r="R1854" s="17" t="s">
        <v>439</v>
      </c>
      <c r="S1854" s="17" t="s">
        <v>440</v>
      </c>
      <c r="T1854" s="17" t="s">
        <v>438</v>
      </c>
      <c r="U1854">
        <v>0</v>
      </c>
      <c r="V1854">
        <v>0</v>
      </c>
      <c r="W1854" s="17" t="s">
        <v>4458</v>
      </c>
      <c r="X1854" s="17" t="s">
        <v>465</v>
      </c>
      <c r="Y1854">
        <v>1</v>
      </c>
      <c r="Z1854" s="17" t="s">
        <v>443</v>
      </c>
      <c r="AA1854" s="17" t="s">
        <v>443</v>
      </c>
      <c r="AB1854" s="17" t="s">
        <v>444</v>
      </c>
      <c r="AC1854">
        <v>0</v>
      </c>
      <c r="AD1854">
        <v>0</v>
      </c>
      <c r="AE1854">
        <v>0</v>
      </c>
      <c r="AF1854">
        <v>2022</v>
      </c>
      <c r="AG1854" s="1">
        <v>44562</v>
      </c>
      <c r="AH1854" s="1">
        <v>44773</v>
      </c>
      <c r="AI1854" s="1">
        <v>44785</v>
      </c>
      <c r="AJ1854" s="17" t="s">
        <v>34</v>
      </c>
      <c r="AK1854" s="17" t="s">
        <v>35</v>
      </c>
      <c r="AL1854" s="17" t="s">
        <v>10388</v>
      </c>
      <c r="AM1854" s="17">
        <f>MONTH(EMPENHO[[#This Row],[data_empenho]])</f>
        <v>3</v>
      </c>
    </row>
    <row r="1855" spans="1:39" x14ac:dyDescent="0.25">
      <c r="A1855">
        <v>8</v>
      </c>
      <c r="B1855">
        <v>801</v>
      </c>
      <c r="C1855">
        <v>10</v>
      </c>
      <c r="D1855">
        <v>303</v>
      </c>
      <c r="E1855">
        <v>8</v>
      </c>
      <c r="F1855">
        <v>0</v>
      </c>
      <c r="G1855">
        <v>2101</v>
      </c>
      <c r="H1855" s="17" t="s">
        <v>1060</v>
      </c>
      <c r="I1855">
        <v>40</v>
      </c>
      <c r="J1855">
        <v>0</v>
      </c>
      <c r="K1855" s="17" t="s">
        <v>4459</v>
      </c>
      <c r="L1855" s="1">
        <v>44630</v>
      </c>
      <c r="M1855">
        <v>250</v>
      </c>
      <c r="N1855" s="17" t="s">
        <v>437</v>
      </c>
      <c r="O1855">
        <v>5299</v>
      </c>
      <c r="P1855" s="17" t="s">
        <v>438</v>
      </c>
      <c r="Q1855">
        <v>0</v>
      </c>
      <c r="R1855" s="17" t="s">
        <v>439</v>
      </c>
      <c r="S1855" s="17" t="s">
        <v>440</v>
      </c>
      <c r="T1855" s="17" t="s">
        <v>438</v>
      </c>
      <c r="U1855">
        <v>0</v>
      </c>
      <c r="V1855">
        <v>0</v>
      </c>
      <c r="W1855" s="17" t="s">
        <v>4460</v>
      </c>
      <c r="X1855" s="17" t="s">
        <v>465</v>
      </c>
      <c r="Y1855">
        <v>1</v>
      </c>
      <c r="Z1855" s="17" t="s">
        <v>443</v>
      </c>
      <c r="AA1855" s="17" t="s">
        <v>443</v>
      </c>
      <c r="AB1855" s="17" t="s">
        <v>444</v>
      </c>
      <c r="AC1855">
        <v>0</v>
      </c>
      <c r="AD1855">
        <v>0</v>
      </c>
      <c r="AE1855">
        <v>0</v>
      </c>
      <c r="AF1855">
        <v>2022</v>
      </c>
      <c r="AG1855" s="1">
        <v>44562</v>
      </c>
      <c r="AH1855" s="1">
        <v>44773</v>
      </c>
      <c r="AI1855" s="1">
        <v>44785</v>
      </c>
      <c r="AJ1855" s="17" t="s">
        <v>34</v>
      </c>
      <c r="AK1855" s="17" t="s">
        <v>35</v>
      </c>
      <c r="AL1855" s="17" t="s">
        <v>10388</v>
      </c>
      <c r="AM1855" s="17">
        <f>MONTH(EMPENHO[[#This Row],[data_empenho]])</f>
        <v>3</v>
      </c>
    </row>
    <row r="1856" spans="1:39" x14ac:dyDescent="0.25">
      <c r="A1856">
        <v>8</v>
      </c>
      <c r="B1856">
        <v>801</v>
      </c>
      <c r="C1856">
        <v>10</v>
      </c>
      <c r="D1856">
        <v>303</v>
      </c>
      <c r="E1856">
        <v>8</v>
      </c>
      <c r="F1856">
        <v>0</v>
      </c>
      <c r="G1856">
        <v>2101</v>
      </c>
      <c r="H1856" s="17" t="s">
        <v>582</v>
      </c>
      <c r="I1856">
        <v>4501</v>
      </c>
      <c r="J1856">
        <v>0</v>
      </c>
      <c r="K1856" s="17" t="s">
        <v>4461</v>
      </c>
      <c r="L1856" s="1">
        <v>44630</v>
      </c>
      <c r="M1856">
        <v>6600</v>
      </c>
      <c r="N1856" s="17" t="s">
        <v>437</v>
      </c>
      <c r="O1856">
        <v>6671</v>
      </c>
      <c r="P1856" s="17" t="s">
        <v>438</v>
      </c>
      <c r="Q1856">
        <v>0</v>
      </c>
      <c r="R1856" s="17" t="s">
        <v>439</v>
      </c>
      <c r="S1856" s="17" t="s">
        <v>440</v>
      </c>
      <c r="T1856" s="17" t="s">
        <v>438</v>
      </c>
      <c r="U1856">
        <v>0</v>
      </c>
      <c r="V1856">
        <v>0</v>
      </c>
      <c r="W1856" s="17" t="s">
        <v>4462</v>
      </c>
      <c r="X1856" s="17" t="s">
        <v>465</v>
      </c>
      <c r="Y1856">
        <v>1</v>
      </c>
      <c r="Z1856" s="17" t="s">
        <v>443</v>
      </c>
      <c r="AA1856" s="17" t="s">
        <v>443</v>
      </c>
      <c r="AB1856" s="17" t="s">
        <v>444</v>
      </c>
      <c r="AC1856">
        <v>0</v>
      </c>
      <c r="AD1856">
        <v>0</v>
      </c>
      <c r="AE1856">
        <v>0</v>
      </c>
      <c r="AF1856">
        <v>2022</v>
      </c>
      <c r="AG1856" s="1">
        <v>44562</v>
      </c>
      <c r="AH1856" s="1">
        <v>44773</v>
      </c>
      <c r="AI1856" s="1">
        <v>44785</v>
      </c>
      <c r="AJ1856" s="17" t="s">
        <v>34</v>
      </c>
      <c r="AK1856" s="17" t="s">
        <v>35</v>
      </c>
      <c r="AL1856" s="17" t="s">
        <v>10388</v>
      </c>
      <c r="AM1856" s="17">
        <f>MONTH(EMPENHO[[#This Row],[data_empenho]])</f>
        <v>3</v>
      </c>
    </row>
    <row r="1857" spans="1:39" x14ac:dyDescent="0.25">
      <c r="A1857">
        <v>8</v>
      </c>
      <c r="B1857">
        <v>801</v>
      </c>
      <c r="C1857">
        <v>10</v>
      </c>
      <c r="D1857">
        <v>303</v>
      </c>
      <c r="E1857">
        <v>8</v>
      </c>
      <c r="F1857">
        <v>0</v>
      </c>
      <c r="G1857">
        <v>2101</v>
      </c>
      <c r="H1857" s="17" t="s">
        <v>582</v>
      </c>
      <c r="I1857">
        <v>40</v>
      </c>
      <c r="J1857">
        <v>0</v>
      </c>
      <c r="K1857" s="17" t="s">
        <v>4463</v>
      </c>
      <c r="L1857" s="1">
        <v>44630</v>
      </c>
      <c r="M1857">
        <v>6600</v>
      </c>
      <c r="N1857" s="17" t="s">
        <v>437</v>
      </c>
      <c r="O1857">
        <v>6671</v>
      </c>
      <c r="P1857" s="17" t="s">
        <v>438</v>
      </c>
      <c r="Q1857">
        <v>0</v>
      </c>
      <c r="R1857" s="17" t="s">
        <v>439</v>
      </c>
      <c r="S1857" s="17" t="s">
        <v>440</v>
      </c>
      <c r="T1857" s="17" t="s">
        <v>438</v>
      </c>
      <c r="U1857">
        <v>0</v>
      </c>
      <c r="V1857">
        <v>0</v>
      </c>
      <c r="W1857" s="17" t="s">
        <v>4464</v>
      </c>
      <c r="X1857" s="17" t="s">
        <v>465</v>
      </c>
      <c r="Y1857">
        <v>1</v>
      </c>
      <c r="Z1857" s="17" t="s">
        <v>443</v>
      </c>
      <c r="AA1857" s="17" t="s">
        <v>443</v>
      </c>
      <c r="AB1857" s="17" t="s">
        <v>444</v>
      </c>
      <c r="AC1857">
        <v>0</v>
      </c>
      <c r="AD1857">
        <v>0</v>
      </c>
      <c r="AE1857">
        <v>0</v>
      </c>
      <c r="AF1857">
        <v>2022</v>
      </c>
      <c r="AG1857" s="1">
        <v>44562</v>
      </c>
      <c r="AH1857" s="1">
        <v>44773</v>
      </c>
      <c r="AI1857" s="1">
        <v>44785</v>
      </c>
      <c r="AJ1857" s="17" t="s">
        <v>34</v>
      </c>
      <c r="AK1857" s="17" t="s">
        <v>35</v>
      </c>
      <c r="AL1857" s="17" t="s">
        <v>10388</v>
      </c>
      <c r="AM1857" s="17">
        <f>MONTH(EMPENHO[[#This Row],[data_empenho]])</f>
        <v>3</v>
      </c>
    </row>
    <row r="1858" spans="1:39" x14ac:dyDescent="0.25">
      <c r="A1858">
        <v>5</v>
      </c>
      <c r="B1858">
        <v>501</v>
      </c>
      <c r="C1858">
        <v>4</v>
      </c>
      <c r="D1858">
        <v>122</v>
      </c>
      <c r="E1858">
        <v>1</v>
      </c>
      <c r="F1858">
        <v>0</v>
      </c>
      <c r="G1858">
        <v>1005</v>
      </c>
      <c r="H1858" s="17" t="s">
        <v>4465</v>
      </c>
      <c r="I1858">
        <v>1</v>
      </c>
      <c r="J1858">
        <v>0</v>
      </c>
      <c r="K1858" s="17" t="s">
        <v>4466</v>
      </c>
      <c r="L1858" s="1">
        <v>44630</v>
      </c>
      <c r="M1858">
        <v>599594.37</v>
      </c>
      <c r="N1858" s="17" t="s">
        <v>437</v>
      </c>
      <c r="O1858">
        <v>6855</v>
      </c>
      <c r="P1858" s="17" t="s">
        <v>438</v>
      </c>
      <c r="Q1858">
        <v>0</v>
      </c>
      <c r="R1858" s="17" t="s">
        <v>606</v>
      </c>
      <c r="S1858" s="17" t="s">
        <v>440</v>
      </c>
      <c r="T1858" s="17" t="s">
        <v>438</v>
      </c>
      <c r="U1858">
        <v>1</v>
      </c>
      <c r="V1858">
        <v>2022</v>
      </c>
      <c r="W1858" s="17" t="s">
        <v>4467</v>
      </c>
      <c r="X1858" s="17" t="s">
        <v>608</v>
      </c>
      <c r="Y1858">
        <v>1</v>
      </c>
      <c r="Z1858" s="17" t="s">
        <v>443</v>
      </c>
      <c r="AA1858" s="17" t="s">
        <v>443</v>
      </c>
      <c r="AB1858" s="17" t="s">
        <v>444</v>
      </c>
      <c r="AC1858">
        <v>0</v>
      </c>
      <c r="AD1858">
        <v>0</v>
      </c>
      <c r="AE1858">
        <v>0</v>
      </c>
      <c r="AF1858">
        <v>2022</v>
      </c>
      <c r="AG1858" s="1">
        <v>44562</v>
      </c>
      <c r="AH1858" s="1">
        <v>44773</v>
      </c>
      <c r="AI1858" s="1">
        <v>44785</v>
      </c>
      <c r="AJ1858" s="17" t="s">
        <v>34</v>
      </c>
      <c r="AK1858" s="17" t="s">
        <v>35</v>
      </c>
      <c r="AL1858" s="17" t="s">
        <v>10388</v>
      </c>
      <c r="AM1858" s="17">
        <f>MONTH(EMPENHO[[#This Row],[data_empenho]])</f>
        <v>3</v>
      </c>
    </row>
    <row r="1859" spans="1:39" x14ac:dyDescent="0.25">
      <c r="A1859">
        <v>8</v>
      </c>
      <c r="B1859">
        <v>801</v>
      </c>
      <c r="C1859">
        <v>10</v>
      </c>
      <c r="D1859">
        <v>302</v>
      </c>
      <c r="E1859">
        <v>8</v>
      </c>
      <c r="F1859">
        <v>0</v>
      </c>
      <c r="G1859">
        <v>2096</v>
      </c>
      <c r="H1859" s="17" t="s">
        <v>2072</v>
      </c>
      <c r="I1859">
        <v>40</v>
      </c>
      <c r="J1859">
        <v>0</v>
      </c>
      <c r="K1859" s="17" t="s">
        <v>4468</v>
      </c>
      <c r="L1859" s="1">
        <v>44630</v>
      </c>
      <c r="M1859">
        <v>120</v>
      </c>
      <c r="N1859" s="17" t="s">
        <v>437</v>
      </c>
      <c r="O1859">
        <v>7783</v>
      </c>
      <c r="P1859" s="17" t="s">
        <v>438</v>
      </c>
      <c r="Q1859">
        <v>0</v>
      </c>
      <c r="R1859" s="17" t="s">
        <v>439</v>
      </c>
      <c r="S1859" s="17" t="s">
        <v>440</v>
      </c>
      <c r="T1859" s="17" t="s">
        <v>438</v>
      </c>
      <c r="U1859">
        <v>0</v>
      </c>
      <c r="V1859">
        <v>0</v>
      </c>
      <c r="W1859" s="17" t="s">
        <v>4469</v>
      </c>
      <c r="X1859" s="17" t="s">
        <v>465</v>
      </c>
      <c r="Y1859">
        <v>1</v>
      </c>
      <c r="Z1859" s="17" t="s">
        <v>443</v>
      </c>
      <c r="AA1859" s="17" t="s">
        <v>443</v>
      </c>
      <c r="AB1859" s="17" t="s">
        <v>444</v>
      </c>
      <c r="AC1859">
        <v>0</v>
      </c>
      <c r="AD1859">
        <v>0</v>
      </c>
      <c r="AE1859">
        <v>0</v>
      </c>
      <c r="AF1859">
        <v>2022</v>
      </c>
      <c r="AG1859" s="1">
        <v>44562</v>
      </c>
      <c r="AH1859" s="1">
        <v>44773</v>
      </c>
      <c r="AI1859" s="1">
        <v>44785</v>
      </c>
      <c r="AJ1859" s="17" t="s">
        <v>34</v>
      </c>
      <c r="AK1859" s="17" t="s">
        <v>35</v>
      </c>
      <c r="AL1859" s="17" t="s">
        <v>10388</v>
      </c>
      <c r="AM1859" s="17">
        <f>MONTH(EMPENHO[[#This Row],[data_empenho]])</f>
        <v>3</v>
      </c>
    </row>
    <row r="1860" spans="1:39" x14ac:dyDescent="0.25">
      <c r="A1860">
        <v>8</v>
      </c>
      <c r="B1860">
        <v>801</v>
      </c>
      <c r="C1860">
        <v>10</v>
      </c>
      <c r="D1860">
        <v>122</v>
      </c>
      <c r="E1860">
        <v>5</v>
      </c>
      <c r="F1860">
        <v>0</v>
      </c>
      <c r="G1860">
        <v>2084</v>
      </c>
      <c r="H1860" s="17" t="s">
        <v>2072</v>
      </c>
      <c r="I1860">
        <v>40</v>
      </c>
      <c r="J1860">
        <v>0</v>
      </c>
      <c r="K1860" s="17" t="s">
        <v>4470</v>
      </c>
      <c r="L1860" s="1">
        <v>44630</v>
      </c>
      <c r="M1860">
        <v>120</v>
      </c>
      <c r="N1860" s="17" t="s">
        <v>437</v>
      </c>
      <c r="O1860">
        <v>7783</v>
      </c>
      <c r="P1860" s="17" t="s">
        <v>438</v>
      </c>
      <c r="Q1860">
        <v>0</v>
      </c>
      <c r="R1860" s="17" t="s">
        <v>439</v>
      </c>
      <c r="S1860" s="17" t="s">
        <v>440</v>
      </c>
      <c r="T1860" s="17" t="s">
        <v>438</v>
      </c>
      <c r="U1860">
        <v>0</v>
      </c>
      <c r="V1860">
        <v>0</v>
      </c>
      <c r="W1860" s="17" t="s">
        <v>4471</v>
      </c>
      <c r="X1860" s="17" t="s">
        <v>465</v>
      </c>
      <c r="Y1860">
        <v>1</v>
      </c>
      <c r="Z1860" s="17" t="s">
        <v>443</v>
      </c>
      <c r="AA1860" s="17" t="s">
        <v>443</v>
      </c>
      <c r="AB1860" s="17" t="s">
        <v>444</v>
      </c>
      <c r="AC1860">
        <v>0</v>
      </c>
      <c r="AD1860">
        <v>0</v>
      </c>
      <c r="AE1860">
        <v>0</v>
      </c>
      <c r="AF1860">
        <v>2022</v>
      </c>
      <c r="AG1860" s="1">
        <v>44562</v>
      </c>
      <c r="AH1860" s="1">
        <v>44773</v>
      </c>
      <c r="AI1860" s="1">
        <v>44785</v>
      </c>
      <c r="AJ1860" s="17" t="s">
        <v>34</v>
      </c>
      <c r="AK1860" s="17" t="s">
        <v>35</v>
      </c>
      <c r="AL1860" s="17" t="s">
        <v>10388</v>
      </c>
      <c r="AM1860" s="17">
        <f>MONTH(EMPENHO[[#This Row],[data_empenho]])</f>
        <v>3</v>
      </c>
    </row>
    <row r="1861" spans="1:39" x14ac:dyDescent="0.25">
      <c r="A1861">
        <v>8</v>
      </c>
      <c r="B1861">
        <v>801</v>
      </c>
      <c r="C1861">
        <v>10</v>
      </c>
      <c r="D1861">
        <v>301</v>
      </c>
      <c r="E1861">
        <v>6</v>
      </c>
      <c r="F1861">
        <v>0</v>
      </c>
      <c r="G1861">
        <v>2092</v>
      </c>
      <c r="H1861" s="17" t="s">
        <v>2072</v>
      </c>
      <c r="I1861">
        <v>40</v>
      </c>
      <c r="J1861">
        <v>0</v>
      </c>
      <c r="K1861" s="17" t="s">
        <v>4472</v>
      </c>
      <c r="L1861" s="1">
        <v>44630</v>
      </c>
      <c r="M1861">
        <v>240</v>
      </c>
      <c r="N1861" s="17" t="s">
        <v>437</v>
      </c>
      <c r="O1861">
        <v>7783</v>
      </c>
      <c r="P1861" s="17" t="s">
        <v>438</v>
      </c>
      <c r="Q1861">
        <v>0</v>
      </c>
      <c r="R1861" s="17" t="s">
        <v>439</v>
      </c>
      <c r="S1861" s="17" t="s">
        <v>440</v>
      </c>
      <c r="T1861" s="17" t="s">
        <v>438</v>
      </c>
      <c r="U1861">
        <v>0</v>
      </c>
      <c r="V1861">
        <v>0</v>
      </c>
      <c r="W1861" s="17" t="s">
        <v>4473</v>
      </c>
      <c r="X1861" s="17" t="s">
        <v>465</v>
      </c>
      <c r="Y1861">
        <v>1</v>
      </c>
      <c r="Z1861" s="17" t="s">
        <v>443</v>
      </c>
      <c r="AA1861" s="17" t="s">
        <v>443</v>
      </c>
      <c r="AB1861" s="17" t="s">
        <v>444</v>
      </c>
      <c r="AC1861">
        <v>0</v>
      </c>
      <c r="AD1861">
        <v>0</v>
      </c>
      <c r="AE1861">
        <v>0</v>
      </c>
      <c r="AF1861">
        <v>2022</v>
      </c>
      <c r="AG1861" s="1">
        <v>44562</v>
      </c>
      <c r="AH1861" s="1">
        <v>44773</v>
      </c>
      <c r="AI1861" s="1">
        <v>44785</v>
      </c>
      <c r="AJ1861" s="17" t="s">
        <v>34</v>
      </c>
      <c r="AK1861" s="17" t="s">
        <v>35</v>
      </c>
      <c r="AL1861" s="17" t="s">
        <v>10388</v>
      </c>
      <c r="AM1861" s="17">
        <f>MONTH(EMPENHO[[#This Row],[data_empenho]])</f>
        <v>3</v>
      </c>
    </row>
    <row r="1862" spans="1:39" x14ac:dyDescent="0.25">
      <c r="A1862">
        <v>5</v>
      </c>
      <c r="B1862">
        <v>503</v>
      </c>
      <c r="C1862">
        <v>13</v>
      </c>
      <c r="D1862">
        <v>392</v>
      </c>
      <c r="E1862">
        <v>3</v>
      </c>
      <c r="F1862">
        <v>0</v>
      </c>
      <c r="G1862">
        <v>1</v>
      </c>
      <c r="H1862" s="17" t="s">
        <v>933</v>
      </c>
      <c r="I1862">
        <v>1</v>
      </c>
      <c r="J1862">
        <v>0</v>
      </c>
      <c r="K1862" s="17" t="s">
        <v>4474</v>
      </c>
      <c r="L1862" s="1">
        <v>44630</v>
      </c>
      <c r="M1862">
        <v>22000</v>
      </c>
      <c r="N1862" s="17" t="s">
        <v>437</v>
      </c>
      <c r="O1862">
        <v>3925</v>
      </c>
      <c r="P1862" s="17" t="s">
        <v>438</v>
      </c>
      <c r="Q1862">
        <v>0</v>
      </c>
      <c r="R1862" s="17" t="s">
        <v>584</v>
      </c>
      <c r="S1862" s="17" t="s">
        <v>440</v>
      </c>
      <c r="T1862" s="17" t="s">
        <v>438</v>
      </c>
      <c r="U1862">
        <v>7</v>
      </c>
      <c r="V1862">
        <v>2022</v>
      </c>
      <c r="W1862" s="17" t="s">
        <v>4475</v>
      </c>
      <c r="X1862" s="17" t="s">
        <v>586</v>
      </c>
      <c r="Y1862">
        <v>6</v>
      </c>
      <c r="Z1862" s="17" t="s">
        <v>443</v>
      </c>
      <c r="AA1862" s="17" t="s">
        <v>443</v>
      </c>
      <c r="AB1862" s="17" t="s">
        <v>444</v>
      </c>
      <c r="AC1862">
        <v>0</v>
      </c>
      <c r="AD1862">
        <v>0</v>
      </c>
      <c r="AE1862">
        <v>0</v>
      </c>
      <c r="AF1862">
        <v>2022</v>
      </c>
      <c r="AG1862" s="1">
        <v>44562</v>
      </c>
      <c r="AH1862" s="1">
        <v>44773</v>
      </c>
      <c r="AI1862" s="1">
        <v>44785</v>
      </c>
      <c r="AJ1862" s="17" t="s">
        <v>34</v>
      </c>
      <c r="AK1862" s="17" t="s">
        <v>35</v>
      </c>
      <c r="AL1862" s="17" t="s">
        <v>10388</v>
      </c>
      <c r="AM1862" s="17">
        <f>MONTH(EMPENHO[[#This Row],[data_empenho]])</f>
        <v>3</v>
      </c>
    </row>
    <row r="1863" spans="1:39" x14ac:dyDescent="0.25">
      <c r="A1863">
        <v>8</v>
      </c>
      <c r="B1863">
        <v>801</v>
      </c>
      <c r="C1863">
        <v>10</v>
      </c>
      <c r="D1863">
        <v>301</v>
      </c>
      <c r="E1863">
        <v>9</v>
      </c>
      <c r="F1863">
        <v>0</v>
      </c>
      <c r="G1863">
        <v>2109</v>
      </c>
      <c r="H1863" s="17" t="s">
        <v>779</v>
      </c>
      <c r="I1863">
        <v>4503</v>
      </c>
      <c r="J1863">
        <v>0</v>
      </c>
      <c r="K1863" s="17" t="s">
        <v>4476</v>
      </c>
      <c r="L1863" s="1">
        <v>44630</v>
      </c>
      <c r="M1863">
        <v>270</v>
      </c>
      <c r="N1863" s="17" t="s">
        <v>437</v>
      </c>
      <c r="O1863">
        <v>177</v>
      </c>
      <c r="P1863" s="17" t="s">
        <v>438</v>
      </c>
      <c r="Q1863">
        <v>0</v>
      </c>
      <c r="R1863" s="17" t="s">
        <v>439</v>
      </c>
      <c r="S1863" s="17" t="s">
        <v>440</v>
      </c>
      <c r="T1863" s="17" t="s">
        <v>438</v>
      </c>
      <c r="U1863">
        <v>0</v>
      </c>
      <c r="V1863">
        <v>0</v>
      </c>
      <c r="W1863" s="17" t="s">
        <v>4477</v>
      </c>
      <c r="X1863" s="17" t="s">
        <v>465</v>
      </c>
      <c r="Y1863">
        <v>1</v>
      </c>
      <c r="Z1863" s="17" t="s">
        <v>443</v>
      </c>
      <c r="AA1863" s="17" t="s">
        <v>443</v>
      </c>
      <c r="AB1863" s="17" t="s">
        <v>444</v>
      </c>
      <c r="AC1863">
        <v>0</v>
      </c>
      <c r="AD1863">
        <v>0</v>
      </c>
      <c r="AE1863">
        <v>0</v>
      </c>
      <c r="AF1863">
        <v>2022</v>
      </c>
      <c r="AG1863" s="1">
        <v>44562</v>
      </c>
      <c r="AH1863" s="1">
        <v>44773</v>
      </c>
      <c r="AI1863" s="1">
        <v>44785</v>
      </c>
      <c r="AJ1863" s="17" t="s">
        <v>34</v>
      </c>
      <c r="AK1863" s="17" t="s">
        <v>35</v>
      </c>
      <c r="AL1863" s="17" t="s">
        <v>10388</v>
      </c>
      <c r="AM1863" s="17">
        <f>MONTH(EMPENHO[[#This Row],[data_empenho]])</f>
        <v>3</v>
      </c>
    </row>
    <row r="1864" spans="1:39" x14ac:dyDescent="0.25">
      <c r="A1864">
        <v>6</v>
      </c>
      <c r="B1864">
        <v>603</v>
      </c>
      <c r="C1864">
        <v>26</v>
      </c>
      <c r="D1864">
        <v>782</v>
      </c>
      <c r="E1864">
        <v>17</v>
      </c>
      <c r="F1864">
        <v>0</v>
      </c>
      <c r="G1864">
        <v>2073</v>
      </c>
      <c r="H1864" s="17" t="s">
        <v>698</v>
      </c>
      <c r="I1864">
        <v>1</v>
      </c>
      <c r="J1864">
        <v>0</v>
      </c>
      <c r="K1864" s="17" t="s">
        <v>4478</v>
      </c>
      <c r="L1864" s="1">
        <v>44630</v>
      </c>
      <c r="M1864">
        <v>11.08</v>
      </c>
      <c r="N1864" s="17" t="s">
        <v>437</v>
      </c>
      <c r="O1864">
        <v>5301</v>
      </c>
      <c r="P1864" s="17" t="s">
        <v>438</v>
      </c>
      <c r="Q1864">
        <v>0</v>
      </c>
      <c r="R1864" s="17" t="s">
        <v>439</v>
      </c>
      <c r="S1864" s="17" t="s">
        <v>440</v>
      </c>
      <c r="T1864" s="17" t="s">
        <v>438</v>
      </c>
      <c r="U1864">
        <v>0</v>
      </c>
      <c r="V1864">
        <v>0</v>
      </c>
      <c r="W1864" s="17" t="s">
        <v>4479</v>
      </c>
      <c r="X1864" s="17" t="s">
        <v>465</v>
      </c>
      <c r="Y1864">
        <v>1</v>
      </c>
      <c r="Z1864" s="17" t="s">
        <v>443</v>
      </c>
      <c r="AA1864" s="17" t="s">
        <v>443</v>
      </c>
      <c r="AB1864" s="17" t="s">
        <v>444</v>
      </c>
      <c r="AC1864">
        <v>0</v>
      </c>
      <c r="AD1864">
        <v>0</v>
      </c>
      <c r="AE1864">
        <v>0</v>
      </c>
      <c r="AF1864">
        <v>2022</v>
      </c>
      <c r="AG1864" s="1">
        <v>44562</v>
      </c>
      <c r="AH1864" s="1">
        <v>44773</v>
      </c>
      <c r="AI1864" s="1">
        <v>44785</v>
      </c>
      <c r="AJ1864" s="17" t="s">
        <v>34</v>
      </c>
      <c r="AK1864" s="17" t="s">
        <v>35</v>
      </c>
      <c r="AL1864" s="17" t="s">
        <v>10388</v>
      </c>
      <c r="AM1864" s="17">
        <f>MONTH(EMPENHO[[#This Row],[data_empenho]])</f>
        <v>3</v>
      </c>
    </row>
    <row r="1865" spans="1:39" x14ac:dyDescent="0.25">
      <c r="A1865">
        <v>7</v>
      </c>
      <c r="B1865">
        <v>702</v>
      </c>
      <c r="C1865">
        <v>15</v>
      </c>
      <c r="D1865">
        <v>451</v>
      </c>
      <c r="E1865">
        <v>17</v>
      </c>
      <c r="F1865">
        <v>0</v>
      </c>
      <c r="G1865">
        <v>2002</v>
      </c>
      <c r="H1865" s="17" t="s">
        <v>828</v>
      </c>
      <c r="I1865">
        <v>1</v>
      </c>
      <c r="J1865">
        <v>0</v>
      </c>
      <c r="K1865" s="17" t="s">
        <v>4480</v>
      </c>
      <c r="L1865" s="1">
        <v>44630</v>
      </c>
      <c r="M1865">
        <v>120</v>
      </c>
      <c r="N1865" s="17" t="s">
        <v>437</v>
      </c>
      <c r="O1865">
        <v>5965</v>
      </c>
      <c r="P1865" s="17" t="s">
        <v>438</v>
      </c>
      <c r="Q1865">
        <v>0</v>
      </c>
      <c r="R1865" s="17" t="s">
        <v>439</v>
      </c>
      <c r="S1865" s="17" t="s">
        <v>440</v>
      </c>
      <c r="T1865" s="17" t="s">
        <v>438</v>
      </c>
      <c r="U1865">
        <v>0</v>
      </c>
      <c r="V1865">
        <v>0</v>
      </c>
      <c r="W1865" s="17" t="s">
        <v>4481</v>
      </c>
      <c r="X1865" s="17" t="s">
        <v>465</v>
      </c>
      <c r="Y1865">
        <v>1</v>
      </c>
      <c r="Z1865" s="17" t="s">
        <v>443</v>
      </c>
      <c r="AA1865" s="17" t="s">
        <v>443</v>
      </c>
      <c r="AB1865" s="17" t="s">
        <v>444</v>
      </c>
      <c r="AC1865">
        <v>0</v>
      </c>
      <c r="AD1865">
        <v>0</v>
      </c>
      <c r="AE1865">
        <v>0</v>
      </c>
      <c r="AF1865">
        <v>2022</v>
      </c>
      <c r="AG1865" s="1">
        <v>44562</v>
      </c>
      <c r="AH1865" s="1">
        <v>44773</v>
      </c>
      <c r="AI1865" s="1">
        <v>44785</v>
      </c>
      <c r="AJ1865" s="17" t="s">
        <v>34</v>
      </c>
      <c r="AK1865" s="17" t="s">
        <v>35</v>
      </c>
      <c r="AL1865" s="17" t="s">
        <v>10388</v>
      </c>
      <c r="AM1865" s="17">
        <f>MONTH(EMPENHO[[#This Row],[data_empenho]])</f>
        <v>3</v>
      </c>
    </row>
    <row r="1866" spans="1:39" x14ac:dyDescent="0.25">
      <c r="A1866">
        <v>5</v>
      </c>
      <c r="B1866">
        <v>502</v>
      </c>
      <c r="C1866">
        <v>12</v>
      </c>
      <c r="D1866">
        <v>361</v>
      </c>
      <c r="E1866">
        <v>2</v>
      </c>
      <c r="F1866">
        <v>0</v>
      </c>
      <c r="G1866">
        <v>2029</v>
      </c>
      <c r="H1866" s="17" t="s">
        <v>2219</v>
      </c>
      <c r="I1866">
        <v>1001</v>
      </c>
      <c r="J1866">
        <v>0</v>
      </c>
      <c r="K1866" s="17" t="s">
        <v>4482</v>
      </c>
      <c r="L1866" s="1">
        <v>44630</v>
      </c>
      <c r="M1866">
        <v>205</v>
      </c>
      <c r="N1866" s="17" t="s">
        <v>437</v>
      </c>
      <c r="O1866">
        <v>5556</v>
      </c>
      <c r="P1866" s="17" t="s">
        <v>438</v>
      </c>
      <c r="Q1866">
        <v>0</v>
      </c>
      <c r="R1866" s="17" t="s">
        <v>673</v>
      </c>
      <c r="S1866" s="17" t="s">
        <v>440</v>
      </c>
      <c r="T1866" s="17" t="s">
        <v>2221</v>
      </c>
      <c r="U1866">
        <v>1</v>
      </c>
      <c r="V1866">
        <v>2022</v>
      </c>
      <c r="W1866" s="17" t="s">
        <v>4483</v>
      </c>
      <c r="X1866" s="17" t="s">
        <v>2223</v>
      </c>
      <c r="Y1866">
        <v>1</v>
      </c>
      <c r="Z1866" s="17" t="s">
        <v>443</v>
      </c>
      <c r="AA1866" s="17" t="s">
        <v>443</v>
      </c>
      <c r="AB1866" s="17" t="s">
        <v>444</v>
      </c>
      <c r="AC1866">
        <v>0</v>
      </c>
      <c r="AD1866">
        <v>0</v>
      </c>
      <c r="AE1866">
        <v>0</v>
      </c>
      <c r="AF1866">
        <v>2022</v>
      </c>
      <c r="AG1866" s="1">
        <v>44562</v>
      </c>
      <c r="AH1866" s="1">
        <v>44773</v>
      </c>
      <c r="AI1866" s="1">
        <v>44785</v>
      </c>
      <c r="AJ1866" s="17" t="s">
        <v>34</v>
      </c>
      <c r="AK1866" s="17" t="s">
        <v>35</v>
      </c>
      <c r="AL1866" s="17" t="s">
        <v>10388</v>
      </c>
      <c r="AM1866" s="17">
        <f>MONTH(EMPENHO[[#This Row],[data_empenho]])</f>
        <v>3</v>
      </c>
    </row>
    <row r="1867" spans="1:39" x14ac:dyDescent="0.25">
      <c r="A1867">
        <v>5</v>
      </c>
      <c r="B1867">
        <v>502</v>
      </c>
      <c r="C1867">
        <v>12</v>
      </c>
      <c r="D1867">
        <v>361</v>
      </c>
      <c r="E1867">
        <v>2</v>
      </c>
      <c r="F1867">
        <v>0</v>
      </c>
      <c r="G1867">
        <v>2029</v>
      </c>
      <c r="H1867" s="17" t="s">
        <v>2219</v>
      </c>
      <c r="I1867">
        <v>1001</v>
      </c>
      <c r="J1867">
        <v>0</v>
      </c>
      <c r="K1867" s="17" t="s">
        <v>4484</v>
      </c>
      <c r="L1867" s="1">
        <v>44630</v>
      </c>
      <c r="M1867">
        <v>3024</v>
      </c>
      <c r="N1867" s="17" t="s">
        <v>437</v>
      </c>
      <c r="O1867">
        <v>5449</v>
      </c>
      <c r="P1867" s="17" t="s">
        <v>438</v>
      </c>
      <c r="Q1867">
        <v>0</v>
      </c>
      <c r="R1867" s="17" t="s">
        <v>673</v>
      </c>
      <c r="S1867" s="17" t="s">
        <v>440</v>
      </c>
      <c r="T1867" s="17" t="s">
        <v>2221</v>
      </c>
      <c r="U1867">
        <v>1</v>
      </c>
      <c r="V1867">
        <v>2022</v>
      </c>
      <c r="W1867" s="17" t="s">
        <v>4485</v>
      </c>
      <c r="X1867" s="17" t="s">
        <v>2223</v>
      </c>
      <c r="Y1867">
        <v>1</v>
      </c>
      <c r="Z1867" s="17" t="s">
        <v>443</v>
      </c>
      <c r="AA1867" s="17" t="s">
        <v>443</v>
      </c>
      <c r="AB1867" s="17" t="s">
        <v>444</v>
      </c>
      <c r="AC1867">
        <v>0</v>
      </c>
      <c r="AD1867">
        <v>0</v>
      </c>
      <c r="AE1867">
        <v>0</v>
      </c>
      <c r="AF1867">
        <v>2022</v>
      </c>
      <c r="AG1867" s="1">
        <v>44562</v>
      </c>
      <c r="AH1867" s="1">
        <v>44773</v>
      </c>
      <c r="AI1867" s="1">
        <v>44785</v>
      </c>
      <c r="AJ1867" s="17" t="s">
        <v>34</v>
      </c>
      <c r="AK1867" s="17" t="s">
        <v>35</v>
      </c>
      <c r="AL1867" s="17" t="s">
        <v>10388</v>
      </c>
      <c r="AM1867" s="17">
        <f>MONTH(EMPENHO[[#This Row],[data_empenho]])</f>
        <v>3</v>
      </c>
    </row>
    <row r="1868" spans="1:39" x14ac:dyDescent="0.25">
      <c r="A1868">
        <v>5</v>
      </c>
      <c r="B1868">
        <v>502</v>
      </c>
      <c r="C1868">
        <v>12</v>
      </c>
      <c r="D1868">
        <v>365</v>
      </c>
      <c r="E1868">
        <v>2</v>
      </c>
      <c r="F1868">
        <v>0</v>
      </c>
      <c r="G1868">
        <v>2030</v>
      </c>
      <c r="H1868" s="17" t="s">
        <v>2219</v>
      </c>
      <c r="I1868">
        <v>1031</v>
      </c>
      <c r="J1868">
        <v>0</v>
      </c>
      <c r="K1868" s="17" t="s">
        <v>4486</v>
      </c>
      <c r="L1868" s="1">
        <v>44630</v>
      </c>
      <c r="M1868">
        <v>1226.82</v>
      </c>
      <c r="N1868" s="17" t="s">
        <v>437</v>
      </c>
      <c r="O1868">
        <v>6746</v>
      </c>
      <c r="P1868" s="17" t="s">
        <v>438</v>
      </c>
      <c r="Q1868">
        <v>0</v>
      </c>
      <c r="R1868" s="17" t="s">
        <v>673</v>
      </c>
      <c r="S1868" s="17" t="s">
        <v>440</v>
      </c>
      <c r="T1868" s="17" t="s">
        <v>2221</v>
      </c>
      <c r="U1868">
        <v>1</v>
      </c>
      <c r="V1868">
        <v>2022</v>
      </c>
      <c r="W1868" s="17" t="s">
        <v>4487</v>
      </c>
      <c r="X1868" s="17" t="s">
        <v>2223</v>
      </c>
      <c r="Y1868">
        <v>1</v>
      </c>
      <c r="Z1868" s="17" t="s">
        <v>443</v>
      </c>
      <c r="AA1868" s="17" t="s">
        <v>443</v>
      </c>
      <c r="AB1868" s="17" t="s">
        <v>444</v>
      </c>
      <c r="AC1868">
        <v>0</v>
      </c>
      <c r="AD1868">
        <v>0</v>
      </c>
      <c r="AE1868">
        <v>0</v>
      </c>
      <c r="AF1868">
        <v>2022</v>
      </c>
      <c r="AG1868" s="1">
        <v>44562</v>
      </c>
      <c r="AH1868" s="1">
        <v>44773</v>
      </c>
      <c r="AI1868" s="1">
        <v>44785</v>
      </c>
      <c r="AJ1868" s="17" t="s">
        <v>34</v>
      </c>
      <c r="AK1868" s="17" t="s">
        <v>35</v>
      </c>
      <c r="AL1868" s="17" t="s">
        <v>10388</v>
      </c>
      <c r="AM1868" s="17">
        <f>MONTH(EMPENHO[[#This Row],[data_empenho]])</f>
        <v>3</v>
      </c>
    </row>
    <row r="1869" spans="1:39" x14ac:dyDescent="0.25">
      <c r="A1869">
        <v>5</v>
      </c>
      <c r="B1869">
        <v>502</v>
      </c>
      <c r="C1869">
        <v>12</v>
      </c>
      <c r="D1869">
        <v>361</v>
      </c>
      <c r="E1869">
        <v>2</v>
      </c>
      <c r="F1869">
        <v>0</v>
      </c>
      <c r="G1869">
        <v>2029</v>
      </c>
      <c r="H1869" s="17" t="s">
        <v>2219</v>
      </c>
      <c r="I1869">
        <v>1001</v>
      </c>
      <c r="J1869">
        <v>0</v>
      </c>
      <c r="K1869" s="17" t="s">
        <v>4488</v>
      </c>
      <c r="L1869" s="1">
        <v>44630</v>
      </c>
      <c r="M1869">
        <v>1173.48</v>
      </c>
      <c r="N1869" s="17" t="s">
        <v>437</v>
      </c>
      <c r="O1869">
        <v>6746</v>
      </c>
      <c r="P1869" s="17" t="s">
        <v>438</v>
      </c>
      <c r="Q1869">
        <v>0</v>
      </c>
      <c r="R1869" s="17" t="s">
        <v>673</v>
      </c>
      <c r="S1869" s="17" t="s">
        <v>440</v>
      </c>
      <c r="T1869" s="17" t="s">
        <v>2221</v>
      </c>
      <c r="U1869">
        <v>1</v>
      </c>
      <c r="V1869">
        <v>2022</v>
      </c>
      <c r="W1869" s="17" t="s">
        <v>4487</v>
      </c>
      <c r="X1869" s="17" t="s">
        <v>2223</v>
      </c>
      <c r="Y1869">
        <v>1</v>
      </c>
      <c r="Z1869" s="17" t="s">
        <v>443</v>
      </c>
      <c r="AA1869" s="17" t="s">
        <v>443</v>
      </c>
      <c r="AB1869" s="17" t="s">
        <v>444</v>
      </c>
      <c r="AC1869">
        <v>0</v>
      </c>
      <c r="AD1869">
        <v>0</v>
      </c>
      <c r="AE1869">
        <v>0</v>
      </c>
      <c r="AF1869">
        <v>2022</v>
      </c>
      <c r="AG1869" s="1">
        <v>44562</v>
      </c>
      <c r="AH1869" s="1">
        <v>44773</v>
      </c>
      <c r="AI1869" s="1">
        <v>44785</v>
      </c>
      <c r="AJ1869" s="17" t="s">
        <v>34</v>
      </c>
      <c r="AK1869" s="17" t="s">
        <v>35</v>
      </c>
      <c r="AL1869" s="17" t="s">
        <v>10388</v>
      </c>
      <c r="AM1869" s="17">
        <f>MONTH(EMPENHO[[#This Row],[data_empenho]])</f>
        <v>3</v>
      </c>
    </row>
    <row r="1870" spans="1:39" x14ac:dyDescent="0.25">
      <c r="A1870">
        <v>5</v>
      </c>
      <c r="B1870">
        <v>502</v>
      </c>
      <c r="C1870">
        <v>12</v>
      </c>
      <c r="D1870">
        <v>365</v>
      </c>
      <c r="E1870">
        <v>2</v>
      </c>
      <c r="F1870">
        <v>0</v>
      </c>
      <c r="G1870">
        <v>2030</v>
      </c>
      <c r="H1870" s="17" t="s">
        <v>2219</v>
      </c>
      <c r="I1870">
        <v>1033</v>
      </c>
      <c r="J1870">
        <v>0</v>
      </c>
      <c r="K1870" s="17" t="s">
        <v>4489</v>
      </c>
      <c r="L1870" s="1">
        <v>44630</v>
      </c>
      <c r="M1870">
        <v>1326.75</v>
      </c>
      <c r="N1870" s="17" t="s">
        <v>437</v>
      </c>
      <c r="O1870">
        <v>5889</v>
      </c>
      <c r="P1870" s="17" t="s">
        <v>438</v>
      </c>
      <c r="Q1870">
        <v>0</v>
      </c>
      <c r="R1870" s="17" t="s">
        <v>673</v>
      </c>
      <c r="S1870" s="17" t="s">
        <v>440</v>
      </c>
      <c r="T1870" s="17" t="s">
        <v>2221</v>
      </c>
      <c r="U1870">
        <v>1</v>
      </c>
      <c r="V1870">
        <v>2022</v>
      </c>
      <c r="W1870" s="17" t="s">
        <v>4490</v>
      </c>
      <c r="X1870" s="17" t="s">
        <v>2223</v>
      </c>
      <c r="Y1870">
        <v>1</v>
      </c>
      <c r="Z1870" s="17" t="s">
        <v>443</v>
      </c>
      <c r="AA1870" s="17" t="s">
        <v>443</v>
      </c>
      <c r="AB1870" s="17" t="s">
        <v>444</v>
      </c>
      <c r="AC1870">
        <v>0</v>
      </c>
      <c r="AD1870">
        <v>0</v>
      </c>
      <c r="AE1870">
        <v>0</v>
      </c>
      <c r="AF1870">
        <v>2022</v>
      </c>
      <c r="AG1870" s="1">
        <v>44562</v>
      </c>
      <c r="AH1870" s="1">
        <v>44773</v>
      </c>
      <c r="AI1870" s="1">
        <v>44785</v>
      </c>
      <c r="AJ1870" s="17" t="s">
        <v>34</v>
      </c>
      <c r="AK1870" s="17" t="s">
        <v>35</v>
      </c>
      <c r="AL1870" s="17" t="s">
        <v>10388</v>
      </c>
      <c r="AM1870" s="17">
        <f>MONTH(EMPENHO[[#This Row],[data_empenho]])</f>
        <v>3</v>
      </c>
    </row>
    <row r="1871" spans="1:39" x14ac:dyDescent="0.25">
      <c r="A1871">
        <v>5</v>
      </c>
      <c r="B1871">
        <v>502</v>
      </c>
      <c r="C1871">
        <v>12</v>
      </c>
      <c r="D1871">
        <v>365</v>
      </c>
      <c r="E1871">
        <v>2</v>
      </c>
      <c r="F1871">
        <v>0</v>
      </c>
      <c r="G1871">
        <v>2030</v>
      </c>
      <c r="H1871" s="17" t="s">
        <v>2219</v>
      </c>
      <c r="I1871">
        <v>1033</v>
      </c>
      <c r="J1871">
        <v>0</v>
      </c>
      <c r="K1871" s="17" t="s">
        <v>4491</v>
      </c>
      <c r="L1871" s="1">
        <v>44630</v>
      </c>
      <c r="M1871">
        <v>1892.8</v>
      </c>
      <c r="N1871" s="17" t="s">
        <v>437</v>
      </c>
      <c r="O1871">
        <v>5889</v>
      </c>
      <c r="P1871" s="17" t="s">
        <v>438</v>
      </c>
      <c r="Q1871">
        <v>0</v>
      </c>
      <c r="R1871" s="17" t="s">
        <v>673</v>
      </c>
      <c r="S1871" s="17" t="s">
        <v>440</v>
      </c>
      <c r="T1871" s="17" t="s">
        <v>2221</v>
      </c>
      <c r="U1871">
        <v>1</v>
      </c>
      <c r="V1871">
        <v>2022</v>
      </c>
      <c r="W1871" s="17" t="s">
        <v>4492</v>
      </c>
      <c r="X1871" s="17" t="s">
        <v>2223</v>
      </c>
      <c r="Y1871">
        <v>1</v>
      </c>
      <c r="Z1871" s="17" t="s">
        <v>443</v>
      </c>
      <c r="AA1871" s="17" t="s">
        <v>443</v>
      </c>
      <c r="AB1871" s="17" t="s">
        <v>444</v>
      </c>
      <c r="AC1871">
        <v>0</v>
      </c>
      <c r="AD1871">
        <v>0</v>
      </c>
      <c r="AE1871">
        <v>0</v>
      </c>
      <c r="AF1871">
        <v>2022</v>
      </c>
      <c r="AG1871" s="1">
        <v>44562</v>
      </c>
      <c r="AH1871" s="1">
        <v>44773</v>
      </c>
      <c r="AI1871" s="1">
        <v>44785</v>
      </c>
      <c r="AJ1871" s="17" t="s">
        <v>34</v>
      </c>
      <c r="AK1871" s="17" t="s">
        <v>35</v>
      </c>
      <c r="AL1871" s="17" t="s">
        <v>10388</v>
      </c>
      <c r="AM1871" s="17">
        <f>MONTH(EMPENHO[[#This Row],[data_empenho]])</f>
        <v>3</v>
      </c>
    </row>
    <row r="1872" spans="1:39" x14ac:dyDescent="0.25">
      <c r="A1872">
        <v>5</v>
      </c>
      <c r="B1872">
        <v>502</v>
      </c>
      <c r="C1872">
        <v>12</v>
      </c>
      <c r="D1872">
        <v>365</v>
      </c>
      <c r="E1872">
        <v>2</v>
      </c>
      <c r="F1872">
        <v>0</v>
      </c>
      <c r="G1872">
        <v>2030</v>
      </c>
      <c r="H1872" s="17" t="s">
        <v>2219</v>
      </c>
      <c r="I1872">
        <v>1031</v>
      </c>
      <c r="J1872">
        <v>0</v>
      </c>
      <c r="K1872" s="17" t="s">
        <v>4493</v>
      </c>
      <c r="L1872" s="1">
        <v>44630</v>
      </c>
      <c r="M1872">
        <v>147.44999999999999</v>
      </c>
      <c r="N1872" s="17" t="s">
        <v>437</v>
      </c>
      <c r="O1872">
        <v>5556</v>
      </c>
      <c r="P1872" s="17" t="s">
        <v>438</v>
      </c>
      <c r="Q1872">
        <v>0</v>
      </c>
      <c r="R1872" s="17" t="s">
        <v>673</v>
      </c>
      <c r="S1872" s="17" t="s">
        <v>440</v>
      </c>
      <c r="T1872" s="17" t="s">
        <v>2221</v>
      </c>
      <c r="U1872">
        <v>1</v>
      </c>
      <c r="V1872">
        <v>2022</v>
      </c>
      <c r="W1872" s="17" t="s">
        <v>4494</v>
      </c>
      <c r="X1872" s="17" t="s">
        <v>2223</v>
      </c>
      <c r="Y1872">
        <v>1</v>
      </c>
      <c r="Z1872" s="17" t="s">
        <v>443</v>
      </c>
      <c r="AA1872" s="17" t="s">
        <v>443</v>
      </c>
      <c r="AB1872" s="17" t="s">
        <v>444</v>
      </c>
      <c r="AC1872">
        <v>0</v>
      </c>
      <c r="AD1872">
        <v>0</v>
      </c>
      <c r="AE1872">
        <v>0</v>
      </c>
      <c r="AF1872">
        <v>2022</v>
      </c>
      <c r="AG1872" s="1">
        <v>44562</v>
      </c>
      <c r="AH1872" s="1">
        <v>44773</v>
      </c>
      <c r="AI1872" s="1">
        <v>44785</v>
      </c>
      <c r="AJ1872" s="17" t="s">
        <v>34</v>
      </c>
      <c r="AK1872" s="17" t="s">
        <v>35</v>
      </c>
      <c r="AL1872" s="17" t="s">
        <v>10388</v>
      </c>
      <c r="AM1872" s="17">
        <f>MONTH(EMPENHO[[#This Row],[data_empenho]])</f>
        <v>3</v>
      </c>
    </row>
    <row r="1873" spans="1:39" x14ac:dyDescent="0.25">
      <c r="A1873">
        <v>5</v>
      </c>
      <c r="B1873">
        <v>502</v>
      </c>
      <c r="C1873">
        <v>12</v>
      </c>
      <c r="D1873">
        <v>361</v>
      </c>
      <c r="E1873">
        <v>2</v>
      </c>
      <c r="F1873">
        <v>0</v>
      </c>
      <c r="G1873">
        <v>2029</v>
      </c>
      <c r="H1873" s="17" t="s">
        <v>2219</v>
      </c>
      <c r="I1873">
        <v>1001</v>
      </c>
      <c r="J1873">
        <v>0</v>
      </c>
      <c r="K1873" s="17" t="s">
        <v>4495</v>
      </c>
      <c r="L1873" s="1">
        <v>44630</v>
      </c>
      <c r="M1873">
        <v>343.99</v>
      </c>
      <c r="N1873" s="17" t="s">
        <v>437</v>
      </c>
      <c r="O1873">
        <v>6746</v>
      </c>
      <c r="P1873" s="17" t="s">
        <v>438</v>
      </c>
      <c r="Q1873">
        <v>0</v>
      </c>
      <c r="R1873" s="17" t="s">
        <v>673</v>
      </c>
      <c r="S1873" s="17" t="s">
        <v>440</v>
      </c>
      <c r="T1873" s="17" t="s">
        <v>2221</v>
      </c>
      <c r="U1873">
        <v>1</v>
      </c>
      <c r="V1873">
        <v>2022</v>
      </c>
      <c r="W1873" s="17" t="s">
        <v>4496</v>
      </c>
      <c r="X1873" s="17" t="s">
        <v>2223</v>
      </c>
      <c r="Y1873">
        <v>1</v>
      </c>
      <c r="Z1873" s="17" t="s">
        <v>443</v>
      </c>
      <c r="AA1873" s="17" t="s">
        <v>443</v>
      </c>
      <c r="AB1873" s="17" t="s">
        <v>444</v>
      </c>
      <c r="AC1873">
        <v>0</v>
      </c>
      <c r="AD1873">
        <v>0</v>
      </c>
      <c r="AE1873">
        <v>0</v>
      </c>
      <c r="AF1873">
        <v>2022</v>
      </c>
      <c r="AG1873" s="1">
        <v>44562</v>
      </c>
      <c r="AH1873" s="1">
        <v>44773</v>
      </c>
      <c r="AI1873" s="1">
        <v>44785</v>
      </c>
      <c r="AJ1873" s="17" t="s">
        <v>34</v>
      </c>
      <c r="AK1873" s="17" t="s">
        <v>35</v>
      </c>
      <c r="AL1873" s="17" t="s">
        <v>10388</v>
      </c>
      <c r="AM1873" s="17">
        <f>MONTH(EMPENHO[[#This Row],[data_empenho]])</f>
        <v>3</v>
      </c>
    </row>
    <row r="1874" spans="1:39" x14ac:dyDescent="0.25">
      <c r="A1874">
        <v>5</v>
      </c>
      <c r="B1874">
        <v>502</v>
      </c>
      <c r="C1874">
        <v>12</v>
      </c>
      <c r="D1874">
        <v>361</v>
      </c>
      <c r="E1874">
        <v>2</v>
      </c>
      <c r="F1874">
        <v>0</v>
      </c>
      <c r="G1874">
        <v>2029</v>
      </c>
      <c r="H1874" s="17" t="s">
        <v>2219</v>
      </c>
      <c r="I1874">
        <v>1001</v>
      </c>
      <c r="J1874">
        <v>0</v>
      </c>
      <c r="K1874" s="17" t="s">
        <v>4497</v>
      </c>
      <c r="L1874" s="1">
        <v>44630</v>
      </c>
      <c r="M1874">
        <v>1346.32</v>
      </c>
      <c r="N1874" s="17" t="s">
        <v>437</v>
      </c>
      <c r="O1874">
        <v>5449</v>
      </c>
      <c r="P1874" s="17" t="s">
        <v>438</v>
      </c>
      <c r="Q1874">
        <v>0</v>
      </c>
      <c r="R1874" s="17" t="s">
        <v>673</v>
      </c>
      <c r="S1874" s="17" t="s">
        <v>440</v>
      </c>
      <c r="T1874" s="17" t="s">
        <v>2221</v>
      </c>
      <c r="U1874">
        <v>1</v>
      </c>
      <c r="V1874">
        <v>2022</v>
      </c>
      <c r="W1874" s="17" t="s">
        <v>4498</v>
      </c>
      <c r="X1874" s="17" t="s">
        <v>2223</v>
      </c>
      <c r="Y1874">
        <v>1</v>
      </c>
      <c r="Z1874" s="17" t="s">
        <v>443</v>
      </c>
      <c r="AA1874" s="17" t="s">
        <v>443</v>
      </c>
      <c r="AB1874" s="17" t="s">
        <v>444</v>
      </c>
      <c r="AC1874">
        <v>0</v>
      </c>
      <c r="AD1874">
        <v>0</v>
      </c>
      <c r="AE1874">
        <v>0</v>
      </c>
      <c r="AF1874">
        <v>2022</v>
      </c>
      <c r="AG1874" s="1">
        <v>44562</v>
      </c>
      <c r="AH1874" s="1">
        <v>44773</v>
      </c>
      <c r="AI1874" s="1">
        <v>44785</v>
      </c>
      <c r="AJ1874" s="17" t="s">
        <v>34</v>
      </c>
      <c r="AK1874" s="17" t="s">
        <v>35</v>
      </c>
      <c r="AL1874" s="17" t="s">
        <v>10388</v>
      </c>
      <c r="AM1874" s="17">
        <f>MONTH(EMPENHO[[#This Row],[data_empenho]])</f>
        <v>3</v>
      </c>
    </row>
    <row r="1875" spans="1:39" x14ac:dyDescent="0.25">
      <c r="A1875">
        <v>8</v>
      </c>
      <c r="B1875">
        <v>801</v>
      </c>
      <c r="C1875">
        <v>10</v>
      </c>
      <c r="D1875">
        <v>301</v>
      </c>
      <c r="E1875">
        <v>6</v>
      </c>
      <c r="F1875">
        <v>0</v>
      </c>
      <c r="G1875">
        <v>2092</v>
      </c>
      <c r="H1875" s="17" t="s">
        <v>714</v>
      </c>
      <c r="I1875">
        <v>40</v>
      </c>
      <c r="J1875">
        <v>0</v>
      </c>
      <c r="K1875" s="17" t="s">
        <v>4499</v>
      </c>
      <c r="L1875" s="1">
        <v>44630</v>
      </c>
      <c r="M1875">
        <v>125.39</v>
      </c>
      <c r="N1875" s="17" t="s">
        <v>437</v>
      </c>
      <c r="O1875">
        <v>167</v>
      </c>
      <c r="P1875" s="17" t="s">
        <v>438</v>
      </c>
      <c r="Q1875">
        <v>0</v>
      </c>
      <c r="R1875" s="17" t="s">
        <v>439</v>
      </c>
      <c r="S1875" s="17" t="s">
        <v>440</v>
      </c>
      <c r="T1875" s="17" t="s">
        <v>438</v>
      </c>
      <c r="U1875">
        <v>8</v>
      </c>
      <c r="V1875">
        <v>2020</v>
      </c>
      <c r="W1875" s="17" t="s">
        <v>4500</v>
      </c>
      <c r="X1875" s="17" t="s">
        <v>465</v>
      </c>
      <c r="Y1875">
        <v>7</v>
      </c>
      <c r="Z1875" s="17" t="s">
        <v>443</v>
      </c>
      <c r="AA1875" s="17" t="s">
        <v>443</v>
      </c>
      <c r="AB1875" s="17" t="s">
        <v>444</v>
      </c>
      <c r="AC1875">
        <v>0</v>
      </c>
      <c r="AD1875">
        <v>0</v>
      </c>
      <c r="AE1875">
        <v>0</v>
      </c>
      <c r="AF1875">
        <v>2022</v>
      </c>
      <c r="AG1875" s="1">
        <v>44562</v>
      </c>
      <c r="AH1875" s="1">
        <v>44773</v>
      </c>
      <c r="AI1875" s="1">
        <v>44785</v>
      </c>
      <c r="AJ1875" s="17" t="s">
        <v>34</v>
      </c>
      <c r="AK1875" s="17" t="s">
        <v>35</v>
      </c>
      <c r="AL1875" s="17" t="s">
        <v>10388</v>
      </c>
      <c r="AM1875" s="17">
        <f>MONTH(EMPENHO[[#This Row],[data_empenho]])</f>
        <v>3</v>
      </c>
    </row>
    <row r="1876" spans="1:39" x14ac:dyDescent="0.25">
      <c r="A1876">
        <v>5</v>
      </c>
      <c r="B1876">
        <v>502</v>
      </c>
      <c r="C1876">
        <v>12</v>
      </c>
      <c r="D1876">
        <v>365</v>
      </c>
      <c r="E1876">
        <v>2</v>
      </c>
      <c r="F1876">
        <v>0</v>
      </c>
      <c r="G1876">
        <v>2033</v>
      </c>
      <c r="H1876" s="17" t="s">
        <v>638</v>
      </c>
      <c r="I1876">
        <v>20</v>
      </c>
      <c r="J1876">
        <v>0</v>
      </c>
      <c r="K1876" s="17" t="s">
        <v>4501</v>
      </c>
      <c r="L1876" s="1">
        <v>44630</v>
      </c>
      <c r="M1876">
        <v>78</v>
      </c>
      <c r="N1876" s="17" t="s">
        <v>437</v>
      </c>
      <c r="O1876">
        <v>7924</v>
      </c>
      <c r="P1876" s="17" t="s">
        <v>438</v>
      </c>
      <c r="Q1876">
        <v>0</v>
      </c>
      <c r="R1876" s="17" t="s">
        <v>480</v>
      </c>
      <c r="S1876" s="17" t="s">
        <v>653</v>
      </c>
      <c r="T1876" s="17" t="s">
        <v>438</v>
      </c>
      <c r="U1876">
        <v>28</v>
      </c>
      <c r="V1876">
        <v>2021</v>
      </c>
      <c r="W1876" s="17" t="s">
        <v>4502</v>
      </c>
      <c r="X1876" s="17" t="s">
        <v>482</v>
      </c>
      <c r="Y1876">
        <v>7</v>
      </c>
      <c r="Z1876" s="17" t="s">
        <v>443</v>
      </c>
      <c r="AA1876" s="17" t="s">
        <v>443</v>
      </c>
      <c r="AB1876" s="17" t="s">
        <v>444</v>
      </c>
      <c r="AC1876">
        <v>0</v>
      </c>
      <c r="AD1876">
        <v>0</v>
      </c>
      <c r="AE1876">
        <v>0</v>
      </c>
      <c r="AF1876">
        <v>2022</v>
      </c>
      <c r="AG1876" s="1">
        <v>44562</v>
      </c>
      <c r="AH1876" s="1">
        <v>44773</v>
      </c>
      <c r="AI1876" s="1">
        <v>44785</v>
      </c>
      <c r="AJ1876" s="17" t="s">
        <v>34</v>
      </c>
      <c r="AK1876" s="17" t="s">
        <v>35</v>
      </c>
      <c r="AL1876" s="17" t="s">
        <v>10388</v>
      </c>
      <c r="AM1876" s="17">
        <f>MONTH(EMPENHO[[#This Row],[data_empenho]])</f>
        <v>3</v>
      </c>
    </row>
    <row r="1877" spans="1:39" x14ac:dyDescent="0.25">
      <c r="A1877">
        <v>5</v>
      </c>
      <c r="B1877">
        <v>502</v>
      </c>
      <c r="C1877">
        <v>12</v>
      </c>
      <c r="D1877">
        <v>365</v>
      </c>
      <c r="E1877">
        <v>2</v>
      </c>
      <c r="F1877">
        <v>0</v>
      </c>
      <c r="G1877">
        <v>2033</v>
      </c>
      <c r="H1877" s="17" t="s">
        <v>638</v>
      </c>
      <c r="I1877">
        <v>20</v>
      </c>
      <c r="J1877">
        <v>0</v>
      </c>
      <c r="K1877" s="17" t="s">
        <v>4503</v>
      </c>
      <c r="L1877" s="1">
        <v>44630</v>
      </c>
      <c r="M1877">
        <v>261</v>
      </c>
      <c r="N1877" s="17" t="s">
        <v>437</v>
      </c>
      <c r="O1877">
        <v>7924</v>
      </c>
      <c r="P1877" s="17" t="s">
        <v>438</v>
      </c>
      <c r="Q1877">
        <v>0</v>
      </c>
      <c r="R1877" s="17" t="s">
        <v>480</v>
      </c>
      <c r="S1877" s="17" t="s">
        <v>653</v>
      </c>
      <c r="T1877" s="17" t="s">
        <v>438</v>
      </c>
      <c r="U1877">
        <v>28</v>
      </c>
      <c r="V1877">
        <v>2021</v>
      </c>
      <c r="W1877" s="17" t="s">
        <v>4504</v>
      </c>
      <c r="X1877" s="17" t="s">
        <v>482</v>
      </c>
      <c r="Y1877">
        <v>7</v>
      </c>
      <c r="Z1877" s="17" t="s">
        <v>443</v>
      </c>
      <c r="AA1877" s="17" t="s">
        <v>443</v>
      </c>
      <c r="AB1877" s="17" t="s">
        <v>444</v>
      </c>
      <c r="AC1877">
        <v>0</v>
      </c>
      <c r="AD1877">
        <v>0</v>
      </c>
      <c r="AE1877">
        <v>0</v>
      </c>
      <c r="AF1877">
        <v>2022</v>
      </c>
      <c r="AG1877" s="1">
        <v>44562</v>
      </c>
      <c r="AH1877" s="1">
        <v>44773</v>
      </c>
      <c r="AI1877" s="1">
        <v>44785</v>
      </c>
      <c r="AJ1877" s="17" t="s">
        <v>34</v>
      </c>
      <c r="AK1877" s="17" t="s">
        <v>35</v>
      </c>
      <c r="AL1877" s="17" t="s">
        <v>10388</v>
      </c>
      <c r="AM1877" s="17">
        <f>MONTH(EMPENHO[[#This Row],[data_empenho]])</f>
        <v>3</v>
      </c>
    </row>
    <row r="1878" spans="1:39" x14ac:dyDescent="0.25">
      <c r="A1878">
        <v>5</v>
      </c>
      <c r="B1878">
        <v>502</v>
      </c>
      <c r="C1878">
        <v>12</v>
      </c>
      <c r="D1878">
        <v>361</v>
      </c>
      <c r="E1878">
        <v>2</v>
      </c>
      <c r="F1878">
        <v>0</v>
      </c>
      <c r="G1878">
        <v>2031</v>
      </c>
      <c r="H1878" s="17" t="s">
        <v>638</v>
      </c>
      <c r="I1878">
        <v>20</v>
      </c>
      <c r="J1878">
        <v>0</v>
      </c>
      <c r="K1878" s="17" t="s">
        <v>4505</v>
      </c>
      <c r="L1878" s="1">
        <v>44630</v>
      </c>
      <c r="M1878">
        <v>156</v>
      </c>
      <c r="N1878" s="17" t="s">
        <v>437</v>
      </c>
      <c r="O1878">
        <v>7924</v>
      </c>
      <c r="P1878" s="17" t="s">
        <v>438</v>
      </c>
      <c r="Q1878">
        <v>0</v>
      </c>
      <c r="R1878" s="17" t="s">
        <v>480</v>
      </c>
      <c r="S1878" s="17" t="s">
        <v>653</v>
      </c>
      <c r="T1878" s="17" t="s">
        <v>438</v>
      </c>
      <c r="U1878">
        <v>28</v>
      </c>
      <c r="V1878">
        <v>2021</v>
      </c>
      <c r="W1878" s="17" t="s">
        <v>4506</v>
      </c>
      <c r="X1878" s="17" t="s">
        <v>482</v>
      </c>
      <c r="Y1878">
        <v>7</v>
      </c>
      <c r="Z1878" s="17" t="s">
        <v>443</v>
      </c>
      <c r="AA1878" s="17" t="s">
        <v>443</v>
      </c>
      <c r="AB1878" s="17" t="s">
        <v>444</v>
      </c>
      <c r="AC1878">
        <v>0</v>
      </c>
      <c r="AD1878">
        <v>0</v>
      </c>
      <c r="AE1878">
        <v>0</v>
      </c>
      <c r="AF1878">
        <v>2022</v>
      </c>
      <c r="AG1878" s="1">
        <v>44562</v>
      </c>
      <c r="AH1878" s="1">
        <v>44773</v>
      </c>
      <c r="AI1878" s="1">
        <v>44785</v>
      </c>
      <c r="AJ1878" s="17" t="s">
        <v>34</v>
      </c>
      <c r="AK1878" s="17" t="s">
        <v>35</v>
      </c>
      <c r="AL1878" s="17" t="s">
        <v>10388</v>
      </c>
      <c r="AM1878" s="17">
        <f>MONTH(EMPENHO[[#This Row],[data_empenho]])</f>
        <v>3</v>
      </c>
    </row>
    <row r="1879" spans="1:39" x14ac:dyDescent="0.25">
      <c r="A1879">
        <v>5</v>
      </c>
      <c r="B1879">
        <v>502</v>
      </c>
      <c r="C1879">
        <v>12</v>
      </c>
      <c r="D1879">
        <v>361</v>
      </c>
      <c r="E1879">
        <v>2</v>
      </c>
      <c r="F1879">
        <v>0</v>
      </c>
      <c r="G1879">
        <v>2031</v>
      </c>
      <c r="H1879" s="17" t="s">
        <v>638</v>
      </c>
      <c r="I1879">
        <v>20</v>
      </c>
      <c r="J1879">
        <v>0</v>
      </c>
      <c r="K1879" s="17" t="s">
        <v>4507</v>
      </c>
      <c r="L1879" s="1">
        <v>44630</v>
      </c>
      <c r="M1879">
        <v>2284</v>
      </c>
      <c r="N1879" s="17" t="s">
        <v>437</v>
      </c>
      <c r="O1879">
        <v>6281</v>
      </c>
      <c r="P1879" s="17" t="s">
        <v>438</v>
      </c>
      <c r="Q1879">
        <v>0</v>
      </c>
      <c r="R1879" s="17" t="s">
        <v>480</v>
      </c>
      <c r="S1879" s="17" t="s">
        <v>653</v>
      </c>
      <c r="T1879" s="17" t="s">
        <v>438</v>
      </c>
      <c r="U1879">
        <v>28</v>
      </c>
      <c r="V1879">
        <v>2021</v>
      </c>
      <c r="W1879" s="17" t="s">
        <v>4508</v>
      </c>
      <c r="X1879" s="17" t="s">
        <v>482</v>
      </c>
      <c r="Y1879">
        <v>7</v>
      </c>
      <c r="Z1879" s="17" t="s">
        <v>443</v>
      </c>
      <c r="AA1879" s="17" t="s">
        <v>443</v>
      </c>
      <c r="AB1879" s="17" t="s">
        <v>444</v>
      </c>
      <c r="AC1879">
        <v>0</v>
      </c>
      <c r="AD1879">
        <v>0</v>
      </c>
      <c r="AE1879">
        <v>0</v>
      </c>
      <c r="AF1879">
        <v>2022</v>
      </c>
      <c r="AG1879" s="1">
        <v>44562</v>
      </c>
      <c r="AH1879" s="1">
        <v>44773</v>
      </c>
      <c r="AI1879" s="1">
        <v>44785</v>
      </c>
      <c r="AJ1879" s="17" t="s">
        <v>34</v>
      </c>
      <c r="AK1879" s="17" t="s">
        <v>35</v>
      </c>
      <c r="AL1879" s="17" t="s">
        <v>10388</v>
      </c>
      <c r="AM1879" s="17">
        <f>MONTH(EMPENHO[[#This Row],[data_empenho]])</f>
        <v>3</v>
      </c>
    </row>
    <row r="1880" spans="1:39" x14ac:dyDescent="0.25">
      <c r="A1880">
        <v>5</v>
      </c>
      <c r="B1880">
        <v>502</v>
      </c>
      <c r="C1880">
        <v>12</v>
      </c>
      <c r="D1880">
        <v>365</v>
      </c>
      <c r="E1880">
        <v>2</v>
      </c>
      <c r="F1880">
        <v>0</v>
      </c>
      <c r="G1880">
        <v>2033</v>
      </c>
      <c r="H1880" s="17" t="s">
        <v>638</v>
      </c>
      <c r="I1880">
        <v>20</v>
      </c>
      <c r="J1880">
        <v>0</v>
      </c>
      <c r="K1880" s="17" t="s">
        <v>4509</v>
      </c>
      <c r="L1880" s="1">
        <v>44630</v>
      </c>
      <c r="M1880">
        <v>5408.5</v>
      </c>
      <c r="N1880" s="17" t="s">
        <v>437</v>
      </c>
      <c r="O1880">
        <v>6281</v>
      </c>
      <c r="P1880" s="17" t="s">
        <v>438</v>
      </c>
      <c r="Q1880">
        <v>0</v>
      </c>
      <c r="R1880" s="17" t="s">
        <v>480</v>
      </c>
      <c r="S1880" s="17" t="s">
        <v>653</v>
      </c>
      <c r="T1880" s="17" t="s">
        <v>438</v>
      </c>
      <c r="U1880">
        <v>28</v>
      </c>
      <c r="V1880">
        <v>2021</v>
      </c>
      <c r="W1880" s="17" t="s">
        <v>4510</v>
      </c>
      <c r="X1880" s="17" t="s">
        <v>482</v>
      </c>
      <c r="Y1880">
        <v>7</v>
      </c>
      <c r="Z1880" s="17" t="s">
        <v>443</v>
      </c>
      <c r="AA1880" s="17" t="s">
        <v>443</v>
      </c>
      <c r="AB1880" s="17" t="s">
        <v>444</v>
      </c>
      <c r="AC1880">
        <v>0</v>
      </c>
      <c r="AD1880">
        <v>0</v>
      </c>
      <c r="AE1880">
        <v>0</v>
      </c>
      <c r="AF1880">
        <v>2022</v>
      </c>
      <c r="AG1880" s="1">
        <v>44562</v>
      </c>
      <c r="AH1880" s="1">
        <v>44773</v>
      </c>
      <c r="AI1880" s="1">
        <v>44785</v>
      </c>
      <c r="AJ1880" s="17" t="s">
        <v>34</v>
      </c>
      <c r="AK1880" s="17" t="s">
        <v>35</v>
      </c>
      <c r="AL1880" s="17" t="s">
        <v>10388</v>
      </c>
      <c r="AM1880" s="17">
        <f>MONTH(EMPENHO[[#This Row],[data_empenho]])</f>
        <v>3</v>
      </c>
    </row>
    <row r="1881" spans="1:39" x14ac:dyDescent="0.25">
      <c r="A1881">
        <v>5</v>
      </c>
      <c r="B1881">
        <v>502</v>
      </c>
      <c r="C1881">
        <v>12</v>
      </c>
      <c r="D1881">
        <v>361</v>
      </c>
      <c r="E1881">
        <v>2</v>
      </c>
      <c r="F1881">
        <v>0</v>
      </c>
      <c r="G1881">
        <v>2031</v>
      </c>
      <c r="H1881" s="17" t="s">
        <v>638</v>
      </c>
      <c r="I1881">
        <v>20</v>
      </c>
      <c r="J1881">
        <v>0</v>
      </c>
      <c r="K1881" s="17" t="s">
        <v>4511</v>
      </c>
      <c r="L1881" s="1">
        <v>44630</v>
      </c>
      <c r="M1881">
        <v>445</v>
      </c>
      <c r="N1881" s="17" t="s">
        <v>437</v>
      </c>
      <c r="O1881">
        <v>5783</v>
      </c>
      <c r="P1881" s="17" t="s">
        <v>438</v>
      </c>
      <c r="Q1881">
        <v>0</v>
      </c>
      <c r="R1881" s="17" t="s">
        <v>480</v>
      </c>
      <c r="S1881" s="17" t="s">
        <v>653</v>
      </c>
      <c r="T1881" s="17" t="s">
        <v>438</v>
      </c>
      <c r="U1881">
        <v>28</v>
      </c>
      <c r="V1881">
        <v>2021</v>
      </c>
      <c r="W1881" s="17" t="s">
        <v>4512</v>
      </c>
      <c r="X1881" s="17" t="s">
        <v>482</v>
      </c>
      <c r="Y1881">
        <v>7</v>
      </c>
      <c r="Z1881" s="17" t="s">
        <v>443</v>
      </c>
      <c r="AA1881" s="17" t="s">
        <v>443</v>
      </c>
      <c r="AB1881" s="17" t="s">
        <v>444</v>
      </c>
      <c r="AC1881">
        <v>0</v>
      </c>
      <c r="AD1881">
        <v>0</v>
      </c>
      <c r="AE1881">
        <v>0</v>
      </c>
      <c r="AF1881">
        <v>2022</v>
      </c>
      <c r="AG1881" s="1">
        <v>44562</v>
      </c>
      <c r="AH1881" s="1">
        <v>44773</v>
      </c>
      <c r="AI1881" s="1">
        <v>44785</v>
      </c>
      <c r="AJ1881" s="17" t="s">
        <v>34</v>
      </c>
      <c r="AK1881" s="17" t="s">
        <v>35</v>
      </c>
      <c r="AL1881" s="17" t="s">
        <v>10388</v>
      </c>
      <c r="AM1881" s="17">
        <f>MONTH(EMPENHO[[#This Row],[data_empenho]])</f>
        <v>3</v>
      </c>
    </row>
    <row r="1882" spans="1:39" x14ac:dyDescent="0.25">
      <c r="A1882">
        <v>5</v>
      </c>
      <c r="B1882">
        <v>502</v>
      </c>
      <c r="C1882">
        <v>12</v>
      </c>
      <c r="D1882">
        <v>365</v>
      </c>
      <c r="E1882">
        <v>2</v>
      </c>
      <c r="F1882">
        <v>0</v>
      </c>
      <c r="G1882">
        <v>2033</v>
      </c>
      <c r="H1882" s="17" t="s">
        <v>638</v>
      </c>
      <c r="I1882">
        <v>20</v>
      </c>
      <c r="J1882">
        <v>0</v>
      </c>
      <c r="K1882" s="17" t="s">
        <v>4513</v>
      </c>
      <c r="L1882" s="1">
        <v>44630</v>
      </c>
      <c r="M1882">
        <v>2016.2</v>
      </c>
      <c r="N1882" s="17" t="s">
        <v>437</v>
      </c>
      <c r="O1882">
        <v>5783</v>
      </c>
      <c r="P1882" s="17" t="s">
        <v>438</v>
      </c>
      <c r="Q1882">
        <v>0</v>
      </c>
      <c r="R1882" s="17" t="s">
        <v>480</v>
      </c>
      <c r="S1882" s="17" t="s">
        <v>653</v>
      </c>
      <c r="T1882" s="17" t="s">
        <v>438</v>
      </c>
      <c r="U1882">
        <v>28</v>
      </c>
      <c r="V1882">
        <v>2021</v>
      </c>
      <c r="W1882" s="17" t="s">
        <v>4514</v>
      </c>
      <c r="X1882" s="17" t="s">
        <v>482</v>
      </c>
      <c r="Y1882">
        <v>7</v>
      </c>
      <c r="Z1882" s="17" t="s">
        <v>443</v>
      </c>
      <c r="AA1882" s="17" t="s">
        <v>443</v>
      </c>
      <c r="AB1882" s="17" t="s">
        <v>444</v>
      </c>
      <c r="AC1882">
        <v>0</v>
      </c>
      <c r="AD1882">
        <v>0</v>
      </c>
      <c r="AE1882">
        <v>0</v>
      </c>
      <c r="AF1882">
        <v>2022</v>
      </c>
      <c r="AG1882" s="1">
        <v>44562</v>
      </c>
      <c r="AH1882" s="1">
        <v>44773</v>
      </c>
      <c r="AI1882" s="1">
        <v>44785</v>
      </c>
      <c r="AJ1882" s="17" t="s">
        <v>34</v>
      </c>
      <c r="AK1882" s="17" t="s">
        <v>35</v>
      </c>
      <c r="AL1882" s="17" t="s">
        <v>10388</v>
      </c>
      <c r="AM1882" s="17">
        <f>MONTH(EMPENHO[[#This Row],[data_empenho]])</f>
        <v>3</v>
      </c>
    </row>
    <row r="1883" spans="1:39" x14ac:dyDescent="0.25">
      <c r="A1883">
        <v>5</v>
      </c>
      <c r="B1883">
        <v>502</v>
      </c>
      <c r="C1883">
        <v>12</v>
      </c>
      <c r="D1883">
        <v>361</v>
      </c>
      <c r="E1883">
        <v>2</v>
      </c>
      <c r="F1883">
        <v>0</v>
      </c>
      <c r="G1883">
        <v>2031</v>
      </c>
      <c r="H1883" s="17" t="s">
        <v>638</v>
      </c>
      <c r="I1883">
        <v>20</v>
      </c>
      <c r="J1883">
        <v>0</v>
      </c>
      <c r="K1883" s="17" t="s">
        <v>4515</v>
      </c>
      <c r="L1883" s="1">
        <v>44630</v>
      </c>
      <c r="M1883">
        <v>749</v>
      </c>
      <c r="N1883" s="17" t="s">
        <v>437</v>
      </c>
      <c r="O1883">
        <v>5210</v>
      </c>
      <c r="P1883" s="17" t="s">
        <v>438</v>
      </c>
      <c r="Q1883">
        <v>0</v>
      </c>
      <c r="R1883" s="17" t="s">
        <v>480</v>
      </c>
      <c r="S1883" s="17" t="s">
        <v>653</v>
      </c>
      <c r="T1883" s="17" t="s">
        <v>438</v>
      </c>
      <c r="U1883">
        <v>28</v>
      </c>
      <c r="V1883">
        <v>2021</v>
      </c>
      <c r="W1883" s="17" t="s">
        <v>4516</v>
      </c>
      <c r="X1883" s="17" t="s">
        <v>482</v>
      </c>
      <c r="Y1883">
        <v>7</v>
      </c>
      <c r="Z1883" s="17" t="s">
        <v>443</v>
      </c>
      <c r="AA1883" s="17" t="s">
        <v>443</v>
      </c>
      <c r="AB1883" s="17" t="s">
        <v>444</v>
      </c>
      <c r="AC1883">
        <v>0</v>
      </c>
      <c r="AD1883">
        <v>0</v>
      </c>
      <c r="AE1883">
        <v>0</v>
      </c>
      <c r="AF1883">
        <v>2022</v>
      </c>
      <c r="AG1883" s="1">
        <v>44562</v>
      </c>
      <c r="AH1883" s="1">
        <v>44773</v>
      </c>
      <c r="AI1883" s="1">
        <v>44785</v>
      </c>
      <c r="AJ1883" s="17" t="s">
        <v>34</v>
      </c>
      <c r="AK1883" s="17" t="s">
        <v>35</v>
      </c>
      <c r="AL1883" s="17" t="s">
        <v>10388</v>
      </c>
      <c r="AM1883" s="17">
        <f>MONTH(EMPENHO[[#This Row],[data_empenho]])</f>
        <v>3</v>
      </c>
    </row>
    <row r="1884" spans="1:39" x14ac:dyDescent="0.25">
      <c r="A1884">
        <v>5</v>
      </c>
      <c r="B1884">
        <v>502</v>
      </c>
      <c r="C1884">
        <v>12</v>
      </c>
      <c r="D1884">
        <v>365</v>
      </c>
      <c r="E1884">
        <v>2</v>
      </c>
      <c r="F1884">
        <v>0</v>
      </c>
      <c r="G1884">
        <v>2033</v>
      </c>
      <c r="H1884" s="17" t="s">
        <v>638</v>
      </c>
      <c r="I1884">
        <v>20</v>
      </c>
      <c r="J1884">
        <v>0</v>
      </c>
      <c r="K1884" s="17" t="s">
        <v>4517</v>
      </c>
      <c r="L1884" s="1">
        <v>44630</v>
      </c>
      <c r="M1884">
        <v>2197.5</v>
      </c>
      <c r="N1884" s="17" t="s">
        <v>437</v>
      </c>
      <c r="O1884">
        <v>5210</v>
      </c>
      <c r="P1884" s="17" t="s">
        <v>438</v>
      </c>
      <c r="Q1884">
        <v>0</v>
      </c>
      <c r="R1884" s="17" t="s">
        <v>480</v>
      </c>
      <c r="S1884" s="17" t="s">
        <v>653</v>
      </c>
      <c r="T1884" s="17" t="s">
        <v>438</v>
      </c>
      <c r="U1884">
        <v>28</v>
      </c>
      <c r="V1884">
        <v>2021</v>
      </c>
      <c r="W1884" s="17" t="s">
        <v>4518</v>
      </c>
      <c r="X1884" s="17" t="s">
        <v>482</v>
      </c>
      <c r="Y1884">
        <v>7</v>
      </c>
      <c r="Z1884" s="17" t="s">
        <v>443</v>
      </c>
      <c r="AA1884" s="17" t="s">
        <v>443</v>
      </c>
      <c r="AB1884" s="17" t="s">
        <v>444</v>
      </c>
      <c r="AC1884">
        <v>0</v>
      </c>
      <c r="AD1884">
        <v>0</v>
      </c>
      <c r="AE1884">
        <v>0</v>
      </c>
      <c r="AF1884">
        <v>2022</v>
      </c>
      <c r="AG1884" s="1">
        <v>44562</v>
      </c>
      <c r="AH1884" s="1">
        <v>44773</v>
      </c>
      <c r="AI1884" s="1">
        <v>44785</v>
      </c>
      <c r="AJ1884" s="17" t="s">
        <v>34</v>
      </c>
      <c r="AK1884" s="17" t="s">
        <v>35</v>
      </c>
      <c r="AL1884" s="17" t="s">
        <v>10388</v>
      </c>
      <c r="AM1884" s="17">
        <f>MONTH(EMPENHO[[#This Row],[data_empenho]])</f>
        <v>3</v>
      </c>
    </row>
    <row r="1885" spans="1:39" x14ac:dyDescent="0.25">
      <c r="A1885">
        <v>5</v>
      </c>
      <c r="B1885">
        <v>502</v>
      </c>
      <c r="C1885">
        <v>12</v>
      </c>
      <c r="D1885">
        <v>361</v>
      </c>
      <c r="E1885">
        <v>2</v>
      </c>
      <c r="F1885">
        <v>0</v>
      </c>
      <c r="G1885">
        <v>2031</v>
      </c>
      <c r="H1885" s="17" t="s">
        <v>638</v>
      </c>
      <c r="I1885">
        <v>20</v>
      </c>
      <c r="J1885">
        <v>0</v>
      </c>
      <c r="K1885" s="17" t="s">
        <v>4519</v>
      </c>
      <c r="L1885" s="1">
        <v>44630</v>
      </c>
      <c r="M1885">
        <v>99</v>
      </c>
      <c r="N1885" s="17" t="s">
        <v>437</v>
      </c>
      <c r="O1885">
        <v>7840</v>
      </c>
      <c r="P1885" s="17" t="s">
        <v>438</v>
      </c>
      <c r="Q1885">
        <v>0</v>
      </c>
      <c r="R1885" s="17" t="s">
        <v>480</v>
      </c>
      <c r="S1885" s="17" t="s">
        <v>653</v>
      </c>
      <c r="T1885" s="17" t="s">
        <v>438</v>
      </c>
      <c r="U1885">
        <v>28</v>
      </c>
      <c r="V1885">
        <v>2021</v>
      </c>
      <c r="W1885" s="17" t="s">
        <v>4520</v>
      </c>
      <c r="X1885" s="17" t="s">
        <v>482</v>
      </c>
      <c r="Y1885">
        <v>7</v>
      </c>
      <c r="Z1885" s="17" t="s">
        <v>443</v>
      </c>
      <c r="AA1885" s="17" t="s">
        <v>443</v>
      </c>
      <c r="AB1885" s="17" t="s">
        <v>444</v>
      </c>
      <c r="AC1885">
        <v>0</v>
      </c>
      <c r="AD1885">
        <v>0</v>
      </c>
      <c r="AE1885">
        <v>0</v>
      </c>
      <c r="AF1885">
        <v>2022</v>
      </c>
      <c r="AG1885" s="1">
        <v>44562</v>
      </c>
      <c r="AH1885" s="1">
        <v>44773</v>
      </c>
      <c r="AI1885" s="1">
        <v>44785</v>
      </c>
      <c r="AJ1885" s="17" t="s">
        <v>34</v>
      </c>
      <c r="AK1885" s="17" t="s">
        <v>35</v>
      </c>
      <c r="AL1885" s="17" t="s">
        <v>10388</v>
      </c>
      <c r="AM1885" s="17">
        <f>MONTH(EMPENHO[[#This Row],[data_empenho]])</f>
        <v>3</v>
      </c>
    </row>
    <row r="1886" spans="1:39" x14ac:dyDescent="0.25">
      <c r="A1886">
        <v>5</v>
      </c>
      <c r="B1886">
        <v>502</v>
      </c>
      <c r="C1886">
        <v>12</v>
      </c>
      <c r="D1886">
        <v>361</v>
      </c>
      <c r="E1886">
        <v>2</v>
      </c>
      <c r="F1886">
        <v>0</v>
      </c>
      <c r="G1886">
        <v>2031</v>
      </c>
      <c r="H1886" s="17" t="s">
        <v>638</v>
      </c>
      <c r="I1886">
        <v>20</v>
      </c>
      <c r="J1886">
        <v>0</v>
      </c>
      <c r="K1886" s="17" t="s">
        <v>4519</v>
      </c>
      <c r="L1886" s="1">
        <v>44713</v>
      </c>
      <c r="M1886">
        <v>-99</v>
      </c>
      <c r="N1886" s="17" t="s">
        <v>451</v>
      </c>
      <c r="O1886">
        <v>7840</v>
      </c>
      <c r="P1886" s="17" t="s">
        <v>438</v>
      </c>
      <c r="Q1886">
        <v>0</v>
      </c>
      <c r="R1886" s="17" t="s">
        <v>480</v>
      </c>
      <c r="S1886" s="17" t="s">
        <v>653</v>
      </c>
      <c r="T1886" s="17" t="s">
        <v>438</v>
      </c>
      <c r="U1886">
        <v>28</v>
      </c>
      <c r="V1886">
        <v>2021</v>
      </c>
      <c r="W1886" s="17" t="s">
        <v>8880</v>
      </c>
      <c r="X1886" s="17" t="s">
        <v>482</v>
      </c>
      <c r="Y1886">
        <v>7</v>
      </c>
      <c r="Z1886" s="17" t="s">
        <v>443</v>
      </c>
      <c r="AA1886" s="17" t="s">
        <v>443</v>
      </c>
      <c r="AB1886" s="17" t="s">
        <v>444</v>
      </c>
      <c r="AC1886">
        <v>0</v>
      </c>
      <c r="AD1886">
        <v>0</v>
      </c>
      <c r="AE1886">
        <v>0</v>
      </c>
      <c r="AF1886">
        <v>2022</v>
      </c>
      <c r="AG1886" s="1">
        <v>44562</v>
      </c>
      <c r="AH1886" s="1">
        <v>44773</v>
      </c>
      <c r="AI1886" s="1">
        <v>44785</v>
      </c>
      <c r="AJ1886" s="17" t="s">
        <v>34</v>
      </c>
      <c r="AK1886" s="17" t="s">
        <v>35</v>
      </c>
      <c r="AL1886" s="17" t="s">
        <v>10388</v>
      </c>
      <c r="AM1886" s="17">
        <f>MONTH(EMPENHO[[#This Row],[data_empenho]])</f>
        <v>6</v>
      </c>
    </row>
    <row r="1887" spans="1:39" x14ac:dyDescent="0.25">
      <c r="A1887">
        <v>5</v>
      </c>
      <c r="B1887">
        <v>502</v>
      </c>
      <c r="C1887">
        <v>12</v>
      </c>
      <c r="D1887">
        <v>365</v>
      </c>
      <c r="E1887">
        <v>2</v>
      </c>
      <c r="F1887">
        <v>0</v>
      </c>
      <c r="G1887">
        <v>2033</v>
      </c>
      <c r="H1887" s="17" t="s">
        <v>638</v>
      </c>
      <c r="I1887">
        <v>20</v>
      </c>
      <c r="J1887">
        <v>0</v>
      </c>
      <c r="K1887" s="17" t="s">
        <v>4521</v>
      </c>
      <c r="L1887" s="1">
        <v>44630</v>
      </c>
      <c r="M1887">
        <v>273.5</v>
      </c>
      <c r="N1887" s="17" t="s">
        <v>437</v>
      </c>
      <c r="O1887">
        <v>7840</v>
      </c>
      <c r="P1887" s="17" t="s">
        <v>438</v>
      </c>
      <c r="Q1887">
        <v>0</v>
      </c>
      <c r="R1887" s="17" t="s">
        <v>480</v>
      </c>
      <c r="S1887" s="17" t="s">
        <v>653</v>
      </c>
      <c r="T1887" s="17" t="s">
        <v>438</v>
      </c>
      <c r="U1887">
        <v>28</v>
      </c>
      <c r="V1887">
        <v>2021</v>
      </c>
      <c r="W1887" s="17" t="s">
        <v>4522</v>
      </c>
      <c r="X1887" s="17" t="s">
        <v>482</v>
      </c>
      <c r="Y1887">
        <v>7</v>
      </c>
      <c r="Z1887" s="17" t="s">
        <v>443</v>
      </c>
      <c r="AA1887" s="17" t="s">
        <v>443</v>
      </c>
      <c r="AB1887" s="17" t="s">
        <v>444</v>
      </c>
      <c r="AC1887">
        <v>0</v>
      </c>
      <c r="AD1887">
        <v>0</v>
      </c>
      <c r="AE1887">
        <v>0</v>
      </c>
      <c r="AF1887">
        <v>2022</v>
      </c>
      <c r="AG1887" s="1">
        <v>44562</v>
      </c>
      <c r="AH1887" s="1">
        <v>44773</v>
      </c>
      <c r="AI1887" s="1">
        <v>44785</v>
      </c>
      <c r="AJ1887" s="17" t="s">
        <v>34</v>
      </c>
      <c r="AK1887" s="17" t="s">
        <v>35</v>
      </c>
      <c r="AL1887" s="17" t="s">
        <v>10388</v>
      </c>
      <c r="AM1887" s="17">
        <f>MONTH(EMPENHO[[#This Row],[data_empenho]])</f>
        <v>3</v>
      </c>
    </row>
    <row r="1888" spans="1:39" x14ac:dyDescent="0.25">
      <c r="A1888">
        <v>5</v>
      </c>
      <c r="B1888">
        <v>502</v>
      </c>
      <c r="C1888">
        <v>12</v>
      </c>
      <c r="D1888">
        <v>365</v>
      </c>
      <c r="E1888">
        <v>2</v>
      </c>
      <c r="F1888">
        <v>0</v>
      </c>
      <c r="G1888">
        <v>2033</v>
      </c>
      <c r="H1888" s="17" t="s">
        <v>638</v>
      </c>
      <c r="I1888">
        <v>20</v>
      </c>
      <c r="J1888">
        <v>0</v>
      </c>
      <c r="K1888" s="17" t="s">
        <v>4521</v>
      </c>
      <c r="L1888" s="1">
        <v>44713</v>
      </c>
      <c r="M1888">
        <v>-273.5</v>
      </c>
      <c r="N1888" s="17" t="s">
        <v>451</v>
      </c>
      <c r="O1888">
        <v>7840</v>
      </c>
      <c r="P1888" s="17" t="s">
        <v>438</v>
      </c>
      <c r="Q1888">
        <v>0</v>
      </c>
      <c r="R1888" s="17" t="s">
        <v>480</v>
      </c>
      <c r="S1888" s="17" t="s">
        <v>653</v>
      </c>
      <c r="T1888" s="17" t="s">
        <v>438</v>
      </c>
      <c r="U1888">
        <v>28</v>
      </c>
      <c r="V1888">
        <v>2021</v>
      </c>
      <c r="W1888" s="17" t="s">
        <v>8880</v>
      </c>
      <c r="X1888" s="17" t="s">
        <v>482</v>
      </c>
      <c r="Y1888">
        <v>7</v>
      </c>
      <c r="Z1888" s="17" t="s">
        <v>443</v>
      </c>
      <c r="AA1888" s="17" t="s">
        <v>443</v>
      </c>
      <c r="AB1888" s="17" t="s">
        <v>444</v>
      </c>
      <c r="AC1888">
        <v>0</v>
      </c>
      <c r="AD1888">
        <v>0</v>
      </c>
      <c r="AE1888">
        <v>0</v>
      </c>
      <c r="AF1888">
        <v>2022</v>
      </c>
      <c r="AG1888" s="1">
        <v>44562</v>
      </c>
      <c r="AH1888" s="1">
        <v>44773</v>
      </c>
      <c r="AI1888" s="1">
        <v>44785</v>
      </c>
      <c r="AJ1888" s="17" t="s">
        <v>34</v>
      </c>
      <c r="AK1888" s="17" t="s">
        <v>35</v>
      </c>
      <c r="AL1888" s="17" t="s">
        <v>10388</v>
      </c>
      <c r="AM1888" s="17">
        <f>MONTH(EMPENHO[[#This Row],[data_empenho]])</f>
        <v>6</v>
      </c>
    </row>
    <row r="1889" spans="1:39" x14ac:dyDescent="0.25">
      <c r="A1889">
        <v>5</v>
      </c>
      <c r="B1889">
        <v>502</v>
      </c>
      <c r="C1889">
        <v>12</v>
      </c>
      <c r="D1889">
        <v>361</v>
      </c>
      <c r="E1889">
        <v>2</v>
      </c>
      <c r="F1889">
        <v>0</v>
      </c>
      <c r="G1889">
        <v>2031</v>
      </c>
      <c r="H1889" s="17" t="s">
        <v>638</v>
      </c>
      <c r="I1889">
        <v>20</v>
      </c>
      <c r="J1889">
        <v>0</v>
      </c>
      <c r="K1889" s="17" t="s">
        <v>4523</v>
      </c>
      <c r="L1889" s="1">
        <v>44630</v>
      </c>
      <c r="M1889">
        <v>79.5</v>
      </c>
      <c r="N1889" s="17" t="s">
        <v>437</v>
      </c>
      <c r="O1889">
        <v>4556</v>
      </c>
      <c r="P1889" s="17" t="s">
        <v>438</v>
      </c>
      <c r="Q1889">
        <v>0</v>
      </c>
      <c r="R1889" s="17" t="s">
        <v>480</v>
      </c>
      <c r="S1889" s="17" t="s">
        <v>653</v>
      </c>
      <c r="T1889" s="17" t="s">
        <v>438</v>
      </c>
      <c r="U1889">
        <v>28</v>
      </c>
      <c r="V1889">
        <v>2021</v>
      </c>
      <c r="W1889" s="17" t="s">
        <v>4524</v>
      </c>
      <c r="X1889" s="17" t="s">
        <v>482</v>
      </c>
      <c r="Y1889">
        <v>7</v>
      </c>
      <c r="Z1889" s="17" t="s">
        <v>443</v>
      </c>
      <c r="AA1889" s="17" t="s">
        <v>443</v>
      </c>
      <c r="AB1889" s="17" t="s">
        <v>444</v>
      </c>
      <c r="AC1889">
        <v>0</v>
      </c>
      <c r="AD1889">
        <v>0</v>
      </c>
      <c r="AE1889">
        <v>0</v>
      </c>
      <c r="AF1889">
        <v>2022</v>
      </c>
      <c r="AG1889" s="1">
        <v>44562</v>
      </c>
      <c r="AH1889" s="1">
        <v>44773</v>
      </c>
      <c r="AI1889" s="1">
        <v>44785</v>
      </c>
      <c r="AJ1889" s="17" t="s">
        <v>34</v>
      </c>
      <c r="AK1889" s="17" t="s">
        <v>35</v>
      </c>
      <c r="AL1889" s="17" t="s">
        <v>10388</v>
      </c>
      <c r="AM1889" s="17">
        <f>MONTH(EMPENHO[[#This Row],[data_empenho]])</f>
        <v>3</v>
      </c>
    </row>
    <row r="1890" spans="1:39" x14ac:dyDescent="0.25">
      <c r="A1890">
        <v>5</v>
      </c>
      <c r="B1890">
        <v>502</v>
      </c>
      <c r="C1890">
        <v>12</v>
      </c>
      <c r="D1890">
        <v>365</v>
      </c>
      <c r="E1890">
        <v>2</v>
      </c>
      <c r="F1890">
        <v>0</v>
      </c>
      <c r="G1890">
        <v>2033</v>
      </c>
      <c r="H1890" s="17" t="s">
        <v>638</v>
      </c>
      <c r="I1890">
        <v>20</v>
      </c>
      <c r="J1890">
        <v>0</v>
      </c>
      <c r="K1890" s="17" t="s">
        <v>4525</v>
      </c>
      <c r="L1890" s="1">
        <v>44630</v>
      </c>
      <c r="M1890">
        <v>5501.6</v>
      </c>
      <c r="N1890" s="17" t="s">
        <v>437</v>
      </c>
      <c r="O1890">
        <v>4556</v>
      </c>
      <c r="P1890" s="17" t="s">
        <v>438</v>
      </c>
      <c r="Q1890">
        <v>0</v>
      </c>
      <c r="R1890" s="17" t="s">
        <v>480</v>
      </c>
      <c r="S1890" s="17" t="s">
        <v>653</v>
      </c>
      <c r="T1890" s="17" t="s">
        <v>438</v>
      </c>
      <c r="U1890">
        <v>28</v>
      </c>
      <c r="V1890">
        <v>2021</v>
      </c>
      <c r="W1890" s="17" t="s">
        <v>4526</v>
      </c>
      <c r="X1890" s="17" t="s">
        <v>482</v>
      </c>
      <c r="Y1890">
        <v>7</v>
      </c>
      <c r="Z1890" s="17" t="s">
        <v>443</v>
      </c>
      <c r="AA1890" s="17" t="s">
        <v>443</v>
      </c>
      <c r="AB1890" s="17" t="s">
        <v>444</v>
      </c>
      <c r="AC1890">
        <v>0</v>
      </c>
      <c r="AD1890">
        <v>0</v>
      </c>
      <c r="AE1890">
        <v>0</v>
      </c>
      <c r="AF1890">
        <v>2022</v>
      </c>
      <c r="AG1890" s="1">
        <v>44562</v>
      </c>
      <c r="AH1890" s="1">
        <v>44773</v>
      </c>
      <c r="AI1890" s="1">
        <v>44785</v>
      </c>
      <c r="AJ1890" s="17" t="s">
        <v>34</v>
      </c>
      <c r="AK1890" s="17" t="s">
        <v>35</v>
      </c>
      <c r="AL1890" s="17" t="s">
        <v>10388</v>
      </c>
      <c r="AM1890" s="17">
        <f>MONTH(EMPENHO[[#This Row],[data_empenho]])</f>
        <v>3</v>
      </c>
    </row>
    <row r="1891" spans="1:39" x14ac:dyDescent="0.25">
      <c r="A1891">
        <v>5</v>
      </c>
      <c r="B1891">
        <v>502</v>
      </c>
      <c r="C1891">
        <v>12</v>
      </c>
      <c r="D1891">
        <v>365</v>
      </c>
      <c r="E1891">
        <v>2</v>
      </c>
      <c r="F1891">
        <v>0</v>
      </c>
      <c r="G1891">
        <v>2033</v>
      </c>
      <c r="H1891" s="17" t="s">
        <v>638</v>
      </c>
      <c r="I1891">
        <v>20</v>
      </c>
      <c r="J1891">
        <v>0</v>
      </c>
      <c r="K1891" s="17" t="s">
        <v>4527</v>
      </c>
      <c r="L1891" s="1">
        <v>44630</v>
      </c>
      <c r="M1891">
        <v>412.25</v>
      </c>
      <c r="N1891" s="17" t="s">
        <v>437</v>
      </c>
      <c r="O1891">
        <v>7922</v>
      </c>
      <c r="P1891" s="17" t="s">
        <v>438</v>
      </c>
      <c r="Q1891">
        <v>0</v>
      </c>
      <c r="R1891" s="17" t="s">
        <v>480</v>
      </c>
      <c r="S1891" s="17" t="s">
        <v>653</v>
      </c>
      <c r="T1891" s="17" t="s">
        <v>438</v>
      </c>
      <c r="U1891">
        <v>28</v>
      </c>
      <c r="V1891">
        <v>2021</v>
      </c>
      <c r="W1891" s="17" t="s">
        <v>4528</v>
      </c>
      <c r="X1891" s="17" t="s">
        <v>482</v>
      </c>
      <c r="Y1891">
        <v>7</v>
      </c>
      <c r="Z1891" s="17" t="s">
        <v>443</v>
      </c>
      <c r="AA1891" s="17" t="s">
        <v>443</v>
      </c>
      <c r="AB1891" s="17" t="s">
        <v>444</v>
      </c>
      <c r="AC1891">
        <v>0</v>
      </c>
      <c r="AD1891">
        <v>0</v>
      </c>
      <c r="AE1891">
        <v>0</v>
      </c>
      <c r="AF1891">
        <v>2022</v>
      </c>
      <c r="AG1891" s="1">
        <v>44562</v>
      </c>
      <c r="AH1891" s="1">
        <v>44773</v>
      </c>
      <c r="AI1891" s="1">
        <v>44785</v>
      </c>
      <c r="AJ1891" s="17" t="s">
        <v>34</v>
      </c>
      <c r="AK1891" s="17" t="s">
        <v>35</v>
      </c>
      <c r="AL1891" s="17" t="s">
        <v>10388</v>
      </c>
      <c r="AM1891" s="17">
        <f>MONTH(EMPENHO[[#This Row],[data_empenho]])</f>
        <v>3</v>
      </c>
    </row>
    <row r="1892" spans="1:39" x14ac:dyDescent="0.25">
      <c r="A1892">
        <v>5</v>
      </c>
      <c r="B1892">
        <v>502</v>
      </c>
      <c r="C1892">
        <v>12</v>
      </c>
      <c r="D1892">
        <v>361</v>
      </c>
      <c r="E1892">
        <v>2</v>
      </c>
      <c r="F1892">
        <v>0</v>
      </c>
      <c r="G1892">
        <v>2031</v>
      </c>
      <c r="H1892" s="17" t="s">
        <v>638</v>
      </c>
      <c r="I1892">
        <v>20</v>
      </c>
      <c r="J1892">
        <v>0</v>
      </c>
      <c r="K1892" s="17" t="s">
        <v>4529</v>
      </c>
      <c r="L1892" s="1">
        <v>44630</v>
      </c>
      <c r="M1892">
        <v>101.2</v>
      </c>
      <c r="N1892" s="17" t="s">
        <v>437</v>
      </c>
      <c r="O1892">
        <v>7922</v>
      </c>
      <c r="P1892" s="17" t="s">
        <v>438</v>
      </c>
      <c r="Q1892">
        <v>0</v>
      </c>
      <c r="R1892" s="17" t="s">
        <v>480</v>
      </c>
      <c r="S1892" s="17" t="s">
        <v>653</v>
      </c>
      <c r="T1892" s="17" t="s">
        <v>438</v>
      </c>
      <c r="U1892">
        <v>28</v>
      </c>
      <c r="V1892">
        <v>2021</v>
      </c>
      <c r="W1892" s="17" t="s">
        <v>4530</v>
      </c>
      <c r="X1892" s="17" t="s">
        <v>482</v>
      </c>
      <c r="Y1892">
        <v>7</v>
      </c>
      <c r="Z1892" s="17" t="s">
        <v>443</v>
      </c>
      <c r="AA1892" s="17" t="s">
        <v>443</v>
      </c>
      <c r="AB1892" s="17" t="s">
        <v>444</v>
      </c>
      <c r="AC1892">
        <v>0</v>
      </c>
      <c r="AD1892">
        <v>0</v>
      </c>
      <c r="AE1892">
        <v>0</v>
      </c>
      <c r="AF1892">
        <v>2022</v>
      </c>
      <c r="AG1892" s="1">
        <v>44562</v>
      </c>
      <c r="AH1892" s="1">
        <v>44773</v>
      </c>
      <c r="AI1892" s="1">
        <v>44785</v>
      </c>
      <c r="AJ1892" s="17" t="s">
        <v>34</v>
      </c>
      <c r="AK1892" s="17" t="s">
        <v>35</v>
      </c>
      <c r="AL1892" s="17" t="s">
        <v>10388</v>
      </c>
      <c r="AM1892" s="17">
        <f>MONTH(EMPENHO[[#This Row],[data_empenho]])</f>
        <v>3</v>
      </c>
    </row>
    <row r="1893" spans="1:39" x14ac:dyDescent="0.25">
      <c r="A1893">
        <v>5</v>
      </c>
      <c r="B1893">
        <v>502</v>
      </c>
      <c r="C1893">
        <v>12</v>
      </c>
      <c r="D1893">
        <v>365</v>
      </c>
      <c r="E1893">
        <v>2</v>
      </c>
      <c r="F1893">
        <v>0</v>
      </c>
      <c r="G1893">
        <v>2033</v>
      </c>
      <c r="H1893" s="17" t="s">
        <v>638</v>
      </c>
      <c r="I1893">
        <v>20</v>
      </c>
      <c r="J1893">
        <v>0</v>
      </c>
      <c r="K1893" s="17" t="s">
        <v>4531</v>
      </c>
      <c r="L1893" s="1">
        <v>44630</v>
      </c>
      <c r="M1893">
        <v>183.5</v>
      </c>
      <c r="N1893" s="17" t="s">
        <v>437</v>
      </c>
      <c r="O1893">
        <v>7764</v>
      </c>
      <c r="P1893" s="17" t="s">
        <v>438</v>
      </c>
      <c r="Q1893">
        <v>0</v>
      </c>
      <c r="R1893" s="17" t="s">
        <v>480</v>
      </c>
      <c r="S1893" s="17" t="s">
        <v>653</v>
      </c>
      <c r="T1893" s="17" t="s">
        <v>438</v>
      </c>
      <c r="U1893">
        <v>28</v>
      </c>
      <c r="V1893">
        <v>2021</v>
      </c>
      <c r="W1893" s="17" t="s">
        <v>4532</v>
      </c>
      <c r="X1893" s="17" t="s">
        <v>482</v>
      </c>
      <c r="Y1893">
        <v>7</v>
      </c>
      <c r="Z1893" s="17" t="s">
        <v>443</v>
      </c>
      <c r="AA1893" s="17" t="s">
        <v>443</v>
      </c>
      <c r="AB1893" s="17" t="s">
        <v>444</v>
      </c>
      <c r="AC1893">
        <v>0</v>
      </c>
      <c r="AD1893">
        <v>0</v>
      </c>
      <c r="AE1893">
        <v>0</v>
      </c>
      <c r="AF1893">
        <v>2022</v>
      </c>
      <c r="AG1893" s="1">
        <v>44562</v>
      </c>
      <c r="AH1893" s="1">
        <v>44773</v>
      </c>
      <c r="AI1893" s="1">
        <v>44785</v>
      </c>
      <c r="AJ1893" s="17" t="s">
        <v>34</v>
      </c>
      <c r="AK1893" s="17" t="s">
        <v>35</v>
      </c>
      <c r="AL1893" s="17" t="s">
        <v>10388</v>
      </c>
      <c r="AM1893" s="17">
        <f>MONTH(EMPENHO[[#This Row],[data_empenho]])</f>
        <v>3</v>
      </c>
    </row>
    <row r="1894" spans="1:39" x14ac:dyDescent="0.25">
      <c r="A1894">
        <v>8</v>
      </c>
      <c r="B1894">
        <v>801</v>
      </c>
      <c r="C1894">
        <v>10</v>
      </c>
      <c r="D1894">
        <v>122</v>
      </c>
      <c r="E1894">
        <v>5</v>
      </c>
      <c r="F1894">
        <v>0</v>
      </c>
      <c r="G1894">
        <v>2084</v>
      </c>
      <c r="H1894" s="17" t="s">
        <v>4533</v>
      </c>
      <c r="I1894">
        <v>40</v>
      </c>
      <c r="J1894">
        <v>0</v>
      </c>
      <c r="K1894" s="17" t="s">
        <v>4534</v>
      </c>
      <c r="L1894" s="1">
        <v>44630</v>
      </c>
      <c r="M1894">
        <v>410.55</v>
      </c>
      <c r="N1894" s="17" t="s">
        <v>437</v>
      </c>
      <c r="O1894">
        <v>4197</v>
      </c>
      <c r="P1894" s="17" t="s">
        <v>438</v>
      </c>
      <c r="Q1894">
        <v>0</v>
      </c>
      <c r="R1894" s="17" t="s">
        <v>439</v>
      </c>
      <c r="S1894" s="17" t="s">
        <v>653</v>
      </c>
      <c r="T1894" s="17" t="s">
        <v>438</v>
      </c>
      <c r="U1894">
        <v>0</v>
      </c>
      <c r="V1894">
        <v>0</v>
      </c>
      <c r="W1894" s="17" t="s">
        <v>4535</v>
      </c>
      <c r="X1894" s="17" t="s">
        <v>465</v>
      </c>
      <c r="Y1894">
        <v>1</v>
      </c>
      <c r="Z1894" s="17" t="s">
        <v>443</v>
      </c>
      <c r="AA1894" s="17" t="s">
        <v>443</v>
      </c>
      <c r="AB1894" s="17" t="s">
        <v>444</v>
      </c>
      <c r="AC1894">
        <v>0</v>
      </c>
      <c r="AD1894">
        <v>0</v>
      </c>
      <c r="AE1894">
        <v>0</v>
      </c>
      <c r="AF1894">
        <v>2022</v>
      </c>
      <c r="AG1894" s="1">
        <v>44562</v>
      </c>
      <c r="AH1894" s="1">
        <v>44773</v>
      </c>
      <c r="AI1894" s="1">
        <v>44785</v>
      </c>
      <c r="AJ1894" s="17" t="s">
        <v>34</v>
      </c>
      <c r="AK1894" s="17" t="s">
        <v>35</v>
      </c>
      <c r="AL1894" s="17" t="s">
        <v>10388</v>
      </c>
      <c r="AM1894" s="17">
        <f>MONTH(EMPENHO[[#This Row],[data_empenho]])</f>
        <v>3</v>
      </c>
    </row>
    <row r="1895" spans="1:39" x14ac:dyDescent="0.25">
      <c r="A1895">
        <v>8</v>
      </c>
      <c r="B1895">
        <v>801</v>
      </c>
      <c r="C1895">
        <v>10</v>
      </c>
      <c r="D1895">
        <v>301</v>
      </c>
      <c r="E1895">
        <v>6</v>
      </c>
      <c r="F1895">
        <v>0</v>
      </c>
      <c r="G1895">
        <v>2105</v>
      </c>
      <c r="H1895" s="17" t="s">
        <v>445</v>
      </c>
      <c r="I1895">
        <v>40</v>
      </c>
      <c r="J1895">
        <v>0</v>
      </c>
      <c r="K1895" s="17" t="s">
        <v>4536</v>
      </c>
      <c r="L1895" s="1">
        <v>44630</v>
      </c>
      <c r="M1895">
        <v>465</v>
      </c>
      <c r="N1895" s="17" t="s">
        <v>437</v>
      </c>
      <c r="O1895">
        <v>413</v>
      </c>
      <c r="P1895" s="17" t="s">
        <v>438</v>
      </c>
      <c r="Q1895">
        <v>0</v>
      </c>
      <c r="R1895" s="17" t="s">
        <v>439</v>
      </c>
      <c r="S1895" s="17" t="s">
        <v>440</v>
      </c>
      <c r="T1895" s="17" t="s">
        <v>438</v>
      </c>
      <c r="U1895">
        <v>0</v>
      </c>
      <c r="V1895">
        <v>0</v>
      </c>
      <c r="W1895" s="17" t="s">
        <v>4537</v>
      </c>
      <c r="X1895" s="17" t="s">
        <v>442</v>
      </c>
      <c r="Y1895">
        <v>0</v>
      </c>
      <c r="Z1895" s="17" t="s">
        <v>486</v>
      </c>
      <c r="AA1895" s="17" t="s">
        <v>443</v>
      </c>
      <c r="AB1895" s="17" t="s">
        <v>444</v>
      </c>
      <c r="AC1895">
        <v>0</v>
      </c>
      <c r="AD1895">
        <v>0</v>
      </c>
      <c r="AE1895">
        <v>0</v>
      </c>
      <c r="AF1895">
        <v>2022</v>
      </c>
      <c r="AG1895" s="1">
        <v>44562</v>
      </c>
      <c r="AH1895" s="1">
        <v>44773</v>
      </c>
      <c r="AI1895" s="1">
        <v>44785</v>
      </c>
      <c r="AJ1895" s="17" t="s">
        <v>34</v>
      </c>
      <c r="AK1895" s="17" t="s">
        <v>35</v>
      </c>
      <c r="AL1895" s="17" t="s">
        <v>10388</v>
      </c>
      <c r="AM1895" s="17">
        <f>MONTH(EMPENHO[[#This Row],[data_empenho]])</f>
        <v>3</v>
      </c>
    </row>
    <row r="1896" spans="1:39" x14ac:dyDescent="0.25">
      <c r="A1896">
        <v>10</v>
      </c>
      <c r="B1896">
        <v>1001</v>
      </c>
      <c r="C1896">
        <v>4</v>
      </c>
      <c r="D1896">
        <v>122</v>
      </c>
      <c r="E1896">
        <v>1</v>
      </c>
      <c r="F1896">
        <v>0</v>
      </c>
      <c r="G1896">
        <v>2050</v>
      </c>
      <c r="H1896" s="17" t="s">
        <v>860</v>
      </c>
      <c r="I1896">
        <v>1</v>
      </c>
      <c r="J1896">
        <v>0</v>
      </c>
      <c r="K1896" s="17" t="s">
        <v>4538</v>
      </c>
      <c r="L1896" s="1">
        <v>44631</v>
      </c>
      <c r="M1896">
        <v>260</v>
      </c>
      <c r="N1896" s="17" t="s">
        <v>437</v>
      </c>
      <c r="O1896">
        <v>7709</v>
      </c>
      <c r="P1896" s="17" t="s">
        <v>438</v>
      </c>
      <c r="Q1896">
        <v>0</v>
      </c>
      <c r="R1896" s="17" t="s">
        <v>439</v>
      </c>
      <c r="S1896" s="17" t="s">
        <v>440</v>
      </c>
      <c r="T1896" s="17" t="s">
        <v>438</v>
      </c>
      <c r="U1896">
        <v>0</v>
      </c>
      <c r="V1896">
        <v>0</v>
      </c>
      <c r="W1896" s="17" t="s">
        <v>4539</v>
      </c>
      <c r="X1896" s="17" t="s">
        <v>465</v>
      </c>
      <c r="Y1896">
        <v>1</v>
      </c>
      <c r="Z1896" s="17" t="s">
        <v>443</v>
      </c>
      <c r="AA1896" s="17" t="s">
        <v>443</v>
      </c>
      <c r="AB1896" s="17" t="s">
        <v>444</v>
      </c>
      <c r="AC1896">
        <v>0</v>
      </c>
      <c r="AD1896">
        <v>0</v>
      </c>
      <c r="AE1896">
        <v>0</v>
      </c>
      <c r="AF1896">
        <v>2022</v>
      </c>
      <c r="AG1896" s="1">
        <v>44562</v>
      </c>
      <c r="AH1896" s="1">
        <v>44773</v>
      </c>
      <c r="AI1896" s="1">
        <v>44785</v>
      </c>
      <c r="AJ1896" s="17" t="s">
        <v>34</v>
      </c>
      <c r="AK1896" s="17" t="s">
        <v>35</v>
      </c>
      <c r="AL1896" s="17" t="s">
        <v>10388</v>
      </c>
      <c r="AM1896" s="17">
        <f>MONTH(EMPENHO[[#This Row],[data_empenho]])</f>
        <v>3</v>
      </c>
    </row>
    <row r="1897" spans="1:39" x14ac:dyDescent="0.25">
      <c r="A1897">
        <v>10</v>
      </c>
      <c r="B1897">
        <v>1002</v>
      </c>
      <c r="C1897">
        <v>20</v>
      </c>
      <c r="D1897">
        <v>608</v>
      </c>
      <c r="E1897">
        <v>4</v>
      </c>
      <c r="F1897">
        <v>0</v>
      </c>
      <c r="G1897">
        <v>2056</v>
      </c>
      <c r="H1897" s="17" t="s">
        <v>828</v>
      </c>
      <c r="I1897">
        <v>1</v>
      </c>
      <c r="J1897">
        <v>0</v>
      </c>
      <c r="K1897" s="17" t="s">
        <v>4540</v>
      </c>
      <c r="L1897" s="1">
        <v>44631</v>
      </c>
      <c r="M1897">
        <v>1286</v>
      </c>
      <c r="N1897" s="17" t="s">
        <v>437</v>
      </c>
      <c r="O1897">
        <v>7709</v>
      </c>
      <c r="P1897" s="17" t="s">
        <v>438</v>
      </c>
      <c r="Q1897">
        <v>0</v>
      </c>
      <c r="R1897" s="17" t="s">
        <v>439</v>
      </c>
      <c r="S1897" s="17" t="s">
        <v>440</v>
      </c>
      <c r="T1897" s="17" t="s">
        <v>438</v>
      </c>
      <c r="U1897">
        <v>0</v>
      </c>
      <c r="V1897">
        <v>0</v>
      </c>
      <c r="W1897" s="17" t="s">
        <v>4541</v>
      </c>
      <c r="X1897" s="17" t="s">
        <v>465</v>
      </c>
      <c r="Y1897">
        <v>1</v>
      </c>
      <c r="Z1897" s="17" t="s">
        <v>443</v>
      </c>
      <c r="AA1897" s="17" t="s">
        <v>443</v>
      </c>
      <c r="AB1897" s="17" t="s">
        <v>444</v>
      </c>
      <c r="AC1897">
        <v>0</v>
      </c>
      <c r="AD1897">
        <v>0</v>
      </c>
      <c r="AE1897">
        <v>0</v>
      </c>
      <c r="AF1897">
        <v>2022</v>
      </c>
      <c r="AG1897" s="1">
        <v>44562</v>
      </c>
      <c r="AH1897" s="1">
        <v>44773</v>
      </c>
      <c r="AI1897" s="1">
        <v>44785</v>
      </c>
      <c r="AJ1897" s="17" t="s">
        <v>34</v>
      </c>
      <c r="AK1897" s="17" t="s">
        <v>35</v>
      </c>
      <c r="AL1897" s="17" t="s">
        <v>10388</v>
      </c>
      <c r="AM1897" s="17">
        <f>MONTH(EMPENHO[[#This Row],[data_empenho]])</f>
        <v>3</v>
      </c>
    </row>
    <row r="1898" spans="1:39" x14ac:dyDescent="0.25">
      <c r="A1898">
        <v>10</v>
      </c>
      <c r="B1898">
        <v>1002</v>
      </c>
      <c r="C1898">
        <v>20</v>
      </c>
      <c r="D1898">
        <v>608</v>
      </c>
      <c r="E1898">
        <v>4</v>
      </c>
      <c r="F1898">
        <v>0</v>
      </c>
      <c r="G1898">
        <v>2056</v>
      </c>
      <c r="H1898" s="17" t="s">
        <v>828</v>
      </c>
      <c r="I1898">
        <v>1</v>
      </c>
      <c r="J1898">
        <v>0</v>
      </c>
      <c r="K1898" s="17" t="s">
        <v>4540</v>
      </c>
      <c r="L1898" s="1">
        <v>44634</v>
      </c>
      <c r="M1898">
        <v>-1286</v>
      </c>
      <c r="N1898" s="17" t="s">
        <v>451</v>
      </c>
      <c r="O1898">
        <v>7709</v>
      </c>
      <c r="P1898" s="17" t="s">
        <v>438</v>
      </c>
      <c r="Q1898">
        <v>0</v>
      </c>
      <c r="R1898" s="17" t="s">
        <v>439</v>
      </c>
      <c r="S1898" s="17" t="s">
        <v>440</v>
      </c>
      <c r="T1898" s="17" t="s">
        <v>438</v>
      </c>
      <c r="U1898">
        <v>0</v>
      </c>
      <c r="V1898">
        <v>0</v>
      </c>
      <c r="W1898" s="17" t="s">
        <v>4542</v>
      </c>
      <c r="X1898" s="17" t="s">
        <v>465</v>
      </c>
      <c r="Y1898">
        <v>1</v>
      </c>
      <c r="Z1898" s="17" t="s">
        <v>443</v>
      </c>
      <c r="AA1898" s="17" t="s">
        <v>443</v>
      </c>
      <c r="AB1898" s="17" t="s">
        <v>444</v>
      </c>
      <c r="AC1898">
        <v>0</v>
      </c>
      <c r="AD1898">
        <v>0</v>
      </c>
      <c r="AE1898">
        <v>0</v>
      </c>
      <c r="AF1898">
        <v>2022</v>
      </c>
      <c r="AG1898" s="1">
        <v>44562</v>
      </c>
      <c r="AH1898" s="1">
        <v>44773</v>
      </c>
      <c r="AI1898" s="1">
        <v>44785</v>
      </c>
      <c r="AJ1898" s="17" t="s">
        <v>34</v>
      </c>
      <c r="AK1898" s="17" t="s">
        <v>35</v>
      </c>
      <c r="AL1898" s="17" t="s">
        <v>10388</v>
      </c>
      <c r="AM1898" s="17">
        <f>MONTH(EMPENHO[[#This Row],[data_empenho]])</f>
        <v>3</v>
      </c>
    </row>
    <row r="1899" spans="1:39" x14ac:dyDescent="0.25">
      <c r="A1899">
        <v>8</v>
      </c>
      <c r="B1899">
        <v>801</v>
      </c>
      <c r="C1899">
        <v>10</v>
      </c>
      <c r="D1899">
        <v>303</v>
      </c>
      <c r="E1899">
        <v>8</v>
      </c>
      <c r="F1899">
        <v>0</v>
      </c>
      <c r="G1899">
        <v>2098</v>
      </c>
      <c r="H1899" s="17" t="s">
        <v>602</v>
      </c>
      <c r="I1899">
        <v>40</v>
      </c>
      <c r="J1899">
        <v>0</v>
      </c>
      <c r="K1899" s="17" t="s">
        <v>4543</v>
      </c>
      <c r="L1899" s="1">
        <v>44631</v>
      </c>
      <c r="M1899">
        <v>6400</v>
      </c>
      <c r="N1899" s="17" t="s">
        <v>437</v>
      </c>
      <c r="O1899">
        <v>47</v>
      </c>
      <c r="P1899" s="17" t="s">
        <v>438</v>
      </c>
      <c r="Q1899">
        <v>0</v>
      </c>
      <c r="R1899" s="17" t="s">
        <v>439</v>
      </c>
      <c r="S1899" s="17" t="s">
        <v>440</v>
      </c>
      <c r="T1899" s="17" t="s">
        <v>438</v>
      </c>
      <c r="U1899">
        <v>0</v>
      </c>
      <c r="V1899">
        <v>0</v>
      </c>
      <c r="W1899" s="17" t="s">
        <v>4544</v>
      </c>
      <c r="X1899" s="17" t="s">
        <v>465</v>
      </c>
      <c r="Y1899">
        <v>1</v>
      </c>
      <c r="Z1899" s="17" t="s">
        <v>443</v>
      </c>
      <c r="AA1899" s="17" t="s">
        <v>443</v>
      </c>
      <c r="AB1899" s="17" t="s">
        <v>444</v>
      </c>
      <c r="AC1899">
        <v>0</v>
      </c>
      <c r="AD1899">
        <v>0</v>
      </c>
      <c r="AE1899">
        <v>0</v>
      </c>
      <c r="AF1899">
        <v>2022</v>
      </c>
      <c r="AG1899" s="1">
        <v>44562</v>
      </c>
      <c r="AH1899" s="1">
        <v>44773</v>
      </c>
      <c r="AI1899" s="1">
        <v>44785</v>
      </c>
      <c r="AJ1899" s="17" t="s">
        <v>34</v>
      </c>
      <c r="AK1899" s="17" t="s">
        <v>35</v>
      </c>
      <c r="AL1899" s="17" t="s">
        <v>10388</v>
      </c>
      <c r="AM1899" s="17">
        <f>MONTH(EMPENHO[[#This Row],[data_empenho]])</f>
        <v>3</v>
      </c>
    </row>
    <row r="1900" spans="1:39" x14ac:dyDescent="0.25">
      <c r="A1900">
        <v>8</v>
      </c>
      <c r="B1900">
        <v>801</v>
      </c>
      <c r="C1900">
        <v>10</v>
      </c>
      <c r="D1900">
        <v>303</v>
      </c>
      <c r="E1900">
        <v>8</v>
      </c>
      <c r="F1900">
        <v>0</v>
      </c>
      <c r="G1900">
        <v>2099</v>
      </c>
      <c r="H1900" s="17" t="s">
        <v>1060</v>
      </c>
      <c r="I1900">
        <v>40</v>
      </c>
      <c r="J1900">
        <v>0</v>
      </c>
      <c r="K1900" s="17" t="s">
        <v>4545</v>
      </c>
      <c r="L1900" s="1">
        <v>44631</v>
      </c>
      <c r="M1900">
        <v>560</v>
      </c>
      <c r="N1900" s="17" t="s">
        <v>437</v>
      </c>
      <c r="O1900">
        <v>5799</v>
      </c>
      <c r="P1900" s="17" t="s">
        <v>438</v>
      </c>
      <c r="Q1900">
        <v>0</v>
      </c>
      <c r="R1900" s="17" t="s">
        <v>439</v>
      </c>
      <c r="S1900" s="17" t="s">
        <v>440</v>
      </c>
      <c r="T1900" s="17" t="s">
        <v>438</v>
      </c>
      <c r="U1900">
        <v>0</v>
      </c>
      <c r="V1900">
        <v>0</v>
      </c>
      <c r="W1900" s="17" t="s">
        <v>4546</v>
      </c>
      <c r="X1900" s="17" t="s">
        <v>465</v>
      </c>
      <c r="Y1900">
        <v>1</v>
      </c>
      <c r="Z1900" s="17" t="s">
        <v>443</v>
      </c>
      <c r="AA1900" s="17" t="s">
        <v>443</v>
      </c>
      <c r="AB1900" s="17" t="s">
        <v>444</v>
      </c>
      <c r="AC1900">
        <v>0</v>
      </c>
      <c r="AD1900">
        <v>0</v>
      </c>
      <c r="AE1900">
        <v>0</v>
      </c>
      <c r="AF1900">
        <v>2022</v>
      </c>
      <c r="AG1900" s="1">
        <v>44562</v>
      </c>
      <c r="AH1900" s="1">
        <v>44773</v>
      </c>
      <c r="AI1900" s="1">
        <v>44785</v>
      </c>
      <c r="AJ1900" s="17" t="s">
        <v>34</v>
      </c>
      <c r="AK1900" s="17" t="s">
        <v>35</v>
      </c>
      <c r="AL1900" s="17" t="s">
        <v>10388</v>
      </c>
      <c r="AM1900" s="17">
        <f>MONTH(EMPENHO[[#This Row],[data_empenho]])</f>
        <v>3</v>
      </c>
    </row>
    <row r="1901" spans="1:39" x14ac:dyDescent="0.25">
      <c r="A1901">
        <v>10</v>
      </c>
      <c r="B1901">
        <v>1002</v>
      </c>
      <c r="C1901">
        <v>20</v>
      </c>
      <c r="D1901">
        <v>608</v>
      </c>
      <c r="E1901">
        <v>4</v>
      </c>
      <c r="F1901">
        <v>0</v>
      </c>
      <c r="G1901">
        <v>2056</v>
      </c>
      <c r="H1901" s="17" t="s">
        <v>478</v>
      </c>
      <c r="I1901">
        <v>1</v>
      </c>
      <c r="J1901">
        <v>0</v>
      </c>
      <c r="K1901" s="17" t="s">
        <v>4547</v>
      </c>
      <c r="L1901" s="1">
        <v>44631</v>
      </c>
      <c r="M1901">
        <v>14350</v>
      </c>
      <c r="N1901" s="17" t="s">
        <v>437</v>
      </c>
      <c r="O1901">
        <v>8264</v>
      </c>
      <c r="P1901" s="17" t="s">
        <v>438</v>
      </c>
      <c r="Q1901">
        <v>0</v>
      </c>
      <c r="R1901" s="17" t="s">
        <v>480</v>
      </c>
      <c r="S1901" s="17" t="s">
        <v>653</v>
      </c>
      <c r="T1901" s="17" t="s">
        <v>438</v>
      </c>
      <c r="U1901">
        <v>2</v>
      </c>
      <c r="V1901">
        <v>2022</v>
      </c>
      <c r="W1901" s="17" t="s">
        <v>4548</v>
      </c>
      <c r="X1901" s="17" t="s">
        <v>482</v>
      </c>
      <c r="Y1901">
        <v>7</v>
      </c>
      <c r="Z1901" s="17" t="s">
        <v>443</v>
      </c>
      <c r="AA1901" s="17" t="s">
        <v>443</v>
      </c>
      <c r="AB1901" s="17" t="s">
        <v>444</v>
      </c>
      <c r="AC1901">
        <v>0</v>
      </c>
      <c r="AD1901">
        <v>0</v>
      </c>
      <c r="AE1901">
        <v>0</v>
      </c>
      <c r="AF1901">
        <v>2022</v>
      </c>
      <c r="AG1901" s="1">
        <v>44562</v>
      </c>
      <c r="AH1901" s="1">
        <v>44773</v>
      </c>
      <c r="AI1901" s="1">
        <v>44785</v>
      </c>
      <c r="AJ1901" s="17" t="s">
        <v>34</v>
      </c>
      <c r="AK1901" s="17" t="s">
        <v>35</v>
      </c>
      <c r="AL1901" s="17" t="s">
        <v>10388</v>
      </c>
      <c r="AM1901" s="17">
        <f>MONTH(EMPENHO[[#This Row],[data_empenho]])</f>
        <v>3</v>
      </c>
    </row>
    <row r="1902" spans="1:39" x14ac:dyDescent="0.25">
      <c r="A1902">
        <v>10</v>
      </c>
      <c r="B1902">
        <v>1002</v>
      </c>
      <c r="C1902">
        <v>20</v>
      </c>
      <c r="D1902">
        <v>608</v>
      </c>
      <c r="E1902">
        <v>4</v>
      </c>
      <c r="F1902">
        <v>0</v>
      </c>
      <c r="G1902">
        <v>2056</v>
      </c>
      <c r="H1902" s="17" t="s">
        <v>478</v>
      </c>
      <c r="I1902">
        <v>1</v>
      </c>
      <c r="J1902">
        <v>0</v>
      </c>
      <c r="K1902" s="17" t="s">
        <v>4547</v>
      </c>
      <c r="L1902" s="1">
        <v>44720</v>
      </c>
      <c r="M1902">
        <v>-4</v>
      </c>
      <c r="N1902" s="17" t="s">
        <v>451</v>
      </c>
      <c r="O1902">
        <v>8264</v>
      </c>
      <c r="P1902" s="17" t="s">
        <v>438</v>
      </c>
      <c r="Q1902">
        <v>0</v>
      </c>
      <c r="R1902" s="17" t="s">
        <v>480</v>
      </c>
      <c r="S1902" s="17" t="s">
        <v>653</v>
      </c>
      <c r="T1902" s="17" t="s">
        <v>438</v>
      </c>
      <c r="U1902">
        <v>2</v>
      </c>
      <c r="V1902">
        <v>2022</v>
      </c>
      <c r="W1902" s="17" t="s">
        <v>8881</v>
      </c>
      <c r="X1902" s="17" t="s">
        <v>482</v>
      </c>
      <c r="Y1902">
        <v>7</v>
      </c>
      <c r="Z1902" s="17" t="s">
        <v>443</v>
      </c>
      <c r="AA1902" s="17" t="s">
        <v>443</v>
      </c>
      <c r="AB1902" s="17" t="s">
        <v>444</v>
      </c>
      <c r="AC1902">
        <v>0</v>
      </c>
      <c r="AD1902">
        <v>0</v>
      </c>
      <c r="AE1902">
        <v>0</v>
      </c>
      <c r="AF1902">
        <v>2022</v>
      </c>
      <c r="AG1902" s="1">
        <v>44562</v>
      </c>
      <c r="AH1902" s="1">
        <v>44773</v>
      </c>
      <c r="AI1902" s="1">
        <v>44785</v>
      </c>
      <c r="AJ1902" s="17" t="s">
        <v>34</v>
      </c>
      <c r="AK1902" s="17" t="s">
        <v>35</v>
      </c>
      <c r="AL1902" s="17" t="s">
        <v>10388</v>
      </c>
      <c r="AM1902" s="17">
        <f>MONTH(EMPENHO[[#This Row],[data_empenho]])</f>
        <v>6</v>
      </c>
    </row>
    <row r="1903" spans="1:39" x14ac:dyDescent="0.25">
      <c r="A1903">
        <v>8</v>
      </c>
      <c r="B1903">
        <v>801</v>
      </c>
      <c r="C1903">
        <v>10</v>
      </c>
      <c r="D1903">
        <v>303</v>
      </c>
      <c r="E1903">
        <v>8</v>
      </c>
      <c r="F1903">
        <v>0</v>
      </c>
      <c r="G1903">
        <v>2099</v>
      </c>
      <c r="H1903" s="17" t="s">
        <v>1060</v>
      </c>
      <c r="I1903">
        <v>40</v>
      </c>
      <c r="J1903">
        <v>0</v>
      </c>
      <c r="K1903" s="17" t="s">
        <v>4549</v>
      </c>
      <c r="L1903" s="1">
        <v>44631</v>
      </c>
      <c r="M1903">
        <v>400</v>
      </c>
      <c r="N1903" s="17" t="s">
        <v>437</v>
      </c>
      <c r="O1903">
        <v>3841</v>
      </c>
      <c r="P1903" s="17" t="s">
        <v>438</v>
      </c>
      <c r="Q1903">
        <v>0</v>
      </c>
      <c r="R1903" s="17" t="s">
        <v>439</v>
      </c>
      <c r="S1903" s="17" t="s">
        <v>440</v>
      </c>
      <c r="T1903" s="17" t="s">
        <v>438</v>
      </c>
      <c r="U1903">
        <v>0</v>
      </c>
      <c r="V1903">
        <v>0</v>
      </c>
      <c r="W1903" s="17" t="s">
        <v>4550</v>
      </c>
      <c r="X1903" s="17" t="s">
        <v>465</v>
      </c>
      <c r="Y1903">
        <v>1</v>
      </c>
      <c r="Z1903" s="17" t="s">
        <v>443</v>
      </c>
      <c r="AA1903" s="17" t="s">
        <v>443</v>
      </c>
      <c r="AB1903" s="17" t="s">
        <v>444</v>
      </c>
      <c r="AC1903">
        <v>0</v>
      </c>
      <c r="AD1903">
        <v>0</v>
      </c>
      <c r="AE1903">
        <v>0</v>
      </c>
      <c r="AF1903">
        <v>2022</v>
      </c>
      <c r="AG1903" s="1">
        <v>44562</v>
      </c>
      <c r="AH1903" s="1">
        <v>44773</v>
      </c>
      <c r="AI1903" s="1">
        <v>44785</v>
      </c>
      <c r="AJ1903" s="17" t="s">
        <v>34</v>
      </c>
      <c r="AK1903" s="17" t="s">
        <v>35</v>
      </c>
      <c r="AL1903" s="17" t="s">
        <v>10388</v>
      </c>
      <c r="AM1903" s="17">
        <f>MONTH(EMPENHO[[#This Row],[data_empenho]])</f>
        <v>3</v>
      </c>
    </row>
    <row r="1904" spans="1:39" x14ac:dyDescent="0.25">
      <c r="A1904">
        <v>6</v>
      </c>
      <c r="B1904">
        <v>603</v>
      </c>
      <c r="C1904">
        <v>26</v>
      </c>
      <c r="D1904">
        <v>782</v>
      </c>
      <c r="E1904">
        <v>17</v>
      </c>
      <c r="F1904">
        <v>0</v>
      </c>
      <c r="G1904">
        <v>2073</v>
      </c>
      <c r="H1904" s="17" t="s">
        <v>828</v>
      </c>
      <c r="I1904">
        <v>1</v>
      </c>
      <c r="J1904">
        <v>0</v>
      </c>
      <c r="K1904" s="17" t="s">
        <v>4551</v>
      </c>
      <c r="L1904" s="1">
        <v>44631</v>
      </c>
      <c r="M1904">
        <v>120</v>
      </c>
      <c r="N1904" s="17" t="s">
        <v>437</v>
      </c>
      <c r="O1904">
        <v>204</v>
      </c>
      <c r="P1904" s="17" t="s">
        <v>438</v>
      </c>
      <c r="Q1904">
        <v>0</v>
      </c>
      <c r="R1904" s="17" t="s">
        <v>439</v>
      </c>
      <c r="S1904" s="17" t="s">
        <v>440</v>
      </c>
      <c r="T1904" s="17" t="s">
        <v>438</v>
      </c>
      <c r="U1904">
        <v>0</v>
      </c>
      <c r="V1904">
        <v>0</v>
      </c>
      <c r="W1904" s="17" t="s">
        <v>4552</v>
      </c>
      <c r="X1904" s="17" t="s">
        <v>465</v>
      </c>
      <c r="Y1904">
        <v>1</v>
      </c>
      <c r="Z1904" s="17" t="s">
        <v>443</v>
      </c>
      <c r="AA1904" s="17" t="s">
        <v>443</v>
      </c>
      <c r="AB1904" s="17" t="s">
        <v>444</v>
      </c>
      <c r="AC1904">
        <v>0</v>
      </c>
      <c r="AD1904">
        <v>0</v>
      </c>
      <c r="AE1904">
        <v>0</v>
      </c>
      <c r="AF1904">
        <v>2022</v>
      </c>
      <c r="AG1904" s="1">
        <v>44562</v>
      </c>
      <c r="AH1904" s="1">
        <v>44773</v>
      </c>
      <c r="AI1904" s="1">
        <v>44785</v>
      </c>
      <c r="AJ1904" s="17" t="s">
        <v>34</v>
      </c>
      <c r="AK1904" s="17" t="s">
        <v>35</v>
      </c>
      <c r="AL1904" s="17" t="s">
        <v>10388</v>
      </c>
      <c r="AM1904" s="17">
        <f>MONTH(EMPENHO[[#This Row],[data_empenho]])</f>
        <v>3</v>
      </c>
    </row>
    <row r="1905" spans="1:39" x14ac:dyDescent="0.25">
      <c r="A1905">
        <v>6</v>
      </c>
      <c r="B1905">
        <v>603</v>
      </c>
      <c r="C1905">
        <v>26</v>
      </c>
      <c r="D1905">
        <v>782</v>
      </c>
      <c r="E1905">
        <v>17</v>
      </c>
      <c r="F1905">
        <v>0</v>
      </c>
      <c r="G1905">
        <v>2073</v>
      </c>
      <c r="H1905" s="17" t="s">
        <v>828</v>
      </c>
      <c r="I1905">
        <v>1</v>
      </c>
      <c r="J1905">
        <v>0</v>
      </c>
      <c r="K1905" s="17" t="s">
        <v>4551</v>
      </c>
      <c r="L1905" s="1">
        <v>44638</v>
      </c>
      <c r="M1905">
        <v>-120</v>
      </c>
      <c r="N1905" s="17" t="s">
        <v>451</v>
      </c>
      <c r="O1905">
        <v>204</v>
      </c>
      <c r="P1905" s="17" t="s">
        <v>438</v>
      </c>
      <c r="Q1905">
        <v>0</v>
      </c>
      <c r="R1905" s="17" t="s">
        <v>439</v>
      </c>
      <c r="S1905" s="17" t="s">
        <v>440</v>
      </c>
      <c r="T1905" s="17" t="s">
        <v>438</v>
      </c>
      <c r="U1905">
        <v>0</v>
      </c>
      <c r="V1905">
        <v>0</v>
      </c>
      <c r="W1905" s="17" t="s">
        <v>4553</v>
      </c>
      <c r="X1905" s="17" t="s">
        <v>465</v>
      </c>
      <c r="Y1905">
        <v>1</v>
      </c>
      <c r="Z1905" s="17" t="s">
        <v>443</v>
      </c>
      <c r="AA1905" s="17" t="s">
        <v>443</v>
      </c>
      <c r="AB1905" s="17" t="s">
        <v>444</v>
      </c>
      <c r="AC1905">
        <v>0</v>
      </c>
      <c r="AD1905">
        <v>0</v>
      </c>
      <c r="AE1905">
        <v>0</v>
      </c>
      <c r="AF1905">
        <v>2022</v>
      </c>
      <c r="AG1905" s="1">
        <v>44562</v>
      </c>
      <c r="AH1905" s="1">
        <v>44773</v>
      </c>
      <c r="AI1905" s="1">
        <v>44785</v>
      </c>
      <c r="AJ1905" s="17" t="s">
        <v>34</v>
      </c>
      <c r="AK1905" s="17" t="s">
        <v>35</v>
      </c>
      <c r="AL1905" s="17" t="s">
        <v>10388</v>
      </c>
      <c r="AM1905" s="17">
        <f>MONTH(EMPENHO[[#This Row],[data_empenho]])</f>
        <v>3</v>
      </c>
    </row>
    <row r="1906" spans="1:39" x14ac:dyDescent="0.25">
      <c r="A1906">
        <v>5</v>
      </c>
      <c r="B1906">
        <v>502</v>
      </c>
      <c r="C1906">
        <v>12</v>
      </c>
      <c r="D1906">
        <v>782</v>
      </c>
      <c r="E1906">
        <v>2</v>
      </c>
      <c r="F1906">
        <v>0</v>
      </c>
      <c r="G1906">
        <v>2035</v>
      </c>
      <c r="H1906" s="17" t="s">
        <v>860</v>
      </c>
      <c r="I1906">
        <v>20</v>
      </c>
      <c r="J1906">
        <v>0</v>
      </c>
      <c r="K1906" s="17" t="s">
        <v>4554</v>
      </c>
      <c r="L1906" s="1">
        <v>44631</v>
      </c>
      <c r="M1906">
        <v>5500</v>
      </c>
      <c r="N1906" s="17" t="s">
        <v>437</v>
      </c>
      <c r="O1906">
        <v>5258</v>
      </c>
      <c r="P1906" s="17" t="s">
        <v>438</v>
      </c>
      <c r="Q1906">
        <v>0</v>
      </c>
      <c r="R1906" s="17" t="s">
        <v>439</v>
      </c>
      <c r="S1906" s="17" t="s">
        <v>440</v>
      </c>
      <c r="T1906" s="17" t="s">
        <v>438</v>
      </c>
      <c r="U1906">
        <v>41</v>
      </c>
      <c r="V1906">
        <v>2022</v>
      </c>
      <c r="W1906" s="17" t="s">
        <v>4555</v>
      </c>
      <c r="X1906" s="17" t="s">
        <v>465</v>
      </c>
      <c r="Y1906">
        <v>1</v>
      </c>
      <c r="Z1906" s="17" t="s">
        <v>443</v>
      </c>
      <c r="AA1906" s="17" t="s">
        <v>443</v>
      </c>
      <c r="AB1906" s="17" t="s">
        <v>444</v>
      </c>
      <c r="AC1906">
        <v>0</v>
      </c>
      <c r="AD1906">
        <v>0</v>
      </c>
      <c r="AE1906">
        <v>0</v>
      </c>
      <c r="AF1906">
        <v>2022</v>
      </c>
      <c r="AG1906" s="1">
        <v>44562</v>
      </c>
      <c r="AH1906" s="1">
        <v>44773</v>
      </c>
      <c r="AI1906" s="1">
        <v>44785</v>
      </c>
      <c r="AJ1906" s="17" t="s">
        <v>34</v>
      </c>
      <c r="AK1906" s="17" t="s">
        <v>35</v>
      </c>
      <c r="AL1906" s="17" t="s">
        <v>10388</v>
      </c>
      <c r="AM1906" s="17">
        <f>MONTH(EMPENHO[[#This Row],[data_empenho]])</f>
        <v>3</v>
      </c>
    </row>
    <row r="1907" spans="1:39" x14ac:dyDescent="0.25">
      <c r="A1907">
        <v>5</v>
      </c>
      <c r="B1907">
        <v>502</v>
      </c>
      <c r="C1907">
        <v>12</v>
      </c>
      <c r="D1907">
        <v>365</v>
      </c>
      <c r="E1907">
        <v>2</v>
      </c>
      <c r="F1907">
        <v>0</v>
      </c>
      <c r="G1907">
        <v>2033</v>
      </c>
      <c r="H1907" s="17" t="s">
        <v>682</v>
      </c>
      <c r="I1907">
        <v>20</v>
      </c>
      <c r="J1907">
        <v>0</v>
      </c>
      <c r="K1907" s="17" t="s">
        <v>4556</v>
      </c>
      <c r="L1907" s="1">
        <v>44631</v>
      </c>
      <c r="M1907">
        <v>2300</v>
      </c>
      <c r="N1907" s="17" t="s">
        <v>437</v>
      </c>
      <c r="O1907">
        <v>8171</v>
      </c>
      <c r="P1907" s="17" t="s">
        <v>438</v>
      </c>
      <c r="Q1907">
        <v>0</v>
      </c>
      <c r="R1907" s="17" t="s">
        <v>439</v>
      </c>
      <c r="S1907" s="17" t="s">
        <v>440</v>
      </c>
      <c r="T1907" s="17" t="s">
        <v>438</v>
      </c>
      <c r="U1907">
        <v>41</v>
      </c>
      <c r="V1907">
        <v>2022</v>
      </c>
      <c r="W1907" s="17" t="s">
        <v>4557</v>
      </c>
      <c r="X1907" s="17" t="s">
        <v>465</v>
      </c>
      <c r="Y1907">
        <v>1</v>
      </c>
      <c r="Z1907" s="17" t="s">
        <v>443</v>
      </c>
      <c r="AA1907" s="17" t="s">
        <v>443</v>
      </c>
      <c r="AB1907" s="17" t="s">
        <v>444</v>
      </c>
      <c r="AC1907">
        <v>0</v>
      </c>
      <c r="AD1907">
        <v>0</v>
      </c>
      <c r="AE1907">
        <v>0</v>
      </c>
      <c r="AF1907">
        <v>2022</v>
      </c>
      <c r="AG1907" s="1">
        <v>44562</v>
      </c>
      <c r="AH1907" s="1">
        <v>44773</v>
      </c>
      <c r="AI1907" s="1">
        <v>44785</v>
      </c>
      <c r="AJ1907" s="17" t="s">
        <v>34</v>
      </c>
      <c r="AK1907" s="17" t="s">
        <v>35</v>
      </c>
      <c r="AL1907" s="17" t="s">
        <v>10388</v>
      </c>
      <c r="AM1907" s="17">
        <f>MONTH(EMPENHO[[#This Row],[data_empenho]])</f>
        <v>3</v>
      </c>
    </row>
    <row r="1908" spans="1:39" x14ac:dyDescent="0.25">
      <c r="A1908">
        <v>10</v>
      </c>
      <c r="B1908">
        <v>1002</v>
      </c>
      <c r="C1908">
        <v>20</v>
      </c>
      <c r="D1908">
        <v>608</v>
      </c>
      <c r="E1908">
        <v>4</v>
      </c>
      <c r="F1908">
        <v>0</v>
      </c>
      <c r="G1908">
        <v>2056</v>
      </c>
      <c r="H1908" s="17" t="s">
        <v>860</v>
      </c>
      <c r="I1908">
        <v>1</v>
      </c>
      <c r="J1908">
        <v>0</v>
      </c>
      <c r="K1908" s="17" t="s">
        <v>4558</v>
      </c>
      <c r="L1908" s="1">
        <v>44631</v>
      </c>
      <c r="M1908">
        <v>200</v>
      </c>
      <c r="N1908" s="17" t="s">
        <v>437</v>
      </c>
      <c r="O1908">
        <v>500</v>
      </c>
      <c r="P1908" s="17" t="s">
        <v>438</v>
      </c>
      <c r="Q1908">
        <v>0</v>
      </c>
      <c r="R1908" s="17" t="s">
        <v>439</v>
      </c>
      <c r="S1908" s="17" t="s">
        <v>440</v>
      </c>
      <c r="T1908" s="17" t="s">
        <v>438</v>
      </c>
      <c r="U1908">
        <v>0</v>
      </c>
      <c r="V1908">
        <v>0</v>
      </c>
      <c r="W1908" s="17" t="s">
        <v>4559</v>
      </c>
      <c r="X1908" s="17" t="s">
        <v>465</v>
      </c>
      <c r="Y1908">
        <v>1</v>
      </c>
      <c r="Z1908" s="17" t="s">
        <v>443</v>
      </c>
      <c r="AA1908" s="17" t="s">
        <v>443</v>
      </c>
      <c r="AB1908" s="17" t="s">
        <v>444</v>
      </c>
      <c r="AC1908">
        <v>0</v>
      </c>
      <c r="AD1908">
        <v>0</v>
      </c>
      <c r="AE1908">
        <v>0</v>
      </c>
      <c r="AF1908">
        <v>2022</v>
      </c>
      <c r="AG1908" s="1">
        <v>44562</v>
      </c>
      <c r="AH1908" s="1">
        <v>44773</v>
      </c>
      <c r="AI1908" s="1">
        <v>44785</v>
      </c>
      <c r="AJ1908" s="17" t="s">
        <v>34</v>
      </c>
      <c r="AK1908" s="17" t="s">
        <v>35</v>
      </c>
      <c r="AL1908" s="17" t="s">
        <v>10388</v>
      </c>
      <c r="AM1908" s="17">
        <f>MONTH(EMPENHO[[#This Row],[data_empenho]])</f>
        <v>3</v>
      </c>
    </row>
    <row r="1909" spans="1:39" x14ac:dyDescent="0.25">
      <c r="A1909">
        <v>10</v>
      </c>
      <c r="B1909">
        <v>1002</v>
      </c>
      <c r="C1909">
        <v>20</v>
      </c>
      <c r="D1909">
        <v>608</v>
      </c>
      <c r="E1909">
        <v>4</v>
      </c>
      <c r="F1909">
        <v>0</v>
      </c>
      <c r="G1909">
        <v>2056</v>
      </c>
      <c r="H1909" s="17" t="s">
        <v>4560</v>
      </c>
      <c r="I1909">
        <v>1</v>
      </c>
      <c r="J1909">
        <v>0</v>
      </c>
      <c r="K1909" s="17" t="s">
        <v>4561</v>
      </c>
      <c r="L1909" s="1">
        <v>44631</v>
      </c>
      <c r="M1909">
        <v>289</v>
      </c>
      <c r="N1909" s="17" t="s">
        <v>437</v>
      </c>
      <c r="O1909">
        <v>500</v>
      </c>
      <c r="P1909" s="17" t="s">
        <v>438</v>
      </c>
      <c r="Q1909">
        <v>0</v>
      </c>
      <c r="R1909" s="17" t="s">
        <v>439</v>
      </c>
      <c r="S1909" s="17" t="s">
        <v>440</v>
      </c>
      <c r="T1909" s="17" t="s">
        <v>438</v>
      </c>
      <c r="U1909">
        <v>0</v>
      </c>
      <c r="V1909">
        <v>0</v>
      </c>
      <c r="W1909" s="17" t="s">
        <v>4562</v>
      </c>
      <c r="X1909" s="17" t="s">
        <v>465</v>
      </c>
      <c r="Y1909">
        <v>1</v>
      </c>
      <c r="Z1909" s="17" t="s">
        <v>443</v>
      </c>
      <c r="AA1909" s="17" t="s">
        <v>443</v>
      </c>
      <c r="AB1909" s="17" t="s">
        <v>444</v>
      </c>
      <c r="AC1909">
        <v>0</v>
      </c>
      <c r="AD1909">
        <v>0</v>
      </c>
      <c r="AE1909">
        <v>0</v>
      </c>
      <c r="AF1909">
        <v>2022</v>
      </c>
      <c r="AG1909" s="1">
        <v>44562</v>
      </c>
      <c r="AH1909" s="1">
        <v>44773</v>
      </c>
      <c r="AI1909" s="1">
        <v>44785</v>
      </c>
      <c r="AJ1909" s="17" t="s">
        <v>34</v>
      </c>
      <c r="AK1909" s="17" t="s">
        <v>35</v>
      </c>
      <c r="AL1909" s="17" t="s">
        <v>10388</v>
      </c>
      <c r="AM1909" s="17">
        <f>MONTH(EMPENHO[[#This Row],[data_empenho]])</f>
        <v>3</v>
      </c>
    </row>
    <row r="1910" spans="1:39" x14ac:dyDescent="0.25">
      <c r="A1910">
        <v>10</v>
      </c>
      <c r="B1910">
        <v>1002</v>
      </c>
      <c r="C1910">
        <v>20</v>
      </c>
      <c r="D1910">
        <v>608</v>
      </c>
      <c r="E1910">
        <v>4</v>
      </c>
      <c r="F1910">
        <v>0</v>
      </c>
      <c r="G1910">
        <v>2056</v>
      </c>
      <c r="H1910" s="17" t="s">
        <v>755</v>
      </c>
      <c r="I1910">
        <v>1</v>
      </c>
      <c r="J1910">
        <v>0</v>
      </c>
      <c r="K1910" s="17" t="s">
        <v>4563</v>
      </c>
      <c r="L1910" s="1">
        <v>44631</v>
      </c>
      <c r="M1910">
        <v>150</v>
      </c>
      <c r="N1910" s="17" t="s">
        <v>437</v>
      </c>
      <c r="O1910">
        <v>7760</v>
      </c>
      <c r="P1910" s="17" t="s">
        <v>438</v>
      </c>
      <c r="Q1910">
        <v>0</v>
      </c>
      <c r="R1910" s="17" t="s">
        <v>439</v>
      </c>
      <c r="S1910" s="17" t="s">
        <v>440</v>
      </c>
      <c r="T1910" s="17" t="s">
        <v>438</v>
      </c>
      <c r="U1910">
        <v>0</v>
      </c>
      <c r="V1910">
        <v>0</v>
      </c>
      <c r="W1910" s="17" t="s">
        <v>4564</v>
      </c>
      <c r="X1910" s="17" t="s">
        <v>465</v>
      </c>
      <c r="Y1910">
        <v>1</v>
      </c>
      <c r="Z1910" s="17" t="s">
        <v>443</v>
      </c>
      <c r="AA1910" s="17" t="s">
        <v>443</v>
      </c>
      <c r="AB1910" s="17" t="s">
        <v>444</v>
      </c>
      <c r="AC1910">
        <v>0</v>
      </c>
      <c r="AD1910">
        <v>0</v>
      </c>
      <c r="AE1910">
        <v>0</v>
      </c>
      <c r="AF1910">
        <v>2022</v>
      </c>
      <c r="AG1910" s="1">
        <v>44562</v>
      </c>
      <c r="AH1910" s="1">
        <v>44773</v>
      </c>
      <c r="AI1910" s="1">
        <v>44785</v>
      </c>
      <c r="AJ1910" s="17" t="s">
        <v>34</v>
      </c>
      <c r="AK1910" s="17" t="s">
        <v>35</v>
      </c>
      <c r="AL1910" s="17" t="s">
        <v>10388</v>
      </c>
      <c r="AM1910" s="17">
        <f>MONTH(EMPENHO[[#This Row],[data_empenho]])</f>
        <v>3</v>
      </c>
    </row>
    <row r="1911" spans="1:39" x14ac:dyDescent="0.25">
      <c r="A1911">
        <v>7</v>
      </c>
      <c r="B1911">
        <v>702</v>
      </c>
      <c r="C1911">
        <v>15</v>
      </c>
      <c r="D1911">
        <v>451</v>
      </c>
      <c r="E1911">
        <v>17</v>
      </c>
      <c r="F1911">
        <v>0</v>
      </c>
      <c r="G1911">
        <v>2002</v>
      </c>
      <c r="H1911" s="17" t="s">
        <v>698</v>
      </c>
      <c r="I1911">
        <v>1</v>
      </c>
      <c r="J1911">
        <v>0</v>
      </c>
      <c r="K1911" s="17" t="s">
        <v>4565</v>
      </c>
      <c r="L1911" s="1">
        <v>44631</v>
      </c>
      <c r="M1911">
        <v>750</v>
      </c>
      <c r="N1911" s="17" t="s">
        <v>437</v>
      </c>
      <c r="O1911">
        <v>7417</v>
      </c>
      <c r="P1911" s="17" t="s">
        <v>438</v>
      </c>
      <c r="Q1911">
        <v>0</v>
      </c>
      <c r="R1911" s="17" t="s">
        <v>439</v>
      </c>
      <c r="S1911" s="17" t="s">
        <v>440</v>
      </c>
      <c r="T1911" s="17" t="s">
        <v>438</v>
      </c>
      <c r="U1911">
        <v>0</v>
      </c>
      <c r="V1911">
        <v>0</v>
      </c>
      <c r="W1911" s="17" t="s">
        <v>4566</v>
      </c>
      <c r="X1911" s="17" t="s">
        <v>465</v>
      </c>
      <c r="Y1911">
        <v>1</v>
      </c>
      <c r="Z1911" s="17" t="s">
        <v>443</v>
      </c>
      <c r="AA1911" s="17" t="s">
        <v>443</v>
      </c>
      <c r="AB1911" s="17" t="s">
        <v>444</v>
      </c>
      <c r="AC1911">
        <v>0</v>
      </c>
      <c r="AD1911">
        <v>0</v>
      </c>
      <c r="AE1911">
        <v>0</v>
      </c>
      <c r="AF1911">
        <v>2022</v>
      </c>
      <c r="AG1911" s="1">
        <v>44562</v>
      </c>
      <c r="AH1911" s="1">
        <v>44773</v>
      </c>
      <c r="AI1911" s="1">
        <v>44785</v>
      </c>
      <c r="AJ1911" s="17" t="s">
        <v>34</v>
      </c>
      <c r="AK1911" s="17" t="s">
        <v>35</v>
      </c>
      <c r="AL1911" s="17" t="s">
        <v>10388</v>
      </c>
      <c r="AM1911" s="17">
        <f>MONTH(EMPENHO[[#This Row],[data_empenho]])</f>
        <v>3</v>
      </c>
    </row>
    <row r="1912" spans="1:39" x14ac:dyDescent="0.25">
      <c r="A1912">
        <v>7</v>
      </c>
      <c r="B1912">
        <v>702</v>
      </c>
      <c r="C1912">
        <v>15</v>
      </c>
      <c r="D1912">
        <v>451</v>
      </c>
      <c r="E1912">
        <v>17</v>
      </c>
      <c r="F1912">
        <v>0</v>
      </c>
      <c r="G1912">
        <v>2002</v>
      </c>
      <c r="H1912" s="17" t="s">
        <v>755</v>
      </c>
      <c r="I1912">
        <v>1</v>
      </c>
      <c r="J1912">
        <v>0</v>
      </c>
      <c r="K1912" s="17" t="s">
        <v>4567</v>
      </c>
      <c r="L1912" s="1">
        <v>44631</v>
      </c>
      <c r="M1912">
        <v>700</v>
      </c>
      <c r="N1912" s="17" t="s">
        <v>437</v>
      </c>
      <c r="O1912">
        <v>7417</v>
      </c>
      <c r="P1912" s="17" t="s">
        <v>438</v>
      </c>
      <c r="Q1912">
        <v>0</v>
      </c>
      <c r="R1912" s="17" t="s">
        <v>439</v>
      </c>
      <c r="S1912" s="17" t="s">
        <v>440</v>
      </c>
      <c r="T1912" s="17" t="s">
        <v>438</v>
      </c>
      <c r="U1912">
        <v>0</v>
      </c>
      <c r="V1912">
        <v>0</v>
      </c>
      <c r="W1912" s="17" t="s">
        <v>4568</v>
      </c>
      <c r="X1912" s="17" t="s">
        <v>465</v>
      </c>
      <c r="Y1912">
        <v>1</v>
      </c>
      <c r="Z1912" s="17" t="s">
        <v>443</v>
      </c>
      <c r="AA1912" s="17" t="s">
        <v>443</v>
      </c>
      <c r="AB1912" s="17" t="s">
        <v>444</v>
      </c>
      <c r="AC1912">
        <v>0</v>
      </c>
      <c r="AD1912">
        <v>0</v>
      </c>
      <c r="AE1912">
        <v>0</v>
      </c>
      <c r="AF1912">
        <v>2022</v>
      </c>
      <c r="AG1912" s="1">
        <v>44562</v>
      </c>
      <c r="AH1912" s="1">
        <v>44773</v>
      </c>
      <c r="AI1912" s="1">
        <v>44785</v>
      </c>
      <c r="AJ1912" s="17" t="s">
        <v>34</v>
      </c>
      <c r="AK1912" s="17" t="s">
        <v>35</v>
      </c>
      <c r="AL1912" s="17" t="s">
        <v>10388</v>
      </c>
      <c r="AM1912" s="17">
        <f>MONTH(EMPENHO[[#This Row],[data_empenho]])</f>
        <v>3</v>
      </c>
    </row>
    <row r="1913" spans="1:39" x14ac:dyDescent="0.25">
      <c r="A1913">
        <v>10</v>
      </c>
      <c r="B1913">
        <v>1002</v>
      </c>
      <c r="C1913">
        <v>20</v>
      </c>
      <c r="D1913">
        <v>608</v>
      </c>
      <c r="E1913">
        <v>4</v>
      </c>
      <c r="F1913">
        <v>0</v>
      </c>
      <c r="G1913">
        <v>2056</v>
      </c>
      <c r="H1913" s="17" t="s">
        <v>698</v>
      </c>
      <c r="I1913">
        <v>1</v>
      </c>
      <c r="J1913">
        <v>0</v>
      </c>
      <c r="K1913" s="17" t="s">
        <v>4569</v>
      </c>
      <c r="L1913" s="1">
        <v>44631</v>
      </c>
      <c r="M1913">
        <v>297</v>
      </c>
      <c r="N1913" s="17" t="s">
        <v>437</v>
      </c>
      <c r="O1913">
        <v>5923</v>
      </c>
      <c r="P1913" s="17" t="s">
        <v>438</v>
      </c>
      <c r="Q1913">
        <v>0</v>
      </c>
      <c r="R1913" s="17" t="s">
        <v>439</v>
      </c>
      <c r="S1913" s="17" t="s">
        <v>440</v>
      </c>
      <c r="T1913" s="17" t="s">
        <v>438</v>
      </c>
      <c r="U1913">
        <v>0</v>
      </c>
      <c r="V1913">
        <v>0</v>
      </c>
      <c r="W1913" s="17" t="s">
        <v>4570</v>
      </c>
      <c r="X1913" s="17" t="s">
        <v>465</v>
      </c>
      <c r="Y1913">
        <v>1</v>
      </c>
      <c r="Z1913" s="17" t="s">
        <v>443</v>
      </c>
      <c r="AA1913" s="17" t="s">
        <v>443</v>
      </c>
      <c r="AB1913" s="17" t="s">
        <v>444</v>
      </c>
      <c r="AC1913">
        <v>0</v>
      </c>
      <c r="AD1913">
        <v>0</v>
      </c>
      <c r="AE1913">
        <v>0</v>
      </c>
      <c r="AF1913">
        <v>2022</v>
      </c>
      <c r="AG1913" s="1">
        <v>44562</v>
      </c>
      <c r="AH1913" s="1">
        <v>44773</v>
      </c>
      <c r="AI1913" s="1">
        <v>44785</v>
      </c>
      <c r="AJ1913" s="17" t="s">
        <v>34</v>
      </c>
      <c r="AK1913" s="17" t="s">
        <v>35</v>
      </c>
      <c r="AL1913" s="17" t="s">
        <v>10388</v>
      </c>
      <c r="AM1913" s="17">
        <f>MONTH(EMPENHO[[#This Row],[data_empenho]])</f>
        <v>3</v>
      </c>
    </row>
    <row r="1914" spans="1:39" x14ac:dyDescent="0.25">
      <c r="A1914">
        <v>7</v>
      </c>
      <c r="B1914">
        <v>701</v>
      </c>
      <c r="C1914">
        <v>4</v>
      </c>
      <c r="D1914">
        <v>122</v>
      </c>
      <c r="E1914">
        <v>1</v>
      </c>
      <c r="F1914">
        <v>0</v>
      </c>
      <c r="G1914">
        <v>2001</v>
      </c>
      <c r="H1914" s="17" t="s">
        <v>3453</v>
      </c>
      <c r="I1914">
        <v>1</v>
      </c>
      <c r="J1914">
        <v>0</v>
      </c>
      <c r="K1914" s="17" t="s">
        <v>4571</v>
      </c>
      <c r="L1914" s="1">
        <v>44631</v>
      </c>
      <c r="M1914">
        <v>104.12</v>
      </c>
      <c r="N1914" s="17" t="s">
        <v>437</v>
      </c>
      <c r="O1914">
        <v>4266</v>
      </c>
      <c r="P1914" s="17" t="s">
        <v>438</v>
      </c>
      <c r="Q1914">
        <v>0</v>
      </c>
      <c r="R1914" s="17" t="s">
        <v>439</v>
      </c>
      <c r="S1914" s="17" t="s">
        <v>440</v>
      </c>
      <c r="T1914" s="17" t="s">
        <v>438</v>
      </c>
      <c r="U1914">
        <v>0</v>
      </c>
      <c r="V1914">
        <v>0</v>
      </c>
      <c r="W1914" s="17" t="s">
        <v>4572</v>
      </c>
      <c r="X1914" s="17" t="s">
        <v>442</v>
      </c>
      <c r="Y1914">
        <v>0</v>
      </c>
      <c r="Z1914" s="17" t="s">
        <v>443</v>
      </c>
      <c r="AA1914" s="17" t="s">
        <v>443</v>
      </c>
      <c r="AB1914" s="17" t="s">
        <v>444</v>
      </c>
      <c r="AC1914">
        <v>0</v>
      </c>
      <c r="AD1914">
        <v>0</v>
      </c>
      <c r="AE1914">
        <v>0</v>
      </c>
      <c r="AF1914">
        <v>2022</v>
      </c>
      <c r="AG1914" s="1">
        <v>44562</v>
      </c>
      <c r="AH1914" s="1">
        <v>44773</v>
      </c>
      <c r="AI1914" s="1">
        <v>44785</v>
      </c>
      <c r="AJ1914" s="17" t="s">
        <v>34</v>
      </c>
      <c r="AK1914" s="17" t="s">
        <v>35</v>
      </c>
      <c r="AL1914" s="17" t="s">
        <v>10388</v>
      </c>
      <c r="AM1914" s="17">
        <f>MONTH(EMPENHO[[#This Row],[data_empenho]])</f>
        <v>3</v>
      </c>
    </row>
    <row r="1915" spans="1:39" x14ac:dyDescent="0.25">
      <c r="A1915">
        <v>6</v>
      </c>
      <c r="B1915">
        <v>603</v>
      </c>
      <c r="C1915">
        <v>26</v>
      </c>
      <c r="D1915">
        <v>782</v>
      </c>
      <c r="E1915">
        <v>17</v>
      </c>
      <c r="F1915">
        <v>0</v>
      </c>
      <c r="G1915">
        <v>2073</v>
      </c>
      <c r="H1915" s="17" t="s">
        <v>594</v>
      </c>
      <c r="I1915">
        <v>1</v>
      </c>
      <c r="J1915">
        <v>0</v>
      </c>
      <c r="K1915" s="17" t="s">
        <v>4573</v>
      </c>
      <c r="L1915" s="1">
        <v>44631</v>
      </c>
      <c r="M1915">
        <v>6900</v>
      </c>
      <c r="N1915" s="17" t="s">
        <v>437</v>
      </c>
      <c r="O1915">
        <v>4644</v>
      </c>
      <c r="P1915" s="17" t="s">
        <v>438</v>
      </c>
      <c r="Q1915">
        <v>0</v>
      </c>
      <c r="R1915" s="17" t="s">
        <v>439</v>
      </c>
      <c r="S1915" s="17" t="s">
        <v>440</v>
      </c>
      <c r="T1915" s="17" t="s">
        <v>438</v>
      </c>
      <c r="U1915">
        <v>42</v>
      </c>
      <c r="V1915">
        <v>2022</v>
      </c>
      <c r="W1915" s="17" t="s">
        <v>4574</v>
      </c>
      <c r="X1915" s="17" t="s">
        <v>465</v>
      </c>
      <c r="Y1915">
        <v>1</v>
      </c>
      <c r="Z1915" s="17" t="s">
        <v>443</v>
      </c>
      <c r="AA1915" s="17" t="s">
        <v>443</v>
      </c>
      <c r="AB1915" s="17" t="s">
        <v>444</v>
      </c>
      <c r="AC1915">
        <v>0</v>
      </c>
      <c r="AD1915">
        <v>0</v>
      </c>
      <c r="AE1915">
        <v>0</v>
      </c>
      <c r="AF1915">
        <v>2022</v>
      </c>
      <c r="AG1915" s="1">
        <v>44562</v>
      </c>
      <c r="AH1915" s="1">
        <v>44773</v>
      </c>
      <c r="AI1915" s="1">
        <v>44785</v>
      </c>
      <c r="AJ1915" s="17" t="s">
        <v>34</v>
      </c>
      <c r="AK1915" s="17" t="s">
        <v>35</v>
      </c>
      <c r="AL1915" s="17" t="s">
        <v>10388</v>
      </c>
      <c r="AM1915" s="17">
        <f>MONTH(EMPENHO[[#This Row],[data_empenho]])</f>
        <v>3</v>
      </c>
    </row>
    <row r="1916" spans="1:39" x14ac:dyDescent="0.25">
      <c r="A1916">
        <v>9</v>
      </c>
      <c r="B1916">
        <v>902</v>
      </c>
      <c r="C1916">
        <v>8</v>
      </c>
      <c r="D1916">
        <v>244</v>
      </c>
      <c r="E1916">
        <v>11</v>
      </c>
      <c r="F1916">
        <v>0</v>
      </c>
      <c r="G1916">
        <v>2017</v>
      </c>
      <c r="H1916" s="17" t="s">
        <v>860</v>
      </c>
      <c r="I1916">
        <v>1</v>
      </c>
      <c r="J1916">
        <v>0</v>
      </c>
      <c r="K1916" s="17" t="s">
        <v>4575</v>
      </c>
      <c r="L1916" s="1">
        <v>44634</v>
      </c>
      <c r="M1916">
        <v>178</v>
      </c>
      <c r="N1916" s="17" t="s">
        <v>437</v>
      </c>
      <c r="O1916">
        <v>5965</v>
      </c>
      <c r="P1916" s="17" t="s">
        <v>438</v>
      </c>
      <c r="Q1916">
        <v>0</v>
      </c>
      <c r="R1916" s="17" t="s">
        <v>480</v>
      </c>
      <c r="S1916" s="17" t="s">
        <v>653</v>
      </c>
      <c r="T1916" s="17" t="s">
        <v>438</v>
      </c>
      <c r="U1916">
        <v>53</v>
      </c>
      <c r="V1916">
        <v>2021</v>
      </c>
      <c r="W1916" s="17" t="s">
        <v>4576</v>
      </c>
      <c r="X1916" s="17" t="s">
        <v>482</v>
      </c>
      <c r="Y1916">
        <v>7</v>
      </c>
      <c r="Z1916" s="17" t="s">
        <v>443</v>
      </c>
      <c r="AA1916" s="17" t="s">
        <v>443</v>
      </c>
      <c r="AB1916" s="17" t="s">
        <v>444</v>
      </c>
      <c r="AC1916">
        <v>0</v>
      </c>
      <c r="AD1916">
        <v>0</v>
      </c>
      <c r="AE1916">
        <v>0</v>
      </c>
      <c r="AF1916">
        <v>2022</v>
      </c>
      <c r="AG1916" s="1">
        <v>44562</v>
      </c>
      <c r="AH1916" s="1">
        <v>44773</v>
      </c>
      <c r="AI1916" s="1">
        <v>44785</v>
      </c>
      <c r="AJ1916" s="17" t="s">
        <v>34</v>
      </c>
      <c r="AK1916" s="17" t="s">
        <v>35</v>
      </c>
      <c r="AL1916" s="17" t="s">
        <v>10388</v>
      </c>
      <c r="AM1916" s="17">
        <f>MONTH(EMPENHO[[#This Row],[data_empenho]])</f>
        <v>3</v>
      </c>
    </row>
    <row r="1917" spans="1:39" x14ac:dyDescent="0.25">
      <c r="A1917">
        <v>8</v>
      </c>
      <c r="B1917">
        <v>801</v>
      </c>
      <c r="C1917">
        <v>10</v>
      </c>
      <c r="D1917">
        <v>301</v>
      </c>
      <c r="E1917">
        <v>6</v>
      </c>
      <c r="F1917">
        <v>0</v>
      </c>
      <c r="G1917">
        <v>2105</v>
      </c>
      <c r="H1917" s="17" t="s">
        <v>828</v>
      </c>
      <c r="I1917">
        <v>40</v>
      </c>
      <c r="J1917">
        <v>0</v>
      </c>
      <c r="K1917" s="17" t="s">
        <v>4577</v>
      </c>
      <c r="L1917" s="1">
        <v>44634</v>
      </c>
      <c r="M1917">
        <v>672</v>
      </c>
      <c r="N1917" s="17" t="s">
        <v>437</v>
      </c>
      <c r="O1917">
        <v>5965</v>
      </c>
      <c r="P1917" s="17" t="s">
        <v>438</v>
      </c>
      <c r="Q1917">
        <v>0</v>
      </c>
      <c r="R1917" s="17" t="s">
        <v>480</v>
      </c>
      <c r="S1917" s="17" t="s">
        <v>653</v>
      </c>
      <c r="T1917" s="17" t="s">
        <v>438</v>
      </c>
      <c r="U1917">
        <v>39</v>
      </c>
      <c r="V1917">
        <v>2021</v>
      </c>
      <c r="W1917" s="17" t="s">
        <v>4578</v>
      </c>
      <c r="X1917" s="17" t="s">
        <v>482</v>
      </c>
      <c r="Y1917">
        <v>7</v>
      </c>
      <c r="Z1917" s="17" t="s">
        <v>443</v>
      </c>
      <c r="AA1917" s="17" t="s">
        <v>443</v>
      </c>
      <c r="AB1917" s="17" t="s">
        <v>444</v>
      </c>
      <c r="AC1917">
        <v>0</v>
      </c>
      <c r="AD1917">
        <v>0</v>
      </c>
      <c r="AE1917">
        <v>0</v>
      </c>
      <c r="AF1917">
        <v>2022</v>
      </c>
      <c r="AG1917" s="1">
        <v>44562</v>
      </c>
      <c r="AH1917" s="1">
        <v>44773</v>
      </c>
      <c r="AI1917" s="1">
        <v>44785</v>
      </c>
      <c r="AJ1917" s="17" t="s">
        <v>34</v>
      </c>
      <c r="AK1917" s="17" t="s">
        <v>35</v>
      </c>
      <c r="AL1917" s="17" t="s">
        <v>10388</v>
      </c>
      <c r="AM1917" s="17">
        <f>MONTH(EMPENHO[[#This Row],[data_empenho]])</f>
        <v>3</v>
      </c>
    </row>
    <row r="1918" spans="1:39" x14ac:dyDescent="0.25">
      <c r="A1918">
        <v>8</v>
      </c>
      <c r="B1918">
        <v>801</v>
      </c>
      <c r="C1918">
        <v>10</v>
      </c>
      <c r="D1918">
        <v>122</v>
      </c>
      <c r="E1918">
        <v>5</v>
      </c>
      <c r="F1918">
        <v>0</v>
      </c>
      <c r="G1918">
        <v>2084</v>
      </c>
      <c r="H1918" s="17" t="s">
        <v>981</v>
      </c>
      <c r="I1918">
        <v>40</v>
      </c>
      <c r="J1918">
        <v>0</v>
      </c>
      <c r="K1918" s="17" t="s">
        <v>4579</v>
      </c>
      <c r="L1918" s="1">
        <v>44634</v>
      </c>
      <c r="M1918">
        <v>65.599999999999994</v>
      </c>
      <c r="N1918" s="17" t="s">
        <v>437</v>
      </c>
      <c r="O1918">
        <v>678</v>
      </c>
      <c r="P1918" s="17" t="s">
        <v>438</v>
      </c>
      <c r="Q1918">
        <v>0</v>
      </c>
      <c r="R1918" s="17" t="s">
        <v>480</v>
      </c>
      <c r="S1918" s="17" t="s">
        <v>653</v>
      </c>
      <c r="T1918" s="17" t="s">
        <v>438</v>
      </c>
      <c r="U1918">
        <v>19</v>
      </c>
      <c r="V1918">
        <v>2021</v>
      </c>
      <c r="W1918" s="17" t="s">
        <v>4580</v>
      </c>
      <c r="X1918" s="17" t="s">
        <v>482</v>
      </c>
      <c r="Y1918">
        <v>7</v>
      </c>
      <c r="Z1918" s="17" t="s">
        <v>443</v>
      </c>
      <c r="AA1918" s="17" t="s">
        <v>443</v>
      </c>
      <c r="AB1918" s="17" t="s">
        <v>444</v>
      </c>
      <c r="AC1918">
        <v>0</v>
      </c>
      <c r="AD1918">
        <v>0</v>
      </c>
      <c r="AE1918">
        <v>0</v>
      </c>
      <c r="AF1918">
        <v>2022</v>
      </c>
      <c r="AG1918" s="1">
        <v>44562</v>
      </c>
      <c r="AH1918" s="1">
        <v>44773</v>
      </c>
      <c r="AI1918" s="1">
        <v>44785</v>
      </c>
      <c r="AJ1918" s="17" t="s">
        <v>34</v>
      </c>
      <c r="AK1918" s="17" t="s">
        <v>35</v>
      </c>
      <c r="AL1918" s="17" t="s">
        <v>10388</v>
      </c>
      <c r="AM1918" s="17">
        <f>MONTH(EMPENHO[[#This Row],[data_empenho]])</f>
        <v>3</v>
      </c>
    </row>
    <row r="1919" spans="1:39" x14ac:dyDescent="0.25">
      <c r="A1919">
        <v>7</v>
      </c>
      <c r="B1919">
        <v>702</v>
      </c>
      <c r="C1919">
        <v>15</v>
      </c>
      <c r="D1919">
        <v>451</v>
      </c>
      <c r="E1919">
        <v>17</v>
      </c>
      <c r="F1919">
        <v>0</v>
      </c>
      <c r="G1919">
        <v>2002</v>
      </c>
      <c r="H1919" s="17" t="s">
        <v>698</v>
      </c>
      <c r="I1919">
        <v>1</v>
      </c>
      <c r="J1919">
        <v>0</v>
      </c>
      <c r="K1919" s="17" t="s">
        <v>4581</v>
      </c>
      <c r="L1919" s="1">
        <v>44634</v>
      </c>
      <c r="M1919">
        <v>1859</v>
      </c>
      <c r="N1919" s="17" t="s">
        <v>437</v>
      </c>
      <c r="O1919">
        <v>5965</v>
      </c>
      <c r="P1919" s="17" t="s">
        <v>438</v>
      </c>
      <c r="Q1919">
        <v>0</v>
      </c>
      <c r="R1919" s="17" t="s">
        <v>480</v>
      </c>
      <c r="S1919" s="17" t="s">
        <v>653</v>
      </c>
      <c r="T1919" s="17" t="s">
        <v>438</v>
      </c>
      <c r="U1919">
        <v>39</v>
      </c>
      <c r="V1919">
        <v>2021</v>
      </c>
      <c r="W1919" s="17" t="s">
        <v>4582</v>
      </c>
      <c r="X1919" s="17" t="s">
        <v>482</v>
      </c>
      <c r="Y1919">
        <v>7</v>
      </c>
      <c r="Z1919" s="17" t="s">
        <v>443</v>
      </c>
      <c r="AA1919" s="17" t="s">
        <v>443</v>
      </c>
      <c r="AB1919" s="17" t="s">
        <v>444</v>
      </c>
      <c r="AC1919">
        <v>0</v>
      </c>
      <c r="AD1919">
        <v>0</v>
      </c>
      <c r="AE1919">
        <v>0</v>
      </c>
      <c r="AF1919">
        <v>2022</v>
      </c>
      <c r="AG1919" s="1">
        <v>44562</v>
      </c>
      <c r="AH1919" s="1">
        <v>44773</v>
      </c>
      <c r="AI1919" s="1">
        <v>44785</v>
      </c>
      <c r="AJ1919" s="17" t="s">
        <v>34</v>
      </c>
      <c r="AK1919" s="17" t="s">
        <v>35</v>
      </c>
      <c r="AL1919" s="17" t="s">
        <v>10388</v>
      </c>
      <c r="AM1919" s="17">
        <f>MONTH(EMPENHO[[#This Row],[data_empenho]])</f>
        <v>3</v>
      </c>
    </row>
    <row r="1920" spans="1:39" x14ac:dyDescent="0.25">
      <c r="A1920">
        <v>9</v>
      </c>
      <c r="B1920">
        <v>902</v>
      </c>
      <c r="C1920">
        <v>8</v>
      </c>
      <c r="D1920">
        <v>244</v>
      </c>
      <c r="E1920">
        <v>11</v>
      </c>
      <c r="F1920">
        <v>0</v>
      </c>
      <c r="G1920">
        <v>2017</v>
      </c>
      <c r="H1920" s="17" t="s">
        <v>860</v>
      </c>
      <c r="I1920">
        <v>1</v>
      </c>
      <c r="J1920">
        <v>0</v>
      </c>
      <c r="K1920" s="17" t="s">
        <v>4583</v>
      </c>
      <c r="L1920" s="1">
        <v>44634</v>
      </c>
      <c r="M1920">
        <v>62.4</v>
      </c>
      <c r="N1920" s="17" t="s">
        <v>437</v>
      </c>
      <c r="O1920">
        <v>5089</v>
      </c>
      <c r="P1920" s="17" t="s">
        <v>438</v>
      </c>
      <c r="Q1920">
        <v>0</v>
      </c>
      <c r="R1920" s="17" t="s">
        <v>480</v>
      </c>
      <c r="S1920" s="17" t="s">
        <v>653</v>
      </c>
      <c r="T1920" s="17" t="s">
        <v>438</v>
      </c>
      <c r="U1920">
        <v>53</v>
      </c>
      <c r="V1920">
        <v>2021</v>
      </c>
      <c r="W1920" s="17" t="s">
        <v>4584</v>
      </c>
      <c r="X1920" s="17" t="s">
        <v>482</v>
      </c>
      <c r="Y1920">
        <v>7</v>
      </c>
      <c r="Z1920" s="17" t="s">
        <v>443</v>
      </c>
      <c r="AA1920" s="17" t="s">
        <v>443</v>
      </c>
      <c r="AB1920" s="17" t="s">
        <v>444</v>
      </c>
      <c r="AC1920">
        <v>0</v>
      </c>
      <c r="AD1920">
        <v>0</v>
      </c>
      <c r="AE1920">
        <v>0</v>
      </c>
      <c r="AF1920">
        <v>2022</v>
      </c>
      <c r="AG1920" s="1">
        <v>44562</v>
      </c>
      <c r="AH1920" s="1">
        <v>44773</v>
      </c>
      <c r="AI1920" s="1">
        <v>44785</v>
      </c>
      <c r="AJ1920" s="17" t="s">
        <v>34</v>
      </c>
      <c r="AK1920" s="17" t="s">
        <v>35</v>
      </c>
      <c r="AL1920" s="17" t="s">
        <v>10388</v>
      </c>
      <c r="AM1920" s="17">
        <f>MONTH(EMPENHO[[#This Row],[data_empenho]])</f>
        <v>3</v>
      </c>
    </row>
    <row r="1921" spans="1:39" x14ac:dyDescent="0.25">
      <c r="A1921">
        <v>3</v>
      </c>
      <c r="B1921">
        <v>301</v>
      </c>
      <c r="C1921">
        <v>4</v>
      </c>
      <c r="D1921">
        <v>122</v>
      </c>
      <c r="E1921">
        <v>1</v>
      </c>
      <c r="F1921">
        <v>0</v>
      </c>
      <c r="G1921">
        <v>2068</v>
      </c>
      <c r="H1921" s="17" t="s">
        <v>594</v>
      </c>
      <c r="I1921">
        <v>1</v>
      </c>
      <c r="J1921">
        <v>0</v>
      </c>
      <c r="K1921" s="17" t="s">
        <v>4585</v>
      </c>
      <c r="L1921" s="1">
        <v>44634</v>
      </c>
      <c r="M1921">
        <v>1800</v>
      </c>
      <c r="N1921" s="17" t="s">
        <v>437</v>
      </c>
      <c r="O1921">
        <v>5301</v>
      </c>
      <c r="P1921" s="17" t="s">
        <v>438</v>
      </c>
      <c r="Q1921">
        <v>0</v>
      </c>
      <c r="R1921" s="17" t="s">
        <v>439</v>
      </c>
      <c r="S1921" s="17" t="s">
        <v>440</v>
      </c>
      <c r="T1921" s="17" t="s">
        <v>438</v>
      </c>
      <c r="U1921">
        <v>0</v>
      </c>
      <c r="V1921">
        <v>0</v>
      </c>
      <c r="W1921" s="17" t="s">
        <v>4586</v>
      </c>
      <c r="X1921" s="17" t="s">
        <v>465</v>
      </c>
      <c r="Y1921">
        <v>1</v>
      </c>
      <c r="Z1921" s="17" t="s">
        <v>443</v>
      </c>
      <c r="AA1921" s="17" t="s">
        <v>443</v>
      </c>
      <c r="AB1921" s="17" t="s">
        <v>444</v>
      </c>
      <c r="AC1921">
        <v>0</v>
      </c>
      <c r="AD1921">
        <v>0</v>
      </c>
      <c r="AE1921">
        <v>0</v>
      </c>
      <c r="AF1921">
        <v>2022</v>
      </c>
      <c r="AG1921" s="1">
        <v>44562</v>
      </c>
      <c r="AH1921" s="1">
        <v>44773</v>
      </c>
      <c r="AI1921" s="1">
        <v>44785</v>
      </c>
      <c r="AJ1921" s="17" t="s">
        <v>34</v>
      </c>
      <c r="AK1921" s="17" t="s">
        <v>35</v>
      </c>
      <c r="AL1921" s="17" t="s">
        <v>10388</v>
      </c>
      <c r="AM1921" s="17">
        <f>MONTH(EMPENHO[[#This Row],[data_empenho]])</f>
        <v>3</v>
      </c>
    </row>
    <row r="1922" spans="1:39" x14ac:dyDescent="0.25">
      <c r="A1922">
        <v>5</v>
      </c>
      <c r="B1922">
        <v>502</v>
      </c>
      <c r="C1922">
        <v>12</v>
      </c>
      <c r="D1922">
        <v>365</v>
      </c>
      <c r="E1922">
        <v>2</v>
      </c>
      <c r="F1922">
        <v>0</v>
      </c>
      <c r="G1922">
        <v>2030</v>
      </c>
      <c r="H1922" s="17" t="s">
        <v>2219</v>
      </c>
      <c r="I1922">
        <v>1031</v>
      </c>
      <c r="J1922">
        <v>0</v>
      </c>
      <c r="K1922" s="17" t="s">
        <v>4587</v>
      </c>
      <c r="L1922" s="1">
        <v>44634</v>
      </c>
      <c r="M1922">
        <v>62.5</v>
      </c>
      <c r="N1922" s="17" t="s">
        <v>437</v>
      </c>
      <c r="O1922">
        <v>5556</v>
      </c>
      <c r="P1922" s="17" t="s">
        <v>438</v>
      </c>
      <c r="Q1922">
        <v>0</v>
      </c>
      <c r="R1922" s="17" t="s">
        <v>673</v>
      </c>
      <c r="S1922" s="17" t="s">
        <v>440</v>
      </c>
      <c r="T1922" s="17" t="s">
        <v>2221</v>
      </c>
      <c r="U1922">
        <v>1</v>
      </c>
      <c r="V1922">
        <v>2022</v>
      </c>
      <c r="W1922" s="17" t="s">
        <v>4588</v>
      </c>
      <c r="X1922" s="17" t="s">
        <v>2223</v>
      </c>
      <c r="Y1922">
        <v>1</v>
      </c>
      <c r="Z1922" s="17" t="s">
        <v>443</v>
      </c>
      <c r="AA1922" s="17" t="s">
        <v>443</v>
      </c>
      <c r="AB1922" s="17" t="s">
        <v>444</v>
      </c>
      <c r="AC1922">
        <v>0</v>
      </c>
      <c r="AD1922">
        <v>0</v>
      </c>
      <c r="AE1922">
        <v>0</v>
      </c>
      <c r="AF1922">
        <v>2022</v>
      </c>
      <c r="AG1922" s="1">
        <v>44562</v>
      </c>
      <c r="AH1922" s="1">
        <v>44773</v>
      </c>
      <c r="AI1922" s="1">
        <v>44785</v>
      </c>
      <c r="AJ1922" s="17" t="s">
        <v>34</v>
      </c>
      <c r="AK1922" s="17" t="s">
        <v>35</v>
      </c>
      <c r="AL1922" s="17" t="s">
        <v>10388</v>
      </c>
      <c r="AM1922" s="17">
        <f>MONTH(EMPENHO[[#This Row],[data_empenho]])</f>
        <v>3</v>
      </c>
    </row>
    <row r="1923" spans="1:39" x14ac:dyDescent="0.25">
      <c r="A1923">
        <v>5</v>
      </c>
      <c r="B1923">
        <v>502</v>
      </c>
      <c r="C1923">
        <v>12</v>
      </c>
      <c r="D1923">
        <v>365</v>
      </c>
      <c r="E1923">
        <v>2</v>
      </c>
      <c r="F1923">
        <v>0</v>
      </c>
      <c r="G1923">
        <v>2033</v>
      </c>
      <c r="H1923" s="17" t="s">
        <v>549</v>
      </c>
      <c r="I1923">
        <v>1014</v>
      </c>
      <c r="J1923">
        <v>0</v>
      </c>
      <c r="K1923" s="17" t="s">
        <v>4589</v>
      </c>
      <c r="L1923" s="1">
        <v>44634</v>
      </c>
      <c r="M1923">
        <v>700</v>
      </c>
      <c r="N1923" s="17" t="s">
        <v>437</v>
      </c>
      <c r="O1923">
        <v>223</v>
      </c>
      <c r="P1923" s="17" t="s">
        <v>438</v>
      </c>
      <c r="Q1923">
        <v>0</v>
      </c>
      <c r="R1923" s="17" t="s">
        <v>439</v>
      </c>
      <c r="S1923" s="17" t="s">
        <v>440</v>
      </c>
      <c r="T1923" s="17" t="s">
        <v>438</v>
      </c>
      <c r="U1923">
        <v>0</v>
      </c>
      <c r="V1923">
        <v>0</v>
      </c>
      <c r="W1923" s="17" t="s">
        <v>4590</v>
      </c>
      <c r="X1923" s="17" t="s">
        <v>465</v>
      </c>
      <c r="Y1923">
        <v>1</v>
      </c>
      <c r="Z1923" s="17" t="s">
        <v>443</v>
      </c>
      <c r="AA1923" s="17" t="s">
        <v>443</v>
      </c>
      <c r="AB1923" s="17" t="s">
        <v>444</v>
      </c>
      <c r="AC1923">
        <v>0</v>
      </c>
      <c r="AD1923">
        <v>0</v>
      </c>
      <c r="AE1923">
        <v>0</v>
      </c>
      <c r="AF1923">
        <v>2022</v>
      </c>
      <c r="AG1923" s="1">
        <v>44562</v>
      </c>
      <c r="AH1923" s="1">
        <v>44773</v>
      </c>
      <c r="AI1923" s="1">
        <v>44785</v>
      </c>
      <c r="AJ1923" s="17" t="s">
        <v>34</v>
      </c>
      <c r="AK1923" s="17" t="s">
        <v>35</v>
      </c>
      <c r="AL1923" s="17" t="s">
        <v>10388</v>
      </c>
      <c r="AM1923" s="17">
        <f>MONTH(EMPENHO[[#This Row],[data_empenho]])</f>
        <v>3</v>
      </c>
    </row>
    <row r="1924" spans="1:39" x14ac:dyDescent="0.25">
      <c r="A1924">
        <v>10</v>
      </c>
      <c r="B1924">
        <v>1002</v>
      </c>
      <c r="C1924">
        <v>20</v>
      </c>
      <c r="D1924">
        <v>608</v>
      </c>
      <c r="E1924">
        <v>4</v>
      </c>
      <c r="F1924">
        <v>0</v>
      </c>
      <c r="G1924">
        <v>2056</v>
      </c>
      <c r="H1924" s="17" t="s">
        <v>478</v>
      </c>
      <c r="I1924">
        <v>1</v>
      </c>
      <c r="J1924">
        <v>0</v>
      </c>
      <c r="K1924" s="17" t="s">
        <v>4591</v>
      </c>
      <c r="L1924" s="1">
        <v>44634</v>
      </c>
      <c r="M1924">
        <v>14375</v>
      </c>
      <c r="N1924" s="17" t="s">
        <v>437</v>
      </c>
      <c r="O1924">
        <v>8264</v>
      </c>
      <c r="P1924" s="17" t="s">
        <v>438</v>
      </c>
      <c r="Q1924">
        <v>0</v>
      </c>
      <c r="R1924" s="17" t="s">
        <v>480</v>
      </c>
      <c r="S1924" s="17" t="s">
        <v>653</v>
      </c>
      <c r="T1924" s="17" t="s">
        <v>438</v>
      </c>
      <c r="U1924">
        <v>2</v>
      </c>
      <c r="V1924">
        <v>2022</v>
      </c>
      <c r="W1924" s="17" t="s">
        <v>4592</v>
      </c>
      <c r="X1924" s="17" t="s">
        <v>482</v>
      </c>
      <c r="Y1924">
        <v>7</v>
      </c>
      <c r="Z1924" s="17" t="s">
        <v>443</v>
      </c>
      <c r="AA1924" s="17" t="s">
        <v>443</v>
      </c>
      <c r="AB1924" s="17" t="s">
        <v>444</v>
      </c>
      <c r="AC1924">
        <v>0</v>
      </c>
      <c r="AD1924">
        <v>0</v>
      </c>
      <c r="AE1924">
        <v>0</v>
      </c>
      <c r="AF1924">
        <v>2022</v>
      </c>
      <c r="AG1924" s="1">
        <v>44562</v>
      </c>
      <c r="AH1924" s="1">
        <v>44773</v>
      </c>
      <c r="AI1924" s="1">
        <v>44785</v>
      </c>
      <c r="AJ1924" s="17" t="s">
        <v>34</v>
      </c>
      <c r="AK1924" s="17" t="s">
        <v>35</v>
      </c>
      <c r="AL1924" s="17" t="s">
        <v>10388</v>
      </c>
      <c r="AM1924" s="17">
        <f>MONTH(EMPENHO[[#This Row],[data_empenho]])</f>
        <v>3</v>
      </c>
    </row>
    <row r="1925" spans="1:39" x14ac:dyDescent="0.25">
      <c r="A1925">
        <v>5</v>
      </c>
      <c r="B1925">
        <v>502</v>
      </c>
      <c r="C1925">
        <v>12</v>
      </c>
      <c r="D1925">
        <v>365</v>
      </c>
      <c r="E1925">
        <v>2</v>
      </c>
      <c r="F1925">
        <v>0</v>
      </c>
      <c r="G1925">
        <v>2033</v>
      </c>
      <c r="H1925" s="17" t="s">
        <v>510</v>
      </c>
      <c r="I1925">
        <v>1014</v>
      </c>
      <c r="J1925">
        <v>0</v>
      </c>
      <c r="K1925" s="17" t="s">
        <v>4593</v>
      </c>
      <c r="L1925" s="1">
        <v>44634</v>
      </c>
      <c r="M1925">
        <v>1500</v>
      </c>
      <c r="N1925" s="17" t="s">
        <v>437</v>
      </c>
      <c r="O1925">
        <v>7911</v>
      </c>
      <c r="P1925" s="17" t="s">
        <v>438</v>
      </c>
      <c r="Q1925">
        <v>0</v>
      </c>
      <c r="R1925" s="17" t="s">
        <v>439</v>
      </c>
      <c r="S1925" s="17" t="s">
        <v>440</v>
      </c>
      <c r="T1925" s="17" t="s">
        <v>438</v>
      </c>
      <c r="U1925">
        <v>0</v>
      </c>
      <c r="V1925">
        <v>0</v>
      </c>
      <c r="W1925" s="17" t="s">
        <v>4594</v>
      </c>
      <c r="X1925" s="17" t="s">
        <v>465</v>
      </c>
      <c r="Y1925">
        <v>1</v>
      </c>
      <c r="Z1925" s="17" t="s">
        <v>443</v>
      </c>
      <c r="AA1925" s="17" t="s">
        <v>443</v>
      </c>
      <c r="AB1925" s="17" t="s">
        <v>444</v>
      </c>
      <c r="AC1925">
        <v>0</v>
      </c>
      <c r="AD1925">
        <v>0</v>
      </c>
      <c r="AE1925">
        <v>0</v>
      </c>
      <c r="AF1925">
        <v>2022</v>
      </c>
      <c r="AG1925" s="1">
        <v>44562</v>
      </c>
      <c r="AH1925" s="1">
        <v>44773</v>
      </c>
      <c r="AI1925" s="1">
        <v>44785</v>
      </c>
      <c r="AJ1925" s="17" t="s">
        <v>34</v>
      </c>
      <c r="AK1925" s="17" t="s">
        <v>35</v>
      </c>
      <c r="AL1925" s="17" t="s">
        <v>10388</v>
      </c>
      <c r="AM1925" s="17">
        <f>MONTH(EMPENHO[[#This Row],[data_empenho]])</f>
        <v>3</v>
      </c>
    </row>
    <row r="1926" spans="1:39" x14ac:dyDescent="0.25">
      <c r="A1926">
        <v>8</v>
      </c>
      <c r="B1926">
        <v>801</v>
      </c>
      <c r="C1926">
        <v>10</v>
      </c>
      <c r="D1926">
        <v>301</v>
      </c>
      <c r="E1926">
        <v>6</v>
      </c>
      <c r="F1926">
        <v>0</v>
      </c>
      <c r="G1926">
        <v>2092</v>
      </c>
      <c r="H1926" s="17" t="s">
        <v>4595</v>
      </c>
      <c r="I1926">
        <v>40</v>
      </c>
      <c r="J1926">
        <v>0</v>
      </c>
      <c r="K1926" s="17" t="s">
        <v>4596</v>
      </c>
      <c r="L1926" s="1">
        <v>44634</v>
      </c>
      <c r="M1926">
        <v>25.1</v>
      </c>
      <c r="N1926" s="17" t="s">
        <v>437</v>
      </c>
      <c r="O1926">
        <v>678</v>
      </c>
      <c r="P1926" s="17" t="s">
        <v>438</v>
      </c>
      <c r="Q1926">
        <v>0</v>
      </c>
      <c r="R1926" s="17" t="s">
        <v>439</v>
      </c>
      <c r="S1926" s="17" t="s">
        <v>440</v>
      </c>
      <c r="T1926" s="17" t="s">
        <v>438</v>
      </c>
      <c r="U1926">
        <v>0</v>
      </c>
      <c r="V1926">
        <v>0</v>
      </c>
      <c r="W1926" s="17" t="s">
        <v>4597</v>
      </c>
      <c r="X1926" s="17" t="s">
        <v>465</v>
      </c>
      <c r="Y1926">
        <v>1</v>
      </c>
      <c r="Z1926" s="17" t="s">
        <v>443</v>
      </c>
      <c r="AA1926" s="17" t="s">
        <v>443</v>
      </c>
      <c r="AB1926" s="17" t="s">
        <v>444</v>
      </c>
      <c r="AC1926">
        <v>0</v>
      </c>
      <c r="AD1926">
        <v>0</v>
      </c>
      <c r="AE1926">
        <v>0</v>
      </c>
      <c r="AF1926">
        <v>2022</v>
      </c>
      <c r="AG1926" s="1">
        <v>44562</v>
      </c>
      <c r="AH1926" s="1">
        <v>44773</v>
      </c>
      <c r="AI1926" s="1">
        <v>44785</v>
      </c>
      <c r="AJ1926" s="17" t="s">
        <v>34</v>
      </c>
      <c r="AK1926" s="17" t="s">
        <v>35</v>
      </c>
      <c r="AL1926" s="17" t="s">
        <v>10388</v>
      </c>
      <c r="AM1926" s="17">
        <f>MONTH(EMPENHO[[#This Row],[data_empenho]])</f>
        <v>3</v>
      </c>
    </row>
    <row r="1927" spans="1:39" x14ac:dyDescent="0.25">
      <c r="A1927">
        <v>7</v>
      </c>
      <c r="B1927">
        <v>702</v>
      </c>
      <c r="C1927">
        <v>15</v>
      </c>
      <c r="D1927">
        <v>451</v>
      </c>
      <c r="E1927">
        <v>17</v>
      </c>
      <c r="F1927">
        <v>0</v>
      </c>
      <c r="G1927">
        <v>2002</v>
      </c>
      <c r="H1927" s="17" t="s">
        <v>679</v>
      </c>
      <c r="I1927">
        <v>1</v>
      </c>
      <c r="J1927">
        <v>0</v>
      </c>
      <c r="K1927" s="17" t="s">
        <v>4598</v>
      </c>
      <c r="L1927" s="1">
        <v>44634</v>
      </c>
      <c r="M1927">
        <v>1200</v>
      </c>
      <c r="N1927" s="17" t="s">
        <v>437</v>
      </c>
      <c r="O1927">
        <v>5301</v>
      </c>
      <c r="P1927" s="17" t="s">
        <v>438</v>
      </c>
      <c r="Q1927">
        <v>0</v>
      </c>
      <c r="R1927" s="17" t="s">
        <v>439</v>
      </c>
      <c r="S1927" s="17" t="s">
        <v>440</v>
      </c>
      <c r="T1927" s="17" t="s">
        <v>438</v>
      </c>
      <c r="U1927">
        <v>0</v>
      </c>
      <c r="V1927">
        <v>0</v>
      </c>
      <c r="W1927" s="17" t="s">
        <v>4599</v>
      </c>
      <c r="X1927" s="17" t="s">
        <v>465</v>
      </c>
      <c r="Y1927">
        <v>1</v>
      </c>
      <c r="Z1927" s="17" t="s">
        <v>443</v>
      </c>
      <c r="AA1927" s="17" t="s">
        <v>443</v>
      </c>
      <c r="AB1927" s="17" t="s">
        <v>444</v>
      </c>
      <c r="AC1927">
        <v>0</v>
      </c>
      <c r="AD1927">
        <v>0</v>
      </c>
      <c r="AE1927">
        <v>0</v>
      </c>
      <c r="AF1927">
        <v>2022</v>
      </c>
      <c r="AG1927" s="1">
        <v>44562</v>
      </c>
      <c r="AH1927" s="1">
        <v>44773</v>
      </c>
      <c r="AI1927" s="1">
        <v>44785</v>
      </c>
      <c r="AJ1927" s="17" t="s">
        <v>34</v>
      </c>
      <c r="AK1927" s="17" t="s">
        <v>35</v>
      </c>
      <c r="AL1927" s="17" t="s">
        <v>10388</v>
      </c>
      <c r="AM1927" s="17">
        <f>MONTH(EMPENHO[[#This Row],[data_empenho]])</f>
        <v>3</v>
      </c>
    </row>
    <row r="1928" spans="1:39" x14ac:dyDescent="0.25">
      <c r="A1928">
        <v>8</v>
      </c>
      <c r="B1928">
        <v>801</v>
      </c>
      <c r="C1928">
        <v>10</v>
      </c>
      <c r="D1928">
        <v>301</v>
      </c>
      <c r="E1928">
        <v>6</v>
      </c>
      <c r="F1928">
        <v>0</v>
      </c>
      <c r="G1928">
        <v>2105</v>
      </c>
      <c r="H1928" s="17" t="s">
        <v>860</v>
      </c>
      <c r="I1928">
        <v>40</v>
      </c>
      <c r="J1928">
        <v>0</v>
      </c>
      <c r="K1928" s="17" t="s">
        <v>4600</v>
      </c>
      <c r="L1928" s="1">
        <v>44634</v>
      </c>
      <c r="M1928">
        <v>30</v>
      </c>
      <c r="N1928" s="17" t="s">
        <v>437</v>
      </c>
      <c r="O1928">
        <v>5965</v>
      </c>
      <c r="P1928" s="17" t="s">
        <v>438</v>
      </c>
      <c r="Q1928">
        <v>0</v>
      </c>
      <c r="R1928" s="17" t="s">
        <v>439</v>
      </c>
      <c r="S1928" s="17" t="s">
        <v>440</v>
      </c>
      <c r="T1928" s="17" t="s">
        <v>438</v>
      </c>
      <c r="U1928">
        <v>0</v>
      </c>
      <c r="V1928">
        <v>0</v>
      </c>
      <c r="W1928" s="17" t="s">
        <v>4601</v>
      </c>
      <c r="X1928" s="17" t="s">
        <v>465</v>
      </c>
      <c r="Y1928">
        <v>1</v>
      </c>
      <c r="Z1928" s="17" t="s">
        <v>443</v>
      </c>
      <c r="AA1928" s="17" t="s">
        <v>443</v>
      </c>
      <c r="AB1928" s="17" t="s">
        <v>444</v>
      </c>
      <c r="AC1928">
        <v>0</v>
      </c>
      <c r="AD1928">
        <v>0</v>
      </c>
      <c r="AE1928">
        <v>0</v>
      </c>
      <c r="AF1928">
        <v>2022</v>
      </c>
      <c r="AG1928" s="1">
        <v>44562</v>
      </c>
      <c r="AH1928" s="1">
        <v>44773</v>
      </c>
      <c r="AI1928" s="1">
        <v>44785</v>
      </c>
      <c r="AJ1928" s="17" t="s">
        <v>34</v>
      </c>
      <c r="AK1928" s="17" t="s">
        <v>35</v>
      </c>
      <c r="AL1928" s="17" t="s">
        <v>10388</v>
      </c>
      <c r="AM1928" s="17">
        <f>MONTH(EMPENHO[[#This Row],[data_empenho]])</f>
        <v>3</v>
      </c>
    </row>
    <row r="1929" spans="1:39" x14ac:dyDescent="0.25">
      <c r="A1929">
        <v>8</v>
      </c>
      <c r="B1929">
        <v>801</v>
      </c>
      <c r="C1929">
        <v>10</v>
      </c>
      <c r="D1929">
        <v>301</v>
      </c>
      <c r="E1929">
        <v>6</v>
      </c>
      <c r="F1929">
        <v>0</v>
      </c>
      <c r="G1929">
        <v>2105</v>
      </c>
      <c r="H1929" s="17" t="s">
        <v>828</v>
      </c>
      <c r="I1929">
        <v>40</v>
      </c>
      <c r="J1929">
        <v>0</v>
      </c>
      <c r="K1929" s="17" t="s">
        <v>4602</v>
      </c>
      <c r="L1929" s="1">
        <v>44634</v>
      </c>
      <c r="M1929">
        <v>45</v>
      </c>
      <c r="N1929" s="17" t="s">
        <v>437</v>
      </c>
      <c r="O1929">
        <v>5965</v>
      </c>
      <c r="P1929" s="17" t="s">
        <v>438</v>
      </c>
      <c r="Q1929">
        <v>0</v>
      </c>
      <c r="R1929" s="17" t="s">
        <v>439</v>
      </c>
      <c r="S1929" s="17" t="s">
        <v>440</v>
      </c>
      <c r="T1929" s="17" t="s">
        <v>438</v>
      </c>
      <c r="U1929">
        <v>0</v>
      </c>
      <c r="V1929">
        <v>0</v>
      </c>
      <c r="W1929" s="17" t="s">
        <v>4603</v>
      </c>
      <c r="X1929" s="17" t="s">
        <v>465</v>
      </c>
      <c r="Y1929">
        <v>1</v>
      </c>
      <c r="Z1929" s="17" t="s">
        <v>443</v>
      </c>
      <c r="AA1929" s="17" t="s">
        <v>443</v>
      </c>
      <c r="AB1929" s="17" t="s">
        <v>444</v>
      </c>
      <c r="AC1929">
        <v>0</v>
      </c>
      <c r="AD1929">
        <v>0</v>
      </c>
      <c r="AE1929">
        <v>0</v>
      </c>
      <c r="AF1929">
        <v>2022</v>
      </c>
      <c r="AG1929" s="1">
        <v>44562</v>
      </c>
      <c r="AH1929" s="1">
        <v>44773</v>
      </c>
      <c r="AI1929" s="1">
        <v>44785</v>
      </c>
      <c r="AJ1929" s="17" t="s">
        <v>34</v>
      </c>
      <c r="AK1929" s="17" t="s">
        <v>35</v>
      </c>
      <c r="AL1929" s="17" t="s">
        <v>10388</v>
      </c>
      <c r="AM1929" s="17">
        <f>MONTH(EMPENHO[[#This Row],[data_empenho]])</f>
        <v>3</v>
      </c>
    </row>
    <row r="1930" spans="1:39" x14ac:dyDescent="0.25">
      <c r="A1930">
        <v>6</v>
      </c>
      <c r="B1930">
        <v>603</v>
      </c>
      <c r="C1930">
        <v>26</v>
      </c>
      <c r="D1930">
        <v>782</v>
      </c>
      <c r="E1930">
        <v>17</v>
      </c>
      <c r="F1930">
        <v>0</v>
      </c>
      <c r="G1930">
        <v>2073</v>
      </c>
      <c r="H1930" s="17" t="s">
        <v>698</v>
      </c>
      <c r="I1930">
        <v>1</v>
      </c>
      <c r="J1930">
        <v>0</v>
      </c>
      <c r="K1930" s="17" t="s">
        <v>4604</v>
      </c>
      <c r="L1930" s="1">
        <v>44634</v>
      </c>
      <c r="M1930">
        <v>4112.5200000000004</v>
      </c>
      <c r="N1930" s="17" t="s">
        <v>437</v>
      </c>
      <c r="O1930">
        <v>3831</v>
      </c>
      <c r="P1930" s="17" t="s">
        <v>438</v>
      </c>
      <c r="Q1930">
        <v>0</v>
      </c>
      <c r="R1930" s="17" t="s">
        <v>584</v>
      </c>
      <c r="S1930" s="17" t="s">
        <v>440</v>
      </c>
      <c r="T1930" s="17" t="s">
        <v>438</v>
      </c>
      <c r="U1930">
        <v>8</v>
      </c>
      <c r="V1930">
        <v>2022</v>
      </c>
      <c r="W1930" s="17" t="s">
        <v>4605</v>
      </c>
      <c r="X1930" s="17" t="s">
        <v>586</v>
      </c>
      <c r="Y1930">
        <v>1</v>
      </c>
      <c r="Z1930" s="17" t="s">
        <v>443</v>
      </c>
      <c r="AA1930" s="17" t="s">
        <v>443</v>
      </c>
      <c r="AB1930" s="17" t="s">
        <v>444</v>
      </c>
      <c r="AC1930">
        <v>0</v>
      </c>
      <c r="AD1930">
        <v>0</v>
      </c>
      <c r="AE1930">
        <v>0</v>
      </c>
      <c r="AF1930">
        <v>2022</v>
      </c>
      <c r="AG1930" s="1">
        <v>44562</v>
      </c>
      <c r="AH1930" s="1">
        <v>44773</v>
      </c>
      <c r="AI1930" s="1">
        <v>44785</v>
      </c>
      <c r="AJ1930" s="17" t="s">
        <v>34</v>
      </c>
      <c r="AK1930" s="17" t="s">
        <v>35</v>
      </c>
      <c r="AL1930" s="17" t="s">
        <v>10388</v>
      </c>
      <c r="AM1930" s="17">
        <f>MONTH(EMPENHO[[#This Row],[data_empenho]])</f>
        <v>3</v>
      </c>
    </row>
    <row r="1931" spans="1:39" x14ac:dyDescent="0.25">
      <c r="A1931">
        <v>7</v>
      </c>
      <c r="B1931">
        <v>702</v>
      </c>
      <c r="C1931">
        <v>15</v>
      </c>
      <c r="D1931">
        <v>451</v>
      </c>
      <c r="E1931">
        <v>17</v>
      </c>
      <c r="F1931">
        <v>0</v>
      </c>
      <c r="G1931">
        <v>2002</v>
      </c>
      <c r="H1931" s="17" t="s">
        <v>698</v>
      </c>
      <c r="I1931">
        <v>1</v>
      </c>
      <c r="J1931">
        <v>0</v>
      </c>
      <c r="K1931" s="17" t="s">
        <v>4606</v>
      </c>
      <c r="L1931" s="1">
        <v>44634</v>
      </c>
      <c r="M1931">
        <v>64</v>
      </c>
      <c r="N1931" s="17" t="s">
        <v>437</v>
      </c>
      <c r="O1931">
        <v>5965</v>
      </c>
      <c r="P1931" s="17" t="s">
        <v>438</v>
      </c>
      <c r="Q1931">
        <v>0</v>
      </c>
      <c r="R1931" s="17" t="s">
        <v>480</v>
      </c>
      <c r="S1931" s="17" t="s">
        <v>653</v>
      </c>
      <c r="T1931" s="17" t="s">
        <v>438</v>
      </c>
      <c r="U1931">
        <v>53</v>
      </c>
      <c r="V1931">
        <v>2021</v>
      </c>
      <c r="W1931" s="17" t="s">
        <v>4607</v>
      </c>
      <c r="X1931" s="17" t="s">
        <v>482</v>
      </c>
      <c r="Y1931">
        <v>7</v>
      </c>
      <c r="Z1931" s="17" t="s">
        <v>443</v>
      </c>
      <c r="AA1931" s="17" t="s">
        <v>443</v>
      </c>
      <c r="AB1931" s="17" t="s">
        <v>444</v>
      </c>
      <c r="AC1931">
        <v>0</v>
      </c>
      <c r="AD1931">
        <v>0</v>
      </c>
      <c r="AE1931">
        <v>0</v>
      </c>
      <c r="AF1931">
        <v>2022</v>
      </c>
      <c r="AG1931" s="1">
        <v>44562</v>
      </c>
      <c r="AH1931" s="1">
        <v>44773</v>
      </c>
      <c r="AI1931" s="1">
        <v>44785</v>
      </c>
      <c r="AJ1931" s="17" t="s">
        <v>34</v>
      </c>
      <c r="AK1931" s="17" t="s">
        <v>35</v>
      </c>
      <c r="AL1931" s="17" t="s">
        <v>10388</v>
      </c>
      <c r="AM1931" s="17">
        <f>MONTH(EMPENHO[[#This Row],[data_empenho]])</f>
        <v>3</v>
      </c>
    </row>
    <row r="1932" spans="1:39" x14ac:dyDescent="0.25">
      <c r="A1932">
        <v>7</v>
      </c>
      <c r="B1932">
        <v>702</v>
      </c>
      <c r="C1932">
        <v>15</v>
      </c>
      <c r="D1932">
        <v>451</v>
      </c>
      <c r="E1932">
        <v>17</v>
      </c>
      <c r="F1932">
        <v>0</v>
      </c>
      <c r="G1932">
        <v>2002</v>
      </c>
      <c r="H1932" s="17" t="s">
        <v>755</v>
      </c>
      <c r="I1932">
        <v>1</v>
      </c>
      <c r="J1932">
        <v>0</v>
      </c>
      <c r="K1932" s="17" t="s">
        <v>4608</v>
      </c>
      <c r="L1932" s="1">
        <v>44634</v>
      </c>
      <c r="M1932">
        <v>813</v>
      </c>
      <c r="N1932" s="17" t="s">
        <v>437</v>
      </c>
      <c r="O1932">
        <v>5965</v>
      </c>
      <c r="P1932" s="17" t="s">
        <v>438</v>
      </c>
      <c r="Q1932">
        <v>0</v>
      </c>
      <c r="R1932" s="17" t="s">
        <v>480</v>
      </c>
      <c r="S1932" s="17" t="s">
        <v>653</v>
      </c>
      <c r="T1932" s="17" t="s">
        <v>438</v>
      </c>
      <c r="U1932">
        <v>53</v>
      </c>
      <c r="V1932">
        <v>2021</v>
      </c>
      <c r="W1932" s="17" t="s">
        <v>4609</v>
      </c>
      <c r="X1932" s="17" t="s">
        <v>482</v>
      </c>
      <c r="Y1932">
        <v>7</v>
      </c>
      <c r="Z1932" s="17" t="s">
        <v>443</v>
      </c>
      <c r="AA1932" s="17" t="s">
        <v>443</v>
      </c>
      <c r="AB1932" s="17" t="s">
        <v>444</v>
      </c>
      <c r="AC1932">
        <v>0</v>
      </c>
      <c r="AD1932">
        <v>0</v>
      </c>
      <c r="AE1932">
        <v>0</v>
      </c>
      <c r="AF1932">
        <v>2022</v>
      </c>
      <c r="AG1932" s="1">
        <v>44562</v>
      </c>
      <c r="AH1932" s="1">
        <v>44773</v>
      </c>
      <c r="AI1932" s="1">
        <v>44785</v>
      </c>
      <c r="AJ1932" s="17" t="s">
        <v>34</v>
      </c>
      <c r="AK1932" s="17" t="s">
        <v>35</v>
      </c>
      <c r="AL1932" s="17" t="s">
        <v>10388</v>
      </c>
      <c r="AM1932" s="17">
        <f>MONTH(EMPENHO[[#This Row],[data_empenho]])</f>
        <v>3</v>
      </c>
    </row>
    <row r="1933" spans="1:39" x14ac:dyDescent="0.25">
      <c r="A1933">
        <v>7</v>
      </c>
      <c r="B1933">
        <v>702</v>
      </c>
      <c r="C1933">
        <v>15</v>
      </c>
      <c r="D1933">
        <v>451</v>
      </c>
      <c r="E1933">
        <v>17</v>
      </c>
      <c r="F1933">
        <v>0</v>
      </c>
      <c r="G1933">
        <v>2002</v>
      </c>
      <c r="H1933" s="17" t="s">
        <v>755</v>
      </c>
      <c r="I1933">
        <v>1</v>
      </c>
      <c r="J1933">
        <v>0</v>
      </c>
      <c r="K1933" s="17" t="s">
        <v>4608</v>
      </c>
      <c r="L1933" s="1">
        <v>44673</v>
      </c>
      <c r="M1933">
        <v>-67</v>
      </c>
      <c r="N1933" s="17" t="s">
        <v>451</v>
      </c>
      <c r="O1933">
        <v>5965</v>
      </c>
      <c r="P1933" s="17" t="s">
        <v>438</v>
      </c>
      <c r="Q1933">
        <v>0</v>
      </c>
      <c r="R1933" s="17" t="s">
        <v>480</v>
      </c>
      <c r="S1933" s="17" t="s">
        <v>653</v>
      </c>
      <c r="T1933" s="17" t="s">
        <v>438</v>
      </c>
      <c r="U1933">
        <v>53</v>
      </c>
      <c r="V1933">
        <v>2021</v>
      </c>
      <c r="W1933" s="17" t="s">
        <v>790</v>
      </c>
      <c r="X1933" s="17" t="s">
        <v>482</v>
      </c>
      <c r="Y1933">
        <v>7</v>
      </c>
      <c r="Z1933" s="17" t="s">
        <v>443</v>
      </c>
      <c r="AA1933" s="17" t="s">
        <v>443</v>
      </c>
      <c r="AB1933" s="17" t="s">
        <v>444</v>
      </c>
      <c r="AC1933">
        <v>0</v>
      </c>
      <c r="AD1933">
        <v>0</v>
      </c>
      <c r="AE1933">
        <v>0</v>
      </c>
      <c r="AF1933">
        <v>2022</v>
      </c>
      <c r="AG1933" s="1">
        <v>44562</v>
      </c>
      <c r="AH1933" s="1">
        <v>44773</v>
      </c>
      <c r="AI1933" s="1">
        <v>44785</v>
      </c>
      <c r="AJ1933" s="17" t="s">
        <v>34</v>
      </c>
      <c r="AK1933" s="17" t="s">
        <v>35</v>
      </c>
      <c r="AL1933" s="17" t="s">
        <v>10388</v>
      </c>
      <c r="AM1933" s="17">
        <f>MONTH(EMPENHO[[#This Row],[data_empenho]])</f>
        <v>4</v>
      </c>
    </row>
    <row r="1934" spans="1:39" x14ac:dyDescent="0.25">
      <c r="A1934">
        <v>4</v>
      </c>
      <c r="B1934">
        <v>401</v>
      </c>
      <c r="C1934">
        <v>4</v>
      </c>
      <c r="D1934">
        <v>123</v>
      </c>
      <c r="E1934">
        <v>1</v>
      </c>
      <c r="F1934">
        <v>0</v>
      </c>
      <c r="G1934">
        <v>2075</v>
      </c>
      <c r="H1934" s="17" t="s">
        <v>638</v>
      </c>
      <c r="I1934">
        <v>1</v>
      </c>
      <c r="J1934">
        <v>0</v>
      </c>
      <c r="K1934" s="17" t="s">
        <v>4610</v>
      </c>
      <c r="L1934" s="1">
        <v>44634</v>
      </c>
      <c r="M1934">
        <v>17.5</v>
      </c>
      <c r="N1934" s="17" t="s">
        <v>437</v>
      </c>
      <c r="O1934">
        <v>7764</v>
      </c>
      <c r="P1934" s="17" t="s">
        <v>438</v>
      </c>
      <c r="Q1934">
        <v>0</v>
      </c>
      <c r="R1934" s="17" t="s">
        <v>480</v>
      </c>
      <c r="S1934" s="17" t="s">
        <v>653</v>
      </c>
      <c r="T1934" s="17" t="s">
        <v>438</v>
      </c>
      <c r="U1934">
        <v>28</v>
      </c>
      <c r="V1934">
        <v>2021</v>
      </c>
      <c r="W1934" s="17" t="s">
        <v>4611</v>
      </c>
      <c r="X1934" s="17" t="s">
        <v>482</v>
      </c>
      <c r="Y1934">
        <v>7</v>
      </c>
      <c r="Z1934" s="17" t="s">
        <v>443</v>
      </c>
      <c r="AA1934" s="17" t="s">
        <v>443</v>
      </c>
      <c r="AB1934" s="17" t="s">
        <v>444</v>
      </c>
      <c r="AC1934">
        <v>0</v>
      </c>
      <c r="AD1934">
        <v>0</v>
      </c>
      <c r="AE1934">
        <v>0</v>
      </c>
      <c r="AF1934">
        <v>2022</v>
      </c>
      <c r="AG1934" s="1">
        <v>44562</v>
      </c>
      <c r="AH1934" s="1">
        <v>44773</v>
      </c>
      <c r="AI1934" s="1">
        <v>44785</v>
      </c>
      <c r="AJ1934" s="17" t="s">
        <v>34</v>
      </c>
      <c r="AK1934" s="17" t="s">
        <v>35</v>
      </c>
      <c r="AL1934" s="17" t="s">
        <v>10388</v>
      </c>
      <c r="AM1934" s="17">
        <f>MONTH(EMPENHO[[#This Row],[data_empenho]])</f>
        <v>3</v>
      </c>
    </row>
    <row r="1935" spans="1:39" x14ac:dyDescent="0.25">
      <c r="A1935">
        <v>4</v>
      </c>
      <c r="B1935">
        <v>401</v>
      </c>
      <c r="C1935">
        <v>4</v>
      </c>
      <c r="D1935">
        <v>123</v>
      </c>
      <c r="E1935">
        <v>1</v>
      </c>
      <c r="F1935">
        <v>0</v>
      </c>
      <c r="G1935">
        <v>2075</v>
      </c>
      <c r="H1935" s="17" t="s">
        <v>638</v>
      </c>
      <c r="I1935">
        <v>1</v>
      </c>
      <c r="J1935">
        <v>0</v>
      </c>
      <c r="K1935" s="17" t="s">
        <v>4612</v>
      </c>
      <c r="L1935" s="1">
        <v>44634</v>
      </c>
      <c r="M1935">
        <v>57.45</v>
      </c>
      <c r="N1935" s="17" t="s">
        <v>437</v>
      </c>
      <c r="O1935">
        <v>5783</v>
      </c>
      <c r="P1935" s="17" t="s">
        <v>438</v>
      </c>
      <c r="Q1935">
        <v>0</v>
      </c>
      <c r="R1935" s="17" t="s">
        <v>480</v>
      </c>
      <c r="S1935" s="17" t="s">
        <v>653</v>
      </c>
      <c r="T1935" s="17" t="s">
        <v>438</v>
      </c>
      <c r="U1935">
        <v>28</v>
      </c>
      <c r="V1935">
        <v>2021</v>
      </c>
      <c r="W1935" s="17" t="s">
        <v>4613</v>
      </c>
      <c r="X1935" s="17" t="s">
        <v>482</v>
      </c>
      <c r="Y1935">
        <v>7</v>
      </c>
      <c r="Z1935" s="17" t="s">
        <v>443</v>
      </c>
      <c r="AA1935" s="17" t="s">
        <v>443</v>
      </c>
      <c r="AB1935" s="17" t="s">
        <v>444</v>
      </c>
      <c r="AC1935">
        <v>0</v>
      </c>
      <c r="AD1935">
        <v>0</v>
      </c>
      <c r="AE1935">
        <v>0</v>
      </c>
      <c r="AF1935">
        <v>2022</v>
      </c>
      <c r="AG1935" s="1">
        <v>44562</v>
      </c>
      <c r="AH1935" s="1">
        <v>44773</v>
      </c>
      <c r="AI1935" s="1">
        <v>44785</v>
      </c>
      <c r="AJ1935" s="17" t="s">
        <v>34</v>
      </c>
      <c r="AK1935" s="17" t="s">
        <v>35</v>
      </c>
      <c r="AL1935" s="17" t="s">
        <v>10388</v>
      </c>
      <c r="AM1935" s="17">
        <f>MONTH(EMPENHO[[#This Row],[data_empenho]])</f>
        <v>3</v>
      </c>
    </row>
    <row r="1936" spans="1:39" x14ac:dyDescent="0.25">
      <c r="A1936">
        <v>4</v>
      </c>
      <c r="B1936">
        <v>401</v>
      </c>
      <c r="C1936">
        <v>4</v>
      </c>
      <c r="D1936">
        <v>123</v>
      </c>
      <c r="E1936">
        <v>1</v>
      </c>
      <c r="F1936">
        <v>0</v>
      </c>
      <c r="G1936">
        <v>2075</v>
      </c>
      <c r="H1936" s="17" t="s">
        <v>638</v>
      </c>
      <c r="I1936">
        <v>1</v>
      </c>
      <c r="J1936">
        <v>0</v>
      </c>
      <c r="K1936" s="17" t="s">
        <v>4614</v>
      </c>
      <c r="L1936" s="1">
        <v>44634</v>
      </c>
      <c r="M1936">
        <v>92.2</v>
      </c>
      <c r="N1936" s="17" t="s">
        <v>437</v>
      </c>
      <c r="O1936">
        <v>5210</v>
      </c>
      <c r="P1936" s="17" t="s">
        <v>438</v>
      </c>
      <c r="Q1936">
        <v>0</v>
      </c>
      <c r="R1936" s="17" t="s">
        <v>480</v>
      </c>
      <c r="S1936" s="17" t="s">
        <v>653</v>
      </c>
      <c r="T1936" s="17" t="s">
        <v>438</v>
      </c>
      <c r="U1936">
        <v>28</v>
      </c>
      <c r="V1936">
        <v>2021</v>
      </c>
      <c r="W1936" s="17" t="s">
        <v>4615</v>
      </c>
      <c r="X1936" s="17" t="s">
        <v>482</v>
      </c>
      <c r="Y1936">
        <v>7</v>
      </c>
      <c r="Z1936" s="17" t="s">
        <v>443</v>
      </c>
      <c r="AA1936" s="17" t="s">
        <v>443</v>
      </c>
      <c r="AB1936" s="17" t="s">
        <v>444</v>
      </c>
      <c r="AC1936">
        <v>0</v>
      </c>
      <c r="AD1936">
        <v>0</v>
      </c>
      <c r="AE1936">
        <v>0</v>
      </c>
      <c r="AF1936">
        <v>2022</v>
      </c>
      <c r="AG1936" s="1">
        <v>44562</v>
      </c>
      <c r="AH1936" s="1">
        <v>44773</v>
      </c>
      <c r="AI1936" s="1">
        <v>44785</v>
      </c>
      <c r="AJ1936" s="17" t="s">
        <v>34</v>
      </c>
      <c r="AK1936" s="17" t="s">
        <v>35</v>
      </c>
      <c r="AL1936" s="17" t="s">
        <v>10388</v>
      </c>
      <c r="AM1936" s="17">
        <f>MONTH(EMPENHO[[#This Row],[data_empenho]])</f>
        <v>3</v>
      </c>
    </row>
    <row r="1937" spans="1:39" x14ac:dyDescent="0.25">
      <c r="A1937">
        <v>2</v>
      </c>
      <c r="B1937">
        <v>201</v>
      </c>
      <c r="C1937">
        <v>4</v>
      </c>
      <c r="D1937">
        <v>122</v>
      </c>
      <c r="E1937">
        <v>1</v>
      </c>
      <c r="F1937">
        <v>0</v>
      </c>
      <c r="G1937">
        <v>2078</v>
      </c>
      <c r="H1937" s="17" t="s">
        <v>3797</v>
      </c>
      <c r="I1937">
        <v>1</v>
      </c>
      <c r="J1937">
        <v>0</v>
      </c>
      <c r="K1937" s="17" t="s">
        <v>4616</v>
      </c>
      <c r="L1937" s="1">
        <v>44634</v>
      </c>
      <c r="M1937">
        <v>1679</v>
      </c>
      <c r="N1937" s="17" t="s">
        <v>437</v>
      </c>
      <c r="O1937">
        <v>8362</v>
      </c>
      <c r="P1937" s="17" t="s">
        <v>438</v>
      </c>
      <c r="Q1937">
        <v>0</v>
      </c>
      <c r="R1937" s="17" t="s">
        <v>439</v>
      </c>
      <c r="S1937" s="17" t="s">
        <v>440</v>
      </c>
      <c r="T1937" s="17" t="s">
        <v>438</v>
      </c>
      <c r="U1937">
        <v>0</v>
      </c>
      <c r="V1937">
        <v>0</v>
      </c>
      <c r="W1937" s="17" t="s">
        <v>4617</v>
      </c>
      <c r="X1937" s="17" t="s">
        <v>465</v>
      </c>
      <c r="Y1937">
        <v>1</v>
      </c>
      <c r="Z1937" s="17" t="s">
        <v>443</v>
      </c>
      <c r="AA1937" s="17" t="s">
        <v>443</v>
      </c>
      <c r="AB1937" s="17" t="s">
        <v>444</v>
      </c>
      <c r="AC1937">
        <v>0</v>
      </c>
      <c r="AD1937">
        <v>0</v>
      </c>
      <c r="AE1937">
        <v>0</v>
      </c>
      <c r="AF1937">
        <v>2022</v>
      </c>
      <c r="AG1937" s="1">
        <v>44562</v>
      </c>
      <c r="AH1937" s="1">
        <v>44773</v>
      </c>
      <c r="AI1937" s="1">
        <v>44785</v>
      </c>
      <c r="AJ1937" s="17" t="s">
        <v>34</v>
      </c>
      <c r="AK1937" s="17" t="s">
        <v>35</v>
      </c>
      <c r="AL1937" s="17" t="s">
        <v>10388</v>
      </c>
      <c r="AM1937" s="17">
        <f>MONTH(EMPENHO[[#This Row],[data_empenho]])</f>
        <v>3</v>
      </c>
    </row>
    <row r="1938" spans="1:39" x14ac:dyDescent="0.25">
      <c r="A1938">
        <v>9</v>
      </c>
      <c r="B1938">
        <v>902</v>
      </c>
      <c r="C1938">
        <v>8</v>
      </c>
      <c r="D1938">
        <v>244</v>
      </c>
      <c r="E1938">
        <v>11</v>
      </c>
      <c r="F1938">
        <v>0</v>
      </c>
      <c r="G1938">
        <v>2015</v>
      </c>
      <c r="H1938" s="17" t="s">
        <v>647</v>
      </c>
      <c r="I1938">
        <v>1</v>
      </c>
      <c r="J1938">
        <v>0</v>
      </c>
      <c r="K1938" s="17" t="s">
        <v>4618</v>
      </c>
      <c r="L1938" s="1">
        <v>44635</v>
      </c>
      <c r="M1938">
        <v>500</v>
      </c>
      <c r="N1938" s="17" t="s">
        <v>437</v>
      </c>
      <c r="O1938">
        <v>4533</v>
      </c>
      <c r="P1938" s="17" t="s">
        <v>438</v>
      </c>
      <c r="Q1938">
        <v>0</v>
      </c>
      <c r="R1938" s="17" t="s">
        <v>439</v>
      </c>
      <c r="S1938" s="17" t="s">
        <v>440</v>
      </c>
      <c r="T1938" s="17" t="s">
        <v>438</v>
      </c>
      <c r="U1938">
        <v>0</v>
      </c>
      <c r="V1938">
        <v>0</v>
      </c>
      <c r="W1938" s="17" t="s">
        <v>4619</v>
      </c>
      <c r="X1938" s="17" t="s">
        <v>442</v>
      </c>
      <c r="Y1938">
        <v>6</v>
      </c>
      <c r="Z1938" s="17" t="s">
        <v>443</v>
      </c>
      <c r="AA1938" s="17" t="s">
        <v>443</v>
      </c>
      <c r="AB1938" s="17" t="s">
        <v>444</v>
      </c>
      <c r="AC1938">
        <v>0</v>
      </c>
      <c r="AD1938">
        <v>0</v>
      </c>
      <c r="AE1938">
        <v>0</v>
      </c>
      <c r="AF1938">
        <v>2022</v>
      </c>
      <c r="AG1938" s="1">
        <v>44562</v>
      </c>
      <c r="AH1938" s="1">
        <v>44773</v>
      </c>
      <c r="AI1938" s="1">
        <v>44785</v>
      </c>
      <c r="AJ1938" s="17" t="s">
        <v>34</v>
      </c>
      <c r="AK1938" s="17" t="s">
        <v>35</v>
      </c>
      <c r="AL1938" s="17" t="s">
        <v>10388</v>
      </c>
      <c r="AM1938" s="17">
        <f>MONTH(EMPENHO[[#This Row],[data_empenho]])</f>
        <v>3</v>
      </c>
    </row>
    <row r="1939" spans="1:39" x14ac:dyDescent="0.25">
      <c r="A1939">
        <v>9</v>
      </c>
      <c r="B1939">
        <v>902</v>
      </c>
      <c r="C1939">
        <v>8</v>
      </c>
      <c r="D1939">
        <v>244</v>
      </c>
      <c r="E1939">
        <v>11</v>
      </c>
      <c r="F1939">
        <v>0</v>
      </c>
      <c r="G1939">
        <v>2015</v>
      </c>
      <c r="H1939" s="17" t="s">
        <v>647</v>
      </c>
      <c r="I1939">
        <v>1</v>
      </c>
      <c r="J1939">
        <v>0</v>
      </c>
      <c r="K1939" s="17" t="s">
        <v>4618</v>
      </c>
      <c r="L1939" s="1">
        <v>44643</v>
      </c>
      <c r="M1939">
        <v>-39.5</v>
      </c>
      <c r="N1939" s="17" t="s">
        <v>451</v>
      </c>
      <c r="O1939">
        <v>4533</v>
      </c>
      <c r="P1939" s="17" t="s">
        <v>438</v>
      </c>
      <c r="Q1939">
        <v>0</v>
      </c>
      <c r="R1939" s="17" t="s">
        <v>439</v>
      </c>
      <c r="S1939" s="17" t="s">
        <v>440</v>
      </c>
      <c r="T1939" s="17" t="s">
        <v>438</v>
      </c>
      <c r="U1939">
        <v>0</v>
      </c>
      <c r="V1939">
        <v>0</v>
      </c>
      <c r="W1939" s="17" t="s">
        <v>650</v>
      </c>
      <c r="X1939" s="17" t="s">
        <v>442</v>
      </c>
      <c r="Y1939">
        <v>6</v>
      </c>
      <c r="Z1939" s="17" t="s">
        <v>443</v>
      </c>
      <c r="AA1939" s="17" t="s">
        <v>443</v>
      </c>
      <c r="AB1939" s="17" t="s">
        <v>444</v>
      </c>
      <c r="AC1939">
        <v>0</v>
      </c>
      <c r="AD1939">
        <v>0</v>
      </c>
      <c r="AE1939">
        <v>0</v>
      </c>
      <c r="AF1939">
        <v>2022</v>
      </c>
      <c r="AG1939" s="1">
        <v>44562</v>
      </c>
      <c r="AH1939" s="1">
        <v>44773</v>
      </c>
      <c r="AI1939" s="1">
        <v>44785</v>
      </c>
      <c r="AJ1939" s="17" t="s">
        <v>34</v>
      </c>
      <c r="AK1939" s="17" t="s">
        <v>35</v>
      </c>
      <c r="AL1939" s="17" t="s">
        <v>10388</v>
      </c>
      <c r="AM1939" s="17">
        <f>MONTH(EMPENHO[[#This Row],[data_empenho]])</f>
        <v>3</v>
      </c>
    </row>
    <row r="1940" spans="1:39" x14ac:dyDescent="0.25">
      <c r="A1940">
        <v>5</v>
      </c>
      <c r="B1940">
        <v>502</v>
      </c>
      <c r="C1940">
        <v>12</v>
      </c>
      <c r="D1940">
        <v>782</v>
      </c>
      <c r="E1940">
        <v>2</v>
      </c>
      <c r="F1940">
        <v>0</v>
      </c>
      <c r="G1940">
        <v>2035</v>
      </c>
      <c r="H1940" s="17" t="s">
        <v>478</v>
      </c>
      <c r="I1940">
        <v>1014</v>
      </c>
      <c r="J1940">
        <v>0</v>
      </c>
      <c r="K1940" s="17" t="s">
        <v>4620</v>
      </c>
      <c r="L1940" s="1">
        <v>44635</v>
      </c>
      <c r="M1940">
        <v>5667.4</v>
      </c>
      <c r="N1940" s="17" t="s">
        <v>437</v>
      </c>
      <c r="O1940">
        <v>8264</v>
      </c>
      <c r="P1940" s="17" t="s">
        <v>438</v>
      </c>
      <c r="Q1940">
        <v>0</v>
      </c>
      <c r="R1940" s="17" t="s">
        <v>480</v>
      </c>
      <c r="S1940" s="17" t="s">
        <v>653</v>
      </c>
      <c r="T1940" s="17" t="s">
        <v>438</v>
      </c>
      <c r="U1940">
        <v>2</v>
      </c>
      <c r="V1940">
        <v>2022</v>
      </c>
      <c r="W1940" s="17" t="s">
        <v>4621</v>
      </c>
      <c r="X1940" s="17" t="s">
        <v>482</v>
      </c>
      <c r="Y1940">
        <v>7</v>
      </c>
      <c r="Z1940" s="17" t="s">
        <v>443</v>
      </c>
      <c r="AA1940" s="17" t="s">
        <v>443</v>
      </c>
      <c r="AB1940" s="17" t="s">
        <v>444</v>
      </c>
      <c r="AC1940">
        <v>0</v>
      </c>
      <c r="AD1940">
        <v>0</v>
      </c>
      <c r="AE1940">
        <v>0</v>
      </c>
      <c r="AF1940">
        <v>2022</v>
      </c>
      <c r="AG1940" s="1">
        <v>44562</v>
      </c>
      <c r="AH1940" s="1">
        <v>44773</v>
      </c>
      <c r="AI1940" s="1">
        <v>44785</v>
      </c>
      <c r="AJ1940" s="17" t="s">
        <v>34</v>
      </c>
      <c r="AK1940" s="17" t="s">
        <v>35</v>
      </c>
      <c r="AL1940" s="17" t="s">
        <v>10388</v>
      </c>
      <c r="AM1940" s="17">
        <f>MONTH(EMPENHO[[#This Row],[data_empenho]])</f>
        <v>3</v>
      </c>
    </row>
    <row r="1941" spans="1:39" x14ac:dyDescent="0.25">
      <c r="A1941">
        <v>5</v>
      </c>
      <c r="B1941">
        <v>502</v>
      </c>
      <c r="C1941">
        <v>12</v>
      </c>
      <c r="D1941">
        <v>782</v>
      </c>
      <c r="E1941">
        <v>2</v>
      </c>
      <c r="F1941">
        <v>0</v>
      </c>
      <c r="G1941">
        <v>2035</v>
      </c>
      <c r="H1941" s="17" t="s">
        <v>478</v>
      </c>
      <c r="I1941">
        <v>20</v>
      </c>
      <c r="J1941">
        <v>0</v>
      </c>
      <c r="K1941" s="17" t="s">
        <v>4622</v>
      </c>
      <c r="L1941" s="1">
        <v>44635</v>
      </c>
      <c r="M1941">
        <v>3828</v>
      </c>
      <c r="N1941" s="17" t="s">
        <v>437</v>
      </c>
      <c r="O1941">
        <v>8264</v>
      </c>
      <c r="P1941" s="17" t="s">
        <v>438</v>
      </c>
      <c r="Q1941">
        <v>0</v>
      </c>
      <c r="R1941" s="17" t="s">
        <v>480</v>
      </c>
      <c r="S1941" s="17" t="s">
        <v>653</v>
      </c>
      <c r="T1941" s="17" t="s">
        <v>438</v>
      </c>
      <c r="U1941">
        <v>2</v>
      </c>
      <c r="V1941">
        <v>2022</v>
      </c>
      <c r="W1941" s="17" t="s">
        <v>4623</v>
      </c>
      <c r="X1941" s="17" t="s">
        <v>482</v>
      </c>
      <c r="Y1941">
        <v>7</v>
      </c>
      <c r="Z1941" s="17" t="s">
        <v>443</v>
      </c>
      <c r="AA1941" s="17" t="s">
        <v>443</v>
      </c>
      <c r="AB1941" s="17" t="s">
        <v>444</v>
      </c>
      <c r="AC1941">
        <v>0</v>
      </c>
      <c r="AD1941">
        <v>0</v>
      </c>
      <c r="AE1941">
        <v>0</v>
      </c>
      <c r="AF1941">
        <v>2022</v>
      </c>
      <c r="AG1941" s="1">
        <v>44562</v>
      </c>
      <c r="AH1941" s="1">
        <v>44773</v>
      </c>
      <c r="AI1941" s="1">
        <v>44785</v>
      </c>
      <c r="AJ1941" s="17" t="s">
        <v>34</v>
      </c>
      <c r="AK1941" s="17" t="s">
        <v>35</v>
      </c>
      <c r="AL1941" s="17" t="s">
        <v>10388</v>
      </c>
      <c r="AM1941" s="17">
        <f>MONTH(EMPENHO[[#This Row],[data_empenho]])</f>
        <v>3</v>
      </c>
    </row>
    <row r="1942" spans="1:39" x14ac:dyDescent="0.25">
      <c r="A1942">
        <v>10</v>
      </c>
      <c r="B1942">
        <v>1002</v>
      </c>
      <c r="C1942">
        <v>20</v>
      </c>
      <c r="D1942">
        <v>608</v>
      </c>
      <c r="E1942">
        <v>4</v>
      </c>
      <c r="F1942">
        <v>0</v>
      </c>
      <c r="G1942">
        <v>1051</v>
      </c>
      <c r="H1942" s="17" t="s">
        <v>679</v>
      </c>
      <c r="I1942">
        <v>1</v>
      </c>
      <c r="J1942">
        <v>0</v>
      </c>
      <c r="K1942" s="17" t="s">
        <v>4624</v>
      </c>
      <c r="L1942" s="1">
        <v>44635</v>
      </c>
      <c r="M1942">
        <v>18400</v>
      </c>
      <c r="N1942" s="17" t="s">
        <v>437</v>
      </c>
      <c r="O1942">
        <v>8106</v>
      </c>
      <c r="P1942" s="17" t="s">
        <v>438</v>
      </c>
      <c r="Q1942">
        <v>0</v>
      </c>
      <c r="R1942" s="17" t="s">
        <v>480</v>
      </c>
      <c r="S1942" s="17" t="s">
        <v>653</v>
      </c>
      <c r="T1942" s="17" t="s">
        <v>438</v>
      </c>
      <c r="U1942">
        <v>4</v>
      </c>
      <c r="V1942">
        <v>2022</v>
      </c>
      <c r="W1942" s="17" t="s">
        <v>4625</v>
      </c>
      <c r="X1942" s="17" t="s">
        <v>482</v>
      </c>
      <c r="Y1942">
        <v>7</v>
      </c>
      <c r="Z1942" s="17" t="s">
        <v>443</v>
      </c>
      <c r="AA1942" s="17" t="s">
        <v>443</v>
      </c>
      <c r="AB1942" s="17" t="s">
        <v>444</v>
      </c>
      <c r="AC1942">
        <v>0</v>
      </c>
      <c r="AD1942">
        <v>0</v>
      </c>
      <c r="AE1942">
        <v>0</v>
      </c>
      <c r="AF1942">
        <v>2022</v>
      </c>
      <c r="AG1942" s="1">
        <v>44562</v>
      </c>
      <c r="AH1942" s="1">
        <v>44773</v>
      </c>
      <c r="AI1942" s="1">
        <v>44785</v>
      </c>
      <c r="AJ1942" s="17" t="s">
        <v>34</v>
      </c>
      <c r="AK1942" s="17" t="s">
        <v>35</v>
      </c>
      <c r="AL1942" s="17" t="s">
        <v>10388</v>
      </c>
      <c r="AM1942" s="17">
        <f>MONTH(EMPENHO[[#This Row],[data_empenho]])</f>
        <v>3</v>
      </c>
    </row>
    <row r="1943" spans="1:39" x14ac:dyDescent="0.25">
      <c r="A1943">
        <v>10</v>
      </c>
      <c r="B1943">
        <v>1002</v>
      </c>
      <c r="C1943">
        <v>20</v>
      </c>
      <c r="D1943">
        <v>608</v>
      </c>
      <c r="E1943">
        <v>4</v>
      </c>
      <c r="F1943">
        <v>0</v>
      </c>
      <c r="G1943">
        <v>1051</v>
      </c>
      <c r="H1943" s="17" t="s">
        <v>679</v>
      </c>
      <c r="I1943">
        <v>1</v>
      </c>
      <c r="J1943">
        <v>0</v>
      </c>
      <c r="K1943" s="17" t="s">
        <v>4624</v>
      </c>
      <c r="L1943" s="1">
        <v>44707</v>
      </c>
      <c r="M1943">
        <v>-161</v>
      </c>
      <c r="N1943" s="17" t="s">
        <v>451</v>
      </c>
      <c r="O1943">
        <v>8106</v>
      </c>
      <c r="P1943" s="17" t="s">
        <v>438</v>
      </c>
      <c r="Q1943">
        <v>0</v>
      </c>
      <c r="R1943" s="17" t="s">
        <v>480</v>
      </c>
      <c r="S1943" s="17" t="s">
        <v>653</v>
      </c>
      <c r="T1943" s="17" t="s">
        <v>438</v>
      </c>
      <c r="U1943">
        <v>4</v>
      </c>
      <c r="V1943">
        <v>2022</v>
      </c>
      <c r="W1943" s="17" t="s">
        <v>4193</v>
      </c>
      <c r="X1943" s="17" t="s">
        <v>482</v>
      </c>
      <c r="Y1943">
        <v>7</v>
      </c>
      <c r="Z1943" s="17" t="s">
        <v>443</v>
      </c>
      <c r="AA1943" s="17" t="s">
        <v>443</v>
      </c>
      <c r="AB1943" s="17" t="s">
        <v>444</v>
      </c>
      <c r="AC1943">
        <v>0</v>
      </c>
      <c r="AD1943">
        <v>0</v>
      </c>
      <c r="AE1943">
        <v>0</v>
      </c>
      <c r="AF1943">
        <v>2022</v>
      </c>
      <c r="AG1943" s="1">
        <v>44562</v>
      </c>
      <c r="AH1943" s="1">
        <v>44773</v>
      </c>
      <c r="AI1943" s="1">
        <v>44785</v>
      </c>
      <c r="AJ1943" s="17" t="s">
        <v>34</v>
      </c>
      <c r="AK1943" s="17" t="s">
        <v>35</v>
      </c>
      <c r="AL1943" s="17" t="s">
        <v>10388</v>
      </c>
      <c r="AM1943" s="17">
        <f>MONTH(EMPENHO[[#This Row],[data_empenho]])</f>
        <v>5</v>
      </c>
    </row>
    <row r="1944" spans="1:39" x14ac:dyDescent="0.25">
      <c r="A1944">
        <v>3</v>
      </c>
      <c r="B1944">
        <v>301</v>
      </c>
      <c r="C1944">
        <v>4</v>
      </c>
      <c r="D1944">
        <v>122</v>
      </c>
      <c r="E1944">
        <v>1</v>
      </c>
      <c r="F1944">
        <v>0</v>
      </c>
      <c r="G1944">
        <v>1022</v>
      </c>
      <c r="H1944" s="17" t="s">
        <v>689</v>
      </c>
      <c r="I1944">
        <v>1</v>
      </c>
      <c r="J1944">
        <v>0</v>
      </c>
      <c r="K1944" s="17" t="s">
        <v>4626</v>
      </c>
      <c r="L1944" s="1">
        <v>44635</v>
      </c>
      <c r="M1944">
        <v>490</v>
      </c>
      <c r="N1944" s="17" t="s">
        <v>437</v>
      </c>
      <c r="O1944">
        <v>4628</v>
      </c>
      <c r="P1944" s="17" t="s">
        <v>438</v>
      </c>
      <c r="Q1944">
        <v>0</v>
      </c>
      <c r="R1944" s="17" t="s">
        <v>439</v>
      </c>
      <c r="S1944" s="17" t="s">
        <v>440</v>
      </c>
      <c r="T1944" s="17" t="s">
        <v>438</v>
      </c>
      <c r="U1944">
        <v>0</v>
      </c>
      <c r="V1944">
        <v>0</v>
      </c>
      <c r="W1944" s="17" t="s">
        <v>4627</v>
      </c>
      <c r="X1944" s="17" t="s">
        <v>465</v>
      </c>
      <c r="Y1944">
        <v>1</v>
      </c>
      <c r="Z1944" s="17" t="s">
        <v>443</v>
      </c>
      <c r="AA1944" s="17" t="s">
        <v>443</v>
      </c>
      <c r="AB1944" s="17" t="s">
        <v>444</v>
      </c>
      <c r="AC1944">
        <v>0</v>
      </c>
      <c r="AD1944">
        <v>0</v>
      </c>
      <c r="AE1944">
        <v>0</v>
      </c>
      <c r="AF1944">
        <v>2022</v>
      </c>
      <c r="AG1944" s="1">
        <v>44562</v>
      </c>
      <c r="AH1944" s="1">
        <v>44773</v>
      </c>
      <c r="AI1944" s="1">
        <v>44785</v>
      </c>
      <c r="AJ1944" s="17" t="s">
        <v>34</v>
      </c>
      <c r="AK1944" s="17" t="s">
        <v>35</v>
      </c>
      <c r="AL1944" s="17" t="s">
        <v>10388</v>
      </c>
      <c r="AM1944" s="17">
        <f>MONTH(EMPENHO[[#This Row],[data_empenho]])</f>
        <v>3</v>
      </c>
    </row>
    <row r="1945" spans="1:39" x14ac:dyDescent="0.25">
      <c r="A1945">
        <v>5</v>
      </c>
      <c r="B1945">
        <v>502</v>
      </c>
      <c r="C1945">
        <v>12</v>
      </c>
      <c r="D1945">
        <v>361</v>
      </c>
      <c r="E1945">
        <v>2</v>
      </c>
      <c r="F1945">
        <v>0</v>
      </c>
      <c r="G1945">
        <v>2029</v>
      </c>
      <c r="H1945" s="17" t="s">
        <v>4628</v>
      </c>
      <c r="I1945">
        <v>1</v>
      </c>
      <c r="J1945">
        <v>0</v>
      </c>
      <c r="K1945" s="17" t="s">
        <v>4629</v>
      </c>
      <c r="L1945" s="1">
        <v>44635</v>
      </c>
      <c r="M1945">
        <v>25474.18</v>
      </c>
      <c r="N1945" s="17" t="s">
        <v>437</v>
      </c>
      <c r="O1945">
        <v>678</v>
      </c>
      <c r="P1945" s="17" t="s">
        <v>438</v>
      </c>
      <c r="Q1945">
        <v>0</v>
      </c>
      <c r="R1945" s="17" t="s">
        <v>1083</v>
      </c>
      <c r="S1945" s="17" t="s">
        <v>653</v>
      </c>
      <c r="T1945" s="17" t="s">
        <v>438</v>
      </c>
      <c r="U1945">
        <v>2</v>
      </c>
      <c r="V1945">
        <v>2022</v>
      </c>
      <c r="W1945" s="17" t="s">
        <v>4630</v>
      </c>
      <c r="X1945" s="17" t="s">
        <v>1085</v>
      </c>
      <c r="Y1945">
        <v>7</v>
      </c>
      <c r="Z1945" s="17" t="s">
        <v>443</v>
      </c>
      <c r="AA1945" s="17" t="s">
        <v>443</v>
      </c>
      <c r="AB1945" s="17" t="s">
        <v>444</v>
      </c>
      <c r="AC1945">
        <v>0</v>
      </c>
      <c r="AD1945">
        <v>0</v>
      </c>
      <c r="AE1945">
        <v>0</v>
      </c>
      <c r="AF1945">
        <v>2022</v>
      </c>
      <c r="AG1945" s="1">
        <v>44562</v>
      </c>
      <c r="AH1945" s="1">
        <v>44773</v>
      </c>
      <c r="AI1945" s="1">
        <v>44785</v>
      </c>
      <c r="AJ1945" s="17" t="s">
        <v>34</v>
      </c>
      <c r="AK1945" s="17" t="s">
        <v>35</v>
      </c>
      <c r="AL1945" s="17" t="s">
        <v>10388</v>
      </c>
      <c r="AM1945" s="17">
        <f>MONTH(EMPENHO[[#This Row],[data_empenho]])</f>
        <v>3</v>
      </c>
    </row>
    <row r="1946" spans="1:39" x14ac:dyDescent="0.25">
      <c r="A1946">
        <v>5</v>
      </c>
      <c r="B1946">
        <v>502</v>
      </c>
      <c r="C1946">
        <v>12</v>
      </c>
      <c r="D1946">
        <v>782</v>
      </c>
      <c r="E1946">
        <v>2</v>
      </c>
      <c r="F1946">
        <v>0</v>
      </c>
      <c r="G1946">
        <v>2035</v>
      </c>
      <c r="H1946" s="17" t="s">
        <v>478</v>
      </c>
      <c r="I1946">
        <v>20</v>
      </c>
      <c r="J1946">
        <v>0</v>
      </c>
      <c r="K1946" s="17" t="s">
        <v>4631</v>
      </c>
      <c r="L1946" s="1">
        <v>44635</v>
      </c>
      <c r="M1946">
        <v>5262.41</v>
      </c>
      <c r="N1946" s="17" t="s">
        <v>437</v>
      </c>
      <c r="O1946">
        <v>7085</v>
      </c>
      <c r="P1946" s="17" t="s">
        <v>438</v>
      </c>
      <c r="Q1946">
        <v>0</v>
      </c>
      <c r="R1946" s="17" t="s">
        <v>480</v>
      </c>
      <c r="S1946" s="17" t="s">
        <v>653</v>
      </c>
      <c r="T1946" s="17" t="s">
        <v>438</v>
      </c>
      <c r="U1946">
        <v>1</v>
      </c>
      <c r="V1946">
        <v>2021</v>
      </c>
      <c r="W1946" s="17" t="s">
        <v>4632</v>
      </c>
      <c r="X1946" s="17" t="s">
        <v>482</v>
      </c>
      <c r="Y1946">
        <v>6</v>
      </c>
      <c r="Z1946" s="17" t="s">
        <v>443</v>
      </c>
      <c r="AA1946" s="17" t="s">
        <v>443</v>
      </c>
      <c r="AB1946" s="17" t="s">
        <v>444</v>
      </c>
      <c r="AC1946">
        <v>0</v>
      </c>
      <c r="AD1946">
        <v>0</v>
      </c>
      <c r="AE1946">
        <v>0</v>
      </c>
      <c r="AF1946">
        <v>2022</v>
      </c>
      <c r="AG1946" s="1">
        <v>44562</v>
      </c>
      <c r="AH1946" s="1">
        <v>44773</v>
      </c>
      <c r="AI1946" s="1">
        <v>44785</v>
      </c>
      <c r="AJ1946" s="17" t="s">
        <v>34</v>
      </c>
      <c r="AK1946" s="17" t="s">
        <v>35</v>
      </c>
      <c r="AL1946" s="17" t="s">
        <v>10388</v>
      </c>
      <c r="AM1946" s="17">
        <f>MONTH(EMPENHO[[#This Row],[data_empenho]])</f>
        <v>3</v>
      </c>
    </row>
    <row r="1947" spans="1:39" x14ac:dyDescent="0.25">
      <c r="A1947">
        <v>5</v>
      </c>
      <c r="B1947">
        <v>502</v>
      </c>
      <c r="C1947">
        <v>12</v>
      </c>
      <c r="D1947">
        <v>365</v>
      </c>
      <c r="E1947">
        <v>2</v>
      </c>
      <c r="F1947">
        <v>0</v>
      </c>
      <c r="G1947">
        <v>2030</v>
      </c>
      <c r="H1947" s="17" t="s">
        <v>4628</v>
      </c>
      <c r="I1947">
        <v>1</v>
      </c>
      <c r="J1947">
        <v>0</v>
      </c>
      <c r="K1947" s="17" t="s">
        <v>4633</v>
      </c>
      <c r="L1947" s="1">
        <v>44635</v>
      </c>
      <c r="M1947">
        <v>18425.13</v>
      </c>
      <c r="N1947" s="17" t="s">
        <v>437</v>
      </c>
      <c r="O1947">
        <v>678</v>
      </c>
      <c r="P1947" s="17" t="s">
        <v>438</v>
      </c>
      <c r="Q1947">
        <v>0</v>
      </c>
      <c r="R1947" s="17" t="s">
        <v>1083</v>
      </c>
      <c r="S1947" s="17" t="s">
        <v>653</v>
      </c>
      <c r="T1947" s="17" t="s">
        <v>438</v>
      </c>
      <c r="U1947">
        <v>2</v>
      </c>
      <c r="V1947">
        <v>2022</v>
      </c>
      <c r="W1947" s="17" t="s">
        <v>4634</v>
      </c>
      <c r="X1947" s="17" t="s">
        <v>1085</v>
      </c>
      <c r="Y1947">
        <v>7</v>
      </c>
      <c r="Z1947" s="17" t="s">
        <v>443</v>
      </c>
      <c r="AA1947" s="17" t="s">
        <v>443</v>
      </c>
      <c r="AB1947" s="17" t="s">
        <v>444</v>
      </c>
      <c r="AC1947">
        <v>0</v>
      </c>
      <c r="AD1947">
        <v>0</v>
      </c>
      <c r="AE1947">
        <v>0</v>
      </c>
      <c r="AF1947">
        <v>2022</v>
      </c>
      <c r="AG1947" s="1">
        <v>44562</v>
      </c>
      <c r="AH1947" s="1">
        <v>44773</v>
      </c>
      <c r="AI1947" s="1">
        <v>44785</v>
      </c>
      <c r="AJ1947" s="17" t="s">
        <v>34</v>
      </c>
      <c r="AK1947" s="17" t="s">
        <v>35</v>
      </c>
      <c r="AL1947" s="17" t="s">
        <v>10388</v>
      </c>
      <c r="AM1947" s="17">
        <f>MONTH(EMPENHO[[#This Row],[data_empenho]])</f>
        <v>3</v>
      </c>
    </row>
    <row r="1948" spans="1:39" x14ac:dyDescent="0.25">
      <c r="A1948">
        <v>5</v>
      </c>
      <c r="B1948">
        <v>502</v>
      </c>
      <c r="C1948">
        <v>12</v>
      </c>
      <c r="D1948">
        <v>365</v>
      </c>
      <c r="E1948">
        <v>2</v>
      </c>
      <c r="F1948">
        <v>0</v>
      </c>
      <c r="G1948">
        <v>2030</v>
      </c>
      <c r="H1948" s="17" t="s">
        <v>4628</v>
      </c>
      <c r="I1948">
        <v>1</v>
      </c>
      <c r="J1948">
        <v>0</v>
      </c>
      <c r="K1948" s="17" t="s">
        <v>4635</v>
      </c>
      <c r="L1948" s="1">
        <v>44635</v>
      </c>
      <c r="M1948">
        <v>278.8</v>
      </c>
      <c r="N1948" s="17" t="s">
        <v>437</v>
      </c>
      <c r="O1948">
        <v>678</v>
      </c>
      <c r="P1948" s="17" t="s">
        <v>438</v>
      </c>
      <c r="Q1948">
        <v>0</v>
      </c>
      <c r="R1948" s="17" t="s">
        <v>1083</v>
      </c>
      <c r="S1948" s="17" t="s">
        <v>653</v>
      </c>
      <c r="T1948" s="17" t="s">
        <v>438</v>
      </c>
      <c r="U1948">
        <v>2</v>
      </c>
      <c r="V1948">
        <v>2022</v>
      </c>
      <c r="W1948" s="17" t="s">
        <v>4636</v>
      </c>
      <c r="X1948" s="17" t="s">
        <v>1085</v>
      </c>
      <c r="Y1948">
        <v>7</v>
      </c>
      <c r="Z1948" s="17" t="s">
        <v>443</v>
      </c>
      <c r="AA1948" s="17" t="s">
        <v>443</v>
      </c>
      <c r="AB1948" s="17" t="s">
        <v>444</v>
      </c>
      <c r="AC1948">
        <v>0</v>
      </c>
      <c r="AD1948">
        <v>0</v>
      </c>
      <c r="AE1948">
        <v>0</v>
      </c>
      <c r="AF1948">
        <v>2022</v>
      </c>
      <c r="AG1948" s="1">
        <v>44562</v>
      </c>
      <c r="AH1948" s="1">
        <v>44773</v>
      </c>
      <c r="AI1948" s="1">
        <v>44785</v>
      </c>
      <c r="AJ1948" s="17" t="s">
        <v>34</v>
      </c>
      <c r="AK1948" s="17" t="s">
        <v>35</v>
      </c>
      <c r="AL1948" s="17" t="s">
        <v>10388</v>
      </c>
      <c r="AM1948" s="17">
        <f>MONTH(EMPENHO[[#This Row],[data_empenho]])</f>
        <v>3</v>
      </c>
    </row>
    <row r="1949" spans="1:39" x14ac:dyDescent="0.25">
      <c r="A1949">
        <v>2</v>
      </c>
      <c r="B1949">
        <v>201</v>
      </c>
      <c r="C1949">
        <v>4</v>
      </c>
      <c r="D1949">
        <v>122</v>
      </c>
      <c r="E1949">
        <v>1</v>
      </c>
      <c r="F1949">
        <v>0</v>
      </c>
      <c r="G1949">
        <v>2078</v>
      </c>
      <c r="H1949" s="17" t="s">
        <v>3507</v>
      </c>
      <c r="I1949">
        <v>1</v>
      </c>
      <c r="J1949">
        <v>0</v>
      </c>
      <c r="K1949" s="17" t="s">
        <v>4637</v>
      </c>
      <c r="L1949" s="1">
        <v>44635</v>
      </c>
      <c r="M1949">
        <v>236</v>
      </c>
      <c r="N1949" s="17" t="s">
        <v>437</v>
      </c>
      <c r="O1949">
        <v>6315</v>
      </c>
      <c r="P1949" s="17" t="s">
        <v>438</v>
      </c>
      <c r="Q1949">
        <v>0</v>
      </c>
      <c r="R1949" s="17" t="s">
        <v>439</v>
      </c>
      <c r="S1949" s="17" t="s">
        <v>440</v>
      </c>
      <c r="T1949" s="17" t="s">
        <v>438</v>
      </c>
      <c r="U1949">
        <v>0</v>
      </c>
      <c r="V1949">
        <v>0</v>
      </c>
      <c r="W1949" s="17" t="s">
        <v>4638</v>
      </c>
      <c r="X1949" s="17" t="s">
        <v>465</v>
      </c>
      <c r="Y1949">
        <v>1</v>
      </c>
      <c r="Z1949" s="17" t="s">
        <v>443</v>
      </c>
      <c r="AA1949" s="17" t="s">
        <v>443</v>
      </c>
      <c r="AB1949" s="17" t="s">
        <v>444</v>
      </c>
      <c r="AC1949">
        <v>0</v>
      </c>
      <c r="AD1949">
        <v>0</v>
      </c>
      <c r="AE1949">
        <v>0</v>
      </c>
      <c r="AF1949">
        <v>2022</v>
      </c>
      <c r="AG1949" s="1">
        <v>44562</v>
      </c>
      <c r="AH1949" s="1">
        <v>44773</v>
      </c>
      <c r="AI1949" s="1">
        <v>44785</v>
      </c>
      <c r="AJ1949" s="17" t="s">
        <v>34</v>
      </c>
      <c r="AK1949" s="17" t="s">
        <v>35</v>
      </c>
      <c r="AL1949" s="17" t="s">
        <v>10388</v>
      </c>
      <c r="AM1949" s="17">
        <f>MONTH(EMPENHO[[#This Row],[data_empenho]])</f>
        <v>3</v>
      </c>
    </row>
    <row r="1950" spans="1:39" x14ac:dyDescent="0.25">
      <c r="A1950">
        <v>10</v>
      </c>
      <c r="B1950">
        <v>1002</v>
      </c>
      <c r="C1950">
        <v>20</v>
      </c>
      <c r="D1950">
        <v>608</v>
      </c>
      <c r="E1950">
        <v>4</v>
      </c>
      <c r="F1950">
        <v>0</v>
      </c>
      <c r="G1950">
        <v>2056</v>
      </c>
      <c r="H1950" s="17" t="s">
        <v>698</v>
      </c>
      <c r="I1950">
        <v>1</v>
      </c>
      <c r="J1950">
        <v>0</v>
      </c>
      <c r="K1950" s="17" t="s">
        <v>4639</v>
      </c>
      <c r="L1950" s="1">
        <v>44635</v>
      </c>
      <c r="M1950">
        <v>282</v>
      </c>
      <c r="N1950" s="17" t="s">
        <v>437</v>
      </c>
      <c r="O1950">
        <v>4298</v>
      </c>
      <c r="P1950" s="17" t="s">
        <v>438</v>
      </c>
      <c r="Q1950">
        <v>0</v>
      </c>
      <c r="R1950" s="17" t="s">
        <v>439</v>
      </c>
      <c r="S1950" s="17" t="s">
        <v>440</v>
      </c>
      <c r="T1950" s="17" t="s">
        <v>438</v>
      </c>
      <c r="U1950">
        <v>0</v>
      </c>
      <c r="V1950">
        <v>0</v>
      </c>
      <c r="W1950" s="17" t="s">
        <v>4640</v>
      </c>
      <c r="X1950" s="17" t="s">
        <v>465</v>
      </c>
      <c r="Y1950">
        <v>1</v>
      </c>
      <c r="Z1950" s="17" t="s">
        <v>443</v>
      </c>
      <c r="AA1950" s="17" t="s">
        <v>443</v>
      </c>
      <c r="AB1950" s="17" t="s">
        <v>444</v>
      </c>
      <c r="AC1950">
        <v>0</v>
      </c>
      <c r="AD1950">
        <v>0</v>
      </c>
      <c r="AE1950">
        <v>0</v>
      </c>
      <c r="AF1950">
        <v>2022</v>
      </c>
      <c r="AG1950" s="1">
        <v>44562</v>
      </c>
      <c r="AH1950" s="1">
        <v>44773</v>
      </c>
      <c r="AI1950" s="1">
        <v>44785</v>
      </c>
      <c r="AJ1950" s="17" t="s">
        <v>34</v>
      </c>
      <c r="AK1950" s="17" t="s">
        <v>35</v>
      </c>
      <c r="AL1950" s="17" t="s">
        <v>10388</v>
      </c>
      <c r="AM1950" s="17">
        <f>MONTH(EMPENHO[[#This Row],[data_empenho]])</f>
        <v>3</v>
      </c>
    </row>
    <row r="1951" spans="1:39" x14ac:dyDescent="0.25">
      <c r="A1951">
        <v>4</v>
      </c>
      <c r="B1951">
        <v>401</v>
      </c>
      <c r="C1951">
        <v>4</v>
      </c>
      <c r="D1951">
        <v>123</v>
      </c>
      <c r="E1951">
        <v>1</v>
      </c>
      <c r="F1951">
        <v>0</v>
      </c>
      <c r="G1951">
        <v>2075</v>
      </c>
      <c r="H1951" s="17" t="s">
        <v>779</v>
      </c>
      <c r="I1951">
        <v>1</v>
      </c>
      <c r="J1951">
        <v>0</v>
      </c>
      <c r="K1951" s="17" t="s">
        <v>4641</v>
      </c>
      <c r="L1951" s="1">
        <v>44635</v>
      </c>
      <c r="M1951">
        <v>424</v>
      </c>
      <c r="N1951" s="17" t="s">
        <v>437</v>
      </c>
      <c r="O1951">
        <v>5044</v>
      </c>
      <c r="P1951" s="17" t="s">
        <v>438</v>
      </c>
      <c r="Q1951">
        <v>0</v>
      </c>
      <c r="R1951" s="17" t="s">
        <v>439</v>
      </c>
      <c r="S1951" s="17" t="s">
        <v>440</v>
      </c>
      <c r="T1951" s="17" t="s">
        <v>438</v>
      </c>
      <c r="U1951">
        <v>0</v>
      </c>
      <c r="V1951">
        <v>0</v>
      </c>
      <c r="W1951" s="17" t="s">
        <v>4642</v>
      </c>
      <c r="X1951" s="17" t="s">
        <v>465</v>
      </c>
      <c r="Y1951">
        <v>1</v>
      </c>
      <c r="Z1951" s="17" t="s">
        <v>443</v>
      </c>
      <c r="AA1951" s="17" t="s">
        <v>443</v>
      </c>
      <c r="AB1951" s="17" t="s">
        <v>444</v>
      </c>
      <c r="AC1951">
        <v>0</v>
      </c>
      <c r="AD1951">
        <v>0</v>
      </c>
      <c r="AE1951">
        <v>0</v>
      </c>
      <c r="AF1951">
        <v>2022</v>
      </c>
      <c r="AG1951" s="1">
        <v>44562</v>
      </c>
      <c r="AH1951" s="1">
        <v>44773</v>
      </c>
      <c r="AI1951" s="1">
        <v>44785</v>
      </c>
      <c r="AJ1951" s="17" t="s">
        <v>34</v>
      </c>
      <c r="AK1951" s="17" t="s">
        <v>35</v>
      </c>
      <c r="AL1951" s="17" t="s">
        <v>10388</v>
      </c>
      <c r="AM1951" s="17">
        <f>MONTH(EMPENHO[[#This Row],[data_empenho]])</f>
        <v>3</v>
      </c>
    </row>
    <row r="1952" spans="1:39" x14ac:dyDescent="0.25">
      <c r="A1952">
        <v>8</v>
      </c>
      <c r="B1952">
        <v>801</v>
      </c>
      <c r="C1952">
        <v>10</v>
      </c>
      <c r="D1952">
        <v>301</v>
      </c>
      <c r="E1952">
        <v>6</v>
      </c>
      <c r="F1952">
        <v>0</v>
      </c>
      <c r="G1952">
        <v>2090</v>
      </c>
      <c r="H1952" s="17" t="s">
        <v>2043</v>
      </c>
      <c r="I1952">
        <v>40</v>
      </c>
      <c r="J1952">
        <v>0</v>
      </c>
      <c r="K1952" s="17" t="s">
        <v>4643</v>
      </c>
      <c r="L1952" s="1">
        <v>44635</v>
      </c>
      <c r="M1952">
        <v>900</v>
      </c>
      <c r="N1952" s="17" t="s">
        <v>437</v>
      </c>
      <c r="O1952">
        <v>6881</v>
      </c>
      <c r="P1952" s="17" t="s">
        <v>438</v>
      </c>
      <c r="Q1952">
        <v>0</v>
      </c>
      <c r="R1952" s="17" t="s">
        <v>480</v>
      </c>
      <c r="S1952" s="17" t="s">
        <v>653</v>
      </c>
      <c r="T1952" s="17" t="s">
        <v>438</v>
      </c>
      <c r="U1952">
        <v>23</v>
      </c>
      <c r="V1952">
        <v>2021</v>
      </c>
      <c r="W1952" s="17" t="s">
        <v>4644</v>
      </c>
      <c r="X1952" s="17" t="s">
        <v>482</v>
      </c>
      <c r="Y1952">
        <v>7</v>
      </c>
      <c r="Z1952" s="17" t="s">
        <v>443</v>
      </c>
      <c r="AA1952" s="17" t="s">
        <v>443</v>
      </c>
      <c r="AB1952" s="17" t="s">
        <v>444</v>
      </c>
      <c r="AC1952">
        <v>0</v>
      </c>
      <c r="AD1952">
        <v>0</v>
      </c>
      <c r="AE1952">
        <v>0</v>
      </c>
      <c r="AF1952">
        <v>2022</v>
      </c>
      <c r="AG1952" s="1">
        <v>44562</v>
      </c>
      <c r="AH1952" s="1">
        <v>44773</v>
      </c>
      <c r="AI1952" s="1">
        <v>44785</v>
      </c>
      <c r="AJ1952" s="17" t="s">
        <v>34</v>
      </c>
      <c r="AK1952" s="17" t="s">
        <v>35</v>
      </c>
      <c r="AL1952" s="17" t="s">
        <v>10388</v>
      </c>
      <c r="AM1952" s="17">
        <f>MONTH(EMPENHO[[#This Row],[data_empenho]])</f>
        <v>3</v>
      </c>
    </row>
    <row r="1953" spans="1:39" x14ac:dyDescent="0.25">
      <c r="A1953">
        <v>8</v>
      </c>
      <c r="B1953">
        <v>801</v>
      </c>
      <c r="C1953">
        <v>10</v>
      </c>
      <c r="D1953">
        <v>301</v>
      </c>
      <c r="E1953">
        <v>6</v>
      </c>
      <c r="F1953">
        <v>0</v>
      </c>
      <c r="G1953">
        <v>2092</v>
      </c>
      <c r="H1953" s="17" t="s">
        <v>587</v>
      </c>
      <c r="I1953">
        <v>40</v>
      </c>
      <c r="J1953">
        <v>0</v>
      </c>
      <c r="K1953" s="17" t="s">
        <v>4645</v>
      </c>
      <c r="L1953" s="1">
        <v>44635</v>
      </c>
      <c r="M1953">
        <v>599</v>
      </c>
      <c r="N1953" s="17" t="s">
        <v>437</v>
      </c>
      <c r="O1953">
        <v>5531</v>
      </c>
      <c r="P1953" s="17" t="s">
        <v>438</v>
      </c>
      <c r="Q1953">
        <v>0</v>
      </c>
      <c r="R1953" s="17" t="s">
        <v>480</v>
      </c>
      <c r="S1953" s="17" t="s">
        <v>653</v>
      </c>
      <c r="T1953" s="17" t="s">
        <v>438</v>
      </c>
      <c r="U1953">
        <v>7</v>
      </c>
      <c r="V1953">
        <v>2021</v>
      </c>
      <c r="W1953" s="17" t="s">
        <v>4646</v>
      </c>
      <c r="X1953" s="17" t="s">
        <v>482</v>
      </c>
      <c r="Y1953">
        <v>7</v>
      </c>
      <c r="Z1953" s="17" t="s">
        <v>443</v>
      </c>
      <c r="AA1953" s="17" t="s">
        <v>443</v>
      </c>
      <c r="AB1953" s="17" t="s">
        <v>444</v>
      </c>
      <c r="AC1953">
        <v>0</v>
      </c>
      <c r="AD1953">
        <v>0</v>
      </c>
      <c r="AE1953">
        <v>0</v>
      </c>
      <c r="AF1953">
        <v>2022</v>
      </c>
      <c r="AG1953" s="1">
        <v>44562</v>
      </c>
      <c r="AH1953" s="1">
        <v>44773</v>
      </c>
      <c r="AI1953" s="1">
        <v>44785</v>
      </c>
      <c r="AJ1953" s="17" t="s">
        <v>34</v>
      </c>
      <c r="AK1953" s="17" t="s">
        <v>35</v>
      </c>
      <c r="AL1953" s="17" t="s">
        <v>10388</v>
      </c>
      <c r="AM1953" s="17">
        <f>MONTH(EMPENHO[[#This Row],[data_empenho]])</f>
        <v>3</v>
      </c>
    </row>
    <row r="1954" spans="1:39" x14ac:dyDescent="0.25">
      <c r="A1954">
        <v>8</v>
      </c>
      <c r="B1954">
        <v>801</v>
      </c>
      <c r="C1954">
        <v>10</v>
      </c>
      <c r="D1954">
        <v>301</v>
      </c>
      <c r="E1954">
        <v>6</v>
      </c>
      <c r="F1954">
        <v>0</v>
      </c>
      <c r="G1954">
        <v>2092</v>
      </c>
      <c r="H1954" s="17" t="s">
        <v>587</v>
      </c>
      <c r="I1954">
        <v>40</v>
      </c>
      <c r="J1954">
        <v>0</v>
      </c>
      <c r="K1954" s="17" t="s">
        <v>4645</v>
      </c>
      <c r="L1954" s="1">
        <v>44736</v>
      </c>
      <c r="M1954">
        <v>-599</v>
      </c>
      <c r="N1954" s="17" t="s">
        <v>451</v>
      </c>
      <c r="O1954">
        <v>5531</v>
      </c>
      <c r="P1954" s="17" t="s">
        <v>438</v>
      </c>
      <c r="Q1954">
        <v>0</v>
      </c>
      <c r="R1954" s="17" t="s">
        <v>480</v>
      </c>
      <c r="S1954" s="17" t="s">
        <v>653</v>
      </c>
      <c r="T1954" s="17" t="s">
        <v>438</v>
      </c>
      <c r="U1954">
        <v>7</v>
      </c>
      <c r="V1954">
        <v>2021</v>
      </c>
      <c r="W1954" s="17" t="s">
        <v>8882</v>
      </c>
      <c r="X1954" s="17" t="s">
        <v>482</v>
      </c>
      <c r="Y1954">
        <v>7</v>
      </c>
      <c r="Z1954" s="17" t="s">
        <v>443</v>
      </c>
      <c r="AA1954" s="17" t="s">
        <v>443</v>
      </c>
      <c r="AB1954" s="17" t="s">
        <v>444</v>
      </c>
      <c r="AC1954">
        <v>0</v>
      </c>
      <c r="AD1954">
        <v>0</v>
      </c>
      <c r="AE1954">
        <v>0</v>
      </c>
      <c r="AF1954">
        <v>2022</v>
      </c>
      <c r="AG1954" s="1">
        <v>44562</v>
      </c>
      <c r="AH1954" s="1">
        <v>44773</v>
      </c>
      <c r="AI1954" s="1">
        <v>44785</v>
      </c>
      <c r="AJ1954" s="17" t="s">
        <v>34</v>
      </c>
      <c r="AK1954" s="17" t="s">
        <v>35</v>
      </c>
      <c r="AL1954" s="17" t="s">
        <v>10388</v>
      </c>
      <c r="AM1954" s="17">
        <f>MONTH(EMPENHO[[#This Row],[data_empenho]])</f>
        <v>6</v>
      </c>
    </row>
    <row r="1955" spans="1:39" x14ac:dyDescent="0.25">
      <c r="A1955">
        <v>8</v>
      </c>
      <c r="B1955">
        <v>801</v>
      </c>
      <c r="C1955">
        <v>10</v>
      </c>
      <c r="D1955">
        <v>303</v>
      </c>
      <c r="E1955">
        <v>8</v>
      </c>
      <c r="F1955">
        <v>0</v>
      </c>
      <c r="G1955">
        <v>2102</v>
      </c>
      <c r="H1955" s="17" t="s">
        <v>602</v>
      </c>
      <c r="I1955">
        <v>40</v>
      </c>
      <c r="J1955">
        <v>0</v>
      </c>
      <c r="K1955" s="17" t="s">
        <v>4647</v>
      </c>
      <c r="L1955" s="1">
        <v>44635</v>
      </c>
      <c r="M1955">
        <v>3000</v>
      </c>
      <c r="N1955" s="17" t="s">
        <v>437</v>
      </c>
      <c r="O1955">
        <v>4252</v>
      </c>
      <c r="P1955" s="17" t="s">
        <v>438</v>
      </c>
      <c r="Q1955">
        <v>0</v>
      </c>
      <c r="R1955" s="17" t="s">
        <v>439</v>
      </c>
      <c r="S1955" s="17" t="s">
        <v>440</v>
      </c>
      <c r="T1955" s="17" t="s">
        <v>438</v>
      </c>
      <c r="U1955">
        <v>0</v>
      </c>
      <c r="V1955">
        <v>0</v>
      </c>
      <c r="W1955" s="17" t="s">
        <v>4648</v>
      </c>
      <c r="X1955" s="17" t="s">
        <v>465</v>
      </c>
      <c r="Y1955">
        <v>1</v>
      </c>
      <c r="Z1955" s="17" t="s">
        <v>443</v>
      </c>
      <c r="AA1955" s="17" t="s">
        <v>443</v>
      </c>
      <c r="AB1955" s="17" t="s">
        <v>444</v>
      </c>
      <c r="AC1955">
        <v>0</v>
      </c>
      <c r="AD1955">
        <v>0</v>
      </c>
      <c r="AE1955">
        <v>0</v>
      </c>
      <c r="AF1955">
        <v>2022</v>
      </c>
      <c r="AG1955" s="1">
        <v>44562</v>
      </c>
      <c r="AH1955" s="1">
        <v>44773</v>
      </c>
      <c r="AI1955" s="1">
        <v>44785</v>
      </c>
      <c r="AJ1955" s="17" t="s">
        <v>34</v>
      </c>
      <c r="AK1955" s="17" t="s">
        <v>35</v>
      </c>
      <c r="AL1955" s="17" t="s">
        <v>10388</v>
      </c>
      <c r="AM1955" s="17">
        <f>MONTH(EMPENHO[[#This Row],[data_empenho]])</f>
        <v>3</v>
      </c>
    </row>
    <row r="1956" spans="1:39" x14ac:dyDescent="0.25">
      <c r="A1956">
        <v>8</v>
      </c>
      <c r="B1956">
        <v>801</v>
      </c>
      <c r="C1956">
        <v>10</v>
      </c>
      <c r="D1956">
        <v>303</v>
      </c>
      <c r="E1956">
        <v>8</v>
      </c>
      <c r="F1956">
        <v>0</v>
      </c>
      <c r="G1956">
        <v>2102</v>
      </c>
      <c r="H1956" s="17" t="s">
        <v>602</v>
      </c>
      <c r="I1956">
        <v>40</v>
      </c>
      <c r="J1956">
        <v>0</v>
      </c>
      <c r="K1956" s="17" t="s">
        <v>4647</v>
      </c>
      <c r="L1956" s="1">
        <v>44657</v>
      </c>
      <c r="M1956">
        <v>-500</v>
      </c>
      <c r="N1956" s="17" t="s">
        <v>451</v>
      </c>
      <c r="O1956">
        <v>4252</v>
      </c>
      <c r="P1956" s="17" t="s">
        <v>438</v>
      </c>
      <c r="Q1956">
        <v>0</v>
      </c>
      <c r="R1956" s="17" t="s">
        <v>439</v>
      </c>
      <c r="S1956" s="17" t="s">
        <v>440</v>
      </c>
      <c r="T1956" s="17" t="s">
        <v>438</v>
      </c>
      <c r="U1956">
        <v>0</v>
      </c>
      <c r="V1956">
        <v>0</v>
      </c>
      <c r="W1956" s="17" t="s">
        <v>790</v>
      </c>
      <c r="X1956" s="17" t="s">
        <v>465</v>
      </c>
      <c r="Y1956">
        <v>1</v>
      </c>
      <c r="Z1956" s="17" t="s">
        <v>443</v>
      </c>
      <c r="AA1956" s="17" t="s">
        <v>443</v>
      </c>
      <c r="AB1956" s="17" t="s">
        <v>444</v>
      </c>
      <c r="AC1956">
        <v>0</v>
      </c>
      <c r="AD1956">
        <v>0</v>
      </c>
      <c r="AE1956">
        <v>0</v>
      </c>
      <c r="AF1956">
        <v>2022</v>
      </c>
      <c r="AG1956" s="1">
        <v>44562</v>
      </c>
      <c r="AH1956" s="1">
        <v>44773</v>
      </c>
      <c r="AI1956" s="1">
        <v>44785</v>
      </c>
      <c r="AJ1956" s="17" t="s">
        <v>34</v>
      </c>
      <c r="AK1956" s="17" t="s">
        <v>35</v>
      </c>
      <c r="AL1956" s="17" t="s">
        <v>10388</v>
      </c>
      <c r="AM1956" s="17">
        <f>MONTH(EMPENHO[[#This Row],[data_empenho]])</f>
        <v>4</v>
      </c>
    </row>
    <row r="1957" spans="1:39" x14ac:dyDescent="0.25">
      <c r="A1957">
        <v>4</v>
      </c>
      <c r="B1957">
        <v>401</v>
      </c>
      <c r="C1957">
        <v>4</v>
      </c>
      <c r="D1957">
        <v>123</v>
      </c>
      <c r="E1957">
        <v>1</v>
      </c>
      <c r="F1957">
        <v>0</v>
      </c>
      <c r="G1957">
        <v>2075</v>
      </c>
      <c r="H1957" s="17" t="s">
        <v>445</v>
      </c>
      <c r="I1957">
        <v>1</v>
      </c>
      <c r="J1957">
        <v>0</v>
      </c>
      <c r="K1957" s="17" t="s">
        <v>4649</v>
      </c>
      <c r="L1957" s="1">
        <v>44636</v>
      </c>
      <c r="M1957">
        <v>350</v>
      </c>
      <c r="N1957" s="17" t="s">
        <v>437</v>
      </c>
      <c r="O1957">
        <v>450</v>
      </c>
      <c r="P1957" s="17" t="s">
        <v>438</v>
      </c>
      <c r="Q1957">
        <v>0</v>
      </c>
      <c r="R1957" s="17" t="s">
        <v>439</v>
      </c>
      <c r="S1957" s="17" t="s">
        <v>440</v>
      </c>
      <c r="T1957" s="17" t="s">
        <v>438</v>
      </c>
      <c r="U1957">
        <v>0</v>
      </c>
      <c r="V1957">
        <v>0</v>
      </c>
      <c r="W1957" s="17" t="s">
        <v>4650</v>
      </c>
      <c r="X1957" s="17" t="s">
        <v>442</v>
      </c>
      <c r="Y1957">
        <v>0</v>
      </c>
      <c r="Z1957" s="17" t="s">
        <v>486</v>
      </c>
      <c r="AA1957" s="17" t="s">
        <v>443</v>
      </c>
      <c r="AB1957" s="17" t="s">
        <v>444</v>
      </c>
      <c r="AC1957">
        <v>0</v>
      </c>
      <c r="AD1957">
        <v>0</v>
      </c>
      <c r="AE1957">
        <v>0</v>
      </c>
      <c r="AF1957">
        <v>2022</v>
      </c>
      <c r="AG1957" s="1">
        <v>44562</v>
      </c>
      <c r="AH1957" s="1">
        <v>44773</v>
      </c>
      <c r="AI1957" s="1">
        <v>44785</v>
      </c>
      <c r="AJ1957" s="17" t="s">
        <v>34</v>
      </c>
      <c r="AK1957" s="17" t="s">
        <v>35</v>
      </c>
      <c r="AL1957" s="17" t="s">
        <v>10388</v>
      </c>
      <c r="AM1957" s="17">
        <f>MONTH(EMPENHO[[#This Row],[data_empenho]])</f>
        <v>3</v>
      </c>
    </row>
    <row r="1958" spans="1:39" x14ac:dyDescent="0.25">
      <c r="A1958">
        <v>8</v>
      </c>
      <c r="B1958">
        <v>801</v>
      </c>
      <c r="C1958">
        <v>10</v>
      </c>
      <c r="D1958">
        <v>122</v>
      </c>
      <c r="E1958">
        <v>5</v>
      </c>
      <c r="F1958">
        <v>0</v>
      </c>
      <c r="G1958">
        <v>2084</v>
      </c>
      <c r="H1958" s="17" t="s">
        <v>445</v>
      </c>
      <c r="I1958">
        <v>40</v>
      </c>
      <c r="J1958">
        <v>0</v>
      </c>
      <c r="K1958" s="17" t="s">
        <v>4651</v>
      </c>
      <c r="L1958" s="1">
        <v>44636</v>
      </c>
      <c r="M1958">
        <v>55</v>
      </c>
      <c r="N1958" s="17" t="s">
        <v>437</v>
      </c>
      <c r="O1958">
        <v>3567</v>
      </c>
      <c r="P1958" s="17" t="s">
        <v>438</v>
      </c>
      <c r="Q1958">
        <v>0</v>
      </c>
      <c r="R1958" s="17" t="s">
        <v>439</v>
      </c>
      <c r="S1958" s="17" t="s">
        <v>440</v>
      </c>
      <c r="T1958" s="17" t="s">
        <v>438</v>
      </c>
      <c r="U1958">
        <v>0</v>
      </c>
      <c r="V1958">
        <v>0</v>
      </c>
      <c r="W1958" s="17" t="s">
        <v>4652</v>
      </c>
      <c r="X1958" s="17" t="s">
        <v>442</v>
      </c>
      <c r="Y1958">
        <v>0</v>
      </c>
      <c r="Z1958" s="17" t="s">
        <v>486</v>
      </c>
      <c r="AA1958" s="17" t="s">
        <v>443</v>
      </c>
      <c r="AB1958" s="17" t="s">
        <v>444</v>
      </c>
      <c r="AC1958">
        <v>0</v>
      </c>
      <c r="AD1958">
        <v>0</v>
      </c>
      <c r="AE1958">
        <v>0</v>
      </c>
      <c r="AF1958">
        <v>2022</v>
      </c>
      <c r="AG1958" s="1">
        <v>44562</v>
      </c>
      <c r="AH1958" s="1">
        <v>44773</v>
      </c>
      <c r="AI1958" s="1">
        <v>44785</v>
      </c>
      <c r="AJ1958" s="17" t="s">
        <v>34</v>
      </c>
      <c r="AK1958" s="17" t="s">
        <v>35</v>
      </c>
      <c r="AL1958" s="17" t="s">
        <v>10388</v>
      </c>
      <c r="AM1958" s="17">
        <f>MONTH(EMPENHO[[#This Row],[data_empenho]])</f>
        <v>3</v>
      </c>
    </row>
    <row r="1959" spans="1:39" x14ac:dyDescent="0.25">
      <c r="A1959">
        <v>8</v>
      </c>
      <c r="B1959">
        <v>801</v>
      </c>
      <c r="C1959">
        <v>10</v>
      </c>
      <c r="D1959">
        <v>303</v>
      </c>
      <c r="E1959">
        <v>8</v>
      </c>
      <c r="F1959">
        <v>0</v>
      </c>
      <c r="G1959">
        <v>2099</v>
      </c>
      <c r="H1959" s="17" t="s">
        <v>1060</v>
      </c>
      <c r="I1959">
        <v>40</v>
      </c>
      <c r="J1959">
        <v>0</v>
      </c>
      <c r="K1959" s="17" t="s">
        <v>4653</v>
      </c>
      <c r="L1959" s="1">
        <v>44636</v>
      </c>
      <c r="M1959">
        <v>600</v>
      </c>
      <c r="N1959" s="17" t="s">
        <v>437</v>
      </c>
      <c r="O1959">
        <v>5658</v>
      </c>
      <c r="P1959" s="17" t="s">
        <v>438</v>
      </c>
      <c r="Q1959">
        <v>0</v>
      </c>
      <c r="R1959" s="17" t="s">
        <v>439</v>
      </c>
      <c r="S1959" s="17" t="s">
        <v>440</v>
      </c>
      <c r="T1959" s="17" t="s">
        <v>438</v>
      </c>
      <c r="U1959">
        <v>0</v>
      </c>
      <c r="V1959">
        <v>0</v>
      </c>
      <c r="W1959" s="17" t="s">
        <v>4654</v>
      </c>
      <c r="X1959" s="17" t="s">
        <v>465</v>
      </c>
      <c r="Y1959">
        <v>1</v>
      </c>
      <c r="Z1959" s="17" t="s">
        <v>443</v>
      </c>
      <c r="AA1959" s="17" t="s">
        <v>443</v>
      </c>
      <c r="AB1959" s="17" t="s">
        <v>444</v>
      </c>
      <c r="AC1959">
        <v>0</v>
      </c>
      <c r="AD1959">
        <v>0</v>
      </c>
      <c r="AE1959">
        <v>0</v>
      </c>
      <c r="AF1959">
        <v>2022</v>
      </c>
      <c r="AG1959" s="1">
        <v>44562</v>
      </c>
      <c r="AH1959" s="1">
        <v>44773</v>
      </c>
      <c r="AI1959" s="1">
        <v>44785</v>
      </c>
      <c r="AJ1959" s="17" t="s">
        <v>34</v>
      </c>
      <c r="AK1959" s="17" t="s">
        <v>35</v>
      </c>
      <c r="AL1959" s="17" t="s">
        <v>10388</v>
      </c>
      <c r="AM1959" s="17">
        <f>MONTH(EMPENHO[[#This Row],[data_empenho]])</f>
        <v>3</v>
      </c>
    </row>
    <row r="1960" spans="1:39" x14ac:dyDescent="0.25">
      <c r="A1960">
        <v>8</v>
      </c>
      <c r="B1960">
        <v>801</v>
      </c>
      <c r="C1960">
        <v>10</v>
      </c>
      <c r="D1960">
        <v>301</v>
      </c>
      <c r="E1960">
        <v>6</v>
      </c>
      <c r="F1960">
        <v>0</v>
      </c>
      <c r="G1960">
        <v>2105</v>
      </c>
      <c r="H1960" s="17" t="s">
        <v>828</v>
      </c>
      <c r="I1960">
        <v>40</v>
      </c>
      <c r="J1960">
        <v>0</v>
      </c>
      <c r="K1960" s="17" t="s">
        <v>4655</v>
      </c>
      <c r="L1960" s="1">
        <v>44636</v>
      </c>
      <c r="M1960">
        <v>430</v>
      </c>
      <c r="N1960" s="17" t="s">
        <v>437</v>
      </c>
      <c r="O1960">
        <v>4959</v>
      </c>
      <c r="P1960" s="17" t="s">
        <v>438</v>
      </c>
      <c r="Q1960">
        <v>0</v>
      </c>
      <c r="R1960" s="17" t="s">
        <v>439</v>
      </c>
      <c r="S1960" s="17" t="s">
        <v>440</v>
      </c>
      <c r="T1960" s="17" t="s">
        <v>438</v>
      </c>
      <c r="U1960">
        <v>0</v>
      </c>
      <c r="V1960">
        <v>0</v>
      </c>
      <c r="W1960" s="17" t="s">
        <v>4656</v>
      </c>
      <c r="X1960" s="17" t="s">
        <v>465</v>
      </c>
      <c r="Y1960">
        <v>1</v>
      </c>
      <c r="Z1960" s="17" t="s">
        <v>443</v>
      </c>
      <c r="AA1960" s="17" t="s">
        <v>443</v>
      </c>
      <c r="AB1960" s="17" t="s">
        <v>444</v>
      </c>
      <c r="AC1960">
        <v>0</v>
      </c>
      <c r="AD1960">
        <v>0</v>
      </c>
      <c r="AE1960">
        <v>0</v>
      </c>
      <c r="AF1960">
        <v>2022</v>
      </c>
      <c r="AG1960" s="1">
        <v>44562</v>
      </c>
      <c r="AH1960" s="1">
        <v>44773</v>
      </c>
      <c r="AI1960" s="1">
        <v>44785</v>
      </c>
      <c r="AJ1960" s="17" t="s">
        <v>34</v>
      </c>
      <c r="AK1960" s="17" t="s">
        <v>35</v>
      </c>
      <c r="AL1960" s="17" t="s">
        <v>10388</v>
      </c>
      <c r="AM1960" s="17">
        <f>MONTH(EMPENHO[[#This Row],[data_empenho]])</f>
        <v>3</v>
      </c>
    </row>
    <row r="1961" spans="1:39" x14ac:dyDescent="0.25">
      <c r="A1961">
        <v>6</v>
      </c>
      <c r="B1961">
        <v>603</v>
      </c>
      <c r="C1961">
        <v>26</v>
      </c>
      <c r="D1961">
        <v>782</v>
      </c>
      <c r="E1961">
        <v>17</v>
      </c>
      <c r="F1961">
        <v>0</v>
      </c>
      <c r="G1961">
        <v>2073</v>
      </c>
      <c r="H1961" s="17" t="s">
        <v>828</v>
      </c>
      <c r="I1961">
        <v>1</v>
      </c>
      <c r="J1961">
        <v>0</v>
      </c>
      <c r="K1961" s="17" t="s">
        <v>4657</v>
      </c>
      <c r="L1961" s="1">
        <v>44636</v>
      </c>
      <c r="M1961">
        <v>62</v>
      </c>
      <c r="N1961" s="17" t="s">
        <v>437</v>
      </c>
      <c r="O1961">
        <v>7417</v>
      </c>
      <c r="P1961" s="17" t="s">
        <v>438</v>
      </c>
      <c r="Q1961">
        <v>0</v>
      </c>
      <c r="R1961" s="17" t="s">
        <v>439</v>
      </c>
      <c r="S1961" s="17" t="s">
        <v>440</v>
      </c>
      <c r="T1961" s="17" t="s">
        <v>438</v>
      </c>
      <c r="U1961">
        <v>0</v>
      </c>
      <c r="V1961">
        <v>0</v>
      </c>
      <c r="W1961" s="17" t="s">
        <v>4658</v>
      </c>
      <c r="X1961" s="17" t="s">
        <v>465</v>
      </c>
      <c r="Y1961">
        <v>1</v>
      </c>
      <c r="Z1961" s="17" t="s">
        <v>443</v>
      </c>
      <c r="AA1961" s="17" t="s">
        <v>443</v>
      </c>
      <c r="AB1961" s="17" t="s">
        <v>444</v>
      </c>
      <c r="AC1961">
        <v>0</v>
      </c>
      <c r="AD1961">
        <v>0</v>
      </c>
      <c r="AE1961">
        <v>0</v>
      </c>
      <c r="AF1961">
        <v>2022</v>
      </c>
      <c r="AG1961" s="1">
        <v>44562</v>
      </c>
      <c r="AH1961" s="1">
        <v>44773</v>
      </c>
      <c r="AI1961" s="1">
        <v>44785</v>
      </c>
      <c r="AJ1961" s="17" t="s">
        <v>34</v>
      </c>
      <c r="AK1961" s="17" t="s">
        <v>35</v>
      </c>
      <c r="AL1961" s="17" t="s">
        <v>10388</v>
      </c>
      <c r="AM1961" s="17">
        <f>MONTH(EMPENHO[[#This Row],[data_empenho]])</f>
        <v>3</v>
      </c>
    </row>
    <row r="1962" spans="1:39" x14ac:dyDescent="0.25">
      <c r="A1962">
        <v>10</v>
      </c>
      <c r="B1962">
        <v>1002</v>
      </c>
      <c r="C1962">
        <v>20</v>
      </c>
      <c r="D1962">
        <v>608</v>
      </c>
      <c r="E1962">
        <v>4</v>
      </c>
      <c r="F1962">
        <v>0</v>
      </c>
      <c r="G1962">
        <v>2056</v>
      </c>
      <c r="H1962" s="17" t="s">
        <v>698</v>
      </c>
      <c r="I1962">
        <v>1</v>
      </c>
      <c r="J1962">
        <v>0</v>
      </c>
      <c r="K1962" s="17" t="s">
        <v>4659</v>
      </c>
      <c r="L1962" s="1">
        <v>44636</v>
      </c>
      <c r="M1962">
        <v>650</v>
      </c>
      <c r="N1962" s="17" t="s">
        <v>437</v>
      </c>
      <c r="O1962">
        <v>7809</v>
      </c>
      <c r="P1962" s="17" t="s">
        <v>438</v>
      </c>
      <c r="Q1962">
        <v>0</v>
      </c>
      <c r="R1962" s="17" t="s">
        <v>439</v>
      </c>
      <c r="S1962" s="17" t="s">
        <v>440</v>
      </c>
      <c r="T1962" s="17" t="s">
        <v>438</v>
      </c>
      <c r="U1962">
        <v>0</v>
      </c>
      <c r="V1962">
        <v>0</v>
      </c>
      <c r="W1962" s="17" t="s">
        <v>4660</v>
      </c>
      <c r="X1962" s="17" t="s">
        <v>465</v>
      </c>
      <c r="Y1962">
        <v>1</v>
      </c>
      <c r="Z1962" s="17" t="s">
        <v>443</v>
      </c>
      <c r="AA1962" s="17" t="s">
        <v>443</v>
      </c>
      <c r="AB1962" s="17" t="s">
        <v>444</v>
      </c>
      <c r="AC1962">
        <v>0</v>
      </c>
      <c r="AD1962">
        <v>0</v>
      </c>
      <c r="AE1962">
        <v>0</v>
      </c>
      <c r="AF1962">
        <v>2022</v>
      </c>
      <c r="AG1962" s="1">
        <v>44562</v>
      </c>
      <c r="AH1962" s="1">
        <v>44773</v>
      </c>
      <c r="AI1962" s="1">
        <v>44785</v>
      </c>
      <c r="AJ1962" s="17" t="s">
        <v>34</v>
      </c>
      <c r="AK1962" s="17" t="s">
        <v>35</v>
      </c>
      <c r="AL1962" s="17" t="s">
        <v>10388</v>
      </c>
      <c r="AM1962" s="17">
        <f>MONTH(EMPENHO[[#This Row],[data_empenho]])</f>
        <v>3</v>
      </c>
    </row>
    <row r="1963" spans="1:39" x14ac:dyDescent="0.25">
      <c r="A1963">
        <v>5</v>
      </c>
      <c r="B1963">
        <v>502</v>
      </c>
      <c r="C1963">
        <v>12</v>
      </c>
      <c r="D1963">
        <v>361</v>
      </c>
      <c r="E1963">
        <v>2</v>
      </c>
      <c r="F1963">
        <v>0</v>
      </c>
      <c r="G1963">
        <v>2031</v>
      </c>
      <c r="H1963" s="17" t="s">
        <v>682</v>
      </c>
      <c r="I1963">
        <v>1014</v>
      </c>
      <c r="J1963">
        <v>0</v>
      </c>
      <c r="K1963" s="17" t="s">
        <v>4661</v>
      </c>
      <c r="L1963" s="1">
        <v>44636</v>
      </c>
      <c r="M1963">
        <v>950</v>
      </c>
      <c r="N1963" s="17" t="s">
        <v>437</v>
      </c>
      <c r="O1963">
        <v>8365</v>
      </c>
      <c r="P1963" s="17" t="s">
        <v>438</v>
      </c>
      <c r="Q1963">
        <v>0</v>
      </c>
      <c r="R1963" s="17" t="s">
        <v>439</v>
      </c>
      <c r="S1963" s="17" t="s">
        <v>440</v>
      </c>
      <c r="T1963" s="17" t="s">
        <v>438</v>
      </c>
      <c r="U1963">
        <v>0</v>
      </c>
      <c r="V1963">
        <v>0</v>
      </c>
      <c r="W1963" s="17" t="s">
        <v>4662</v>
      </c>
      <c r="X1963" s="17" t="s">
        <v>465</v>
      </c>
      <c r="Y1963">
        <v>1</v>
      </c>
      <c r="Z1963" s="17" t="s">
        <v>443</v>
      </c>
      <c r="AA1963" s="17" t="s">
        <v>443</v>
      </c>
      <c r="AB1963" s="17" t="s">
        <v>444</v>
      </c>
      <c r="AC1963">
        <v>0</v>
      </c>
      <c r="AD1963">
        <v>0</v>
      </c>
      <c r="AE1963">
        <v>0</v>
      </c>
      <c r="AF1963">
        <v>2022</v>
      </c>
      <c r="AG1963" s="1">
        <v>44562</v>
      </c>
      <c r="AH1963" s="1">
        <v>44773</v>
      </c>
      <c r="AI1963" s="1">
        <v>44785</v>
      </c>
      <c r="AJ1963" s="17" t="s">
        <v>34</v>
      </c>
      <c r="AK1963" s="17" t="s">
        <v>35</v>
      </c>
      <c r="AL1963" s="17" t="s">
        <v>10388</v>
      </c>
      <c r="AM1963" s="17">
        <f>MONTH(EMPENHO[[#This Row],[data_empenho]])</f>
        <v>3</v>
      </c>
    </row>
    <row r="1964" spans="1:39" x14ac:dyDescent="0.25">
      <c r="A1964">
        <v>9</v>
      </c>
      <c r="B1964">
        <v>902</v>
      </c>
      <c r="C1964">
        <v>8</v>
      </c>
      <c r="D1964">
        <v>244</v>
      </c>
      <c r="E1964">
        <v>11</v>
      </c>
      <c r="F1964">
        <v>0</v>
      </c>
      <c r="G1964">
        <v>1004</v>
      </c>
      <c r="H1964" s="17" t="s">
        <v>981</v>
      </c>
      <c r="I1964">
        <v>1103</v>
      </c>
      <c r="J1964">
        <v>0</v>
      </c>
      <c r="K1964" s="17" t="s">
        <v>4663</v>
      </c>
      <c r="L1964" s="1">
        <v>44636</v>
      </c>
      <c r="M1964">
        <v>698.58</v>
      </c>
      <c r="N1964" s="17" t="s">
        <v>437</v>
      </c>
      <c r="O1964">
        <v>678</v>
      </c>
      <c r="P1964" s="17" t="s">
        <v>438</v>
      </c>
      <c r="Q1964">
        <v>0</v>
      </c>
      <c r="R1964" s="17" t="s">
        <v>480</v>
      </c>
      <c r="S1964" s="17" t="s">
        <v>653</v>
      </c>
      <c r="T1964" s="17" t="s">
        <v>438</v>
      </c>
      <c r="U1964">
        <v>19</v>
      </c>
      <c r="V1964">
        <v>2021</v>
      </c>
      <c r="W1964" s="17" t="s">
        <v>4664</v>
      </c>
      <c r="X1964" s="17" t="s">
        <v>482</v>
      </c>
      <c r="Y1964">
        <v>7</v>
      </c>
      <c r="Z1964" s="17" t="s">
        <v>443</v>
      </c>
      <c r="AA1964" s="17" t="s">
        <v>443</v>
      </c>
      <c r="AB1964" s="17" t="s">
        <v>444</v>
      </c>
      <c r="AC1964">
        <v>0</v>
      </c>
      <c r="AD1964">
        <v>0</v>
      </c>
      <c r="AE1964">
        <v>0</v>
      </c>
      <c r="AF1964">
        <v>2022</v>
      </c>
      <c r="AG1964" s="1">
        <v>44562</v>
      </c>
      <c r="AH1964" s="1">
        <v>44773</v>
      </c>
      <c r="AI1964" s="1">
        <v>44785</v>
      </c>
      <c r="AJ1964" s="17" t="s">
        <v>34</v>
      </c>
      <c r="AK1964" s="17" t="s">
        <v>35</v>
      </c>
      <c r="AL1964" s="17" t="s">
        <v>10388</v>
      </c>
      <c r="AM1964" s="17">
        <f>MONTH(EMPENHO[[#This Row],[data_empenho]])</f>
        <v>3</v>
      </c>
    </row>
    <row r="1965" spans="1:39" x14ac:dyDescent="0.25">
      <c r="A1965">
        <v>9</v>
      </c>
      <c r="B1965">
        <v>902</v>
      </c>
      <c r="C1965">
        <v>8</v>
      </c>
      <c r="D1965">
        <v>244</v>
      </c>
      <c r="E1965">
        <v>11</v>
      </c>
      <c r="F1965">
        <v>0</v>
      </c>
      <c r="G1965">
        <v>1004</v>
      </c>
      <c r="H1965" s="17" t="s">
        <v>981</v>
      </c>
      <c r="I1965">
        <v>1103</v>
      </c>
      <c r="J1965">
        <v>0</v>
      </c>
      <c r="K1965" s="17" t="s">
        <v>4665</v>
      </c>
      <c r="L1965" s="1">
        <v>44636</v>
      </c>
      <c r="M1965">
        <v>327.08</v>
      </c>
      <c r="N1965" s="17" t="s">
        <v>437</v>
      </c>
      <c r="O1965">
        <v>678</v>
      </c>
      <c r="P1965" s="17" t="s">
        <v>438</v>
      </c>
      <c r="Q1965">
        <v>0</v>
      </c>
      <c r="R1965" s="17" t="s">
        <v>480</v>
      </c>
      <c r="S1965" s="17" t="s">
        <v>653</v>
      </c>
      <c r="T1965" s="17" t="s">
        <v>438</v>
      </c>
      <c r="U1965">
        <v>19</v>
      </c>
      <c r="V1965">
        <v>2021</v>
      </c>
      <c r="W1965" s="17" t="s">
        <v>4666</v>
      </c>
      <c r="X1965" s="17" t="s">
        <v>482</v>
      </c>
      <c r="Y1965">
        <v>7</v>
      </c>
      <c r="Z1965" s="17" t="s">
        <v>443</v>
      </c>
      <c r="AA1965" s="17" t="s">
        <v>443</v>
      </c>
      <c r="AB1965" s="17" t="s">
        <v>444</v>
      </c>
      <c r="AC1965">
        <v>0</v>
      </c>
      <c r="AD1965">
        <v>0</v>
      </c>
      <c r="AE1965">
        <v>0</v>
      </c>
      <c r="AF1965">
        <v>2022</v>
      </c>
      <c r="AG1965" s="1">
        <v>44562</v>
      </c>
      <c r="AH1965" s="1">
        <v>44773</v>
      </c>
      <c r="AI1965" s="1">
        <v>44785</v>
      </c>
      <c r="AJ1965" s="17" t="s">
        <v>34</v>
      </c>
      <c r="AK1965" s="17" t="s">
        <v>35</v>
      </c>
      <c r="AL1965" s="17" t="s">
        <v>10388</v>
      </c>
      <c r="AM1965" s="17">
        <f>MONTH(EMPENHO[[#This Row],[data_empenho]])</f>
        <v>3</v>
      </c>
    </row>
    <row r="1966" spans="1:39" x14ac:dyDescent="0.25">
      <c r="A1966">
        <v>9</v>
      </c>
      <c r="B1966">
        <v>902</v>
      </c>
      <c r="C1966">
        <v>8</v>
      </c>
      <c r="D1966">
        <v>244</v>
      </c>
      <c r="E1966">
        <v>11</v>
      </c>
      <c r="F1966">
        <v>0</v>
      </c>
      <c r="G1966">
        <v>1004</v>
      </c>
      <c r="H1966" s="17" t="s">
        <v>981</v>
      </c>
      <c r="I1966">
        <v>1103</v>
      </c>
      <c r="J1966">
        <v>0</v>
      </c>
      <c r="K1966" s="17" t="s">
        <v>4667</v>
      </c>
      <c r="L1966" s="1">
        <v>44636</v>
      </c>
      <c r="M1966">
        <v>145.47999999999999</v>
      </c>
      <c r="N1966" s="17" t="s">
        <v>437</v>
      </c>
      <c r="O1966">
        <v>678</v>
      </c>
      <c r="P1966" s="17" t="s">
        <v>438</v>
      </c>
      <c r="Q1966">
        <v>0</v>
      </c>
      <c r="R1966" s="17" t="s">
        <v>480</v>
      </c>
      <c r="S1966" s="17" t="s">
        <v>653</v>
      </c>
      <c r="T1966" s="17" t="s">
        <v>438</v>
      </c>
      <c r="U1966">
        <v>19</v>
      </c>
      <c r="V1966">
        <v>2021</v>
      </c>
      <c r="W1966" s="17" t="s">
        <v>4668</v>
      </c>
      <c r="X1966" s="17" t="s">
        <v>482</v>
      </c>
      <c r="Y1966">
        <v>7</v>
      </c>
      <c r="Z1966" s="17" t="s">
        <v>443</v>
      </c>
      <c r="AA1966" s="17" t="s">
        <v>443</v>
      </c>
      <c r="AB1966" s="17" t="s">
        <v>444</v>
      </c>
      <c r="AC1966">
        <v>0</v>
      </c>
      <c r="AD1966">
        <v>0</v>
      </c>
      <c r="AE1966">
        <v>0</v>
      </c>
      <c r="AF1966">
        <v>2022</v>
      </c>
      <c r="AG1966" s="1">
        <v>44562</v>
      </c>
      <c r="AH1966" s="1">
        <v>44773</v>
      </c>
      <c r="AI1966" s="1">
        <v>44785</v>
      </c>
      <c r="AJ1966" s="17" t="s">
        <v>34</v>
      </c>
      <c r="AK1966" s="17" t="s">
        <v>35</v>
      </c>
      <c r="AL1966" s="17" t="s">
        <v>10388</v>
      </c>
      <c r="AM1966" s="17">
        <f>MONTH(EMPENHO[[#This Row],[data_empenho]])</f>
        <v>3</v>
      </c>
    </row>
    <row r="1967" spans="1:39" x14ac:dyDescent="0.25">
      <c r="A1967">
        <v>9</v>
      </c>
      <c r="B1967">
        <v>902</v>
      </c>
      <c r="C1967">
        <v>8</v>
      </c>
      <c r="D1967">
        <v>244</v>
      </c>
      <c r="E1967">
        <v>11</v>
      </c>
      <c r="F1967">
        <v>0</v>
      </c>
      <c r="G1967">
        <v>1004</v>
      </c>
      <c r="H1967" s="17" t="s">
        <v>981</v>
      </c>
      <c r="I1967">
        <v>1103</v>
      </c>
      <c r="J1967">
        <v>0</v>
      </c>
      <c r="K1967" s="17" t="s">
        <v>4669</v>
      </c>
      <c r="L1967" s="1">
        <v>44636</v>
      </c>
      <c r="M1967">
        <v>4263.12</v>
      </c>
      <c r="N1967" s="17" t="s">
        <v>437</v>
      </c>
      <c r="O1967">
        <v>678</v>
      </c>
      <c r="P1967" s="17" t="s">
        <v>438</v>
      </c>
      <c r="Q1967">
        <v>0</v>
      </c>
      <c r="R1967" s="17" t="s">
        <v>480</v>
      </c>
      <c r="S1967" s="17" t="s">
        <v>653</v>
      </c>
      <c r="T1967" s="17" t="s">
        <v>438</v>
      </c>
      <c r="U1967">
        <v>19</v>
      </c>
      <c r="V1967">
        <v>2021</v>
      </c>
      <c r="W1967" s="17" t="s">
        <v>4670</v>
      </c>
      <c r="X1967" s="17" t="s">
        <v>482</v>
      </c>
      <c r="Y1967">
        <v>7</v>
      </c>
      <c r="Z1967" s="17" t="s">
        <v>443</v>
      </c>
      <c r="AA1967" s="17" t="s">
        <v>443</v>
      </c>
      <c r="AB1967" s="17" t="s">
        <v>444</v>
      </c>
      <c r="AC1967">
        <v>0</v>
      </c>
      <c r="AD1967">
        <v>0</v>
      </c>
      <c r="AE1967">
        <v>0</v>
      </c>
      <c r="AF1967">
        <v>2022</v>
      </c>
      <c r="AG1967" s="1">
        <v>44562</v>
      </c>
      <c r="AH1967" s="1">
        <v>44773</v>
      </c>
      <c r="AI1967" s="1">
        <v>44785</v>
      </c>
      <c r="AJ1967" s="17" t="s">
        <v>34</v>
      </c>
      <c r="AK1967" s="17" t="s">
        <v>35</v>
      </c>
      <c r="AL1967" s="17" t="s">
        <v>10388</v>
      </c>
      <c r="AM1967" s="17">
        <f>MONTH(EMPENHO[[#This Row],[data_empenho]])</f>
        <v>3</v>
      </c>
    </row>
    <row r="1968" spans="1:39" x14ac:dyDescent="0.25">
      <c r="A1968">
        <v>5</v>
      </c>
      <c r="B1968">
        <v>502</v>
      </c>
      <c r="C1968">
        <v>12</v>
      </c>
      <c r="D1968">
        <v>782</v>
      </c>
      <c r="E1968">
        <v>2</v>
      </c>
      <c r="F1968">
        <v>0</v>
      </c>
      <c r="G1968">
        <v>2035</v>
      </c>
      <c r="H1968" s="17" t="s">
        <v>682</v>
      </c>
      <c r="I1968">
        <v>20</v>
      </c>
      <c r="J1968">
        <v>0</v>
      </c>
      <c r="K1968" s="17" t="s">
        <v>4671</v>
      </c>
      <c r="L1968" s="1">
        <v>44636</v>
      </c>
      <c r="M1968">
        <v>700</v>
      </c>
      <c r="N1968" s="17" t="s">
        <v>437</v>
      </c>
      <c r="O1968">
        <v>6265</v>
      </c>
      <c r="P1968" s="17" t="s">
        <v>438</v>
      </c>
      <c r="Q1968">
        <v>0</v>
      </c>
      <c r="R1968" s="17" t="s">
        <v>439</v>
      </c>
      <c r="S1968" s="17" t="s">
        <v>440</v>
      </c>
      <c r="T1968" s="17" t="s">
        <v>438</v>
      </c>
      <c r="U1968">
        <v>0</v>
      </c>
      <c r="V1968">
        <v>0</v>
      </c>
      <c r="W1968" s="17" t="s">
        <v>4672</v>
      </c>
      <c r="X1968" s="17" t="s">
        <v>465</v>
      </c>
      <c r="Y1968">
        <v>1</v>
      </c>
      <c r="Z1968" s="17" t="s">
        <v>443</v>
      </c>
      <c r="AA1968" s="17" t="s">
        <v>443</v>
      </c>
      <c r="AB1968" s="17" t="s">
        <v>444</v>
      </c>
      <c r="AC1968">
        <v>0</v>
      </c>
      <c r="AD1968">
        <v>0</v>
      </c>
      <c r="AE1968">
        <v>0</v>
      </c>
      <c r="AF1968">
        <v>2022</v>
      </c>
      <c r="AG1968" s="1">
        <v>44562</v>
      </c>
      <c r="AH1968" s="1">
        <v>44773</v>
      </c>
      <c r="AI1968" s="1">
        <v>44785</v>
      </c>
      <c r="AJ1968" s="17" t="s">
        <v>34</v>
      </c>
      <c r="AK1968" s="17" t="s">
        <v>35</v>
      </c>
      <c r="AL1968" s="17" t="s">
        <v>10388</v>
      </c>
      <c r="AM1968" s="17">
        <f>MONTH(EMPENHO[[#This Row],[data_empenho]])</f>
        <v>3</v>
      </c>
    </row>
    <row r="1969" spans="1:39" x14ac:dyDescent="0.25">
      <c r="A1969">
        <v>10</v>
      </c>
      <c r="B1969">
        <v>1001</v>
      </c>
      <c r="C1969">
        <v>4</v>
      </c>
      <c r="D1969">
        <v>122</v>
      </c>
      <c r="E1969">
        <v>1</v>
      </c>
      <c r="F1969">
        <v>0</v>
      </c>
      <c r="G1969">
        <v>2050</v>
      </c>
      <c r="H1969" s="17" t="s">
        <v>828</v>
      </c>
      <c r="I1969">
        <v>1</v>
      </c>
      <c r="J1969">
        <v>0</v>
      </c>
      <c r="K1969" s="17" t="s">
        <v>4673</v>
      </c>
      <c r="L1969" s="1">
        <v>44636</v>
      </c>
      <c r="M1969">
        <v>1286</v>
      </c>
      <c r="N1969" s="17" t="s">
        <v>437</v>
      </c>
      <c r="O1969">
        <v>7709</v>
      </c>
      <c r="P1969" s="17" t="s">
        <v>438</v>
      </c>
      <c r="Q1969">
        <v>0</v>
      </c>
      <c r="R1969" s="17" t="s">
        <v>439</v>
      </c>
      <c r="S1969" s="17" t="s">
        <v>440</v>
      </c>
      <c r="T1969" s="17" t="s">
        <v>438</v>
      </c>
      <c r="U1969">
        <v>0</v>
      </c>
      <c r="V1969">
        <v>0</v>
      </c>
      <c r="W1969" s="17" t="s">
        <v>4674</v>
      </c>
      <c r="X1969" s="17" t="s">
        <v>465</v>
      </c>
      <c r="Y1969">
        <v>1</v>
      </c>
      <c r="Z1969" s="17" t="s">
        <v>443</v>
      </c>
      <c r="AA1969" s="17" t="s">
        <v>443</v>
      </c>
      <c r="AB1969" s="17" t="s">
        <v>444</v>
      </c>
      <c r="AC1969">
        <v>0</v>
      </c>
      <c r="AD1969">
        <v>0</v>
      </c>
      <c r="AE1969">
        <v>0</v>
      </c>
      <c r="AF1969">
        <v>2022</v>
      </c>
      <c r="AG1969" s="1">
        <v>44562</v>
      </c>
      <c r="AH1969" s="1">
        <v>44773</v>
      </c>
      <c r="AI1969" s="1">
        <v>44785</v>
      </c>
      <c r="AJ1969" s="17" t="s">
        <v>34</v>
      </c>
      <c r="AK1969" s="17" t="s">
        <v>35</v>
      </c>
      <c r="AL1969" s="17" t="s">
        <v>10388</v>
      </c>
      <c r="AM1969" s="17">
        <f>MONTH(EMPENHO[[#This Row],[data_empenho]])</f>
        <v>3</v>
      </c>
    </row>
    <row r="1970" spans="1:39" x14ac:dyDescent="0.25">
      <c r="A1970">
        <v>8</v>
      </c>
      <c r="B1970">
        <v>801</v>
      </c>
      <c r="C1970">
        <v>10</v>
      </c>
      <c r="D1970">
        <v>301</v>
      </c>
      <c r="E1970">
        <v>6</v>
      </c>
      <c r="F1970">
        <v>0</v>
      </c>
      <c r="G1970">
        <v>2105</v>
      </c>
      <c r="H1970" s="17" t="s">
        <v>478</v>
      </c>
      <c r="I1970">
        <v>40</v>
      </c>
      <c r="J1970">
        <v>0</v>
      </c>
      <c r="K1970" s="17" t="s">
        <v>4675</v>
      </c>
      <c r="L1970" s="1">
        <v>44636</v>
      </c>
      <c r="M1970">
        <v>1186.3599999999999</v>
      </c>
      <c r="N1970" s="17" t="s">
        <v>437</v>
      </c>
      <c r="O1970">
        <v>7085</v>
      </c>
      <c r="P1970" s="17" t="s">
        <v>438</v>
      </c>
      <c r="Q1970">
        <v>0</v>
      </c>
      <c r="R1970" s="17" t="s">
        <v>480</v>
      </c>
      <c r="S1970" s="17" t="s">
        <v>653</v>
      </c>
      <c r="T1970" s="17" t="s">
        <v>438</v>
      </c>
      <c r="U1970">
        <v>1</v>
      </c>
      <c r="V1970">
        <v>2021</v>
      </c>
      <c r="W1970" s="17" t="s">
        <v>4676</v>
      </c>
      <c r="X1970" s="17" t="s">
        <v>482</v>
      </c>
      <c r="Y1970">
        <v>7</v>
      </c>
      <c r="Z1970" s="17" t="s">
        <v>443</v>
      </c>
      <c r="AA1970" s="17" t="s">
        <v>443</v>
      </c>
      <c r="AB1970" s="17" t="s">
        <v>444</v>
      </c>
      <c r="AC1970">
        <v>0</v>
      </c>
      <c r="AD1970">
        <v>0</v>
      </c>
      <c r="AE1970">
        <v>0</v>
      </c>
      <c r="AF1970">
        <v>2022</v>
      </c>
      <c r="AG1970" s="1">
        <v>44562</v>
      </c>
      <c r="AH1970" s="1">
        <v>44773</v>
      </c>
      <c r="AI1970" s="1">
        <v>44785</v>
      </c>
      <c r="AJ1970" s="17" t="s">
        <v>34</v>
      </c>
      <c r="AK1970" s="17" t="s">
        <v>35</v>
      </c>
      <c r="AL1970" s="17" t="s">
        <v>10388</v>
      </c>
      <c r="AM1970" s="17">
        <f>MONTH(EMPENHO[[#This Row],[data_empenho]])</f>
        <v>3</v>
      </c>
    </row>
    <row r="1971" spans="1:39" x14ac:dyDescent="0.25">
      <c r="A1971">
        <v>5</v>
      </c>
      <c r="B1971">
        <v>502</v>
      </c>
      <c r="C1971">
        <v>12</v>
      </c>
      <c r="D1971">
        <v>782</v>
      </c>
      <c r="E1971">
        <v>2</v>
      </c>
      <c r="F1971">
        <v>0</v>
      </c>
      <c r="G1971">
        <v>2035</v>
      </c>
      <c r="H1971" s="17" t="s">
        <v>478</v>
      </c>
      <c r="I1971">
        <v>1014</v>
      </c>
      <c r="J1971">
        <v>0</v>
      </c>
      <c r="K1971" s="17" t="s">
        <v>4677</v>
      </c>
      <c r="L1971" s="1">
        <v>44636</v>
      </c>
      <c r="M1971">
        <v>2767.57</v>
      </c>
      <c r="N1971" s="17" t="s">
        <v>437</v>
      </c>
      <c r="O1971">
        <v>7085</v>
      </c>
      <c r="P1971" s="17" t="s">
        <v>438</v>
      </c>
      <c r="Q1971">
        <v>0</v>
      </c>
      <c r="R1971" s="17" t="s">
        <v>480</v>
      </c>
      <c r="S1971" s="17" t="s">
        <v>653</v>
      </c>
      <c r="T1971" s="17" t="s">
        <v>438</v>
      </c>
      <c r="U1971">
        <v>1</v>
      </c>
      <c r="V1971">
        <v>2021</v>
      </c>
      <c r="W1971" s="17" t="s">
        <v>4678</v>
      </c>
      <c r="X1971" s="17" t="s">
        <v>482</v>
      </c>
      <c r="Y1971">
        <v>7</v>
      </c>
      <c r="Z1971" s="17" t="s">
        <v>443</v>
      </c>
      <c r="AA1971" s="17" t="s">
        <v>443</v>
      </c>
      <c r="AB1971" s="17" t="s">
        <v>444</v>
      </c>
      <c r="AC1971">
        <v>0</v>
      </c>
      <c r="AD1971">
        <v>0</v>
      </c>
      <c r="AE1971">
        <v>0</v>
      </c>
      <c r="AF1971">
        <v>2022</v>
      </c>
      <c r="AG1971" s="1">
        <v>44562</v>
      </c>
      <c r="AH1971" s="1">
        <v>44773</v>
      </c>
      <c r="AI1971" s="1">
        <v>44785</v>
      </c>
      <c r="AJ1971" s="17" t="s">
        <v>34</v>
      </c>
      <c r="AK1971" s="17" t="s">
        <v>35</v>
      </c>
      <c r="AL1971" s="17" t="s">
        <v>10388</v>
      </c>
      <c r="AM1971" s="17">
        <f>MONTH(EMPENHO[[#This Row],[data_empenho]])</f>
        <v>3</v>
      </c>
    </row>
    <row r="1972" spans="1:39" x14ac:dyDescent="0.25">
      <c r="A1972">
        <v>2</v>
      </c>
      <c r="B1972">
        <v>201</v>
      </c>
      <c r="C1972">
        <v>4</v>
      </c>
      <c r="D1972">
        <v>122</v>
      </c>
      <c r="E1972">
        <v>1</v>
      </c>
      <c r="F1972">
        <v>0</v>
      </c>
      <c r="G1972">
        <v>2078</v>
      </c>
      <c r="H1972" s="17" t="s">
        <v>478</v>
      </c>
      <c r="I1972">
        <v>1</v>
      </c>
      <c r="J1972">
        <v>0</v>
      </c>
      <c r="K1972" s="17" t="s">
        <v>4679</v>
      </c>
      <c r="L1972" s="1">
        <v>44636</v>
      </c>
      <c r="M1972">
        <v>767</v>
      </c>
      <c r="N1972" s="17" t="s">
        <v>437</v>
      </c>
      <c r="O1972">
        <v>8264</v>
      </c>
      <c r="P1972" s="17" t="s">
        <v>438</v>
      </c>
      <c r="Q1972">
        <v>0</v>
      </c>
      <c r="R1972" s="17" t="s">
        <v>480</v>
      </c>
      <c r="S1972" s="17" t="s">
        <v>653</v>
      </c>
      <c r="T1972" s="17" t="s">
        <v>438</v>
      </c>
      <c r="U1972">
        <v>56</v>
      </c>
      <c r="V1972">
        <v>2021</v>
      </c>
      <c r="W1972" s="17" t="s">
        <v>4680</v>
      </c>
      <c r="X1972" s="17" t="s">
        <v>482</v>
      </c>
      <c r="Y1972">
        <v>7</v>
      </c>
      <c r="Z1972" s="17" t="s">
        <v>443</v>
      </c>
      <c r="AA1972" s="17" t="s">
        <v>443</v>
      </c>
      <c r="AB1972" s="17" t="s">
        <v>444</v>
      </c>
      <c r="AC1972">
        <v>0</v>
      </c>
      <c r="AD1972">
        <v>0</v>
      </c>
      <c r="AE1972">
        <v>0</v>
      </c>
      <c r="AF1972">
        <v>2022</v>
      </c>
      <c r="AG1972" s="1">
        <v>44562</v>
      </c>
      <c r="AH1972" s="1">
        <v>44773</v>
      </c>
      <c r="AI1972" s="1">
        <v>44785</v>
      </c>
      <c r="AJ1972" s="17" t="s">
        <v>34</v>
      </c>
      <c r="AK1972" s="17" t="s">
        <v>35</v>
      </c>
      <c r="AL1972" s="17" t="s">
        <v>10388</v>
      </c>
      <c r="AM1972" s="17">
        <f>MONTH(EMPENHO[[#This Row],[data_empenho]])</f>
        <v>3</v>
      </c>
    </row>
    <row r="1973" spans="1:39" x14ac:dyDescent="0.25">
      <c r="A1973">
        <v>3</v>
      </c>
      <c r="B1973">
        <v>301</v>
      </c>
      <c r="C1973">
        <v>4</v>
      </c>
      <c r="D1973">
        <v>122</v>
      </c>
      <c r="E1973">
        <v>1</v>
      </c>
      <c r="F1973">
        <v>0</v>
      </c>
      <c r="G1973">
        <v>2068</v>
      </c>
      <c r="H1973" s="17" t="s">
        <v>478</v>
      </c>
      <c r="I1973">
        <v>1</v>
      </c>
      <c r="J1973">
        <v>0</v>
      </c>
      <c r="K1973" s="17" t="s">
        <v>4681</v>
      </c>
      <c r="L1973" s="1">
        <v>44636</v>
      </c>
      <c r="M1973">
        <v>1150.5</v>
      </c>
      <c r="N1973" s="17" t="s">
        <v>437</v>
      </c>
      <c r="O1973">
        <v>8264</v>
      </c>
      <c r="P1973" s="17" t="s">
        <v>438</v>
      </c>
      <c r="Q1973">
        <v>0</v>
      </c>
      <c r="R1973" s="17" t="s">
        <v>480</v>
      </c>
      <c r="S1973" s="17" t="s">
        <v>653</v>
      </c>
      <c r="T1973" s="17" t="s">
        <v>438</v>
      </c>
      <c r="U1973">
        <v>56</v>
      </c>
      <c r="V1973">
        <v>2021</v>
      </c>
      <c r="W1973" s="17" t="s">
        <v>4682</v>
      </c>
      <c r="X1973" s="17" t="s">
        <v>482</v>
      </c>
      <c r="Y1973">
        <v>7</v>
      </c>
      <c r="Z1973" s="17" t="s">
        <v>443</v>
      </c>
      <c r="AA1973" s="17" t="s">
        <v>443</v>
      </c>
      <c r="AB1973" s="17" t="s">
        <v>444</v>
      </c>
      <c r="AC1973">
        <v>0</v>
      </c>
      <c r="AD1973">
        <v>0</v>
      </c>
      <c r="AE1973">
        <v>0</v>
      </c>
      <c r="AF1973">
        <v>2022</v>
      </c>
      <c r="AG1973" s="1">
        <v>44562</v>
      </c>
      <c r="AH1973" s="1">
        <v>44773</v>
      </c>
      <c r="AI1973" s="1">
        <v>44785</v>
      </c>
      <c r="AJ1973" s="17" t="s">
        <v>34</v>
      </c>
      <c r="AK1973" s="17" t="s">
        <v>35</v>
      </c>
      <c r="AL1973" s="17" t="s">
        <v>10388</v>
      </c>
      <c r="AM1973" s="17">
        <f>MONTH(EMPENHO[[#This Row],[data_empenho]])</f>
        <v>3</v>
      </c>
    </row>
    <row r="1974" spans="1:39" x14ac:dyDescent="0.25">
      <c r="A1974">
        <v>2</v>
      </c>
      <c r="B1974">
        <v>201</v>
      </c>
      <c r="C1974">
        <v>4</v>
      </c>
      <c r="D1974">
        <v>122</v>
      </c>
      <c r="E1974">
        <v>1</v>
      </c>
      <c r="F1974">
        <v>0</v>
      </c>
      <c r="G1974">
        <v>2078</v>
      </c>
      <c r="H1974" s="17" t="s">
        <v>445</v>
      </c>
      <c r="I1974">
        <v>1</v>
      </c>
      <c r="J1974">
        <v>0</v>
      </c>
      <c r="K1974" s="17" t="s">
        <v>4683</v>
      </c>
      <c r="L1974" s="1">
        <v>44636</v>
      </c>
      <c r="M1974">
        <v>350</v>
      </c>
      <c r="N1974" s="17" t="s">
        <v>437</v>
      </c>
      <c r="O1974">
        <v>5597</v>
      </c>
      <c r="P1974" s="17" t="s">
        <v>438</v>
      </c>
      <c r="Q1974">
        <v>0</v>
      </c>
      <c r="R1974" s="17" t="s">
        <v>439</v>
      </c>
      <c r="S1974" s="17" t="s">
        <v>440</v>
      </c>
      <c r="T1974" s="17" t="s">
        <v>438</v>
      </c>
      <c r="U1974">
        <v>0</v>
      </c>
      <c r="V1974">
        <v>0</v>
      </c>
      <c r="W1974" s="17" t="s">
        <v>4684</v>
      </c>
      <c r="X1974" s="17" t="s">
        <v>442</v>
      </c>
      <c r="Y1974">
        <v>0</v>
      </c>
      <c r="Z1974" s="17" t="s">
        <v>486</v>
      </c>
      <c r="AA1974" s="17" t="s">
        <v>443</v>
      </c>
      <c r="AB1974" s="17" t="s">
        <v>444</v>
      </c>
      <c r="AC1974">
        <v>0</v>
      </c>
      <c r="AD1974">
        <v>0</v>
      </c>
      <c r="AE1974">
        <v>0</v>
      </c>
      <c r="AF1974">
        <v>2022</v>
      </c>
      <c r="AG1974" s="1">
        <v>44562</v>
      </c>
      <c r="AH1974" s="1">
        <v>44773</v>
      </c>
      <c r="AI1974" s="1">
        <v>44785</v>
      </c>
      <c r="AJ1974" s="17" t="s">
        <v>34</v>
      </c>
      <c r="AK1974" s="17" t="s">
        <v>35</v>
      </c>
      <c r="AL1974" s="17" t="s">
        <v>10388</v>
      </c>
      <c r="AM1974" s="17">
        <f>MONTH(EMPENHO[[#This Row],[data_empenho]])</f>
        <v>3</v>
      </c>
    </row>
    <row r="1975" spans="1:39" x14ac:dyDescent="0.25">
      <c r="A1975">
        <v>2</v>
      </c>
      <c r="B1975">
        <v>201</v>
      </c>
      <c r="C1975">
        <v>4</v>
      </c>
      <c r="D1975">
        <v>122</v>
      </c>
      <c r="E1975">
        <v>1</v>
      </c>
      <c r="F1975">
        <v>0</v>
      </c>
      <c r="G1975">
        <v>2078</v>
      </c>
      <c r="H1975" s="17" t="s">
        <v>445</v>
      </c>
      <c r="I1975">
        <v>1</v>
      </c>
      <c r="J1975">
        <v>0</v>
      </c>
      <c r="K1975" s="17" t="s">
        <v>4685</v>
      </c>
      <c r="L1975" s="1">
        <v>44636</v>
      </c>
      <c r="M1975">
        <v>481</v>
      </c>
      <c r="N1975" s="17" t="s">
        <v>437</v>
      </c>
      <c r="O1975">
        <v>6315</v>
      </c>
      <c r="P1975" s="17" t="s">
        <v>438</v>
      </c>
      <c r="Q1975">
        <v>0</v>
      </c>
      <c r="R1975" s="17" t="s">
        <v>439</v>
      </c>
      <c r="S1975" s="17" t="s">
        <v>440</v>
      </c>
      <c r="T1975" s="17" t="s">
        <v>438</v>
      </c>
      <c r="U1975">
        <v>0</v>
      </c>
      <c r="V1975">
        <v>0</v>
      </c>
      <c r="W1975" s="17" t="s">
        <v>4686</v>
      </c>
      <c r="X1975" s="17" t="s">
        <v>442</v>
      </c>
      <c r="Y1975">
        <v>0</v>
      </c>
      <c r="Z1975" s="17" t="s">
        <v>486</v>
      </c>
      <c r="AA1975" s="17" t="s">
        <v>443</v>
      </c>
      <c r="AB1975" s="17" t="s">
        <v>444</v>
      </c>
      <c r="AC1975">
        <v>0</v>
      </c>
      <c r="AD1975">
        <v>0</v>
      </c>
      <c r="AE1975">
        <v>0</v>
      </c>
      <c r="AF1975">
        <v>2022</v>
      </c>
      <c r="AG1975" s="1">
        <v>44562</v>
      </c>
      <c r="AH1975" s="1">
        <v>44773</v>
      </c>
      <c r="AI1975" s="1">
        <v>44785</v>
      </c>
      <c r="AJ1975" s="17" t="s">
        <v>34</v>
      </c>
      <c r="AK1975" s="17" t="s">
        <v>35</v>
      </c>
      <c r="AL1975" s="17" t="s">
        <v>10388</v>
      </c>
      <c r="AM1975" s="17">
        <f>MONTH(EMPENHO[[#This Row],[data_empenho]])</f>
        <v>3</v>
      </c>
    </row>
    <row r="1976" spans="1:39" x14ac:dyDescent="0.25">
      <c r="A1976">
        <v>2</v>
      </c>
      <c r="B1976">
        <v>201</v>
      </c>
      <c r="C1976">
        <v>4</v>
      </c>
      <c r="D1976">
        <v>122</v>
      </c>
      <c r="E1976">
        <v>1</v>
      </c>
      <c r="F1976">
        <v>0</v>
      </c>
      <c r="G1976">
        <v>2078</v>
      </c>
      <c r="H1976" s="17" t="s">
        <v>3507</v>
      </c>
      <c r="I1976">
        <v>1</v>
      </c>
      <c r="J1976">
        <v>0</v>
      </c>
      <c r="K1976" s="17" t="s">
        <v>4687</v>
      </c>
      <c r="L1976" s="1">
        <v>44636</v>
      </c>
      <c r="M1976">
        <v>918</v>
      </c>
      <c r="N1976" s="17" t="s">
        <v>437</v>
      </c>
      <c r="O1976">
        <v>6315</v>
      </c>
      <c r="P1976" s="17" t="s">
        <v>438</v>
      </c>
      <c r="Q1976">
        <v>0</v>
      </c>
      <c r="R1976" s="17" t="s">
        <v>439</v>
      </c>
      <c r="S1976" s="17" t="s">
        <v>440</v>
      </c>
      <c r="T1976" s="17" t="s">
        <v>438</v>
      </c>
      <c r="U1976">
        <v>0</v>
      </c>
      <c r="V1976">
        <v>0</v>
      </c>
      <c r="W1976" s="17" t="s">
        <v>4688</v>
      </c>
      <c r="X1976" s="17" t="s">
        <v>465</v>
      </c>
      <c r="Y1976">
        <v>1</v>
      </c>
      <c r="Z1976" s="17" t="s">
        <v>443</v>
      </c>
      <c r="AA1976" s="17" t="s">
        <v>443</v>
      </c>
      <c r="AB1976" s="17" t="s">
        <v>444</v>
      </c>
      <c r="AC1976">
        <v>0</v>
      </c>
      <c r="AD1976">
        <v>0</v>
      </c>
      <c r="AE1976">
        <v>0</v>
      </c>
      <c r="AF1976">
        <v>2022</v>
      </c>
      <c r="AG1976" s="1">
        <v>44562</v>
      </c>
      <c r="AH1976" s="1">
        <v>44773</v>
      </c>
      <c r="AI1976" s="1">
        <v>44785</v>
      </c>
      <c r="AJ1976" s="17" t="s">
        <v>34</v>
      </c>
      <c r="AK1976" s="17" t="s">
        <v>35</v>
      </c>
      <c r="AL1976" s="17" t="s">
        <v>10388</v>
      </c>
      <c r="AM1976" s="17">
        <f>MONTH(EMPENHO[[#This Row],[data_empenho]])</f>
        <v>3</v>
      </c>
    </row>
    <row r="1977" spans="1:39" x14ac:dyDescent="0.25">
      <c r="A1977">
        <v>8</v>
      </c>
      <c r="B1977">
        <v>801</v>
      </c>
      <c r="C1977">
        <v>10</v>
      </c>
      <c r="D1977">
        <v>301</v>
      </c>
      <c r="E1977">
        <v>6</v>
      </c>
      <c r="F1977">
        <v>0</v>
      </c>
      <c r="G1977">
        <v>2105</v>
      </c>
      <c r="H1977" s="17" t="s">
        <v>445</v>
      </c>
      <c r="I1977">
        <v>40</v>
      </c>
      <c r="J1977">
        <v>0</v>
      </c>
      <c r="K1977" s="17" t="s">
        <v>4689</v>
      </c>
      <c r="L1977" s="1">
        <v>44636</v>
      </c>
      <c r="M1977">
        <v>155</v>
      </c>
      <c r="N1977" s="17" t="s">
        <v>437</v>
      </c>
      <c r="O1977">
        <v>6885</v>
      </c>
      <c r="P1977" s="17" t="s">
        <v>438</v>
      </c>
      <c r="Q1977">
        <v>0</v>
      </c>
      <c r="R1977" s="17" t="s">
        <v>439</v>
      </c>
      <c r="S1977" s="17" t="s">
        <v>440</v>
      </c>
      <c r="T1977" s="17" t="s">
        <v>438</v>
      </c>
      <c r="U1977">
        <v>0</v>
      </c>
      <c r="V1977">
        <v>0</v>
      </c>
      <c r="W1977" s="17" t="s">
        <v>4690</v>
      </c>
      <c r="X1977" s="17" t="s">
        <v>442</v>
      </c>
      <c r="Y1977">
        <v>0</v>
      </c>
      <c r="Z1977" s="17" t="s">
        <v>486</v>
      </c>
      <c r="AA1977" s="17" t="s">
        <v>443</v>
      </c>
      <c r="AB1977" s="17" t="s">
        <v>444</v>
      </c>
      <c r="AC1977">
        <v>0</v>
      </c>
      <c r="AD1977">
        <v>0</v>
      </c>
      <c r="AE1977">
        <v>0</v>
      </c>
      <c r="AF1977">
        <v>2022</v>
      </c>
      <c r="AG1977" s="1">
        <v>44562</v>
      </c>
      <c r="AH1977" s="1">
        <v>44773</v>
      </c>
      <c r="AI1977" s="1">
        <v>44785</v>
      </c>
      <c r="AJ1977" s="17" t="s">
        <v>34</v>
      </c>
      <c r="AK1977" s="17" t="s">
        <v>35</v>
      </c>
      <c r="AL1977" s="17" t="s">
        <v>10388</v>
      </c>
      <c r="AM1977" s="17">
        <f>MONTH(EMPENHO[[#This Row],[data_empenho]])</f>
        <v>3</v>
      </c>
    </row>
    <row r="1978" spans="1:39" x14ac:dyDescent="0.25">
      <c r="A1978">
        <v>5</v>
      </c>
      <c r="B1978">
        <v>502</v>
      </c>
      <c r="C1978">
        <v>12</v>
      </c>
      <c r="D1978">
        <v>361</v>
      </c>
      <c r="E1978">
        <v>2</v>
      </c>
      <c r="F1978">
        <v>0</v>
      </c>
      <c r="G1978">
        <v>2031</v>
      </c>
      <c r="H1978" s="17" t="s">
        <v>638</v>
      </c>
      <c r="I1978">
        <v>20</v>
      </c>
      <c r="J1978">
        <v>0</v>
      </c>
      <c r="K1978" s="17" t="s">
        <v>4691</v>
      </c>
      <c r="L1978" s="1">
        <v>44637</v>
      </c>
      <c r="M1978">
        <v>551.6</v>
      </c>
      <c r="N1978" s="17" t="s">
        <v>437</v>
      </c>
      <c r="O1978">
        <v>7922</v>
      </c>
      <c r="P1978" s="17" t="s">
        <v>438</v>
      </c>
      <c r="Q1978">
        <v>0</v>
      </c>
      <c r="R1978" s="17" t="s">
        <v>480</v>
      </c>
      <c r="S1978" s="17" t="s">
        <v>653</v>
      </c>
      <c r="T1978" s="17" t="s">
        <v>438</v>
      </c>
      <c r="U1978">
        <v>28</v>
      </c>
      <c r="V1978">
        <v>2021</v>
      </c>
      <c r="W1978" s="17" t="s">
        <v>4692</v>
      </c>
      <c r="X1978" s="17" t="s">
        <v>482</v>
      </c>
      <c r="Y1978">
        <v>7</v>
      </c>
      <c r="Z1978" s="17" t="s">
        <v>443</v>
      </c>
      <c r="AA1978" s="17" t="s">
        <v>443</v>
      </c>
      <c r="AB1978" s="17" t="s">
        <v>444</v>
      </c>
      <c r="AC1978">
        <v>0</v>
      </c>
      <c r="AD1978">
        <v>0</v>
      </c>
      <c r="AE1978">
        <v>0</v>
      </c>
      <c r="AF1978">
        <v>2022</v>
      </c>
      <c r="AG1978" s="1">
        <v>44562</v>
      </c>
      <c r="AH1978" s="1">
        <v>44773</v>
      </c>
      <c r="AI1978" s="1">
        <v>44785</v>
      </c>
      <c r="AJ1978" s="17" t="s">
        <v>34</v>
      </c>
      <c r="AK1978" s="17" t="s">
        <v>35</v>
      </c>
      <c r="AL1978" s="17" t="s">
        <v>10388</v>
      </c>
      <c r="AM1978" s="17">
        <f>MONTH(EMPENHO[[#This Row],[data_empenho]])</f>
        <v>3</v>
      </c>
    </row>
    <row r="1979" spans="1:39" x14ac:dyDescent="0.25">
      <c r="A1979">
        <v>5</v>
      </c>
      <c r="B1979">
        <v>502</v>
      </c>
      <c r="C1979">
        <v>12</v>
      </c>
      <c r="D1979">
        <v>361</v>
      </c>
      <c r="E1979">
        <v>2</v>
      </c>
      <c r="F1979">
        <v>0</v>
      </c>
      <c r="G1979">
        <v>2031</v>
      </c>
      <c r="H1979" s="17" t="s">
        <v>638</v>
      </c>
      <c r="I1979">
        <v>20</v>
      </c>
      <c r="J1979">
        <v>0</v>
      </c>
      <c r="K1979" s="17" t="s">
        <v>4693</v>
      </c>
      <c r="L1979" s="1">
        <v>44637</v>
      </c>
      <c r="M1979">
        <v>363</v>
      </c>
      <c r="N1979" s="17" t="s">
        <v>437</v>
      </c>
      <c r="O1979">
        <v>7764</v>
      </c>
      <c r="P1979" s="17" t="s">
        <v>438</v>
      </c>
      <c r="Q1979">
        <v>0</v>
      </c>
      <c r="R1979" s="17" t="s">
        <v>480</v>
      </c>
      <c r="S1979" s="17" t="s">
        <v>653</v>
      </c>
      <c r="T1979" s="17" t="s">
        <v>438</v>
      </c>
      <c r="U1979">
        <v>28</v>
      </c>
      <c r="V1979">
        <v>2021</v>
      </c>
      <c r="W1979" s="17" t="s">
        <v>4694</v>
      </c>
      <c r="X1979" s="17" t="s">
        <v>482</v>
      </c>
      <c r="Y1979">
        <v>7</v>
      </c>
      <c r="Z1979" s="17" t="s">
        <v>443</v>
      </c>
      <c r="AA1979" s="17" t="s">
        <v>443</v>
      </c>
      <c r="AB1979" s="17" t="s">
        <v>444</v>
      </c>
      <c r="AC1979">
        <v>0</v>
      </c>
      <c r="AD1979">
        <v>0</v>
      </c>
      <c r="AE1979">
        <v>0</v>
      </c>
      <c r="AF1979">
        <v>2022</v>
      </c>
      <c r="AG1979" s="1">
        <v>44562</v>
      </c>
      <c r="AH1979" s="1">
        <v>44773</v>
      </c>
      <c r="AI1979" s="1">
        <v>44785</v>
      </c>
      <c r="AJ1979" s="17" t="s">
        <v>34</v>
      </c>
      <c r="AK1979" s="17" t="s">
        <v>35</v>
      </c>
      <c r="AL1979" s="17" t="s">
        <v>10388</v>
      </c>
      <c r="AM1979" s="17">
        <f>MONTH(EMPENHO[[#This Row],[data_empenho]])</f>
        <v>3</v>
      </c>
    </row>
    <row r="1980" spans="1:39" x14ac:dyDescent="0.25">
      <c r="A1980">
        <v>5</v>
      </c>
      <c r="B1980">
        <v>502</v>
      </c>
      <c r="C1980">
        <v>12</v>
      </c>
      <c r="D1980">
        <v>361</v>
      </c>
      <c r="E1980">
        <v>2</v>
      </c>
      <c r="F1980">
        <v>0</v>
      </c>
      <c r="G1980">
        <v>2031</v>
      </c>
      <c r="H1980" s="17" t="s">
        <v>638</v>
      </c>
      <c r="I1980">
        <v>20</v>
      </c>
      <c r="J1980">
        <v>0</v>
      </c>
      <c r="K1980" s="17" t="s">
        <v>4695</v>
      </c>
      <c r="L1980" s="1">
        <v>44637</v>
      </c>
      <c r="M1980">
        <v>79.8</v>
      </c>
      <c r="N1980" s="17" t="s">
        <v>437</v>
      </c>
      <c r="O1980">
        <v>7840</v>
      </c>
      <c r="P1980" s="17" t="s">
        <v>438</v>
      </c>
      <c r="Q1980">
        <v>0</v>
      </c>
      <c r="R1980" s="17" t="s">
        <v>480</v>
      </c>
      <c r="S1980" s="17" t="s">
        <v>653</v>
      </c>
      <c r="T1980" s="17" t="s">
        <v>438</v>
      </c>
      <c r="U1980">
        <v>28</v>
      </c>
      <c r="V1980">
        <v>2021</v>
      </c>
      <c r="W1980" s="17" t="s">
        <v>4696</v>
      </c>
      <c r="X1980" s="17" t="s">
        <v>482</v>
      </c>
      <c r="Y1980">
        <v>7</v>
      </c>
      <c r="Z1980" s="17" t="s">
        <v>443</v>
      </c>
      <c r="AA1980" s="17" t="s">
        <v>443</v>
      </c>
      <c r="AB1980" s="17" t="s">
        <v>444</v>
      </c>
      <c r="AC1980">
        <v>0</v>
      </c>
      <c r="AD1980">
        <v>0</v>
      </c>
      <c r="AE1980">
        <v>0</v>
      </c>
      <c r="AF1980">
        <v>2022</v>
      </c>
      <c r="AG1980" s="1">
        <v>44562</v>
      </c>
      <c r="AH1980" s="1">
        <v>44773</v>
      </c>
      <c r="AI1980" s="1">
        <v>44785</v>
      </c>
      <c r="AJ1980" s="17" t="s">
        <v>34</v>
      </c>
      <c r="AK1980" s="17" t="s">
        <v>35</v>
      </c>
      <c r="AL1980" s="17" t="s">
        <v>10388</v>
      </c>
      <c r="AM1980" s="17">
        <f>MONTH(EMPENHO[[#This Row],[data_empenho]])</f>
        <v>3</v>
      </c>
    </row>
    <row r="1981" spans="1:39" x14ac:dyDescent="0.25">
      <c r="A1981">
        <v>5</v>
      </c>
      <c r="B1981">
        <v>502</v>
      </c>
      <c r="C1981">
        <v>12</v>
      </c>
      <c r="D1981">
        <v>361</v>
      </c>
      <c r="E1981">
        <v>2</v>
      </c>
      <c r="F1981">
        <v>0</v>
      </c>
      <c r="G1981">
        <v>2031</v>
      </c>
      <c r="H1981" s="17" t="s">
        <v>638</v>
      </c>
      <c r="I1981">
        <v>20</v>
      </c>
      <c r="J1981">
        <v>0</v>
      </c>
      <c r="K1981" s="17" t="s">
        <v>4695</v>
      </c>
      <c r="L1981" s="1">
        <v>44713</v>
      </c>
      <c r="M1981">
        <v>-79.8</v>
      </c>
      <c r="N1981" s="17" t="s">
        <v>451</v>
      </c>
      <c r="O1981">
        <v>7840</v>
      </c>
      <c r="P1981" s="17" t="s">
        <v>438</v>
      </c>
      <c r="Q1981">
        <v>0</v>
      </c>
      <c r="R1981" s="17" t="s">
        <v>480</v>
      </c>
      <c r="S1981" s="17" t="s">
        <v>653</v>
      </c>
      <c r="T1981" s="17" t="s">
        <v>438</v>
      </c>
      <c r="U1981">
        <v>28</v>
      </c>
      <c r="V1981">
        <v>2021</v>
      </c>
      <c r="W1981" s="17" t="s">
        <v>8883</v>
      </c>
      <c r="X1981" s="17" t="s">
        <v>482</v>
      </c>
      <c r="Y1981">
        <v>7</v>
      </c>
      <c r="Z1981" s="17" t="s">
        <v>443</v>
      </c>
      <c r="AA1981" s="17" t="s">
        <v>443</v>
      </c>
      <c r="AB1981" s="17" t="s">
        <v>444</v>
      </c>
      <c r="AC1981">
        <v>0</v>
      </c>
      <c r="AD1981">
        <v>0</v>
      </c>
      <c r="AE1981">
        <v>0</v>
      </c>
      <c r="AF1981">
        <v>2022</v>
      </c>
      <c r="AG1981" s="1">
        <v>44562</v>
      </c>
      <c r="AH1981" s="1">
        <v>44773</v>
      </c>
      <c r="AI1981" s="1">
        <v>44785</v>
      </c>
      <c r="AJ1981" s="17" t="s">
        <v>34</v>
      </c>
      <c r="AK1981" s="17" t="s">
        <v>35</v>
      </c>
      <c r="AL1981" s="17" t="s">
        <v>10388</v>
      </c>
      <c r="AM1981" s="17">
        <f>MONTH(EMPENHO[[#This Row],[data_empenho]])</f>
        <v>6</v>
      </c>
    </row>
    <row r="1982" spans="1:39" x14ac:dyDescent="0.25">
      <c r="A1982">
        <v>5</v>
      </c>
      <c r="B1982">
        <v>502</v>
      </c>
      <c r="C1982">
        <v>12</v>
      </c>
      <c r="D1982">
        <v>361</v>
      </c>
      <c r="E1982">
        <v>2</v>
      </c>
      <c r="F1982">
        <v>0</v>
      </c>
      <c r="G1982">
        <v>2031</v>
      </c>
      <c r="H1982" s="17" t="s">
        <v>638</v>
      </c>
      <c r="I1982">
        <v>20</v>
      </c>
      <c r="J1982">
        <v>0</v>
      </c>
      <c r="K1982" s="17" t="s">
        <v>4697</v>
      </c>
      <c r="L1982" s="1">
        <v>44637</v>
      </c>
      <c r="M1982">
        <v>50</v>
      </c>
      <c r="N1982" s="17" t="s">
        <v>437</v>
      </c>
      <c r="O1982">
        <v>5210</v>
      </c>
      <c r="P1982" s="17" t="s">
        <v>438</v>
      </c>
      <c r="Q1982">
        <v>0</v>
      </c>
      <c r="R1982" s="17" t="s">
        <v>480</v>
      </c>
      <c r="S1982" s="17" t="s">
        <v>653</v>
      </c>
      <c r="T1982" s="17" t="s">
        <v>438</v>
      </c>
      <c r="U1982">
        <v>28</v>
      </c>
      <c r="V1982">
        <v>2021</v>
      </c>
      <c r="W1982" s="17" t="s">
        <v>4698</v>
      </c>
      <c r="X1982" s="17" t="s">
        <v>482</v>
      </c>
      <c r="Y1982">
        <v>7</v>
      </c>
      <c r="Z1982" s="17" t="s">
        <v>443</v>
      </c>
      <c r="AA1982" s="17" t="s">
        <v>443</v>
      </c>
      <c r="AB1982" s="17" t="s">
        <v>444</v>
      </c>
      <c r="AC1982">
        <v>0</v>
      </c>
      <c r="AD1982">
        <v>0</v>
      </c>
      <c r="AE1982">
        <v>0</v>
      </c>
      <c r="AF1982">
        <v>2022</v>
      </c>
      <c r="AG1982" s="1">
        <v>44562</v>
      </c>
      <c r="AH1982" s="1">
        <v>44773</v>
      </c>
      <c r="AI1982" s="1">
        <v>44785</v>
      </c>
      <c r="AJ1982" s="17" t="s">
        <v>34</v>
      </c>
      <c r="AK1982" s="17" t="s">
        <v>35</v>
      </c>
      <c r="AL1982" s="17" t="s">
        <v>10388</v>
      </c>
      <c r="AM1982" s="17">
        <f>MONTH(EMPENHO[[#This Row],[data_empenho]])</f>
        <v>3</v>
      </c>
    </row>
    <row r="1983" spans="1:39" x14ac:dyDescent="0.25">
      <c r="A1983">
        <v>5</v>
      </c>
      <c r="B1983">
        <v>502</v>
      </c>
      <c r="C1983">
        <v>12</v>
      </c>
      <c r="D1983">
        <v>361</v>
      </c>
      <c r="E1983">
        <v>2</v>
      </c>
      <c r="F1983">
        <v>0</v>
      </c>
      <c r="G1983">
        <v>2031</v>
      </c>
      <c r="H1983" s="17" t="s">
        <v>638</v>
      </c>
      <c r="I1983">
        <v>20</v>
      </c>
      <c r="J1983">
        <v>0</v>
      </c>
      <c r="K1983" s="17" t="s">
        <v>4699</v>
      </c>
      <c r="L1983" s="1">
        <v>44637</v>
      </c>
      <c r="M1983">
        <v>464.6</v>
      </c>
      <c r="N1983" s="17" t="s">
        <v>437</v>
      </c>
      <c r="O1983">
        <v>5783</v>
      </c>
      <c r="P1983" s="17" t="s">
        <v>438</v>
      </c>
      <c r="Q1983">
        <v>0</v>
      </c>
      <c r="R1983" s="17" t="s">
        <v>480</v>
      </c>
      <c r="S1983" s="17" t="s">
        <v>653</v>
      </c>
      <c r="T1983" s="17" t="s">
        <v>438</v>
      </c>
      <c r="U1983">
        <v>28</v>
      </c>
      <c r="V1983">
        <v>2021</v>
      </c>
      <c r="W1983" s="17" t="s">
        <v>4700</v>
      </c>
      <c r="X1983" s="17" t="s">
        <v>482</v>
      </c>
      <c r="Y1983">
        <v>7</v>
      </c>
      <c r="Z1983" s="17" t="s">
        <v>443</v>
      </c>
      <c r="AA1983" s="17" t="s">
        <v>443</v>
      </c>
      <c r="AB1983" s="17" t="s">
        <v>444</v>
      </c>
      <c r="AC1983">
        <v>0</v>
      </c>
      <c r="AD1983">
        <v>0</v>
      </c>
      <c r="AE1983">
        <v>0</v>
      </c>
      <c r="AF1983">
        <v>2022</v>
      </c>
      <c r="AG1983" s="1">
        <v>44562</v>
      </c>
      <c r="AH1983" s="1">
        <v>44773</v>
      </c>
      <c r="AI1983" s="1">
        <v>44785</v>
      </c>
      <c r="AJ1983" s="17" t="s">
        <v>34</v>
      </c>
      <c r="AK1983" s="17" t="s">
        <v>35</v>
      </c>
      <c r="AL1983" s="17" t="s">
        <v>10388</v>
      </c>
      <c r="AM1983" s="17">
        <f>MONTH(EMPENHO[[#This Row],[data_empenho]])</f>
        <v>3</v>
      </c>
    </row>
    <row r="1984" spans="1:39" x14ac:dyDescent="0.25">
      <c r="A1984">
        <v>5</v>
      </c>
      <c r="B1984">
        <v>502</v>
      </c>
      <c r="C1984">
        <v>12</v>
      </c>
      <c r="D1984">
        <v>361</v>
      </c>
      <c r="E1984">
        <v>2</v>
      </c>
      <c r="F1984">
        <v>0</v>
      </c>
      <c r="G1984">
        <v>2031</v>
      </c>
      <c r="H1984" s="17" t="s">
        <v>638</v>
      </c>
      <c r="I1984">
        <v>20</v>
      </c>
      <c r="J1984">
        <v>0</v>
      </c>
      <c r="K1984" s="17" t="s">
        <v>4701</v>
      </c>
      <c r="L1984" s="1">
        <v>44637</v>
      </c>
      <c r="M1984">
        <v>1083</v>
      </c>
      <c r="N1984" s="17" t="s">
        <v>437</v>
      </c>
      <c r="O1984">
        <v>6281</v>
      </c>
      <c r="P1984" s="17" t="s">
        <v>438</v>
      </c>
      <c r="Q1984">
        <v>0</v>
      </c>
      <c r="R1984" s="17" t="s">
        <v>480</v>
      </c>
      <c r="S1984" s="17" t="s">
        <v>653</v>
      </c>
      <c r="T1984" s="17" t="s">
        <v>438</v>
      </c>
      <c r="U1984">
        <v>28</v>
      </c>
      <c r="V1984">
        <v>2021</v>
      </c>
      <c r="W1984" s="17" t="s">
        <v>4702</v>
      </c>
      <c r="X1984" s="17" t="s">
        <v>482</v>
      </c>
      <c r="Y1984">
        <v>7</v>
      </c>
      <c r="Z1984" s="17" t="s">
        <v>443</v>
      </c>
      <c r="AA1984" s="17" t="s">
        <v>443</v>
      </c>
      <c r="AB1984" s="17" t="s">
        <v>444</v>
      </c>
      <c r="AC1984">
        <v>0</v>
      </c>
      <c r="AD1984">
        <v>0</v>
      </c>
      <c r="AE1984">
        <v>0</v>
      </c>
      <c r="AF1984">
        <v>2022</v>
      </c>
      <c r="AG1984" s="1">
        <v>44562</v>
      </c>
      <c r="AH1984" s="1">
        <v>44773</v>
      </c>
      <c r="AI1984" s="1">
        <v>44785</v>
      </c>
      <c r="AJ1984" s="17" t="s">
        <v>34</v>
      </c>
      <c r="AK1984" s="17" t="s">
        <v>35</v>
      </c>
      <c r="AL1984" s="17" t="s">
        <v>10388</v>
      </c>
      <c r="AM1984" s="17">
        <f>MONTH(EMPENHO[[#This Row],[data_empenho]])</f>
        <v>3</v>
      </c>
    </row>
    <row r="1985" spans="1:39" x14ac:dyDescent="0.25">
      <c r="A1985">
        <v>8</v>
      </c>
      <c r="B1985">
        <v>801</v>
      </c>
      <c r="C1985">
        <v>10</v>
      </c>
      <c r="D1985">
        <v>301</v>
      </c>
      <c r="E1985">
        <v>6</v>
      </c>
      <c r="F1985">
        <v>0</v>
      </c>
      <c r="G1985">
        <v>2092</v>
      </c>
      <c r="H1985" s="17" t="s">
        <v>714</v>
      </c>
      <c r="I1985">
        <v>40</v>
      </c>
      <c r="J1985">
        <v>0</v>
      </c>
      <c r="K1985" s="17" t="s">
        <v>4703</v>
      </c>
      <c r="L1985" s="1">
        <v>44637</v>
      </c>
      <c r="M1985">
        <v>1045.6500000000001</v>
      </c>
      <c r="N1985" s="17" t="s">
        <v>437</v>
      </c>
      <c r="O1985">
        <v>167</v>
      </c>
      <c r="P1985" s="17" t="s">
        <v>438</v>
      </c>
      <c r="Q1985">
        <v>0</v>
      </c>
      <c r="R1985" s="17" t="s">
        <v>439</v>
      </c>
      <c r="S1985" s="17" t="s">
        <v>440</v>
      </c>
      <c r="T1985" s="17" t="s">
        <v>438</v>
      </c>
      <c r="U1985">
        <v>0</v>
      </c>
      <c r="V1985">
        <v>0</v>
      </c>
      <c r="W1985" s="17" t="s">
        <v>4704</v>
      </c>
      <c r="X1985" s="17" t="s">
        <v>465</v>
      </c>
      <c r="Y1985">
        <v>1</v>
      </c>
      <c r="Z1985" s="17" t="s">
        <v>443</v>
      </c>
      <c r="AA1985" s="17" t="s">
        <v>443</v>
      </c>
      <c r="AB1985" s="17" t="s">
        <v>444</v>
      </c>
      <c r="AC1985">
        <v>0</v>
      </c>
      <c r="AD1985">
        <v>0</v>
      </c>
      <c r="AE1985">
        <v>0</v>
      </c>
      <c r="AF1985">
        <v>2022</v>
      </c>
      <c r="AG1985" s="1">
        <v>44562</v>
      </c>
      <c r="AH1985" s="1">
        <v>44773</v>
      </c>
      <c r="AI1985" s="1">
        <v>44785</v>
      </c>
      <c r="AJ1985" s="17" t="s">
        <v>34</v>
      </c>
      <c r="AK1985" s="17" t="s">
        <v>35</v>
      </c>
      <c r="AL1985" s="17" t="s">
        <v>10388</v>
      </c>
      <c r="AM1985" s="17">
        <f>MONTH(EMPENHO[[#This Row],[data_empenho]])</f>
        <v>3</v>
      </c>
    </row>
    <row r="1986" spans="1:39" x14ac:dyDescent="0.25">
      <c r="A1986">
        <v>5</v>
      </c>
      <c r="B1986">
        <v>502</v>
      </c>
      <c r="C1986">
        <v>12</v>
      </c>
      <c r="D1986">
        <v>365</v>
      </c>
      <c r="E1986">
        <v>2</v>
      </c>
      <c r="F1986">
        <v>0</v>
      </c>
      <c r="G1986">
        <v>2033</v>
      </c>
      <c r="H1986" s="17" t="s">
        <v>1063</v>
      </c>
      <c r="I1986">
        <v>20</v>
      </c>
      <c r="J1986">
        <v>0</v>
      </c>
      <c r="K1986" s="17" t="s">
        <v>4705</v>
      </c>
      <c r="L1986" s="1">
        <v>44637</v>
      </c>
      <c r="M1986">
        <v>1422</v>
      </c>
      <c r="N1986" s="17" t="s">
        <v>437</v>
      </c>
      <c r="O1986">
        <v>7122</v>
      </c>
      <c r="P1986" s="17" t="s">
        <v>438</v>
      </c>
      <c r="Q1986">
        <v>0</v>
      </c>
      <c r="R1986" s="17" t="s">
        <v>480</v>
      </c>
      <c r="S1986" s="17" t="s">
        <v>653</v>
      </c>
      <c r="T1986" s="17" t="s">
        <v>438</v>
      </c>
      <c r="U1986">
        <v>40</v>
      </c>
      <c r="V1986">
        <v>2021</v>
      </c>
      <c r="W1986" s="17" t="s">
        <v>4706</v>
      </c>
      <c r="X1986" s="17" t="s">
        <v>482</v>
      </c>
      <c r="Y1986">
        <v>7</v>
      </c>
      <c r="Z1986" s="17" t="s">
        <v>443</v>
      </c>
      <c r="AA1986" s="17" t="s">
        <v>443</v>
      </c>
      <c r="AB1986" s="17" t="s">
        <v>444</v>
      </c>
      <c r="AC1986">
        <v>0</v>
      </c>
      <c r="AD1986">
        <v>0</v>
      </c>
      <c r="AE1986">
        <v>0</v>
      </c>
      <c r="AF1986">
        <v>2022</v>
      </c>
      <c r="AG1986" s="1">
        <v>44562</v>
      </c>
      <c r="AH1986" s="1">
        <v>44773</v>
      </c>
      <c r="AI1986" s="1">
        <v>44785</v>
      </c>
      <c r="AJ1986" s="17" t="s">
        <v>34</v>
      </c>
      <c r="AK1986" s="17" t="s">
        <v>35</v>
      </c>
      <c r="AL1986" s="17" t="s">
        <v>10388</v>
      </c>
      <c r="AM1986" s="17">
        <f>MONTH(EMPENHO[[#This Row],[data_empenho]])</f>
        <v>3</v>
      </c>
    </row>
    <row r="1987" spans="1:39" x14ac:dyDescent="0.25">
      <c r="A1987">
        <v>5</v>
      </c>
      <c r="B1987">
        <v>502</v>
      </c>
      <c r="C1987">
        <v>12</v>
      </c>
      <c r="D1987">
        <v>361</v>
      </c>
      <c r="E1987">
        <v>2</v>
      </c>
      <c r="F1987">
        <v>0</v>
      </c>
      <c r="G1987">
        <v>2031</v>
      </c>
      <c r="H1987" s="17" t="s">
        <v>1063</v>
      </c>
      <c r="I1987">
        <v>20</v>
      </c>
      <c r="J1987">
        <v>0</v>
      </c>
      <c r="K1987" s="17" t="s">
        <v>4707</v>
      </c>
      <c r="L1987" s="1">
        <v>44637</v>
      </c>
      <c r="M1987">
        <v>2370</v>
      </c>
      <c r="N1987" s="17" t="s">
        <v>437</v>
      </c>
      <c r="O1987">
        <v>7122</v>
      </c>
      <c r="P1987" s="17" t="s">
        <v>438</v>
      </c>
      <c r="Q1987">
        <v>0</v>
      </c>
      <c r="R1987" s="17" t="s">
        <v>480</v>
      </c>
      <c r="S1987" s="17" t="s">
        <v>653</v>
      </c>
      <c r="T1987" s="17" t="s">
        <v>438</v>
      </c>
      <c r="U1987">
        <v>40</v>
      </c>
      <c r="V1987">
        <v>2021</v>
      </c>
      <c r="W1987" s="17" t="s">
        <v>4708</v>
      </c>
      <c r="X1987" s="17" t="s">
        <v>482</v>
      </c>
      <c r="Y1987">
        <v>7</v>
      </c>
      <c r="Z1987" s="17" t="s">
        <v>443</v>
      </c>
      <c r="AA1987" s="17" t="s">
        <v>443</v>
      </c>
      <c r="AB1987" s="17" t="s">
        <v>444</v>
      </c>
      <c r="AC1987">
        <v>0</v>
      </c>
      <c r="AD1987">
        <v>0</v>
      </c>
      <c r="AE1987">
        <v>0</v>
      </c>
      <c r="AF1987">
        <v>2022</v>
      </c>
      <c r="AG1987" s="1">
        <v>44562</v>
      </c>
      <c r="AH1987" s="1">
        <v>44773</v>
      </c>
      <c r="AI1987" s="1">
        <v>44785</v>
      </c>
      <c r="AJ1987" s="17" t="s">
        <v>34</v>
      </c>
      <c r="AK1987" s="17" t="s">
        <v>35</v>
      </c>
      <c r="AL1987" s="17" t="s">
        <v>10388</v>
      </c>
      <c r="AM1987" s="17">
        <f>MONTH(EMPENHO[[#This Row],[data_empenho]])</f>
        <v>3</v>
      </c>
    </row>
    <row r="1988" spans="1:39" x14ac:dyDescent="0.25">
      <c r="A1988">
        <v>8</v>
      </c>
      <c r="B1988">
        <v>801</v>
      </c>
      <c r="C1988">
        <v>10</v>
      </c>
      <c r="D1988">
        <v>303</v>
      </c>
      <c r="E1988">
        <v>8</v>
      </c>
      <c r="F1988">
        <v>0</v>
      </c>
      <c r="G1988">
        <v>2100</v>
      </c>
      <c r="H1988" s="17" t="s">
        <v>662</v>
      </c>
      <c r="I1988">
        <v>40</v>
      </c>
      <c r="J1988">
        <v>0</v>
      </c>
      <c r="K1988" s="17" t="s">
        <v>4709</v>
      </c>
      <c r="L1988" s="1">
        <v>44637</v>
      </c>
      <c r="M1988">
        <v>134.69999999999999</v>
      </c>
      <c r="N1988" s="17" t="s">
        <v>437</v>
      </c>
      <c r="O1988">
        <v>4763</v>
      </c>
      <c r="P1988" s="17" t="s">
        <v>438</v>
      </c>
      <c r="Q1988">
        <v>0</v>
      </c>
      <c r="R1988" s="17" t="s">
        <v>439</v>
      </c>
      <c r="S1988" s="17" t="s">
        <v>440</v>
      </c>
      <c r="T1988" s="17" t="s">
        <v>438</v>
      </c>
      <c r="U1988">
        <v>0</v>
      </c>
      <c r="V1988">
        <v>0</v>
      </c>
      <c r="W1988" s="17" t="s">
        <v>4710</v>
      </c>
      <c r="X1988" s="17" t="s">
        <v>465</v>
      </c>
      <c r="Y1988">
        <v>1</v>
      </c>
      <c r="Z1988" s="17" t="s">
        <v>443</v>
      </c>
      <c r="AA1988" s="17" t="s">
        <v>443</v>
      </c>
      <c r="AB1988" s="17" t="s">
        <v>444</v>
      </c>
      <c r="AC1988">
        <v>0</v>
      </c>
      <c r="AD1988">
        <v>0</v>
      </c>
      <c r="AE1988">
        <v>0</v>
      </c>
      <c r="AF1988">
        <v>2022</v>
      </c>
      <c r="AG1988" s="1">
        <v>44562</v>
      </c>
      <c r="AH1988" s="1">
        <v>44773</v>
      </c>
      <c r="AI1988" s="1">
        <v>44785</v>
      </c>
      <c r="AJ1988" s="17" t="s">
        <v>34</v>
      </c>
      <c r="AK1988" s="17" t="s">
        <v>35</v>
      </c>
      <c r="AL1988" s="17" t="s">
        <v>10388</v>
      </c>
      <c r="AM1988" s="17">
        <f>MONTH(EMPENHO[[#This Row],[data_empenho]])</f>
        <v>3</v>
      </c>
    </row>
    <row r="1989" spans="1:39" x14ac:dyDescent="0.25">
      <c r="A1989">
        <v>3</v>
      </c>
      <c r="B1989">
        <v>301</v>
      </c>
      <c r="C1989">
        <v>4</v>
      </c>
      <c r="D1989">
        <v>131</v>
      </c>
      <c r="E1989">
        <v>1</v>
      </c>
      <c r="F1989">
        <v>0</v>
      </c>
      <c r="G1989">
        <v>2071</v>
      </c>
      <c r="H1989" s="17" t="s">
        <v>590</v>
      </c>
      <c r="I1989">
        <v>1</v>
      </c>
      <c r="J1989">
        <v>0</v>
      </c>
      <c r="K1989" s="17" t="s">
        <v>4711</v>
      </c>
      <c r="L1989" s="1">
        <v>44637</v>
      </c>
      <c r="M1989">
        <v>55.86</v>
      </c>
      <c r="N1989" s="17" t="s">
        <v>437</v>
      </c>
      <c r="O1989">
        <v>1184</v>
      </c>
      <c r="P1989" s="17" t="s">
        <v>438</v>
      </c>
      <c r="Q1989">
        <v>0</v>
      </c>
      <c r="R1989" s="17" t="s">
        <v>439</v>
      </c>
      <c r="S1989" s="17" t="s">
        <v>440</v>
      </c>
      <c r="T1989" s="17" t="s">
        <v>438</v>
      </c>
      <c r="U1989">
        <v>42</v>
      </c>
      <c r="V1989">
        <v>2017</v>
      </c>
      <c r="W1989" s="17" t="s">
        <v>4712</v>
      </c>
      <c r="X1989" s="17" t="s">
        <v>465</v>
      </c>
      <c r="Y1989">
        <v>1</v>
      </c>
      <c r="Z1989" s="17" t="s">
        <v>443</v>
      </c>
      <c r="AA1989" s="17" t="s">
        <v>443</v>
      </c>
      <c r="AB1989" s="17" t="s">
        <v>444</v>
      </c>
      <c r="AC1989">
        <v>0</v>
      </c>
      <c r="AD1989">
        <v>0</v>
      </c>
      <c r="AE1989">
        <v>0</v>
      </c>
      <c r="AF1989">
        <v>2022</v>
      </c>
      <c r="AG1989" s="1">
        <v>44562</v>
      </c>
      <c r="AH1989" s="1">
        <v>44773</v>
      </c>
      <c r="AI1989" s="1">
        <v>44785</v>
      </c>
      <c r="AJ1989" s="17" t="s">
        <v>34</v>
      </c>
      <c r="AK1989" s="17" t="s">
        <v>35</v>
      </c>
      <c r="AL1989" s="17" t="s">
        <v>10388</v>
      </c>
      <c r="AM1989" s="17">
        <f>MONTH(EMPENHO[[#This Row],[data_empenho]])</f>
        <v>3</v>
      </c>
    </row>
    <row r="1990" spans="1:39" x14ac:dyDescent="0.25">
      <c r="A1990">
        <v>8</v>
      </c>
      <c r="B1990">
        <v>801</v>
      </c>
      <c r="C1990">
        <v>10</v>
      </c>
      <c r="D1990">
        <v>303</v>
      </c>
      <c r="E1990">
        <v>8</v>
      </c>
      <c r="F1990">
        <v>0</v>
      </c>
      <c r="G1990">
        <v>2100</v>
      </c>
      <c r="H1990" s="17" t="s">
        <v>662</v>
      </c>
      <c r="I1990">
        <v>40</v>
      </c>
      <c r="J1990">
        <v>0</v>
      </c>
      <c r="K1990" s="17" t="s">
        <v>4713</v>
      </c>
      <c r="L1990" s="1">
        <v>44637</v>
      </c>
      <c r="M1990">
        <v>456</v>
      </c>
      <c r="N1990" s="17" t="s">
        <v>437</v>
      </c>
      <c r="O1990">
        <v>5293</v>
      </c>
      <c r="P1990" s="17" t="s">
        <v>438</v>
      </c>
      <c r="Q1990">
        <v>0</v>
      </c>
      <c r="R1990" s="17" t="s">
        <v>439</v>
      </c>
      <c r="S1990" s="17" t="s">
        <v>440</v>
      </c>
      <c r="T1990" s="17" t="s">
        <v>438</v>
      </c>
      <c r="U1990">
        <v>0</v>
      </c>
      <c r="V1990">
        <v>0</v>
      </c>
      <c r="W1990" s="17" t="s">
        <v>4714</v>
      </c>
      <c r="X1990" s="17" t="s">
        <v>465</v>
      </c>
      <c r="Y1990">
        <v>1</v>
      </c>
      <c r="Z1990" s="17" t="s">
        <v>443</v>
      </c>
      <c r="AA1990" s="17" t="s">
        <v>443</v>
      </c>
      <c r="AB1990" s="17" t="s">
        <v>444</v>
      </c>
      <c r="AC1990">
        <v>0</v>
      </c>
      <c r="AD1990">
        <v>0</v>
      </c>
      <c r="AE1990">
        <v>0</v>
      </c>
      <c r="AF1990">
        <v>2022</v>
      </c>
      <c r="AG1990" s="1">
        <v>44562</v>
      </c>
      <c r="AH1990" s="1">
        <v>44773</v>
      </c>
      <c r="AI1990" s="1">
        <v>44785</v>
      </c>
      <c r="AJ1990" s="17" t="s">
        <v>34</v>
      </c>
      <c r="AK1990" s="17" t="s">
        <v>35</v>
      </c>
      <c r="AL1990" s="17" t="s">
        <v>10388</v>
      </c>
      <c r="AM1990" s="17">
        <f>MONTH(EMPENHO[[#This Row],[data_empenho]])</f>
        <v>3</v>
      </c>
    </row>
    <row r="1991" spans="1:39" x14ac:dyDescent="0.25">
      <c r="A1991">
        <v>3</v>
      </c>
      <c r="B1991">
        <v>301</v>
      </c>
      <c r="C1991">
        <v>4</v>
      </c>
      <c r="D1991">
        <v>122</v>
      </c>
      <c r="E1991">
        <v>1</v>
      </c>
      <c r="F1991">
        <v>0</v>
      </c>
      <c r="G1991">
        <v>2067</v>
      </c>
      <c r="H1991" s="17" t="s">
        <v>689</v>
      </c>
      <c r="I1991">
        <v>1</v>
      </c>
      <c r="J1991">
        <v>0</v>
      </c>
      <c r="K1991" s="17" t="s">
        <v>4715</v>
      </c>
      <c r="L1991" s="1">
        <v>44637</v>
      </c>
      <c r="M1991">
        <v>540</v>
      </c>
      <c r="N1991" s="17" t="s">
        <v>437</v>
      </c>
      <c r="O1991">
        <v>1744</v>
      </c>
      <c r="P1991" s="17" t="s">
        <v>438</v>
      </c>
      <c r="Q1991">
        <v>0</v>
      </c>
      <c r="R1991" s="17" t="s">
        <v>439</v>
      </c>
      <c r="S1991" s="17" t="s">
        <v>440</v>
      </c>
      <c r="T1991" s="17" t="s">
        <v>438</v>
      </c>
      <c r="U1991">
        <v>0</v>
      </c>
      <c r="V1991">
        <v>0</v>
      </c>
      <c r="W1991" s="17" t="s">
        <v>4716</v>
      </c>
      <c r="X1991" s="17" t="s">
        <v>465</v>
      </c>
      <c r="Y1991">
        <v>1</v>
      </c>
      <c r="Z1991" s="17" t="s">
        <v>443</v>
      </c>
      <c r="AA1991" s="17" t="s">
        <v>443</v>
      </c>
      <c r="AB1991" s="17" t="s">
        <v>444</v>
      </c>
      <c r="AC1991">
        <v>0</v>
      </c>
      <c r="AD1991">
        <v>0</v>
      </c>
      <c r="AE1991">
        <v>0</v>
      </c>
      <c r="AF1991">
        <v>2022</v>
      </c>
      <c r="AG1991" s="1">
        <v>44562</v>
      </c>
      <c r="AH1991" s="1">
        <v>44773</v>
      </c>
      <c r="AI1991" s="1">
        <v>44785</v>
      </c>
      <c r="AJ1991" s="17" t="s">
        <v>34</v>
      </c>
      <c r="AK1991" s="17" t="s">
        <v>35</v>
      </c>
      <c r="AL1991" s="17" t="s">
        <v>10388</v>
      </c>
      <c r="AM1991" s="17">
        <f>MONTH(EMPENHO[[#This Row],[data_empenho]])</f>
        <v>3</v>
      </c>
    </row>
    <row r="1992" spans="1:39" x14ac:dyDescent="0.25">
      <c r="A1992">
        <v>6</v>
      </c>
      <c r="B1992">
        <v>604</v>
      </c>
      <c r="C1992">
        <v>26</v>
      </c>
      <c r="D1992">
        <v>782</v>
      </c>
      <c r="E1992">
        <v>17</v>
      </c>
      <c r="F1992">
        <v>0</v>
      </c>
      <c r="G1992">
        <v>2074</v>
      </c>
      <c r="H1992" s="17" t="s">
        <v>828</v>
      </c>
      <c r="I1992">
        <v>1</v>
      </c>
      <c r="J1992">
        <v>0</v>
      </c>
      <c r="K1992" s="17" t="s">
        <v>4717</v>
      </c>
      <c r="L1992" s="1">
        <v>44637</v>
      </c>
      <c r="M1992">
        <v>1280</v>
      </c>
      <c r="N1992" s="17" t="s">
        <v>437</v>
      </c>
      <c r="O1992">
        <v>5965</v>
      </c>
      <c r="P1992" s="17" t="s">
        <v>438</v>
      </c>
      <c r="Q1992">
        <v>0</v>
      </c>
      <c r="R1992" s="17" t="s">
        <v>439</v>
      </c>
      <c r="S1992" s="17" t="s">
        <v>440</v>
      </c>
      <c r="T1992" s="17" t="s">
        <v>438</v>
      </c>
      <c r="U1992">
        <v>0</v>
      </c>
      <c r="V1992">
        <v>0</v>
      </c>
      <c r="W1992" s="17" t="s">
        <v>4718</v>
      </c>
      <c r="X1992" s="17" t="s">
        <v>465</v>
      </c>
      <c r="Y1992">
        <v>1</v>
      </c>
      <c r="Z1992" s="17" t="s">
        <v>443</v>
      </c>
      <c r="AA1992" s="17" t="s">
        <v>443</v>
      </c>
      <c r="AB1992" s="17" t="s">
        <v>444</v>
      </c>
      <c r="AC1992">
        <v>0</v>
      </c>
      <c r="AD1992">
        <v>0</v>
      </c>
      <c r="AE1992">
        <v>0</v>
      </c>
      <c r="AF1992">
        <v>2022</v>
      </c>
      <c r="AG1992" s="1">
        <v>44562</v>
      </c>
      <c r="AH1992" s="1">
        <v>44773</v>
      </c>
      <c r="AI1992" s="1">
        <v>44785</v>
      </c>
      <c r="AJ1992" s="17" t="s">
        <v>34</v>
      </c>
      <c r="AK1992" s="17" t="s">
        <v>35</v>
      </c>
      <c r="AL1992" s="17" t="s">
        <v>10388</v>
      </c>
      <c r="AM1992" s="17">
        <f>MONTH(EMPENHO[[#This Row],[data_empenho]])</f>
        <v>3</v>
      </c>
    </row>
    <row r="1993" spans="1:39" x14ac:dyDescent="0.25">
      <c r="A1993">
        <v>8</v>
      </c>
      <c r="B1993">
        <v>801</v>
      </c>
      <c r="C1993">
        <v>10</v>
      </c>
      <c r="D1993">
        <v>301</v>
      </c>
      <c r="E1993">
        <v>6</v>
      </c>
      <c r="F1993">
        <v>0</v>
      </c>
      <c r="G1993">
        <v>2090</v>
      </c>
      <c r="H1993" s="17" t="s">
        <v>3488</v>
      </c>
      <c r="I1993">
        <v>40</v>
      </c>
      <c r="J1993">
        <v>0</v>
      </c>
      <c r="K1993" s="17" t="s">
        <v>4719</v>
      </c>
      <c r="L1993" s="1">
        <v>44637</v>
      </c>
      <c r="M1993">
        <v>95</v>
      </c>
      <c r="N1993" s="17" t="s">
        <v>437</v>
      </c>
      <c r="O1993">
        <v>8364</v>
      </c>
      <c r="P1993" s="17" t="s">
        <v>438</v>
      </c>
      <c r="Q1993">
        <v>0</v>
      </c>
      <c r="R1993" s="17" t="s">
        <v>439</v>
      </c>
      <c r="S1993" s="17" t="s">
        <v>440</v>
      </c>
      <c r="T1993" s="17" t="s">
        <v>438</v>
      </c>
      <c r="U1993">
        <v>0</v>
      </c>
      <c r="V1993">
        <v>0</v>
      </c>
      <c r="W1993" s="17" t="s">
        <v>4720</v>
      </c>
      <c r="X1993" s="17" t="s">
        <v>465</v>
      </c>
      <c r="Y1993">
        <v>1</v>
      </c>
      <c r="Z1993" s="17" t="s">
        <v>443</v>
      </c>
      <c r="AA1993" s="17" t="s">
        <v>443</v>
      </c>
      <c r="AB1993" s="17" t="s">
        <v>444</v>
      </c>
      <c r="AC1993">
        <v>0</v>
      </c>
      <c r="AD1993">
        <v>0</v>
      </c>
      <c r="AE1993">
        <v>0</v>
      </c>
      <c r="AF1993">
        <v>2022</v>
      </c>
      <c r="AG1993" s="1">
        <v>44562</v>
      </c>
      <c r="AH1993" s="1">
        <v>44773</v>
      </c>
      <c r="AI1993" s="1">
        <v>44785</v>
      </c>
      <c r="AJ1993" s="17" t="s">
        <v>34</v>
      </c>
      <c r="AK1993" s="17" t="s">
        <v>35</v>
      </c>
      <c r="AL1993" s="17" t="s">
        <v>10388</v>
      </c>
      <c r="AM1993" s="17">
        <f>MONTH(EMPENHO[[#This Row],[data_empenho]])</f>
        <v>3</v>
      </c>
    </row>
    <row r="1994" spans="1:39" x14ac:dyDescent="0.25">
      <c r="A1994">
        <v>6</v>
      </c>
      <c r="B1994">
        <v>603</v>
      </c>
      <c r="C1994">
        <v>26</v>
      </c>
      <c r="D1994">
        <v>782</v>
      </c>
      <c r="E1994">
        <v>17</v>
      </c>
      <c r="F1994">
        <v>0</v>
      </c>
      <c r="G1994">
        <v>2110</v>
      </c>
      <c r="H1994" s="17" t="s">
        <v>776</v>
      </c>
      <c r="I1994">
        <v>1</v>
      </c>
      <c r="J1994">
        <v>0</v>
      </c>
      <c r="K1994" s="17" t="s">
        <v>4721</v>
      </c>
      <c r="L1994" s="1">
        <v>44637</v>
      </c>
      <c r="M1994">
        <v>1462.5</v>
      </c>
      <c r="N1994" s="17" t="s">
        <v>437</v>
      </c>
      <c r="O1994">
        <v>7798</v>
      </c>
      <c r="P1994" s="17" t="s">
        <v>438</v>
      </c>
      <c r="Q1994">
        <v>0</v>
      </c>
      <c r="R1994" s="17" t="s">
        <v>439</v>
      </c>
      <c r="S1994" s="17" t="s">
        <v>440</v>
      </c>
      <c r="T1994" s="17" t="s">
        <v>438</v>
      </c>
      <c r="U1994">
        <v>0</v>
      </c>
      <c r="V1994">
        <v>0</v>
      </c>
      <c r="W1994" s="17" t="s">
        <v>4722</v>
      </c>
      <c r="X1994" s="17" t="s">
        <v>465</v>
      </c>
      <c r="Y1994">
        <v>1</v>
      </c>
      <c r="Z1994" s="17" t="s">
        <v>443</v>
      </c>
      <c r="AA1994" s="17" t="s">
        <v>443</v>
      </c>
      <c r="AB1994" s="17" t="s">
        <v>444</v>
      </c>
      <c r="AC1994">
        <v>0</v>
      </c>
      <c r="AD1994">
        <v>0</v>
      </c>
      <c r="AE1994">
        <v>0</v>
      </c>
      <c r="AF1994">
        <v>2022</v>
      </c>
      <c r="AG1994" s="1">
        <v>44562</v>
      </c>
      <c r="AH1994" s="1">
        <v>44773</v>
      </c>
      <c r="AI1994" s="1">
        <v>44785</v>
      </c>
      <c r="AJ1994" s="17" t="s">
        <v>34</v>
      </c>
      <c r="AK1994" s="17" t="s">
        <v>35</v>
      </c>
      <c r="AL1994" s="17" t="s">
        <v>10388</v>
      </c>
      <c r="AM1994" s="17">
        <f>MONTH(EMPENHO[[#This Row],[data_empenho]])</f>
        <v>3</v>
      </c>
    </row>
    <row r="1995" spans="1:39" x14ac:dyDescent="0.25">
      <c r="A1995">
        <v>6</v>
      </c>
      <c r="B1995">
        <v>603</v>
      </c>
      <c r="C1995">
        <v>26</v>
      </c>
      <c r="D1995">
        <v>782</v>
      </c>
      <c r="E1995">
        <v>17</v>
      </c>
      <c r="F1995">
        <v>0</v>
      </c>
      <c r="G1995">
        <v>2073</v>
      </c>
      <c r="H1995" s="17" t="s">
        <v>698</v>
      </c>
      <c r="I1995">
        <v>1</v>
      </c>
      <c r="J1995">
        <v>0</v>
      </c>
      <c r="K1995" s="17" t="s">
        <v>4723</v>
      </c>
      <c r="L1995" s="1">
        <v>44637</v>
      </c>
      <c r="M1995">
        <v>21.92</v>
      </c>
      <c r="N1995" s="17" t="s">
        <v>437</v>
      </c>
      <c r="O1995">
        <v>4041</v>
      </c>
      <c r="P1995" s="17" t="s">
        <v>438</v>
      </c>
      <c r="Q1995">
        <v>0</v>
      </c>
      <c r="R1995" s="17" t="s">
        <v>439</v>
      </c>
      <c r="S1995" s="17" t="s">
        <v>440</v>
      </c>
      <c r="T1995" s="17" t="s">
        <v>438</v>
      </c>
      <c r="U1995">
        <v>0</v>
      </c>
      <c r="V1995">
        <v>0</v>
      </c>
      <c r="W1995" s="17" t="s">
        <v>4724</v>
      </c>
      <c r="X1995" s="17" t="s">
        <v>465</v>
      </c>
      <c r="Y1995">
        <v>1</v>
      </c>
      <c r="Z1995" s="17" t="s">
        <v>443</v>
      </c>
      <c r="AA1995" s="17" t="s">
        <v>443</v>
      </c>
      <c r="AB1995" s="17" t="s">
        <v>444</v>
      </c>
      <c r="AC1995">
        <v>0</v>
      </c>
      <c r="AD1995">
        <v>0</v>
      </c>
      <c r="AE1995">
        <v>0</v>
      </c>
      <c r="AF1995">
        <v>2022</v>
      </c>
      <c r="AG1995" s="1">
        <v>44562</v>
      </c>
      <c r="AH1995" s="1">
        <v>44773</v>
      </c>
      <c r="AI1995" s="1">
        <v>44785</v>
      </c>
      <c r="AJ1995" s="17" t="s">
        <v>34</v>
      </c>
      <c r="AK1995" s="17" t="s">
        <v>35</v>
      </c>
      <c r="AL1995" s="17" t="s">
        <v>10388</v>
      </c>
      <c r="AM1995" s="17">
        <f>MONTH(EMPENHO[[#This Row],[data_empenho]])</f>
        <v>3</v>
      </c>
    </row>
    <row r="1996" spans="1:39" x14ac:dyDescent="0.25">
      <c r="A1996">
        <v>3</v>
      </c>
      <c r="B1996">
        <v>301</v>
      </c>
      <c r="C1996">
        <v>4</v>
      </c>
      <c r="D1996">
        <v>122</v>
      </c>
      <c r="E1996">
        <v>1</v>
      </c>
      <c r="F1996">
        <v>0</v>
      </c>
      <c r="G1996">
        <v>1022</v>
      </c>
      <c r="H1996" s="17" t="s">
        <v>682</v>
      </c>
      <c r="I1996">
        <v>1</v>
      </c>
      <c r="J1996">
        <v>0</v>
      </c>
      <c r="K1996" s="17" t="s">
        <v>4725</v>
      </c>
      <c r="L1996" s="1">
        <v>44637</v>
      </c>
      <c r="M1996">
        <v>350</v>
      </c>
      <c r="N1996" s="17" t="s">
        <v>437</v>
      </c>
      <c r="O1996">
        <v>8326</v>
      </c>
      <c r="P1996" s="17" t="s">
        <v>438</v>
      </c>
      <c r="Q1996">
        <v>0</v>
      </c>
      <c r="R1996" s="17" t="s">
        <v>439</v>
      </c>
      <c r="S1996" s="17" t="s">
        <v>440</v>
      </c>
      <c r="T1996" s="17" t="s">
        <v>438</v>
      </c>
      <c r="U1996">
        <v>0</v>
      </c>
      <c r="V1996">
        <v>0</v>
      </c>
      <c r="W1996" s="17" t="s">
        <v>4726</v>
      </c>
      <c r="X1996" s="17" t="s">
        <v>465</v>
      </c>
      <c r="Y1996">
        <v>1</v>
      </c>
      <c r="Z1996" s="17" t="s">
        <v>443</v>
      </c>
      <c r="AA1996" s="17" t="s">
        <v>443</v>
      </c>
      <c r="AB1996" s="17" t="s">
        <v>444</v>
      </c>
      <c r="AC1996">
        <v>0</v>
      </c>
      <c r="AD1996">
        <v>0</v>
      </c>
      <c r="AE1996">
        <v>0</v>
      </c>
      <c r="AF1996">
        <v>2022</v>
      </c>
      <c r="AG1996" s="1">
        <v>44562</v>
      </c>
      <c r="AH1996" s="1">
        <v>44773</v>
      </c>
      <c r="AI1996" s="1">
        <v>44785</v>
      </c>
      <c r="AJ1996" s="17" t="s">
        <v>34</v>
      </c>
      <c r="AK1996" s="17" t="s">
        <v>35</v>
      </c>
      <c r="AL1996" s="17" t="s">
        <v>10388</v>
      </c>
      <c r="AM1996" s="17">
        <f>MONTH(EMPENHO[[#This Row],[data_empenho]])</f>
        <v>3</v>
      </c>
    </row>
    <row r="1997" spans="1:39" x14ac:dyDescent="0.25">
      <c r="A1997">
        <v>5</v>
      </c>
      <c r="B1997">
        <v>502</v>
      </c>
      <c r="C1997">
        <v>12</v>
      </c>
      <c r="D1997">
        <v>782</v>
      </c>
      <c r="E1997">
        <v>2</v>
      </c>
      <c r="F1997">
        <v>0</v>
      </c>
      <c r="G1997">
        <v>2035</v>
      </c>
      <c r="H1997" s="17" t="s">
        <v>860</v>
      </c>
      <c r="I1997">
        <v>20</v>
      </c>
      <c r="J1997">
        <v>0</v>
      </c>
      <c r="K1997" s="17" t="s">
        <v>4727</v>
      </c>
      <c r="L1997" s="1">
        <v>44637</v>
      </c>
      <c r="M1997">
        <v>395</v>
      </c>
      <c r="N1997" s="17" t="s">
        <v>437</v>
      </c>
      <c r="O1997">
        <v>5349</v>
      </c>
      <c r="P1997" s="17" t="s">
        <v>438</v>
      </c>
      <c r="Q1997">
        <v>0</v>
      </c>
      <c r="R1997" s="17" t="s">
        <v>439</v>
      </c>
      <c r="S1997" s="17" t="s">
        <v>440</v>
      </c>
      <c r="T1997" s="17" t="s">
        <v>438</v>
      </c>
      <c r="U1997">
        <v>0</v>
      </c>
      <c r="V1997">
        <v>0</v>
      </c>
      <c r="W1997" s="17" t="s">
        <v>4728</v>
      </c>
      <c r="X1997" s="17" t="s">
        <v>465</v>
      </c>
      <c r="Y1997">
        <v>1</v>
      </c>
      <c r="Z1997" s="17" t="s">
        <v>443</v>
      </c>
      <c r="AA1997" s="17" t="s">
        <v>443</v>
      </c>
      <c r="AB1997" s="17" t="s">
        <v>444</v>
      </c>
      <c r="AC1997">
        <v>0</v>
      </c>
      <c r="AD1997">
        <v>0</v>
      </c>
      <c r="AE1997">
        <v>0</v>
      </c>
      <c r="AF1997">
        <v>2022</v>
      </c>
      <c r="AG1997" s="1">
        <v>44562</v>
      </c>
      <c r="AH1997" s="1">
        <v>44773</v>
      </c>
      <c r="AI1997" s="1">
        <v>44785</v>
      </c>
      <c r="AJ1997" s="17" t="s">
        <v>34</v>
      </c>
      <c r="AK1997" s="17" t="s">
        <v>35</v>
      </c>
      <c r="AL1997" s="17" t="s">
        <v>10388</v>
      </c>
      <c r="AM1997" s="17">
        <f>MONTH(EMPENHO[[#This Row],[data_empenho]])</f>
        <v>3</v>
      </c>
    </row>
    <row r="1998" spans="1:39" x14ac:dyDescent="0.25">
      <c r="A1998">
        <v>7</v>
      </c>
      <c r="B1998">
        <v>702</v>
      </c>
      <c r="C1998">
        <v>15</v>
      </c>
      <c r="D1998">
        <v>451</v>
      </c>
      <c r="E1998">
        <v>17</v>
      </c>
      <c r="F1998">
        <v>0</v>
      </c>
      <c r="G1998">
        <v>2002</v>
      </c>
      <c r="H1998" s="17" t="s">
        <v>860</v>
      </c>
      <c r="I1998">
        <v>1</v>
      </c>
      <c r="J1998">
        <v>0</v>
      </c>
      <c r="K1998" s="17" t="s">
        <v>4729</v>
      </c>
      <c r="L1998" s="1">
        <v>44637</v>
      </c>
      <c r="M1998">
        <v>280</v>
      </c>
      <c r="N1998" s="17" t="s">
        <v>437</v>
      </c>
      <c r="O1998">
        <v>7781</v>
      </c>
      <c r="P1998" s="17" t="s">
        <v>438</v>
      </c>
      <c r="Q1998">
        <v>0</v>
      </c>
      <c r="R1998" s="17" t="s">
        <v>439</v>
      </c>
      <c r="S1998" s="17" t="s">
        <v>440</v>
      </c>
      <c r="T1998" s="17" t="s">
        <v>438</v>
      </c>
      <c r="U1998">
        <v>0</v>
      </c>
      <c r="V1998">
        <v>0</v>
      </c>
      <c r="W1998" s="17" t="s">
        <v>4730</v>
      </c>
      <c r="X1998" s="17" t="s">
        <v>465</v>
      </c>
      <c r="Y1998">
        <v>1</v>
      </c>
      <c r="Z1998" s="17" t="s">
        <v>443</v>
      </c>
      <c r="AA1998" s="17" t="s">
        <v>443</v>
      </c>
      <c r="AB1998" s="17" t="s">
        <v>444</v>
      </c>
      <c r="AC1998">
        <v>0</v>
      </c>
      <c r="AD1998">
        <v>0</v>
      </c>
      <c r="AE1998">
        <v>0</v>
      </c>
      <c r="AF1998">
        <v>2022</v>
      </c>
      <c r="AG1998" s="1">
        <v>44562</v>
      </c>
      <c r="AH1998" s="1">
        <v>44773</v>
      </c>
      <c r="AI1998" s="1">
        <v>44785</v>
      </c>
      <c r="AJ1998" s="17" t="s">
        <v>34</v>
      </c>
      <c r="AK1998" s="17" t="s">
        <v>35</v>
      </c>
      <c r="AL1998" s="17" t="s">
        <v>10388</v>
      </c>
      <c r="AM1998" s="17">
        <f>MONTH(EMPENHO[[#This Row],[data_empenho]])</f>
        <v>3</v>
      </c>
    </row>
    <row r="1999" spans="1:39" x14ac:dyDescent="0.25">
      <c r="A1999">
        <v>7</v>
      </c>
      <c r="B1999">
        <v>702</v>
      </c>
      <c r="C1999">
        <v>15</v>
      </c>
      <c r="D1999">
        <v>451</v>
      </c>
      <c r="E1999">
        <v>17</v>
      </c>
      <c r="F1999">
        <v>0</v>
      </c>
      <c r="G1999">
        <v>2002</v>
      </c>
      <c r="H1999" s="17" t="s">
        <v>828</v>
      </c>
      <c r="I1999">
        <v>1</v>
      </c>
      <c r="J1999">
        <v>0</v>
      </c>
      <c r="K1999" s="17" t="s">
        <v>4731</v>
      </c>
      <c r="L1999" s="1">
        <v>44637</v>
      </c>
      <c r="M1999">
        <v>270</v>
      </c>
      <c r="N1999" s="17" t="s">
        <v>437</v>
      </c>
      <c r="O1999">
        <v>7781</v>
      </c>
      <c r="P1999" s="17" t="s">
        <v>438</v>
      </c>
      <c r="Q1999">
        <v>0</v>
      </c>
      <c r="R1999" s="17" t="s">
        <v>439</v>
      </c>
      <c r="S1999" s="17" t="s">
        <v>440</v>
      </c>
      <c r="T1999" s="17" t="s">
        <v>438</v>
      </c>
      <c r="U1999">
        <v>0</v>
      </c>
      <c r="V1999">
        <v>0</v>
      </c>
      <c r="W1999" s="17" t="s">
        <v>4732</v>
      </c>
      <c r="X1999" s="17" t="s">
        <v>465</v>
      </c>
      <c r="Y1999">
        <v>1</v>
      </c>
      <c r="Z1999" s="17" t="s">
        <v>443</v>
      </c>
      <c r="AA1999" s="17" t="s">
        <v>443</v>
      </c>
      <c r="AB1999" s="17" t="s">
        <v>444</v>
      </c>
      <c r="AC1999">
        <v>0</v>
      </c>
      <c r="AD1999">
        <v>0</v>
      </c>
      <c r="AE1999">
        <v>0</v>
      </c>
      <c r="AF1999">
        <v>2022</v>
      </c>
      <c r="AG1999" s="1">
        <v>44562</v>
      </c>
      <c r="AH1999" s="1">
        <v>44773</v>
      </c>
      <c r="AI1999" s="1">
        <v>44785</v>
      </c>
      <c r="AJ1999" s="17" t="s">
        <v>34</v>
      </c>
      <c r="AK1999" s="17" t="s">
        <v>35</v>
      </c>
      <c r="AL1999" s="17" t="s">
        <v>10388</v>
      </c>
      <c r="AM1999" s="17">
        <f>MONTH(EMPENHO[[#This Row],[data_empenho]])</f>
        <v>3</v>
      </c>
    </row>
    <row r="2000" spans="1:39" x14ac:dyDescent="0.25">
      <c r="A2000">
        <v>5</v>
      </c>
      <c r="B2000">
        <v>502</v>
      </c>
      <c r="C2000">
        <v>12</v>
      </c>
      <c r="D2000">
        <v>782</v>
      </c>
      <c r="E2000">
        <v>2</v>
      </c>
      <c r="F2000">
        <v>0</v>
      </c>
      <c r="G2000">
        <v>2035</v>
      </c>
      <c r="H2000" s="17" t="s">
        <v>828</v>
      </c>
      <c r="I2000">
        <v>20</v>
      </c>
      <c r="J2000">
        <v>0</v>
      </c>
      <c r="K2000" s="17" t="s">
        <v>4733</v>
      </c>
      <c r="L2000" s="1">
        <v>44637</v>
      </c>
      <c r="M2000">
        <v>266.70999999999998</v>
      </c>
      <c r="N2000" s="17" t="s">
        <v>437</v>
      </c>
      <c r="O2000">
        <v>4041</v>
      </c>
      <c r="P2000" s="17" t="s">
        <v>438</v>
      </c>
      <c r="Q2000">
        <v>0</v>
      </c>
      <c r="R2000" s="17" t="s">
        <v>439</v>
      </c>
      <c r="S2000" s="17" t="s">
        <v>440</v>
      </c>
      <c r="T2000" s="17" t="s">
        <v>438</v>
      </c>
      <c r="U2000">
        <v>0</v>
      </c>
      <c r="V2000">
        <v>0</v>
      </c>
      <c r="W2000" s="17" t="s">
        <v>4734</v>
      </c>
      <c r="X2000" s="17" t="s">
        <v>465</v>
      </c>
      <c r="Y2000">
        <v>1</v>
      </c>
      <c r="Z2000" s="17" t="s">
        <v>443</v>
      </c>
      <c r="AA2000" s="17" t="s">
        <v>443</v>
      </c>
      <c r="AB2000" s="17" t="s">
        <v>444</v>
      </c>
      <c r="AC2000">
        <v>0</v>
      </c>
      <c r="AD2000">
        <v>0</v>
      </c>
      <c r="AE2000">
        <v>0</v>
      </c>
      <c r="AF2000">
        <v>2022</v>
      </c>
      <c r="AG2000" s="1">
        <v>44562</v>
      </c>
      <c r="AH2000" s="1">
        <v>44773</v>
      </c>
      <c r="AI2000" s="1">
        <v>44785</v>
      </c>
      <c r="AJ2000" s="17" t="s">
        <v>34</v>
      </c>
      <c r="AK2000" s="17" t="s">
        <v>35</v>
      </c>
      <c r="AL2000" s="17" t="s">
        <v>10388</v>
      </c>
      <c r="AM2000" s="17">
        <f>MONTH(EMPENHO[[#This Row],[data_empenho]])</f>
        <v>3</v>
      </c>
    </row>
    <row r="2001" spans="1:39" x14ac:dyDescent="0.25">
      <c r="A2001">
        <v>5</v>
      </c>
      <c r="B2001">
        <v>502</v>
      </c>
      <c r="C2001">
        <v>12</v>
      </c>
      <c r="D2001">
        <v>782</v>
      </c>
      <c r="E2001">
        <v>2</v>
      </c>
      <c r="F2001">
        <v>0</v>
      </c>
      <c r="G2001">
        <v>2035</v>
      </c>
      <c r="H2001" s="17" t="s">
        <v>860</v>
      </c>
      <c r="I2001">
        <v>20</v>
      </c>
      <c r="J2001">
        <v>0</v>
      </c>
      <c r="K2001" s="17" t="s">
        <v>4735</v>
      </c>
      <c r="L2001" s="1">
        <v>44637</v>
      </c>
      <c r="M2001">
        <v>1036.7</v>
      </c>
      <c r="N2001" s="17" t="s">
        <v>437</v>
      </c>
      <c r="O2001">
        <v>5102</v>
      </c>
      <c r="P2001" s="17" t="s">
        <v>438</v>
      </c>
      <c r="Q2001">
        <v>0</v>
      </c>
      <c r="R2001" s="17" t="s">
        <v>439</v>
      </c>
      <c r="S2001" s="17" t="s">
        <v>440</v>
      </c>
      <c r="T2001" s="17" t="s">
        <v>438</v>
      </c>
      <c r="U2001">
        <v>0</v>
      </c>
      <c r="V2001">
        <v>0</v>
      </c>
      <c r="W2001" s="17" t="s">
        <v>4736</v>
      </c>
      <c r="X2001" s="17" t="s">
        <v>465</v>
      </c>
      <c r="Y2001">
        <v>1</v>
      </c>
      <c r="Z2001" s="17" t="s">
        <v>443</v>
      </c>
      <c r="AA2001" s="17" t="s">
        <v>443</v>
      </c>
      <c r="AB2001" s="17" t="s">
        <v>444</v>
      </c>
      <c r="AC2001">
        <v>0</v>
      </c>
      <c r="AD2001">
        <v>0</v>
      </c>
      <c r="AE2001">
        <v>0</v>
      </c>
      <c r="AF2001">
        <v>2022</v>
      </c>
      <c r="AG2001" s="1">
        <v>44562</v>
      </c>
      <c r="AH2001" s="1">
        <v>44773</v>
      </c>
      <c r="AI2001" s="1">
        <v>44785</v>
      </c>
      <c r="AJ2001" s="17" t="s">
        <v>34</v>
      </c>
      <c r="AK2001" s="17" t="s">
        <v>35</v>
      </c>
      <c r="AL2001" s="17" t="s">
        <v>10388</v>
      </c>
      <c r="AM2001" s="17">
        <f>MONTH(EMPENHO[[#This Row],[data_empenho]])</f>
        <v>3</v>
      </c>
    </row>
    <row r="2002" spans="1:39" x14ac:dyDescent="0.25">
      <c r="A2002">
        <v>10</v>
      </c>
      <c r="B2002">
        <v>1002</v>
      </c>
      <c r="C2002">
        <v>20</v>
      </c>
      <c r="D2002">
        <v>608</v>
      </c>
      <c r="E2002">
        <v>4</v>
      </c>
      <c r="F2002">
        <v>0</v>
      </c>
      <c r="G2002">
        <v>2056</v>
      </c>
      <c r="H2002" s="17" t="s">
        <v>698</v>
      </c>
      <c r="I2002">
        <v>1</v>
      </c>
      <c r="J2002">
        <v>0</v>
      </c>
      <c r="K2002" s="17" t="s">
        <v>4737</v>
      </c>
      <c r="L2002" s="1">
        <v>44637</v>
      </c>
      <c r="M2002">
        <v>405</v>
      </c>
      <c r="N2002" s="17" t="s">
        <v>437</v>
      </c>
      <c r="O2002">
        <v>5965</v>
      </c>
      <c r="P2002" s="17" t="s">
        <v>438</v>
      </c>
      <c r="Q2002">
        <v>0</v>
      </c>
      <c r="R2002" s="17" t="s">
        <v>439</v>
      </c>
      <c r="S2002" s="17" t="s">
        <v>440</v>
      </c>
      <c r="T2002" s="17" t="s">
        <v>438</v>
      </c>
      <c r="U2002">
        <v>0</v>
      </c>
      <c r="V2002">
        <v>0</v>
      </c>
      <c r="W2002" s="17" t="s">
        <v>4738</v>
      </c>
      <c r="X2002" s="17" t="s">
        <v>465</v>
      </c>
      <c r="Y2002">
        <v>1</v>
      </c>
      <c r="Z2002" s="17" t="s">
        <v>443</v>
      </c>
      <c r="AA2002" s="17" t="s">
        <v>443</v>
      </c>
      <c r="AB2002" s="17" t="s">
        <v>444</v>
      </c>
      <c r="AC2002">
        <v>0</v>
      </c>
      <c r="AD2002">
        <v>0</v>
      </c>
      <c r="AE2002">
        <v>0</v>
      </c>
      <c r="AF2002">
        <v>2022</v>
      </c>
      <c r="AG2002" s="1">
        <v>44562</v>
      </c>
      <c r="AH2002" s="1">
        <v>44773</v>
      </c>
      <c r="AI2002" s="1">
        <v>44785</v>
      </c>
      <c r="AJ2002" s="17" t="s">
        <v>34</v>
      </c>
      <c r="AK2002" s="17" t="s">
        <v>35</v>
      </c>
      <c r="AL2002" s="17" t="s">
        <v>10388</v>
      </c>
      <c r="AM2002" s="17">
        <f>MONTH(EMPENHO[[#This Row],[data_empenho]])</f>
        <v>3</v>
      </c>
    </row>
    <row r="2003" spans="1:39" x14ac:dyDescent="0.25">
      <c r="A2003">
        <v>8</v>
      </c>
      <c r="B2003">
        <v>801</v>
      </c>
      <c r="C2003">
        <v>10</v>
      </c>
      <c r="D2003">
        <v>301</v>
      </c>
      <c r="E2003">
        <v>6</v>
      </c>
      <c r="F2003">
        <v>0</v>
      </c>
      <c r="G2003">
        <v>2105</v>
      </c>
      <c r="H2003" s="17" t="s">
        <v>641</v>
      </c>
      <c r="I2003">
        <v>40</v>
      </c>
      <c r="J2003">
        <v>0</v>
      </c>
      <c r="K2003" s="17" t="s">
        <v>4739</v>
      </c>
      <c r="L2003" s="1">
        <v>44638</v>
      </c>
      <c r="M2003">
        <v>2300</v>
      </c>
      <c r="N2003" s="17" t="s">
        <v>437</v>
      </c>
      <c r="O2003">
        <v>1342</v>
      </c>
      <c r="P2003" s="17" t="s">
        <v>438</v>
      </c>
      <c r="Q2003">
        <v>0</v>
      </c>
      <c r="R2003" s="17" t="s">
        <v>439</v>
      </c>
      <c r="S2003" s="17" t="s">
        <v>440</v>
      </c>
      <c r="T2003" s="17" t="s">
        <v>438</v>
      </c>
      <c r="U2003">
        <v>0</v>
      </c>
      <c r="V2003">
        <v>0</v>
      </c>
      <c r="W2003" s="17" t="s">
        <v>4740</v>
      </c>
      <c r="X2003" s="17" t="s">
        <v>442</v>
      </c>
      <c r="Y2003">
        <v>6</v>
      </c>
      <c r="Z2003" s="17" t="s">
        <v>443</v>
      </c>
      <c r="AA2003" s="17" t="s">
        <v>443</v>
      </c>
      <c r="AB2003" s="17" t="s">
        <v>444</v>
      </c>
      <c r="AC2003">
        <v>0</v>
      </c>
      <c r="AD2003">
        <v>0</v>
      </c>
      <c r="AE2003">
        <v>0</v>
      </c>
      <c r="AF2003">
        <v>2022</v>
      </c>
      <c r="AG2003" s="1">
        <v>44562</v>
      </c>
      <c r="AH2003" s="1">
        <v>44773</v>
      </c>
      <c r="AI2003" s="1">
        <v>44785</v>
      </c>
      <c r="AJ2003" s="17" t="s">
        <v>34</v>
      </c>
      <c r="AK2003" s="17" t="s">
        <v>35</v>
      </c>
      <c r="AL2003" s="17" t="s">
        <v>10388</v>
      </c>
      <c r="AM2003" s="17">
        <f>MONTH(EMPENHO[[#This Row],[data_empenho]])</f>
        <v>3</v>
      </c>
    </row>
    <row r="2004" spans="1:39" x14ac:dyDescent="0.25">
      <c r="A2004">
        <v>8</v>
      </c>
      <c r="B2004">
        <v>801</v>
      </c>
      <c r="C2004">
        <v>10</v>
      </c>
      <c r="D2004">
        <v>301</v>
      </c>
      <c r="E2004">
        <v>6</v>
      </c>
      <c r="F2004">
        <v>0</v>
      </c>
      <c r="G2004">
        <v>2105</v>
      </c>
      <c r="H2004" s="17" t="s">
        <v>641</v>
      </c>
      <c r="I2004">
        <v>40</v>
      </c>
      <c r="J2004">
        <v>0</v>
      </c>
      <c r="K2004" s="17" t="s">
        <v>4739</v>
      </c>
      <c r="L2004" s="1">
        <v>44722</v>
      </c>
      <c r="M2004">
        <v>-17.75</v>
      </c>
      <c r="N2004" s="17" t="s">
        <v>451</v>
      </c>
      <c r="O2004">
        <v>1342</v>
      </c>
      <c r="P2004" s="17" t="s">
        <v>438</v>
      </c>
      <c r="Q2004">
        <v>0</v>
      </c>
      <c r="R2004" s="17" t="s">
        <v>439</v>
      </c>
      <c r="S2004" s="17" t="s">
        <v>440</v>
      </c>
      <c r="T2004" s="17" t="s">
        <v>438</v>
      </c>
      <c r="U2004">
        <v>0</v>
      </c>
      <c r="V2004">
        <v>0</v>
      </c>
      <c r="W2004" s="17" t="s">
        <v>650</v>
      </c>
      <c r="X2004" s="17" t="s">
        <v>442</v>
      </c>
      <c r="Y2004">
        <v>6</v>
      </c>
      <c r="Z2004" s="17" t="s">
        <v>443</v>
      </c>
      <c r="AA2004" s="17" t="s">
        <v>443</v>
      </c>
      <c r="AB2004" s="17" t="s">
        <v>444</v>
      </c>
      <c r="AC2004">
        <v>0</v>
      </c>
      <c r="AD2004">
        <v>0</v>
      </c>
      <c r="AE2004">
        <v>0</v>
      </c>
      <c r="AF2004">
        <v>2022</v>
      </c>
      <c r="AG2004" s="1">
        <v>44562</v>
      </c>
      <c r="AH2004" s="1">
        <v>44773</v>
      </c>
      <c r="AI2004" s="1">
        <v>44785</v>
      </c>
      <c r="AJ2004" s="17" t="s">
        <v>34</v>
      </c>
      <c r="AK2004" s="17" t="s">
        <v>35</v>
      </c>
      <c r="AL2004" s="17" t="s">
        <v>10388</v>
      </c>
      <c r="AM2004" s="17">
        <f>MONTH(EMPENHO[[#This Row],[data_empenho]])</f>
        <v>6</v>
      </c>
    </row>
    <row r="2005" spans="1:39" x14ac:dyDescent="0.25">
      <c r="A2005">
        <v>5</v>
      </c>
      <c r="B2005">
        <v>502</v>
      </c>
      <c r="C2005">
        <v>12</v>
      </c>
      <c r="D2005">
        <v>782</v>
      </c>
      <c r="E2005">
        <v>2</v>
      </c>
      <c r="F2005">
        <v>0</v>
      </c>
      <c r="G2005">
        <v>1011</v>
      </c>
      <c r="H2005" s="17" t="s">
        <v>4741</v>
      </c>
      <c r="I2005">
        <v>1015</v>
      </c>
      <c r="J2005">
        <v>20</v>
      </c>
      <c r="K2005" s="17" t="s">
        <v>4742</v>
      </c>
      <c r="L2005" s="1">
        <v>44638</v>
      </c>
      <c r="M2005">
        <v>189900</v>
      </c>
      <c r="N2005" s="17" t="s">
        <v>437</v>
      </c>
      <c r="O2005">
        <v>1895</v>
      </c>
      <c r="P2005" s="17" t="s">
        <v>438</v>
      </c>
      <c r="Q2005">
        <v>0</v>
      </c>
      <c r="R2005" s="17" t="s">
        <v>673</v>
      </c>
      <c r="S2005" s="17" t="s">
        <v>653</v>
      </c>
      <c r="T2005" s="17" t="s">
        <v>4743</v>
      </c>
      <c r="U2005">
        <v>6</v>
      </c>
      <c r="V2005">
        <v>2021</v>
      </c>
      <c r="W2005" s="17" t="s">
        <v>4744</v>
      </c>
      <c r="X2005" s="17" t="s">
        <v>4745</v>
      </c>
      <c r="Y2005">
        <v>7</v>
      </c>
      <c r="Z2005" s="17" t="s">
        <v>443</v>
      </c>
      <c r="AA2005" s="17" t="s">
        <v>653</v>
      </c>
      <c r="AB2005" s="17" t="s">
        <v>4746</v>
      </c>
      <c r="AC2005">
        <v>0</v>
      </c>
      <c r="AD2005">
        <v>0</v>
      </c>
      <c r="AE2005">
        <v>0</v>
      </c>
      <c r="AF2005">
        <v>2022</v>
      </c>
      <c r="AG2005" s="1">
        <v>44562</v>
      </c>
      <c r="AH2005" s="1">
        <v>44773</v>
      </c>
      <c r="AI2005" s="1">
        <v>44785</v>
      </c>
      <c r="AJ2005" s="17" t="s">
        <v>34</v>
      </c>
      <c r="AK2005" s="17" t="s">
        <v>35</v>
      </c>
      <c r="AL2005" s="17" t="s">
        <v>10388</v>
      </c>
      <c r="AM2005" s="17">
        <f>MONTH(EMPENHO[[#This Row],[data_empenho]])</f>
        <v>3</v>
      </c>
    </row>
    <row r="2006" spans="1:39" x14ac:dyDescent="0.25">
      <c r="A2006">
        <v>5</v>
      </c>
      <c r="B2006">
        <v>502</v>
      </c>
      <c r="C2006">
        <v>12</v>
      </c>
      <c r="D2006">
        <v>782</v>
      </c>
      <c r="E2006">
        <v>2</v>
      </c>
      <c r="F2006">
        <v>0</v>
      </c>
      <c r="G2006">
        <v>1011</v>
      </c>
      <c r="H2006" s="17" t="s">
        <v>4741</v>
      </c>
      <c r="I2006">
        <v>1015</v>
      </c>
      <c r="J2006">
        <v>20</v>
      </c>
      <c r="K2006" s="17" t="s">
        <v>4742</v>
      </c>
      <c r="L2006" s="1">
        <v>44763</v>
      </c>
      <c r="M2006">
        <v>-189900</v>
      </c>
      <c r="N2006" s="17" t="s">
        <v>451</v>
      </c>
      <c r="O2006">
        <v>1895</v>
      </c>
      <c r="P2006" s="17" t="s">
        <v>438</v>
      </c>
      <c r="Q2006">
        <v>0</v>
      </c>
      <c r="R2006" s="17" t="s">
        <v>673</v>
      </c>
      <c r="S2006" s="17" t="s">
        <v>653</v>
      </c>
      <c r="T2006" s="17" t="s">
        <v>4743</v>
      </c>
      <c r="U2006">
        <v>6</v>
      </c>
      <c r="V2006">
        <v>2021</v>
      </c>
      <c r="W2006" s="17" t="s">
        <v>10398</v>
      </c>
      <c r="X2006" s="17" t="s">
        <v>4745</v>
      </c>
      <c r="Y2006">
        <v>7</v>
      </c>
      <c r="Z2006" s="17" t="s">
        <v>443</v>
      </c>
      <c r="AA2006" s="17" t="s">
        <v>653</v>
      </c>
      <c r="AB2006" s="17" t="s">
        <v>4746</v>
      </c>
      <c r="AC2006">
        <v>0</v>
      </c>
      <c r="AD2006">
        <v>0</v>
      </c>
      <c r="AE2006">
        <v>0</v>
      </c>
      <c r="AF2006">
        <v>2022</v>
      </c>
      <c r="AG2006" s="1">
        <v>44562</v>
      </c>
      <c r="AH2006" s="1">
        <v>44773</v>
      </c>
      <c r="AI2006" s="1">
        <v>44785</v>
      </c>
      <c r="AJ2006" s="17" t="s">
        <v>34</v>
      </c>
      <c r="AK2006" s="17" t="s">
        <v>35</v>
      </c>
      <c r="AL2006" s="17" t="s">
        <v>10388</v>
      </c>
      <c r="AM2006" s="17">
        <f>MONTH(EMPENHO[[#This Row],[data_empenho]])</f>
        <v>7</v>
      </c>
    </row>
    <row r="2007" spans="1:39" x14ac:dyDescent="0.25">
      <c r="A2007">
        <v>5</v>
      </c>
      <c r="B2007">
        <v>502</v>
      </c>
      <c r="C2007">
        <v>12</v>
      </c>
      <c r="D2007">
        <v>782</v>
      </c>
      <c r="E2007">
        <v>2</v>
      </c>
      <c r="F2007">
        <v>0</v>
      </c>
      <c r="G2007">
        <v>1011</v>
      </c>
      <c r="H2007" s="17" t="s">
        <v>4741</v>
      </c>
      <c r="I2007">
        <v>20</v>
      </c>
      <c r="J2007">
        <v>1015</v>
      </c>
      <c r="K2007" s="17" t="s">
        <v>4747</v>
      </c>
      <c r="L2007" s="1">
        <v>44638</v>
      </c>
      <c r="M2007">
        <v>197280</v>
      </c>
      <c r="N2007" s="17" t="s">
        <v>437</v>
      </c>
      <c r="O2007">
        <v>1895</v>
      </c>
      <c r="P2007" s="17" t="s">
        <v>438</v>
      </c>
      <c r="Q2007">
        <v>0</v>
      </c>
      <c r="R2007" s="17" t="s">
        <v>673</v>
      </c>
      <c r="S2007" s="17" t="s">
        <v>653</v>
      </c>
      <c r="T2007" s="17" t="s">
        <v>4743</v>
      </c>
      <c r="U2007">
        <v>6</v>
      </c>
      <c r="V2007">
        <v>2021</v>
      </c>
      <c r="W2007" s="17" t="s">
        <v>4748</v>
      </c>
      <c r="X2007" s="17" t="s">
        <v>4745</v>
      </c>
      <c r="Y2007">
        <v>7</v>
      </c>
      <c r="Z2007" s="17" t="s">
        <v>443</v>
      </c>
      <c r="AA2007" s="17" t="s">
        <v>653</v>
      </c>
      <c r="AB2007" s="17" t="s">
        <v>4746</v>
      </c>
      <c r="AC2007">
        <v>0</v>
      </c>
      <c r="AD2007">
        <v>0</v>
      </c>
      <c r="AE2007">
        <v>0</v>
      </c>
      <c r="AF2007">
        <v>2022</v>
      </c>
      <c r="AG2007" s="1">
        <v>44562</v>
      </c>
      <c r="AH2007" s="1">
        <v>44773</v>
      </c>
      <c r="AI2007" s="1">
        <v>44785</v>
      </c>
      <c r="AJ2007" s="17" t="s">
        <v>34</v>
      </c>
      <c r="AK2007" s="17" t="s">
        <v>35</v>
      </c>
      <c r="AL2007" s="17" t="s">
        <v>10388</v>
      </c>
      <c r="AM2007" s="17">
        <f>MONTH(EMPENHO[[#This Row],[data_empenho]])</f>
        <v>3</v>
      </c>
    </row>
    <row r="2008" spans="1:39" x14ac:dyDescent="0.25">
      <c r="A2008">
        <v>5</v>
      </c>
      <c r="B2008">
        <v>502</v>
      </c>
      <c r="C2008">
        <v>12</v>
      </c>
      <c r="D2008">
        <v>782</v>
      </c>
      <c r="E2008">
        <v>2</v>
      </c>
      <c r="F2008">
        <v>0</v>
      </c>
      <c r="G2008">
        <v>1011</v>
      </c>
      <c r="H2008" s="17" t="s">
        <v>4741</v>
      </c>
      <c r="I2008">
        <v>20</v>
      </c>
      <c r="J2008">
        <v>1015</v>
      </c>
      <c r="K2008" s="17" t="s">
        <v>4747</v>
      </c>
      <c r="L2008" s="1">
        <v>44763</v>
      </c>
      <c r="M2008">
        <v>-197280</v>
      </c>
      <c r="N2008" s="17" t="s">
        <v>451</v>
      </c>
      <c r="O2008">
        <v>1895</v>
      </c>
      <c r="P2008" s="17" t="s">
        <v>438</v>
      </c>
      <c r="Q2008">
        <v>0</v>
      </c>
      <c r="R2008" s="17" t="s">
        <v>673</v>
      </c>
      <c r="S2008" s="17" t="s">
        <v>653</v>
      </c>
      <c r="T2008" s="17" t="s">
        <v>4743</v>
      </c>
      <c r="U2008">
        <v>6</v>
      </c>
      <c r="V2008">
        <v>2021</v>
      </c>
      <c r="W2008" s="17" t="s">
        <v>10398</v>
      </c>
      <c r="X2008" s="17" t="s">
        <v>4745</v>
      </c>
      <c r="Y2008">
        <v>7</v>
      </c>
      <c r="Z2008" s="17" t="s">
        <v>443</v>
      </c>
      <c r="AA2008" s="17" t="s">
        <v>653</v>
      </c>
      <c r="AB2008" s="17" t="s">
        <v>4746</v>
      </c>
      <c r="AC2008">
        <v>0</v>
      </c>
      <c r="AD2008">
        <v>0</v>
      </c>
      <c r="AE2008">
        <v>0</v>
      </c>
      <c r="AF2008">
        <v>2022</v>
      </c>
      <c r="AG2008" s="1">
        <v>44562</v>
      </c>
      <c r="AH2008" s="1">
        <v>44773</v>
      </c>
      <c r="AI2008" s="1">
        <v>44785</v>
      </c>
      <c r="AJ2008" s="17" t="s">
        <v>34</v>
      </c>
      <c r="AK2008" s="17" t="s">
        <v>35</v>
      </c>
      <c r="AL2008" s="17" t="s">
        <v>10388</v>
      </c>
      <c r="AM2008" s="17">
        <f>MONTH(EMPENHO[[#This Row],[data_empenho]])</f>
        <v>7</v>
      </c>
    </row>
    <row r="2009" spans="1:39" x14ac:dyDescent="0.25">
      <c r="A2009">
        <v>6</v>
      </c>
      <c r="B2009">
        <v>603</v>
      </c>
      <c r="C2009">
        <v>26</v>
      </c>
      <c r="D2009">
        <v>782</v>
      </c>
      <c r="E2009">
        <v>17</v>
      </c>
      <c r="F2009">
        <v>0</v>
      </c>
      <c r="G2009">
        <v>2073</v>
      </c>
      <c r="H2009" s="17" t="s">
        <v>828</v>
      </c>
      <c r="I2009">
        <v>1</v>
      </c>
      <c r="J2009">
        <v>0</v>
      </c>
      <c r="K2009" s="17" t="s">
        <v>4749</v>
      </c>
      <c r="L2009" s="1">
        <v>44638</v>
      </c>
      <c r="M2009">
        <v>120</v>
      </c>
      <c r="N2009" s="17" t="s">
        <v>437</v>
      </c>
      <c r="O2009">
        <v>8372</v>
      </c>
      <c r="P2009" s="17" t="s">
        <v>438</v>
      </c>
      <c r="Q2009">
        <v>0</v>
      </c>
      <c r="R2009" s="17" t="s">
        <v>439</v>
      </c>
      <c r="S2009" s="17" t="s">
        <v>440</v>
      </c>
      <c r="T2009" s="17" t="s">
        <v>438</v>
      </c>
      <c r="U2009">
        <v>0</v>
      </c>
      <c r="V2009">
        <v>0</v>
      </c>
      <c r="W2009" s="17" t="s">
        <v>4750</v>
      </c>
      <c r="X2009" s="17" t="s">
        <v>465</v>
      </c>
      <c r="Y2009">
        <v>1</v>
      </c>
      <c r="Z2009" s="17" t="s">
        <v>443</v>
      </c>
      <c r="AA2009" s="17" t="s">
        <v>443</v>
      </c>
      <c r="AB2009" s="17" t="s">
        <v>444</v>
      </c>
      <c r="AC2009">
        <v>0</v>
      </c>
      <c r="AD2009">
        <v>0</v>
      </c>
      <c r="AE2009">
        <v>0</v>
      </c>
      <c r="AF2009">
        <v>2022</v>
      </c>
      <c r="AG2009" s="1">
        <v>44562</v>
      </c>
      <c r="AH2009" s="1">
        <v>44773</v>
      </c>
      <c r="AI2009" s="1">
        <v>44785</v>
      </c>
      <c r="AJ2009" s="17" t="s">
        <v>34</v>
      </c>
      <c r="AK2009" s="17" t="s">
        <v>35</v>
      </c>
      <c r="AL2009" s="17" t="s">
        <v>10388</v>
      </c>
      <c r="AM2009" s="17">
        <f>MONTH(EMPENHO[[#This Row],[data_empenho]])</f>
        <v>3</v>
      </c>
    </row>
    <row r="2010" spans="1:39" x14ac:dyDescent="0.25">
      <c r="A2010">
        <v>8</v>
      </c>
      <c r="B2010">
        <v>801</v>
      </c>
      <c r="C2010">
        <v>10</v>
      </c>
      <c r="D2010">
        <v>301</v>
      </c>
      <c r="E2010">
        <v>6</v>
      </c>
      <c r="F2010">
        <v>0</v>
      </c>
      <c r="G2010">
        <v>2085</v>
      </c>
      <c r="H2010" s="17" t="s">
        <v>4560</v>
      </c>
      <c r="I2010">
        <v>40</v>
      </c>
      <c r="J2010">
        <v>0</v>
      </c>
      <c r="K2010" s="17" t="s">
        <v>4751</v>
      </c>
      <c r="L2010" s="1">
        <v>44638</v>
      </c>
      <c r="M2010">
        <v>64</v>
      </c>
      <c r="N2010" s="17" t="s">
        <v>437</v>
      </c>
      <c r="O2010">
        <v>7764</v>
      </c>
      <c r="P2010" s="17" t="s">
        <v>438</v>
      </c>
      <c r="Q2010">
        <v>0</v>
      </c>
      <c r="R2010" s="17" t="s">
        <v>480</v>
      </c>
      <c r="S2010" s="17" t="s">
        <v>653</v>
      </c>
      <c r="T2010" s="17" t="s">
        <v>438</v>
      </c>
      <c r="U2010">
        <v>9</v>
      </c>
      <c r="V2010">
        <v>2021</v>
      </c>
      <c r="W2010" s="17" t="s">
        <v>4752</v>
      </c>
      <c r="X2010" s="17" t="s">
        <v>482</v>
      </c>
      <c r="Y2010">
        <v>7</v>
      </c>
      <c r="Z2010" s="17" t="s">
        <v>443</v>
      </c>
      <c r="AA2010" s="17" t="s">
        <v>443</v>
      </c>
      <c r="AB2010" s="17" t="s">
        <v>444</v>
      </c>
      <c r="AC2010">
        <v>0</v>
      </c>
      <c r="AD2010">
        <v>0</v>
      </c>
      <c r="AE2010">
        <v>0</v>
      </c>
      <c r="AF2010">
        <v>2022</v>
      </c>
      <c r="AG2010" s="1">
        <v>44562</v>
      </c>
      <c r="AH2010" s="1">
        <v>44773</v>
      </c>
      <c r="AI2010" s="1">
        <v>44785</v>
      </c>
      <c r="AJ2010" s="17" t="s">
        <v>34</v>
      </c>
      <c r="AK2010" s="17" t="s">
        <v>35</v>
      </c>
      <c r="AL2010" s="17" t="s">
        <v>10388</v>
      </c>
      <c r="AM2010" s="17">
        <f>MONTH(EMPENHO[[#This Row],[data_empenho]])</f>
        <v>3</v>
      </c>
    </row>
    <row r="2011" spans="1:39" x14ac:dyDescent="0.25">
      <c r="A2011">
        <v>4</v>
      </c>
      <c r="B2011">
        <v>401</v>
      </c>
      <c r="C2011">
        <v>4</v>
      </c>
      <c r="D2011">
        <v>129</v>
      </c>
      <c r="E2011">
        <v>1</v>
      </c>
      <c r="F2011">
        <v>0</v>
      </c>
      <c r="G2011">
        <v>2077</v>
      </c>
      <c r="H2011" s="17" t="s">
        <v>478</v>
      </c>
      <c r="I2011">
        <v>1112</v>
      </c>
      <c r="J2011">
        <v>0</v>
      </c>
      <c r="K2011" s="17" t="s">
        <v>4753</v>
      </c>
      <c r="L2011" s="1">
        <v>44638</v>
      </c>
      <c r="M2011">
        <v>536.9</v>
      </c>
      <c r="N2011" s="17" t="s">
        <v>437</v>
      </c>
      <c r="O2011">
        <v>8264</v>
      </c>
      <c r="P2011" s="17" t="s">
        <v>438</v>
      </c>
      <c r="Q2011">
        <v>0</v>
      </c>
      <c r="R2011" s="17" t="s">
        <v>480</v>
      </c>
      <c r="S2011" s="17" t="s">
        <v>653</v>
      </c>
      <c r="T2011" s="17" t="s">
        <v>438</v>
      </c>
      <c r="U2011">
        <v>56</v>
      </c>
      <c r="V2011">
        <v>2021</v>
      </c>
      <c r="W2011" s="17" t="s">
        <v>4754</v>
      </c>
      <c r="X2011" s="17" t="s">
        <v>482</v>
      </c>
      <c r="Y2011">
        <v>7</v>
      </c>
      <c r="Z2011" s="17" t="s">
        <v>443</v>
      </c>
      <c r="AA2011" s="17" t="s">
        <v>443</v>
      </c>
      <c r="AB2011" s="17" t="s">
        <v>444</v>
      </c>
      <c r="AC2011">
        <v>0</v>
      </c>
      <c r="AD2011">
        <v>0</v>
      </c>
      <c r="AE2011">
        <v>0</v>
      </c>
      <c r="AF2011">
        <v>2022</v>
      </c>
      <c r="AG2011" s="1">
        <v>44562</v>
      </c>
      <c r="AH2011" s="1">
        <v>44773</v>
      </c>
      <c r="AI2011" s="1">
        <v>44785</v>
      </c>
      <c r="AJ2011" s="17" t="s">
        <v>34</v>
      </c>
      <c r="AK2011" s="17" t="s">
        <v>35</v>
      </c>
      <c r="AL2011" s="17" t="s">
        <v>10388</v>
      </c>
      <c r="AM2011" s="17">
        <f>MONTH(EMPENHO[[#This Row],[data_empenho]])</f>
        <v>3</v>
      </c>
    </row>
    <row r="2012" spans="1:39" x14ac:dyDescent="0.25">
      <c r="A2012">
        <v>4</v>
      </c>
      <c r="B2012">
        <v>401</v>
      </c>
      <c r="C2012">
        <v>4</v>
      </c>
      <c r="D2012">
        <v>129</v>
      </c>
      <c r="E2012">
        <v>1</v>
      </c>
      <c r="F2012">
        <v>0</v>
      </c>
      <c r="G2012">
        <v>2077</v>
      </c>
      <c r="H2012" s="17" t="s">
        <v>478</v>
      </c>
      <c r="I2012">
        <v>1</v>
      </c>
      <c r="J2012">
        <v>0</v>
      </c>
      <c r="K2012" s="17" t="s">
        <v>4755</v>
      </c>
      <c r="L2012" s="1">
        <v>44638</v>
      </c>
      <c r="M2012">
        <v>2684.5</v>
      </c>
      <c r="N2012" s="17" t="s">
        <v>437</v>
      </c>
      <c r="O2012">
        <v>8264</v>
      </c>
      <c r="P2012" s="17" t="s">
        <v>438</v>
      </c>
      <c r="Q2012">
        <v>0</v>
      </c>
      <c r="R2012" s="17" t="s">
        <v>480</v>
      </c>
      <c r="S2012" s="17" t="s">
        <v>653</v>
      </c>
      <c r="T2012" s="17" t="s">
        <v>438</v>
      </c>
      <c r="U2012">
        <v>56</v>
      </c>
      <c r="V2012">
        <v>2021</v>
      </c>
      <c r="W2012" s="17" t="s">
        <v>4756</v>
      </c>
      <c r="X2012" s="17" t="s">
        <v>482</v>
      </c>
      <c r="Y2012">
        <v>7</v>
      </c>
      <c r="Z2012" s="17" t="s">
        <v>443</v>
      </c>
      <c r="AA2012" s="17" t="s">
        <v>443</v>
      </c>
      <c r="AB2012" s="17" t="s">
        <v>444</v>
      </c>
      <c r="AC2012">
        <v>0</v>
      </c>
      <c r="AD2012">
        <v>0</v>
      </c>
      <c r="AE2012">
        <v>0</v>
      </c>
      <c r="AF2012">
        <v>2022</v>
      </c>
      <c r="AG2012" s="1">
        <v>44562</v>
      </c>
      <c r="AH2012" s="1">
        <v>44773</v>
      </c>
      <c r="AI2012" s="1">
        <v>44785</v>
      </c>
      <c r="AJ2012" s="17" t="s">
        <v>34</v>
      </c>
      <c r="AK2012" s="17" t="s">
        <v>35</v>
      </c>
      <c r="AL2012" s="17" t="s">
        <v>10388</v>
      </c>
      <c r="AM2012" s="17">
        <f>MONTH(EMPENHO[[#This Row],[data_empenho]])</f>
        <v>3</v>
      </c>
    </row>
    <row r="2013" spans="1:39" x14ac:dyDescent="0.25">
      <c r="A2013">
        <v>4</v>
      </c>
      <c r="B2013">
        <v>401</v>
      </c>
      <c r="C2013">
        <v>4</v>
      </c>
      <c r="D2013">
        <v>129</v>
      </c>
      <c r="E2013">
        <v>1</v>
      </c>
      <c r="F2013">
        <v>0</v>
      </c>
      <c r="G2013">
        <v>2077</v>
      </c>
      <c r="H2013" s="17" t="s">
        <v>478</v>
      </c>
      <c r="I2013">
        <v>1</v>
      </c>
      <c r="J2013">
        <v>0</v>
      </c>
      <c r="K2013" s="17" t="s">
        <v>4755</v>
      </c>
      <c r="L2013" s="1">
        <v>44741</v>
      </c>
      <c r="M2013">
        <v>-1000</v>
      </c>
      <c r="N2013" s="17" t="s">
        <v>451</v>
      </c>
      <c r="O2013">
        <v>8264</v>
      </c>
      <c r="P2013" s="17" t="s">
        <v>438</v>
      </c>
      <c r="Q2013">
        <v>0</v>
      </c>
      <c r="R2013" s="17" t="s">
        <v>480</v>
      </c>
      <c r="S2013" s="17" t="s">
        <v>653</v>
      </c>
      <c r="T2013" s="17" t="s">
        <v>438</v>
      </c>
      <c r="U2013">
        <v>56</v>
      </c>
      <c r="V2013">
        <v>2021</v>
      </c>
      <c r="W2013" s="17" t="s">
        <v>8884</v>
      </c>
      <c r="X2013" s="17" t="s">
        <v>482</v>
      </c>
      <c r="Y2013">
        <v>7</v>
      </c>
      <c r="Z2013" s="17" t="s">
        <v>443</v>
      </c>
      <c r="AA2013" s="17" t="s">
        <v>443</v>
      </c>
      <c r="AB2013" s="17" t="s">
        <v>444</v>
      </c>
      <c r="AC2013">
        <v>0</v>
      </c>
      <c r="AD2013">
        <v>0</v>
      </c>
      <c r="AE2013">
        <v>0</v>
      </c>
      <c r="AF2013">
        <v>2022</v>
      </c>
      <c r="AG2013" s="1">
        <v>44562</v>
      </c>
      <c r="AH2013" s="1">
        <v>44773</v>
      </c>
      <c r="AI2013" s="1">
        <v>44785</v>
      </c>
      <c r="AJ2013" s="17" t="s">
        <v>34</v>
      </c>
      <c r="AK2013" s="17" t="s">
        <v>35</v>
      </c>
      <c r="AL2013" s="17" t="s">
        <v>10388</v>
      </c>
      <c r="AM2013" s="17">
        <f>MONTH(EMPENHO[[#This Row],[data_empenho]])</f>
        <v>6</v>
      </c>
    </row>
    <row r="2014" spans="1:39" x14ac:dyDescent="0.25">
      <c r="A2014">
        <v>8</v>
      </c>
      <c r="B2014">
        <v>801</v>
      </c>
      <c r="C2014">
        <v>10</v>
      </c>
      <c r="D2014">
        <v>303</v>
      </c>
      <c r="E2014">
        <v>8</v>
      </c>
      <c r="F2014">
        <v>0</v>
      </c>
      <c r="G2014">
        <v>2100</v>
      </c>
      <c r="H2014" s="17" t="s">
        <v>662</v>
      </c>
      <c r="I2014">
        <v>40</v>
      </c>
      <c r="J2014">
        <v>0</v>
      </c>
      <c r="K2014" s="17" t="s">
        <v>4757</v>
      </c>
      <c r="L2014" s="1">
        <v>44638</v>
      </c>
      <c r="M2014">
        <v>23</v>
      </c>
      <c r="N2014" s="17" t="s">
        <v>437</v>
      </c>
      <c r="O2014">
        <v>4763</v>
      </c>
      <c r="P2014" s="17" t="s">
        <v>438</v>
      </c>
      <c r="Q2014">
        <v>0</v>
      </c>
      <c r="R2014" s="17" t="s">
        <v>439</v>
      </c>
      <c r="S2014" s="17" t="s">
        <v>440</v>
      </c>
      <c r="T2014" s="17" t="s">
        <v>438</v>
      </c>
      <c r="U2014">
        <v>0</v>
      </c>
      <c r="V2014">
        <v>0</v>
      </c>
      <c r="W2014" s="17" t="s">
        <v>4758</v>
      </c>
      <c r="X2014" s="17" t="s">
        <v>465</v>
      </c>
      <c r="Y2014">
        <v>1</v>
      </c>
      <c r="Z2014" s="17" t="s">
        <v>443</v>
      </c>
      <c r="AA2014" s="17" t="s">
        <v>443</v>
      </c>
      <c r="AB2014" s="17" t="s">
        <v>444</v>
      </c>
      <c r="AC2014">
        <v>0</v>
      </c>
      <c r="AD2014">
        <v>0</v>
      </c>
      <c r="AE2014">
        <v>0</v>
      </c>
      <c r="AF2014">
        <v>2022</v>
      </c>
      <c r="AG2014" s="1">
        <v>44562</v>
      </c>
      <c r="AH2014" s="1">
        <v>44773</v>
      </c>
      <c r="AI2014" s="1">
        <v>44785</v>
      </c>
      <c r="AJ2014" s="17" t="s">
        <v>34</v>
      </c>
      <c r="AK2014" s="17" t="s">
        <v>35</v>
      </c>
      <c r="AL2014" s="17" t="s">
        <v>10388</v>
      </c>
      <c r="AM2014" s="17">
        <f>MONTH(EMPENHO[[#This Row],[data_empenho]])</f>
        <v>3</v>
      </c>
    </row>
    <row r="2015" spans="1:39" x14ac:dyDescent="0.25">
      <c r="A2015">
        <v>8</v>
      </c>
      <c r="B2015">
        <v>801</v>
      </c>
      <c r="C2015">
        <v>10</v>
      </c>
      <c r="D2015">
        <v>303</v>
      </c>
      <c r="E2015">
        <v>8</v>
      </c>
      <c r="F2015">
        <v>0</v>
      </c>
      <c r="G2015">
        <v>2100</v>
      </c>
      <c r="H2015" s="17" t="s">
        <v>662</v>
      </c>
      <c r="I2015">
        <v>40</v>
      </c>
      <c r="J2015">
        <v>0</v>
      </c>
      <c r="K2015" s="17" t="s">
        <v>4759</v>
      </c>
      <c r="L2015" s="1">
        <v>44638</v>
      </c>
      <c r="M2015">
        <v>59.4</v>
      </c>
      <c r="N2015" s="17" t="s">
        <v>437</v>
      </c>
      <c r="O2015">
        <v>5293</v>
      </c>
      <c r="P2015" s="17" t="s">
        <v>438</v>
      </c>
      <c r="Q2015">
        <v>0</v>
      </c>
      <c r="R2015" s="17" t="s">
        <v>439</v>
      </c>
      <c r="S2015" s="17" t="s">
        <v>440</v>
      </c>
      <c r="T2015" s="17" t="s">
        <v>438</v>
      </c>
      <c r="U2015">
        <v>0</v>
      </c>
      <c r="V2015">
        <v>0</v>
      </c>
      <c r="W2015" s="17" t="s">
        <v>4760</v>
      </c>
      <c r="X2015" s="17" t="s">
        <v>465</v>
      </c>
      <c r="Y2015">
        <v>1</v>
      </c>
      <c r="Z2015" s="17" t="s">
        <v>443</v>
      </c>
      <c r="AA2015" s="17" t="s">
        <v>443</v>
      </c>
      <c r="AB2015" s="17" t="s">
        <v>444</v>
      </c>
      <c r="AC2015">
        <v>0</v>
      </c>
      <c r="AD2015">
        <v>0</v>
      </c>
      <c r="AE2015">
        <v>0</v>
      </c>
      <c r="AF2015">
        <v>2022</v>
      </c>
      <c r="AG2015" s="1">
        <v>44562</v>
      </c>
      <c r="AH2015" s="1">
        <v>44773</v>
      </c>
      <c r="AI2015" s="1">
        <v>44785</v>
      </c>
      <c r="AJ2015" s="17" t="s">
        <v>34</v>
      </c>
      <c r="AK2015" s="17" t="s">
        <v>35</v>
      </c>
      <c r="AL2015" s="17" t="s">
        <v>10388</v>
      </c>
      <c r="AM2015" s="17">
        <f>MONTH(EMPENHO[[#This Row],[data_empenho]])</f>
        <v>3</v>
      </c>
    </row>
    <row r="2016" spans="1:39" x14ac:dyDescent="0.25">
      <c r="A2016">
        <v>8</v>
      </c>
      <c r="B2016">
        <v>801</v>
      </c>
      <c r="C2016">
        <v>10</v>
      </c>
      <c r="D2016">
        <v>303</v>
      </c>
      <c r="E2016">
        <v>8</v>
      </c>
      <c r="F2016">
        <v>0</v>
      </c>
      <c r="G2016">
        <v>2100</v>
      </c>
      <c r="H2016" s="17" t="s">
        <v>662</v>
      </c>
      <c r="I2016">
        <v>40</v>
      </c>
      <c r="J2016">
        <v>0</v>
      </c>
      <c r="K2016" s="17" t="s">
        <v>4761</v>
      </c>
      <c r="L2016" s="1">
        <v>44638</v>
      </c>
      <c r="M2016">
        <v>56.85</v>
      </c>
      <c r="N2016" s="17" t="s">
        <v>437</v>
      </c>
      <c r="O2016">
        <v>6938</v>
      </c>
      <c r="P2016" s="17" t="s">
        <v>438</v>
      </c>
      <c r="Q2016">
        <v>0</v>
      </c>
      <c r="R2016" s="17" t="s">
        <v>439</v>
      </c>
      <c r="S2016" s="17" t="s">
        <v>440</v>
      </c>
      <c r="T2016" s="17" t="s">
        <v>438</v>
      </c>
      <c r="U2016">
        <v>0</v>
      </c>
      <c r="V2016">
        <v>0</v>
      </c>
      <c r="W2016" s="17" t="s">
        <v>4762</v>
      </c>
      <c r="X2016" s="17" t="s">
        <v>465</v>
      </c>
      <c r="Y2016">
        <v>1</v>
      </c>
      <c r="Z2016" s="17" t="s">
        <v>443</v>
      </c>
      <c r="AA2016" s="17" t="s">
        <v>443</v>
      </c>
      <c r="AB2016" s="17" t="s">
        <v>444</v>
      </c>
      <c r="AC2016">
        <v>0</v>
      </c>
      <c r="AD2016">
        <v>0</v>
      </c>
      <c r="AE2016">
        <v>0</v>
      </c>
      <c r="AF2016">
        <v>2022</v>
      </c>
      <c r="AG2016" s="1">
        <v>44562</v>
      </c>
      <c r="AH2016" s="1">
        <v>44773</v>
      </c>
      <c r="AI2016" s="1">
        <v>44785</v>
      </c>
      <c r="AJ2016" s="17" t="s">
        <v>34</v>
      </c>
      <c r="AK2016" s="17" t="s">
        <v>35</v>
      </c>
      <c r="AL2016" s="17" t="s">
        <v>10388</v>
      </c>
      <c r="AM2016" s="17">
        <f>MONTH(EMPENHO[[#This Row],[data_empenho]])</f>
        <v>3</v>
      </c>
    </row>
    <row r="2017" spans="1:39" x14ac:dyDescent="0.25">
      <c r="A2017">
        <v>8</v>
      </c>
      <c r="B2017">
        <v>801</v>
      </c>
      <c r="C2017">
        <v>10</v>
      </c>
      <c r="D2017">
        <v>301</v>
      </c>
      <c r="E2017">
        <v>6</v>
      </c>
      <c r="F2017">
        <v>0</v>
      </c>
      <c r="G2017">
        <v>2105</v>
      </c>
      <c r="H2017" s="17" t="s">
        <v>478</v>
      </c>
      <c r="I2017">
        <v>40</v>
      </c>
      <c r="J2017">
        <v>0</v>
      </c>
      <c r="K2017" s="17" t="s">
        <v>4763</v>
      </c>
      <c r="L2017" s="1">
        <v>44638</v>
      </c>
      <c r="M2017">
        <v>15340</v>
      </c>
      <c r="N2017" s="17" t="s">
        <v>437</v>
      </c>
      <c r="O2017">
        <v>8264</v>
      </c>
      <c r="P2017" s="17" t="s">
        <v>438</v>
      </c>
      <c r="Q2017">
        <v>0</v>
      </c>
      <c r="R2017" s="17" t="s">
        <v>480</v>
      </c>
      <c r="S2017" s="17" t="s">
        <v>653</v>
      </c>
      <c r="T2017" s="17" t="s">
        <v>438</v>
      </c>
      <c r="U2017">
        <v>56</v>
      </c>
      <c r="V2017">
        <v>2021</v>
      </c>
      <c r="W2017" s="17" t="s">
        <v>4764</v>
      </c>
      <c r="X2017" s="17" t="s">
        <v>482</v>
      </c>
      <c r="Y2017">
        <v>7</v>
      </c>
      <c r="Z2017" s="17" t="s">
        <v>443</v>
      </c>
      <c r="AA2017" s="17" t="s">
        <v>443</v>
      </c>
      <c r="AB2017" s="17" t="s">
        <v>444</v>
      </c>
      <c r="AC2017">
        <v>0</v>
      </c>
      <c r="AD2017">
        <v>0</v>
      </c>
      <c r="AE2017">
        <v>0</v>
      </c>
      <c r="AF2017">
        <v>2022</v>
      </c>
      <c r="AG2017" s="1">
        <v>44562</v>
      </c>
      <c r="AH2017" s="1">
        <v>44773</v>
      </c>
      <c r="AI2017" s="1">
        <v>44785</v>
      </c>
      <c r="AJ2017" s="17" t="s">
        <v>34</v>
      </c>
      <c r="AK2017" s="17" t="s">
        <v>35</v>
      </c>
      <c r="AL2017" s="17" t="s">
        <v>10388</v>
      </c>
      <c r="AM2017" s="17">
        <f>MONTH(EMPENHO[[#This Row],[data_empenho]])</f>
        <v>3</v>
      </c>
    </row>
    <row r="2018" spans="1:39" x14ac:dyDescent="0.25">
      <c r="A2018">
        <v>6</v>
      </c>
      <c r="B2018">
        <v>603</v>
      </c>
      <c r="C2018">
        <v>26</v>
      </c>
      <c r="D2018">
        <v>782</v>
      </c>
      <c r="E2018">
        <v>17</v>
      </c>
      <c r="F2018">
        <v>0</v>
      </c>
      <c r="G2018">
        <v>2073</v>
      </c>
      <c r="H2018" s="17" t="s">
        <v>755</v>
      </c>
      <c r="I2018">
        <v>1</v>
      </c>
      <c r="J2018">
        <v>0</v>
      </c>
      <c r="K2018" s="17" t="s">
        <v>4765</v>
      </c>
      <c r="L2018" s="1">
        <v>44638</v>
      </c>
      <c r="M2018">
        <v>8250</v>
      </c>
      <c r="N2018" s="17" t="s">
        <v>437</v>
      </c>
      <c r="O2018">
        <v>8251</v>
      </c>
      <c r="P2018" s="17" t="s">
        <v>438</v>
      </c>
      <c r="Q2018">
        <v>0</v>
      </c>
      <c r="R2018" s="17" t="s">
        <v>480</v>
      </c>
      <c r="S2018" s="17" t="s">
        <v>653</v>
      </c>
      <c r="T2018" s="17" t="s">
        <v>438</v>
      </c>
      <c r="U2018">
        <v>50</v>
      </c>
      <c r="V2018">
        <v>2021</v>
      </c>
      <c r="W2018" s="17" t="s">
        <v>4766</v>
      </c>
      <c r="X2018" s="17" t="s">
        <v>482</v>
      </c>
      <c r="Y2018">
        <v>7</v>
      </c>
      <c r="Z2018" s="17" t="s">
        <v>443</v>
      </c>
      <c r="AA2018" s="17" t="s">
        <v>443</v>
      </c>
      <c r="AB2018" s="17" t="s">
        <v>444</v>
      </c>
      <c r="AC2018">
        <v>0</v>
      </c>
      <c r="AD2018">
        <v>0</v>
      </c>
      <c r="AE2018">
        <v>0</v>
      </c>
      <c r="AF2018">
        <v>2022</v>
      </c>
      <c r="AG2018" s="1">
        <v>44562</v>
      </c>
      <c r="AH2018" s="1">
        <v>44773</v>
      </c>
      <c r="AI2018" s="1">
        <v>44785</v>
      </c>
      <c r="AJ2018" s="17" t="s">
        <v>34</v>
      </c>
      <c r="AK2018" s="17" t="s">
        <v>35</v>
      </c>
      <c r="AL2018" s="17" t="s">
        <v>10388</v>
      </c>
      <c r="AM2018" s="17">
        <f>MONTH(EMPENHO[[#This Row],[data_empenho]])</f>
        <v>3</v>
      </c>
    </row>
    <row r="2019" spans="1:39" x14ac:dyDescent="0.25">
      <c r="A2019">
        <v>6</v>
      </c>
      <c r="B2019">
        <v>603</v>
      </c>
      <c r="C2019">
        <v>26</v>
      </c>
      <c r="D2019">
        <v>782</v>
      </c>
      <c r="E2019">
        <v>17</v>
      </c>
      <c r="F2019">
        <v>0</v>
      </c>
      <c r="G2019">
        <v>2073</v>
      </c>
      <c r="H2019" s="17" t="s">
        <v>698</v>
      </c>
      <c r="I2019">
        <v>1</v>
      </c>
      <c r="J2019">
        <v>0</v>
      </c>
      <c r="K2019" s="17" t="s">
        <v>4767</v>
      </c>
      <c r="L2019" s="1">
        <v>44638</v>
      </c>
      <c r="M2019">
        <v>9340</v>
      </c>
      <c r="N2019" s="17" t="s">
        <v>437</v>
      </c>
      <c r="O2019">
        <v>143</v>
      </c>
      <c r="P2019" s="17" t="s">
        <v>438</v>
      </c>
      <c r="Q2019">
        <v>0</v>
      </c>
      <c r="R2019" s="17" t="s">
        <v>439</v>
      </c>
      <c r="S2019" s="17" t="s">
        <v>440</v>
      </c>
      <c r="T2019" s="17" t="s">
        <v>438</v>
      </c>
      <c r="U2019">
        <v>44</v>
      </c>
      <c r="V2019">
        <v>2022</v>
      </c>
      <c r="W2019" s="17" t="s">
        <v>4768</v>
      </c>
      <c r="X2019" s="17" t="s">
        <v>465</v>
      </c>
      <c r="Y2019">
        <v>1</v>
      </c>
      <c r="Z2019" s="17" t="s">
        <v>443</v>
      </c>
      <c r="AA2019" s="17" t="s">
        <v>443</v>
      </c>
      <c r="AB2019" s="17" t="s">
        <v>444</v>
      </c>
      <c r="AC2019">
        <v>0</v>
      </c>
      <c r="AD2019">
        <v>0</v>
      </c>
      <c r="AE2019">
        <v>0</v>
      </c>
      <c r="AF2019">
        <v>2022</v>
      </c>
      <c r="AG2019" s="1">
        <v>44562</v>
      </c>
      <c r="AH2019" s="1">
        <v>44773</v>
      </c>
      <c r="AI2019" s="1">
        <v>44785</v>
      </c>
      <c r="AJ2019" s="17" t="s">
        <v>34</v>
      </c>
      <c r="AK2019" s="17" t="s">
        <v>35</v>
      </c>
      <c r="AL2019" s="17" t="s">
        <v>10388</v>
      </c>
      <c r="AM2019" s="17">
        <f>MONTH(EMPENHO[[#This Row],[data_empenho]])</f>
        <v>3</v>
      </c>
    </row>
    <row r="2020" spans="1:39" x14ac:dyDescent="0.25">
      <c r="A2020">
        <v>6</v>
      </c>
      <c r="B2020">
        <v>603</v>
      </c>
      <c r="C2020">
        <v>26</v>
      </c>
      <c r="D2020">
        <v>782</v>
      </c>
      <c r="E2020">
        <v>17</v>
      </c>
      <c r="F2020">
        <v>0</v>
      </c>
      <c r="G2020">
        <v>2073</v>
      </c>
      <c r="H2020" s="17" t="s">
        <v>755</v>
      </c>
      <c r="I2020">
        <v>1</v>
      </c>
      <c r="J2020">
        <v>0</v>
      </c>
      <c r="K2020" s="17" t="s">
        <v>4769</v>
      </c>
      <c r="L2020" s="1">
        <v>44638</v>
      </c>
      <c r="M2020">
        <v>2730</v>
      </c>
      <c r="N2020" s="17" t="s">
        <v>437</v>
      </c>
      <c r="O2020">
        <v>143</v>
      </c>
      <c r="P2020" s="17" t="s">
        <v>438</v>
      </c>
      <c r="Q2020">
        <v>0</v>
      </c>
      <c r="R2020" s="17" t="s">
        <v>439</v>
      </c>
      <c r="S2020" s="17" t="s">
        <v>440</v>
      </c>
      <c r="T2020" s="17" t="s">
        <v>438</v>
      </c>
      <c r="U2020">
        <v>44</v>
      </c>
      <c r="V2020">
        <v>2022</v>
      </c>
      <c r="W2020" s="17" t="s">
        <v>4770</v>
      </c>
      <c r="X2020" s="17" t="s">
        <v>465</v>
      </c>
      <c r="Y2020">
        <v>1</v>
      </c>
      <c r="Z2020" s="17" t="s">
        <v>443</v>
      </c>
      <c r="AA2020" s="17" t="s">
        <v>443</v>
      </c>
      <c r="AB2020" s="17" t="s">
        <v>444</v>
      </c>
      <c r="AC2020">
        <v>0</v>
      </c>
      <c r="AD2020">
        <v>0</v>
      </c>
      <c r="AE2020">
        <v>0</v>
      </c>
      <c r="AF2020">
        <v>2022</v>
      </c>
      <c r="AG2020" s="1">
        <v>44562</v>
      </c>
      <c r="AH2020" s="1">
        <v>44773</v>
      </c>
      <c r="AI2020" s="1">
        <v>44785</v>
      </c>
      <c r="AJ2020" s="17" t="s">
        <v>34</v>
      </c>
      <c r="AK2020" s="17" t="s">
        <v>35</v>
      </c>
      <c r="AL2020" s="17" t="s">
        <v>10388</v>
      </c>
      <c r="AM2020" s="17">
        <f>MONTH(EMPENHO[[#This Row],[data_empenho]])</f>
        <v>3</v>
      </c>
    </row>
    <row r="2021" spans="1:39" x14ac:dyDescent="0.25">
      <c r="A2021">
        <v>6</v>
      </c>
      <c r="B2021">
        <v>603</v>
      </c>
      <c r="C2021">
        <v>26</v>
      </c>
      <c r="D2021">
        <v>782</v>
      </c>
      <c r="E2021">
        <v>17</v>
      </c>
      <c r="F2021">
        <v>0</v>
      </c>
      <c r="G2021">
        <v>2073</v>
      </c>
      <c r="H2021" s="17" t="s">
        <v>679</v>
      </c>
      <c r="I2021">
        <v>1</v>
      </c>
      <c r="J2021">
        <v>0</v>
      </c>
      <c r="K2021" s="17" t="s">
        <v>4771</v>
      </c>
      <c r="L2021" s="1">
        <v>44638</v>
      </c>
      <c r="M2021">
        <v>4020</v>
      </c>
      <c r="N2021" s="17" t="s">
        <v>437</v>
      </c>
      <c r="O2021">
        <v>8330</v>
      </c>
      <c r="P2021" s="17" t="s">
        <v>438</v>
      </c>
      <c r="Q2021">
        <v>0</v>
      </c>
      <c r="R2021" s="17" t="s">
        <v>480</v>
      </c>
      <c r="S2021" s="17" t="s">
        <v>653</v>
      </c>
      <c r="T2021" s="17" t="s">
        <v>438</v>
      </c>
      <c r="U2021">
        <v>4</v>
      </c>
      <c r="V2021">
        <v>2022</v>
      </c>
      <c r="W2021" s="17" t="s">
        <v>4772</v>
      </c>
      <c r="X2021" s="17" t="s">
        <v>482</v>
      </c>
      <c r="Y2021">
        <v>7</v>
      </c>
      <c r="Z2021" s="17" t="s">
        <v>443</v>
      </c>
      <c r="AA2021" s="17" t="s">
        <v>443</v>
      </c>
      <c r="AB2021" s="17" t="s">
        <v>444</v>
      </c>
      <c r="AC2021">
        <v>0</v>
      </c>
      <c r="AD2021">
        <v>0</v>
      </c>
      <c r="AE2021">
        <v>0</v>
      </c>
      <c r="AF2021">
        <v>2022</v>
      </c>
      <c r="AG2021" s="1">
        <v>44562</v>
      </c>
      <c r="AH2021" s="1">
        <v>44773</v>
      </c>
      <c r="AI2021" s="1">
        <v>44785</v>
      </c>
      <c r="AJ2021" s="17" t="s">
        <v>34</v>
      </c>
      <c r="AK2021" s="17" t="s">
        <v>35</v>
      </c>
      <c r="AL2021" s="17" t="s">
        <v>10388</v>
      </c>
      <c r="AM2021" s="17">
        <f>MONTH(EMPENHO[[#This Row],[data_empenho]])</f>
        <v>3</v>
      </c>
    </row>
    <row r="2022" spans="1:39" x14ac:dyDescent="0.25">
      <c r="A2022">
        <v>2</v>
      </c>
      <c r="B2022">
        <v>201</v>
      </c>
      <c r="C2022">
        <v>4</v>
      </c>
      <c r="D2022">
        <v>122</v>
      </c>
      <c r="E2022">
        <v>1</v>
      </c>
      <c r="F2022">
        <v>0</v>
      </c>
      <c r="G2022">
        <v>2078</v>
      </c>
      <c r="H2022" s="17" t="s">
        <v>4773</v>
      </c>
      <c r="I2022">
        <v>1</v>
      </c>
      <c r="J2022">
        <v>0</v>
      </c>
      <c r="K2022" s="17" t="s">
        <v>4774</v>
      </c>
      <c r="L2022" s="1">
        <v>44638</v>
      </c>
      <c r="M2022">
        <v>44.96</v>
      </c>
      <c r="N2022" s="17" t="s">
        <v>437</v>
      </c>
      <c r="O2022">
        <v>678</v>
      </c>
      <c r="P2022" s="17" t="s">
        <v>438</v>
      </c>
      <c r="Q2022">
        <v>0</v>
      </c>
      <c r="R2022" s="17" t="s">
        <v>439</v>
      </c>
      <c r="S2022" s="17" t="s">
        <v>440</v>
      </c>
      <c r="T2022" s="17" t="s">
        <v>438</v>
      </c>
      <c r="U2022">
        <v>0</v>
      </c>
      <c r="V2022">
        <v>0</v>
      </c>
      <c r="W2022" s="17" t="s">
        <v>4775</v>
      </c>
      <c r="X2022" s="17" t="s">
        <v>465</v>
      </c>
      <c r="Y2022">
        <v>1</v>
      </c>
      <c r="Z2022" s="17" t="s">
        <v>443</v>
      </c>
      <c r="AA2022" s="17" t="s">
        <v>443</v>
      </c>
      <c r="AB2022" s="17" t="s">
        <v>444</v>
      </c>
      <c r="AC2022">
        <v>0</v>
      </c>
      <c r="AD2022">
        <v>0</v>
      </c>
      <c r="AE2022">
        <v>0</v>
      </c>
      <c r="AF2022">
        <v>2022</v>
      </c>
      <c r="AG2022" s="1">
        <v>44562</v>
      </c>
      <c r="AH2022" s="1">
        <v>44773</v>
      </c>
      <c r="AI2022" s="1">
        <v>44785</v>
      </c>
      <c r="AJ2022" s="17" t="s">
        <v>34</v>
      </c>
      <c r="AK2022" s="17" t="s">
        <v>35</v>
      </c>
      <c r="AL2022" s="17" t="s">
        <v>10388</v>
      </c>
      <c r="AM2022" s="17">
        <f>MONTH(EMPENHO[[#This Row],[data_empenho]])</f>
        <v>3</v>
      </c>
    </row>
    <row r="2023" spans="1:39" x14ac:dyDescent="0.25">
      <c r="A2023">
        <v>6</v>
      </c>
      <c r="B2023">
        <v>603</v>
      </c>
      <c r="C2023">
        <v>26</v>
      </c>
      <c r="D2023">
        <v>782</v>
      </c>
      <c r="E2023">
        <v>17</v>
      </c>
      <c r="F2023">
        <v>0</v>
      </c>
      <c r="G2023">
        <v>2073</v>
      </c>
      <c r="H2023" s="17" t="s">
        <v>860</v>
      </c>
      <c r="I2023">
        <v>1</v>
      </c>
      <c r="J2023">
        <v>0</v>
      </c>
      <c r="K2023" s="17" t="s">
        <v>4776</v>
      </c>
      <c r="L2023" s="1">
        <v>44638</v>
      </c>
      <c r="M2023">
        <v>30</v>
      </c>
      <c r="N2023" s="17" t="s">
        <v>437</v>
      </c>
      <c r="O2023">
        <v>32</v>
      </c>
      <c r="P2023" s="17" t="s">
        <v>438</v>
      </c>
      <c r="Q2023">
        <v>0</v>
      </c>
      <c r="R2023" s="17" t="s">
        <v>439</v>
      </c>
      <c r="S2023" s="17" t="s">
        <v>440</v>
      </c>
      <c r="T2023" s="17" t="s">
        <v>438</v>
      </c>
      <c r="U2023">
        <v>0</v>
      </c>
      <c r="V2023">
        <v>0</v>
      </c>
      <c r="W2023" s="17" t="s">
        <v>4777</v>
      </c>
      <c r="X2023" s="17" t="s">
        <v>465</v>
      </c>
      <c r="Y2023">
        <v>1</v>
      </c>
      <c r="Z2023" s="17" t="s">
        <v>443</v>
      </c>
      <c r="AA2023" s="17" t="s">
        <v>443</v>
      </c>
      <c r="AB2023" s="17" t="s">
        <v>444</v>
      </c>
      <c r="AC2023">
        <v>0</v>
      </c>
      <c r="AD2023">
        <v>0</v>
      </c>
      <c r="AE2023">
        <v>0</v>
      </c>
      <c r="AF2023">
        <v>2022</v>
      </c>
      <c r="AG2023" s="1">
        <v>44562</v>
      </c>
      <c r="AH2023" s="1">
        <v>44773</v>
      </c>
      <c r="AI2023" s="1">
        <v>44785</v>
      </c>
      <c r="AJ2023" s="17" t="s">
        <v>34</v>
      </c>
      <c r="AK2023" s="17" t="s">
        <v>35</v>
      </c>
      <c r="AL2023" s="17" t="s">
        <v>10388</v>
      </c>
      <c r="AM2023" s="17">
        <f>MONTH(EMPENHO[[#This Row],[data_empenho]])</f>
        <v>3</v>
      </c>
    </row>
    <row r="2024" spans="1:39" x14ac:dyDescent="0.25">
      <c r="A2024">
        <v>6</v>
      </c>
      <c r="B2024">
        <v>603</v>
      </c>
      <c r="C2024">
        <v>26</v>
      </c>
      <c r="D2024">
        <v>782</v>
      </c>
      <c r="E2024">
        <v>17</v>
      </c>
      <c r="F2024">
        <v>0</v>
      </c>
      <c r="G2024">
        <v>2073</v>
      </c>
      <c r="H2024" s="17" t="s">
        <v>860</v>
      </c>
      <c r="I2024">
        <v>1</v>
      </c>
      <c r="J2024">
        <v>0</v>
      </c>
      <c r="K2024" s="17" t="s">
        <v>4778</v>
      </c>
      <c r="L2024" s="1">
        <v>44638</v>
      </c>
      <c r="M2024">
        <v>80</v>
      </c>
      <c r="N2024" s="17" t="s">
        <v>437</v>
      </c>
      <c r="O2024">
        <v>5619</v>
      </c>
      <c r="P2024" s="17" t="s">
        <v>438</v>
      </c>
      <c r="Q2024">
        <v>0</v>
      </c>
      <c r="R2024" s="17" t="s">
        <v>439</v>
      </c>
      <c r="S2024" s="17" t="s">
        <v>440</v>
      </c>
      <c r="T2024" s="17" t="s">
        <v>438</v>
      </c>
      <c r="U2024">
        <v>0</v>
      </c>
      <c r="V2024">
        <v>0</v>
      </c>
      <c r="W2024" s="17" t="s">
        <v>4779</v>
      </c>
      <c r="X2024" s="17" t="s">
        <v>465</v>
      </c>
      <c r="Y2024">
        <v>1</v>
      </c>
      <c r="Z2024" s="17" t="s">
        <v>443</v>
      </c>
      <c r="AA2024" s="17" t="s">
        <v>443</v>
      </c>
      <c r="AB2024" s="17" t="s">
        <v>444</v>
      </c>
      <c r="AC2024">
        <v>0</v>
      </c>
      <c r="AD2024">
        <v>0</v>
      </c>
      <c r="AE2024">
        <v>0</v>
      </c>
      <c r="AF2024">
        <v>2022</v>
      </c>
      <c r="AG2024" s="1">
        <v>44562</v>
      </c>
      <c r="AH2024" s="1">
        <v>44773</v>
      </c>
      <c r="AI2024" s="1">
        <v>44785</v>
      </c>
      <c r="AJ2024" s="17" t="s">
        <v>34</v>
      </c>
      <c r="AK2024" s="17" t="s">
        <v>35</v>
      </c>
      <c r="AL2024" s="17" t="s">
        <v>10388</v>
      </c>
      <c r="AM2024" s="17">
        <f>MONTH(EMPENHO[[#This Row],[data_empenho]])</f>
        <v>3</v>
      </c>
    </row>
    <row r="2025" spans="1:39" x14ac:dyDescent="0.25">
      <c r="A2025">
        <v>8</v>
      </c>
      <c r="B2025">
        <v>801</v>
      </c>
      <c r="C2025">
        <v>10</v>
      </c>
      <c r="D2025">
        <v>301</v>
      </c>
      <c r="E2025">
        <v>6</v>
      </c>
      <c r="F2025">
        <v>0</v>
      </c>
      <c r="G2025">
        <v>2105</v>
      </c>
      <c r="H2025" s="17" t="s">
        <v>445</v>
      </c>
      <c r="I2025">
        <v>40</v>
      </c>
      <c r="J2025">
        <v>0</v>
      </c>
      <c r="K2025" s="17" t="s">
        <v>4780</v>
      </c>
      <c r="L2025" s="1">
        <v>44638</v>
      </c>
      <c r="M2025">
        <v>465</v>
      </c>
      <c r="N2025" s="17" t="s">
        <v>437</v>
      </c>
      <c r="O2025">
        <v>6885</v>
      </c>
      <c r="P2025" s="17" t="s">
        <v>438</v>
      </c>
      <c r="Q2025">
        <v>0</v>
      </c>
      <c r="R2025" s="17" t="s">
        <v>439</v>
      </c>
      <c r="S2025" s="17" t="s">
        <v>440</v>
      </c>
      <c r="T2025" s="17" t="s">
        <v>438</v>
      </c>
      <c r="U2025">
        <v>0</v>
      </c>
      <c r="V2025">
        <v>0</v>
      </c>
      <c r="W2025" s="17" t="s">
        <v>4781</v>
      </c>
      <c r="X2025" s="17" t="s">
        <v>442</v>
      </c>
      <c r="Y2025">
        <v>0</v>
      </c>
      <c r="Z2025" s="17" t="s">
        <v>486</v>
      </c>
      <c r="AA2025" s="17" t="s">
        <v>443</v>
      </c>
      <c r="AB2025" s="17" t="s">
        <v>444</v>
      </c>
      <c r="AC2025">
        <v>0</v>
      </c>
      <c r="AD2025">
        <v>0</v>
      </c>
      <c r="AE2025">
        <v>0</v>
      </c>
      <c r="AF2025">
        <v>2022</v>
      </c>
      <c r="AG2025" s="1">
        <v>44562</v>
      </c>
      <c r="AH2025" s="1">
        <v>44773</v>
      </c>
      <c r="AI2025" s="1">
        <v>44785</v>
      </c>
      <c r="AJ2025" s="17" t="s">
        <v>34</v>
      </c>
      <c r="AK2025" s="17" t="s">
        <v>35</v>
      </c>
      <c r="AL2025" s="17" t="s">
        <v>10388</v>
      </c>
      <c r="AM2025" s="17">
        <f>MONTH(EMPENHO[[#This Row],[data_empenho]])</f>
        <v>3</v>
      </c>
    </row>
    <row r="2026" spans="1:39" x14ac:dyDescent="0.25">
      <c r="A2026">
        <v>6</v>
      </c>
      <c r="B2026">
        <v>603</v>
      </c>
      <c r="C2026">
        <v>26</v>
      </c>
      <c r="D2026">
        <v>782</v>
      </c>
      <c r="E2026">
        <v>17</v>
      </c>
      <c r="F2026">
        <v>0</v>
      </c>
      <c r="G2026">
        <v>2073</v>
      </c>
      <c r="H2026" s="17" t="s">
        <v>828</v>
      </c>
      <c r="I2026">
        <v>1</v>
      </c>
      <c r="J2026">
        <v>0</v>
      </c>
      <c r="K2026" s="17" t="s">
        <v>4782</v>
      </c>
      <c r="L2026" s="1">
        <v>44638</v>
      </c>
      <c r="M2026">
        <v>180</v>
      </c>
      <c r="N2026" s="17" t="s">
        <v>437</v>
      </c>
      <c r="O2026">
        <v>7417</v>
      </c>
      <c r="P2026" s="17" t="s">
        <v>438</v>
      </c>
      <c r="Q2026">
        <v>0</v>
      </c>
      <c r="R2026" s="17" t="s">
        <v>439</v>
      </c>
      <c r="S2026" s="17" t="s">
        <v>440</v>
      </c>
      <c r="T2026" s="17" t="s">
        <v>438</v>
      </c>
      <c r="U2026">
        <v>0</v>
      </c>
      <c r="V2026">
        <v>0</v>
      </c>
      <c r="W2026" s="17" t="s">
        <v>4783</v>
      </c>
      <c r="X2026" s="17" t="s">
        <v>465</v>
      </c>
      <c r="Y2026">
        <v>1</v>
      </c>
      <c r="Z2026" s="17" t="s">
        <v>443</v>
      </c>
      <c r="AA2026" s="17" t="s">
        <v>443</v>
      </c>
      <c r="AB2026" s="17" t="s">
        <v>444</v>
      </c>
      <c r="AC2026">
        <v>0</v>
      </c>
      <c r="AD2026">
        <v>0</v>
      </c>
      <c r="AE2026">
        <v>0</v>
      </c>
      <c r="AF2026">
        <v>2022</v>
      </c>
      <c r="AG2026" s="1">
        <v>44562</v>
      </c>
      <c r="AH2026" s="1">
        <v>44773</v>
      </c>
      <c r="AI2026" s="1">
        <v>44785</v>
      </c>
      <c r="AJ2026" s="17" t="s">
        <v>34</v>
      </c>
      <c r="AK2026" s="17" t="s">
        <v>35</v>
      </c>
      <c r="AL2026" s="17" t="s">
        <v>10388</v>
      </c>
      <c r="AM2026" s="17">
        <f>MONTH(EMPENHO[[#This Row],[data_empenho]])</f>
        <v>3</v>
      </c>
    </row>
    <row r="2027" spans="1:39" x14ac:dyDescent="0.25">
      <c r="A2027">
        <v>6</v>
      </c>
      <c r="B2027">
        <v>603</v>
      </c>
      <c r="C2027">
        <v>26</v>
      </c>
      <c r="D2027">
        <v>782</v>
      </c>
      <c r="E2027">
        <v>17</v>
      </c>
      <c r="F2027">
        <v>0</v>
      </c>
      <c r="G2027">
        <v>2073</v>
      </c>
      <c r="H2027" s="17" t="s">
        <v>828</v>
      </c>
      <c r="I2027">
        <v>1</v>
      </c>
      <c r="J2027">
        <v>0</v>
      </c>
      <c r="K2027" s="17" t="s">
        <v>4784</v>
      </c>
      <c r="L2027" s="1">
        <v>44638</v>
      </c>
      <c r="M2027">
        <v>76</v>
      </c>
      <c r="N2027" s="17" t="s">
        <v>437</v>
      </c>
      <c r="O2027">
        <v>2029</v>
      </c>
      <c r="P2027" s="17" t="s">
        <v>438</v>
      </c>
      <c r="Q2027">
        <v>0</v>
      </c>
      <c r="R2027" s="17" t="s">
        <v>439</v>
      </c>
      <c r="S2027" s="17" t="s">
        <v>440</v>
      </c>
      <c r="T2027" s="17" t="s">
        <v>438</v>
      </c>
      <c r="U2027">
        <v>0</v>
      </c>
      <c r="V2027">
        <v>0</v>
      </c>
      <c r="W2027" s="17" t="s">
        <v>4785</v>
      </c>
      <c r="X2027" s="17" t="s">
        <v>465</v>
      </c>
      <c r="Y2027">
        <v>1</v>
      </c>
      <c r="Z2027" s="17" t="s">
        <v>443</v>
      </c>
      <c r="AA2027" s="17" t="s">
        <v>443</v>
      </c>
      <c r="AB2027" s="17" t="s">
        <v>444</v>
      </c>
      <c r="AC2027">
        <v>0</v>
      </c>
      <c r="AD2027">
        <v>0</v>
      </c>
      <c r="AE2027">
        <v>0</v>
      </c>
      <c r="AF2027">
        <v>2022</v>
      </c>
      <c r="AG2027" s="1">
        <v>44562</v>
      </c>
      <c r="AH2027" s="1">
        <v>44773</v>
      </c>
      <c r="AI2027" s="1">
        <v>44785</v>
      </c>
      <c r="AJ2027" s="17" t="s">
        <v>34</v>
      </c>
      <c r="AK2027" s="17" t="s">
        <v>35</v>
      </c>
      <c r="AL2027" s="17" t="s">
        <v>10388</v>
      </c>
      <c r="AM2027" s="17">
        <f>MONTH(EMPENHO[[#This Row],[data_empenho]])</f>
        <v>3</v>
      </c>
    </row>
    <row r="2028" spans="1:39" x14ac:dyDescent="0.25">
      <c r="A2028">
        <v>6</v>
      </c>
      <c r="B2028">
        <v>603</v>
      </c>
      <c r="C2028">
        <v>26</v>
      </c>
      <c r="D2028">
        <v>782</v>
      </c>
      <c r="E2028">
        <v>17</v>
      </c>
      <c r="F2028">
        <v>0</v>
      </c>
      <c r="G2028">
        <v>2073</v>
      </c>
      <c r="H2028" s="17" t="s">
        <v>755</v>
      </c>
      <c r="I2028">
        <v>1</v>
      </c>
      <c r="J2028">
        <v>0</v>
      </c>
      <c r="K2028" s="17" t="s">
        <v>4786</v>
      </c>
      <c r="L2028" s="1">
        <v>44638</v>
      </c>
      <c r="M2028">
        <v>404</v>
      </c>
      <c r="N2028" s="17" t="s">
        <v>437</v>
      </c>
      <c r="O2028">
        <v>8251</v>
      </c>
      <c r="P2028" s="17" t="s">
        <v>438</v>
      </c>
      <c r="Q2028">
        <v>0</v>
      </c>
      <c r="R2028" s="17" t="s">
        <v>439</v>
      </c>
      <c r="S2028" s="17" t="s">
        <v>440</v>
      </c>
      <c r="T2028" s="17" t="s">
        <v>438</v>
      </c>
      <c r="U2028">
        <v>0</v>
      </c>
      <c r="V2028">
        <v>0</v>
      </c>
      <c r="W2028" s="17" t="s">
        <v>4787</v>
      </c>
      <c r="X2028" s="17" t="s">
        <v>465</v>
      </c>
      <c r="Y2028">
        <v>1</v>
      </c>
      <c r="Z2028" s="17" t="s">
        <v>443</v>
      </c>
      <c r="AA2028" s="17" t="s">
        <v>443</v>
      </c>
      <c r="AB2028" s="17" t="s">
        <v>444</v>
      </c>
      <c r="AC2028">
        <v>0</v>
      </c>
      <c r="AD2028">
        <v>0</v>
      </c>
      <c r="AE2028">
        <v>0</v>
      </c>
      <c r="AF2028">
        <v>2022</v>
      </c>
      <c r="AG2028" s="1">
        <v>44562</v>
      </c>
      <c r="AH2028" s="1">
        <v>44773</v>
      </c>
      <c r="AI2028" s="1">
        <v>44785</v>
      </c>
      <c r="AJ2028" s="17" t="s">
        <v>34</v>
      </c>
      <c r="AK2028" s="17" t="s">
        <v>35</v>
      </c>
      <c r="AL2028" s="17" t="s">
        <v>10388</v>
      </c>
      <c r="AM2028" s="17">
        <f>MONTH(EMPENHO[[#This Row],[data_empenho]])</f>
        <v>3</v>
      </c>
    </row>
    <row r="2029" spans="1:39" x14ac:dyDescent="0.25">
      <c r="A2029">
        <v>8</v>
      </c>
      <c r="B2029">
        <v>801</v>
      </c>
      <c r="C2029">
        <v>10</v>
      </c>
      <c r="D2029">
        <v>303</v>
      </c>
      <c r="E2029">
        <v>8</v>
      </c>
      <c r="F2029">
        <v>0</v>
      </c>
      <c r="G2029">
        <v>2101</v>
      </c>
      <c r="H2029" s="17" t="s">
        <v>1060</v>
      </c>
      <c r="I2029">
        <v>40</v>
      </c>
      <c r="J2029">
        <v>0</v>
      </c>
      <c r="K2029" s="17" t="s">
        <v>4788</v>
      </c>
      <c r="L2029" s="1">
        <v>44638</v>
      </c>
      <c r="M2029">
        <v>220</v>
      </c>
      <c r="N2029" s="17" t="s">
        <v>437</v>
      </c>
      <c r="O2029">
        <v>4198</v>
      </c>
      <c r="P2029" s="17" t="s">
        <v>438</v>
      </c>
      <c r="Q2029">
        <v>0</v>
      </c>
      <c r="R2029" s="17" t="s">
        <v>439</v>
      </c>
      <c r="S2029" s="17" t="s">
        <v>440</v>
      </c>
      <c r="T2029" s="17" t="s">
        <v>438</v>
      </c>
      <c r="U2029">
        <v>0</v>
      </c>
      <c r="V2029">
        <v>0</v>
      </c>
      <c r="W2029" s="17" t="s">
        <v>4789</v>
      </c>
      <c r="X2029" s="17" t="s">
        <v>442</v>
      </c>
      <c r="Y2029">
        <v>0</v>
      </c>
      <c r="Z2029" s="17" t="s">
        <v>443</v>
      </c>
      <c r="AA2029" s="17" t="s">
        <v>443</v>
      </c>
      <c r="AB2029" s="17" t="s">
        <v>444</v>
      </c>
      <c r="AC2029">
        <v>0</v>
      </c>
      <c r="AD2029">
        <v>0</v>
      </c>
      <c r="AE2029">
        <v>0</v>
      </c>
      <c r="AF2029">
        <v>2022</v>
      </c>
      <c r="AG2029" s="1">
        <v>44562</v>
      </c>
      <c r="AH2029" s="1">
        <v>44773</v>
      </c>
      <c r="AI2029" s="1">
        <v>44785</v>
      </c>
      <c r="AJ2029" s="17" t="s">
        <v>34</v>
      </c>
      <c r="AK2029" s="17" t="s">
        <v>35</v>
      </c>
      <c r="AL2029" s="17" t="s">
        <v>10388</v>
      </c>
      <c r="AM2029" s="17">
        <f>MONTH(EMPENHO[[#This Row],[data_empenho]])</f>
        <v>3</v>
      </c>
    </row>
    <row r="2030" spans="1:39" x14ac:dyDescent="0.25">
      <c r="A2030">
        <v>6</v>
      </c>
      <c r="B2030">
        <v>603</v>
      </c>
      <c r="C2030">
        <v>26</v>
      </c>
      <c r="D2030">
        <v>782</v>
      </c>
      <c r="E2030">
        <v>17</v>
      </c>
      <c r="F2030">
        <v>0</v>
      </c>
      <c r="G2030">
        <v>2073</v>
      </c>
      <c r="H2030" s="17" t="s">
        <v>478</v>
      </c>
      <c r="I2030">
        <v>1</v>
      </c>
      <c r="J2030">
        <v>0</v>
      </c>
      <c r="K2030" s="17" t="s">
        <v>4790</v>
      </c>
      <c r="L2030" s="1">
        <v>44641</v>
      </c>
      <c r="M2030">
        <v>2301</v>
      </c>
      <c r="N2030" s="17" t="s">
        <v>437</v>
      </c>
      <c r="O2030">
        <v>8264</v>
      </c>
      <c r="P2030" s="17" t="s">
        <v>438</v>
      </c>
      <c r="Q2030">
        <v>0</v>
      </c>
      <c r="R2030" s="17" t="s">
        <v>480</v>
      </c>
      <c r="S2030" s="17" t="s">
        <v>653</v>
      </c>
      <c r="T2030" s="17" t="s">
        <v>438</v>
      </c>
      <c r="U2030">
        <v>56</v>
      </c>
      <c r="V2030">
        <v>2021</v>
      </c>
      <c r="W2030" s="17" t="s">
        <v>4791</v>
      </c>
      <c r="X2030" s="17" t="s">
        <v>482</v>
      </c>
      <c r="Y2030">
        <v>7</v>
      </c>
      <c r="Z2030" s="17" t="s">
        <v>443</v>
      </c>
      <c r="AA2030" s="17" t="s">
        <v>443</v>
      </c>
      <c r="AB2030" s="17" t="s">
        <v>444</v>
      </c>
      <c r="AC2030">
        <v>0</v>
      </c>
      <c r="AD2030">
        <v>0</v>
      </c>
      <c r="AE2030">
        <v>0</v>
      </c>
      <c r="AF2030">
        <v>2022</v>
      </c>
      <c r="AG2030" s="1">
        <v>44562</v>
      </c>
      <c r="AH2030" s="1">
        <v>44773</v>
      </c>
      <c r="AI2030" s="1">
        <v>44785</v>
      </c>
      <c r="AJ2030" s="17" t="s">
        <v>34</v>
      </c>
      <c r="AK2030" s="17" t="s">
        <v>35</v>
      </c>
      <c r="AL2030" s="17" t="s">
        <v>10388</v>
      </c>
      <c r="AM2030" s="17">
        <f>MONTH(EMPENHO[[#This Row],[data_empenho]])</f>
        <v>3</v>
      </c>
    </row>
    <row r="2031" spans="1:39" x14ac:dyDescent="0.25">
      <c r="A2031">
        <v>5</v>
      </c>
      <c r="B2031">
        <v>503</v>
      </c>
      <c r="C2031">
        <v>13</v>
      </c>
      <c r="D2031">
        <v>392</v>
      </c>
      <c r="E2031">
        <v>3</v>
      </c>
      <c r="F2031">
        <v>0</v>
      </c>
      <c r="G2031">
        <v>2037</v>
      </c>
      <c r="H2031" s="17" t="s">
        <v>4560</v>
      </c>
      <c r="I2031">
        <v>1</v>
      </c>
      <c r="J2031">
        <v>0</v>
      </c>
      <c r="K2031" s="17" t="s">
        <v>4792</v>
      </c>
      <c r="L2031" s="1">
        <v>44641</v>
      </c>
      <c r="M2031">
        <v>1800</v>
      </c>
      <c r="N2031" s="17" t="s">
        <v>437</v>
      </c>
      <c r="O2031">
        <v>5325</v>
      </c>
      <c r="P2031" s="17" t="s">
        <v>438</v>
      </c>
      <c r="Q2031">
        <v>0</v>
      </c>
      <c r="R2031" s="17" t="s">
        <v>439</v>
      </c>
      <c r="S2031" s="17" t="s">
        <v>440</v>
      </c>
      <c r="T2031" s="17" t="s">
        <v>438</v>
      </c>
      <c r="U2031">
        <v>46</v>
      </c>
      <c r="V2031">
        <v>2022</v>
      </c>
      <c r="W2031" s="17" t="s">
        <v>4793</v>
      </c>
      <c r="X2031" s="17" t="s">
        <v>465</v>
      </c>
      <c r="Y2031">
        <v>1</v>
      </c>
      <c r="Z2031" s="17" t="s">
        <v>443</v>
      </c>
      <c r="AA2031" s="17" t="s">
        <v>443</v>
      </c>
      <c r="AB2031" s="17" t="s">
        <v>444</v>
      </c>
      <c r="AC2031">
        <v>0</v>
      </c>
      <c r="AD2031">
        <v>0</v>
      </c>
      <c r="AE2031">
        <v>0</v>
      </c>
      <c r="AF2031">
        <v>2022</v>
      </c>
      <c r="AG2031" s="1">
        <v>44562</v>
      </c>
      <c r="AH2031" s="1">
        <v>44773</v>
      </c>
      <c r="AI2031" s="1">
        <v>44785</v>
      </c>
      <c r="AJ2031" s="17" t="s">
        <v>34</v>
      </c>
      <c r="AK2031" s="17" t="s">
        <v>35</v>
      </c>
      <c r="AL2031" s="17" t="s">
        <v>10388</v>
      </c>
      <c r="AM2031" s="17">
        <f>MONTH(EMPENHO[[#This Row],[data_empenho]])</f>
        <v>3</v>
      </c>
    </row>
    <row r="2032" spans="1:39" x14ac:dyDescent="0.25">
      <c r="A2032">
        <v>5</v>
      </c>
      <c r="B2032">
        <v>502</v>
      </c>
      <c r="C2032">
        <v>12</v>
      </c>
      <c r="D2032">
        <v>361</v>
      </c>
      <c r="E2032">
        <v>2</v>
      </c>
      <c r="F2032">
        <v>0</v>
      </c>
      <c r="G2032">
        <v>2031</v>
      </c>
      <c r="H2032" s="17" t="s">
        <v>2355</v>
      </c>
      <c r="I2032">
        <v>20</v>
      </c>
      <c r="J2032">
        <v>0</v>
      </c>
      <c r="K2032" s="17" t="s">
        <v>4794</v>
      </c>
      <c r="L2032" s="1">
        <v>44641</v>
      </c>
      <c r="M2032">
        <v>3158.8</v>
      </c>
      <c r="N2032" s="17" t="s">
        <v>437</v>
      </c>
      <c r="O2032">
        <v>6214</v>
      </c>
      <c r="P2032" s="17" t="s">
        <v>438</v>
      </c>
      <c r="Q2032">
        <v>0</v>
      </c>
      <c r="R2032" s="17" t="s">
        <v>439</v>
      </c>
      <c r="S2032" s="17" t="s">
        <v>440</v>
      </c>
      <c r="T2032" s="17" t="s">
        <v>438</v>
      </c>
      <c r="U2032">
        <v>46</v>
      </c>
      <c r="V2032">
        <v>2022</v>
      </c>
      <c r="W2032" s="17" t="s">
        <v>4795</v>
      </c>
      <c r="X2032" s="17" t="s">
        <v>465</v>
      </c>
      <c r="Y2032">
        <v>1</v>
      </c>
      <c r="Z2032" s="17" t="s">
        <v>443</v>
      </c>
      <c r="AA2032" s="17" t="s">
        <v>443</v>
      </c>
      <c r="AB2032" s="17" t="s">
        <v>444</v>
      </c>
      <c r="AC2032">
        <v>0</v>
      </c>
      <c r="AD2032">
        <v>0</v>
      </c>
      <c r="AE2032">
        <v>0</v>
      </c>
      <c r="AF2032">
        <v>2022</v>
      </c>
      <c r="AG2032" s="1">
        <v>44562</v>
      </c>
      <c r="AH2032" s="1">
        <v>44773</v>
      </c>
      <c r="AI2032" s="1">
        <v>44785</v>
      </c>
      <c r="AJ2032" s="17" t="s">
        <v>34</v>
      </c>
      <c r="AK2032" s="17" t="s">
        <v>35</v>
      </c>
      <c r="AL2032" s="17" t="s">
        <v>10388</v>
      </c>
      <c r="AM2032" s="17">
        <f>MONTH(EMPENHO[[#This Row],[data_empenho]])</f>
        <v>3</v>
      </c>
    </row>
    <row r="2033" spans="1:39" x14ac:dyDescent="0.25">
      <c r="A2033">
        <v>6</v>
      </c>
      <c r="B2033">
        <v>603</v>
      </c>
      <c r="C2033">
        <v>26</v>
      </c>
      <c r="D2033">
        <v>782</v>
      </c>
      <c r="E2033">
        <v>17</v>
      </c>
      <c r="F2033">
        <v>0</v>
      </c>
      <c r="G2033">
        <v>2073</v>
      </c>
      <c r="H2033" s="17" t="s">
        <v>755</v>
      </c>
      <c r="I2033">
        <v>1</v>
      </c>
      <c r="J2033">
        <v>0</v>
      </c>
      <c r="K2033" s="17" t="s">
        <v>4796</v>
      </c>
      <c r="L2033" s="1">
        <v>44641</v>
      </c>
      <c r="M2033">
        <v>5580</v>
      </c>
      <c r="N2033" s="17" t="s">
        <v>437</v>
      </c>
      <c r="O2033">
        <v>1369</v>
      </c>
      <c r="P2033" s="17" t="s">
        <v>438</v>
      </c>
      <c r="Q2033">
        <v>0</v>
      </c>
      <c r="R2033" s="17" t="s">
        <v>480</v>
      </c>
      <c r="S2033" s="17" t="s">
        <v>653</v>
      </c>
      <c r="T2033" s="17" t="s">
        <v>438</v>
      </c>
      <c r="U2033">
        <v>50</v>
      </c>
      <c r="V2033">
        <v>2021</v>
      </c>
      <c r="W2033" s="17" t="s">
        <v>4797</v>
      </c>
      <c r="X2033" s="17" t="s">
        <v>482</v>
      </c>
      <c r="Y2033">
        <v>7</v>
      </c>
      <c r="Z2033" s="17" t="s">
        <v>443</v>
      </c>
      <c r="AA2033" s="17" t="s">
        <v>443</v>
      </c>
      <c r="AB2033" s="17" t="s">
        <v>444</v>
      </c>
      <c r="AC2033">
        <v>0</v>
      </c>
      <c r="AD2033">
        <v>0</v>
      </c>
      <c r="AE2033">
        <v>0</v>
      </c>
      <c r="AF2033">
        <v>2022</v>
      </c>
      <c r="AG2033" s="1">
        <v>44562</v>
      </c>
      <c r="AH2033" s="1">
        <v>44773</v>
      </c>
      <c r="AI2033" s="1">
        <v>44785</v>
      </c>
      <c r="AJ2033" s="17" t="s">
        <v>34</v>
      </c>
      <c r="AK2033" s="17" t="s">
        <v>35</v>
      </c>
      <c r="AL2033" s="17" t="s">
        <v>10388</v>
      </c>
      <c r="AM2033" s="17">
        <f>MONTH(EMPENHO[[#This Row],[data_empenho]])</f>
        <v>3</v>
      </c>
    </row>
    <row r="2034" spans="1:39" x14ac:dyDescent="0.25">
      <c r="A2034">
        <v>6</v>
      </c>
      <c r="B2034">
        <v>603</v>
      </c>
      <c r="C2034">
        <v>26</v>
      </c>
      <c r="D2034">
        <v>782</v>
      </c>
      <c r="E2034">
        <v>17</v>
      </c>
      <c r="F2034">
        <v>0</v>
      </c>
      <c r="G2034">
        <v>2073</v>
      </c>
      <c r="H2034" s="17" t="s">
        <v>679</v>
      </c>
      <c r="I2034">
        <v>1</v>
      </c>
      <c r="J2034">
        <v>0</v>
      </c>
      <c r="K2034" s="17" t="s">
        <v>4798</v>
      </c>
      <c r="L2034" s="1">
        <v>44641</v>
      </c>
      <c r="M2034">
        <v>30000</v>
      </c>
      <c r="N2034" s="17" t="s">
        <v>437</v>
      </c>
      <c r="O2034">
        <v>7727</v>
      </c>
      <c r="P2034" s="17" t="s">
        <v>438</v>
      </c>
      <c r="Q2034">
        <v>0</v>
      </c>
      <c r="R2034" s="17" t="s">
        <v>480</v>
      </c>
      <c r="S2034" s="17" t="s">
        <v>653</v>
      </c>
      <c r="T2034" s="17" t="s">
        <v>438</v>
      </c>
      <c r="U2034">
        <v>52</v>
      </c>
      <c r="V2034">
        <v>2021</v>
      </c>
      <c r="W2034" s="17" t="s">
        <v>4799</v>
      </c>
      <c r="X2034" s="17" t="s">
        <v>482</v>
      </c>
      <c r="Y2034">
        <v>7</v>
      </c>
      <c r="Z2034" s="17" t="s">
        <v>443</v>
      </c>
      <c r="AA2034" s="17" t="s">
        <v>443</v>
      </c>
      <c r="AB2034" s="17" t="s">
        <v>444</v>
      </c>
      <c r="AC2034">
        <v>0</v>
      </c>
      <c r="AD2034">
        <v>0</v>
      </c>
      <c r="AE2034">
        <v>0</v>
      </c>
      <c r="AF2034">
        <v>2022</v>
      </c>
      <c r="AG2034" s="1">
        <v>44562</v>
      </c>
      <c r="AH2034" s="1">
        <v>44773</v>
      </c>
      <c r="AI2034" s="1">
        <v>44785</v>
      </c>
      <c r="AJ2034" s="17" t="s">
        <v>34</v>
      </c>
      <c r="AK2034" s="17" t="s">
        <v>35</v>
      </c>
      <c r="AL2034" s="17" t="s">
        <v>10388</v>
      </c>
      <c r="AM2034" s="17">
        <f>MONTH(EMPENHO[[#This Row],[data_empenho]])</f>
        <v>3</v>
      </c>
    </row>
    <row r="2035" spans="1:39" x14ac:dyDescent="0.25">
      <c r="A2035">
        <v>6</v>
      </c>
      <c r="B2035">
        <v>603</v>
      </c>
      <c r="C2035">
        <v>26</v>
      </c>
      <c r="D2035">
        <v>782</v>
      </c>
      <c r="E2035">
        <v>17</v>
      </c>
      <c r="F2035">
        <v>0</v>
      </c>
      <c r="G2035">
        <v>2073</v>
      </c>
      <c r="H2035" s="17" t="s">
        <v>860</v>
      </c>
      <c r="I2035">
        <v>1</v>
      </c>
      <c r="J2035">
        <v>0</v>
      </c>
      <c r="K2035" s="17" t="s">
        <v>4800</v>
      </c>
      <c r="L2035" s="1">
        <v>44641</v>
      </c>
      <c r="M2035">
        <v>30.8</v>
      </c>
      <c r="N2035" s="17" t="s">
        <v>437</v>
      </c>
      <c r="O2035">
        <v>5089</v>
      </c>
      <c r="P2035" s="17" t="s">
        <v>438</v>
      </c>
      <c r="Q2035">
        <v>0</v>
      </c>
      <c r="R2035" s="17" t="s">
        <v>480</v>
      </c>
      <c r="S2035" s="17" t="s">
        <v>653</v>
      </c>
      <c r="T2035" s="17" t="s">
        <v>438</v>
      </c>
      <c r="U2035">
        <v>53</v>
      </c>
      <c r="V2035">
        <v>2021</v>
      </c>
      <c r="W2035" s="17" t="s">
        <v>4801</v>
      </c>
      <c r="X2035" s="17" t="s">
        <v>482</v>
      </c>
      <c r="Y2035">
        <v>7</v>
      </c>
      <c r="Z2035" s="17" t="s">
        <v>443</v>
      </c>
      <c r="AA2035" s="17" t="s">
        <v>443</v>
      </c>
      <c r="AB2035" s="17" t="s">
        <v>444</v>
      </c>
      <c r="AC2035">
        <v>0</v>
      </c>
      <c r="AD2035">
        <v>0</v>
      </c>
      <c r="AE2035">
        <v>0</v>
      </c>
      <c r="AF2035">
        <v>2022</v>
      </c>
      <c r="AG2035" s="1">
        <v>44562</v>
      </c>
      <c r="AH2035" s="1">
        <v>44773</v>
      </c>
      <c r="AI2035" s="1">
        <v>44785</v>
      </c>
      <c r="AJ2035" s="17" t="s">
        <v>34</v>
      </c>
      <c r="AK2035" s="17" t="s">
        <v>35</v>
      </c>
      <c r="AL2035" s="17" t="s">
        <v>10388</v>
      </c>
      <c r="AM2035" s="17">
        <f>MONTH(EMPENHO[[#This Row],[data_empenho]])</f>
        <v>3</v>
      </c>
    </row>
    <row r="2036" spans="1:39" x14ac:dyDescent="0.25">
      <c r="A2036">
        <v>4</v>
      </c>
      <c r="B2036">
        <v>401</v>
      </c>
      <c r="C2036">
        <v>4</v>
      </c>
      <c r="D2036">
        <v>129</v>
      </c>
      <c r="E2036">
        <v>1</v>
      </c>
      <c r="F2036">
        <v>0</v>
      </c>
      <c r="G2036">
        <v>2077</v>
      </c>
      <c r="H2036" s="17" t="s">
        <v>779</v>
      </c>
      <c r="I2036">
        <v>1</v>
      </c>
      <c r="J2036">
        <v>0</v>
      </c>
      <c r="K2036" s="17" t="s">
        <v>4802</v>
      </c>
      <c r="L2036" s="1">
        <v>44641</v>
      </c>
      <c r="M2036">
        <v>500</v>
      </c>
      <c r="N2036" s="17" t="s">
        <v>437</v>
      </c>
      <c r="O2036">
        <v>8376</v>
      </c>
      <c r="P2036" s="17" t="s">
        <v>438</v>
      </c>
      <c r="Q2036">
        <v>0</v>
      </c>
      <c r="R2036" s="17" t="s">
        <v>439</v>
      </c>
      <c r="S2036" s="17" t="s">
        <v>440</v>
      </c>
      <c r="T2036" s="17" t="s">
        <v>438</v>
      </c>
      <c r="U2036">
        <v>0</v>
      </c>
      <c r="V2036">
        <v>0</v>
      </c>
      <c r="W2036" s="17" t="s">
        <v>4803</v>
      </c>
      <c r="X2036" s="17" t="s">
        <v>465</v>
      </c>
      <c r="Y2036">
        <v>1</v>
      </c>
      <c r="Z2036" s="17" t="s">
        <v>443</v>
      </c>
      <c r="AA2036" s="17" t="s">
        <v>443</v>
      </c>
      <c r="AB2036" s="17" t="s">
        <v>444</v>
      </c>
      <c r="AC2036">
        <v>0</v>
      </c>
      <c r="AD2036">
        <v>0</v>
      </c>
      <c r="AE2036">
        <v>0</v>
      </c>
      <c r="AF2036">
        <v>2022</v>
      </c>
      <c r="AG2036" s="1">
        <v>44562</v>
      </c>
      <c r="AH2036" s="1">
        <v>44773</v>
      </c>
      <c r="AI2036" s="1">
        <v>44785</v>
      </c>
      <c r="AJ2036" s="17" t="s">
        <v>34</v>
      </c>
      <c r="AK2036" s="17" t="s">
        <v>35</v>
      </c>
      <c r="AL2036" s="17" t="s">
        <v>10388</v>
      </c>
      <c r="AM2036" s="17">
        <f>MONTH(EMPENHO[[#This Row],[data_empenho]])</f>
        <v>3</v>
      </c>
    </row>
    <row r="2037" spans="1:39" x14ac:dyDescent="0.25">
      <c r="A2037">
        <v>10</v>
      </c>
      <c r="B2037">
        <v>1002</v>
      </c>
      <c r="C2037">
        <v>20</v>
      </c>
      <c r="D2037">
        <v>608</v>
      </c>
      <c r="E2037">
        <v>4</v>
      </c>
      <c r="F2037">
        <v>0</v>
      </c>
      <c r="G2037">
        <v>2056</v>
      </c>
      <c r="H2037" s="17" t="s">
        <v>698</v>
      </c>
      <c r="I2037">
        <v>1</v>
      </c>
      <c r="J2037">
        <v>0</v>
      </c>
      <c r="K2037" s="17" t="s">
        <v>4804</v>
      </c>
      <c r="L2037" s="1">
        <v>44641</v>
      </c>
      <c r="M2037">
        <v>1801.9</v>
      </c>
      <c r="N2037" s="17" t="s">
        <v>437</v>
      </c>
      <c r="O2037">
        <v>6856</v>
      </c>
      <c r="P2037" s="17" t="s">
        <v>438</v>
      </c>
      <c r="Q2037">
        <v>0</v>
      </c>
      <c r="R2037" s="17" t="s">
        <v>439</v>
      </c>
      <c r="S2037" s="17" t="s">
        <v>440</v>
      </c>
      <c r="T2037" s="17" t="s">
        <v>438</v>
      </c>
      <c r="U2037">
        <v>48</v>
      </c>
      <c r="V2037">
        <v>2022</v>
      </c>
      <c r="W2037" s="17" t="s">
        <v>4805</v>
      </c>
      <c r="X2037" s="17" t="s">
        <v>465</v>
      </c>
      <c r="Y2037">
        <v>1</v>
      </c>
      <c r="Z2037" s="17" t="s">
        <v>443</v>
      </c>
      <c r="AA2037" s="17" t="s">
        <v>443</v>
      </c>
      <c r="AB2037" s="17" t="s">
        <v>444</v>
      </c>
      <c r="AC2037">
        <v>0</v>
      </c>
      <c r="AD2037">
        <v>0</v>
      </c>
      <c r="AE2037">
        <v>0</v>
      </c>
      <c r="AF2037">
        <v>2022</v>
      </c>
      <c r="AG2037" s="1">
        <v>44562</v>
      </c>
      <c r="AH2037" s="1">
        <v>44773</v>
      </c>
      <c r="AI2037" s="1">
        <v>44785</v>
      </c>
      <c r="AJ2037" s="17" t="s">
        <v>34</v>
      </c>
      <c r="AK2037" s="17" t="s">
        <v>35</v>
      </c>
      <c r="AL2037" s="17" t="s">
        <v>10388</v>
      </c>
      <c r="AM2037" s="17">
        <f>MONTH(EMPENHO[[#This Row],[data_empenho]])</f>
        <v>3</v>
      </c>
    </row>
    <row r="2038" spans="1:39" x14ac:dyDescent="0.25">
      <c r="A2038">
        <v>8</v>
      </c>
      <c r="B2038">
        <v>801</v>
      </c>
      <c r="C2038">
        <v>10</v>
      </c>
      <c r="D2038">
        <v>303</v>
      </c>
      <c r="E2038">
        <v>8</v>
      </c>
      <c r="F2038">
        <v>0</v>
      </c>
      <c r="G2038">
        <v>2101</v>
      </c>
      <c r="H2038" s="17" t="s">
        <v>602</v>
      </c>
      <c r="I2038">
        <v>40</v>
      </c>
      <c r="J2038">
        <v>0</v>
      </c>
      <c r="K2038" s="17" t="s">
        <v>4806</v>
      </c>
      <c r="L2038" s="1">
        <v>44641</v>
      </c>
      <c r="M2038">
        <v>6000</v>
      </c>
      <c r="N2038" s="17" t="s">
        <v>437</v>
      </c>
      <c r="O2038">
        <v>47</v>
      </c>
      <c r="P2038" s="17" t="s">
        <v>438</v>
      </c>
      <c r="Q2038">
        <v>0</v>
      </c>
      <c r="R2038" s="17" t="s">
        <v>439</v>
      </c>
      <c r="S2038" s="17" t="s">
        <v>440</v>
      </c>
      <c r="T2038" s="17" t="s">
        <v>438</v>
      </c>
      <c r="U2038">
        <v>0</v>
      </c>
      <c r="V2038">
        <v>0</v>
      </c>
      <c r="W2038" s="17" t="s">
        <v>4807</v>
      </c>
      <c r="X2038" s="17" t="s">
        <v>465</v>
      </c>
      <c r="Y2038">
        <v>1</v>
      </c>
      <c r="Z2038" s="17" t="s">
        <v>443</v>
      </c>
      <c r="AA2038" s="17" t="s">
        <v>443</v>
      </c>
      <c r="AB2038" s="17" t="s">
        <v>444</v>
      </c>
      <c r="AC2038">
        <v>0</v>
      </c>
      <c r="AD2038">
        <v>0</v>
      </c>
      <c r="AE2038">
        <v>0</v>
      </c>
      <c r="AF2038">
        <v>2022</v>
      </c>
      <c r="AG2038" s="1">
        <v>44562</v>
      </c>
      <c r="AH2038" s="1">
        <v>44773</v>
      </c>
      <c r="AI2038" s="1">
        <v>44785</v>
      </c>
      <c r="AJ2038" s="17" t="s">
        <v>34</v>
      </c>
      <c r="AK2038" s="17" t="s">
        <v>35</v>
      </c>
      <c r="AL2038" s="17" t="s">
        <v>10388</v>
      </c>
      <c r="AM2038" s="17">
        <f>MONTH(EMPENHO[[#This Row],[data_empenho]])</f>
        <v>3</v>
      </c>
    </row>
    <row r="2039" spans="1:39" x14ac:dyDescent="0.25">
      <c r="A2039">
        <v>6</v>
      </c>
      <c r="B2039">
        <v>603</v>
      </c>
      <c r="C2039">
        <v>26</v>
      </c>
      <c r="D2039">
        <v>782</v>
      </c>
      <c r="E2039">
        <v>17</v>
      </c>
      <c r="F2039">
        <v>0</v>
      </c>
      <c r="G2039">
        <v>2073</v>
      </c>
      <c r="H2039" s="17" t="s">
        <v>755</v>
      </c>
      <c r="I2039">
        <v>1</v>
      </c>
      <c r="J2039">
        <v>0</v>
      </c>
      <c r="K2039" s="17" t="s">
        <v>4808</v>
      </c>
      <c r="L2039" s="1">
        <v>44641</v>
      </c>
      <c r="M2039">
        <v>3280</v>
      </c>
      <c r="N2039" s="17" t="s">
        <v>437</v>
      </c>
      <c r="O2039">
        <v>8363</v>
      </c>
      <c r="P2039" s="17" t="s">
        <v>438</v>
      </c>
      <c r="Q2039">
        <v>0</v>
      </c>
      <c r="R2039" s="17" t="s">
        <v>439</v>
      </c>
      <c r="S2039" s="17" t="s">
        <v>440</v>
      </c>
      <c r="T2039" s="17" t="s">
        <v>438</v>
      </c>
      <c r="U2039">
        <v>47</v>
      </c>
      <c r="V2039">
        <v>2022</v>
      </c>
      <c r="W2039" s="17" t="s">
        <v>4809</v>
      </c>
      <c r="X2039" s="17" t="s">
        <v>465</v>
      </c>
      <c r="Y2039">
        <v>1</v>
      </c>
      <c r="Z2039" s="17" t="s">
        <v>443</v>
      </c>
      <c r="AA2039" s="17" t="s">
        <v>443</v>
      </c>
      <c r="AB2039" s="17" t="s">
        <v>444</v>
      </c>
      <c r="AC2039">
        <v>0</v>
      </c>
      <c r="AD2039">
        <v>0</v>
      </c>
      <c r="AE2039">
        <v>0</v>
      </c>
      <c r="AF2039">
        <v>2022</v>
      </c>
      <c r="AG2039" s="1">
        <v>44562</v>
      </c>
      <c r="AH2039" s="1">
        <v>44773</v>
      </c>
      <c r="AI2039" s="1">
        <v>44785</v>
      </c>
      <c r="AJ2039" s="17" t="s">
        <v>34</v>
      </c>
      <c r="AK2039" s="17" t="s">
        <v>35</v>
      </c>
      <c r="AL2039" s="17" t="s">
        <v>10388</v>
      </c>
      <c r="AM2039" s="17">
        <f>MONTH(EMPENHO[[#This Row],[data_empenho]])</f>
        <v>3</v>
      </c>
    </row>
    <row r="2040" spans="1:39" x14ac:dyDescent="0.25">
      <c r="A2040">
        <v>6</v>
      </c>
      <c r="B2040">
        <v>603</v>
      </c>
      <c r="C2040">
        <v>26</v>
      </c>
      <c r="D2040">
        <v>782</v>
      </c>
      <c r="E2040">
        <v>17</v>
      </c>
      <c r="F2040">
        <v>0</v>
      </c>
      <c r="G2040">
        <v>2073</v>
      </c>
      <c r="H2040" s="17" t="s">
        <v>698</v>
      </c>
      <c r="I2040">
        <v>1</v>
      </c>
      <c r="J2040">
        <v>0</v>
      </c>
      <c r="K2040" s="17" t="s">
        <v>4810</v>
      </c>
      <c r="L2040" s="1">
        <v>44641</v>
      </c>
      <c r="M2040">
        <v>3095</v>
      </c>
      <c r="N2040" s="17" t="s">
        <v>437</v>
      </c>
      <c r="O2040">
        <v>8363</v>
      </c>
      <c r="P2040" s="17" t="s">
        <v>438</v>
      </c>
      <c r="Q2040">
        <v>0</v>
      </c>
      <c r="R2040" s="17" t="s">
        <v>439</v>
      </c>
      <c r="S2040" s="17" t="s">
        <v>440</v>
      </c>
      <c r="T2040" s="17" t="s">
        <v>438</v>
      </c>
      <c r="U2040">
        <v>47</v>
      </c>
      <c r="V2040">
        <v>2022</v>
      </c>
      <c r="W2040" s="17" t="s">
        <v>4811</v>
      </c>
      <c r="X2040" s="17" t="s">
        <v>465</v>
      </c>
      <c r="Y2040">
        <v>1</v>
      </c>
      <c r="Z2040" s="17" t="s">
        <v>443</v>
      </c>
      <c r="AA2040" s="17" t="s">
        <v>443</v>
      </c>
      <c r="AB2040" s="17" t="s">
        <v>444</v>
      </c>
      <c r="AC2040">
        <v>0</v>
      </c>
      <c r="AD2040">
        <v>0</v>
      </c>
      <c r="AE2040">
        <v>0</v>
      </c>
      <c r="AF2040">
        <v>2022</v>
      </c>
      <c r="AG2040" s="1">
        <v>44562</v>
      </c>
      <c r="AH2040" s="1">
        <v>44773</v>
      </c>
      <c r="AI2040" s="1">
        <v>44785</v>
      </c>
      <c r="AJ2040" s="17" t="s">
        <v>34</v>
      </c>
      <c r="AK2040" s="17" t="s">
        <v>35</v>
      </c>
      <c r="AL2040" s="17" t="s">
        <v>10388</v>
      </c>
      <c r="AM2040" s="17">
        <f>MONTH(EMPENHO[[#This Row],[data_empenho]])</f>
        <v>3</v>
      </c>
    </row>
    <row r="2041" spans="1:39" x14ac:dyDescent="0.25">
      <c r="A2041">
        <v>8</v>
      </c>
      <c r="B2041">
        <v>801</v>
      </c>
      <c r="C2041">
        <v>10</v>
      </c>
      <c r="D2041">
        <v>122</v>
      </c>
      <c r="E2041">
        <v>5</v>
      </c>
      <c r="F2041">
        <v>0</v>
      </c>
      <c r="G2041">
        <v>2084</v>
      </c>
      <c r="H2041" s="17" t="s">
        <v>445</v>
      </c>
      <c r="I2041">
        <v>40</v>
      </c>
      <c r="J2041">
        <v>0</v>
      </c>
      <c r="K2041" s="17" t="s">
        <v>4812</v>
      </c>
      <c r="L2041" s="1">
        <v>44641</v>
      </c>
      <c r="M2041">
        <v>875</v>
      </c>
      <c r="N2041" s="17" t="s">
        <v>437</v>
      </c>
      <c r="O2041">
        <v>3567</v>
      </c>
      <c r="P2041" s="17" t="s">
        <v>438</v>
      </c>
      <c r="Q2041">
        <v>0</v>
      </c>
      <c r="R2041" s="17" t="s">
        <v>439</v>
      </c>
      <c r="S2041" s="17" t="s">
        <v>440</v>
      </c>
      <c r="T2041" s="17" t="s">
        <v>438</v>
      </c>
      <c r="U2041">
        <v>0</v>
      </c>
      <c r="V2041">
        <v>0</v>
      </c>
      <c r="W2041" s="17" t="s">
        <v>4813</v>
      </c>
      <c r="X2041" s="17" t="s">
        <v>442</v>
      </c>
      <c r="Y2041">
        <v>0</v>
      </c>
      <c r="Z2041" s="17" t="s">
        <v>486</v>
      </c>
      <c r="AA2041" s="17" t="s">
        <v>443</v>
      </c>
      <c r="AB2041" s="17" t="s">
        <v>444</v>
      </c>
      <c r="AC2041">
        <v>0</v>
      </c>
      <c r="AD2041">
        <v>0</v>
      </c>
      <c r="AE2041">
        <v>0</v>
      </c>
      <c r="AF2041">
        <v>2022</v>
      </c>
      <c r="AG2041" s="1">
        <v>44562</v>
      </c>
      <c r="AH2041" s="1">
        <v>44773</v>
      </c>
      <c r="AI2041" s="1">
        <v>44785</v>
      </c>
      <c r="AJ2041" s="17" t="s">
        <v>34</v>
      </c>
      <c r="AK2041" s="17" t="s">
        <v>35</v>
      </c>
      <c r="AL2041" s="17" t="s">
        <v>10388</v>
      </c>
      <c r="AM2041" s="17">
        <f>MONTH(EMPENHO[[#This Row],[data_empenho]])</f>
        <v>3</v>
      </c>
    </row>
    <row r="2042" spans="1:39" x14ac:dyDescent="0.25">
      <c r="A2042">
        <v>8</v>
      </c>
      <c r="B2042">
        <v>801</v>
      </c>
      <c r="C2042">
        <v>10</v>
      </c>
      <c r="D2042">
        <v>303</v>
      </c>
      <c r="E2042">
        <v>8</v>
      </c>
      <c r="F2042">
        <v>0</v>
      </c>
      <c r="G2042">
        <v>2099</v>
      </c>
      <c r="H2042" s="17" t="s">
        <v>1060</v>
      </c>
      <c r="I2042">
        <v>40</v>
      </c>
      <c r="J2042">
        <v>0</v>
      </c>
      <c r="K2042" s="17" t="s">
        <v>4814</v>
      </c>
      <c r="L2042" s="1">
        <v>44642</v>
      </c>
      <c r="M2042">
        <v>350</v>
      </c>
      <c r="N2042" s="17" t="s">
        <v>437</v>
      </c>
      <c r="O2042">
        <v>8373</v>
      </c>
      <c r="P2042" s="17" t="s">
        <v>438</v>
      </c>
      <c r="Q2042">
        <v>0</v>
      </c>
      <c r="R2042" s="17" t="s">
        <v>439</v>
      </c>
      <c r="S2042" s="17" t="s">
        <v>440</v>
      </c>
      <c r="T2042" s="17" t="s">
        <v>438</v>
      </c>
      <c r="U2042">
        <v>0</v>
      </c>
      <c r="V2042">
        <v>0</v>
      </c>
      <c r="W2042" s="17" t="s">
        <v>4815</v>
      </c>
      <c r="X2042" s="17" t="s">
        <v>442</v>
      </c>
      <c r="Y2042">
        <v>0</v>
      </c>
      <c r="Z2042" s="17" t="s">
        <v>443</v>
      </c>
      <c r="AA2042" s="17" t="s">
        <v>443</v>
      </c>
      <c r="AB2042" s="17" t="s">
        <v>444</v>
      </c>
      <c r="AC2042">
        <v>0</v>
      </c>
      <c r="AD2042">
        <v>0</v>
      </c>
      <c r="AE2042">
        <v>0</v>
      </c>
      <c r="AF2042">
        <v>2022</v>
      </c>
      <c r="AG2042" s="1">
        <v>44562</v>
      </c>
      <c r="AH2042" s="1">
        <v>44773</v>
      </c>
      <c r="AI2042" s="1">
        <v>44785</v>
      </c>
      <c r="AJ2042" s="17" t="s">
        <v>34</v>
      </c>
      <c r="AK2042" s="17" t="s">
        <v>35</v>
      </c>
      <c r="AL2042" s="17" t="s">
        <v>10388</v>
      </c>
      <c r="AM2042" s="17">
        <f>MONTH(EMPENHO[[#This Row],[data_empenho]])</f>
        <v>3</v>
      </c>
    </row>
    <row r="2043" spans="1:39" x14ac:dyDescent="0.25">
      <c r="A2043">
        <v>2</v>
      </c>
      <c r="B2043">
        <v>203</v>
      </c>
      <c r="C2043">
        <v>4</v>
      </c>
      <c r="D2043">
        <v>122</v>
      </c>
      <c r="E2043">
        <v>1</v>
      </c>
      <c r="F2043">
        <v>0</v>
      </c>
      <c r="G2043">
        <v>2081</v>
      </c>
      <c r="H2043" s="17" t="s">
        <v>779</v>
      </c>
      <c r="I2043">
        <v>1</v>
      </c>
      <c r="J2043">
        <v>0</v>
      </c>
      <c r="K2043" s="17" t="s">
        <v>4816</v>
      </c>
      <c r="L2043" s="1">
        <v>44642</v>
      </c>
      <c r="M2043">
        <v>424</v>
      </c>
      <c r="N2043" s="17" t="s">
        <v>437</v>
      </c>
      <c r="O2043">
        <v>5044</v>
      </c>
      <c r="P2043" s="17" t="s">
        <v>438</v>
      </c>
      <c r="Q2043">
        <v>0</v>
      </c>
      <c r="R2043" s="17" t="s">
        <v>439</v>
      </c>
      <c r="S2043" s="17" t="s">
        <v>440</v>
      </c>
      <c r="T2043" s="17" t="s">
        <v>438</v>
      </c>
      <c r="U2043">
        <v>0</v>
      </c>
      <c r="V2043">
        <v>0</v>
      </c>
      <c r="W2043" s="17" t="s">
        <v>4817</v>
      </c>
      <c r="X2043" s="17" t="s">
        <v>465</v>
      </c>
      <c r="Y2043">
        <v>1</v>
      </c>
      <c r="Z2043" s="17" t="s">
        <v>443</v>
      </c>
      <c r="AA2043" s="17" t="s">
        <v>443</v>
      </c>
      <c r="AB2043" s="17" t="s">
        <v>444</v>
      </c>
      <c r="AC2043">
        <v>0</v>
      </c>
      <c r="AD2043">
        <v>0</v>
      </c>
      <c r="AE2043">
        <v>0</v>
      </c>
      <c r="AF2043">
        <v>2022</v>
      </c>
      <c r="AG2043" s="1">
        <v>44562</v>
      </c>
      <c r="AH2043" s="1">
        <v>44773</v>
      </c>
      <c r="AI2043" s="1">
        <v>44785</v>
      </c>
      <c r="AJ2043" s="17" t="s">
        <v>34</v>
      </c>
      <c r="AK2043" s="17" t="s">
        <v>35</v>
      </c>
      <c r="AL2043" s="17" t="s">
        <v>10388</v>
      </c>
      <c r="AM2043" s="17">
        <f>MONTH(EMPENHO[[#This Row],[data_empenho]])</f>
        <v>3</v>
      </c>
    </row>
    <row r="2044" spans="1:39" x14ac:dyDescent="0.25">
      <c r="A2044">
        <v>8</v>
      </c>
      <c r="B2044">
        <v>801</v>
      </c>
      <c r="C2044">
        <v>10</v>
      </c>
      <c r="D2044">
        <v>301</v>
      </c>
      <c r="E2044">
        <v>6</v>
      </c>
      <c r="F2044">
        <v>0</v>
      </c>
      <c r="G2044">
        <v>2092</v>
      </c>
      <c r="H2044" s="17" t="s">
        <v>682</v>
      </c>
      <c r="I2044">
        <v>40</v>
      </c>
      <c r="J2044">
        <v>0</v>
      </c>
      <c r="K2044" s="17" t="s">
        <v>4818</v>
      </c>
      <c r="L2044" s="1">
        <v>44642</v>
      </c>
      <c r="M2044">
        <v>150</v>
      </c>
      <c r="N2044" s="17" t="s">
        <v>437</v>
      </c>
      <c r="O2044">
        <v>7751</v>
      </c>
      <c r="P2044" s="17" t="s">
        <v>438</v>
      </c>
      <c r="Q2044">
        <v>0</v>
      </c>
      <c r="R2044" s="17" t="s">
        <v>439</v>
      </c>
      <c r="S2044" s="17" t="s">
        <v>440</v>
      </c>
      <c r="T2044" s="17" t="s">
        <v>438</v>
      </c>
      <c r="U2044">
        <v>0</v>
      </c>
      <c r="V2044">
        <v>0</v>
      </c>
      <c r="W2044" s="17" t="s">
        <v>4819</v>
      </c>
      <c r="X2044" s="17" t="s">
        <v>465</v>
      </c>
      <c r="Y2044">
        <v>1</v>
      </c>
      <c r="Z2044" s="17" t="s">
        <v>443</v>
      </c>
      <c r="AA2044" s="17" t="s">
        <v>443</v>
      </c>
      <c r="AB2044" s="17" t="s">
        <v>444</v>
      </c>
      <c r="AC2044">
        <v>0</v>
      </c>
      <c r="AD2044">
        <v>0</v>
      </c>
      <c r="AE2044">
        <v>0</v>
      </c>
      <c r="AF2044">
        <v>2022</v>
      </c>
      <c r="AG2044" s="1">
        <v>44562</v>
      </c>
      <c r="AH2044" s="1">
        <v>44773</v>
      </c>
      <c r="AI2044" s="1">
        <v>44785</v>
      </c>
      <c r="AJ2044" s="17" t="s">
        <v>34</v>
      </c>
      <c r="AK2044" s="17" t="s">
        <v>35</v>
      </c>
      <c r="AL2044" s="17" t="s">
        <v>10388</v>
      </c>
      <c r="AM2044" s="17">
        <f>MONTH(EMPENHO[[#This Row],[data_empenho]])</f>
        <v>3</v>
      </c>
    </row>
    <row r="2045" spans="1:39" x14ac:dyDescent="0.25">
      <c r="A2045">
        <v>8</v>
      </c>
      <c r="B2045">
        <v>801</v>
      </c>
      <c r="C2045">
        <v>10</v>
      </c>
      <c r="D2045">
        <v>301</v>
      </c>
      <c r="E2045">
        <v>6</v>
      </c>
      <c r="F2045">
        <v>0</v>
      </c>
      <c r="G2045">
        <v>2092</v>
      </c>
      <c r="H2045" s="17" t="s">
        <v>4820</v>
      </c>
      <c r="I2045">
        <v>40</v>
      </c>
      <c r="J2045">
        <v>0</v>
      </c>
      <c r="K2045" s="17" t="s">
        <v>4821</v>
      </c>
      <c r="L2045" s="1">
        <v>44642</v>
      </c>
      <c r="M2045">
        <v>413.82</v>
      </c>
      <c r="N2045" s="17" t="s">
        <v>437</v>
      </c>
      <c r="O2045">
        <v>5362</v>
      </c>
      <c r="P2045" s="17" t="s">
        <v>438</v>
      </c>
      <c r="Q2045">
        <v>0</v>
      </c>
      <c r="R2045" s="17" t="s">
        <v>439</v>
      </c>
      <c r="S2045" s="17" t="s">
        <v>440</v>
      </c>
      <c r="T2045" s="17" t="s">
        <v>438</v>
      </c>
      <c r="U2045">
        <v>0</v>
      </c>
      <c r="V2045">
        <v>0</v>
      </c>
      <c r="W2045" s="17" t="s">
        <v>4822</v>
      </c>
      <c r="X2045" s="17" t="s">
        <v>465</v>
      </c>
      <c r="Y2045">
        <v>1</v>
      </c>
      <c r="Z2045" s="17" t="s">
        <v>443</v>
      </c>
      <c r="AA2045" s="17" t="s">
        <v>443</v>
      </c>
      <c r="AB2045" s="17" t="s">
        <v>444</v>
      </c>
      <c r="AC2045">
        <v>0</v>
      </c>
      <c r="AD2045">
        <v>0</v>
      </c>
      <c r="AE2045">
        <v>0</v>
      </c>
      <c r="AF2045">
        <v>2022</v>
      </c>
      <c r="AG2045" s="1">
        <v>44562</v>
      </c>
      <c r="AH2045" s="1">
        <v>44773</v>
      </c>
      <c r="AI2045" s="1">
        <v>44785</v>
      </c>
      <c r="AJ2045" s="17" t="s">
        <v>34</v>
      </c>
      <c r="AK2045" s="17" t="s">
        <v>35</v>
      </c>
      <c r="AL2045" s="17" t="s">
        <v>10388</v>
      </c>
      <c r="AM2045" s="17">
        <f>MONTH(EMPENHO[[#This Row],[data_empenho]])</f>
        <v>3</v>
      </c>
    </row>
    <row r="2046" spans="1:39" x14ac:dyDescent="0.25">
      <c r="A2046">
        <v>6</v>
      </c>
      <c r="B2046">
        <v>603</v>
      </c>
      <c r="C2046">
        <v>26</v>
      </c>
      <c r="D2046">
        <v>782</v>
      </c>
      <c r="E2046">
        <v>17</v>
      </c>
      <c r="F2046">
        <v>0</v>
      </c>
      <c r="G2046">
        <v>2073</v>
      </c>
      <c r="H2046" s="17" t="s">
        <v>828</v>
      </c>
      <c r="I2046">
        <v>1</v>
      </c>
      <c r="J2046">
        <v>0</v>
      </c>
      <c r="K2046" s="17" t="s">
        <v>4823</v>
      </c>
      <c r="L2046" s="1">
        <v>44642</v>
      </c>
      <c r="M2046">
        <v>763.19</v>
      </c>
      <c r="N2046" s="17" t="s">
        <v>437</v>
      </c>
      <c r="O2046">
        <v>7988</v>
      </c>
      <c r="P2046" s="17" t="s">
        <v>438</v>
      </c>
      <c r="Q2046">
        <v>0</v>
      </c>
      <c r="R2046" s="17" t="s">
        <v>439</v>
      </c>
      <c r="S2046" s="17" t="s">
        <v>440</v>
      </c>
      <c r="T2046" s="17" t="s">
        <v>438</v>
      </c>
      <c r="U2046">
        <v>0</v>
      </c>
      <c r="V2046">
        <v>0</v>
      </c>
      <c r="W2046" s="17" t="s">
        <v>4824</v>
      </c>
      <c r="X2046" s="17" t="s">
        <v>465</v>
      </c>
      <c r="Y2046">
        <v>1</v>
      </c>
      <c r="Z2046" s="17" t="s">
        <v>443</v>
      </c>
      <c r="AA2046" s="17" t="s">
        <v>443</v>
      </c>
      <c r="AB2046" s="17" t="s">
        <v>444</v>
      </c>
      <c r="AC2046">
        <v>0</v>
      </c>
      <c r="AD2046">
        <v>0</v>
      </c>
      <c r="AE2046">
        <v>0</v>
      </c>
      <c r="AF2046">
        <v>2022</v>
      </c>
      <c r="AG2046" s="1">
        <v>44562</v>
      </c>
      <c r="AH2046" s="1">
        <v>44773</v>
      </c>
      <c r="AI2046" s="1">
        <v>44785</v>
      </c>
      <c r="AJ2046" s="17" t="s">
        <v>34</v>
      </c>
      <c r="AK2046" s="17" t="s">
        <v>35</v>
      </c>
      <c r="AL2046" s="17" t="s">
        <v>10388</v>
      </c>
      <c r="AM2046" s="17">
        <f>MONTH(EMPENHO[[#This Row],[data_empenho]])</f>
        <v>3</v>
      </c>
    </row>
    <row r="2047" spans="1:39" x14ac:dyDescent="0.25">
      <c r="A2047">
        <v>6</v>
      </c>
      <c r="B2047">
        <v>603</v>
      </c>
      <c r="C2047">
        <v>26</v>
      </c>
      <c r="D2047">
        <v>782</v>
      </c>
      <c r="E2047">
        <v>17</v>
      </c>
      <c r="F2047">
        <v>0</v>
      </c>
      <c r="G2047">
        <v>2073</v>
      </c>
      <c r="H2047" s="17" t="s">
        <v>860</v>
      </c>
      <c r="I2047">
        <v>1</v>
      </c>
      <c r="J2047">
        <v>0</v>
      </c>
      <c r="K2047" s="17" t="s">
        <v>4825</v>
      </c>
      <c r="L2047" s="1">
        <v>44642</v>
      </c>
      <c r="M2047">
        <v>1500</v>
      </c>
      <c r="N2047" s="17" t="s">
        <v>437</v>
      </c>
      <c r="O2047">
        <v>500</v>
      </c>
      <c r="P2047" s="17" t="s">
        <v>438</v>
      </c>
      <c r="Q2047">
        <v>0</v>
      </c>
      <c r="R2047" s="17" t="s">
        <v>480</v>
      </c>
      <c r="S2047" s="17" t="s">
        <v>653</v>
      </c>
      <c r="T2047" s="17" t="s">
        <v>438</v>
      </c>
      <c r="U2047">
        <v>9</v>
      </c>
      <c r="V2047">
        <v>2022</v>
      </c>
      <c r="W2047" s="17" t="s">
        <v>4826</v>
      </c>
      <c r="X2047" s="17" t="s">
        <v>482</v>
      </c>
      <c r="Y2047">
        <v>7</v>
      </c>
      <c r="Z2047" s="17" t="s">
        <v>443</v>
      </c>
      <c r="AA2047" s="17" t="s">
        <v>443</v>
      </c>
      <c r="AB2047" s="17" t="s">
        <v>444</v>
      </c>
      <c r="AC2047">
        <v>0</v>
      </c>
      <c r="AD2047">
        <v>0</v>
      </c>
      <c r="AE2047">
        <v>0</v>
      </c>
      <c r="AF2047">
        <v>2022</v>
      </c>
      <c r="AG2047" s="1">
        <v>44562</v>
      </c>
      <c r="AH2047" s="1">
        <v>44773</v>
      </c>
      <c r="AI2047" s="1">
        <v>44785</v>
      </c>
      <c r="AJ2047" s="17" t="s">
        <v>34</v>
      </c>
      <c r="AK2047" s="17" t="s">
        <v>35</v>
      </c>
      <c r="AL2047" s="17" t="s">
        <v>10388</v>
      </c>
      <c r="AM2047" s="17">
        <f>MONTH(EMPENHO[[#This Row],[data_empenho]])</f>
        <v>3</v>
      </c>
    </row>
    <row r="2048" spans="1:39" x14ac:dyDescent="0.25">
      <c r="A2048">
        <v>7</v>
      </c>
      <c r="B2048">
        <v>702</v>
      </c>
      <c r="C2048">
        <v>15</v>
      </c>
      <c r="D2048">
        <v>451</v>
      </c>
      <c r="E2048">
        <v>17</v>
      </c>
      <c r="F2048">
        <v>0</v>
      </c>
      <c r="G2048">
        <v>2002</v>
      </c>
      <c r="H2048" s="17" t="s">
        <v>698</v>
      </c>
      <c r="I2048">
        <v>1</v>
      </c>
      <c r="J2048">
        <v>0</v>
      </c>
      <c r="K2048" s="17" t="s">
        <v>4827</v>
      </c>
      <c r="L2048" s="1">
        <v>44642</v>
      </c>
      <c r="M2048">
        <v>2536</v>
      </c>
      <c r="N2048" s="17" t="s">
        <v>437</v>
      </c>
      <c r="O2048">
        <v>3786</v>
      </c>
      <c r="P2048" s="17" t="s">
        <v>438</v>
      </c>
      <c r="Q2048">
        <v>0</v>
      </c>
      <c r="R2048" s="17" t="s">
        <v>480</v>
      </c>
      <c r="S2048" s="17" t="s">
        <v>653</v>
      </c>
      <c r="T2048" s="17" t="s">
        <v>438</v>
      </c>
      <c r="U2048">
        <v>1</v>
      </c>
      <c r="V2048">
        <v>2022</v>
      </c>
      <c r="W2048" s="17" t="s">
        <v>4828</v>
      </c>
      <c r="X2048" s="17" t="s">
        <v>482</v>
      </c>
      <c r="Y2048">
        <v>7</v>
      </c>
      <c r="Z2048" s="17" t="s">
        <v>443</v>
      </c>
      <c r="AA2048" s="17" t="s">
        <v>443</v>
      </c>
      <c r="AB2048" s="17" t="s">
        <v>444</v>
      </c>
      <c r="AC2048">
        <v>0</v>
      </c>
      <c r="AD2048">
        <v>0</v>
      </c>
      <c r="AE2048">
        <v>0</v>
      </c>
      <c r="AF2048">
        <v>2022</v>
      </c>
      <c r="AG2048" s="1">
        <v>44562</v>
      </c>
      <c r="AH2048" s="1">
        <v>44773</v>
      </c>
      <c r="AI2048" s="1">
        <v>44785</v>
      </c>
      <c r="AJ2048" s="17" t="s">
        <v>34</v>
      </c>
      <c r="AK2048" s="17" t="s">
        <v>35</v>
      </c>
      <c r="AL2048" s="17" t="s">
        <v>10388</v>
      </c>
      <c r="AM2048" s="17">
        <f>MONTH(EMPENHO[[#This Row],[data_empenho]])</f>
        <v>3</v>
      </c>
    </row>
    <row r="2049" spans="1:39" x14ac:dyDescent="0.25">
      <c r="A2049">
        <v>6</v>
      </c>
      <c r="B2049">
        <v>603</v>
      </c>
      <c r="C2049">
        <v>26</v>
      </c>
      <c r="D2049">
        <v>782</v>
      </c>
      <c r="E2049">
        <v>17</v>
      </c>
      <c r="F2049">
        <v>0</v>
      </c>
      <c r="G2049">
        <v>2073</v>
      </c>
      <c r="H2049" s="17" t="s">
        <v>698</v>
      </c>
      <c r="I2049">
        <v>1</v>
      </c>
      <c r="J2049">
        <v>0</v>
      </c>
      <c r="K2049" s="17" t="s">
        <v>4829</v>
      </c>
      <c r="L2049" s="1">
        <v>44642</v>
      </c>
      <c r="M2049">
        <v>4740</v>
      </c>
      <c r="N2049" s="17" t="s">
        <v>437</v>
      </c>
      <c r="O2049">
        <v>8265</v>
      </c>
      <c r="P2049" s="17" t="s">
        <v>438</v>
      </c>
      <c r="Q2049">
        <v>0</v>
      </c>
      <c r="R2049" s="17" t="s">
        <v>480</v>
      </c>
      <c r="S2049" s="17" t="s">
        <v>653</v>
      </c>
      <c r="T2049" s="17" t="s">
        <v>438</v>
      </c>
      <c r="U2049">
        <v>1</v>
      </c>
      <c r="V2049">
        <v>2022</v>
      </c>
      <c r="W2049" s="17" t="s">
        <v>4830</v>
      </c>
      <c r="X2049" s="17" t="s">
        <v>482</v>
      </c>
      <c r="Y2049">
        <v>7</v>
      </c>
      <c r="Z2049" s="17" t="s">
        <v>443</v>
      </c>
      <c r="AA2049" s="17" t="s">
        <v>443</v>
      </c>
      <c r="AB2049" s="17" t="s">
        <v>444</v>
      </c>
      <c r="AC2049">
        <v>0</v>
      </c>
      <c r="AD2049">
        <v>0</v>
      </c>
      <c r="AE2049">
        <v>0</v>
      </c>
      <c r="AF2049">
        <v>2022</v>
      </c>
      <c r="AG2049" s="1">
        <v>44562</v>
      </c>
      <c r="AH2049" s="1">
        <v>44773</v>
      </c>
      <c r="AI2049" s="1">
        <v>44785</v>
      </c>
      <c r="AJ2049" s="17" t="s">
        <v>34</v>
      </c>
      <c r="AK2049" s="17" t="s">
        <v>35</v>
      </c>
      <c r="AL2049" s="17" t="s">
        <v>10388</v>
      </c>
      <c r="AM2049" s="17">
        <f>MONTH(EMPENHO[[#This Row],[data_empenho]])</f>
        <v>3</v>
      </c>
    </row>
    <row r="2050" spans="1:39" x14ac:dyDescent="0.25">
      <c r="A2050">
        <v>6</v>
      </c>
      <c r="B2050">
        <v>603</v>
      </c>
      <c r="C2050">
        <v>26</v>
      </c>
      <c r="D2050">
        <v>782</v>
      </c>
      <c r="E2050">
        <v>17</v>
      </c>
      <c r="F2050">
        <v>0</v>
      </c>
      <c r="G2050">
        <v>2073</v>
      </c>
      <c r="H2050" s="17" t="s">
        <v>679</v>
      </c>
      <c r="I2050">
        <v>1</v>
      </c>
      <c r="J2050">
        <v>0</v>
      </c>
      <c r="K2050" s="17" t="s">
        <v>4831</v>
      </c>
      <c r="L2050" s="1">
        <v>44642</v>
      </c>
      <c r="M2050">
        <v>6900</v>
      </c>
      <c r="N2050" s="17" t="s">
        <v>437</v>
      </c>
      <c r="O2050">
        <v>8106</v>
      </c>
      <c r="P2050" s="17" t="s">
        <v>438</v>
      </c>
      <c r="Q2050">
        <v>0</v>
      </c>
      <c r="R2050" s="17" t="s">
        <v>480</v>
      </c>
      <c r="S2050" s="17" t="s">
        <v>653</v>
      </c>
      <c r="T2050" s="17" t="s">
        <v>438</v>
      </c>
      <c r="U2050">
        <v>4</v>
      </c>
      <c r="V2050">
        <v>2022</v>
      </c>
      <c r="W2050" s="17" t="s">
        <v>4832</v>
      </c>
      <c r="X2050" s="17" t="s">
        <v>482</v>
      </c>
      <c r="Y2050">
        <v>7</v>
      </c>
      <c r="Z2050" s="17" t="s">
        <v>443</v>
      </c>
      <c r="AA2050" s="17" t="s">
        <v>443</v>
      </c>
      <c r="AB2050" s="17" t="s">
        <v>444</v>
      </c>
      <c r="AC2050">
        <v>0</v>
      </c>
      <c r="AD2050">
        <v>0</v>
      </c>
      <c r="AE2050">
        <v>0</v>
      </c>
      <c r="AF2050">
        <v>2022</v>
      </c>
      <c r="AG2050" s="1">
        <v>44562</v>
      </c>
      <c r="AH2050" s="1">
        <v>44773</v>
      </c>
      <c r="AI2050" s="1">
        <v>44785</v>
      </c>
      <c r="AJ2050" s="17" t="s">
        <v>34</v>
      </c>
      <c r="AK2050" s="17" t="s">
        <v>35</v>
      </c>
      <c r="AL2050" s="17" t="s">
        <v>10388</v>
      </c>
      <c r="AM2050" s="17">
        <f>MONTH(EMPENHO[[#This Row],[data_empenho]])</f>
        <v>3</v>
      </c>
    </row>
    <row r="2051" spans="1:39" x14ac:dyDescent="0.25">
      <c r="A2051">
        <v>8</v>
      </c>
      <c r="B2051">
        <v>801</v>
      </c>
      <c r="C2051">
        <v>10</v>
      </c>
      <c r="D2051">
        <v>301</v>
      </c>
      <c r="E2051">
        <v>9</v>
      </c>
      <c r="F2051">
        <v>0</v>
      </c>
      <c r="G2051">
        <v>2109</v>
      </c>
      <c r="H2051" s="17" t="s">
        <v>4833</v>
      </c>
      <c r="I2051">
        <v>40</v>
      </c>
      <c r="J2051">
        <v>0</v>
      </c>
      <c r="K2051" s="17" t="s">
        <v>4834</v>
      </c>
      <c r="L2051" s="1">
        <v>44642</v>
      </c>
      <c r="M2051">
        <v>1672.9</v>
      </c>
      <c r="N2051" s="17" t="s">
        <v>437</v>
      </c>
      <c r="O2051">
        <v>6375</v>
      </c>
      <c r="P2051" s="17" t="s">
        <v>438</v>
      </c>
      <c r="Q2051">
        <v>0</v>
      </c>
      <c r="R2051" s="17" t="s">
        <v>439</v>
      </c>
      <c r="S2051" s="17" t="s">
        <v>440</v>
      </c>
      <c r="T2051" s="17" t="s">
        <v>438</v>
      </c>
      <c r="U2051">
        <v>43</v>
      </c>
      <c r="V2051">
        <v>2022</v>
      </c>
      <c r="W2051" s="17" t="s">
        <v>4835</v>
      </c>
      <c r="X2051" s="17" t="s">
        <v>465</v>
      </c>
      <c r="Y2051">
        <v>1</v>
      </c>
      <c r="Z2051" s="17" t="s">
        <v>443</v>
      </c>
      <c r="AA2051" s="17" t="s">
        <v>443</v>
      </c>
      <c r="AB2051" s="17" t="s">
        <v>444</v>
      </c>
      <c r="AC2051">
        <v>0</v>
      </c>
      <c r="AD2051">
        <v>0</v>
      </c>
      <c r="AE2051">
        <v>0</v>
      </c>
      <c r="AF2051">
        <v>2022</v>
      </c>
      <c r="AG2051" s="1">
        <v>44562</v>
      </c>
      <c r="AH2051" s="1">
        <v>44773</v>
      </c>
      <c r="AI2051" s="1">
        <v>44785</v>
      </c>
      <c r="AJ2051" s="17" t="s">
        <v>34</v>
      </c>
      <c r="AK2051" s="17" t="s">
        <v>35</v>
      </c>
      <c r="AL2051" s="17" t="s">
        <v>10388</v>
      </c>
      <c r="AM2051" s="17">
        <f>MONTH(EMPENHO[[#This Row],[data_empenho]])</f>
        <v>3</v>
      </c>
    </row>
    <row r="2052" spans="1:39" x14ac:dyDescent="0.25">
      <c r="A2052">
        <v>8</v>
      </c>
      <c r="B2052">
        <v>801</v>
      </c>
      <c r="C2052">
        <v>10</v>
      </c>
      <c r="D2052">
        <v>301</v>
      </c>
      <c r="E2052">
        <v>9</v>
      </c>
      <c r="F2052">
        <v>0</v>
      </c>
      <c r="G2052">
        <v>2109</v>
      </c>
      <c r="H2052" s="17" t="s">
        <v>4833</v>
      </c>
      <c r="I2052">
        <v>40</v>
      </c>
      <c r="J2052">
        <v>0</v>
      </c>
      <c r="K2052" s="17" t="s">
        <v>4836</v>
      </c>
      <c r="L2052" s="1">
        <v>44642</v>
      </c>
      <c r="M2052">
        <v>955</v>
      </c>
      <c r="N2052" s="17" t="s">
        <v>437</v>
      </c>
      <c r="O2052">
        <v>4205</v>
      </c>
      <c r="P2052" s="17" t="s">
        <v>438</v>
      </c>
      <c r="Q2052">
        <v>0</v>
      </c>
      <c r="R2052" s="17" t="s">
        <v>439</v>
      </c>
      <c r="S2052" s="17" t="s">
        <v>440</v>
      </c>
      <c r="T2052" s="17" t="s">
        <v>438</v>
      </c>
      <c r="U2052">
        <v>43</v>
      </c>
      <c r="V2052">
        <v>2022</v>
      </c>
      <c r="W2052" s="17" t="s">
        <v>4837</v>
      </c>
      <c r="X2052" s="17" t="s">
        <v>465</v>
      </c>
      <c r="Y2052">
        <v>1</v>
      </c>
      <c r="Z2052" s="17" t="s">
        <v>443</v>
      </c>
      <c r="AA2052" s="17" t="s">
        <v>443</v>
      </c>
      <c r="AB2052" s="17" t="s">
        <v>444</v>
      </c>
      <c r="AC2052">
        <v>0</v>
      </c>
      <c r="AD2052">
        <v>0</v>
      </c>
      <c r="AE2052">
        <v>0</v>
      </c>
      <c r="AF2052">
        <v>2022</v>
      </c>
      <c r="AG2052" s="1">
        <v>44562</v>
      </c>
      <c r="AH2052" s="1">
        <v>44773</v>
      </c>
      <c r="AI2052" s="1">
        <v>44785</v>
      </c>
      <c r="AJ2052" s="17" t="s">
        <v>34</v>
      </c>
      <c r="AK2052" s="17" t="s">
        <v>35</v>
      </c>
      <c r="AL2052" s="17" t="s">
        <v>10388</v>
      </c>
      <c r="AM2052" s="17">
        <f>MONTH(EMPENHO[[#This Row],[data_empenho]])</f>
        <v>3</v>
      </c>
    </row>
    <row r="2053" spans="1:39" x14ac:dyDescent="0.25">
      <c r="A2053">
        <v>8</v>
      </c>
      <c r="B2053">
        <v>801</v>
      </c>
      <c r="C2053">
        <v>10</v>
      </c>
      <c r="D2053">
        <v>301</v>
      </c>
      <c r="E2053">
        <v>9</v>
      </c>
      <c r="F2053">
        <v>0</v>
      </c>
      <c r="G2053">
        <v>2109</v>
      </c>
      <c r="H2053" s="17" t="s">
        <v>4833</v>
      </c>
      <c r="I2053">
        <v>40</v>
      </c>
      <c r="J2053">
        <v>0</v>
      </c>
      <c r="K2053" s="17" t="s">
        <v>4836</v>
      </c>
      <c r="L2053" s="1">
        <v>44651</v>
      </c>
      <c r="M2053">
        <v>-165</v>
      </c>
      <c r="N2053" s="17" t="s">
        <v>451</v>
      </c>
      <c r="O2053">
        <v>4205</v>
      </c>
      <c r="P2053" s="17" t="s">
        <v>438</v>
      </c>
      <c r="Q2053">
        <v>0</v>
      </c>
      <c r="R2053" s="17" t="s">
        <v>439</v>
      </c>
      <c r="S2053" s="17" t="s">
        <v>440</v>
      </c>
      <c r="T2053" s="17" t="s">
        <v>438</v>
      </c>
      <c r="U2053">
        <v>43</v>
      </c>
      <c r="V2053">
        <v>2022</v>
      </c>
      <c r="W2053" s="17" t="s">
        <v>4838</v>
      </c>
      <c r="X2053" s="17" t="s">
        <v>465</v>
      </c>
      <c r="Y2053">
        <v>1</v>
      </c>
      <c r="Z2053" s="17" t="s">
        <v>443</v>
      </c>
      <c r="AA2053" s="17" t="s">
        <v>443</v>
      </c>
      <c r="AB2053" s="17" t="s">
        <v>444</v>
      </c>
      <c r="AC2053">
        <v>0</v>
      </c>
      <c r="AD2053">
        <v>0</v>
      </c>
      <c r="AE2053">
        <v>0</v>
      </c>
      <c r="AF2053">
        <v>2022</v>
      </c>
      <c r="AG2053" s="1">
        <v>44562</v>
      </c>
      <c r="AH2053" s="1">
        <v>44773</v>
      </c>
      <c r="AI2053" s="1">
        <v>44785</v>
      </c>
      <c r="AJ2053" s="17" t="s">
        <v>34</v>
      </c>
      <c r="AK2053" s="17" t="s">
        <v>35</v>
      </c>
      <c r="AL2053" s="17" t="s">
        <v>10388</v>
      </c>
      <c r="AM2053" s="17">
        <f>MONTH(EMPENHO[[#This Row],[data_empenho]])</f>
        <v>3</v>
      </c>
    </row>
    <row r="2054" spans="1:39" x14ac:dyDescent="0.25">
      <c r="A2054">
        <v>8</v>
      </c>
      <c r="B2054">
        <v>801</v>
      </c>
      <c r="C2054">
        <v>10</v>
      </c>
      <c r="D2054">
        <v>301</v>
      </c>
      <c r="E2054">
        <v>9</v>
      </c>
      <c r="F2054">
        <v>0</v>
      </c>
      <c r="G2054">
        <v>2109</v>
      </c>
      <c r="H2054" s="17" t="s">
        <v>4833</v>
      </c>
      <c r="I2054">
        <v>40</v>
      </c>
      <c r="J2054">
        <v>0</v>
      </c>
      <c r="K2054" s="17" t="s">
        <v>4839</v>
      </c>
      <c r="L2054" s="1">
        <v>44642</v>
      </c>
      <c r="M2054">
        <v>574</v>
      </c>
      <c r="N2054" s="17" t="s">
        <v>437</v>
      </c>
      <c r="O2054">
        <v>5363</v>
      </c>
      <c r="P2054" s="17" t="s">
        <v>438</v>
      </c>
      <c r="Q2054">
        <v>0</v>
      </c>
      <c r="R2054" s="17" t="s">
        <v>439</v>
      </c>
      <c r="S2054" s="17" t="s">
        <v>440</v>
      </c>
      <c r="T2054" s="17" t="s">
        <v>438</v>
      </c>
      <c r="U2054">
        <v>43</v>
      </c>
      <c r="V2054">
        <v>2022</v>
      </c>
      <c r="W2054" s="17" t="s">
        <v>4840</v>
      </c>
      <c r="X2054" s="17" t="s">
        <v>465</v>
      </c>
      <c r="Y2054">
        <v>1</v>
      </c>
      <c r="Z2054" s="17" t="s">
        <v>443</v>
      </c>
      <c r="AA2054" s="17" t="s">
        <v>443</v>
      </c>
      <c r="AB2054" s="17" t="s">
        <v>444</v>
      </c>
      <c r="AC2054">
        <v>0</v>
      </c>
      <c r="AD2054">
        <v>0</v>
      </c>
      <c r="AE2054">
        <v>0</v>
      </c>
      <c r="AF2054">
        <v>2022</v>
      </c>
      <c r="AG2054" s="1">
        <v>44562</v>
      </c>
      <c r="AH2054" s="1">
        <v>44773</v>
      </c>
      <c r="AI2054" s="1">
        <v>44785</v>
      </c>
      <c r="AJ2054" s="17" t="s">
        <v>34</v>
      </c>
      <c r="AK2054" s="17" t="s">
        <v>35</v>
      </c>
      <c r="AL2054" s="17" t="s">
        <v>10388</v>
      </c>
      <c r="AM2054" s="17">
        <f>MONTH(EMPENHO[[#This Row],[data_empenho]])</f>
        <v>3</v>
      </c>
    </row>
    <row r="2055" spans="1:39" x14ac:dyDescent="0.25">
      <c r="A2055">
        <v>8</v>
      </c>
      <c r="B2055">
        <v>801</v>
      </c>
      <c r="C2055">
        <v>10</v>
      </c>
      <c r="D2055">
        <v>301</v>
      </c>
      <c r="E2055">
        <v>9</v>
      </c>
      <c r="F2055">
        <v>0</v>
      </c>
      <c r="G2055">
        <v>2109</v>
      </c>
      <c r="H2055" s="17" t="s">
        <v>4833</v>
      </c>
      <c r="I2055">
        <v>40</v>
      </c>
      <c r="J2055">
        <v>0</v>
      </c>
      <c r="K2055" s="17" t="s">
        <v>4839</v>
      </c>
      <c r="L2055" s="1">
        <v>44651</v>
      </c>
      <c r="M2055">
        <v>-23.12</v>
      </c>
      <c r="N2055" s="17" t="s">
        <v>451</v>
      </c>
      <c r="O2055">
        <v>5363</v>
      </c>
      <c r="P2055" s="17" t="s">
        <v>438</v>
      </c>
      <c r="Q2055">
        <v>0</v>
      </c>
      <c r="R2055" s="17" t="s">
        <v>439</v>
      </c>
      <c r="S2055" s="17" t="s">
        <v>440</v>
      </c>
      <c r="T2055" s="17" t="s">
        <v>438</v>
      </c>
      <c r="U2055">
        <v>43</v>
      </c>
      <c r="V2055">
        <v>2022</v>
      </c>
      <c r="W2055" s="17" t="s">
        <v>4838</v>
      </c>
      <c r="X2055" s="17" t="s">
        <v>465</v>
      </c>
      <c r="Y2055">
        <v>1</v>
      </c>
      <c r="Z2055" s="17" t="s">
        <v>443</v>
      </c>
      <c r="AA2055" s="17" t="s">
        <v>443</v>
      </c>
      <c r="AB2055" s="17" t="s">
        <v>444</v>
      </c>
      <c r="AC2055">
        <v>0</v>
      </c>
      <c r="AD2055">
        <v>0</v>
      </c>
      <c r="AE2055">
        <v>0</v>
      </c>
      <c r="AF2055">
        <v>2022</v>
      </c>
      <c r="AG2055" s="1">
        <v>44562</v>
      </c>
      <c r="AH2055" s="1">
        <v>44773</v>
      </c>
      <c r="AI2055" s="1">
        <v>44785</v>
      </c>
      <c r="AJ2055" s="17" t="s">
        <v>34</v>
      </c>
      <c r="AK2055" s="17" t="s">
        <v>35</v>
      </c>
      <c r="AL2055" s="17" t="s">
        <v>10388</v>
      </c>
      <c r="AM2055" s="17">
        <f>MONTH(EMPENHO[[#This Row],[data_empenho]])</f>
        <v>3</v>
      </c>
    </row>
    <row r="2056" spans="1:39" x14ac:dyDescent="0.25">
      <c r="A2056">
        <v>8</v>
      </c>
      <c r="B2056">
        <v>801</v>
      </c>
      <c r="C2056">
        <v>10</v>
      </c>
      <c r="D2056">
        <v>301</v>
      </c>
      <c r="E2056">
        <v>9</v>
      </c>
      <c r="F2056">
        <v>0</v>
      </c>
      <c r="G2056">
        <v>2109</v>
      </c>
      <c r="H2056" s="17" t="s">
        <v>2091</v>
      </c>
      <c r="I2056">
        <v>40</v>
      </c>
      <c r="J2056">
        <v>0</v>
      </c>
      <c r="K2056" s="17" t="s">
        <v>4841</v>
      </c>
      <c r="L2056" s="1">
        <v>44642</v>
      </c>
      <c r="M2056">
        <v>3278.6</v>
      </c>
      <c r="N2056" s="17" t="s">
        <v>437</v>
      </c>
      <c r="O2056">
        <v>5115</v>
      </c>
      <c r="P2056" s="17" t="s">
        <v>438</v>
      </c>
      <c r="Q2056">
        <v>0</v>
      </c>
      <c r="R2056" s="17" t="s">
        <v>439</v>
      </c>
      <c r="S2056" s="17" t="s">
        <v>440</v>
      </c>
      <c r="T2056" s="17" t="s">
        <v>438</v>
      </c>
      <c r="U2056">
        <v>43</v>
      </c>
      <c r="V2056">
        <v>2022</v>
      </c>
      <c r="W2056" s="17" t="s">
        <v>4842</v>
      </c>
      <c r="X2056" s="17" t="s">
        <v>465</v>
      </c>
      <c r="Y2056">
        <v>1</v>
      </c>
      <c r="Z2056" s="17" t="s">
        <v>443</v>
      </c>
      <c r="AA2056" s="17" t="s">
        <v>443</v>
      </c>
      <c r="AB2056" s="17" t="s">
        <v>444</v>
      </c>
      <c r="AC2056">
        <v>0</v>
      </c>
      <c r="AD2056">
        <v>0</v>
      </c>
      <c r="AE2056">
        <v>0</v>
      </c>
      <c r="AF2056">
        <v>2022</v>
      </c>
      <c r="AG2056" s="1">
        <v>44562</v>
      </c>
      <c r="AH2056" s="1">
        <v>44773</v>
      </c>
      <c r="AI2056" s="1">
        <v>44785</v>
      </c>
      <c r="AJ2056" s="17" t="s">
        <v>34</v>
      </c>
      <c r="AK2056" s="17" t="s">
        <v>35</v>
      </c>
      <c r="AL2056" s="17" t="s">
        <v>10388</v>
      </c>
      <c r="AM2056" s="17">
        <f>MONTH(EMPENHO[[#This Row],[data_empenho]])</f>
        <v>3</v>
      </c>
    </row>
    <row r="2057" spans="1:39" x14ac:dyDescent="0.25">
      <c r="A2057">
        <v>7</v>
      </c>
      <c r="B2057">
        <v>702</v>
      </c>
      <c r="C2057">
        <v>15</v>
      </c>
      <c r="D2057">
        <v>451</v>
      </c>
      <c r="E2057">
        <v>17</v>
      </c>
      <c r="F2057">
        <v>0</v>
      </c>
      <c r="G2057">
        <v>1001</v>
      </c>
      <c r="H2057" s="17" t="s">
        <v>3638</v>
      </c>
      <c r="I2057">
        <v>1</v>
      </c>
      <c r="J2057">
        <v>0</v>
      </c>
      <c r="K2057" s="17" t="s">
        <v>4843</v>
      </c>
      <c r="L2057" s="1">
        <v>44642</v>
      </c>
      <c r="M2057">
        <v>2659.12</v>
      </c>
      <c r="N2057" s="17" t="s">
        <v>437</v>
      </c>
      <c r="O2057">
        <v>7911</v>
      </c>
      <c r="P2057" s="17" t="s">
        <v>438</v>
      </c>
      <c r="Q2057">
        <v>0</v>
      </c>
      <c r="R2057" s="17" t="s">
        <v>439</v>
      </c>
      <c r="S2057" s="17" t="s">
        <v>440</v>
      </c>
      <c r="T2057" s="17" t="s">
        <v>438</v>
      </c>
      <c r="U2057">
        <v>0</v>
      </c>
      <c r="V2057">
        <v>0</v>
      </c>
      <c r="W2057" s="17" t="s">
        <v>4844</v>
      </c>
      <c r="X2057" s="17" t="s">
        <v>465</v>
      </c>
      <c r="Y2057">
        <v>1</v>
      </c>
      <c r="Z2057" s="17" t="s">
        <v>443</v>
      </c>
      <c r="AA2057" s="17" t="s">
        <v>443</v>
      </c>
      <c r="AB2057" s="17" t="s">
        <v>444</v>
      </c>
      <c r="AC2057">
        <v>0</v>
      </c>
      <c r="AD2057">
        <v>0</v>
      </c>
      <c r="AE2057">
        <v>0</v>
      </c>
      <c r="AF2057">
        <v>2022</v>
      </c>
      <c r="AG2057" s="1">
        <v>44562</v>
      </c>
      <c r="AH2057" s="1">
        <v>44773</v>
      </c>
      <c r="AI2057" s="1">
        <v>44785</v>
      </c>
      <c r="AJ2057" s="17" t="s">
        <v>34</v>
      </c>
      <c r="AK2057" s="17" t="s">
        <v>35</v>
      </c>
      <c r="AL2057" s="17" t="s">
        <v>10388</v>
      </c>
      <c r="AM2057" s="17">
        <f>MONTH(EMPENHO[[#This Row],[data_empenho]])</f>
        <v>3</v>
      </c>
    </row>
    <row r="2058" spans="1:39" x14ac:dyDescent="0.25">
      <c r="A2058">
        <v>9</v>
      </c>
      <c r="B2058">
        <v>902</v>
      </c>
      <c r="C2058">
        <v>8</v>
      </c>
      <c r="D2058">
        <v>244</v>
      </c>
      <c r="E2058">
        <v>11</v>
      </c>
      <c r="F2058">
        <v>0</v>
      </c>
      <c r="G2058">
        <v>2015</v>
      </c>
      <c r="H2058" s="17" t="s">
        <v>897</v>
      </c>
      <c r="I2058">
        <v>1</v>
      </c>
      <c r="J2058">
        <v>0</v>
      </c>
      <c r="K2058" s="17" t="s">
        <v>4845</v>
      </c>
      <c r="L2058" s="1">
        <v>44642</v>
      </c>
      <c r="M2058">
        <v>5029.5</v>
      </c>
      <c r="N2058" s="17" t="s">
        <v>437</v>
      </c>
      <c r="O2058">
        <v>678</v>
      </c>
      <c r="P2058" s="17" t="s">
        <v>438</v>
      </c>
      <c r="Q2058">
        <v>0</v>
      </c>
      <c r="R2058" s="17" t="s">
        <v>480</v>
      </c>
      <c r="S2058" s="17" t="s">
        <v>653</v>
      </c>
      <c r="T2058" s="17" t="s">
        <v>438</v>
      </c>
      <c r="U2058">
        <v>19</v>
      </c>
      <c r="V2058">
        <v>2021</v>
      </c>
      <c r="W2058" s="17" t="s">
        <v>4846</v>
      </c>
      <c r="X2058" s="17" t="s">
        <v>482</v>
      </c>
      <c r="Y2058">
        <v>7</v>
      </c>
      <c r="Z2058" s="17" t="s">
        <v>443</v>
      </c>
      <c r="AA2058" s="17" t="s">
        <v>443</v>
      </c>
      <c r="AB2058" s="17" t="s">
        <v>444</v>
      </c>
      <c r="AC2058">
        <v>0</v>
      </c>
      <c r="AD2058">
        <v>0</v>
      </c>
      <c r="AE2058">
        <v>0</v>
      </c>
      <c r="AF2058">
        <v>2022</v>
      </c>
      <c r="AG2058" s="1">
        <v>44562</v>
      </c>
      <c r="AH2058" s="1">
        <v>44773</v>
      </c>
      <c r="AI2058" s="1">
        <v>44785</v>
      </c>
      <c r="AJ2058" s="17" t="s">
        <v>34</v>
      </c>
      <c r="AK2058" s="17" t="s">
        <v>35</v>
      </c>
      <c r="AL2058" s="17" t="s">
        <v>10388</v>
      </c>
      <c r="AM2058" s="17">
        <f>MONTH(EMPENHO[[#This Row],[data_empenho]])</f>
        <v>3</v>
      </c>
    </row>
    <row r="2059" spans="1:39" x14ac:dyDescent="0.25">
      <c r="A2059">
        <v>4</v>
      </c>
      <c r="B2059">
        <v>401</v>
      </c>
      <c r="C2059">
        <v>4</v>
      </c>
      <c r="D2059">
        <v>129</v>
      </c>
      <c r="E2059">
        <v>1</v>
      </c>
      <c r="F2059">
        <v>0</v>
      </c>
      <c r="G2059">
        <v>2077</v>
      </c>
      <c r="H2059" s="17" t="s">
        <v>478</v>
      </c>
      <c r="I2059">
        <v>1112</v>
      </c>
      <c r="J2059">
        <v>0</v>
      </c>
      <c r="K2059" s="17" t="s">
        <v>4847</v>
      </c>
      <c r="L2059" s="1">
        <v>44642</v>
      </c>
      <c r="M2059">
        <v>139.80000000000001</v>
      </c>
      <c r="N2059" s="17" t="s">
        <v>437</v>
      </c>
      <c r="O2059">
        <v>8264</v>
      </c>
      <c r="P2059" s="17" t="s">
        <v>438</v>
      </c>
      <c r="Q2059">
        <v>0</v>
      </c>
      <c r="R2059" s="17" t="s">
        <v>480</v>
      </c>
      <c r="S2059" s="17" t="s">
        <v>653</v>
      </c>
      <c r="T2059" s="17" t="s">
        <v>438</v>
      </c>
      <c r="U2059">
        <v>2</v>
      </c>
      <c r="V2059">
        <v>2022</v>
      </c>
      <c r="W2059" s="17" t="s">
        <v>4848</v>
      </c>
      <c r="X2059" s="17" t="s">
        <v>482</v>
      </c>
      <c r="Y2059">
        <v>7</v>
      </c>
      <c r="Z2059" s="17" t="s">
        <v>443</v>
      </c>
      <c r="AA2059" s="17" t="s">
        <v>443</v>
      </c>
      <c r="AB2059" s="17" t="s">
        <v>444</v>
      </c>
      <c r="AC2059">
        <v>0</v>
      </c>
      <c r="AD2059">
        <v>0</v>
      </c>
      <c r="AE2059">
        <v>0</v>
      </c>
      <c r="AF2059">
        <v>2022</v>
      </c>
      <c r="AG2059" s="1">
        <v>44562</v>
      </c>
      <c r="AH2059" s="1">
        <v>44773</v>
      </c>
      <c r="AI2059" s="1">
        <v>44785</v>
      </c>
      <c r="AJ2059" s="17" t="s">
        <v>34</v>
      </c>
      <c r="AK2059" s="17" t="s">
        <v>35</v>
      </c>
      <c r="AL2059" s="17" t="s">
        <v>10388</v>
      </c>
      <c r="AM2059" s="17">
        <f>MONTH(EMPENHO[[#This Row],[data_empenho]])</f>
        <v>3</v>
      </c>
    </row>
    <row r="2060" spans="1:39" x14ac:dyDescent="0.25">
      <c r="A2060">
        <v>5</v>
      </c>
      <c r="B2060">
        <v>502</v>
      </c>
      <c r="C2060">
        <v>12</v>
      </c>
      <c r="D2060">
        <v>365</v>
      </c>
      <c r="E2060">
        <v>2</v>
      </c>
      <c r="F2060">
        <v>0</v>
      </c>
      <c r="G2060">
        <v>2033</v>
      </c>
      <c r="H2060" s="17" t="s">
        <v>594</v>
      </c>
      <c r="I2060">
        <v>1014</v>
      </c>
      <c r="J2060">
        <v>0</v>
      </c>
      <c r="K2060" s="17" t="s">
        <v>4849</v>
      </c>
      <c r="L2060" s="1">
        <v>44642</v>
      </c>
      <c r="M2060">
        <v>2700</v>
      </c>
      <c r="N2060" s="17" t="s">
        <v>437</v>
      </c>
      <c r="O2060">
        <v>7558</v>
      </c>
      <c r="P2060" s="17" t="s">
        <v>438</v>
      </c>
      <c r="Q2060">
        <v>0</v>
      </c>
      <c r="R2060" s="17" t="s">
        <v>439</v>
      </c>
      <c r="S2060" s="17" t="s">
        <v>440</v>
      </c>
      <c r="T2060" s="17" t="s">
        <v>438</v>
      </c>
      <c r="U2060">
        <v>49</v>
      </c>
      <c r="V2060">
        <v>2022</v>
      </c>
      <c r="W2060" s="17" t="s">
        <v>4850</v>
      </c>
      <c r="X2060" s="17" t="s">
        <v>465</v>
      </c>
      <c r="Y2060">
        <v>1</v>
      </c>
      <c r="Z2060" s="17" t="s">
        <v>443</v>
      </c>
      <c r="AA2060" s="17" t="s">
        <v>443</v>
      </c>
      <c r="AB2060" s="17" t="s">
        <v>444</v>
      </c>
      <c r="AC2060">
        <v>0</v>
      </c>
      <c r="AD2060">
        <v>0</v>
      </c>
      <c r="AE2060">
        <v>0</v>
      </c>
      <c r="AF2060">
        <v>2022</v>
      </c>
      <c r="AG2060" s="1">
        <v>44562</v>
      </c>
      <c r="AH2060" s="1">
        <v>44773</v>
      </c>
      <c r="AI2060" s="1">
        <v>44785</v>
      </c>
      <c r="AJ2060" s="17" t="s">
        <v>34</v>
      </c>
      <c r="AK2060" s="17" t="s">
        <v>35</v>
      </c>
      <c r="AL2060" s="17" t="s">
        <v>10388</v>
      </c>
      <c r="AM2060" s="17">
        <f>MONTH(EMPENHO[[#This Row],[data_empenho]])</f>
        <v>3</v>
      </c>
    </row>
    <row r="2061" spans="1:39" x14ac:dyDescent="0.25">
      <c r="A2061">
        <v>5</v>
      </c>
      <c r="B2061">
        <v>502</v>
      </c>
      <c r="C2061">
        <v>12</v>
      </c>
      <c r="D2061">
        <v>128</v>
      </c>
      <c r="E2061">
        <v>2</v>
      </c>
      <c r="F2061">
        <v>0</v>
      </c>
      <c r="G2061">
        <v>2023</v>
      </c>
      <c r="H2061" s="17" t="s">
        <v>981</v>
      </c>
      <c r="I2061">
        <v>20</v>
      </c>
      <c r="J2061">
        <v>0</v>
      </c>
      <c r="K2061" s="17" t="s">
        <v>4851</v>
      </c>
      <c r="L2061" s="1">
        <v>44642</v>
      </c>
      <c r="M2061">
        <v>269.42</v>
      </c>
      <c r="N2061" s="17" t="s">
        <v>437</v>
      </c>
      <c r="O2061">
        <v>678</v>
      </c>
      <c r="P2061" s="17" t="s">
        <v>438</v>
      </c>
      <c r="Q2061">
        <v>0</v>
      </c>
      <c r="R2061" s="17" t="s">
        <v>480</v>
      </c>
      <c r="S2061" s="17" t="s">
        <v>653</v>
      </c>
      <c r="T2061" s="17" t="s">
        <v>438</v>
      </c>
      <c r="U2061">
        <v>19</v>
      </c>
      <c r="V2061">
        <v>2021</v>
      </c>
      <c r="W2061" s="17" t="s">
        <v>4852</v>
      </c>
      <c r="X2061" s="17" t="s">
        <v>482</v>
      </c>
      <c r="Y2061">
        <v>7</v>
      </c>
      <c r="Z2061" s="17" t="s">
        <v>443</v>
      </c>
      <c r="AA2061" s="17" t="s">
        <v>443</v>
      </c>
      <c r="AB2061" s="17" t="s">
        <v>444</v>
      </c>
      <c r="AC2061">
        <v>0</v>
      </c>
      <c r="AD2061">
        <v>0</v>
      </c>
      <c r="AE2061">
        <v>0</v>
      </c>
      <c r="AF2061">
        <v>2022</v>
      </c>
      <c r="AG2061" s="1">
        <v>44562</v>
      </c>
      <c r="AH2061" s="1">
        <v>44773</v>
      </c>
      <c r="AI2061" s="1">
        <v>44785</v>
      </c>
      <c r="AJ2061" s="17" t="s">
        <v>34</v>
      </c>
      <c r="AK2061" s="17" t="s">
        <v>35</v>
      </c>
      <c r="AL2061" s="17" t="s">
        <v>10388</v>
      </c>
      <c r="AM2061" s="17">
        <f>MONTH(EMPENHO[[#This Row],[data_empenho]])</f>
        <v>3</v>
      </c>
    </row>
    <row r="2062" spans="1:39" x14ac:dyDescent="0.25">
      <c r="A2062">
        <v>9</v>
      </c>
      <c r="B2062">
        <v>902</v>
      </c>
      <c r="C2062">
        <v>8</v>
      </c>
      <c r="D2062">
        <v>244</v>
      </c>
      <c r="E2062">
        <v>11</v>
      </c>
      <c r="F2062">
        <v>0</v>
      </c>
      <c r="G2062">
        <v>2015</v>
      </c>
      <c r="H2062" s="17" t="s">
        <v>647</v>
      </c>
      <c r="I2062">
        <v>1</v>
      </c>
      <c r="J2062">
        <v>0</v>
      </c>
      <c r="K2062" s="17" t="s">
        <v>4853</v>
      </c>
      <c r="L2062" s="1">
        <v>44643</v>
      </c>
      <c r="M2062">
        <v>500</v>
      </c>
      <c r="N2062" s="17" t="s">
        <v>437</v>
      </c>
      <c r="O2062">
        <v>4533</v>
      </c>
      <c r="P2062" s="17" t="s">
        <v>438</v>
      </c>
      <c r="Q2062">
        <v>0</v>
      </c>
      <c r="R2062" s="17" t="s">
        <v>439</v>
      </c>
      <c r="S2062" s="17" t="s">
        <v>440</v>
      </c>
      <c r="T2062" s="17" t="s">
        <v>438</v>
      </c>
      <c r="U2062">
        <v>0</v>
      </c>
      <c r="V2062">
        <v>0</v>
      </c>
      <c r="W2062" s="17" t="s">
        <v>4854</v>
      </c>
      <c r="X2062" s="17" t="s">
        <v>442</v>
      </c>
      <c r="Y2062">
        <v>6</v>
      </c>
      <c r="Z2062" s="17" t="s">
        <v>443</v>
      </c>
      <c r="AA2062" s="17" t="s">
        <v>443</v>
      </c>
      <c r="AB2062" s="17" t="s">
        <v>444</v>
      </c>
      <c r="AC2062">
        <v>0</v>
      </c>
      <c r="AD2062">
        <v>0</v>
      </c>
      <c r="AE2062">
        <v>0</v>
      </c>
      <c r="AF2062">
        <v>2022</v>
      </c>
      <c r="AG2062" s="1">
        <v>44562</v>
      </c>
      <c r="AH2062" s="1">
        <v>44773</v>
      </c>
      <c r="AI2062" s="1">
        <v>44785</v>
      </c>
      <c r="AJ2062" s="17" t="s">
        <v>34</v>
      </c>
      <c r="AK2062" s="17" t="s">
        <v>35</v>
      </c>
      <c r="AL2062" s="17" t="s">
        <v>10388</v>
      </c>
      <c r="AM2062" s="17">
        <f>MONTH(EMPENHO[[#This Row],[data_empenho]])</f>
        <v>3</v>
      </c>
    </row>
    <row r="2063" spans="1:39" x14ac:dyDescent="0.25">
      <c r="A2063">
        <v>9</v>
      </c>
      <c r="B2063">
        <v>902</v>
      </c>
      <c r="C2063">
        <v>8</v>
      </c>
      <c r="D2063">
        <v>244</v>
      </c>
      <c r="E2063">
        <v>11</v>
      </c>
      <c r="F2063">
        <v>0</v>
      </c>
      <c r="G2063">
        <v>2015</v>
      </c>
      <c r="H2063" s="17" t="s">
        <v>647</v>
      </c>
      <c r="I2063">
        <v>1</v>
      </c>
      <c r="J2063">
        <v>0</v>
      </c>
      <c r="K2063" s="17" t="s">
        <v>4853</v>
      </c>
      <c r="L2063" s="1">
        <v>44671</v>
      </c>
      <c r="M2063">
        <v>-98.89</v>
      </c>
      <c r="N2063" s="17" t="s">
        <v>451</v>
      </c>
      <c r="O2063">
        <v>4533</v>
      </c>
      <c r="P2063" s="17" t="s">
        <v>438</v>
      </c>
      <c r="Q2063">
        <v>0</v>
      </c>
      <c r="R2063" s="17" t="s">
        <v>439</v>
      </c>
      <c r="S2063" s="17" t="s">
        <v>440</v>
      </c>
      <c r="T2063" s="17" t="s">
        <v>438</v>
      </c>
      <c r="U2063">
        <v>0</v>
      </c>
      <c r="V2063">
        <v>0</v>
      </c>
      <c r="W2063" s="17" t="s">
        <v>5961</v>
      </c>
      <c r="X2063" s="17" t="s">
        <v>442</v>
      </c>
      <c r="Y2063">
        <v>6</v>
      </c>
      <c r="Z2063" s="17" t="s">
        <v>443</v>
      </c>
      <c r="AA2063" s="17" t="s">
        <v>443</v>
      </c>
      <c r="AB2063" s="17" t="s">
        <v>444</v>
      </c>
      <c r="AC2063">
        <v>0</v>
      </c>
      <c r="AD2063">
        <v>0</v>
      </c>
      <c r="AE2063">
        <v>0</v>
      </c>
      <c r="AF2063">
        <v>2022</v>
      </c>
      <c r="AG2063" s="1">
        <v>44562</v>
      </c>
      <c r="AH2063" s="1">
        <v>44773</v>
      </c>
      <c r="AI2063" s="1">
        <v>44785</v>
      </c>
      <c r="AJ2063" s="17" t="s">
        <v>34</v>
      </c>
      <c r="AK2063" s="17" t="s">
        <v>35</v>
      </c>
      <c r="AL2063" s="17" t="s">
        <v>10388</v>
      </c>
      <c r="AM2063" s="17">
        <f>MONTH(EMPENHO[[#This Row],[data_empenho]])</f>
        <v>4</v>
      </c>
    </row>
    <row r="2064" spans="1:39" x14ac:dyDescent="0.25">
      <c r="A2064">
        <v>5</v>
      </c>
      <c r="B2064">
        <v>502</v>
      </c>
      <c r="C2064">
        <v>12</v>
      </c>
      <c r="D2064">
        <v>782</v>
      </c>
      <c r="E2064">
        <v>2</v>
      </c>
      <c r="F2064">
        <v>0</v>
      </c>
      <c r="G2064">
        <v>2035</v>
      </c>
      <c r="H2064" s="17" t="s">
        <v>478</v>
      </c>
      <c r="I2064">
        <v>1014</v>
      </c>
      <c r="J2064">
        <v>0</v>
      </c>
      <c r="K2064" s="17" t="s">
        <v>4855</v>
      </c>
      <c r="L2064" s="1">
        <v>44643</v>
      </c>
      <c r="M2064">
        <v>7249</v>
      </c>
      <c r="N2064" s="17" t="s">
        <v>437</v>
      </c>
      <c r="O2064">
        <v>8264</v>
      </c>
      <c r="P2064" s="17" t="s">
        <v>438</v>
      </c>
      <c r="Q2064">
        <v>0</v>
      </c>
      <c r="R2064" s="17" t="s">
        <v>480</v>
      </c>
      <c r="S2064" s="17" t="s">
        <v>653</v>
      </c>
      <c r="T2064" s="17" t="s">
        <v>438</v>
      </c>
      <c r="U2064">
        <v>2</v>
      </c>
      <c r="V2064">
        <v>2022</v>
      </c>
      <c r="W2064" s="17" t="s">
        <v>4856</v>
      </c>
      <c r="X2064" s="17" t="s">
        <v>482</v>
      </c>
      <c r="Y2064">
        <v>7</v>
      </c>
      <c r="Z2064" s="17" t="s">
        <v>443</v>
      </c>
      <c r="AA2064" s="17" t="s">
        <v>443</v>
      </c>
      <c r="AB2064" s="17" t="s">
        <v>444</v>
      </c>
      <c r="AC2064">
        <v>0</v>
      </c>
      <c r="AD2064">
        <v>0</v>
      </c>
      <c r="AE2064">
        <v>0</v>
      </c>
      <c r="AF2064">
        <v>2022</v>
      </c>
      <c r="AG2064" s="1">
        <v>44562</v>
      </c>
      <c r="AH2064" s="1">
        <v>44773</v>
      </c>
      <c r="AI2064" s="1">
        <v>44785</v>
      </c>
      <c r="AJ2064" s="17" t="s">
        <v>34</v>
      </c>
      <c r="AK2064" s="17" t="s">
        <v>35</v>
      </c>
      <c r="AL2064" s="17" t="s">
        <v>10388</v>
      </c>
      <c r="AM2064" s="17">
        <f>MONTH(EMPENHO[[#This Row],[data_empenho]])</f>
        <v>3</v>
      </c>
    </row>
    <row r="2065" spans="1:39" x14ac:dyDescent="0.25">
      <c r="A2065">
        <v>5</v>
      </c>
      <c r="B2065">
        <v>502</v>
      </c>
      <c r="C2065">
        <v>12</v>
      </c>
      <c r="D2065">
        <v>782</v>
      </c>
      <c r="E2065">
        <v>2</v>
      </c>
      <c r="F2065">
        <v>0</v>
      </c>
      <c r="G2065">
        <v>2035</v>
      </c>
      <c r="H2065" s="17" t="s">
        <v>478</v>
      </c>
      <c r="I2065">
        <v>20</v>
      </c>
      <c r="J2065">
        <v>0</v>
      </c>
      <c r="K2065" s="17" t="s">
        <v>4857</v>
      </c>
      <c r="L2065" s="1">
        <v>44643</v>
      </c>
      <c r="M2065">
        <v>5544</v>
      </c>
      <c r="N2065" s="17" t="s">
        <v>437</v>
      </c>
      <c r="O2065">
        <v>8264</v>
      </c>
      <c r="P2065" s="17" t="s">
        <v>438</v>
      </c>
      <c r="Q2065">
        <v>0</v>
      </c>
      <c r="R2065" s="17" t="s">
        <v>480</v>
      </c>
      <c r="S2065" s="17" t="s">
        <v>653</v>
      </c>
      <c r="T2065" s="17" t="s">
        <v>438</v>
      </c>
      <c r="U2065">
        <v>2</v>
      </c>
      <c r="V2065">
        <v>2022</v>
      </c>
      <c r="W2065" s="17" t="s">
        <v>4858</v>
      </c>
      <c r="X2065" s="17" t="s">
        <v>482</v>
      </c>
      <c r="Y2065">
        <v>7</v>
      </c>
      <c r="Z2065" s="17" t="s">
        <v>443</v>
      </c>
      <c r="AA2065" s="17" t="s">
        <v>443</v>
      </c>
      <c r="AB2065" s="17" t="s">
        <v>444</v>
      </c>
      <c r="AC2065">
        <v>0</v>
      </c>
      <c r="AD2065">
        <v>0</v>
      </c>
      <c r="AE2065">
        <v>0</v>
      </c>
      <c r="AF2065">
        <v>2022</v>
      </c>
      <c r="AG2065" s="1">
        <v>44562</v>
      </c>
      <c r="AH2065" s="1">
        <v>44773</v>
      </c>
      <c r="AI2065" s="1">
        <v>44785</v>
      </c>
      <c r="AJ2065" s="17" t="s">
        <v>34</v>
      </c>
      <c r="AK2065" s="17" t="s">
        <v>35</v>
      </c>
      <c r="AL2065" s="17" t="s">
        <v>10388</v>
      </c>
      <c r="AM2065" s="17">
        <f>MONTH(EMPENHO[[#This Row],[data_empenho]])</f>
        <v>3</v>
      </c>
    </row>
    <row r="2066" spans="1:39" x14ac:dyDescent="0.25">
      <c r="A2066">
        <v>6</v>
      </c>
      <c r="B2066">
        <v>603</v>
      </c>
      <c r="C2066">
        <v>26</v>
      </c>
      <c r="D2066">
        <v>782</v>
      </c>
      <c r="E2066">
        <v>17</v>
      </c>
      <c r="F2066">
        <v>0</v>
      </c>
      <c r="G2066">
        <v>2073</v>
      </c>
      <c r="H2066" s="17" t="s">
        <v>478</v>
      </c>
      <c r="I2066">
        <v>1</v>
      </c>
      <c r="J2066">
        <v>0</v>
      </c>
      <c r="K2066" s="17" t="s">
        <v>4859</v>
      </c>
      <c r="L2066" s="1">
        <v>44643</v>
      </c>
      <c r="M2066">
        <v>19800</v>
      </c>
      <c r="N2066" s="17" t="s">
        <v>437</v>
      </c>
      <c r="O2066">
        <v>8264</v>
      </c>
      <c r="P2066" s="17" t="s">
        <v>438</v>
      </c>
      <c r="Q2066">
        <v>0</v>
      </c>
      <c r="R2066" s="17" t="s">
        <v>480</v>
      </c>
      <c r="S2066" s="17" t="s">
        <v>653</v>
      </c>
      <c r="T2066" s="17" t="s">
        <v>438</v>
      </c>
      <c r="U2066">
        <v>2</v>
      </c>
      <c r="V2066">
        <v>2022</v>
      </c>
      <c r="W2066" s="17" t="s">
        <v>4860</v>
      </c>
      <c r="X2066" s="17" t="s">
        <v>482</v>
      </c>
      <c r="Y2066">
        <v>7</v>
      </c>
      <c r="Z2066" s="17" t="s">
        <v>443</v>
      </c>
      <c r="AA2066" s="17" t="s">
        <v>443</v>
      </c>
      <c r="AB2066" s="17" t="s">
        <v>444</v>
      </c>
      <c r="AC2066">
        <v>0</v>
      </c>
      <c r="AD2066">
        <v>0</v>
      </c>
      <c r="AE2066">
        <v>0</v>
      </c>
      <c r="AF2066">
        <v>2022</v>
      </c>
      <c r="AG2066" s="1">
        <v>44562</v>
      </c>
      <c r="AH2066" s="1">
        <v>44773</v>
      </c>
      <c r="AI2066" s="1">
        <v>44785</v>
      </c>
      <c r="AJ2066" s="17" t="s">
        <v>34</v>
      </c>
      <c r="AK2066" s="17" t="s">
        <v>35</v>
      </c>
      <c r="AL2066" s="17" t="s">
        <v>10388</v>
      </c>
      <c r="AM2066" s="17">
        <f>MONTH(EMPENHO[[#This Row],[data_empenho]])</f>
        <v>3</v>
      </c>
    </row>
    <row r="2067" spans="1:39" x14ac:dyDescent="0.25">
      <c r="A2067">
        <v>6</v>
      </c>
      <c r="B2067">
        <v>603</v>
      </c>
      <c r="C2067">
        <v>26</v>
      </c>
      <c r="D2067">
        <v>782</v>
      </c>
      <c r="E2067">
        <v>17</v>
      </c>
      <c r="F2067">
        <v>0</v>
      </c>
      <c r="G2067">
        <v>2073</v>
      </c>
      <c r="H2067" s="17" t="s">
        <v>478</v>
      </c>
      <c r="I2067">
        <v>1</v>
      </c>
      <c r="J2067">
        <v>0</v>
      </c>
      <c r="K2067" s="17" t="s">
        <v>4861</v>
      </c>
      <c r="L2067" s="1">
        <v>44643</v>
      </c>
      <c r="M2067">
        <v>19770</v>
      </c>
      <c r="N2067" s="17" t="s">
        <v>437</v>
      </c>
      <c r="O2067">
        <v>8264</v>
      </c>
      <c r="P2067" s="17" t="s">
        <v>438</v>
      </c>
      <c r="Q2067">
        <v>0</v>
      </c>
      <c r="R2067" s="17" t="s">
        <v>480</v>
      </c>
      <c r="S2067" s="17" t="s">
        <v>653</v>
      </c>
      <c r="T2067" s="17" t="s">
        <v>438</v>
      </c>
      <c r="U2067">
        <v>2</v>
      </c>
      <c r="V2067">
        <v>2022</v>
      </c>
      <c r="W2067" s="17" t="s">
        <v>4862</v>
      </c>
      <c r="X2067" s="17" t="s">
        <v>482</v>
      </c>
      <c r="Y2067">
        <v>7</v>
      </c>
      <c r="Z2067" s="17" t="s">
        <v>443</v>
      </c>
      <c r="AA2067" s="17" t="s">
        <v>443</v>
      </c>
      <c r="AB2067" s="17" t="s">
        <v>444</v>
      </c>
      <c r="AC2067">
        <v>0</v>
      </c>
      <c r="AD2067">
        <v>0</v>
      </c>
      <c r="AE2067">
        <v>0</v>
      </c>
      <c r="AF2067">
        <v>2022</v>
      </c>
      <c r="AG2067" s="1">
        <v>44562</v>
      </c>
      <c r="AH2067" s="1">
        <v>44773</v>
      </c>
      <c r="AI2067" s="1">
        <v>44785</v>
      </c>
      <c r="AJ2067" s="17" t="s">
        <v>34</v>
      </c>
      <c r="AK2067" s="17" t="s">
        <v>35</v>
      </c>
      <c r="AL2067" s="17" t="s">
        <v>10388</v>
      </c>
      <c r="AM2067" s="17">
        <f>MONTH(EMPENHO[[#This Row],[data_empenho]])</f>
        <v>3</v>
      </c>
    </row>
    <row r="2068" spans="1:39" x14ac:dyDescent="0.25">
      <c r="A2068">
        <v>9</v>
      </c>
      <c r="B2068">
        <v>902</v>
      </c>
      <c r="C2068">
        <v>8</v>
      </c>
      <c r="D2068">
        <v>244</v>
      </c>
      <c r="E2068">
        <v>11</v>
      </c>
      <c r="F2068">
        <v>0</v>
      </c>
      <c r="G2068">
        <v>1004</v>
      </c>
      <c r="H2068" s="17" t="s">
        <v>981</v>
      </c>
      <c r="I2068">
        <v>1103</v>
      </c>
      <c r="J2068">
        <v>0</v>
      </c>
      <c r="K2068" s="17" t="s">
        <v>4863</v>
      </c>
      <c r="L2068" s="1">
        <v>44643</v>
      </c>
      <c r="M2068">
        <v>105.12</v>
      </c>
      <c r="N2068" s="17" t="s">
        <v>437</v>
      </c>
      <c r="O2068">
        <v>678</v>
      </c>
      <c r="P2068" s="17" t="s">
        <v>438</v>
      </c>
      <c r="Q2068">
        <v>0</v>
      </c>
      <c r="R2068" s="17" t="s">
        <v>480</v>
      </c>
      <c r="S2068" s="17" t="s">
        <v>653</v>
      </c>
      <c r="T2068" s="17" t="s">
        <v>438</v>
      </c>
      <c r="U2068">
        <v>19</v>
      </c>
      <c r="V2068">
        <v>2021</v>
      </c>
      <c r="W2068" s="17" t="s">
        <v>4864</v>
      </c>
      <c r="X2068" s="17" t="s">
        <v>482</v>
      </c>
      <c r="Y2068">
        <v>7</v>
      </c>
      <c r="Z2068" s="17" t="s">
        <v>443</v>
      </c>
      <c r="AA2068" s="17" t="s">
        <v>443</v>
      </c>
      <c r="AB2068" s="17" t="s">
        <v>444</v>
      </c>
      <c r="AC2068">
        <v>0</v>
      </c>
      <c r="AD2068">
        <v>0</v>
      </c>
      <c r="AE2068">
        <v>0</v>
      </c>
      <c r="AF2068">
        <v>2022</v>
      </c>
      <c r="AG2068" s="1">
        <v>44562</v>
      </c>
      <c r="AH2068" s="1">
        <v>44773</v>
      </c>
      <c r="AI2068" s="1">
        <v>44785</v>
      </c>
      <c r="AJ2068" s="17" t="s">
        <v>34</v>
      </c>
      <c r="AK2068" s="17" t="s">
        <v>35</v>
      </c>
      <c r="AL2068" s="17" t="s">
        <v>10388</v>
      </c>
      <c r="AM2068" s="17">
        <f>MONTH(EMPENHO[[#This Row],[data_empenho]])</f>
        <v>3</v>
      </c>
    </row>
    <row r="2069" spans="1:39" x14ac:dyDescent="0.25">
      <c r="A2069">
        <v>9</v>
      </c>
      <c r="B2069">
        <v>902</v>
      </c>
      <c r="C2069">
        <v>8</v>
      </c>
      <c r="D2069">
        <v>244</v>
      </c>
      <c r="E2069">
        <v>11</v>
      </c>
      <c r="F2069">
        <v>0</v>
      </c>
      <c r="G2069">
        <v>1004</v>
      </c>
      <c r="H2069" s="17" t="s">
        <v>981</v>
      </c>
      <c r="I2069">
        <v>1103</v>
      </c>
      <c r="J2069">
        <v>0</v>
      </c>
      <c r="K2069" s="17" t="s">
        <v>4863</v>
      </c>
      <c r="L2069" s="1">
        <v>44726</v>
      </c>
      <c r="M2069">
        <v>-72.8</v>
      </c>
      <c r="N2069" s="17" t="s">
        <v>451</v>
      </c>
      <c r="O2069">
        <v>678</v>
      </c>
      <c r="P2069" s="17" t="s">
        <v>438</v>
      </c>
      <c r="Q2069">
        <v>0</v>
      </c>
      <c r="R2069" s="17" t="s">
        <v>480</v>
      </c>
      <c r="S2069" s="17" t="s">
        <v>653</v>
      </c>
      <c r="T2069" s="17" t="s">
        <v>438</v>
      </c>
      <c r="U2069">
        <v>19</v>
      </c>
      <c r="V2069">
        <v>2021</v>
      </c>
      <c r="W2069" s="17" t="s">
        <v>8885</v>
      </c>
      <c r="X2069" s="17" t="s">
        <v>482</v>
      </c>
      <c r="Y2069">
        <v>7</v>
      </c>
      <c r="Z2069" s="17" t="s">
        <v>443</v>
      </c>
      <c r="AA2069" s="17" t="s">
        <v>443</v>
      </c>
      <c r="AB2069" s="17" t="s">
        <v>444</v>
      </c>
      <c r="AC2069">
        <v>0</v>
      </c>
      <c r="AD2069">
        <v>0</v>
      </c>
      <c r="AE2069">
        <v>0</v>
      </c>
      <c r="AF2069">
        <v>2022</v>
      </c>
      <c r="AG2069" s="1">
        <v>44562</v>
      </c>
      <c r="AH2069" s="1">
        <v>44773</v>
      </c>
      <c r="AI2069" s="1">
        <v>44785</v>
      </c>
      <c r="AJ2069" s="17" t="s">
        <v>34</v>
      </c>
      <c r="AK2069" s="17" t="s">
        <v>35</v>
      </c>
      <c r="AL2069" s="17" t="s">
        <v>10388</v>
      </c>
      <c r="AM2069" s="17">
        <f>MONTH(EMPENHO[[#This Row],[data_empenho]])</f>
        <v>6</v>
      </c>
    </row>
    <row r="2070" spans="1:39" x14ac:dyDescent="0.25">
      <c r="A2070">
        <v>9</v>
      </c>
      <c r="B2070">
        <v>902</v>
      </c>
      <c r="C2070">
        <v>8</v>
      </c>
      <c r="D2070">
        <v>244</v>
      </c>
      <c r="E2070">
        <v>11</v>
      </c>
      <c r="F2070">
        <v>0</v>
      </c>
      <c r="G2070">
        <v>1004</v>
      </c>
      <c r="H2070" s="17" t="s">
        <v>981</v>
      </c>
      <c r="I2070">
        <v>1103</v>
      </c>
      <c r="J2070">
        <v>0</v>
      </c>
      <c r="K2070" s="17" t="s">
        <v>4865</v>
      </c>
      <c r="L2070" s="1">
        <v>44643</v>
      </c>
      <c r="M2070">
        <v>98.12</v>
      </c>
      <c r="N2070" s="17" t="s">
        <v>437</v>
      </c>
      <c r="O2070">
        <v>678</v>
      </c>
      <c r="P2070" s="17" t="s">
        <v>438</v>
      </c>
      <c r="Q2070">
        <v>0</v>
      </c>
      <c r="R2070" s="17" t="s">
        <v>480</v>
      </c>
      <c r="S2070" s="17" t="s">
        <v>653</v>
      </c>
      <c r="T2070" s="17" t="s">
        <v>438</v>
      </c>
      <c r="U2070">
        <v>19</v>
      </c>
      <c r="V2070">
        <v>2021</v>
      </c>
      <c r="W2070" s="17" t="s">
        <v>4866</v>
      </c>
      <c r="X2070" s="17" t="s">
        <v>482</v>
      </c>
      <c r="Y2070">
        <v>7</v>
      </c>
      <c r="Z2070" s="17" t="s">
        <v>443</v>
      </c>
      <c r="AA2070" s="17" t="s">
        <v>443</v>
      </c>
      <c r="AB2070" s="17" t="s">
        <v>444</v>
      </c>
      <c r="AC2070">
        <v>0</v>
      </c>
      <c r="AD2070">
        <v>0</v>
      </c>
      <c r="AE2070">
        <v>0</v>
      </c>
      <c r="AF2070">
        <v>2022</v>
      </c>
      <c r="AG2070" s="1">
        <v>44562</v>
      </c>
      <c r="AH2070" s="1">
        <v>44773</v>
      </c>
      <c r="AI2070" s="1">
        <v>44785</v>
      </c>
      <c r="AJ2070" s="17" t="s">
        <v>34</v>
      </c>
      <c r="AK2070" s="17" t="s">
        <v>35</v>
      </c>
      <c r="AL2070" s="17" t="s">
        <v>10388</v>
      </c>
      <c r="AM2070" s="17">
        <f>MONTH(EMPENHO[[#This Row],[data_empenho]])</f>
        <v>3</v>
      </c>
    </row>
    <row r="2071" spans="1:39" x14ac:dyDescent="0.25">
      <c r="A2071">
        <v>6</v>
      </c>
      <c r="B2071">
        <v>603</v>
      </c>
      <c r="C2071">
        <v>26</v>
      </c>
      <c r="D2071">
        <v>782</v>
      </c>
      <c r="E2071">
        <v>17</v>
      </c>
      <c r="F2071">
        <v>0</v>
      </c>
      <c r="G2071">
        <v>2073</v>
      </c>
      <c r="H2071" s="17" t="s">
        <v>981</v>
      </c>
      <c r="I2071">
        <v>1</v>
      </c>
      <c r="J2071">
        <v>0</v>
      </c>
      <c r="K2071" s="17" t="s">
        <v>4867</v>
      </c>
      <c r="L2071" s="1">
        <v>44643</v>
      </c>
      <c r="M2071">
        <v>1806.64</v>
      </c>
      <c r="N2071" s="17" t="s">
        <v>437</v>
      </c>
      <c r="O2071">
        <v>678</v>
      </c>
      <c r="P2071" s="17" t="s">
        <v>438</v>
      </c>
      <c r="Q2071">
        <v>0</v>
      </c>
      <c r="R2071" s="17" t="s">
        <v>480</v>
      </c>
      <c r="S2071" s="17" t="s">
        <v>653</v>
      </c>
      <c r="T2071" s="17" t="s">
        <v>438</v>
      </c>
      <c r="U2071">
        <v>19</v>
      </c>
      <c r="V2071">
        <v>2021</v>
      </c>
      <c r="W2071" s="17" t="s">
        <v>4868</v>
      </c>
      <c r="X2071" s="17" t="s">
        <v>482</v>
      </c>
      <c r="Y2071">
        <v>7</v>
      </c>
      <c r="Z2071" s="17" t="s">
        <v>443</v>
      </c>
      <c r="AA2071" s="17" t="s">
        <v>443</v>
      </c>
      <c r="AB2071" s="17" t="s">
        <v>444</v>
      </c>
      <c r="AC2071">
        <v>0</v>
      </c>
      <c r="AD2071">
        <v>0</v>
      </c>
      <c r="AE2071">
        <v>0</v>
      </c>
      <c r="AF2071">
        <v>2022</v>
      </c>
      <c r="AG2071" s="1">
        <v>44562</v>
      </c>
      <c r="AH2071" s="1">
        <v>44773</v>
      </c>
      <c r="AI2071" s="1">
        <v>44785</v>
      </c>
      <c r="AJ2071" s="17" t="s">
        <v>34</v>
      </c>
      <c r="AK2071" s="17" t="s">
        <v>35</v>
      </c>
      <c r="AL2071" s="17" t="s">
        <v>10388</v>
      </c>
      <c r="AM2071" s="17">
        <f>MONTH(EMPENHO[[#This Row],[data_empenho]])</f>
        <v>3</v>
      </c>
    </row>
    <row r="2072" spans="1:39" x14ac:dyDescent="0.25">
      <c r="A2072">
        <v>6</v>
      </c>
      <c r="B2072">
        <v>603</v>
      </c>
      <c r="C2072">
        <v>26</v>
      </c>
      <c r="D2072">
        <v>782</v>
      </c>
      <c r="E2072">
        <v>17</v>
      </c>
      <c r="F2072">
        <v>0</v>
      </c>
      <c r="G2072">
        <v>2073</v>
      </c>
      <c r="H2072" s="17" t="s">
        <v>755</v>
      </c>
      <c r="I2072">
        <v>1</v>
      </c>
      <c r="J2072">
        <v>0</v>
      </c>
      <c r="K2072" s="17" t="s">
        <v>4869</v>
      </c>
      <c r="L2072" s="1">
        <v>44643</v>
      </c>
      <c r="M2072">
        <v>98</v>
      </c>
      <c r="N2072" s="17" t="s">
        <v>437</v>
      </c>
      <c r="O2072">
        <v>5965</v>
      </c>
      <c r="P2072" s="17" t="s">
        <v>438</v>
      </c>
      <c r="Q2072">
        <v>0</v>
      </c>
      <c r="R2072" s="17" t="s">
        <v>480</v>
      </c>
      <c r="S2072" s="17" t="s">
        <v>653</v>
      </c>
      <c r="T2072" s="17" t="s">
        <v>438</v>
      </c>
      <c r="U2072">
        <v>53</v>
      </c>
      <c r="V2072">
        <v>2021</v>
      </c>
      <c r="W2072" s="17" t="s">
        <v>4870</v>
      </c>
      <c r="X2072" s="17" t="s">
        <v>482</v>
      </c>
      <c r="Y2072">
        <v>7</v>
      </c>
      <c r="Z2072" s="17" t="s">
        <v>443</v>
      </c>
      <c r="AA2072" s="17" t="s">
        <v>443</v>
      </c>
      <c r="AB2072" s="17" t="s">
        <v>444</v>
      </c>
      <c r="AC2072">
        <v>0</v>
      </c>
      <c r="AD2072">
        <v>0</v>
      </c>
      <c r="AE2072">
        <v>0</v>
      </c>
      <c r="AF2072">
        <v>2022</v>
      </c>
      <c r="AG2072" s="1">
        <v>44562</v>
      </c>
      <c r="AH2072" s="1">
        <v>44773</v>
      </c>
      <c r="AI2072" s="1">
        <v>44785</v>
      </c>
      <c r="AJ2072" s="17" t="s">
        <v>34</v>
      </c>
      <c r="AK2072" s="17" t="s">
        <v>35</v>
      </c>
      <c r="AL2072" s="17" t="s">
        <v>10388</v>
      </c>
      <c r="AM2072" s="17">
        <f>MONTH(EMPENHO[[#This Row],[data_empenho]])</f>
        <v>3</v>
      </c>
    </row>
    <row r="2073" spans="1:39" x14ac:dyDescent="0.25">
      <c r="A2073">
        <v>6</v>
      </c>
      <c r="B2073">
        <v>603</v>
      </c>
      <c r="C2073">
        <v>26</v>
      </c>
      <c r="D2073">
        <v>782</v>
      </c>
      <c r="E2073">
        <v>17</v>
      </c>
      <c r="F2073">
        <v>0</v>
      </c>
      <c r="G2073">
        <v>2073</v>
      </c>
      <c r="H2073" s="17" t="s">
        <v>698</v>
      </c>
      <c r="I2073">
        <v>1</v>
      </c>
      <c r="J2073">
        <v>0</v>
      </c>
      <c r="K2073" s="17" t="s">
        <v>4871</v>
      </c>
      <c r="L2073" s="1">
        <v>44643</v>
      </c>
      <c r="M2073">
        <v>188</v>
      </c>
      <c r="N2073" s="17" t="s">
        <v>437</v>
      </c>
      <c r="O2073">
        <v>5965</v>
      </c>
      <c r="P2073" s="17" t="s">
        <v>438</v>
      </c>
      <c r="Q2073">
        <v>0</v>
      </c>
      <c r="R2073" s="17" t="s">
        <v>480</v>
      </c>
      <c r="S2073" s="17" t="s">
        <v>653</v>
      </c>
      <c r="T2073" s="17" t="s">
        <v>438</v>
      </c>
      <c r="U2073">
        <v>53</v>
      </c>
      <c r="V2073">
        <v>2021</v>
      </c>
      <c r="W2073" s="17" t="s">
        <v>4872</v>
      </c>
      <c r="X2073" s="17" t="s">
        <v>482</v>
      </c>
      <c r="Y2073">
        <v>7</v>
      </c>
      <c r="Z2073" s="17" t="s">
        <v>443</v>
      </c>
      <c r="AA2073" s="17" t="s">
        <v>443</v>
      </c>
      <c r="AB2073" s="17" t="s">
        <v>444</v>
      </c>
      <c r="AC2073">
        <v>0</v>
      </c>
      <c r="AD2073">
        <v>0</v>
      </c>
      <c r="AE2073">
        <v>0</v>
      </c>
      <c r="AF2073">
        <v>2022</v>
      </c>
      <c r="AG2073" s="1">
        <v>44562</v>
      </c>
      <c r="AH2073" s="1">
        <v>44773</v>
      </c>
      <c r="AI2073" s="1">
        <v>44785</v>
      </c>
      <c r="AJ2073" s="17" t="s">
        <v>34</v>
      </c>
      <c r="AK2073" s="17" t="s">
        <v>35</v>
      </c>
      <c r="AL2073" s="17" t="s">
        <v>10388</v>
      </c>
      <c r="AM2073" s="17">
        <f>MONTH(EMPENHO[[#This Row],[data_empenho]])</f>
        <v>3</v>
      </c>
    </row>
    <row r="2074" spans="1:39" x14ac:dyDescent="0.25">
      <c r="A2074">
        <v>6</v>
      </c>
      <c r="B2074">
        <v>603</v>
      </c>
      <c r="C2074">
        <v>26</v>
      </c>
      <c r="D2074">
        <v>782</v>
      </c>
      <c r="E2074">
        <v>17</v>
      </c>
      <c r="F2074">
        <v>0</v>
      </c>
      <c r="G2074">
        <v>2073</v>
      </c>
      <c r="H2074" s="17" t="s">
        <v>679</v>
      </c>
      <c r="I2074">
        <v>1</v>
      </c>
      <c r="J2074">
        <v>0</v>
      </c>
      <c r="K2074" s="17" t="s">
        <v>4873</v>
      </c>
      <c r="L2074" s="1">
        <v>44643</v>
      </c>
      <c r="M2074">
        <v>2010</v>
      </c>
      <c r="N2074" s="17" t="s">
        <v>437</v>
      </c>
      <c r="O2074">
        <v>8330</v>
      </c>
      <c r="P2074" s="17" t="s">
        <v>438</v>
      </c>
      <c r="Q2074">
        <v>0</v>
      </c>
      <c r="R2074" s="17" t="s">
        <v>480</v>
      </c>
      <c r="S2074" s="17" t="s">
        <v>653</v>
      </c>
      <c r="T2074" s="17" t="s">
        <v>438</v>
      </c>
      <c r="U2074">
        <v>4</v>
      </c>
      <c r="V2074">
        <v>2022</v>
      </c>
      <c r="W2074" s="17" t="s">
        <v>4874</v>
      </c>
      <c r="X2074" s="17" t="s">
        <v>482</v>
      </c>
      <c r="Y2074">
        <v>7</v>
      </c>
      <c r="Z2074" s="17" t="s">
        <v>443</v>
      </c>
      <c r="AA2074" s="17" t="s">
        <v>443</v>
      </c>
      <c r="AB2074" s="17" t="s">
        <v>444</v>
      </c>
      <c r="AC2074">
        <v>0</v>
      </c>
      <c r="AD2074">
        <v>0</v>
      </c>
      <c r="AE2074">
        <v>0</v>
      </c>
      <c r="AF2074">
        <v>2022</v>
      </c>
      <c r="AG2074" s="1">
        <v>44562</v>
      </c>
      <c r="AH2074" s="1">
        <v>44773</v>
      </c>
      <c r="AI2074" s="1">
        <v>44785</v>
      </c>
      <c r="AJ2074" s="17" t="s">
        <v>34</v>
      </c>
      <c r="AK2074" s="17" t="s">
        <v>35</v>
      </c>
      <c r="AL2074" s="17" t="s">
        <v>10388</v>
      </c>
      <c r="AM2074" s="17">
        <f>MONTH(EMPENHO[[#This Row],[data_empenho]])</f>
        <v>3</v>
      </c>
    </row>
    <row r="2075" spans="1:39" x14ac:dyDescent="0.25">
      <c r="A2075">
        <v>6</v>
      </c>
      <c r="B2075">
        <v>603</v>
      </c>
      <c r="C2075">
        <v>26</v>
      </c>
      <c r="D2075">
        <v>782</v>
      </c>
      <c r="E2075">
        <v>17</v>
      </c>
      <c r="F2075">
        <v>0</v>
      </c>
      <c r="G2075">
        <v>2073</v>
      </c>
      <c r="H2075" s="17" t="s">
        <v>755</v>
      </c>
      <c r="I2075">
        <v>1</v>
      </c>
      <c r="J2075">
        <v>0</v>
      </c>
      <c r="K2075" s="17" t="s">
        <v>4875</v>
      </c>
      <c r="L2075" s="1">
        <v>44643</v>
      </c>
      <c r="M2075">
        <v>19400</v>
      </c>
      <c r="N2075" s="17" t="s">
        <v>437</v>
      </c>
      <c r="O2075">
        <v>7946</v>
      </c>
      <c r="P2075" s="17" t="s">
        <v>438</v>
      </c>
      <c r="Q2075">
        <v>0</v>
      </c>
      <c r="R2075" s="17" t="s">
        <v>480</v>
      </c>
      <c r="S2075" s="17" t="s">
        <v>653</v>
      </c>
      <c r="T2075" s="17" t="s">
        <v>438</v>
      </c>
      <c r="U2075">
        <v>9</v>
      </c>
      <c r="V2075">
        <v>2022</v>
      </c>
      <c r="W2075" s="17" t="s">
        <v>4876</v>
      </c>
      <c r="X2075" s="17" t="s">
        <v>482</v>
      </c>
      <c r="Y2075">
        <v>7</v>
      </c>
      <c r="Z2075" s="17" t="s">
        <v>443</v>
      </c>
      <c r="AA2075" s="17" t="s">
        <v>443</v>
      </c>
      <c r="AB2075" s="17" t="s">
        <v>444</v>
      </c>
      <c r="AC2075">
        <v>0</v>
      </c>
      <c r="AD2075">
        <v>0</v>
      </c>
      <c r="AE2075">
        <v>0</v>
      </c>
      <c r="AF2075">
        <v>2022</v>
      </c>
      <c r="AG2075" s="1">
        <v>44562</v>
      </c>
      <c r="AH2075" s="1">
        <v>44773</v>
      </c>
      <c r="AI2075" s="1">
        <v>44785</v>
      </c>
      <c r="AJ2075" s="17" t="s">
        <v>34</v>
      </c>
      <c r="AK2075" s="17" t="s">
        <v>35</v>
      </c>
      <c r="AL2075" s="17" t="s">
        <v>10388</v>
      </c>
      <c r="AM2075" s="17">
        <f>MONTH(EMPENHO[[#This Row],[data_empenho]])</f>
        <v>3</v>
      </c>
    </row>
    <row r="2076" spans="1:39" x14ac:dyDescent="0.25">
      <c r="A2076">
        <v>8</v>
      </c>
      <c r="B2076">
        <v>801</v>
      </c>
      <c r="C2076">
        <v>10</v>
      </c>
      <c r="D2076">
        <v>302</v>
      </c>
      <c r="E2076">
        <v>8</v>
      </c>
      <c r="F2076">
        <v>0</v>
      </c>
      <c r="G2076">
        <v>2096</v>
      </c>
      <c r="H2076" s="17" t="s">
        <v>3685</v>
      </c>
      <c r="I2076">
        <v>40</v>
      </c>
      <c r="J2076">
        <v>0</v>
      </c>
      <c r="K2076" s="17" t="s">
        <v>4877</v>
      </c>
      <c r="L2076" s="1">
        <v>44643</v>
      </c>
      <c r="M2076">
        <v>8260</v>
      </c>
      <c r="N2076" s="17" t="s">
        <v>437</v>
      </c>
      <c r="O2076">
        <v>7279</v>
      </c>
      <c r="P2076" s="17" t="s">
        <v>438</v>
      </c>
      <c r="Q2076">
        <v>0</v>
      </c>
      <c r="R2076" s="17" t="s">
        <v>480</v>
      </c>
      <c r="S2076" s="17" t="s">
        <v>653</v>
      </c>
      <c r="T2076" s="17" t="s">
        <v>438</v>
      </c>
      <c r="U2076">
        <v>44</v>
      </c>
      <c r="V2076">
        <v>2021</v>
      </c>
      <c r="W2076" s="17" t="s">
        <v>4878</v>
      </c>
      <c r="X2076" s="17" t="s">
        <v>482</v>
      </c>
      <c r="Y2076">
        <v>7</v>
      </c>
      <c r="Z2076" s="17" t="s">
        <v>443</v>
      </c>
      <c r="AA2076" s="17" t="s">
        <v>443</v>
      </c>
      <c r="AB2076" s="17" t="s">
        <v>444</v>
      </c>
      <c r="AC2076">
        <v>0</v>
      </c>
      <c r="AD2076">
        <v>0</v>
      </c>
      <c r="AE2076">
        <v>0</v>
      </c>
      <c r="AF2076">
        <v>2022</v>
      </c>
      <c r="AG2076" s="1">
        <v>44562</v>
      </c>
      <c r="AH2076" s="1">
        <v>44773</v>
      </c>
      <c r="AI2076" s="1">
        <v>44785</v>
      </c>
      <c r="AJ2076" s="17" t="s">
        <v>34</v>
      </c>
      <c r="AK2076" s="17" t="s">
        <v>35</v>
      </c>
      <c r="AL2076" s="17" t="s">
        <v>10388</v>
      </c>
      <c r="AM2076" s="17">
        <f>MONTH(EMPENHO[[#This Row],[data_empenho]])</f>
        <v>3</v>
      </c>
    </row>
    <row r="2077" spans="1:39" x14ac:dyDescent="0.25">
      <c r="A2077">
        <v>9</v>
      </c>
      <c r="B2077">
        <v>902</v>
      </c>
      <c r="C2077">
        <v>8</v>
      </c>
      <c r="D2077">
        <v>244</v>
      </c>
      <c r="E2077">
        <v>11</v>
      </c>
      <c r="F2077">
        <v>0</v>
      </c>
      <c r="G2077">
        <v>1004</v>
      </c>
      <c r="H2077" s="17" t="s">
        <v>981</v>
      </c>
      <c r="I2077">
        <v>1103</v>
      </c>
      <c r="J2077">
        <v>0</v>
      </c>
      <c r="K2077" s="17" t="s">
        <v>4879</v>
      </c>
      <c r="L2077" s="1">
        <v>44643</v>
      </c>
      <c r="M2077">
        <v>1744.66</v>
      </c>
      <c r="N2077" s="17" t="s">
        <v>437</v>
      </c>
      <c r="O2077">
        <v>678</v>
      </c>
      <c r="P2077" s="17" t="s">
        <v>438</v>
      </c>
      <c r="Q2077">
        <v>0</v>
      </c>
      <c r="R2077" s="17" t="s">
        <v>480</v>
      </c>
      <c r="S2077" s="17" t="s">
        <v>653</v>
      </c>
      <c r="T2077" s="17" t="s">
        <v>438</v>
      </c>
      <c r="U2077">
        <v>19</v>
      </c>
      <c r="V2077">
        <v>2021</v>
      </c>
      <c r="W2077" s="17" t="s">
        <v>4880</v>
      </c>
      <c r="X2077" s="17" t="s">
        <v>482</v>
      </c>
      <c r="Y2077">
        <v>7</v>
      </c>
      <c r="Z2077" s="17" t="s">
        <v>443</v>
      </c>
      <c r="AA2077" s="17" t="s">
        <v>443</v>
      </c>
      <c r="AB2077" s="17" t="s">
        <v>444</v>
      </c>
      <c r="AC2077">
        <v>0</v>
      </c>
      <c r="AD2077">
        <v>0</v>
      </c>
      <c r="AE2077">
        <v>0</v>
      </c>
      <c r="AF2077">
        <v>2022</v>
      </c>
      <c r="AG2077" s="1">
        <v>44562</v>
      </c>
      <c r="AH2077" s="1">
        <v>44773</v>
      </c>
      <c r="AI2077" s="1">
        <v>44785</v>
      </c>
      <c r="AJ2077" s="17" t="s">
        <v>34</v>
      </c>
      <c r="AK2077" s="17" t="s">
        <v>35</v>
      </c>
      <c r="AL2077" s="17" t="s">
        <v>10388</v>
      </c>
      <c r="AM2077" s="17">
        <f>MONTH(EMPENHO[[#This Row],[data_empenho]])</f>
        <v>3</v>
      </c>
    </row>
    <row r="2078" spans="1:39" x14ac:dyDescent="0.25">
      <c r="A2078">
        <v>9</v>
      </c>
      <c r="B2078">
        <v>902</v>
      </c>
      <c r="C2078">
        <v>8</v>
      </c>
      <c r="D2078">
        <v>244</v>
      </c>
      <c r="E2078">
        <v>11</v>
      </c>
      <c r="F2078">
        <v>0</v>
      </c>
      <c r="G2078">
        <v>1004</v>
      </c>
      <c r="H2078" s="17" t="s">
        <v>981</v>
      </c>
      <c r="I2078">
        <v>1103</v>
      </c>
      <c r="J2078">
        <v>0</v>
      </c>
      <c r="K2078" s="17" t="s">
        <v>4881</v>
      </c>
      <c r="L2078" s="1">
        <v>44643</v>
      </c>
      <c r="M2078">
        <v>148.30000000000001</v>
      </c>
      <c r="N2078" s="17" t="s">
        <v>437</v>
      </c>
      <c r="O2078">
        <v>678</v>
      </c>
      <c r="P2078" s="17" t="s">
        <v>438</v>
      </c>
      <c r="Q2078">
        <v>0</v>
      </c>
      <c r="R2078" s="17" t="s">
        <v>480</v>
      </c>
      <c r="S2078" s="17" t="s">
        <v>653</v>
      </c>
      <c r="T2078" s="17" t="s">
        <v>438</v>
      </c>
      <c r="U2078">
        <v>19</v>
      </c>
      <c r="V2078">
        <v>2021</v>
      </c>
      <c r="W2078" s="17" t="s">
        <v>4882</v>
      </c>
      <c r="X2078" s="17" t="s">
        <v>482</v>
      </c>
      <c r="Y2078">
        <v>7</v>
      </c>
      <c r="Z2078" s="17" t="s">
        <v>443</v>
      </c>
      <c r="AA2078" s="17" t="s">
        <v>443</v>
      </c>
      <c r="AB2078" s="17" t="s">
        <v>444</v>
      </c>
      <c r="AC2078">
        <v>0</v>
      </c>
      <c r="AD2078">
        <v>0</v>
      </c>
      <c r="AE2078">
        <v>0</v>
      </c>
      <c r="AF2078">
        <v>2022</v>
      </c>
      <c r="AG2078" s="1">
        <v>44562</v>
      </c>
      <c r="AH2078" s="1">
        <v>44773</v>
      </c>
      <c r="AI2078" s="1">
        <v>44785</v>
      </c>
      <c r="AJ2078" s="17" t="s">
        <v>34</v>
      </c>
      <c r="AK2078" s="17" t="s">
        <v>35</v>
      </c>
      <c r="AL2078" s="17" t="s">
        <v>10388</v>
      </c>
      <c r="AM2078" s="17">
        <f>MONTH(EMPENHO[[#This Row],[data_empenho]])</f>
        <v>3</v>
      </c>
    </row>
    <row r="2079" spans="1:39" x14ac:dyDescent="0.25">
      <c r="A2079">
        <v>9</v>
      </c>
      <c r="B2079">
        <v>902</v>
      </c>
      <c r="C2079">
        <v>8</v>
      </c>
      <c r="D2079">
        <v>244</v>
      </c>
      <c r="E2079">
        <v>11</v>
      </c>
      <c r="F2079">
        <v>0</v>
      </c>
      <c r="G2079">
        <v>1004</v>
      </c>
      <c r="H2079" s="17" t="s">
        <v>981</v>
      </c>
      <c r="I2079">
        <v>1103</v>
      </c>
      <c r="J2079">
        <v>0</v>
      </c>
      <c r="K2079" s="17" t="s">
        <v>4881</v>
      </c>
      <c r="L2079" s="1">
        <v>44726</v>
      </c>
      <c r="M2079">
        <v>-148.30000000000001</v>
      </c>
      <c r="N2079" s="17" t="s">
        <v>451</v>
      </c>
      <c r="O2079">
        <v>678</v>
      </c>
      <c r="P2079" s="17" t="s">
        <v>438</v>
      </c>
      <c r="Q2079">
        <v>0</v>
      </c>
      <c r="R2079" s="17" t="s">
        <v>480</v>
      </c>
      <c r="S2079" s="17" t="s">
        <v>653</v>
      </c>
      <c r="T2079" s="17" t="s">
        <v>438</v>
      </c>
      <c r="U2079">
        <v>19</v>
      </c>
      <c r="V2079">
        <v>2021</v>
      </c>
      <c r="W2079" s="17" t="s">
        <v>8886</v>
      </c>
      <c r="X2079" s="17" t="s">
        <v>482</v>
      </c>
      <c r="Y2079">
        <v>7</v>
      </c>
      <c r="Z2079" s="17" t="s">
        <v>443</v>
      </c>
      <c r="AA2079" s="17" t="s">
        <v>443</v>
      </c>
      <c r="AB2079" s="17" t="s">
        <v>444</v>
      </c>
      <c r="AC2079">
        <v>0</v>
      </c>
      <c r="AD2079">
        <v>0</v>
      </c>
      <c r="AE2079">
        <v>0</v>
      </c>
      <c r="AF2079">
        <v>2022</v>
      </c>
      <c r="AG2079" s="1">
        <v>44562</v>
      </c>
      <c r="AH2079" s="1">
        <v>44773</v>
      </c>
      <c r="AI2079" s="1">
        <v>44785</v>
      </c>
      <c r="AJ2079" s="17" t="s">
        <v>34</v>
      </c>
      <c r="AK2079" s="17" t="s">
        <v>35</v>
      </c>
      <c r="AL2079" s="17" t="s">
        <v>10388</v>
      </c>
      <c r="AM2079" s="17">
        <f>MONTH(EMPENHO[[#This Row],[data_empenho]])</f>
        <v>6</v>
      </c>
    </row>
    <row r="2080" spans="1:39" x14ac:dyDescent="0.25">
      <c r="A2080">
        <v>6</v>
      </c>
      <c r="B2080">
        <v>603</v>
      </c>
      <c r="C2080">
        <v>26</v>
      </c>
      <c r="D2080">
        <v>782</v>
      </c>
      <c r="E2080">
        <v>17</v>
      </c>
      <c r="F2080">
        <v>0</v>
      </c>
      <c r="G2080">
        <v>2073</v>
      </c>
      <c r="H2080" s="17" t="s">
        <v>698</v>
      </c>
      <c r="I2080">
        <v>1</v>
      </c>
      <c r="J2080">
        <v>0</v>
      </c>
      <c r="K2080" s="17" t="s">
        <v>4883</v>
      </c>
      <c r="L2080" s="1">
        <v>44643</v>
      </c>
      <c r="M2080">
        <v>196.83</v>
      </c>
      <c r="N2080" s="17" t="s">
        <v>437</v>
      </c>
      <c r="O2080">
        <v>4041</v>
      </c>
      <c r="P2080" s="17" t="s">
        <v>438</v>
      </c>
      <c r="Q2080">
        <v>0</v>
      </c>
      <c r="R2080" s="17" t="s">
        <v>439</v>
      </c>
      <c r="S2080" s="17" t="s">
        <v>440</v>
      </c>
      <c r="T2080" s="17" t="s">
        <v>438</v>
      </c>
      <c r="U2080">
        <v>0</v>
      </c>
      <c r="V2080">
        <v>0</v>
      </c>
      <c r="W2080" s="17" t="s">
        <v>4884</v>
      </c>
      <c r="X2080" s="17" t="s">
        <v>465</v>
      </c>
      <c r="Y2080">
        <v>1</v>
      </c>
      <c r="Z2080" s="17" t="s">
        <v>443</v>
      </c>
      <c r="AA2080" s="17" t="s">
        <v>443</v>
      </c>
      <c r="AB2080" s="17" t="s">
        <v>444</v>
      </c>
      <c r="AC2080">
        <v>0</v>
      </c>
      <c r="AD2080">
        <v>0</v>
      </c>
      <c r="AE2080">
        <v>0</v>
      </c>
      <c r="AF2080">
        <v>2022</v>
      </c>
      <c r="AG2080" s="1">
        <v>44562</v>
      </c>
      <c r="AH2080" s="1">
        <v>44773</v>
      </c>
      <c r="AI2080" s="1">
        <v>44785</v>
      </c>
      <c r="AJ2080" s="17" t="s">
        <v>34</v>
      </c>
      <c r="AK2080" s="17" t="s">
        <v>35</v>
      </c>
      <c r="AL2080" s="17" t="s">
        <v>10388</v>
      </c>
      <c r="AM2080" s="17">
        <f>MONTH(EMPENHO[[#This Row],[data_empenho]])</f>
        <v>3</v>
      </c>
    </row>
    <row r="2081" spans="1:39" x14ac:dyDescent="0.25">
      <c r="A2081">
        <v>6</v>
      </c>
      <c r="B2081">
        <v>604</v>
      </c>
      <c r="C2081">
        <v>26</v>
      </c>
      <c r="D2081">
        <v>782</v>
      </c>
      <c r="E2081">
        <v>17</v>
      </c>
      <c r="F2081">
        <v>0</v>
      </c>
      <c r="G2081">
        <v>2074</v>
      </c>
      <c r="H2081" s="17" t="s">
        <v>828</v>
      </c>
      <c r="I2081">
        <v>1</v>
      </c>
      <c r="J2081">
        <v>0</v>
      </c>
      <c r="K2081" s="17" t="s">
        <v>4885</v>
      </c>
      <c r="L2081" s="1">
        <v>44643</v>
      </c>
      <c r="M2081">
        <v>40</v>
      </c>
      <c r="N2081" s="17" t="s">
        <v>437</v>
      </c>
      <c r="O2081">
        <v>5619</v>
      </c>
      <c r="P2081" s="17" t="s">
        <v>438</v>
      </c>
      <c r="Q2081">
        <v>0</v>
      </c>
      <c r="R2081" s="17" t="s">
        <v>439</v>
      </c>
      <c r="S2081" s="17" t="s">
        <v>440</v>
      </c>
      <c r="T2081" s="17" t="s">
        <v>438</v>
      </c>
      <c r="U2081">
        <v>0</v>
      </c>
      <c r="V2081">
        <v>0</v>
      </c>
      <c r="W2081" s="17" t="s">
        <v>4886</v>
      </c>
      <c r="X2081" s="17" t="s">
        <v>465</v>
      </c>
      <c r="Y2081">
        <v>1</v>
      </c>
      <c r="Z2081" s="17" t="s">
        <v>443</v>
      </c>
      <c r="AA2081" s="17" t="s">
        <v>443</v>
      </c>
      <c r="AB2081" s="17" t="s">
        <v>444</v>
      </c>
      <c r="AC2081">
        <v>0</v>
      </c>
      <c r="AD2081">
        <v>0</v>
      </c>
      <c r="AE2081">
        <v>0</v>
      </c>
      <c r="AF2081">
        <v>2022</v>
      </c>
      <c r="AG2081" s="1">
        <v>44562</v>
      </c>
      <c r="AH2081" s="1">
        <v>44773</v>
      </c>
      <c r="AI2081" s="1">
        <v>44785</v>
      </c>
      <c r="AJ2081" s="17" t="s">
        <v>34</v>
      </c>
      <c r="AK2081" s="17" t="s">
        <v>35</v>
      </c>
      <c r="AL2081" s="17" t="s">
        <v>10388</v>
      </c>
      <c r="AM2081" s="17">
        <f>MONTH(EMPENHO[[#This Row],[data_empenho]])</f>
        <v>3</v>
      </c>
    </row>
    <row r="2082" spans="1:39" x14ac:dyDescent="0.25">
      <c r="A2082">
        <v>6</v>
      </c>
      <c r="B2082">
        <v>604</v>
      </c>
      <c r="C2082">
        <v>26</v>
      </c>
      <c r="D2082">
        <v>782</v>
      </c>
      <c r="E2082">
        <v>17</v>
      </c>
      <c r="F2082">
        <v>0</v>
      </c>
      <c r="G2082">
        <v>2074</v>
      </c>
      <c r="H2082" s="17" t="s">
        <v>860</v>
      </c>
      <c r="I2082">
        <v>1</v>
      </c>
      <c r="J2082">
        <v>0</v>
      </c>
      <c r="K2082" s="17" t="s">
        <v>4887</v>
      </c>
      <c r="L2082" s="1">
        <v>44643</v>
      </c>
      <c r="M2082">
        <v>200</v>
      </c>
      <c r="N2082" s="17" t="s">
        <v>437</v>
      </c>
      <c r="O2082">
        <v>5619</v>
      </c>
      <c r="P2082" s="17" t="s">
        <v>438</v>
      </c>
      <c r="Q2082">
        <v>0</v>
      </c>
      <c r="R2082" s="17" t="s">
        <v>439</v>
      </c>
      <c r="S2082" s="17" t="s">
        <v>440</v>
      </c>
      <c r="T2082" s="17" t="s">
        <v>438</v>
      </c>
      <c r="U2082">
        <v>0</v>
      </c>
      <c r="V2082">
        <v>0</v>
      </c>
      <c r="W2082" s="17" t="s">
        <v>4888</v>
      </c>
      <c r="X2082" s="17" t="s">
        <v>465</v>
      </c>
      <c r="Y2082">
        <v>1</v>
      </c>
      <c r="Z2082" s="17" t="s">
        <v>443</v>
      </c>
      <c r="AA2082" s="17" t="s">
        <v>443</v>
      </c>
      <c r="AB2082" s="17" t="s">
        <v>444</v>
      </c>
      <c r="AC2082">
        <v>0</v>
      </c>
      <c r="AD2082">
        <v>0</v>
      </c>
      <c r="AE2082">
        <v>0</v>
      </c>
      <c r="AF2082">
        <v>2022</v>
      </c>
      <c r="AG2082" s="1">
        <v>44562</v>
      </c>
      <c r="AH2082" s="1">
        <v>44773</v>
      </c>
      <c r="AI2082" s="1">
        <v>44785</v>
      </c>
      <c r="AJ2082" s="17" t="s">
        <v>34</v>
      </c>
      <c r="AK2082" s="17" t="s">
        <v>35</v>
      </c>
      <c r="AL2082" s="17" t="s">
        <v>10388</v>
      </c>
      <c r="AM2082" s="17">
        <f>MONTH(EMPENHO[[#This Row],[data_empenho]])</f>
        <v>3</v>
      </c>
    </row>
    <row r="2083" spans="1:39" x14ac:dyDescent="0.25">
      <c r="A2083">
        <v>6</v>
      </c>
      <c r="B2083">
        <v>603</v>
      </c>
      <c r="C2083">
        <v>26</v>
      </c>
      <c r="D2083">
        <v>782</v>
      </c>
      <c r="E2083">
        <v>17</v>
      </c>
      <c r="F2083">
        <v>0</v>
      </c>
      <c r="G2083">
        <v>2073</v>
      </c>
      <c r="H2083" s="17" t="s">
        <v>698</v>
      </c>
      <c r="I2083">
        <v>1</v>
      </c>
      <c r="J2083">
        <v>0</v>
      </c>
      <c r="K2083" s="17" t="s">
        <v>4889</v>
      </c>
      <c r="L2083" s="1">
        <v>44643</v>
      </c>
      <c r="M2083">
        <v>476</v>
      </c>
      <c r="N2083" s="17" t="s">
        <v>437</v>
      </c>
      <c r="O2083">
        <v>5965</v>
      </c>
      <c r="P2083" s="17" t="s">
        <v>438</v>
      </c>
      <c r="Q2083">
        <v>0</v>
      </c>
      <c r="R2083" s="17" t="s">
        <v>480</v>
      </c>
      <c r="S2083" s="17" t="s">
        <v>653</v>
      </c>
      <c r="T2083" s="17" t="s">
        <v>438</v>
      </c>
      <c r="U2083">
        <v>53</v>
      </c>
      <c r="V2083">
        <v>2021</v>
      </c>
      <c r="W2083" s="17" t="s">
        <v>4890</v>
      </c>
      <c r="X2083" s="17" t="s">
        <v>482</v>
      </c>
      <c r="Y2083">
        <v>7</v>
      </c>
      <c r="Z2083" s="17" t="s">
        <v>443</v>
      </c>
      <c r="AA2083" s="17" t="s">
        <v>443</v>
      </c>
      <c r="AB2083" s="17" t="s">
        <v>444</v>
      </c>
      <c r="AC2083">
        <v>0</v>
      </c>
      <c r="AD2083">
        <v>0</v>
      </c>
      <c r="AE2083">
        <v>0</v>
      </c>
      <c r="AF2083">
        <v>2022</v>
      </c>
      <c r="AG2083" s="1">
        <v>44562</v>
      </c>
      <c r="AH2083" s="1">
        <v>44773</v>
      </c>
      <c r="AI2083" s="1">
        <v>44785</v>
      </c>
      <c r="AJ2083" s="17" t="s">
        <v>34</v>
      </c>
      <c r="AK2083" s="17" t="s">
        <v>35</v>
      </c>
      <c r="AL2083" s="17" t="s">
        <v>10388</v>
      </c>
      <c r="AM2083" s="17">
        <f>MONTH(EMPENHO[[#This Row],[data_empenho]])</f>
        <v>3</v>
      </c>
    </row>
    <row r="2084" spans="1:39" x14ac:dyDescent="0.25">
      <c r="A2084">
        <v>6</v>
      </c>
      <c r="B2084">
        <v>603</v>
      </c>
      <c r="C2084">
        <v>26</v>
      </c>
      <c r="D2084">
        <v>782</v>
      </c>
      <c r="E2084">
        <v>17</v>
      </c>
      <c r="F2084">
        <v>0</v>
      </c>
      <c r="G2084">
        <v>2073</v>
      </c>
      <c r="H2084" s="17" t="s">
        <v>755</v>
      </c>
      <c r="I2084">
        <v>1</v>
      </c>
      <c r="J2084">
        <v>0</v>
      </c>
      <c r="K2084" s="17" t="s">
        <v>4891</v>
      </c>
      <c r="L2084" s="1">
        <v>44643</v>
      </c>
      <c r="M2084">
        <v>1250</v>
      </c>
      <c r="N2084" s="17" t="s">
        <v>437</v>
      </c>
      <c r="O2084">
        <v>5965</v>
      </c>
      <c r="P2084" s="17" t="s">
        <v>438</v>
      </c>
      <c r="Q2084">
        <v>0</v>
      </c>
      <c r="R2084" s="17" t="s">
        <v>480</v>
      </c>
      <c r="S2084" s="17" t="s">
        <v>653</v>
      </c>
      <c r="T2084" s="17" t="s">
        <v>438</v>
      </c>
      <c r="U2084">
        <v>53</v>
      </c>
      <c r="V2084">
        <v>2021</v>
      </c>
      <c r="W2084" s="17" t="s">
        <v>4892</v>
      </c>
      <c r="X2084" s="17" t="s">
        <v>482</v>
      </c>
      <c r="Y2084">
        <v>6</v>
      </c>
      <c r="Z2084" s="17" t="s">
        <v>443</v>
      </c>
      <c r="AA2084" s="17" t="s">
        <v>443</v>
      </c>
      <c r="AB2084" s="17" t="s">
        <v>444</v>
      </c>
      <c r="AC2084">
        <v>0</v>
      </c>
      <c r="AD2084">
        <v>0</v>
      </c>
      <c r="AE2084">
        <v>0</v>
      </c>
      <c r="AF2084">
        <v>2022</v>
      </c>
      <c r="AG2084" s="1">
        <v>44562</v>
      </c>
      <c r="AH2084" s="1">
        <v>44773</v>
      </c>
      <c r="AI2084" s="1">
        <v>44785</v>
      </c>
      <c r="AJ2084" s="17" t="s">
        <v>34</v>
      </c>
      <c r="AK2084" s="17" t="s">
        <v>35</v>
      </c>
      <c r="AL2084" s="17" t="s">
        <v>10388</v>
      </c>
      <c r="AM2084" s="17">
        <f>MONTH(EMPENHO[[#This Row],[data_empenho]])</f>
        <v>3</v>
      </c>
    </row>
    <row r="2085" spans="1:39" x14ac:dyDescent="0.25">
      <c r="A2085">
        <v>8</v>
      </c>
      <c r="B2085">
        <v>801</v>
      </c>
      <c r="C2085">
        <v>10</v>
      </c>
      <c r="D2085">
        <v>303</v>
      </c>
      <c r="E2085">
        <v>8</v>
      </c>
      <c r="F2085">
        <v>0</v>
      </c>
      <c r="G2085">
        <v>1047</v>
      </c>
      <c r="H2085" s="17" t="s">
        <v>602</v>
      </c>
      <c r="I2085">
        <v>40</v>
      </c>
      <c r="J2085">
        <v>0</v>
      </c>
      <c r="K2085" s="17" t="s">
        <v>4893</v>
      </c>
      <c r="L2085" s="1">
        <v>44643</v>
      </c>
      <c r="M2085">
        <v>7560</v>
      </c>
      <c r="N2085" s="17" t="s">
        <v>437</v>
      </c>
      <c r="O2085">
        <v>47</v>
      </c>
      <c r="P2085" s="17" t="s">
        <v>438</v>
      </c>
      <c r="Q2085">
        <v>0</v>
      </c>
      <c r="R2085" s="17" t="s">
        <v>439</v>
      </c>
      <c r="S2085" s="17" t="s">
        <v>440</v>
      </c>
      <c r="T2085" s="17" t="s">
        <v>438</v>
      </c>
      <c r="U2085">
        <v>0</v>
      </c>
      <c r="V2085">
        <v>0</v>
      </c>
      <c r="W2085" s="17" t="s">
        <v>4894</v>
      </c>
      <c r="X2085" s="17" t="s">
        <v>465</v>
      </c>
      <c r="Y2085">
        <v>1</v>
      </c>
      <c r="Z2085" s="17" t="s">
        <v>443</v>
      </c>
      <c r="AA2085" s="17" t="s">
        <v>443</v>
      </c>
      <c r="AB2085" s="17" t="s">
        <v>444</v>
      </c>
      <c r="AC2085">
        <v>0</v>
      </c>
      <c r="AD2085">
        <v>0</v>
      </c>
      <c r="AE2085">
        <v>0</v>
      </c>
      <c r="AF2085">
        <v>2022</v>
      </c>
      <c r="AG2085" s="1">
        <v>44562</v>
      </c>
      <c r="AH2085" s="1">
        <v>44773</v>
      </c>
      <c r="AI2085" s="1">
        <v>44785</v>
      </c>
      <c r="AJ2085" s="17" t="s">
        <v>34</v>
      </c>
      <c r="AK2085" s="17" t="s">
        <v>35</v>
      </c>
      <c r="AL2085" s="17" t="s">
        <v>10388</v>
      </c>
      <c r="AM2085" s="17">
        <f>MONTH(EMPENHO[[#This Row],[data_empenho]])</f>
        <v>3</v>
      </c>
    </row>
    <row r="2086" spans="1:39" x14ac:dyDescent="0.25">
      <c r="A2086">
        <v>8</v>
      </c>
      <c r="B2086">
        <v>801</v>
      </c>
      <c r="C2086">
        <v>10</v>
      </c>
      <c r="D2086">
        <v>303</v>
      </c>
      <c r="E2086">
        <v>8</v>
      </c>
      <c r="F2086">
        <v>0</v>
      </c>
      <c r="G2086">
        <v>2098</v>
      </c>
      <c r="H2086" s="17" t="s">
        <v>602</v>
      </c>
      <c r="I2086">
        <v>40</v>
      </c>
      <c r="J2086">
        <v>0</v>
      </c>
      <c r="K2086" s="17" t="s">
        <v>4895</v>
      </c>
      <c r="L2086" s="1">
        <v>44643</v>
      </c>
      <c r="M2086">
        <v>840</v>
      </c>
      <c r="N2086" s="17" t="s">
        <v>437</v>
      </c>
      <c r="O2086">
        <v>47</v>
      </c>
      <c r="P2086" s="17" t="s">
        <v>438</v>
      </c>
      <c r="Q2086">
        <v>0</v>
      </c>
      <c r="R2086" s="17" t="s">
        <v>439</v>
      </c>
      <c r="S2086" s="17" t="s">
        <v>440</v>
      </c>
      <c r="T2086" s="17" t="s">
        <v>438</v>
      </c>
      <c r="U2086">
        <v>0</v>
      </c>
      <c r="V2086">
        <v>0</v>
      </c>
      <c r="W2086" s="17" t="s">
        <v>4896</v>
      </c>
      <c r="X2086" s="17" t="s">
        <v>465</v>
      </c>
      <c r="Y2086">
        <v>1</v>
      </c>
      <c r="Z2086" s="17" t="s">
        <v>443</v>
      </c>
      <c r="AA2086" s="17" t="s">
        <v>443</v>
      </c>
      <c r="AB2086" s="17" t="s">
        <v>444</v>
      </c>
      <c r="AC2086">
        <v>0</v>
      </c>
      <c r="AD2086">
        <v>0</v>
      </c>
      <c r="AE2086">
        <v>0</v>
      </c>
      <c r="AF2086">
        <v>2022</v>
      </c>
      <c r="AG2086" s="1">
        <v>44562</v>
      </c>
      <c r="AH2086" s="1">
        <v>44773</v>
      </c>
      <c r="AI2086" s="1">
        <v>44785</v>
      </c>
      <c r="AJ2086" s="17" t="s">
        <v>34</v>
      </c>
      <c r="AK2086" s="17" t="s">
        <v>35</v>
      </c>
      <c r="AL2086" s="17" t="s">
        <v>10388</v>
      </c>
      <c r="AM2086" s="17">
        <f>MONTH(EMPENHO[[#This Row],[data_empenho]])</f>
        <v>3</v>
      </c>
    </row>
    <row r="2087" spans="1:39" x14ac:dyDescent="0.25">
      <c r="A2087">
        <v>8</v>
      </c>
      <c r="B2087">
        <v>801</v>
      </c>
      <c r="C2087">
        <v>10</v>
      </c>
      <c r="D2087">
        <v>301</v>
      </c>
      <c r="E2087">
        <v>6</v>
      </c>
      <c r="F2087">
        <v>0</v>
      </c>
      <c r="G2087">
        <v>2105</v>
      </c>
      <c r="H2087" s="17" t="s">
        <v>779</v>
      </c>
      <c r="I2087">
        <v>40</v>
      </c>
      <c r="J2087">
        <v>0</v>
      </c>
      <c r="K2087" s="17" t="s">
        <v>4897</v>
      </c>
      <c r="L2087" s="1">
        <v>44643</v>
      </c>
      <c r="M2087">
        <v>420</v>
      </c>
      <c r="N2087" s="17" t="s">
        <v>437</v>
      </c>
      <c r="O2087">
        <v>5262</v>
      </c>
      <c r="P2087" s="17" t="s">
        <v>438</v>
      </c>
      <c r="Q2087">
        <v>0</v>
      </c>
      <c r="R2087" s="17" t="s">
        <v>439</v>
      </c>
      <c r="S2087" s="17" t="s">
        <v>440</v>
      </c>
      <c r="T2087" s="17" t="s">
        <v>438</v>
      </c>
      <c r="U2087">
        <v>0</v>
      </c>
      <c r="V2087">
        <v>0</v>
      </c>
      <c r="W2087" s="17" t="s">
        <v>4898</v>
      </c>
      <c r="X2087" s="17" t="s">
        <v>465</v>
      </c>
      <c r="Y2087">
        <v>1</v>
      </c>
      <c r="Z2087" s="17" t="s">
        <v>443</v>
      </c>
      <c r="AA2087" s="17" t="s">
        <v>443</v>
      </c>
      <c r="AB2087" s="17" t="s">
        <v>444</v>
      </c>
      <c r="AC2087">
        <v>0</v>
      </c>
      <c r="AD2087">
        <v>0</v>
      </c>
      <c r="AE2087">
        <v>0</v>
      </c>
      <c r="AF2087">
        <v>2022</v>
      </c>
      <c r="AG2087" s="1">
        <v>44562</v>
      </c>
      <c r="AH2087" s="1">
        <v>44773</v>
      </c>
      <c r="AI2087" s="1">
        <v>44785</v>
      </c>
      <c r="AJ2087" s="17" t="s">
        <v>34</v>
      </c>
      <c r="AK2087" s="17" t="s">
        <v>35</v>
      </c>
      <c r="AL2087" s="17" t="s">
        <v>10388</v>
      </c>
      <c r="AM2087" s="17">
        <f>MONTH(EMPENHO[[#This Row],[data_empenho]])</f>
        <v>3</v>
      </c>
    </row>
    <row r="2088" spans="1:39" x14ac:dyDescent="0.25">
      <c r="A2088">
        <v>6</v>
      </c>
      <c r="B2088">
        <v>603</v>
      </c>
      <c r="C2088">
        <v>26</v>
      </c>
      <c r="D2088">
        <v>782</v>
      </c>
      <c r="E2088">
        <v>17</v>
      </c>
      <c r="F2088">
        <v>0</v>
      </c>
      <c r="G2088">
        <v>2073</v>
      </c>
      <c r="H2088" s="17" t="s">
        <v>755</v>
      </c>
      <c r="I2088">
        <v>1</v>
      </c>
      <c r="J2088">
        <v>0</v>
      </c>
      <c r="K2088" s="17" t="s">
        <v>4899</v>
      </c>
      <c r="L2088" s="1">
        <v>44643</v>
      </c>
      <c r="M2088">
        <v>500</v>
      </c>
      <c r="N2088" s="17" t="s">
        <v>437</v>
      </c>
      <c r="O2088">
        <v>5885</v>
      </c>
      <c r="P2088" s="17" t="s">
        <v>438</v>
      </c>
      <c r="Q2088">
        <v>0</v>
      </c>
      <c r="R2088" s="17" t="s">
        <v>439</v>
      </c>
      <c r="S2088" s="17" t="s">
        <v>440</v>
      </c>
      <c r="T2088" s="17" t="s">
        <v>438</v>
      </c>
      <c r="U2088">
        <v>45</v>
      </c>
      <c r="V2088">
        <v>2022</v>
      </c>
      <c r="W2088" s="17" t="s">
        <v>4900</v>
      </c>
      <c r="X2088" s="17" t="s">
        <v>465</v>
      </c>
      <c r="Y2088">
        <v>1</v>
      </c>
      <c r="Z2088" s="17" t="s">
        <v>443</v>
      </c>
      <c r="AA2088" s="17" t="s">
        <v>443</v>
      </c>
      <c r="AB2088" s="17" t="s">
        <v>444</v>
      </c>
      <c r="AC2088">
        <v>0</v>
      </c>
      <c r="AD2088">
        <v>0</v>
      </c>
      <c r="AE2088">
        <v>0</v>
      </c>
      <c r="AF2088">
        <v>2022</v>
      </c>
      <c r="AG2088" s="1">
        <v>44562</v>
      </c>
      <c r="AH2088" s="1">
        <v>44773</v>
      </c>
      <c r="AI2088" s="1">
        <v>44785</v>
      </c>
      <c r="AJ2088" s="17" t="s">
        <v>34</v>
      </c>
      <c r="AK2088" s="17" t="s">
        <v>35</v>
      </c>
      <c r="AL2088" s="17" t="s">
        <v>10388</v>
      </c>
      <c r="AM2088" s="17">
        <f>MONTH(EMPENHO[[#This Row],[data_empenho]])</f>
        <v>3</v>
      </c>
    </row>
    <row r="2089" spans="1:39" x14ac:dyDescent="0.25">
      <c r="A2089">
        <v>6</v>
      </c>
      <c r="B2089">
        <v>603</v>
      </c>
      <c r="C2089">
        <v>26</v>
      </c>
      <c r="D2089">
        <v>782</v>
      </c>
      <c r="E2089">
        <v>17</v>
      </c>
      <c r="F2089">
        <v>0</v>
      </c>
      <c r="G2089">
        <v>2073</v>
      </c>
      <c r="H2089" s="17" t="s">
        <v>698</v>
      </c>
      <c r="I2089">
        <v>1</v>
      </c>
      <c r="J2089">
        <v>0</v>
      </c>
      <c r="K2089" s="17" t="s">
        <v>4901</v>
      </c>
      <c r="L2089" s="1">
        <v>44643</v>
      </c>
      <c r="M2089">
        <v>4580</v>
      </c>
      <c r="N2089" s="17" t="s">
        <v>437</v>
      </c>
      <c r="O2089">
        <v>5885</v>
      </c>
      <c r="P2089" s="17" t="s">
        <v>438</v>
      </c>
      <c r="Q2089">
        <v>0</v>
      </c>
      <c r="R2089" s="17" t="s">
        <v>439</v>
      </c>
      <c r="S2089" s="17" t="s">
        <v>440</v>
      </c>
      <c r="T2089" s="17" t="s">
        <v>438</v>
      </c>
      <c r="U2089">
        <v>45</v>
      </c>
      <c r="V2089">
        <v>2022</v>
      </c>
      <c r="W2089" s="17" t="s">
        <v>4902</v>
      </c>
      <c r="X2089" s="17" t="s">
        <v>465</v>
      </c>
      <c r="Y2089">
        <v>1</v>
      </c>
      <c r="Z2089" s="17" t="s">
        <v>443</v>
      </c>
      <c r="AA2089" s="17" t="s">
        <v>443</v>
      </c>
      <c r="AB2089" s="17" t="s">
        <v>444</v>
      </c>
      <c r="AC2089">
        <v>0</v>
      </c>
      <c r="AD2089">
        <v>0</v>
      </c>
      <c r="AE2089">
        <v>0</v>
      </c>
      <c r="AF2089">
        <v>2022</v>
      </c>
      <c r="AG2089" s="1">
        <v>44562</v>
      </c>
      <c r="AH2089" s="1">
        <v>44773</v>
      </c>
      <c r="AI2089" s="1">
        <v>44785</v>
      </c>
      <c r="AJ2089" s="17" t="s">
        <v>34</v>
      </c>
      <c r="AK2089" s="17" t="s">
        <v>35</v>
      </c>
      <c r="AL2089" s="17" t="s">
        <v>10388</v>
      </c>
      <c r="AM2089" s="17">
        <f>MONTH(EMPENHO[[#This Row],[data_empenho]])</f>
        <v>3</v>
      </c>
    </row>
    <row r="2090" spans="1:39" x14ac:dyDescent="0.25">
      <c r="A2090">
        <v>8</v>
      </c>
      <c r="B2090">
        <v>801</v>
      </c>
      <c r="C2090">
        <v>10</v>
      </c>
      <c r="D2090">
        <v>122</v>
      </c>
      <c r="E2090">
        <v>5</v>
      </c>
      <c r="F2090">
        <v>0</v>
      </c>
      <c r="G2090">
        <v>2084</v>
      </c>
      <c r="H2090" s="17" t="s">
        <v>4533</v>
      </c>
      <c r="I2090">
        <v>40</v>
      </c>
      <c r="J2090">
        <v>0</v>
      </c>
      <c r="K2090" s="17" t="s">
        <v>4903</v>
      </c>
      <c r="L2090" s="1">
        <v>44643</v>
      </c>
      <c r="M2090">
        <v>240.95</v>
      </c>
      <c r="N2090" s="17" t="s">
        <v>437</v>
      </c>
      <c r="O2090">
        <v>3567</v>
      </c>
      <c r="P2090" s="17" t="s">
        <v>438</v>
      </c>
      <c r="Q2090">
        <v>0</v>
      </c>
      <c r="R2090" s="17" t="s">
        <v>439</v>
      </c>
      <c r="S2090" s="17" t="s">
        <v>440</v>
      </c>
      <c r="T2090" s="17" t="s">
        <v>438</v>
      </c>
      <c r="U2090">
        <v>0</v>
      </c>
      <c r="V2090">
        <v>0</v>
      </c>
      <c r="W2090" s="17" t="s">
        <v>4904</v>
      </c>
      <c r="X2090" s="17" t="s">
        <v>442</v>
      </c>
      <c r="Y2090">
        <v>0</v>
      </c>
      <c r="Z2090" s="17" t="s">
        <v>443</v>
      </c>
      <c r="AA2090" s="17" t="s">
        <v>443</v>
      </c>
      <c r="AB2090" s="17" t="s">
        <v>444</v>
      </c>
      <c r="AC2090">
        <v>0</v>
      </c>
      <c r="AD2090">
        <v>0</v>
      </c>
      <c r="AE2090">
        <v>0</v>
      </c>
      <c r="AF2090">
        <v>2022</v>
      </c>
      <c r="AG2090" s="1">
        <v>44562</v>
      </c>
      <c r="AH2090" s="1">
        <v>44773</v>
      </c>
      <c r="AI2090" s="1">
        <v>44785</v>
      </c>
      <c r="AJ2090" s="17" t="s">
        <v>34</v>
      </c>
      <c r="AK2090" s="17" t="s">
        <v>35</v>
      </c>
      <c r="AL2090" s="17" t="s">
        <v>10388</v>
      </c>
      <c r="AM2090" s="17">
        <f>MONTH(EMPENHO[[#This Row],[data_empenho]])</f>
        <v>3</v>
      </c>
    </row>
    <row r="2091" spans="1:39" x14ac:dyDescent="0.25">
      <c r="A2091">
        <v>3</v>
      </c>
      <c r="B2091">
        <v>301</v>
      </c>
      <c r="C2091">
        <v>4</v>
      </c>
      <c r="D2091">
        <v>122</v>
      </c>
      <c r="E2091">
        <v>1</v>
      </c>
      <c r="F2091">
        <v>0</v>
      </c>
      <c r="G2091">
        <v>2067</v>
      </c>
      <c r="H2091" s="17" t="s">
        <v>689</v>
      </c>
      <c r="I2091">
        <v>1</v>
      </c>
      <c r="J2091">
        <v>0</v>
      </c>
      <c r="K2091" s="17" t="s">
        <v>4905</v>
      </c>
      <c r="L2091" s="1">
        <v>44643</v>
      </c>
      <c r="M2091">
        <v>167.3</v>
      </c>
      <c r="N2091" s="17" t="s">
        <v>437</v>
      </c>
      <c r="O2091">
        <v>5301</v>
      </c>
      <c r="P2091" s="17" t="s">
        <v>438</v>
      </c>
      <c r="Q2091">
        <v>0</v>
      </c>
      <c r="R2091" s="17" t="s">
        <v>439</v>
      </c>
      <c r="S2091" s="17" t="s">
        <v>440</v>
      </c>
      <c r="T2091" s="17" t="s">
        <v>438</v>
      </c>
      <c r="U2091">
        <v>0</v>
      </c>
      <c r="V2091">
        <v>0</v>
      </c>
      <c r="W2091" s="17" t="s">
        <v>4906</v>
      </c>
      <c r="X2091" s="17" t="s">
        <v>465</v>
      </c>
      <c r="Y2091">
        <v>1</v>
      </c>
      <c r="Z2091" s="17" t="s">
        <v>443</v>
      </c>
      <c r="AA2091" s="17" t="s">
        <v>443</v>
      </c>
      <c r="AB2091" s="17" t="s">
        <v>444</v>
      </c>
      <c r="AC2091">
        <v>0</v>
      </c>
      <c r="AD2091">
        <v>0</v>
      </c>
      <c r="AE2091">
        <v>0</v>
      </c>
      <c r="AF2091">
        <v>2022</v>
      </c>
      <c r="AG2091" s="1">
        <v>44562</v>
      </c>
      <c r="AH2091" s="1">
        <v>44773</v>
      </c>
      <c r="AI2091" s="1">
        <v>44785</v>
      </c>
      <c r="AJ2091" s="17" t="s">
        <v>34</v>
      </c>
      <c r="AK2091" s="17" t="s">
        <v>35</v>
      </c>
      <c r="AL2091" s="17" t="s">
        <v>10388</v>
      </c>
      <c r="AM2091" s="17">
        <f>MONTH(EMPENHO[[#This Row],[data_empenho]])</f>
        <v>3</v>
      </c>
    </row>
    <row r="2092" spans="1:39" x14ac:dyDescent="0.25">
      <c r="A2092">
        <v>3</v>
      </c>
      <c r="B2092">
        <v>301</v>
      </c>
      <c r="C2092">
        <v>4</v>
      </c>
      <c r="D2092">
        <v>122</v>
      </c>
      <c r="E2092">
        <v>1</v>
      </c>
      <c r="F2092">
        <v>0</v>
      </c>
      <c r="G2092">
        <v>2067</v>
      </c>
      <c r="H2092" s="17" t="s">
        <v>962</v>
      </c>
      <c r="I2092">
        <v>1</v>
      </c>
      <c r="J2092">
        <v>0</v>
      </c>
      <c r="K2092" s="17" t="s">
        <v>4907</v>
      </c>
      <c r="L2092" s="1">
        <v>44643</v>
      </c>
      <c r="M2092">
        <v>1201.2</v>
      </c>
      <c r="N2092" s="17" t="s">
        <v>437</v>
      </c>
      <c r="O2092">
        <v>7835</v>
      </c>
      <c r="P2092" s="17" t="s">
        <v>438</v>
      </c>
      <c r="Q2092">
        <v>0</v>
      </c>
      <c r="R2092" s="17" t="s">
        <v>480</v>
      </c>
      <c r="S2092" s="17" t="s">
        <v>653</v>
      </c>
      <c r="T2092" s="17" t="s">
        <v>438</v>
      </c>
      <c r="U2092">
        <v>20</v>
      </c>
      <c r="V2092">
        <v>2021</v>
      </c>
      <c r="W2092" s="17" t="s">
        <v>4908</v>
      </c>
      <c r="X2092" s="17" t="s">
        <v>482</v>
      </c>
      <c r="Y2092">
        <v>7</v>
      </c>
      <c r="Z2092" s="17" t="s">
        <v>443</v>
      </c>
      <c r="AA2092" s="17" t="s">
        <v>443</v>
      </c>
      <c r="AB2092" s="17" t="s">
        <v>444</v>
      </c>
      <c r="AC2092">
        <v>0</v>
      </c>
      <c r="AD2092">
        <v>0</v>
      </c>
      <c r="AE2092">
        <v>0</v>
      </c>
      <c r="AF2092">
        <v>2022</v>
      </c>
      <c r="AG2092" s="1">
        <v>44562</v>
      </c>
      <c r="AH2092" s="1">
        <v>44773</v>
      </c>
      <c r="AI2092" s="1">
        <v>44785</v>
      </c>
      <c r="AJ2092" s="17" t="s">
        <v>34</v>
      </c>
      <c r="AK2092" s="17" t="s">
        <v>35</v>
      </c>
      <c r="AL2092" s="17" t="s">
        <v>10388</v>
      </c>
      <c r="AM2092" s="17">
        <f>MONTH(EMPENHO[[#This Row],[data_empenho]])</f>
        <v>3</v>
      </c>
    </row>
    <row r="2093" spans="1:39" x14ac:dyDescent="0.25">
      <c r="A2093">
        <v>5</v>
      </c>
      <c r="B2093">
        <v>502</v>
      </c>
      <c r="C2093">
        <v>12</v>
      </c>
      <c r="D2093">
        <v>365</v>
      </c>
      <c r="E2093">
        <v>2</v>
      </c>
      <c r="F2093">
        <v>0</v>
      </c>
      <c r="G2093">
        <v>2033</v>
      </c>
      <c r="H2093" s="17" t="s">
        <v>682</v>
      </c>
      <c r="I2093">
        <v>1014</v>
      </c>
      <c r="J2093">
        <v>0</v>
      </c>
      <c r="K2093" s="17" t="s">
        <v>4909</v>
      </c>
      <c r="L2093" s="1">
        <v>44643</v>
      </c>
      <c r="M2093">
        <v>17680</v>
      </c>
      <c r="N2093" s="17" t="s">
        <v>437</v>
      </c>
      <c r="O2093">
        <v>7962</v>
      </c>
      <c r="P2093" s="17" t="s">
        <v>438</v>
      </c>
      <c r="Q2093">
        <v>0</v>
      </c>
      <c r="R2093" s="17" t="s">
        <v>480</v>
      </c>
      <c r="S2093" s="17" t="s">
        <v>653</v>
      </c>
      <c r="T2093" s="17" t="s">
        <v>438</v>
      </c>
      <c r="U2093">
        <v>29</v>
      </c>
      <c r="V2093">
        <v>2021</v>
      </c>
      <c r="W2093" s="17" t="s">
        <v>4910</v>
      </c>
      <c r="X2093" s="17" t="s">
        <v>482</v>
      </c>
      <c r="Y2093">
        <v>7</v>
      </c>
      <c r="Z2093" s="17" t="s">
        <v>443</v>
      </c>
      <c r="AA2093" s="17" t="s">
        <v>443</v>
      </c>
      <c r="AB2093" s="17" t="s">
        <v>444</v>
      </c>
      <c r="AC2093">
        <v>0</v>
      </c>
      <c r="AD2093">
        <v>0</v>
      </c>
      <c r="AE2093">
        <v>0</v>
      </c>
      <c r="AF2093">
        <v>2022</v>
      </c>
      <c r="AG2093" s="1">
        <v>44562</v>
      </c>
      <c r="AH2093" s="1">
        <v>44773</v>
      </c>
      <c r="AI2093" s="1">
        <v>44785</v>
      </c>
      <c r="AJ2093" s="17" t="s">
        <v>34</v>
      </c>
      <c r="AK2093" s="17" t="s">
        <v>35</v>
      </c>
      <c r="AL2093" s="17" t="s">
        <v>10388</v>
      </c>
      <c r="AM2093" s="17">
        <f>MONTH(EMPENHO[[#This Row],[data_empenho]])</f>
        <v>3</v>
      </c>
    </row>
    <row r="2094" spans="1:39" x14ac:dyDescent="0.25">
      <c r="A2094">
        <v>4</v>
      </c>
      <c r="B2094">
        <v>401</v>
      </c>
      <c r="C2094">
        <v>4</v>
      </c>
      <c r="D2094">
        <v>129</v>
      </c>
      <c r="E2094">
        <v>1</v>
      </c>
      <c r="F2094">
        <v>0</v>
      </c>
      <c r="G2094">
        <v>2077</v>
      </c>
      <c r="H2094" s="17" t="s">
        <v>779</v>
      </c>
      <c r="I2094">
        <v>1</v>
      </c>
      <c r="J2094">
        <v>0</v>
      </c>
      <c r="K2094" s="17" t="s">
        <v>4911</v>
      </c>
      <c r="L2094" s="1">
        <v>44644</v>
      </c>
      <c r="M2094">
        <v>271</v>
      </c>
      <c r="N2094" s="17" t="s">
        <v>437</v>
      </c>
      <c r="O2094">
        <v>5044</v>
      </c>
      <c r="P2094" s="17" t="s">
        <v>438</v>
      </c>
      <c r="Q2094">
        <v>0</v>
      </c>
      <c r="R2094" s="17" t="s">
        <v>439</v>
      </c>
      <c r="S2094" s="17" t="s">
        <v>440</v>
      </c>
      <c r="T2094" s="17" t="s">
        <v>438</v>
      </c>
      <c r="U2094">
        <v>0</v>
      </c>
      <c r="V2094">
        <v>0</v>
      </c>
      <c r="W2094" s="17" t="s">
        <v>4912</v>
      </c>
      <c r="X2094" s="17" t="s">
        <v>465</v>
      </c>
      <c r="Y2094">
        <v>1</v>
      </c>
      <c r="Z2094" s="17" t="s">
        <v>443</v>
      </c>
      <c r="AA2094" s="17" t="s">
        <v>443</v>
      </c>
      <c r="AB2094" s="17" t="s">
        <v>444</v>
      </c>
      <c r="AC2094">
        <v>0</v>
      </c>
      <c r="AD2094">
        <v>0</v>
      </c>
      <c r="AE2094">
        <v>0</v>
      </c>
      <c r="AF2094">
        <v>2022</v>
      </c>
      <c r="AG2094" s="1">
        <v>44562</v>
      </c>
      <c r="AH2094" s="1">
        <v>44773</v>
      </c>
      <c r="AI2094" s="1">
        <v>44785</v>
      </c>
      <c r="AJ2094" s="17" t="s">
        <v>34</v>
      </c>
      <c r="AK2094" s="17" t="s">
        <v>35</v>
      </c>
      <c r="AL2094" s="17" t="s">
        <v>10388</v>
      </c>
      <c r="AM2094" s="17">
        <f>MONTH(EMPENHO[[#This Row],[data_empenho]])</f>
        <v>3</v>
      </c>
    </row>
    <row r="2095" spans="1:39" x14ac:dyDescent="0.25">
      <c r="A2095">
        <v>4</v>
      </c>
      <c r="B2095">
        <v>401</v>
      </c>
      <c r="C2095">
        <v>4</v>
      </c>
      <c r="D2095">
        <v>129</v>
      </c>
      <c r="E2095">
        <v>1</v>
      </c>
      <c r="F2095">
        <v>0</v>
      </c>
      <c r="G2095">
        <v>2077</v>
      </c>
      <c r="H2095" s="17" t="s">
        <v>779</v>
      </c>
      <c r="I2095">
        <v>1</v>
      </c>
      <c r="J2095">
        <v>0</v>
      </c>
      <c r="K2095" s="17" t="s">
        <v>4913</v>
      </c>
      <c r="L2095" s="1">
        <v>44644</v>
      </c>
      <c r="M2095">
        <v>271</v>
      </c>
      <c r="N2095" s="17" t="s">
        <v>437</v>
      </c>
      <c r="O2095">
        <v>5044</v>
      </c>
      <c r="P2095" s="17" t="s">
        <v>438</v>
      </c>
      <c r="Q2095">
        <v>0</v>
      </c>
      <c r="R2095" s="17" t="s">
        <v>439</v>
      </c>
      <c r="S2095" s="17" t="s">
        <v>440</v>
      </c>
      <c r="T2095" s="17" t="s">
        <v>438</v>
      </c>
      <c r="U2095">
        <v>0</v>
      </c>
      <c r="V2095">
        <v>0</v>
      </c>
      <c r="W2095" s="17" t="s">
        <v>4914</v>
      </c>
      <c r="X2095" s="17" t="s">
        <v>465</v>
      </c>
      <c r="Y2095">
        <v>1</v>
      </c>
      <c r="Z2095" s="17" t="s">
        <v>443</v>
      </c>
      <c r="AA2095" s="17" t="s">
        <v>443</v>
      </c>
      <c r="AB2095" s="17" t="s">
        <v>444</v>
      </c>
      <c r="AC2095">
        <v>0</v>
      </c>
      <c r="AD2095">
        <v>0</v>
      </c>
      <c r="AE2095">
        <v>0</v>
      </c>
      <c r="AF2095">
        <v>2022</v>
      </c>
      <c r="AG2095" s="1">
        <v>44562</v>
      </c>
      <c r="AH2095" s="1">
        <v>44773</v>
      </c>
      <c r="AI2095" s="1">
        <v>44785</v>
      </c>
      <c r="AJ2095" s="17" t="s">
        <v>34</v>
      </c>
      <c r="AK2095" s="17" t="s">
        <v>35</v>
      </c>
      <c r="AL2095" s="17" t="s">
        <v>10388</v>
      </c>
      <c r="AM2095" s="17">
        <f>MONTH(EMPENHO[[#This Row],[data_empenho]])</f>
        <v>3</v>
      </c>
    </row>
    <row r="2096" spans="1:39" x14ac:dyDescent="0.25">
      <c r="A2096">
        <v>8</v>
      </c>
      <c r="B2096">
        <v>801</v>
      </c>
      <c r="C2096">
        <v>10</v>
      </c>
      <c r="D2096">
        <v>301</v>
      </c>
      <c r="E2096">
        <v>6</v>
      </c>
      <c r="F2096">
        <v>0</v>
      </c>
      <c r="G2096">
        <v>2092</v>
      </c>
      <c r="H2096" s="17" t="s">
        <v>618</v>
      </c>
      <c r="I2096">
        <v>40</v>
      </c>
      <c r="J2096">
        <v>0</v>
      </c>
      <c r="K2096" s="17" t="s">
        <v>4915</v>
      </c>
      <c r="L2096" s="1">
        <v>44644</v>
      </c>
      <c r="M2096">
        <v>184000</v>
      </c>
      <c r="N2096" s="17" t="s">
        <v>437</v>
      </c>
      <c r="O2096">
        <v>8333</v>
      </c>
      <c r="P2096" s="17" t="s">
        <v>438</v>
      </c>
      <c r="Q2096">
        <v>0</v>
      </c>
      <c r="R2096" s="17" t="s">
        <v>439</v>
      </c>
      <c r="S2096" s="17" t="s">
        <v>440</v>
      </c>
      <c r="T2096" s="17" t="s">
        <v>438</v>
      </c>
      <c r="U2096">
        <v>50</v>
      </c>
      <c r="V2096">
        <v>2022</v>
      </c>
      <c r="W2096" s="17" t="s">
        <v>4916</v>
      </c>
      <c r="X2096" s="17" t="s">
        <v>465</v>
      </c>
      <c r="Y2096">
        <v>1</v>
      </c>
      <c r="Z2096" s="17" t="s">
        <v>443</v>
      </c>
      <c r="AA2096" s="17" t="s">
        <v>443</v>
      </c>
      <c r="AB2096" s="17" t="s">
        <v>444</v>
      </c>
      <c r="AC2096">
        <v>0</v>
      </c>
      <c r="AD2096">
        <v>0</v>
      </c>
      <c r="AE2096">
        <v>0</v>
      </c>
      <c r="AF2096">
        <v>2022</v>
      </c>
      <c r="AG2096" s="1">
        <v>44562</v>
      </c>
      <c r="AH2096" s="1">
        <v>44773</v>
      </c>
      <c r="AI2096" s="1">
        <v>44785</v>
      </c>
      <c r="AJ2096" s="17" t="s">
        <v>34</v>
      </c>
      <c r="AK2096" s="17" t="s">
        <v>35</v>
      </c>
      <c r="AL2096" s="17" t="s">
        <v>10388</v>
      </c>
      <c r="AM2096" s="17">
        <f>MONTH(EMPENHO[[#This Row],[data_empenho]])</f>
        <v>3</v>
      </c>
    </row>
    <row r="2097" spans="1:39" x14ac:dyDescent="0.25">
      <c r="A2097">
        <v>8</v>
      </c>
      <c r="B2097">
        <v>801</v>
      </c>
      <c r="C2097">
        <v>10</v>
      </c>
      <c r="D2097">
        <v>301</v>
      </c>
      <c r="E2097">
        <v>6</v>
      </c>
      <c r="F2097">
        <v>0</v>
      </c>
      <c r="G2097">
        <v>2092</v>
      </c>
      <c r="H2097" s="17" t="s">
        <v>618</v>
      </c>
      <c r="I2097">
        <v>40</v>
      </c>
      <c r="J2097">
        <v>0</v>
      </c>
      <c r="K2097" s="17" t="s">
        <v>4915</v>
      </c>
      <c r="L2097" s="1">
        <v>44663</v>
      </c>
      <c r="M2097">
        <v>-184000</v>
      </c>
      <c r="N2097" s="17" t="s">
        <v>451</v>
      </c>
      <c r="O2097">
        <v>8333</v>
      </c>
      <c r="P2097" s="17" t="s">
        <v>438</v>
      </c>
      <c r="Q2097">
        <v>0</v>
      </c>
      <c r="R2097" s="17" t="s">
        <v>439</v>
      </c>
      <c r="S2097" s="17" t="s">
        <v>440</v>
      </c>
      <c r="T2097" s="17" t="s">
        <v>438</v>
      </c>
      <c r="U2097">
        <v>50</v>
      </c>
      <c r="V2097">
        <v>2022</v>
      </c>
      <c r="W2097" s="17" t="s">
        <v>5962</v>
      </c>
      <c r="X2097" s="17" t="s">
        <v>465</v>
      </c>
      <c r="Y2097">
        <v>1</v>
      </c>
      <c r="Z2097" s="17" t="s">
        <v>443</v>
      </c>
      <c r="AA2097" s="17" t="s">
        <v>443</v>
      </c>
      <c r="AB2097" s="17" t="s">
        <v>444</v>
      </c>
      <c r="AC2097">
        <v>0</v>
      </c>
      <c r="AD2097">
        <v>0</v>
      </c>
      <c r="AE2097">
        <v>0</v>
      </c>
      <c r="AF2097">
        <v>2022</v>
      </c>
      <c r="AG2097" s="1">
        <v>44562</v>
      </c>
      <c r="AH2097" s="1">
        <v>44773</v>
      </c>
      <c r="AI2097" s="1">
        <v>44785</v>
      </c>
      <c r="AJ2097" s="17" t="s">
        <v>34</v>
      </c>
      <c r="AK2097" s="17" t="s">
        <v>35</v>
      </c>
      <c r="AL2097" s="17" t="s">
        <v>10388</v>
      </c>
      <c r="AM2097" s="17">
        <f>MONTH(EMPENHO[[#This Row],[data_empenho]])</f>
        <v>4</v>
      </c>
    </row>
    <row r="2098" spans="1:39" x14ac:dyDescent="0.25">
      <c r="A2098">
        <v>8</v>
      </c>
      <c r="B2098">
        <v>801</v>
      </c>
      <c r="C2098">
        <v>10</v>
      </c>
      <c r="D2098">
        <v>301</v>
      </c>
      <c r="E2098">
        <v>6</v>
      </c>
      <c r="F2098">
        <v>0</v>
      </c>
      <c r="G2098">
        <v>2092</v>
      </c>
      <c r="H2098" s="17" t="s">
        <v>618</v>
      </c>
      <c r="I2098">
        <v>4500</v>
      </c>
      <c r="J2098">
        <v>0</v>
      </c>
      <c r="K2098" s="17" t="s">
        <v>4917</v>
      </c>
      <c r="L2098" s="1">
        <v>44644</v>
      </c>
      <c r="M2098">
        <v>46000</v>
      </c>
      <c r="N2098" s="17" t="s">
        <v>437</v>
      </c>
      <c r="O2098">
        <v>8333</v>
      </c>
      <c r="P2098" s="17" t="s">
        <v>438</v>
      </c>
      <c r="Q2098">
        <v>0</v>
      </c>
      <c r="R2098" s="17" t="s">
        <v>439</v>
      </c>
      <c r="S2098" s="17" t="s">
        <v>440</v>
      </c>
      <c r="T2098" s="17" t="s">
        <v>438</v>
      </c>
      <c r="U2098">
        <v>50</v>
      </c>
      <c r="V2098">
        <v>2022</v>
      </c>
      <c r="W2098" s="17" t="s">
        <v>4918</v>
      </c>
      <c r="X2098" s="17" t="s">
        <v>465</v>
      </c>
      <c r="Y2098">
        <v>1</v>
      </c>
      <c r="Z2098" s="17" t="s">
        <v>443</v>
      </c>
      <c r="AA2098" s="17" t="s">
        <v>443</v>
      </c>
      <c r="AB2098" s="17" t="s">
        <v>444</v>
      </c>
      <c r="AC2098">
        <v>0</v>
      </c>
      <c r="AD2098">
        <v>0</v>
      </c>
      <c r="AE2098">
        <v>0</v>
      </c>
      <c r="AF2098">
        <v>2022</v>
      </c>
      <c r="AG2098" s="1">
        <v>44562</v>
      </c>
      <c r="AH2098" s="1">
        <v>44773</v>
      </c>
      <c r="AI2098" s="1">
        <v>44785</v>
      </c>
      <c r="AJ2098" s="17" t="s">
        <v>34</v>
      </c>
      <c r="AK2098" s="17" t="s">
        <v>35</v>
      </c>
      <c r="AL2098" s="17" t="s">
        <v>10388</v>
      </c>
      <c r="AM2098" s="17">
        <f>MONTH(EMPENHO[[#This Row],[data_empenho]])</f>
        <v>3</v>
      </c>
    </row>
    <row r="2099" spans="1:39" x14ac:dyDescent="0.25">
      <c r="A2099">
        <v>8</v>
      </c>
      <c r="B2099">
        <v>801</v>
      </c>
      <c r="C2099">
        <v>10</v>
      </c>
      <c r="D2099">
        <v>301</v>
      </c>
      <c r="E2099">
        <v>6</v>
      </c>
      <c r="F2099">
        <v>0</v>
      </c>
      <c r="G2099">
        <v>2092</v>
      </c>
      <c r="H2099" s="17" t="s">
        <v>618</v>
      </c>
      <c r="I2099">
        <v>4500</v>
      </c>
      <c r="J2099">
        <v>0</v>
      </c>
      <c r="K2099" s="17" t="s">
        <v>4917</v>
      </c>
      <c r="L2099" s="1">
        <v>44663</v>
      </c>
      <c r="M2099">
        <v>-46000</v>
      </c>
      <c r="N2099" s="17" t="s">
        <v>451</v>
      </c>
      <c r="O2099">
        <v>8333</v>
      </c>
      <c r="P2099" s="17" t="s">
        <v>438</v>
      </c>
      <c r="Q2099">
        <v>0</v>
      </c>
      <c r="R2099" s="17" t="s">
        <v>439</v>
      </c>
      <c r="S2099" s="17" t="s">
        <v>440</v>
      </c>
      <c r="T2099" s="17" t="s">
        <v>438</v>
      </c>
      <c r="U2099">
        <v>50</v>
      </c>
      <c r="V2099">
        <v>2022</v>
      </c>
      <c r="W2099" s="17" t="s">
        <v>5963</v>
      </c>
      <c r="X2099" s="17" t="s">
        <v>465</v>
      </c>
      <c r="Y2099">
        <v>1</v>
      </c>
      <c r="Z2099" s="17" t="s">
        <v>443</v>
      </c>
      <c r="AA2099" s="17" t="s">
        <v>443</v>
      </c>
      <c r="AB2099" s="17" t="s">
        <v>444</v>
      </c>
      <c r="AC2099">
        <v>0</v>
      </c>
      <c r="AD2099">
        <v>0</v>
      </c>
      <c r="AE2099">
        <v>0</v>
      </c>
      <c r="AF2099">
        <v>2022</v>
      </c>
      <c r="AG2099" s="1">
        <v>44562</v>
      </c>
      <c r="AH2099" s="1">
        <v>44773</v>
      </c>
      <c r="AI2099" s="1">
        <v>44785</v>
      </c>
      <c r="AJ2099" s="17" t="s">
        <v>34</v>
      </c>
      <c r="AK2099" s="17" t="s">
        <v>35</v>
      </c>
      <c r="AL2099" s="17" t="s">
        <v>10388</v>
      </c>
      <c r="AM2099" s="17">
        <f>MONTH(EMPENHO[[#This Row],[data_empenho]])</f>
        <v>4</v>
      </c>
    </row>
    <row r="2100" spans="1:39" x14ac:dyDescent="0.25">
      <c r="A2100">
        <v>5</v>
      </c>
      <c r="B2100">
        <v>502</v>
      </c>
      <c r="C2100">
        <v>12</v>
      </c>
      <c r="D2100">
        <v>782</v>
      </c>
      <c r="E2100">
        <v>2</v>
      </c>
      <c r="F2100">
        <v>0</v>
      </c>
      <c r="G2100">
        <v>2035</v>
      </c>
      <c r="H2100" s="17" t="s">
        <v>860</v>
      </c>
      <c r="I2100">
        <v>20</v>
      </c>
      <c r="J2100">
        <v>0</v>
      </c>
      <c r="K2100" s="17" t="s">
        <v>4919</v>
      </c>
      <c r="L2100" s="1">
        <v>44644</v>
      </c>
      <c r="M2100">
        <v>4601</v>
      </c>
      <c r="N2100" s="17" t="s">
        <v>437</v>
      </c>
      <c r="O2100">
        <v>5965</v>
      </c>
      <c r="P2100" s="17" t="s">
        <v>438</v>
      </c>
      <c r="Q2100">
        <v>0</v>
      </c>
      <c r="R2100" s="17" t="s">
        <v>480</v>
      </c>
      <c r="S2100" s="17" t="s">
        <v>653</v>
      </c>
      <c r="T2100" s="17" t="s">
        <v>438</v>
      </c>
      <c r="U2100">
        <v>53</v>
      </c>
      <c r="V2100">
        <v>2021</v>
      </c>
      <c r="W2100" s="17" t="s">
        <v>4920</v>
      </c>
      <c r="X2100" s="17" t="s">
        <v>482</v>
      </c>
      <c r="Y2100">
        <v>6</v>
      </c>
      <c r="Z2100" s="17" t="s">
        <v>443</v>
      </c>
      <c r="AA2100" s="17" t="s">
        <v>443</v>
      </c>
      <c r="AB2100" s="17" t="s">
        <v>444</v>
      </c>
      <c r="AC2100">
        <v>0</v>
      </c>
      <c r="AD2100">
        <v>0</v>
      </c>
      <c r="AE2100">
        <v>0</v>
      </c>
      <c r="AF2100">
        <v>2022</v>
      </c>
      <c r="AG2100" s="1">
        <v>44562</v>
      </c>
      <c r="AH2100" s="1">
        <v>44773</v>
      </c>
      <c r="AI2100" s="1">
        <v>44785</v>
      </c>
      <c r="AJ2100" s="17" t="s">
        <v>34</v>
      </c>
      <c r="AK2100" s="17" t="s">
        <v>35</v>
      </c>
      <c r="AL2100" s="17" t="s">
        <v>10388</v>
      </c>
      <c r="AM2100" s="17">
        <f>MONTH(EMPENHO[[#This Row],[data_empenho]])</f>
        <v>3</v>
      </c>
    </row>
    <row r="2101" spans="1:39" x14ac:dyDescent="0.25">
      <c r="A2101">
        <v>8</v>
      </c>
      <c r="B2101">
        <v>801</v>
      </c>
      <c r="C2101">
        <v>10</v>
      </c>
      <c r="D2101">
        <v>303</v>
      </c>
      <c r="E2101">
        <v>8</v>
      </c>
      <c r="F2101">
        <v>0</v>
      </c>
      <c r="G2101">
        <v>2101</v>
      </c>
      <c r="H2101" s="17" t="s">
        <v>1060</v>
      </c>
      <c r="I2101">
        <v>40</v>
      </c>
      <c r="J2101">
        <v>0</v>
      </c>
      <c r="K2101" s="17" t="s">
        <v>4921</v>
      </c>
      <c r="L2101" s="1">
        <v>44644</v>
      </c>
      <c r="M2101">
        <v>300</v>
      </c>
      <c r="N2101" s="17" t="s">
        <v>437</v>
      </c>
      <c r="O2101">
        <v>5613</v>
      </c>
      <c r="P2101" s="17" t="s">
        <v>438</v>
      </c>
      <c r="Q2101">
        <v>0</v>
      </c>
      <c r="R2101" s="17" t="s">
        <v>439</v>
      </c>
      <c r="S2101" s="17" t="s">
        <v>440</v>
      </c>
      <c r="T2101" s="17" t="s">
        <v>438</v>
      </c>
      <c r="U2101">
        <v>0</v>
      </c>
      <c r="V2101">
        <v>0</v>
      </c>
      <c r="W2101" s="17" t="s">
        <v>4922</v>
      </c>
      <c r="X2101" s="17" t="s">
        <v>442</v>
      </c>
      <c r="Y2101">
        <v>0</v>
      </c>
      <c r="Z2101" s="17" t="s">
        <v>443</v>
      </c>
      <c r="AA2101" s="17" t="s">
        <v>443</v>
      </c>
      <c r="AB2101" s="17" t="s">
        <v>444</v>
      </c>
      <c r="AC2101">
        <v>0</v>
      </c>
      <c r="AD2101">
        <v>0</v>
      </c>
      <c r="AE2101">
        <v>0</v>
      </c>
      <c r="AF2101">
        <v>2022</v>
      </c>
      <c r="AG2101" s="1">
        <v>44562</v>
      </c>
      <c r="AH2101" s="1">
        <v>44773</v>
      </c>
      <c r="AI2101" s="1">
        <v>44785</v>
      </c>
      <c r="AJ2101" s="17" t="s">
        <v>34</v>
      </c>
      <c r="AK2101" s="17" t="s">
        <v>35</v>
      </c>
      <c r="AL2101" s="17" t="s">
        <v>10388</v>
      </c>
      <c r="AM2101" s="17">
        <f>MONTH(EMPENHO[[#This Row],[data_empenho]])</f>
        <v>3</v>
      </c>
    </row>
    <row r="2102" spans="1:39" x14ac:dyDescent="0.25">
      <c r="A2102">
        <v>8</v>
      </c>
      <c r="B2102">
        <v>801</v>
      </c>
      <c r="C2102">
        <v>10</v>
      </c>
      <c r="D2102">
        <v>303</v>
      </c>
      <c r="E2102">
        <v>8</v>
      </c>
      <c r="F2102">
        <v>0</v>
      </c>
      <c r="G2102">
        <v>2101</v>
      </c>
      <c r="H2102" s="17" t="s">
        <v>1060</v>
      </c>
      <c r="I2102">
        <v>40</v>
      </c>
      <c r="J2102">
        <v>0</v>
      </c>
      <c r="K2102" s="17" t="s">
        <v>4923</v>
      </c>
      <c r="L2102" s="1">
        <v>44644</v>
      </c>
      <c r="M2102">
        <v>240</v>
      </c>
      <c r="N2102" s="17" t="s">
        <v>437</v>
      </c>
      <c r="O2102">
        <v>5931</v>
      </c>
      <c r="P2102" s="17" t="s">
        <v>438</v>
      </c>
      <c r="Q2102">
        <v>0</v>
      </c>
      <c r="R2102" s="17" t="s">
        <v>439</v>
      </c>
      <c r="S2102" s="17" t="s">
        <v>440</v>
      </c>
      <c r="T2102" s="17" t="s">
        <v>438</v>
      </c>
      <c r="U2102">
        <v>0</v>
      </c>
      <c r="V2102">
        <v>0</v>
      </c>
      <c r="W2102" s="17" t="s">
        <v>4924</v>
      </c>
      <c r="X2102" s="17" t="s">
        <v>442</v>
      </c>
      <c r="Y2102">
        <v>0</v>
      </c>
      <c r="Z2102" s="17" t="s">
        <v>443</v>
      </c>
      <c r="AA2102" s="17" t="s">
        <v>443</v>
      </c>
      <c r="AB2102" s="17" t="s">
        <v>444</v>
      </c>
      <c r="AC2102">
        <v>0</v>
      </c>
      <c r="AD2102">
        <v>0</v>
      </c>
      <c r="AE2102">
        <v>0</v>
      </c>
      <c r="AF2102">
        <v>2022</v>
      </c>
      <c r="AG2102" s="1">
        <v>44562</v>
      </c>
      <c r="AH2102" s="1">
        <v>44773</v>
      </c>
      <c r="AI2102" s="1">
        <v>44785</v>
      </c>
      <c r="AJ2102" s="17" t="s">
        <v>34</v>
      </c>
      <c r="AK2102" s="17" t="s">
        <v>35</v>
      </c>
      <c r="AL2102" s="17" t="s">
        <v>10388</v>
      </c>
      <c r="AM2102" s="17">
        <f>MONTH(EMPENHO[[#This Row],[data_empenho]])</f>
        <v>3</v>
      </c>
    </row>
    <row r="2103" spans="1:39" x14ac:dyDescent="0.25">
      <c r="A2103">
        <v>10</v>
      </c>
      <c r="B2103">
        <v>1004</v>
      </c>
      <c r="C2103">
        <v>17</v>
      </c>
      <c r="D2103">
        <v>511</v>
      </c>
      <c r="E2103">
        <v>12</v>
      </c>
      <c r="F2103">
        <v>0</v>
      </c>
      <c r="G2103">
        <v>2059</v>
      </c>
      <c r="H2103" s="17" t="s">
        <v>2043</v>
      </c>
      <c r="I2103">
        <v>1</v>
      </c>
      <c r="J2103">
        <v>0</v>
      </c>
      <c r="K2103" s="17" t="s">
        <v>4925</v>
      </c>
      <c r="L2103" s="1">
        <v>44644</v>
      </c>
      <c r="M2103">
        <v>240</v>
      </c>
      <c r="N2103" s="17" t="s">
        <v>437</v>
      </c>
      <c r="O2103">
        <v>8389</v>
      </c>
      <c r="P2103" s="17" t="s">
        <v>438</v>
      </c>
      <c r="Q2103">
        <v>0</v>
      </c>
      <c r="R2103" s="17" t="s">
        <v>439</v>
      </c>
      <c r="S2103" s="17" t="s">
        <v>440</v>
      </c>
      <c r="T2103" s="17" t="s">
        <v>438</v>
      </c>
      <c r="U2103">
        <v>0</v>
      </c>
      <c r="V2103">
        <v>0</v>
      </c>
      <c r="W2103" s="17" t="s">
        <v>4926</v>
      </c>
      <c r="X2103" s="17" t="s">
        <v>465</v>
      </c>
      <c r="Y2103">
        <v>1</v>
      </c>
      <c r="Z2103" s="17" t="s">
        <v>443</v>
      </c>
      <c r="AA2103" s="17" t="s">
        <v>443</v>
      </c>
      <c r="AB2103" s="17" t="s">
        <v>444</v>
      </c>
      <c r="AC2103">
        <v>0</v>
      </c>
      <c r="AD2103">
        <v>0</v>
      </c>
      <c r="AE2103">
        <v>0</v>
      </c>
      <c r="AF2103">
        <v>2022</v>
      </c>
      <c r="AG2103" s="1">
        <v>44562</v>
      </c>
      <c r="AH2103" s="1">
        <v>44773</v>
      </c>
      <c r="AI2103" s="1">
        <v>44785</v>
      </c>
      <c r="AJ2103" s="17" t="s">
        <v>34</v>
      </c>
      <c r="AK2103" s="17" t="s">
        <v>35</v>
      </c>
      <c r="AL2103" s="17" t="s">
        <v>10388</v>
      </c>
      <c r="AM2103" s="17">
        <f>MONTH(EMPENHO[[#This Row],[data_empenho]])</f>
        <v>3</v>
      </c>
    </row>
    <row r="2104" spans="1:39" x14ac:dyDescent="0.25">
      <c r="A2104">
        <v>6</v>
      </c>
      <c r="B2104">
        <v>603</v>
      </c>
      <c r="C2104">
        <v>26</v>
      </c>
      <c r="D2104">
        <v>782</v>
      </c>
      <c r="E2104">
        <v>17</v>
      </c>
      <c r="F2104">
        <v>0</v>
      </c>
      <c r="G2104">
        <v>2073</v>
      </c>
      <c r="H2104" s="17" t="s">
        <v>828</v>
      </c>
      <c r="I2104">
        <v>1</v>
      </c>
      <c r="J2104">
        <v>0</v>
      </c>
      <c r="K2104" s="17" t="s">
        <v>4927</v>
      </c>
      <c r="L2104" s="1">
        <v>44644</v>
      </c>
      <c r="M2104">
        <v>60</v>
      </c>
      <c r="N2104" s="17" t="s">
        <v>437</v>
      </c>
      <c r="O2104">
        <v>5619</v>
      </c>
      <c r="P2104" s="17" t="s">
        <v>438</v>
      </c>
      <c r="Q2104">
        <v>0</v>
      </c>
      <c r="R2104" s="17" t="s">
        <v>439</v>
      </c>
      <c r="S2104" s="17" t="s">
        <v>440</v>
      </c>
      <c r="T2104" s="17" t="s">
        <v>438</v>
      </c>
      <c r="U2104">
        <v>0</v>
      </c>
      <c r="V2104">
        <v>0</v>
      </c>
      <c r="W2104" s="17" t="s">
        <v>4928</v>
      </c>
      <c r="X2104" s="17" t="s">
        <v>465</v>
      </c>
      <c r="Y2104">
        <v>1</v>
      </c>
      <c r="Z2104" s="17" t="s">
        <v>443</v>
      </c>
      <c r="AA2104" s="17" t="s">
        <v>443</v>
      </c>
      <c r="AB2104" s="17" t="s">
        <v>444</v>
      </c>
      <c r="AC2104">
        <v>0</v>
      </c>
      <c r="AD2104">
        <v>0</v>
      </c>
      <c r="AE2104">
        <v>0</v>
      </c>
      <c r="AF2104">
        <v>2022</v>
      </c>
      <c r="AG2104" s="1">
        <v>44562</v>
      </c>
      <c r="AH2104" s="1">
        <v>44773</v>
      </c>
      <c r="AI2104" s="1">
        <v>44785</v>
      </c>
      <c r="AJ2104" s="17" t="s">
        <v>34</v>
      </c>
      <c r="AK2104" s="17" t="s">
        <v>35</v>
      </c>
      <c r="AL2104" s="17" t="s">
        <v>10388</v>
      </c>
      <c r="AM2104" s="17">
        <f>MONTH(EMPENHO[[#This Row],[data_empenho]])</f>
        <v>3</v>
      </c>
    </row>
    <row r="2105" spans="1:39" x14ac:dyDescent="0.25">
      <c r="A2105">
        <v>6</v>
      </c>
      <c r="B2105">
        <v>603</v>
      </c>
      <c r="C2105">
        <v>26</v>
      </c>
      <c r="D2105">
        <v>782</v>
      </c>
      <c r="E2105">
        <v>17</v>
      </c>
      <c r="F2105">
        <v>0</v>
      </c>
      <c r="G2105">
        <v>2073</v>
      </c>
      <c r="H2105" s="17" t="s">
        <v>860</v>
      </c>
      <c r="I2105">
        <v>1</v>
      </c>
      <c r="J2105">
        <v>0</v>
      </c>
      <c r="K2105" s="17" t="s">
        <v>4929</v>
      </c>
      <c r="L2105" s="1">
        <v>44644</v>
      </c>
      <c r="M2105">
        <v>70</v>
      </c>
      <c r="N2105" s="17" t="s">
        <v>437</v>
      </c>
      <c r="O2105">
        <v>5619</v>
      </c>
      <c r="P2105" s="17" t="s">
        <v>438</v>
      </c>
      <c r="Q2105">
        <v>0</v>
      </c>
      <c r="R2105" s="17" t="s">
        <v>439</v>
      </c>
      <c r="S2105" s="17" t="s">
        <v>440</v>
      </c>
      <c r="T2105" s="17" t="s">
        <v>438</v>
      </c>
      <c r="U2105">
        <v>0</v>
      </c>
      <c r="V2105">
        <v>0</v>
      </c>
      <c r="W2105" s="17" t="s">
        <v>4930</v>
      </c>
      <c r="X2105" s="17" t="s">
        <v>465</v>
      </c>
      <c r="Y2105">
        <v>1</v>
      </c>
      <c r="Z2105" s="17" t="s">
        <v>443</v>
      </c>
      <c r="AA2105" s="17" t="s">
        <v>443</v>
      </c>
      <c r="AB2105" s="17" t="s">
        <v>444</v>
      </c>
      <c r="AC2105">
        <v>0</v>
      </c>
      <c r="AD2105">
        <v>0</v>
      </c>
      <c r="AE2105">
        <v>0</v>
      </c>
      <c r="AF2105">
        <v>2022</v>
      </c>
      <c r="AG2105" s="1">
        <v>44562</v>
      </c>
      <c r="AH2105" s="1">
        <v>44773</v>
      </c>
      <c r="AI2105" s="1">
        <v>44785</v>
      </c>
      <c r="AJ2105" s="17" t="s">
        <v>34</v>
      </c>
      <c r="AK2105" s="17" t="s">
        <v>35</v>
      </c>
      <c r="AL2105" s="17" t="s">
        <v>10388</v>
      </c>
      <c r="AM2105" s="17">
        <f>MONTH(EMPENHO[[#This Row],[data_empenho]])</f>
        <v>3</v>
      </c>
    </row>
    <row r="2106" spans="1:39" x14ac:dyDescent="0.25">
      <c r="A2106">
        <v>6</v>
      </c>
      <c r="B2106">
        <v>603</v>
      </c>
      <c r="C2106">
        <v>26</v>
      </c>
      <c r="D2106">
        <v>782</v>
      </c>
      <c r="E2106">
        <v>17</v>
      </c>
      <c r="F2106">
        <v>0</v>
      </c>
      <c r="G2106">
        <v>2073</v>
      </c>
      <c r="H2106" s="17" t="s">
        <v>698</v>
      </c>
      <c r="I2106">
        <v>1</v>
      </c>
      <c r="J2106">
        <v>0</v>
      </c>
      <c r="K2106" s="17" t="s">
        <v>4931</v>
      </c>
      <c r="L2106" s="1">
        <v>44644</v>
      </c>
      <c r="M2106">
        <v>1290</v>
      </c>
      <c r="N2106" s="17" t="s">
        <v>437</v>
      </c>
      <c r="O2106">
        <v>143</v>
      </c>
      <c r="P2106" s="17" t="s">
        <v>438</v>
      </c>
      <c r="Q2106">
        <v>0</v>
      </c>
      <c r="R2106" s="17" t="s">
        <v>439</v>
      </c>
      <c r="S2106" s="17" t="s">
        <v>440</v>
      </c>
      <c r="T2106" s="17" t="s">
        <v>438</v>
      </c>
      <c r="U2106">
        <v>0</v>
      </c>
      <c r="V2106">
        <v>0</v>
      </c>
      <c r="W2106" s="17" t="s">
        <v>4932</v>
      </c>
      <c r="X2106" s="17" t="s">
        <v>465</v>
      </c>
      <c r="Y2106">
        <v>1</v>
      </c>
      <c r="Z2106" s="17" t="s">
        <v>443</v>
      </c>
      <c r="AA2106" s="17" t="s">
        <v>443</v>
      </c>
      <c r="AB2106" s="17" t="s">
        <v>444</v>
      </c>
      <c r="AC2106">
        <v>0</v>
      </c>
      <c r="AD2106">
        <v>0</v>
      </c>
      <c r="AE2106">
        <v>0</v>
      </c>
      <c r="AF2106">
        <v>2022</v>
      </c>
      <c r="AG2106" s="1">
        <v>44562</v>
      </c>
      <c r="AH2106" s="1">
        <v>44773</v>
      </c>
      <c r="AI2106" s="1">
        <v>44785</v>
      </c>
      <c r="AJ2106" s="17" t="s">
        <v>34</v>
      </c>
      <c r="AK2106" s="17" t="s">
        <v>35</v>
      </c>
      <c r="AL2106" s="17" t="s">
        <v>10388</v>
      </c>
      <c r="AM2106" s="17">
        <f>MONTH(EMPENHO[[#This Row],[data_empenho]])</f>
        <v>3</v>
      </c>
    </row>
    <row r="2107" spans="1:39" x14ac:dyDescent="0.25">
      <c r="A2107">
        <v>4</v>
      </c>
      <c r="B2107">
        <v>401</v>
      </c>
      <c r="C2107">
        <v>4</v>
      </c>
      <c r="D2107">
        <v>123</v>
      </c>
      <c r="E2107">
        <v>1</v>
      </c>
      <c r="F2107">
        <v>0</v>
      </c>
      <c r="G2107">
        <v>2075</v>
      </c>
      <c r="H2107" s="17" t="s">
        <v>714</v>
      </c>
      <c r="I2107">
        <v>1</v>
      </c>
      <c r="J2107">
        <v>0</v>
      </c>
      <c r="K2107" s="17" t="s">
        <v>4933</v>
      </c>
      <c r="L2107" s="1">
        <v>44644</v>
      </c>
      <c r="M2107">
        <v>21730</v>
      </c>
      <c r="N2107" s="17" t="s">
        <v>437</v>
      </c>
      <c r="O2107">
        <v>8388</v>
      </c>
      <c r="P2107" s="17" t="s">
        <v>438</v>
      </c>
      <c r="Q2107">
        <v>0</v>
      </c>
      <c r="R2107" s="17" t="s">
        <v>584</v>
      </c>
      <c r="S2107" s="17" t="s">
        <v>440</v>
      </c>
      <c r="T2107" s="17" t="s">
        <v>438</v>
      </c>
      <c r="U2107">
        <v>9</v>
      </c>
      <c r="V2107">
        <v>2022</v>
      </c>
      <c r="W2107" s="17" t="s">
        <v>4934</v>
      </c>
      <c r="X2107" s="17" t="s">
        <v>586</v>
      </c>
      <c r="Y2107">
        <v>1</v>
      </c>
      <c r="Z2107" s="17" t="s">
        <v>443</v>
      </c>
      <c r="AA2107" s="17" t="s">
        <v>443</v>
      </c>
      <c r="AB2107" s="17" t="s">
        <v>444</v>
      </c>
      <c r="AC2107">
        <v>0</v>
      </c>
      <c r="AD2107">
        <v>0</v>
      </c>
      <c r="AE2107">
        <v>0</v>
      </c>
      <c r="AF2107">
        <v>2022</v>
      </c>
      <c r="AG2107" s="1">
        <v>44562</v>
      </c>
      <c r="AH2107" s="1">
        <v>44773</v>
      </c>
      <c r="AI2107" s="1">
        <v>44785</v>
      </c>
      <c r="AJ2107" s="17" t="s">
        <v>34</v>
      </c>
      <c r="AK2107" s="17" t="s">
        <v>35</v>
      </c>
      <c r="AL2107" s="17" t="s">
        <v>10388</v>
      </c>
      <c r="AM2107" s="17">
        <f>MONTH(EMPENHO[[#This Row],[data_empenho]])</f>
        <v>3</v>
      </c>
    </row>
    <row r="2108" spans="1:39" x14ac:dyDescent="0.25">
      <c r="A2108">
        <v>4</v>
      </c>
      <c r="B2108">
        <v>401</v>
      </c>
      <c r="C2108">
        <v>4</v>
      </c>
      <c r="D2108">
        <v>123</v>
      </c>
      <c r="E2108">
        <v>1</v>
      </c>
      <c r="F2108">
        <v>0</v>
      </c>
      <c r="G2108">
        <v>2075</v>
      </c>
      <c r="H2108" s="17" t="s">
        <v>779</v>
      </c>
      <c r="I2108">
        <v>1</v>
      </c>
      <c r="J2108">
        <v>0</v>
      </c>
      <c r="K2108" s="17" t="s">
        <v>4935</v>
      </c>
      <c r="L2108" s="1">
        <v>44644</v>
      </c>
      <c r="M2108">
        <v>599</v>
      </c>
      <c r="N2108" s="17" t="s">
        <v>437</v>
      </c>
      <c r="O2108">
        <v>5044</v>
      </c>
      <c r="P2108" s="17" t="s">
        <v>438</v>
      </c>
      <c r="Q2108">
        <v>0</v>
      </c>
      <c r="R2108" s="17" t="s">
        <v>439</v>
      </c>
      <c r="S2108" s="17" t="s">
        <v>440</v>
      </c>
      <c r="T2108" s="17" t="s">
        <v>438</v>
      </c>
      <c r="U2108">
        <v>0</v>
      </c>
      <c r="V2108">
        <v>0</v>
      </c>
      <c r="W2108" s="17" t="s">
        <v>4936</v>
      </c>
      <c r="X2108" s="17" t="s">
        <v>465</v>
      </c>
      <c r="Y2108">
        <v>1</v>
      </c>
      <c r="Z2108" s="17" t="s">
        <v>443</v>
      </c>
      <c r="AA2108" s="17" t="s">
        <v>443</v>
      </c>
      <c r="AB2108" s="17" t="s">
        <v>444</v>
      </c>
      <c r="AC2108">
        <v>0</v>
      </c>
      <c r="AD2108">
        <v>0</v>
      </c>
      <c r="AE2108">
        <v>0</v>
      </c>
      <c r="AF2108">
        <v>2022</v>
      </c>
      <c r="AG2108" s="1">
        <v>44562</v>
      </c>
      <c r="AH2108" s="1">
        <v>44773</v>
      </c>
      <c r="AI2108" s="1">
        <v>44785</v>
      </c>
      <c r="AJ2108" s="17" t="s">
        <v>34</v>
      </c>
      <c r="AK2108" s="17" t="s">
        <v>35</v>
      </c>
      <c r="AL2108" s="17" t="s">
        <v>10388</v>
      </c>
      <c r="AM2108" s="17">
        <f>MONTH(EMPENHO[[#This Row],[data_empenho]])</f>
        <v>3</v>
      </c>
    </row>
    <row r="2109" spans="1:39" x14ac:dyDescent="0.25">
      <c r="A2109">
        <v>2</v>
      </c>
      <c r="B2109">
        <v>203</v>
      </c>
      <c r="C2109">
        <v>4</v>
      </c>
      <c r="D2109">
        <v>122</v>
      </c>
      <c r="E2109">
        <v>1</v>
      </c>
      <c r="F2109">
        <v>0</v>
      </c>
      <c r="G2109">
        <v>2081</v>
      </c>
      <c r="H2109" s="17" t="s">
        <v>779</v>
      </c>
      <c r="I2109">
        <v>1</v>
      </c>
      <c r="J2109">
        <v>0</v>
      </c>
      <c r="K2109" s="17" t="s">
        <v>4937</v>
      </c>
      <c r="L2109" s="1">
        <v>44644</v>
      </c>
      <c r="M2109">
        <v>1198</v>
      </c>
      <c r="N2109" s="17" t="s">
        <v>437</v>
      </c>
      <c r="O2109">
        <v>5044</v>
      </c>
      <c r="P2109" s="17" t="s">
        <v>438</v>
      </c>
      <c r="Q2109">
        <v>0</v>
      </c>
      <c r="R2109" s="17" t="s">
        <v>439</v>
      </c>
      <c r="S2109" s="17" t="s">
        <v>440</v>
      </c>
      <c r="T2109" s="17" t="s">
        <v>438</v>
      </c>
      <c r="U2109">
        <v>0</v>
      </c>
      <c r="V2109">
        <v>0</v>
      </c>
      <c r="W2109" s="17" t="s">
        <v>4938</v>
      </c>
      <c r="X2109" s="17" t="s">
        <v>465</v>
      </c>
      <c r="Y2109">
        <v>1</v>
      </c>
      <c r="Z2109" s="17" t="s">
        <v>443</v>
      </c>
      <c r="AA2109" s="17" t="s">
        <v>443</v>
      </c>
      <c r="AB2109" s="17" t="s">
        <v>444</v>
      </c>
      <c r="AC2109">
        <v>0</v>
      </c>
      <c r="AD2109">
        <v>0</v>
      </c>
      <c r="AE2109">
        <v>0</v>
      </c>
      <c r="AF2109">
        <v>2022</v>
      </c>
      <c r="AG2109" s="1">
        <v>44562</v>
      </c>
      <c r="AH2109" s="1">
        <v>44773</v>
      </c>
      <c r="AI2109" s="1">
        <v>44785</v>
      </c>
      <c r="AJ2109" s="17" t="s">
        <v>34</v>
      </c>
      <c r="AK2109" s="17" t="s">
        <v>35</v>
      </c>
      <c r="AL2109" s="17" t="s">
        <v>10388</v>
      </c>
      <c r="AM2109" s="17">
        <f>MONTH(EMPENHO[[#This Row],[data_empenho]])</f>
        <v>3</v>
      </c>
    </row>
    <row r="2110" spans="1:39" x14ac:dyDescent="0.25">
      <c r="A2110">
        <v>2</v>
      </c>
      <c r="B2110">
        <v>203</v>
      </c>
      <c r="C2110">
        <v>4</v>
      </c>
      <c r="D2110">
        <v>122</v>
      </c>
      <c r="E2110">
        <v>1</v>
      </c>
      <c r="F2110">
        <v>0</v>
      </c>
      <c r="G2110">
        <v>2081</v>
      </c>
      <c r="H2110" s="17" t="s">
        <v>445</v>
      </c>
      <c r="I2110">
        <v>1</v>
      </c>
      <c r="J2110">
        <v>0</v>
      </c>
      <c r="K2110" s="17" t="s">
        <v>4939</v>
      </c>
      <c r="L2110" s="1">
        <v>44644</v>
      </c>
      <c r="M2110">
        <v>1575</v>
      </c>
      <c r="N2110" s="17" t="s">
        <v>437</v>
      </c>
      <c r="O2110">
        <v>8395</v>
      </c>
      <c r="P2110" s="17" t="s">
        <v>438</v>
      </c>
      <c r="Q2110">
        <v>0</v>
      </c>
      <c r="R2110" s="17" t="s">
        <v>439</v>
      </c>
      <c r="S2110" s="17" t="s">
        <v>440</v>
      </c>
      <c r="T2110" s="17" t="s">
        <v>438</v>
      </c>
      <c r="U2110">
        <v>0</v>
      </c>
      <c r="V2110">
        <v>0</v>
      </c>
      <c r="W2110" s="17" t="s">
        <v>4940</v>
      </c>
      <c r="X2110" s="17" t="s">
        <v>442</v>
      </c>
      <c r="Y2110">
        <v>0</v>
      </c>
      <c r="Z2110" s="17" t="s">
        <v>486</v>
      </c>
      <c r="AA2110" s="17" t="s">
        <v>443</v>
      </c>
      <c r="AB2110" s="17" t="s">
        <v>444</v>
      </c>
      <c r="AC2110">
        <v>0</v>
      </c>
      <c r="AD2110">
        <v>0</v>
      </c>
      <c r="AE2110">
        <v>0</v>
      </c>
      <c r="AF2110">
        <v>2022</v>
      </c>
      <c r="AG2110" s="1">
        <v>44562</v>
      </c>
      <c r="AH2110" s="1">
        <v>44773</v>
      </c>
      <c r="AI2110" s="1">
        <v>44785</v>
      </c>
      <c r="AJ2110" s="17" t="s">
        <v>34</v>
      </c>
      <c r="AK2110" s="17" t="s">
        <v>35</v>
      </c>
      <c r="AL2110" s="17" t="s">
        <v>10388</v>
      </c>
      <c r="AM2110" s="17">
        <f>MONTH(EMPENHO[[#This Row],[data_empenho]])</f>
        <v>3</v>
      </c>
    </row>
    <row r="2111" spans="1:39" x14ac:dyDescent="0.25">
      <c r="A2111">
        <v>4</v>
      </c>
      <c r="B2111">
        <v>401</v>
      </c>
      <c r="C2111">
        <v>4</v>
      </c>
      <c r="D2111">
        <v>123</v>
      </c>
      <c r="E2111">
        <v>1</v>
      </c>
      <c r="F2111">
        <v>0</v>
      </c>
      <c r="G2111">
        <v>2075</v>
      </c>
      <c r="H2111" s="17" t="s">
        <v>445</v>
      </c>
      <c r="I2111">
        <v>1</v>
      </c>
      <c r="J2111">
        <v>0</v>
      </c>
      <c r="K2111" s="17" t="s">
        <v>4941</v>
      </c>
      <c r="L2111" s="1">
        <v>44644</v>
      </c>
      <c r="M2111">
        <v>775</v>
      </c>
      <c r="N2111" s="17" t="s">
        <v>437</v>
      </c>
      <c r="O2111">
        <v>7989</v>
      </c>
      <c r="P2111" s="17" t="s">
        <v>438</v>
      </c>
      <c r="Q2111">
        <v>0</v>
      </c>
      <c r="R2111" s="17" t="s">
        <v>439</v>
      </c>
      <c r="S2111" s="17" t="s">
        <v>440</v>
      </c>
      <c r="T2111" s="17" t="s">
        <v>438</v>
      </c>
      <c r="U2111">
        <v>0</v>
      </c>
      <c r="V2111">
        <v>0</v>
      </c>
      <c r="W2111" s="17" t="s">
        <v>4942</v>
      </c>
      <c r="X2111" s="17" t="s">
        <v>442</v>
      </c>
      <c r="Y2111">
        <v>0</v>
      </c>
      <c r="Z2111" s="17" t="s">
        <v>486</v>
      </c>
      <c r="AA2111" s="17" t="s">
        <v>443</v>
      </c>
      <c r="AB2111" s="17" t="s">
        <v>444</v>
      </c>
      <c r="AC2111">
        <v>0</v>
      </c>
      <c r="AD2111">
        <v>0</v>
      </c>
      <c r="AE2111">
        <v>0</v>
      </c>
      <c r="AF2111">
        <v>2022</v>
      </c>
      <c r="AG2111" s="1">
        <v>44562</v>
      </c>
      <c r="AH2111" s="1">
        <v>44773</v>
      </c>
      <c r="AI2111" s="1">
        <v>44785</v>
      </c>
      <c r="AJ2111" s="17" t="s">
        <v>34</v>
      </c>
      <c r="AK2111" s="17" t="s">
        <v>35</v>
      </c>
      <c r="AL2111" s="17" t="s">
        <v>10388</v>
      </c>
      <c r="AM2111" s="17">
        <f>MONTH(EMPENHO[[#This Row],[data_empenho]])</f>
        <v>3</v>
      </c>
    </row>
    <row r="2112" spans="1:39" x14ac:dyDescent="0.25">
      <c r="A2112">
        <v>3</v>
      </c>
      <c r="B2112">
        <v>301</v>
      </c>
      <c r="C2112">
        <v>4</v>
      </c>
      <c r="D2112">
        <v>122</v>
      </c>
      <c r="E2112">
        <v>1</v>
      </c>
      <c r="F2112">
        <v>0</v>
      </c>
      <c r="G2112">
        <v>2067</v>
      </c>
      <c r="H2112" s="17" t="s">
        <v>962</v>
      </c>
      <c r="I2112">
        <v>1</v>
      </c>
      <c r="J2112">
        <v>0</v>
      </c>
      <c r="K2112" s="17" t="s">
        <v>4943</v>
      </c>
      <c r="L2112" s="1">
        <v>44645</v>
      </c>
      <c r="M2112">
        <v>299.7</v>
      </c>
      <c r="N2112" s="17" t="s">
        <v>437</v>
      </c>
      <c r="O2112">
        <v>325</v>
      </c>
      <c r="P2112" s="17" t="s">
        <v>438</v>
      </c>
      <c r="Q2112">
        <v>0</v>
      </c>
      <c r="R2112" s="17" t="s">
        <v>439</v>
      </c>
      <c r="S2112" s="17" t="s">
        <v>440</v>
      </c>
      <c r="T2112" s="17" t="s">
        <v>438</v>
      </c>
      <c r="U2112">
        <v>0</v>
      </c>
      <c r="V2112">
        <v>0</v>
      </c>
      <c r="W2112" s="17" t="s">
        <v>4944</v>
      </c>
      <c r="X2112" s="17" t="s">
        <v>465</v>
      </c>
      <c r="Y2112">
        <v>1</v>
      </c>
      <c r="Z2112" s="17" t="s">
        <v>443</v>
      </c>
      <c r="AA2112" s="17" t="s">
        <v>443</v>
      </c>
      <c r="AB2112" s="17" t="s">
        <v>444</v>
      </c>
      <c r="AC2112">
        <v>0</v>
      </c>
      <c r="AD2112">
        <v>0</v>
      </c>
      <c r="AE2112">
        <v>0</v>
      </c>
      <c r="AF2112">
        <v>2022</v>
      </c>
      <c r="AG2112" s="1">
        <v>44562</v>
      </c>
      <c r="AH2112" s="1">
        <v>44773</v>
      </c>
      <c r="AI2112" s="1">
        <v>44785</v>
      </c>
      <c r="AJ2112" s="17" t="s">
        <v>34</v>
      </c>
      <c r="AK2112" s="17" t="s">
        <v>35</v>
      </c>
      <c r="AL2112" s="17" t="s">
        <v>10388</v>
      </c>
      <c r="AM2112" s="17">
        <f>MONTH(EMPENHO[[#This Row],[data_empenho]])</f>
        <v>3</v>
      </c>
    </row>
    <row r="2113" spans="1:39" x14ac:dyDescent="0.25">
      <c r="A2113">
        <v>5</v>
      </c>
      <c r="B2113">
        <v>502</v>
      </c>
      <c r="C2113">
        <v>12</v>
      </c>
      <c r="D2113">
        <v>782</v>
      </c>
      <c r="E2113">
        <v>2</v>
      </c>
      <c r="F2113">
        <v>0</v>
      </c>
      <c r="G2113">
        <v>2035</v>
      </c>
      <c r="H2113" s="17" t="s">
        <v>860</v>
      </c>
      <c r="I2113">
        <v>20</v>
      </c>
      <c r="J2113">
        <v>0</v>
      </c>
      <c r="K2113" s="17" t="s">
        <v>4945</v>
      </c>
      <c r="L2113" s="1">
        <v>44645</v>
      </c>
      <c r="M2113">
        <v>320</v>
      </c>
      <c r="N2113" s="17" t="s">
        <v>437</v>
      </c>
      <c r="O2113">
        <v>5349</v>
      </c>
      <c r="P2113" s="17" t="s">
        <v>438</v>
      </c>
      <c r="Q2113">
        <v>0</v>
      </c>
      <c r="R2113" s="17" t="s">
        <v>439</v>
      </c>
      <c r="S2113" s="17" t="s">
        <v>440</v>
      </c>
      <c r="T2113" s="17" t="s">
        <v>438</v>
      </c>
      <c r="U2113">
        <v>0</v>
      </c>
      <c r="V2113">
        <v>0</v>
      </c>
      <c r="W2113" s="17" t="s">
        <v>4946</v>
      </c>
      <c r="X2113" s="17" t="s">
        <v>465</v>
      </c>
      <c r="Y2113">
        <v>1</v>
      </c>
      <c r="Z2113" s="17" t="s">
        <v>443</v>
      </c>
      <c r="AA2113" s="17" t="s">
        <v>443</v>
      </c>
      <c r="AB2113" s="17" t="s">
        <v>444</v>
      </c>
      <c r="AC2113">
        <v>0</v>
      </c>
      <c r="AD2113">
        <v>0</v>
      </c>
      <c r="AE2113">
        <v>0</v>
      </c>
      <c r="AF2113">
        <v>2022</v>
      </c>
      <c r="AG2113" s="1">
        <v>44562</v>
      </c>
      <c r="AH2113" s="1">
        <v>44773</v>
      </c>
      <c r="AI2113" s="1">
        <v>44785</v>
      </c>
      <c r="AJ2113" s="17" t="s">
        <v>34</v>
      </c>
      <c r="AK2113" s="17" t="s">
        <v>35</v>
      </c>
      <c r="AL2113" s="17" t="s">
        <v>10388</v>
      </c>
      <c r="AM2113" s="17">
        <f>MONTH(EMPENHO[[#This Row],[data_empenho]])</f>
        <v>3</v>
      </c>
    </row>
    <row r="2114" spans="1:39" x14ac:dyDescent="0.25">
      <c r="A2114">
        <v>5</v>
      </c>
      <c r="B2114">
        <v>502</v>
      </c>
      <c r="C2114">
        <v>12</v>
      </c>
      <c r="D2114">
        <v>782</v>
      </c>
      <c r="E2114">
        <v>2</v>
      </c>
      <c r="F2114">
        <v>0</v>
      </c>
      <c r="G2114">
        <v>2035</v>
      </c>
      <c r="H2114" s="17" t="s">
        <v>860</v>
      </c>
      <c r="I2114">
        <v>20</v>
      </c>
      <c r="J2114">
        <v>0</v>
      </c>
      <c r="K2114" s="17" t="s">
        <v>4947</v>
      </c>
      <c r="L2114" s="1">
        <v>44645</v>
      </c>
      <c r="M2114">
        <v>320</v>
      </c>
      <c r="N2114" s="17" t="s">
        <v>437</v>
      </c>
      <c r="O2114">
        <v>5349</v>
      </c>
      <c r="P2114" s="17" t="s">
        <v>438</v>
      </c>
      <c r="Q2114">
        <v>0</v>
      </c>
      <c r="R2114" s="17" t="s">
        <v>439</v>
      </c>
      <c r="S2114" s="17" t="s">
        <v>440</v>
      </c>
      <c r="T2114" s="17" t="s">
        <v>438</v>
      </c>
      <c r="U2114">
        <v>0</v>
      </c>
      <c r="V2114">
        <v>0</v>
      </c>
      <c r="W2114" s="17" t="s">
        <v>4948</v>
      </c>
      <c r="X2114" s="17" t="s">
        <v>465</v>
      </c>
      <c r="Y2114">
        <v>1</v>
      </c>
      <c r="Z2114" s="17" t="s">
        <v>443</v>
      </c>
      <c r="AA2114" s="17" t="s">
        <v>443</v>
      </c>
      <c r="AB2114" s="17" t="s">
        <v>444</v>
      </c>
      <c r="AC2114">
        <v>0</v>
      </c>
      <c r="AD2114">
        <v>0</v>
      </c>
      <c r="AE2114">
        <v>0</v>
      </c>
      <c r="AF2114">
        <v>2022</v>
      </c>
      <c r="AG2114" s="1">
        <v>44562</v>
      </c>
      <c r="AH2114" s="1">
        <v>44773</v>
      </c>
      <c r="AI2114" s="1">
        <v>44785</v>
      </c>
      <c r="AJ2114" s="17" t="s">
        <v>34</v>
      </c>
      <c r="AK2114" s="17" t="s">
        <v>35</v>
      </c>
      <c r="AL2114" s="17" t="s">
        <v>10388</v>
      </c>
      <c r="AM2114" s="17">
        <f>MONTH(EMPENHO[[#This Row],[data_empenho]])</f>
        <v>3</v>
      </c>
    </row>
    <row r="2115" spans="1:39" x14ac:dyDescent="0.25">
      <c r="A2115">
        <v>6</v>
      </c>
      <c r="B2115">
        <v>603</v>
      </c>
      <c r="C2115">
        <v>26</v>
      </c>
      <c r="D2115">
        <v>782</v>
      </c>
      <c r="E2115">
        <v>17</v>
      </c>
      <c r="F2115">
        <v>0</v>
      </c>
      <c r="G2115">
        <v>2073</v>
      </c>
      <c r="H2115" s="17" t="s">
        <v>689</v>
      </c>
      <c r="I2115">
        <v>1</v>
      </c>
      <c r="J2115">
        <v>0</v>
      </c>
      <c r="K2115" s="17" t="s">
        <v>4949</v>
      </c>
      <c r="L2115" s="1">
        <v>44645</v>
      </c>
      <c r="M2115">
        <v>54</v>
      </c>
      <c r="N2115" s="17" t="s">
        <v>437</v>
      </c>
      <c r="O2115">
        <v>4666</v>
      </c>
      <c r="P2115" s="17" t="s">
        <v>438</v>
      </c>
      <c r="Q2115">
        <v>0</v>
      </c>
      <c r="R2115" s="17" t="s">
        <v>439</v>
      </c>
      <c r="S2115" s="17" t="s">
        <v>440</v>
      </c>
      <c r="T2115" s="17" t="s">
        <v>438</v>
      </c>
      <c r="U2115">
        <v>0</v>
      </c>
      <c r="V2115">
        <v>0</v>
      </c>
      <c r="W2115" s="17" t="s">
        <v>4950</v>
      </c>
      <c r="X2115" s="17" t="s">
        <v>465</v>
      </c>
      <c r="Y2115">
        <v>1</v>
      </c>
      <c r="Z2115" s="17" t="s">
        <v>443</v>
      </c>
      <c r="AA2115" s="17" t="s">
        <v>443</v>
      </c>
      <c r="AB2115" s="17" t="s">
        <v>444</v>
      </c>
      <c r="AC2115">
        <v>0</v>
      </c>
      <c r="AD2115">
        <v>0</v>
      </c>
      <c r="AE2115">
        <v>0</v>
      </c>
      <c r="AF2115">
        <v>2022</v>
      </c>
      <c r="AG2115" s="1">
        <v>44562</v>
      </c>
      <c r="AH2115" s="1">
        <v>44773</v>
      </c>
      <c r="AI2115" s="1">
        <v>44785</v>
      </c>
      <c r="AJ2115" s="17" t="s">
        <v>34</v>
      </c>
      <c r="AK2115" s="17" t="s">
        <v>35</v>
      </c>
      <c r="AL2115" s="17" t="s">
        <v>10388</v>
      </c>
      <c r="AM2115" s="17">
        <f>MONTH(EMPENHO[[#This Row],[data_empenho]])</f>
        <v>3</v>
      </c>
    </row>
    <row r="2116" spans="1:39" x14ac:dyDescent="0.25">
      <c r="A2116">
        <v>8</v>
      </c>
      <c r="B2116">
        <v>801</v>
      </c>
      <c r="C2116">
        <v>10</v>
      </c>
      <c r="D2116">
        <v>301</v>
      </c>
      <c r="E2116">
        <v>6</v>
      </c>
      <c r="F2116">
        <v>0</v>
      </c>
      <c r="G2116">
        <v>2085</v>
      </c>
      <c r="H2116" s="17" t="s">
        <v>4951</v>
      </c>
      <c r="I2116">
        <v>40</v>
      </c>
      <c r="J2116">
        <v>0</v>
      </c>
      <c r="K2116" s="17" t="s">
        <v>4952</v>
      </c>
      <c r="L2116" s="1">
        <v>44645</v>
      </c>
      <c r="M2116">
        <v>320</v>
      </c>
      <c r="N2116" s="17" t="s">
        <v>437</v>
      </c>
      <c r="O2116">
        <v>5325</v>
      </c>
      <c r="P2116" s="17" t="s">
        <v>438</v>
      </c>
      <c r="Q2116">
        <v>0</v>
      </c>
      <c r="R2116" s="17" t="s">
        <v>439</v>
      </c>
      <c r="S2116" s="17" t="s">
        <v>440</v>
      </c>
      <c r="T2116" s="17" t="s">
        <v>438</v>
      </c>
      <c r="U2116">
        <v>0</v>
      </c>
      <c r="V2116">
        <v>0</v>
      </c>
      <c r="W2116" s="17" t="s">
        <v>4953</v>
      </c>
      <c r="X2116" s="17" t="s">
        <v>465</v>
      </c>
      <c r="Y2116">
        <v>1</v>
      </c>
      <c r="Z2116" s="17" t="s">
        <v>443</v>
      </c>
      <c r="AA2116" s="17" t="s">
        <v>443</v>
      </c>
      <c r="AB2116" s="17" t="s">
        <v>444</v>
      </c>
      <c r="AC2116">
        <v>0</v>
      </c>
      <c r="AD2116">
        <v>0</v>
      </c>
      <c r="AE2116">
        <v>0</v>
      </c>
      <c r="AF2116">
        <v>2022</v>
      </c>
      <c r="AG2116" s="1">
        <v>44562</v>
      </c>
      <c r="AH2116" s="1">
        <v>44773</v>
      </c>
      <c r="AI2116" s="1">
        <v>44785</v>
      </c>
      <c r="AJ2116" s="17" t="s">
        <v>34</v>
      </c>
      <c r="AK2116" s="17" t="s">
        <v>35</v>
      </c>
      <c r="AL2116" s="17" t="s">
        <v>10388</v>
      </c>
      <c r="AM2116" s="17">
        <f>MONTH(EMPENHO[[#This Row],[data_empenho]])</f>
        <v>3</v>
      </c>
    </row>
    <row r="2117" spans="1:39" x14ac:dyDescent="0.25">
      <c r="A2117">
        <v>8</v>
      </c>
      <c r="B2117">
        <v>801</v>
      </c>
      <c r="C2117">
        <v>10</v>
      </c>
      <c r="D2117">
        <v>303</v>
      </c>
      <c r="E2117">
        <v>8</v>
      </c>
      <c r="F2117">
        <v>0</v>
      </c>
      <c r="G2117">
        <v>2102</v>
      </c>
      <c r="H2117" s="17" t="s">
        <v>602</v>
      </c>
      <c r="I2117">
        <v>40</v>
      </c>
      <c r="J2117">
        <v>0</v>
      </c>
      <c r="K2117" s="17" t="s">
        <v>4954</v>
      </c>
      <c r="L2117" s="1">
        <v>44645</v>
      </c>
      <c r="M2117">
        <v>3000</v>
      </c>
      <c r="N2117" s="17" t="s">
        <v>437</v>
      </c>
      <c r="O2117">
        <v>4252</v>
      </c>
      <c r="P2117" s="17" t="s">
        <v>438</v>
      </c>
      <c r="Q2117">
        <v>0</v>
      </c>
      <c r="R2117" s="17" t="s">
        <v>439</v>
      </c>
      <c r="S2117" s="17" t="s">
        <v>440</v>
      </c>
      <c r="T2117" s="17" t="s">
        <v>438</v>
      </c>
      <c r="U2117">
        <v>0</v>
      </c>
      <c r="V2117">
        <v>0</v>
      </c>
      <c r="W2117" s="17" t="s">
        <v>4955</v>
      </c>
      <c r="X2117" s="17" t="s">
        <v>465</v>
      </c>
      <c r="Y2117">
        <v>1</v>
      </c>
      <c r="Z2117" s="17" t="s">
        <v>443</v>
      </c>
      <c r="AA2117" s="17" t="s">
        <v>443</v>
      </c>
      <c r="AB2117" s="17" t="s">
        <v>444</v>
      </c>
      <c r="AC2117">
        <v>0</v>
      </c>
      <c r="AD2117">
        <v>0</v>
      </c>
      <c r="AE2117">
        <v>0</v>
      </c>
      <c r="AF2117">
        <v>2022</v>
      </c>
      <c r="AG2117" s="1">
        <v>44562</v>
      </c>
      <c r="AH2117" s="1">
        <v>44773</v>
      </c>
      <c r="AI2117" s="1">
        <v>44785</v>
      </c>
      <c r="AJ2117" s="17" t="s">
        <v>34</v>
      </c>
      <c r="AK2117" s="17" t="s">
        <v>35</v>
      </c>
      <c r="AL2117" s="17" t="s">
        <v>10388</v>
      </c>
      <c r="AM2117" s="17">
        <f>MONTH(EMPENHO[[#This Row],[data_empenho]])</f>
        <v>3</v>
      </c>
    </row>
    <row r="2118" spans="1:39" x14ac:dyDescent="0.25">
      <c r="A2118">
        <v>8</v>
      </c>
      <c r="B2118">
        <v>801</v>
      </c>
      <c r="C2118">
        <v>10</v>
      </c>
      <c r="D2118">
        <v>303</v>
      </c>
      <c r="E2118">
        <v>8</v>
      </c>
      <c r="F2118">
        <v>0</v>
      </c>
      <c r="G2118">
        <v>2102</v>
      </c>
      <c r="H2118" s="17" t="s">
        <v>602</v>
      </c>
      <c r="I2118">
        <v>40</v>
      </c>
      <c r="J2118">
        <v>0</v>
      </c>
      <c r="K2118" s="17" t="s">
        <v>4954</v>
      </c>
      <c r="L2118" s="1">
        <v>44657</v>
      </c>
      <c r="M2118">
        <v>-1000</v>
      </c>
      <c r="N2118" s="17" t="s">
        <v>451</v>
      </c>
      <c r="O2118">
        <v>4252</v>
      </c>
      <c r="P2118" s="17" t="s">
        <v>438</v>
      </c>
      <c r="Q2118">
        <v>0</v>
      </c>
      <c r="R2118" s="17" t="s">
        <v>439</v>
      </c>
      <c r="S2118" s="17" t="s">
        <v>440</v>
      </c>
      <c r="T2118" s="17" t="s">
        <v>438</v>
      </c>
      <c r="U2118">
        <v>0</v>
      </c>
      <c r="V2118">
        <v>0</v>
      </c>
      <c r="W2118" s="17" t="s">
        <v>790</v>
      </c>
      <c r="X2118" s="17" t="s">
        <v>465</v>
      </c>
      <c r="Y2118">
        <v>1</v>
      </c>
      <c r="Z2118" s="17" t="s">
        <v>443</v>
      </c>
      <c r="AA2118" s="17" t="s">
        <v>443</v>
      </c>
      <c r="AB2118" s="17" t="s">
        <v>444</v>
      </c>
      <c r="AC2118">
        <v>0</v>
      </c>
      <c r="AD2118">
        <v>0</v>
      </c>
      <c r="AE2118">
        <v>0</v>
      </c>
      <c r="AF2118">
        <v>2022</v>
      </c>
      <c r="AG2118" s="1">
        <v>44562</v>
      </c>
      <c r="AH2118" s="1">
        <v>44773</v>
      </c>
      <c r="AI2118" s="1">
        <v>44785</v>
      </c>
      <c r="AJ2118" s="17" t="s">
        <v>34</v>
      </c>
      <c r="AK2118" s="17" t="s">
        <v>35</v>
      </c>
      <c r="AL2118" s="17" t="s">
        <v>10388</v>
      </c>
      <c r="AM2118" s="17">
        <f>MONTH(EMPENHO[[#This Row],[data_empenho]])</f>
        <v>4</v>
      </c>
    </row>
    <row r="2119" spans="1:39" x14ac:dyDescent="0.25">
      <c r="A2119">
        <v>2</v>
      </c>
      <c r="B2119">
        <v>203</v>
      </c>
      <c r="C2119">
        <v>4</v>
      </c>
      <c r="D2119">
        <v>122</v>
      </c>
      <c r="E2119">
        <v>1</v>
      </c>
      <c r="F2119">
        <v>0</v>
      </c>
      <c r="G2119">
        <v>2081</v>
      </c>
      <c r="H2119" s="17" t="s">
        <v>638</v>
      </c>
      <c r="I2119">
        <v>1</v>
      </c>
      <c r="J2119">
        <v>0</v>
      </c>
      <c r="K2119" s="17" t="s">
        <v>4956</v>
      </c>
      <c r="L2119" s="1">
        <v>44645</v>
      </c>
      <c r="M2119">
        <v>20</v>
      </c>
      <c r="N2119" s="17" t="s">
        <v>437</v>
      </c>
      <c r="O2119">
        <v>5325</v>
      </c>
      <c r="P2119" s="17" t="s">
        <v>438</v>
      </c>
      <c r="Q2119">
        <v>0</v>
      </c>
      <c r="R2119" s="17" t="s">
        <v>439</v>
      </c>
      <c r="S2119" s="17" t="s">
        <v>440</v>
      </c>
      <c r="T2119" s="17" t="s">
        <v>438</v>
      </c>
      <c r="U2119">
        <v>0</v>
      </c>
      <c r="V2119">
        <v>0</v>
      </c>
      <c r="W2119" s="17" t="s">
        <v>4957</v>
      </c>
      <c r="X2119" s="17" t="s">
        <v>465</v>
      </c>
      <c r="Y2119">
        <v>1</v>
      </c>
      <c r="Z2119" s="17" t="s">
        <v>443</v>
      </c>
      <c r="AA2119" s="17" t="s">
        <v>443</v>
      </c>
      <c r="AB2119" s="17" t="s">
        <v>444</v>
      </c>
      <c r="AC2119">
        <v>0</v>
      </c>
      <c r="AD2119">
        <v>0</v>
      </c>
      <c r="AE2119">
        <v>0</v>
      </c>
      <c r="AF2119">
        <v>2022</v>
      </c>
      <c r="AG2119" s="1">
        <v>44562</v>
      </c>
      <c r="AH2119" s="1">
        <v>44773</v>
      </c>
      <c r="AI2119" s="1">
        <v>44785</v>
      </c>
      <c r="AJ2119" s="17" t="s">
        <v>34</v>
      </c>
      <c r="AK2119" s="17" t="s">
        <v>35</v>
      </c>
      <c r="AL2119" s="17" t="s">
        <v>10388</v>
      </c>
      <c r="AM2119" s="17">
        <f>MONTH(EMPENHO[[#This Row],[data_empenho]])</f>
        <v>3</v>
      </c>
    </row>
    <row r="2120" spans="1:39" x14ac:dyDescent="0.25">
      <c r="A2120">
        <v>8</v>
      </c>
      <c r="B2120">
        <v>801</v>
      </c>
      <c r="C2120">
        <v>10</v>
      </c>
      <c r="D2120">
        <v>301</v>
      </c>
      <c r="E2120">
        <v>9</v>
      </c>
      <c r="F2120">
        <v>0</v>
      </c>
      <c r="G2120">
        <v>2109</v>
      </c>
      <c r="H2120" s="17" t="s">
        <v>2028</v>
      </c>
      <c r="I2120">
        <v>4050</v>
      </c>
      <c r="J2120">
        <v>0</v>
      </c>
      <c r="K2120" s="17" t="s">
        <v>4958</v>
      </c>
      <c r="L2120" s="1">
        <v>44645</v>
      </c>
      <c r="M2120">
        <v>49.4</v>
      </c>
      <c r="N2120" s="17" t="s">
        <v>437</v>
      </c>
      <c r="O2120">
        <v>6375</v>
      </c>
      <c r="P2120" s="17" t="s">
        <v>438</v>
      </c>
      <c r="Q2120">
        <v>0</v>
      </c>
      <c r="R2120" s="17" t="s">
        <v>439</v>
      </c>
      <c r="S2120" s="17" t="s">
        <v>440</v>
      </c>
      <c r="T2120" s="17" t="s">
        <v>438</v>
      </c>
      <c r="U2120">
        <v>0</v>
      </c>
      <c r="V2120">
        <v>0</v>
      </c>
      <c r="W2120" s="17" t="s">
        <v>4959</v>
      </c>
      <c r="X2120" s="17" t="s">
        <v>465</v>
      </c>
      <c r="Y2120">
        <v>1</v>
      </c>
      <c r="Z2120" s="17" t="s">
        <v>443</v>
      </c>
      <c r="AA2120" s="17" t="s">
        <v>443</v>
      </c>
      <c r="AB2120" s="17" t="s">
        <v>444</v>
      </c>
      <c r="AC2120">
        <v>0</v>
      </c>
      <c r="AD2120">
        <v>0</v>
      </c>
      <c r="AE2120">
        <v>0</v>
      </c>
      <c r="AF2120">
        <v>2022</v>
      </c>
      <c r="AG2120" s="1">
        <v>44562</v>
      </c>
      <c r="AH2120" s="1">
        <v>44773</v>
      </c>
      <c r="AI2120" s="1">
        <v>44785</v>
      </c>
      <c r="AJ2120" s="17" t="s">
        <v>34</v>
      </c>
      <c r="AK2120" s="17" t="s">
        <v>35</v>
      </c>
      <c r="AL2120" s="17" t="s">
        <v>10388</v>
      </c>
      <c r="AM2120" s="17">
        <f>MONTH(EMPENHO[[#This Row],[data_empenho]])</f>
        <v>3</v>
      </c>
    </row>
    <row r="2121" spans="1:39" x14ac:dyDescent="0.25">
      <c r="A2121">
        <v>5</v>
      </c>
      <c r="B2121">
        <v>502</v>
      </c>
      <c r="C2121">
        <v>12</v>
      </c>
      <c r="D2121">
        <v>782</v>
      </c>
      <c r="E2121">
        <v>2</v>
      </c>
      <c r="F2121">
        <v>0</v>
      </c>
      <c r="G2121">
        <v>2035</v>
      </c>
      <c r="H2121" s="17" t="s">
        <v>860</v>
      </c>
      <c r="I2121">
        <v>20</v>
      </c>
      <c r="J2121">
        <v>0</v>
      </c>
      <c r="K2121" s="17" t="s">
        <v>4960</v>
      </c>
      <c r="L2121" s="1">
        <v>44645</v>
      </c>
      <c r="M2121">
        <v>4080</v>
      </c>
      <c r="N2121" s="17" t="s">
        <v>437</v>
      </c>
      <c r="O2121">
        <v>7946</v>
      </c>
      <c r="P2121" s="17" t="s">
        <v>438</v>
      </c>
      <c r="Q2121">
        <v>0</v>
      </c>
      <c r="R2121" s="17" t="s">
        <v>480</v>
      </c>
      <c r="S2121" s="17" t="s">
        <v>653</v>
      </c>
      <c r="T2121" s="17" t="s">
        <v>438</v>
      </c>
      <c r="U2121">
        <v>9</v>
      </c>
      <c r="V2121">
        <v>2022</v>
      </c>
      <c r="W2121" s="17" t="s">
        <v>4961</v>
      </c>
      <c r="X2121" s="17" t="s">
        <v>482</v>
      </c>
      <c r="Y2121">
        <v>1</v>
      </c>
      <c r="Z2121" s="17" t="s">
        <v>443</v>
      </c>
      <c r="AA2121" s="17" t="s">
        <v>443</v>
      </c>
      <c r="AB2121" s="17" t="s">
        <v>444</v>
      </c>
      <c r="AC2121">
        <v>0</v>
      </c>
      <c r="AD2121">
        <v>0</v>
      </c>
      <c r="AE2121">
        <v>0</v>
      </c>
      <c r="AF2121">
        <v>2022</v>
      </c>
      <c r="AG2121" s="1">
        <v>44562</v>
      </c>
      <c r="AH2121" s="1">
        <v>44773</v>
      </c>
      <c r="AI2121" s="1">
        <v>44785</v>
      </c>
      <c r="AJ2121" s="17" t="s">
        <v>34</v>
      </c>
      <c r="AK2121" s="17" t="s">
        <v>35</v>
      </c>
      <c r="AL2121" s="17" t="s">
        <v>10388</v>
      </c>
      <c r="AM2121" s="17">
        <f>MONTH(EMPENHO[[#This Row],[data_empenho]])</f>
        <v>3</v>
      </c>
    </row>
    <row r="2122" spans="1:39" x14ac:dyDescent="0.25">
      <c r="A2122">
        <v>5</v>
      </c>
      <c r="B2122">
        <v>502</v>
      </c>
      <c r="C2122">
        <v>12</v>
      </c>
      <c r="D2122">
        <v>128</v>
      </c>
      <c r="E2122">
        <v>2</v>
      </c>
      <c r="F2122">
        <v>0</v>
      </c>
      <c r="G2122">
        <v>2024</v>
      </c>
      <c r="H2122" s="17" t="s">
        <v>779</v>
      </c>
      <c r="I2122">
        <v>20</v>
      </c>
      <c r="J2122">
        <v>0</v>
      </c>
      <c r="K2122" s="17" t="s">
        <v>4962</v>
      </c>
      <c r="L2122" s="1">
        <v>44645</v>
      </c>
      <c r="M2122">
        <v>2500</v>
      </c>
      <c r="N2122" s="17" t="s">
        <v>437</v>
      </c>
      <c r="O2122">
        <v>1782</v>
      </c>
      <c r="P2122" s="17" t="s">
        <v>438</v>
      </c>
      <c r="Q2122">
        <v>0</v>
      </c>
      <c r="R2122" s="17" t="s">
        <v>584</v>
      </c>
      <c r="S2122" s="17" t="s">
        <v>440</v>
      </c>
      <c r="T2122" s="17" t="s">
        <v>438</v>
      </c>
      <c r="U2122">
        <v>10</v>
      </c>
      <c r="V2122">
        <v>2022</v>
      </c>
      <c r="W2122" s="17" t="s">
        <v>4963</v>
      </c>
      <c r="X2122" s="17" t="s">
        <v>586</v>
      </c>
      <c r="Y2122">
        <v>1</v>
      </c>
      <c r="Z2122" s="17" t="s">
        <v>443</v>
      </c>
      <c r="AA2122" s="17" t="s">
        <v>443</v>
      </c>
      <c r="AB2122" s="17" t="s">
        <v>444</v>
      </c>
      <c r="AC2122">
        <v>0</v>
      </c>
      <c r="AD2122">
        <v>0</v>
      </c>
      <c r="AE2122">
        <v>0</v>
      </c>
      <c r="AF2122">
        <v>2022</v>
      </c>
      <c r="AG2122" s="1">
        <v>44562</v>
      </c>
      <c r="AH2122" s="1">
        <v>44773</v>
      </c>
      <c r="AI2122" s="1">
        <v>44785</v>
      </c>
      <c r="AJ2122" s="17" t="s">
        <v>34</v>
      </c>
      <c r="AK2122" s="17" t="s">
        <v>35</v>
      </c>
      <c r="AL2122" s="17" t="s">
        <v>10388</v>
      </c>
      <c r="AM2122" s="17">
        <f>MONTH(EMPENHO[[#This Row],[data_empenho]])</f>
        <v>3</v>
      </c>
    </row>
    <row r="2123" spans="1:39" x14ac:dyDescent="0.25">
      <c r="A2123">
        <v>8</v>
      </c>
      <c r="B2123">
        <v>801</v>
      </c>
      <c r="C2123">
        <v>10</v>
      </c>
      <c r="D2123">
        <v>301</v>
      </c>
      <c r="E2123">
        <v>6</v>
      </c>
      <c r="F2123">
        <v>0</v>
      </c>
      <c r="G2123">
        <v>2105</v>
      </c>
      <c r="H2123" s="17" t="s">
        <v>445</v>
      </c>
      <c r="I2123">
        <v>40</v>
      </c>
      <c r="J2123">
        <v>0</v>
      </c>
      <c r="K2123" s="17" t="s">
        <v>4964</v>
      </c>
      <c r="L2123" s="1">
        <v>44645</v>
      </c>
      <c r="M2123">
        <v>465</v>
      </c>
      <c r="N2123" s="17" t="s">
        <v>437</v>
      </c>
      <c r="O2123">
        <v>413</v>
      </c>
      <c r="P2123" s="17" t="s">
        <v>438</v>
      </c>
      <c r="Q2123">
        <v>0</v>
      </c>
      <c r="R2123" s="17" t="s">
        <v>439</v>
      </c>
      <c r="S2123" s="17" t="s">
        <v>440</v>
      </c>
      <c r="T2123" s="17" t="s">
        <v>438</v>
      </c>
      <c r="U2123">
        <v>0</v>
      </c>
      <c r="V2123">
        <v>0</v>
      </c>
      <c r="W2123" s="17" t="s">
        <v>4965</v>
      </c>
      <c r="X2123" s="17" t="s">
        <v>442</v>
      </c>
      <c r="Y2123">
        <v>0</v>
      </c>
      <c r="Z2123" s="17" t="s">
        <v>486</v>
      </c>
      <c r="AA2123" s="17" t="s">
        <v>443</v>
      </c>
      <c r="AB2123" s="17" t="s">
        <v>444</v>
      </c>
      <c r="AC2123">
        <v>0</v>
      </c>
      <c r="AD2123">
        <v>0</v>
      </c>
      <c r="AE2123">
        <v>0</v>
      </c>
      <c r="AF2123">
        <v>2022</v>
      </c>
      <c r="AG2123" s="1">
        <v>44562</v>
      </c>
      <c r="AH2123" s="1">
        <v>44773</v>
      </c>
      <c r="AI2123" s="1">
        <v>44785</v>
      </c>
      <c r="AJ2123" s="17" t="s">
        <v>34</v>
      </c>
      <c r="AK2123" s="17" t="s">
        <v>35</v>
      </c>
      <c r="AL2123" s="17" t="s">
        <v>10388</v>
      </c>
      <c r="AM2123" s="17">
        <f>MONTH(EMPENHO[[#This Row],[data_empenho]])</f>
        <v>3</v>
      </c>
    </row>
    <row r="2124" spans="1:39" x14ac:dyDescent="0.25">
      <c r="A2124">
        <v>10</v>
      </c>
      <c r="B2124">
        <v>1002</v>
      </c>
      <c r="C2124">
        <v>20</v>
      </c>
      <c r="D2124">
        <v>608</v>
      </c>
      <c r="E2124">
        <v>4</v>
      </c>
      <c r="F2124">
        <v>0</v>
      </c>
      <c r="G2124">
        <v>2056</v>
      </c>
      <c r="H2124" s="17" t="s">
        <v>755</v>
      </c>
      <c r="I2124">
        <v>1</v>
      </c>
      <c r="J2124">
        <v>0</v>
      </c>
      <c r="K2124" s="17" t="s">
        <v>4966</v>
      </c>
      <c r="L2124" s="1">
        <v>44648</v>
      </c>
      <c r="M2124">
        <v>4850</v>
      </c>
      <c r="N2124" s="17" t="s">
        <v>437</v>
      </c>
      <c r="O2124">
        <v>7946</v>
      </c>
      <c r="P2124" s="17" t="s">
        <v>438</v>
      </c>
      <c r="Q2124">
        <v>0</v>
      </c>
      <c r="R2124" s="17" t="s">
        <v>480</v>
      </c>
      <c r="S2124" s="17" t="s">
        <v>653</v>
      </c>
      <c r="T2124" s="17" t="s">
        <v>438</v>
      </c>
      <c r="U2124">
        <v>9</v>
      </c>
      <c r="V2124">
        <v>2022</v>
      </c>
      <c r="W2124" s="17" t="s">
        <v>4967</v>
      </c>
      <c r="X2124" s="17" t="s">
        <v>482</v>
      </c>
      <c r="Y2124">
        <v>7</v>
      </c>
      <c r="Z2124" s="17" t="s">
        <v>443</v>
      </c>
      <c r="AA2124" s="17" t="s">
        <v>443</v>
      </c>
      <c r="AB2124" s="17" t="s">
        <v>444</v>
      </c>
      <c r="AC2124">
        <v>0</v>
      </c>
      <c r="AD2124">
        <v>0</v>
      </c>
      <c r="AE2124">
        <v>0</v>
      </c>
      <c r="AF2124">
        <v>2022</v>
      </c>
      <c r="AG2124" s="1">
        <v>44562</v>
      </c>
      <c r="AH2124" s="1">
        <v>44773</v>
      </c>
      <c r="AI2124" s="1">
        <v>44785</v>
      </c>
      <c r="AJ2124" s="17" t="s">
        <v>34</v>
      </c>
      <c r="AK2124" s="17" t="s">
        <v>35</v>
      </c>
      <c r="AL2124" s="17" t="s">
        <v>10388</v>
      </c>
      <c r="AM2124" s="17">
        <f>MONTH(EMPENHO[[#This Row],[data_empenho]])</f>
        <v>3</v>
      </c>
    </row>
    <row r="2125" spans="1:39" x14ac:dyDescent="0.25">
      <c r="A2125">
        <v>10</v>
      </c>
      <c r="B2125">
        <v>1001</v>
      </c>
      <c r="C2125">
        <v>4</v>
      </c>
      <c r="D2125">
        <v>122</v>
      </c>
      <c r="E2125">
        <v>1</v>
      </c>
      <c r="F2125">
        <v>0</v>
      </c>
      <c r="G2125">
        <v>2050</v>
      </c>
      <c r="H2125" s="17" t="s">
        <v>445</v>
      </c>
      <c r="I2125">
        <v>1</v>
      </c>
      <c r="J2125">
        <v>0</v>
      </c>
      <c r="K2125" s="17" t="s">
        <v>4968</v>
      </c>
      <c r="L2125" s="1">
        <v>44648</v>
      </c>
      <c r="M2125">
        <v>465</v>
      </c>
      <c r="N2125" s="17" t="s">
        <v>437</v>
      </c>
      <c r="O2125">
        <v>5467</v>
      </c>
      <c r="P2125" s="17" t="s">
        <v>438</v>
      </c>
      <c r="Q2125">
        <v>0</v>
      </c>
      <c r="R2125" s="17" t="s">
        <v>439</v>
      </c>
      <c r="S2125" s="17" t="s">
        <v>440</v>
      </c>
      <c r="T2125" s="17" t="s">
        <v>438</v>
      </c>
      <c r="U2125">
        <v>0</v>
      </c>
      <c r="V2125">
        <v>0</v>
      </c>
      <c r="W2125" s="17" t="s">
        <v>4969</v>
      </c>
      <c r="X2125" s="17" t="s">
        <v>442</v>
      </c>
      <c r="Y2125">
        <v>0</v>
      </c>
      <c r="Z2125" s="17" t="s">
        <v>486</v>
      </c>
      <c r="AA2125" s="17" t="s">
        <v>443</v>
      </c>
      <c r="AB2125" s="17" t="s">
        <v>444</v>
      </c>
      <c r="AC2125">
        <v>0</v>
      </c>
      <c r="AD2125">
        <v>0</v>
      </c>
      <c r="AE2125">
        <v>0</v>
      </c>
      <c r="AF2125">
        <v>2022</v>
      </c>
      <c r="AG2125" s="1">
        <v>44562</v>
      </c>
      <c r="AH2125" s="1">
        <v>44773</v>
      </c>
      <c r="AI2125" s="1">
        <v>44785</v>
      </c>
      <c r="AJ2125" s="17" t="s">
        <v>34</v>
      </c>
      <c r="AK2125" s="17" t="s">
        <v>35</v>
      </c>
      <c r="AL2125" s="17" t="s">
        <v>10388</v>
      </c>
      <c r="AM2125" s="17">
        <f>MONTH(EMPENHO[[#This Row],[data_empenho]])</f>
        <v>3</v>
      </c>
    </row>
    <row r="2126" spans="1:39" x14ac:dyDescent="0.25">
      <c r="A2126">
        <v>10</v>
      </c>
      <c r="B2126">
        <v>1001</v>
      </c>
      <c r="C2126">
        <v>4</v>
      </c>
      <c r="D2126">
        <v>122</v>
      </c>
      <c r="E2126">
        <v>1</v>
      </c>
      <c r="F2126">
        <v>0</v>
      </c>
      <c r="G2126">
        <v>2050</v>
      </c>
      <c r="H2126" s="17" t="s">
        <v>445</v>
      </c>
      <c r="I2126">
        <v>1</v>
      </c>
      <c r="J2126">
        <v>0</v>
      </c>
      <c r="K2126" s="17" t="s">
        <v>4968</v>
      </c>
      <c r="L2126" s="1">
        <v>44648</v>
      </c>
      <c r="M2126">
        <v>-465</v>
      </c>
      <c r="N2126" s="17" t="s">
        <v>451</v>
      </c>
      <c r="O2126">
        <v>5467</v>
      </c>
      <c r="P2126" s="17" t="s">
        <v>438</v>
      </c>
      <c r="Q2126">
        <v>0</v>
      </c>
      <c r="R2126" s="17" t="s">
        <v>439</v>
      </c>
      <c r="S2126" s="17" t="s">
        <v>440</v>
      </c>
      <c r="T2126" s="17" t="s">
        <v>438</v>
      </c>
      <c r="U2126">
        <v>0</v>
      </c>
      <c r="V2126">
        <v>0</v>
      </c>
      <c r="W2126" s="17" t="s">
        <v>4970</v>
      </c>
      <c r="X2126" s="17" t="s">
        <v>442</v>
      </c>
      <c r="Y2126">
        <v>0</v>
      </c>
      <c r="Z2126" s="17" t="s">
        <v>486</v>
      </c>
      <c r="AA2126" s="17" t="s">
        <v>443</v>
      </c>
      <c r="AB2126" s="17" t="s">
        <v>444</v>
      </c>
      <c r="AC2126">
        <v>0</v>
      </c>
      <c r="AD2126">
        <v>0</v>
      </c>
      <c r="AE2126">
        <v>0</v>
      </c>
      <c r="AF2126">
        <v>2022</v>
      </c>
      <c r="AG2126" s="1">
        <v>44562</v>
      </c>
      <c r="AH2126" s="1">
        <v>44773</v>
      </c>
      <c r="AI2126" s="1">
        <v>44785</v>
      </c>
      <c r="AJ2126" s="17" t="s">
        <v>34</v>
      </c>
      <c r="AK2126" s="17" t="s">
        <v>35</v>
      </c>
      <c r="AL2126" s="17" t="s">
        <v>10388</v>
      </c>
      <c r="AM2126" s="17">
        <f>MONTH(EMPENHO[[#This Row],[data_empenho]])</f>
        <v>3</v>
      </c>
    </row>
    <row r="2127" spans="1:39" x14ac:dyDescent="0.25">
      <c r="A2127">
        <v>11</v>
      </c>
      <c r="B2127">
        <v>1101</v>
      </c>
      <c r="C2127">
        <v>28</v>
      </c>
      <c r="D2127">
        <v>846</v>
      </c>
      <c r="E2127">
        <v>0</v>
      </c>
      <c r="F2127">
        <v>0</v>
      </c>
      <c r="G2127">
        <v>7</v>
      </c>
      <c r="H2127" s="17" t="s">
        <v>1133</v>
      </c>
      <c r="I2127">
        <v>1</v>
      </c>
      <c r="J2127">
        <v>0</v>
      </c>
      <c r="K2127" s="17" t="s">
        <v>4971</v>
      </c>
      <c r="L2127" s="1">
        <v>44648</v>
      </c>
      <c r="M2127">
        <v>330</v>
      </c>
      <c r="N2127" s="17" t="s">
        <v>437</v>
      </c>
      <c r="O2127">
        <v>155</v>
      </c>
      <c r="P2127" s="17" t="s">
        <v>438</v>
      </c>
      <c r="Q2127">
        <v>0</v>
      </c>
      <c r="R2127" s="17" t="s">
        <v>439</v>
      </c>
      <c r="S2127" s="17" t="s">
        <v>440</v>
      </c>
      <c r="T2127" s="17" t="s">
        <v>438</v>
      </c>
      <c r="U2127">
        <v>0</v>
      </c>
      <c r="V2127">
        <v>0</v>
      </c>
      <c r="W2127" s="17" t="s">
        <v>4972</v>
      </c>
      <c r="X2127" s="17" t="s">
        <v>442</v>
      </c>
      <c r="Y2127">
        <v>6</v>
      </c>
      <c r="Z2127" s="17" t="s">
        <v>443</v>
      </c>
      <c r="AA2127" s="17" t="s">
        <v>443</v>
      </c>
      <c r="AB2127" s="17" t="s">
        <v>444</v>
      </c>
      <c r="AC2127">
        <v>0</v>
      </c>
      <c r="AD2127">
        <v>0</v>
      </c>
      <c r="AE2127">
        <v>0</v>
      </c>
      <c r="AF2127">
        <v>2022</v>
      </c>
      <c r="AG2127" s="1">
        <v>44562</v>
      </c>
      <c r="AH2127" s="1">
        <v>44773</v>
      </c>
      <c r="AI2127" s="1">
        <v>44785</v>
      </c>
      <c r="AJ2127" s="17" t="s">
        <v>34</v>
      </c>
      <c r="AK2127" s="17" t="s">
        <v>35</v>
      </c>
      <c r="AL2127" s="17" t="s">
        <v>10388</v>
      </c>
      <c r="AM2127" s="17">
        <f>MONTH(EMPENHO[[#This Row],[data_empenho]])</f>
        <v>3</v>
      </c>
    </row>
    <row r="2128" spans="1:39" x14ac:dyDescent="0.25">
      <c r="A2128">
        <v>11</v>
      </c>
      <c r="B2128">
        <v>1101</v>
      </c>
      <c r="C2128">
        <v>28</v>
      </c>
      <c r="D2128">
        <v>846</v>
      </c>
      <c r="E2128">
        <v>0</v>
      </c>
      <c r="F2128">
        <v>0</v>
      </c>
      <c r="G2128">
        <v>7</v>
      </c>
      <c r="H2128" s="17" t="s">
        <v>1133</v>
      </c>
      <c r="I2128">
        <v>1</v>
      </c>
      <c r="J2128">
        <v>0</v>
      </c>
      <c r="K2128" s="17" t="s">
        <v>4973</v>
      </c>
      <c r="L2128" s="1">
        <v>44648</v>
      </c>
      <c r="M2128">
        <v>140</v>
      </c>
      <c r="N2128" s="17" t="s">
        <v>437</v>
      </c>
      <c r="O2128">
        <v>155</v>
      </c>
      <c r="P2128" s="17" t="s">
        <v>438</v>
      </c>
      <c r="Q2128">
        <v>0</v>
      </c>
      <c r="R2128" s="17" t="s">
        <v>439</v>
      </c>
      <c r="S2128" s="17" t="s">
        <v>440</v>
      </c>
      <c r="T2128" s="17" t="s">
        <v>438</v>
      </c>
      <c r="U2128">
        <v>0</v>
      </c>
      <c r="V2128">
        <v>0</v>
      </c>
      <c r="W2128" s="17" t="s">
        <v>4974</v>
      </c>
      <c r="X2128" s="17" t="s">
        <v>442</v>
      </c>
      <c r="Y2128">
        <v>6</v>
      </c>
      <c r="Z2128" s="17" t="s">
        <v>443</v>
      </c>
      <c r="AA2128" s="17" t="s">
        <v>443</v>
      </c>
      <c r="AB2128" s="17" t="s">
        <v>444</v>
      </c>
      <c r="AC2128">
        <v>0</v>
      </c>
      <c r="AD2128">
        <v>0</v>
      </c>
      <c r="AE2128">
        <v>0</v>
      </c>
      <c r="AF2128">
        <v>2022</v>
      </c>
      <c r="AG2128" s="1">
        <v>44562</v>
      </c>
      <c r="AH2128" s="1">
        <v>44773</v>
      </c>
      <c r="AI2128" s="1">
        <v>44785</v>
      </c>
      <c r="AJ2128" s="17" t="s">
        <v>34</v>
      </c>
      <c r="AK2128" s="17" t="s">
        <v>35</v>
      </c>
      <c r="AL2128" s="17" t="s">
        <v>10388</v>
      </c>
      <c r="AM2128" s="17">
        <f>MONTH(EMPENHO[[#This Row],[data_empenho]])</f>
        <v>3</v>
      </c>
    </row>
    <row r="2129" spans="1:39" x14ac:dyDescent="0.25">
      <c r="A2129">
        <v>11</v>
      </c>
      <c r="B2129">
        <v>1101</v>
      </c>
      <c r="C2129">
        <v>28</v>
      </c>
      <c r="D2129">
        <v>846</v>
      </c>
      <c r="E2129">
        <v>0</v>
      </c>
      <c r="F2129">
        <v>0</v>
      </c>
      <c r="G2129">
        <v>7</v>
      </c>
      <c r="H2129" s="17" t="s">
        <v>1133</v>
      </c>
      <c r="I2129">
        <v>1</v>
      </c>
      <c r="J2129">
        <v>0</v>
      </c>
      <c r="K2129" s="17" t="s">
        <v>4975</v>
      </c>
      <c r="L2129" s="1">
        <v>44648</v>
      </c>
      <c r="M2129">
        <v>43.12</v>
      </c>
      <c r="N2129" s="17" t="s">
        <v>437</v>
      </c>
      <c r="O2129">
        <v>155</v>
      </c>
      <c r="P2129" s="17" t="s">
        <v>438</v>
      </c>
      <c r="Q2129">
        <v>0</v>
      </c>
      <c r="R2129" s="17" t="s">
        <v>439</v>
      </c>
      <c r="S2129" s="17" t="s">
        <v>440</v>
      </c>
      <c r="T2129" s="17" t="s">
        <v>438</v>
      </c>
      <c r="U2129">
        <v>0</v>
      </c>
      <c r="V2129">
        <v>0</v>
      </c>
      <c r="W2129" s="17" t="s">
        <v>4976</v>
      </c>
      <c r="X2129" s="17" t="s">
        <v>442</v>
      </c>
      <c r="Y2129">
        <v>6</v>
      </c>
      <c r="Z2129" s="17" t="s">
        <v>443</v>
      </c>
      <c r="AA2129" s="17" t="s">
        <v>443</v>
      </c>
      <c r="AB2129" s="17" t="s">
        <v>444</v>
      </c>
      <c r="AC2129">
        <v>0</v>
      </c>
      <c r="AD2129">
        <v>0</v>
      </c>
      <c r="AE2129">
        <v>0</v>
      </c>
      <c r="AF2129">
        <v>2022</v>
      </c>
      <c r="AG2129" s="1">
        <v>44562</v>
      </c>
      <c r="AH2129" s="1">
        <v>44773</v>
      </c>
      <c r="AI2129" s="1">
        <v>44785</v>
      </c>
      <c r="AJ2129" s="17" t="s">
        <v>34</v>
      </c>
      <c r="AK2129" s="17" t="s">
        <v>35</v>
      </c>
      <c r="AL2129" s="17" t="s">
        <v>10388</v>
      </c>
      <c r="AM2129" s="17">
        <f>MONTH(EMPENHO[[#This Row],[data_empenho]])</f>
        <v>3</v>
      </c>
    </row>
    <row r="2130" spans="1:39" x14ac:dyDescent="0.25">
      <c r="A2130">
        <v>11</v>
      </c>
      <c r="B2130">
        <v>1101</v>
      </c>
      <c r="C2130">
        <v>28</v>
      </c>
      <c r="D2130">
        <v>846</v>
      </c>
      <c r="E2130">
        <v>0</v>
      </c>
      <c r="F2130">
        <v>0</v>
      </c>
      <c r="G2130">
        <v>7</v>
      </c>
      <c r="H2130" s="17" t="s">
        <v>1133</v>
      </c>
      <c r="I2130">
        <v>1</v>
      </c>
      <c r="J2130">
        <v>0</v>
      </c>
      <c r="K2130" s="17" t="s">
        <v>4977</v>
      </c>
      <c r="L2130" s="1">
        <v>44648</v>
      </c>
      <c r="M2130">
        <v>640</v>
      </c>
      <c r="N2130" s="17" t="s">
        <v>437</v>
      </c>
      <c r="O2130">
        <v>155</v>
      </c>
      <c r="P2130" s="17" t="s">
        <v>438</v>
      </c>
      <c r="Q2130">
        <v>0</v>
      </c>
      <c r="R2130" s="17" t="s">
        <v>439</v>
      </c>
      <c r="S2130" s="17" t="s">
        <v>440</v>
      </c>
      <c r="T2130" s="17" t="s">
        <v>438</v>
      </c>
      <c r="U2130">
        <v>0</v>
      </c>
      <c r="V2130">
        <v>0</v>
      </c>
      <c r="W2130" s="17" t="s">
        <v>4978</v>
      </c>
      <c r="X2130" s="17" t="s">
        <v>442</v>
      </c>
      <c r="Y2130">
        <v>6</v>
      </c>
      <c r="Z2130" s="17" t="s">
        <v>443</v>
      </c>
      <c r="AA2130" s="17" t="s">
        <v>443</v>
      </c>
      <c r="AB2130" s="17" t="s">
        <v>444</v>
      </c>
      <c r="AC2130">
        <v>0</v>
      </c>
      <c r="AD2130">
        <v>0</v>
      </c>
      <c r="AE2130">
        <v>0</v>
      </c>
      <c r="AF2130">
        <v>2022</v>
      </c>
      <c r="AG2130" s="1">
        <v>44562</v>
      </c>
      <c r="AH2130" s="1">
        <v>44773</v>
      </c>
      <c r="AI2130" s="1">
        <v>44785</v>
      </c>
      <c r="AJ2130" s="17" t="s">
        <v>34</v>
      </c>
      <c r="AK2130" s="17" t="s">
        <v>35</v>
      </c>
      <c r="AL2130" s="17" t="s">
        <v>10388</v>
      </c>
      <c r="AM2130" s="17">
        <f>MONTH(EMPENHO[[#This Row],[data_empenho]])</f>
        <v>3</v>
      </c>
    </row>
    <row r="2131" spans="1:39" x14ac:dyDescent="0.25">
      <c r="A2131">
        <v>11</v>
      </c>
      <c r="B2131">
        <v>1101</v>
      </c>
      <c r="C2131">
        <v>28</v>
      </c>
      <c r="D2131">
        <v>846</v>
      </c>
      <c r="E2131">
        <v>0</v>
      </c>
      <c r="F2131">
        <v>0</v>
      </c>
      <c r="G2131">
        <v>7</v>
      </c>
      <c r="H2131" s="17" t="s">
        <v>1133</v>
      </c>
      <c r="I2131">
        <v>1</v>
      </c>
      <c r="J2131">
        <v>0</v>
      </c>
      <c r="K2131" s="17" t="s">
        <v>4979</v>
      </c>
      <c r="L2131" s="1">
        <v>44648</v>
      </c>
      <c r="M2131">
        <v>190</v>
      </c>
      <c r="N2131" s="17" t="s">
        <v>437</v>
      </c>
      <c r="O2131">
        <v>155</v>
      </c>
      <c r="P2131" s="17" t="s">
        <v>438</v>
      </c>
      <c r="Q2131">
        <v>0</v>
      </c>
      <c r="R2131" s="17" t="s">
        <v>439</v>
      </c>
      <c r="S2131" s="17" t="s">
        <v>440</v>
      </c>
      <c r="T2131" s="17" t="s">
        <v>438</v>
      </c>
      <c r="U2131">
        <v>0</v>
      </c>
      <c r="V2131">
        <v>0</v>
      </c>
      <c r="W2131" s="17" t="s">
        <v>4980</v>
      </c>
      <c r="X2131" s="17" t="s">
        <v>442</v>
      </c>
      <c r="Y2131">
        <v>6</v>
      </c>
      <c r="Z2131" s="17" t="s">
        <v>443</v>
      </c>
      <c r="AA2131" s="17" t="s">
        <v>443</v>
      </c>
      <c r="AB2131" s="17" t="s">
        <v>444</v>
      </c>
      <c r="AC2131">
        <v>0</v>
      </c>
      <c r="AD2131">
        <v>0</v>
      </c>
      <c r="AE2131">
        <v>0</v>
      </c>
      <c r="AF2131">
        <v>2022</v>
      </c>
      <c r="AG2131" s="1">
        <v>44562</v>
      </c>
      <c r="AH2131" s="1">
        <v>44773</v>
      </c>
      <c r="AI2131" s="1">
        <v>44785</v>
      </c>
      <c r="AJ2131" s="17" t="s">
        <v>34</v>
      </c>
      <c r="AK2131" s="17" t="s">
        <v>35</v>
      </c>
      <c r="AL2131" s="17" t="s">
        <v>10388</v>
      </c>
      <c r="AM2131" s="17">
        <f>MONTH(EMPENHO[[#This Row],[data_empenho]])</f>
        <v>3</v>
      </c>
    </row>
    <row r="2132" spans="1:39" x14ac:dyDescent="0.25">
      <c r="A2132">
        <v>11</v>
      </c>
      <c r="B2132">
        <v>1101</v>
      </c>
      <c r="C2132">
        <v>28</v>
      </c>
      <c r="D2132">
        <v>846</v>
      </c>
      <c r="E2132">
        <v>0</v>
      </c>
      <c r="F2132">
        <v>0</v>
      </c>
      <c r="G2132">
        <v>7</v>
      </c>
      <c r="H2132" s="17" t="s">
        <v>1133</v>
      </c>
      <c r="I2132">
        <v>1</v>
      </c>
      <c r="J2132">
        <v>0</v>
      </c>
      <c r="K2132" s="17" t="s">
        <v>4981</v>
      </c>
      <c r="L2132" s="1">
        <v>44648</v>
      </c>
      <c r="M2132">
        <v>52</v>
      </c>
      <c r="N2132" s="17" t="s">
        <v>437</v>
      </c>
      <c r="O2132">
        <v>155</v>
      </c>
      <c r="P2132" s="17" t="s">
        <v>438</v>
      </c>
      <c r="Q2132">
        <v>0</v>
      </c>
      <c r="R2132" s="17" t="s">
        <v>439</v>
      </c>
      <c r="S2132" s="17" t="s">
        <v>440</v>
      </c>
      <c r="T2132" s="17" t="s">
        <v>438</v>
      </c>
      <c r="U2132">
        <v>0</v>
      </c>
      <c r="V2132">
        <v>0</v>
      </c>
      <c r="W2132" s="17" t="s">
        <v>4982</v>
      </c>
      <c r="X2132" s="17" t="s">
        <v>442</v>
      </c>
      <c r="Y2132">
        <v>6</v>
      </c>
      <c r="Z2132" s="17" t="s">
        <v>443</v>
      </c>
      <c r="AA2132" s="17" t="s">
        <v>443</v>
      </c>
      <c r="AB2132" s="17" t="s">
        <v>444</v>
      </c>
      <c r="AC2132">
        <v>0</v>
      </c>
      <c r="AD2132">
        <v>0</v>
      </c>
      <c r="AE2132">
        <v>0</v>
      </c>
      <c r="AF2132">
        <v>2022</v>
      </c>
      <c r="AG2132" s="1">
        <v>44562</v>
      </c>
      <c r="AH2132" s="1">
        <v>44773</v>
      </c>
      <c r="AI2132" s="1">
        <v>44785</v>
      </c>
      <c r="AJ2132" s="17" t="s">
        <v>34</v>
      </c>
      <c r="AK2132" s="17" t="s">
        <v>35</v>
      </c>
      <c r="AL2132" s="17" t="s">
        <v>10388</v>
      </c>
      <c r="AM2132" s="17">
        <f>MONTH(EMPENHO[[#This Row],[data_empenho]])</f>
        <v>3</v>
      </c>
    </row>
    <row r="2133" spans="1:39" x14ac:dyDescent="0.25">
      <c r="A2133">
        <v>11</v>
      </c>
      <c r="B2133">
        <v>1101</v>
      </c>
      <c r="C2133">
        <v>28</v>
      </c>
      <c r="D2133">
        <v>846</v>
      </c>
      <c r="E2133">
        <v>0</v>
      </c>
      <c r="F2133">
        <v>0</v>
      </c>
      <c r="G2133">
        <v>7</v>
      </c>
      <c r="H2133" s="17" t="s">
        <v>1133</v>
      </c>
      <c r="I2133">
        <v>1</v>
      </c>
      <c r="J2133">
        <v>0</v>
      </c>
      <c r="K2133" s="17" t="s">
        <v>4983</v>
      </c>
      <c r="L2133" s="1">
        <v>44648</v>
      </c>
      <c r="M2133">
        <v>407.2</v>
      </c>
      <c r="N2133" s="17" t="s">
        <v>437</v>
      </c>
      <c r="O2133">
        <v>155</v>
      </c>
      <c r="P2133" s="17" t="s">
        <v>438</v>
      </c>
      <c r="Q2133">
        <v>0</v>
      </c>
      <c r="R2133" s="17" t="s">
        <v>439</v>
      </c>
      <c r="S2133" s="17" t="s">
        <v>440</v>
      </c>
      <c r="T2133" s="17" t="s">
        <v>438</v>
      </c>
      <c r="U2133">
        <v>0</v>
      </c>
      <c r="V2133">
        <v>0</v>
      </c>
      <c r="W2133" s="17" t="s">
        <v>4984</v>
      </c>
      <c r="X2133" s="17" t="s">
        <v>442</v>
      </c>
      <c r="Y2133">
        <v>6</v>
      </c>
      <c r="Z2133" s="17" t="s">
        <v>443</v>
      </c>
      <c r="AA2133" s="17" t="s">
        <v>443</v>
      </c>
      <c r="AB2133" s="17" t="s">
        <v>444</v>
      </c>
      <c r="AC2133">
        <v>0</v>
      </c>
      <c r="AD2133">
        <v>0</v>
      </c>
      <c r="AE2133">
        <v>0</v>
      </c>
      <c r="AF2133">
        <v>2022</v>
      </c>
      <c r="AG2133" s="1">
        <v>44562</v>
      </c>
      <c r="AH2133" s="1">
        <v>44773</v>
      </c>
      <c r="AI2133" s="1">
        <v>44785</v>
      </c>
      <c r="AJ2133" s="17" t="s">
        <v>34</v>
      </c>
      <c r="AK2133" s="17" t="s">
        <v>35</v>
      </c>
      <c r="AL2133" s="17" t="s">
        <v>10388</v>
      </c>
      <c r="AM2133" s="17">
        <f>MONTH(EMPENHO[[#This Row],[data_empenho]])</f>
        <v>3</v>
      </c>
    </row>
    <row r="2134" spans="1:39" x14ac:dyDescent="0.25">
      <c r="A2134">
        <v>11</v>
      </c>
      <c r="B2134">
        <v>1101</v>
      </c>
      <c r="C2134">
        <v>28</v>
      </c>
      <c r="D2134">
        <v>846</v>
      </c>
      <c r="E2134">
        <v>0</v>
      </c>
      <c r="F2134">
        <v>0</v>
      </c>
      <c r="G2134">
        <v>7</v>
      </c>
      <c r="H2134" s="17" t="s">
        <v>1133</v>
      </c>
      <c r="I2134">
        <v>1</v>
      </c>
      <c r="J2134">
        <v>0</v>
      </c>
      <c r="K2134" s="17" t="s">
        <v>4985</v>
      </c>
      <c r="L2134" s="1">
        <v>44648</v>
      </c>
      <c r="M2134">
        <v>105.8</v>
      </c>
      <c r="N2134" s="17" t="s">
        <v>437</v>
      </c>
      <c r="O2134">
        <v>155</v>
      </c>
      <c r="P2134" s="17" t="s">
        <v>438</v>
      </c>
      <c r="Q2134">
        <v>0</v>
      </c>
      <c r="R2134" s="17" t="s">
        <v>439</v>
      </c>
      <c r="S2134" s="17" t="s">
        <v>440</v>
      </c>
      <c r="T2134" s="17" t="s">
        <v>438</v>
      </c>
      <c r="U2134">
        <v>0</v>
      </c>
      <c r="V2134">
        <v>0</v>
      </c>
      <c r="W2134" s="17" t="s">
        <v>4986</v>
      </c>
      <c r="X2134" s="17" t="s">
        <v>442</v>
      </c>
      <c r="Y2134">
        <v>6</v>
      </c>
      <c r="Z2134" s="17" t="s">
        <v>443</v>
      </c>
      <c r="AA2134" s="17" t="s">
        <v>443</v>
      </c>
      <c r="AB2134" s="17" t="s">
        <v>444</v>
      </c>
      <c r="AC2134">
        <v>0</v>
      </c>
      <c r="AD2134">
        <v>0</v>
      </c>
      <c r="AE2134">
        <v>0</v>
      </c>
      <c r="AF2134">
        <v>2022</v>
      </c>
      <c r="AG2134" s="1">
        <v>44562</v>
      </c>
      <c r="AH2134" s="1">
        <v>44773</v>
      </c>
      <c r="AI2134" s="1">
        <v>44785</v>
      </c>
      <c r="AJ2134" s="17" t="s">
        <v>34</v>
      </c>
      <c r="AK2134" s="17" t="s">
        <v>35</v>
      </c>
      <c r="AL2134" s="17" t="s">
        <v>10388</v>
      </c>
      <c r="AM2134" s="17">
        <f>MONTH(EMPENHO[[#This Row],[data_empenho]])</f>
        <v>3</v>
      </c>
    </row>
    <row r="2135" spans="1:39" x14ac:dyDescent="0.25">
      <c r="A2135">
        <v>11</v>
      </c>
      <c r="B2135">
        <v>1101</v>
      </c>
      <c r="C2135">
        <v>28</v>
      </c>
      <c r="D2135">
        <v>846</v>
      </c>
      <c r="E2135">
        <v>0</v>
      </c>
      <c r="F2135">
        <v>0</v>
      </c>
      <c r="G2135">
        <v>7</v>
      </c>
      <c r="H2135" s="17" t="s">
        <v>1133</v>
      </c>
      <c r="I2135">
        <v>1</v>
      </c>
      <c r="J2135">
        <v>0</v>
      </c>
      <c r="K2135" s="17" t="s">
        <v>4987</v>
      </c>
      <c r="L2135" s="1">
        <v>44648</v>
      </c>
      <c r="M2135">
        <v>56</v>
      </c>
      <c r="N2135" s="17" t="s">
        <v>437</v>
      </c>
      <c r="O2135">
        <v>155</v>
      </c>
      <c r="P2135" s="17" t="s">
        <v>438</v>
      </c>
      <c r="Q2135">
        <v>0</v>
      </c>
      <c r="R2135" s="17" t="s">
        <v>439</v>
      </c>
      <c r="S2135" s="17" t="s">
        <v>440</v>
      </c>
      <c r="T2135" s="17" t="s">
        <v>438</v>
      </c>
      <c r="U2135">
        <v>0</v>
      </c>
      <c r="V2135">
        <v>0</v>
      </c>
      <c r="W2135" s="17" t="s">
        <v>4988</v>
      </c>
      <c r="X2135" s="17" t="s">
        <v>442</v>
      </c>
      <c r="Y2135">
        <v>6</v>
      </c>
      <c r="Z2135" s="17" t="s">
        <v>443</v>
      </c>
      <c r="AA2135" s="17" t="s">
        <v>443</v>
      </c>
      <c r="AB2135" s="17" t="s">
        <v>444</v>
      </c>
      <c r="AC2135">
        <v>0</v>
      </c>
      <c r="AD2135">
        <v>0</v>
      </c>
      <c r="AE2135">
        <v>0</v>
      </c>
      <c r="AF2135">
        <v>2022</v>
      </c>
      <c r="AG2135" s="1">
        <v>44562</v>
      </c>
      <c r="AH2135" s="1">
        <v>44773</v>
      </c>
      <c r="AI2135" s="1">
        <v>44785</v>
      </c>
      <c r="AJ2135" s="17" t="s">
        <v>34</v>
      </c>
      <c r="AK2135" s="17" t="s">
        <v>35</v>
      </c>
      <c r="AL2135" s="17" t="s">
        <v>10388</v>
      </c>
      <c r="AM2135" s="17">
        <f>MONTH(EMPENHO[[#This Row],[data_empenho]])</f>
        <v>3</v>
      </c>
    </row>
    <row r="2136" spans="1:39" x14ac:dyDescent="0.25">
      <c r="A2136">
        <v>11</v>
      </c>
      <c r="B2136">
        <v>1101</v>
      </c>
      <c r="C2136">
        <v>28</v>
      </c>
      <c r="D2136">
        <v>846</v>
      </c>
      <c r="E2136">
        <v>0</v>
      </c>
      <c r="F2136">
        <v>0</v>
      </c>
      <c r="G2136">
        <v>7</v>
      </c>
      <c r="H2136" s="17" t="s">
        <v>1133</v>
      </c>
      <c r="I2136">
        <v>1</v>
      </c>
      <c r="J2136">
        <v>0</v>
      </c>
      <c r="K2136" s="17" t="s">
        <v>4989</v>
      </c>
      <c r="L2136" s="1">
        <v>44648</v>
      </c>
      <c r="M2136">
        <v>460</v>
      </c>
      <c r="N2136" s="17" t="s">
        <v>437</v>
      </c>
      <c r="O2136">
        <v>155</v>
      </c>
      <c r="P2136" s="17" t="s">
        <v>438</v>
      </c>
      <c r="Q2136">
        <v>0</v>
      </c>
      <c r="R2136" s="17" t="s">
        <v>439</v>
      </c>
      <c r="S2136" s="17" t="s">
        <v>440</v>
      </c>
      <c r="T2136" s="17" t="s">
        <v>438</v>
      </c>
      <c r="U2136">
        <v>0</v>
      </c>
      <c r="V2136">
        <v>0</v>
      </c>
      <c r="W2136" s="17" t="s">
        <v>4990</v>
      </c>
      <c r="X2136" s="17" t="s">
        <v>442</v>
      </c>
      <c r="Y2136">
        <v>6</v>
      </c>
      <c r="Z2136" s="17" t="s">
        <v>443</v>
      </c>
      <c r="AA2136" s="17" t="s">
        <v>443</v>
      </c>
      <c r="AB2136" s="17" t="s">
        <v>444</v>
      </c>
      <c r="AC2136">
        <v>0</v>
      </c>
      <c r="AD2136">
        <v>0</v>
      </c>
      <c r="AE2136">
        <v>0</v>
      </c>
      <c r="AF2136">
        <v>2022</v>
      </c>
      <c r="AG2136" s="1">
        <v>44562</v>
      </c>
      <c r="AH2136" s="1">
        <v>44773</v>
      </c>
      <c r="AI2136" s="1">
        <v>44785</v>
      </c>
      <c r="AJ2136" s="17" t="s">
        <v>34</v>
      </c>
      <c r="AK2136" s="17" t="s">
        <v>35</v>
      </c>
      <c r="AL2136" s="17" t="s">
        <v>10388</v>
      </c>
      <c r="AM2136" s="17">
        <f>MONTH(EMPENHO[[#This Row],[data_empenho]])</f>
        <v>3</v>
      </c>
    </row>
    <row r="2137" spans="1:39" x14ac:dyDescent="0.25">
      <c r="A2137">
        <v>5</v>
      </c>
      <c r="B2137">
        <v>502</v>
      </c>
      <c r="C2137">
        <v>12</v>
      </c>
      <c r="D2137">
        <v>361</v>
      </c>
      <c r="E2137">
        <v>2</v>
      </c>
      <c r="F2137">
        <v>0</v>
      </c>
      <c r="G2137">
        <v>2025</v>
      </c>
      <c r="H2137" s="17" t="s">
        <v>1173</v>
      </c>
      <c r="I2137">
        <v>31</v>
      </c>
      <c r="J2137">
        <v>0</v>
      </c>
      <c r="K2137" s="17" t="s">
        <v>4991</v>
      </c>
      <c r="L2137" s="1">
        <v>44648</v>
      </c>
      <c r="M2137">
        <v>2115.0300000000002</v>
      </c>
      <c r="N2137" s="17" t="s">
        <v>437</v>
      </c>
      <c r="O2137">
        <v>213</v>
      </c>
      <c r="P2137" s="17" t="s">
        <v>438</v>
      </c>
      <c r="Q2137">
        <v>501</v>
      </c>
      <c r="R2137" s="17" t="s">
        <v>439</v>
      </c>
      <c r="S2137" s="17" t="s">
        <v>440</v>
      </c>
      <c r="T2137" s="17" t="s">
        <v>438</v>
      </c>
      <c r="U2137">
        <v>0</v>
      </c>
      <c r="V2137">
        <v>0</v>
      </c>
      <c r="W2137" s="17" t="s">
        <v>4992</v>
      </c>
      <c r="X2137" s="17" t="s">
        <v>442</v>
      </c>
      <c r="Y2137">
        <v>0</v>
      </c>
      <c r="Z2137" s="17" t="s">
        <v>486</v>
      </c>
      <c r="AA2137" s="17" t="s">
        <v>443</v>
      </c>
      <c r="AB2137" s="17" t="s">
        <v>444</v>
      </c>
      <c r="AC2137">
        <v>0</v>
      </c>
      <c r="AD2137">
        <v>0</v>
      </c>
      <c r="AE2137">
        <v>0</v>
      </c>
      <c r="AF2137">
        <v>2022</v>
      </c>
      <c r="AG2137" s="1">
        <v>44562</v>
      </c>
      <c r="AH2137" s="1">
        <v>44773</v>
      </c>
      <c r="AI2137" s="1">
        <v>44785</v>
      </c>
      <c r="AJ2137" s="17" t="s">
        <v>34</v>
      </c>
      <c r="AK2137" s="17" t="s">
        <v>35</v>
      </c>
      <c r="AL2137" s="17" t="s">
        <v>10388</v>
      </c>
      <c r="AM2137" s="17">
        <f>MONTH(EMPENHO[[#This Row],[data_empenho]])</f>
        <v>3</v>
      </c>
    </row>
    <row r="2138" spans="1:39" x14ac:dyDescent="0.25">
      <c r="A2138">
        <v>5</v>
      </c>
      <c r="B2138">
        <v>502</v>
      </c>
      <c r="C2138">
        <v>12</v>
      </c>
      <c r="D2138">
        <v>361</v>
      </c>
      <c r="E2138">
        <v>2</v>
      </c>
      <c r="F2138">
        <v>0</v>
      </c>
      <c r="G2138">
        <v>2025</v>
      </c>
      <c r="H2138" s="17" t="s">
        <v>1176</v>
      </c>
      <c r="I2138">
        <v>31</v>
      </c>
      <c r="J2138">
        <v>0</v>
      </c>
      <c r="K2138" s="17" t="s">
        <v>4993</v>
      </c>
      <c r="L2138" s="1">
        <v>44648</v>
      </c>
      <c r="M2138">
        <v>824.86</v>
      </c>
      <c r="N2138" s="17" t="s">
        <v>437</v>
      </c>
      <c r="O2138">
        <v>213</v>
      </c>
      <c r="P2138" s="17" t="s">
        <v>438</v>
      </c>
      <c r="Q2138">
        <v>501</v>
      </c>
      <c r="R2138" s="17" t="s">
        <v>439</v>
      </c>
      <c r="S2138" s="17" t="s">
        <v>440</v>
      </c>
      <c r="T2138" s="17" t="s">
        <v>438</v>
      </c>
      <c r="U2138">
        <v>0</v>
      </c>
      <c r="V2138">
        <v>0</v>
      </c>
      <c r="W2138" s="17" t="s">
        <v>4994</v>
      </c>
      <c r="X2138" s="17" t="s">
        <v>442</v>
      </c>
      <c r="Y2138">
        <v>0</v>
      </c>
      <c r="Z2138" s="17" t="s">
        <v>486</v>
      </c>
      <c r="AA2138" s="17" t="s">
        <v>443</v>
      </c>
      <c r="AB2138" s="17" t="s">
        <v>444</v>
      </c>
      <c r="AC2138">
        <v>0</v>
      </c>
      <c r="AD2138">
        <v>0</v>
      </c>
      <c r="AE2138">
        <v>0</v>
      </c>
      <c r="AF2138">
        <v>2022</v>
      </c>
      <c r="AG2138" s="1">
        <v>44562</v>
      </c>
      <c r="AH2138" s="1">
        <v>44773</v>
      </c>
      <c r="AI2138" s="1">
        <v>44785</v>
      </c>
      <c r="AJ2138" s="17" t="s">
        <v>34</v>
      </c>
      <c r="AK2138" s="17" t="s">
        <v>35</v>
      </c>
      <c r="AL2138" s="17" t="s">
        <v>10388</v>
      </c>
      <c r="AM2138" s="17">
        <f>MONTH(EMPENHO[[#This Row],[data_empenho]])</f>
        <v>3</v>
      </c>
    </row>
    <row r="2139" spans="1:39" x14ac:dyDescent="0.25">
      <c r="A2139">
        <v>8</v>
      </c>
      <c r="B2139">
        <v>801</v>
      </c>
      <c r="C2139">
        <v>10</v>
      </c>
      <c r="D2139">
        <v>305</v>
      </c>
      <c r="E2139">
        <v>7</v>
      </c>
      <c r="F2139">
        <v>0</v>
      </c>
      <c r="G2139">
        <v>2104</v>
      </c>
      <c r="H2139" s="17" t="s">
        <v>1173</v>
      </c>
      <c r="I2139">
        <v>4502</v>
      </c>
      <c r="J2139">
        <v>0</v>
      </c>
      <c r="K2139" s="17" t="s">
        <v>4995</v>
      </c>
      <c r="L2139" s="1">
        <v>44648</v>
      </c>
      <c r="M2139">
        <v>1868.61</v>
      </c>
      <c r="N2139" s="17" t="s">
        <v>437</v>
      </c>
      <c r="O2139">
        <v>213</v>
      </c>
      <c r="P2139" s="17" t="s">
        <v>438</v>
      </c>
      <c r="Q2139">
        <v>0</v>
      </c>
      <c r="R2139" s="17" t="s">
        <v>439</v>
      </c>
      <c r="S2139" s="17" t="s">
        <v>440</v>
      </c>
      <c r="T2139" s="17" t="s">
        <v>438</v>
      </c>
      <c r="U2139">
        <v>0</v>
      </c>
      <c r="V2139">
        <v>0</v>
      </c>
      <c r="W2139" s="17" t="s">
        <v>4996</v>
      </c>
      <c r="X2139" s="17" t="s">
        <v>442</v>
      </c>
      <c r="Y2139">
        <v>0</v>
      </c>
      <c r="Z2139" s="17" t="s">
        <v>486</v>
      </c>
      <c r="AA2139" s="17" t="s">
        <v>443</v>
      </c>
      <c r="AB2139" s="17" t="s">
        <v>444</v>
      </c>
      <c r="AC2139">
        <v>0</v>
      </c>
      <c r="AD2139">
        <v>0</v>
      </c>
      <c r="AE2139">
        <v>0</v>
      </c>
      <c r="AF2139">
        <v>2022</v>
      </c>
      <c r="AG2139" s="1">
        <v>44562</v>
      </c>
      <c r="AH2139" s="1">
        <v>44773</v>
      </c>
      <c r="AI2139" s="1">
        <v>44785</v>
      </c>
      <c r="AJ2139" s="17" t="s">
        <v>34</v>
      </c>
      <c r="AK2139" s="17" t="s">
        <v>35</v>
      </c>
      <c r="AL2139" s="17" t="s">
        <v>10388</v>
      </c>
      <c r="AM2139" s="17">
        <f>MONTH(EMPENHO[[#This Row],[data_empenho]])</f>
        <v>3</v>
      </c>
    </row>
    <row r="2140" spans="1:39" x14ac:dyDescent="0.25">
      <c r="A2140">
        <v>8</v>
      </c>
      <c r="B2140">
        <v>801</v>
      </c>
      <c r="C2140">
        <v>10</v>
      </c>
      <c r="D2140">
        <v>305</v>
      </c>
      <c r="E2140">
        <v>7</v>
      </c>
      <c r="F2140">
        <v>0</v>
      </c>
      <c r="G2140">
        <v>2104</v>
      </c>
      <c r="H2140" s="17" t="s">
        <v>1568</v>
      </c>
      <c r="I2140">
        <v>40</v>
      </c>
      <c r="J2140">
        <v>0</v>
      </c>
      <c r="K2140" s="17" t="s">
        <v>4997</v>
      </c>
      <c r="L2140" s="1">
        <v>44648</v>
      </c>
      <c r="M2140">
        <v>323.52</v>
      </c>
      <c r="N2140" s="17" t="s">
        <v>437</v>
      </c>
      <c r="O2140">
        <v>213</v>
      </c>
      <c r="P2140" s="17" t="s">
        <v>438</v>
      </c>
      <c r="Q2140">
        <v>0</v>
      </c>
      <c r="R2140" s="17" t="s">
        <v>439</v>
      </c>
      <c r="S2140" s="17" t="s">
        <v>440</v>
      </c>
      <c r="T2140" s="17" t="s">
        <v>438</v>
      </c>
      <c r="U2140">
        <v>0</v>
      </c>
      <c r="V2140">
        <v>0</v>
      </c>
      <c r="W2140" s="17" t="s">
        <v>4998</v>
      </c>
      <c r="X2140" s="17" t="s">
        <v>442</v>
      </c>
      <c r="Y2140">
        <v>0</v>
      </c>
      <c r="Z2140" s="17" t="s">
        <v>486</v>
      </c>
      <c r="AA2140" s="17" t="s">
        <v>443</v>
      </c>
      <c r="AB2140" s="17" t="s">
        <v>444</v>
      </c>
      <c r="AC2140">
        <v>0</v>
      </c>
      <c r="AD2140">
        <v>0</v>
      </c>
      <c r="AE2140">
        <v>0</v>
      </c>
      <c r="AF2140">
        <v>2022</v>
      </c>
      <c r="AG2140" s="1">
        <v>44562</v>
      </c>
      <c r="AH2140" s="1">
        <v>44773</v>
      </c>
      <c r="AI2140" s="1">
        <v>44785</v>
      </c>
      <c r="AJ2140" s="17" t="s">
        <v>34</v>
      </c>
      <c r="AK2140" s="17" t="s">
        <v>35</v>
      </c>
      <c r="AL2140" s="17" t="s">
        <v>10388</v>
      </c>
      <c r="AM2140" s="17">
        <f>MONTH(EMPENHO[[#This Row],[data_empenho]])</f>
        <v>3</v>
      </c>
    </row>
    <row r="2141" spans="1:39" x14ac:dyDescent="0.25">
      <c r="A2141">
        <v>8</v>
      </c>
      <c r="B2141">
        <v>801</v>
      </c>
      <c r="C2141">
        <v>10</v>
      </c>
      <c r="D2141">
        <v>305</v>
      </c>
      <c r="E2141">
        <v>7</v>
      </c>
      <c r="F2141">
        <v>0</v>
      </c>
      <c r="G2141">
        <v>2104</v>
      </c>
      <c r="H2141" s="17" t="s">
        <v>1181</v>
      </c>
      <c r="I2141">
        <v>4502</v>
      </c>
      <c r="J2141">
        <v>0</v>
      </c>
      <c r="K2141" s="17" t="s">
        <v>4999</v>
      </c>
      <c r="L2141" s="1">
        <v>44648</v>
      </c>
      <c r="M2141">
        <v>266.64</v>
      </c>
      <c r="N2141" s="17" t="s">
        <v>437</v>
      </c>
      <c r="O2141">
        <v>213</v>
      </c>
      <c r="P2141" s="17" t="s">
        <v>438</v>
      </c>
      <c r="Q2141">
        <v>0</v>
      </c>
      <c r="R2141" s="17" t="s">
        <v>439</v>
      </c>
      <c r="S2141" s="17" t="s">
        <v>440</v>
      </c>
      <c r="T2141" s="17" t="s">
        <v>438</v>
      </c>
      <c r="U2141">
        <v>0</v>
      </c>
      <c r="V2141">
        <v>0</v>
      </c>
      <c r="W2141" s="17" t="s">
        <v>5000</v>
      </c>
      <c r="X2141" s="17" t="s">
        <v>442</v>
      </c>
      <c r="Y2141">
        <v>0</v>
      </c>
      <c r="Z2141" s="17" t="s">
        <v>486</v>
      </c>
      <c r="AA2141" s="17" t="s">
        <v>443</v>
      </c>
      <c r="AB2141" s="17" t="s">
        <v>444</v>
      </c>
      <c r="AC2141">
        <v>0</v>
      </c>
      <c r="AD2141">
        <v>0</v>
      </c>
      <c r="AE2141">
        <v>0</v>
      </c>
      <c r="AF2141">
        <v>2022</v>
      </c>
      <c r="AG2141" s="1">
        <v>44562</v>
      </c>
      <c r="AH2141" s="1">
        <v>44773</v>
      </c>
      <c r="AI2141" s="1">
        <v>44785</v>
      </c>
      <c r="AJ2141" s="17" t="s">
        <v>34</v>
      </c>
      <c r="AK2141" s="17" t="s">
        <v>35</v>
      </c>
      <c r="AL2141" s="17" t="s">
        <v>10388</v>
      </c>
      <c r="AM2141" s="17">
        <f>MONTH(EMPENHO[[#This Row],[data_empenho]])</f>
        <v>3</v>
      </c>
    </row>
    <row r="2142" spans="1:39" x14ac:dyDescent="0.25">
      <c r="A2142">
        <v>8</v>
      </c>
      <c r="B2142">
        <v>801</v>
      </c>
      <c r="C2142">
        <v>10</v>
      </c>
      <c r="D2142">
        <v>305</v>
      </c>
      <c r="E2142">
        <v>7</v>
      </c>
      <c r="F2142">
        <v>0</v>
      </c>
      <c r="G2142">
        <v>2104</v>
      </c>
      <c r="H2142" s="17" t="s">
        <v>1184</v>
      </c>
      <c r="I2142">
        <v>4502</v>
      </c>
      <c r="J2142">
        <v>0</v>
      </c>
      <c r="K2142" s="17" t="s">
        <v>5001</v>
      </c>
      <c r="L2142" s="1">
        <v>44648</v>
      </c>
      <c r="M2142">
        <v>700.97</v>
      </c>
      <c r="N2142" s="17" t="s">
        <v>437</v>
      </c>
      <c r="O2142">
        <v>213</v>
      </c>
      <c r="P2142" s="17" t="s">
        <v>438</v>
      </c>
      <c r="Q2142">
        <v>0</v>
      </c>
      <c r="R2142" s="17" t="s">
        <v>439</v>
      </c>
      <c r="S2142" s="17" t="s">
        <v>440</v>
      </c>
      <c r="T2142" s="17" t="s">
        <v>438</v>
      </c>
      <c r="U2142">
        <v>0</v>
      </c>
      <c r="V2142">
        <v>0</v>
      </c>
      <c r="W2142" s="17" t="s">
        <v>5002</v>
      </c>
      <c r="X2142" s="17" t="s">
        <v>442</v>
      </c>
      <c r="Y2142">
        <v>0</v>
      </c>
      <c r="Z2142" s="17" t="s">
        <v>486</v>
      </c>
      <c r="AA2142" s="17" t="s">
        <v>443</v>
      </c>
      <c r="AB2142" s="17" t="s">
        <v>444</v>
      </c>
      <c r="AC2142">
        <v>0</v>
      </c>
      <c r="AD2142">
        <v>0</v>
      </c>
      <c r="AE2142">
        <v>0</v>
      </c>
      <c r="AF2142">
        <v>2022</v>
      </c>
      <c r="AG2142" s="1">
        <v>44562</v>
      </c>
      <c r="AH2142" s="1">
        <v>44773</v>
      </c>
      <c r="AI2142" s="1">
        <v>44785</v>
      </c>
      <c r="AJ2142" s="17" t="s">
        <v>34</v>
      </c>
      <c r="AK2142" s="17" t="s">
        <v>35</v>
      </c>
      <c r="AL2142" s="17" t="s">
        <v>10388</v>
      </c>
      <c r="AM2142" s="17">
        <f>MONTH(EMPENHO[[#This Row],[data_empenho]])</f>
        <v>3</v>
      </c>
    </row>
    <row r="2143" spans="1:39" x14ac:dyDescent="0.25">
      <c r="A2143">
        <v>8</v>
      </c>
      <c r="B2143">
        <v>801</v>
      </c>
      <c r="C2143">
        <v>10</v>
      </c>
      <c r="D2143">
        <v>305</v>
      </c>
      <c r="E2143">
        <v>7</v>
      </c>
      <c r="F2143">
        <v>0</v>
      </c>
      <c r="G2143">
        <v>2104</v>
      </c>
      <c r="H2143" s="17" t="s">
        <v>1568</v>
      </c>
      <c r="I2143">
        <v>40</v>
      </c>
      <c r="J2143">
        <v>0</v>
      </c>
      <c r="K2143" s="17" t="s">
        <v>5003</v>
      </c>
      <c r="L2143" s="1">
        <v>44648</v>
      </c>
      <c r="M2143">
        <v>161.76</v>
      </c>
      <c r="N2143" s="17" t="s">
        <v>437</v>
      </c>
      <c r="O2143">
        <v>213</v>
      </c>
      <c r="P2143" s="17" t="s">
        <v>438</v>
      </c>
      <c r="Q2143">
        <v>0</v>
      </c>
      <c r="R2143" s="17" t="s">
        <v>439</v>
      </c>
      <c r="S2143" s="17" t="s">
        <v>440</v>
      </c>
      <c r="T2143" s="17" t="s">
        <v>438</v>
      </c>
      <c r="U2143">
        <v>0</v>
      </c>
      <c r="V2143">
        <v>0</v>
      </c>
      <c r="W2143" s="17" t="s">
        <v>5004</v>
      </c>
      <c r="X2143" s="17" t="s">
        <v>442</v>
      </c>
      <c r="Y2143">
        <v>0</v>
      </c>
      <c r="Z2143" s="17" t="s">
        <v>486</v>
      </c>
      <c r="AA2143" s="17" t="s">
        <v>443</v>
      </c>
      <c r="AB2143" s="17" t="s">
        <v>444</v>
      </c>
      <c r="AC2143">
        <v>0</v>
      </c>
      <c r="AD2143">
        <v>0</v>
      </c>
      <c r="AE2143">
        <v>0</v>
      </c>
      <c r="AF2143">
        <v>2022</v>
      </c>
      <c r="AG2143" s="1">
        <v>44562</v>
      </c>
      <c r="AH2143" s="1">
        <v>44773</v>
      </c>
      <c r="AI2143" s="1">
        <v>44785</v>
      </c>
      <c r="AJ2143" s="17" t="s">
        <v>34</v>
      </c>
      <c r="AK2143" s="17" t="s">
        <v>35</v>
      </c>
      <c r="AL2143" s="17" t="s">
        <v>10388</v>
      </c>
      <c r="AM2143" s="17">
        <f>MONTH(EMPENHO[[#This Row],[data_empenho]])</f>
        <v>3</v>
      </c>
    </row>
    <row r="2144" spans="1:39" x14ac:dyDescent="0.25">
      <c r="A2144">
        <v>8</v>
      </c>
      <c r="B2144">
        <v>801</v>
      </c>
      <c r="C2144">
        <v>10</v>
      </c>
      <c r="D2144">
        <v>305</v>
      </c>
      <c r="E2144">
        <v>7</v>
      </c>
      <c r="F2144">
        <v>0</v>
      </c>
      <c r="G2144">
        <v>2104</v>
      </c>
      <c r="H2144" s="17" t="s">
        <v>1568</v>
      </c>
      <c r="I2144">
        <v>40</v>
      </c>
      <c r="J2144">
        <v>0</v>
      </c>
      <c r="K2144" s="17" t="s">
        <v>5005</v>
      </c>
      <c r="L2144" s="1">
        <v>44648</v>
      </c>
      <c r="M2144">
        <v>1941.14</v>
      </c>
      <c r="N2144" s="17" t="s">
        <v>437</v>
      </c>
      <c r="O2144">
        <v>213</v>
      </c>
      <c r="P2144" s="17" t="s">
        <v>438</v>
      </c>
      <c r="Q2144">
        <v>0</v>
      </c>
      <c r="R2144" s="17" t="s">
        <v>439</v>
      </c>
      <c r="S2144" s="17" t="s">
        <v>440</v>
      </c>
      <c r="T2144" s="17" t="s">
        <v>438</v>
      </c>
      <c r="U2144">
        <v>0</v>
      </c>
      <c r="V2144">
        <v>0</v>
      </c>
      <c r="W2144" s="17" t="s">
        <v>5006</v>
      </c>
      <c r="X2144" s="17" t="s">
        <v>442</v>
      </c>
      <c r="Y2144">
        <v>0</v>
      </c>
      <c r="Z2144" s="17" t="s">
        <v>486</v>
      </c>
      <c r="AA2144" s="17" t="s">
        <v>443</v>
      </c>
      <c r="AB2144" s="17" t="s">
        <v>444</v>
      </c>
      <c r="AC2144">
        <v>0</v>
      </c>
      <c r="AD2144">
        <v>0</v>
      </c>
      <c r="AE2144">
        <v>0</v>
      </c>
      <c r="AF2144">
        <v>2022</v>
      </c>
      <c r="AG2144" s="1">
        <v>44562</v>
      </c>
      <c r="AH2144" s="1">
        <v>44773</v>
      </c>
      <c r="AI2144" s="1">
        <v>44785</v>
      </c>
      <c r="AJ2144" s="17" t="s">
        <v>34</v>
      </c>
      <c r="AK2144" s="17" t="s">
        <v>35</v>
      </c>
      <c r="AL2144" s="17" t="s">
        <v>10388</v>
      </c>
      <c r="AM2144" s="17">
        <f>MONTH(EMPENHO[[#This Row],[data_empenho]])</f>
        <v>3</v>
      </c>
    </row>
    <row r="2145" spans="1:39" x14ac:dyDescent="0.25">
      <c r="A2145">
        <v>8</v>
      </c>
      <c r="B2145">
        <v>801</v>
      </c>
      <c r="C2145">
        <v>10</v>
      </c>
      <c r="D2145">
        <v>301</v>
      </c>
      <c r="E2145">
        <v>6</v>
      </c>
      <c r="F2145">
        <v>0</v>
      </c>
      <c r="G2145">
        <v>2092</v>
      </c>
      <c r="H2145" s="17" t="s">
        <v>1173</v>
      </c>
      <c r="I2145">
        <v>4500</v>
      </c>
      <c r="J2145">
        <v>0</v>
      </c>
      <c r="K2145" s="17" t="s">
        <v>5007</v>
      </c>
      <c r="L2145" s="1">
        <v>44648</v>
      </c>
      <c r="M2145">
        <v>11891.18</v>
      </c>
      <c r="N2145" s="17" t="s">
        <v>437</v>
      </c>
      <c r="O2145">
        <v>213</v>
      </c>
      <c r="P2145" s="17" t="s">
        <v>438</v>
      </c>
      <c r="Q2145">
        <v>0</v>
      </c>
      <c r="R2145" s="17" t="s">
        <v>439</v>
      </c>
      <c r="S2145" s="17" t="s">
        <v>440</v>
      </c>
      <c r="T2145" s="17" t="s">
        <v>438</v>
      </c>
      <c r="U2145">
        <v>0</v>
      </c>
      <c r="V2145">
        <v>0</v>
      </c>
      <c r="W2145" s="17" t="s">
        <v>5008</v>
      </c>
      <c r="X2145" s="17" t="s">
        <v>442</v>
      </c>
      <c r="Y2145">
        <v>0</v>
      </c>
      <c r="Z2145" s="17" t="s">
        <v>486</v>
      </c>
      <c r="AA2145" s="17" t="s">
        <v>443</v>
      </c>
      <c r="AB2145" s="17" t="s">
        <v>444</v>
      </c>
      <c r="AC2145">
        <v>0</v>
      </c>
      <c r="AD2145">
        <v>0</v>
      </c>
      <c r="AE2145">
        <v>0</v>
      </c>
      <c r="AF2145">
        <v>2022</v>
      </c>
      <c r="AG2145" s="1">
        <v>44562</v>
      </c>
      <c r="AH2145" s="1">
        <v>44773</v>
      </c>
      <c r="AI2145" s="1">
        <v>44785</v>
      </c>
      <c r="AJ2145" s="17" t="s">
        <v>34</v>
      </c>
      <c r="AK2145" s="17" t="s">
        <v>35</v>
      </c>
      <c r="AL2145" s="17" t="s">
        <v>10388</v>
      </c>
      <c r="AM2145" s="17">
        <f>MONTH(EMPENHO[[#This Row],[data_empenho]])</f>
        <v>3</v>
      </c>
    </row>
    <row r="2146" spans="1:39" x14ac:dyDescent="0.25">
      <c r="A2146">
        <v>8</v>
      </c>
      <c r="B2146">
        <v>801</v>
      </c>
      <c r="C2146">
        <v>10</v>
      </c>
      <c r="D2146">
        <v>301</v>
      </c>
      <c r="E2146">
        <v>6</v>
      </c>
      <c r="F2146">
        <v>0</v>
      </c>
      <c r="G2146">
        <v>2092</v>
      </c>
      <c r="H2146" s="17" t="s">
        <v>1145</v>
      </c>
      <c r="I2146">
        <v>4500</v>
      </c>
      <c r="J2146">
        <v>0</v>
      </c>
      <c r="K2146" s="17" t="s">
        <v>5009</v>
      </c>
      <c r="L2146" s="1">
        <v>44648</v>
      </c>
      <c r="M2146">
        <v>700</v>
      </c>
      <c r="N2146" s="17" t="s">
        <v>437</v>
      </c>
      <c r="O2146">
        <v>213</v>
      </c>
      <c r="P2146" s="17" t="s">
        <v>438</v>
      </c>
      <c r="Q2146">
        <v>0</v>
      </c>
      <c r="R2146" s="17" t="s">
        <v>439</v>
      </c>
      <c r="S2146" s="17" t="s">
        <v>440</v>
      </c>
      <c r="T2146" s="17" t="s">
        <v>438</v>
      </c>
      <c r="U2146">
        <v>0</v>
      </c>
      <c r="V2146">
        <v>0</v>
      </c>
      <c r="W2146" s="17" t="s">
        <v>5010</v>
      </c>
      <c r="X2146" s="17" t="s">
        <v>442</v>
      </c>
      <c r="Y2146">
        <v>0</v>
      </c>
      <c r="Z2146" s="17" t="s">
        <v>486</v>
      </c>
      <c r="AA2146" s="17" t="s">
        <v>443</v>
      </c>
      <c r="AB2146" s="17" t="s">
        <v>444</v>
      </c>
      <c r="AC2146">
        <v>0</v>
      </c>
      <c r="AD2146">
        <v>0</v>
      </c>
      <c r="AE2146">
        <v>0</v>
      </c>
      <c r="AF2146">
        <v>2022</v>
      </c>
      <c r="AG2146" s="1">
        <v>44562</v>
      </c>
      <c r="AH2146" s="1">
        <v>44773</v>
      </c>
      <c r="AI2146" s="1">
        <v>44785</v>
      </c>
      <c r="AJ2146" s="17" t="s">
        <v>34</v>
      </c>
      <c r="AK2146" s="17" t="s">
        <v>35</v>
      </c>
      <c r="AL2146" s="17" t="s">
        <v>10388</v>
      </c>
      <c r="AM2146" s="17">
        <f>MONTH(EMPENHO[[#This Row],[data_empenho]])</f>
        <v>3</v>
      </c>
    </row>
    <row r="2147" spans="1:39" x14ac:dyDescent="0.25">
      <c r="A2147">
        <v>8</v>
      </c>
      <c r="B2147">
        <v>801</v>
      </c>
      <c r="C2147">
        <v>10</v>
      </c>
      <c r="D2147">
        <v>301</v>
      </c>
      <c r="E2147">
        <v>6</v>
      </c>
      <c r="F2147">
        <v>0</v>
      </c>
      <c r="G2147">
        <v>2092</v>
      </c>
      <c r="H2147" s="17" t="s">
        <v>1181</v>
      </c>
      <c r="I2147">
        <v>4500</v>
      </c>
      <c r="J2147">
        <v>0</v>
      </c>
      <c r="K2147" s="17" t="s">
        <v>5011</v>
      </c>
      <c r="L2147" s="1">
        <v>44648</v>
      </c>
      <c r="M2147">
        <v>2378.25</v>
      </c>
      <c r="N2147" s="17" t="s">
        <v>437</v>
      </c>
      <c r="O2147">
        <v>213</v>
      </c>
      <c r="P2147" s="17" t="s">
        <v>438</v>
      </c>
      <c r="Q2147">
        <v>0</v>
      </c>
      <c r="R2147" s="17" t="s">
        <v>439</v>
      </c>
      <c r="S2147" s="17" t="s">
        <v>440</v>
      </c>
      <c r="T2147" s="17" t="s">
        <v>438</v>
      </c>
      <c r="U2147">
        <v>0</v>
      </c>
      <c r="V2147">
        <v>0</v>
      </c>
      <c r="W2147" s="17" t="s">
        <v>5012</v>
      </c>
      <c r="X2147" s="17" t="s">
        <v>442</v>
      </c>
      <c r="Y2147">
        <v>0</v>
      </c>
      <c r="Z2147" s="17" t="s">
        <v>486</v>
      </c>
      <c r="AA2147" s="17" t="s">
        <v>443</v>
      </c>
      <c r="AB2147" s="17" t="s">
        <v>444</v>
      </c>
      <c r="AC2147">
        <v>0</v>
      </c>
      <c r="AD2147">
        <v>0</v>
      </c>
      <c r="AE2147">
        <v>0</v>
      </c>
      <c r="AF2147">
        <v>2022</v>
      </c>
      <c r="AG2147" s="1">
        <v>44562</v>
      </c>
      <c r="AH2147" s="1">
        <v>44773</v>
      </c>
      <c r="AI2147" s="1">
        <v>44785</v>
      </c>
      <c r="AJ2147" s="17" t="s">
        <v>34</v>
      </c>
      <c r="AK2147" s="17" t="s">
        <v>35</v>
      </c>
      <c r="AL2147" s="17" t="s">
        <v>10388</v>
      </c>
      <c r="AM2147" s="17">
        <f>MONTH(EMPENHO[[#This Row],[data_empenho]])</f>
        <v>3</v>
      </c>
    </row>
    <row r="2148" spans="1:39" x14ac:dyDescent="0.25">
      <c r="A2148">
        <v>8</v>
      </c>
      <c r="B2148">
        <v>801</v>
      </c>
      <c r="C2148">
        <v>10</v>
      </c>
      <c r="D2148">
        <v>301</v>
      </c>
      <c r="E2148">
        <v>6</v>
      </c>
      <c r="F2148">
        <v>0</v>
      </c>
      <c r="G2148">
        <v>2092</v>
      </c>
      <c r="H2148" s="17" t="s">
        <v>1173</v>
      </c>
      <c r="I2148">
        <v>4500</v>
      </c>
      <c r="J2148">
        <v>0</v>
      </c>
      <c r="K2148" s="17" t="s">
        <v>5013</v>
      </c>
      <c r="L2148" s="1">
        <v>44648</v>
      </c>
      <c r="M2148">
        <v>13589.92</v>
      </c>
      <c r="N2148" s="17" t="s">
        <v>437</v>
      </c>
      <c r="O2148">
        <v>213</v>
      </c>
      <c r="P2148" s="17" t="s">
        <v>438</v>
      </c>
      <c r="Q2148">
        <v>0</v>
      </c>
      <c r="R2148" s="17" t="s">
        <v>439</v>
      </c>
      <c r="S2148" s="17" t="s">
        <v>440</v>
      </c>
      <c r="T2148" s="17" t="s">
        <v>438</v>
      </c>
      <c r="U2148">
        <v>0</v>
      </c>
      <c r="V2148">
        <v>0</v>
      </c>
      <c r="W2148" s="17" t="s">
        <v>5014</v>
      </c>
      <c r="X2148" s="17" t="s">
        <v>442</v>
      </c>
      <c r="Y2148">
        <v>0</v>
      </c>
      <c r="Z2148" s="17" t="s">
        <v>486</v>
      </c>
      <c r="AA2148" s="17" t="s">
        <v>443</v>
      </c>
      <c r="AB2148" s="17" t="s">
        <v>444</v>
      </c>
      <c r="AC2148">
        <v>0</v>
      </c>
      <c r="AD2148">
        <v>0</v>
      </c>
      <c r="AE2148">
        <v>0</v>
      </c>
      <c r="AF2148">
        <v>2022</v>
      </c>
      <c r="AG2148" s="1">
        <v>44562</v>
      </c>
      <c r="AH2148" s="1">
        <v>44773</v>
      </c>
      <c r="AI2148" s="1">
        <v>44785</v>
      </c>
      <c r="AJ2148" s="17" t="s">
        <v>34</v>
      </c>
      <c r="AK2148" s="17" t="s">
        <v>35</v>
      </c>
      <c r="AL2148" s="17" t="s">
        <v>10388</v>
      </c>
      <c r="AM2148" s="17">
        <f>MONTH(EMPENHO[[#This Row],[data_empenho]])</f>
        <v>3</v>
      </c>
    </row>
    <row r="2149" spans="1:39" x14ac:dyDescent="0.25">
      <c r="A2149">
        <v>8</v>
      </c>
      <c r="B2149">
        <v>801</v>
      </c>
      <c r="C2149">
        <v>10</v>
      </c>
      <c r="D2149">
        <v>301</v>
      </c>
      <c r="E2149">
        <v>6</v>
      </c>
      <c r="F2149">
        <v>0</v>
      </c>
      <c r="G2149">
        <v>2092</v>
      </c>
      <c r="H2149" s="17" t="s">
        <v>1145</v>
      </c>
      <c r="I2149">
        <v>4500</v>
      </c>
      <c r="J2149">
        <v>0</v>
      </c>
      <c r="K2149" s="17" t="s">
        <v>5015</v>
      </c>
      <c r="L2149" s="1">
        <v>44648</v>
      </c>
      <c r="M2149">
        <v>800</v>
      </c>
      <c r="N2149" s="17" t="s">
        <v>437</v>
      </c>
      <c r="O2149">
        <v>213</v>
      </c>
      <c r="P2149" s="17" t="s">
        <v>438</v>
      </c>
      <c r="Q2149">
        <v>0</v>
      </c>
      <c r="R2149" s="17" t="s">
        <v>439</v>
      </c>
      <c r="S2149" s="17" t="s">
        <v>440</v>
      </c>
      <c r="T2149" s="17" t="s">
        <v>438</v>
      </c>
      <c r="U2149">
        <v>0</v>
      </c>
      <c r="V2149">
        <v>0</v>
      </c>
      <c r="W2149" s="17" t="s">
        <v>5016</v>
      </c>
      <c r="X2149" s="17" t="s">
        <v>442</v>
      </c>
      <c r="Y2149">
        <v>0</v>
      </c>
      <c r="Z2149" s="17" t="s">
        <v>486</v>
      </c>
      <c r="AA2149" s="17" t="s">
        <v>443</v>
      </c>
      <c r="AB2149" s="17" t="s">
        <v>444</v>
      </c>
      <c r="AC2149">
        <v>0</v>
      </c>
      <c r="AD2149">
        <v>0</v>
      </c>
      <c r="AE2149">
        <v>0</v>
      </c>
      <c r="AF2149">
        <v>2022</v>
      </c>
      <c r="AG2149" s="1">
        <v>44562</v>
      </c>
      <c r="AH2149" s="1">
        <v>44773</v>
      </c>
      <c r="AI2149" s="1">
        <v>44785</v>
      </c>
      <c r="AJ2149" s="17" t="s">
        <v>34</v>
      </c>
      <c r="AK2149" s="17" t="s">
        <v>35</v>
      </c>
      <c r="AL2149" s="17" t="s">
        <v>10388</v>
      </c>
      <c r="AM2149" s="17">
        <f>MONTH(EMPENHO[[#This Row],[data_empenho]])</f>
        <v>3</v>
      </c>
    </row>
    <row r="2150" spans="1:39" x14ac:dyDescent="0.25">
      <c r="A2150">
        <v>8</v>
      </c>
      <c r="B2150">
        <v>801</v>
      </c>
      <c r="C2150">
        <v>10</v>
      </c>
      <c r="D2150">
        <v>301</v>
      </c>
      <c r="E2150">
        <v>6</v>
      </c>
      <c r="F2150">
        <v>0</v>
      </c>
      <c r="G2150">
        <v>2092</v>
      </c>
      <c r="H2150" s="17" t="s">
        <v>1181</v>
      </c>
      <c r="I2150">
        <v>4500</v>
      </c>
      <c r="J2150">
        <v>0</v>
      </c>
      <c r="K2150" s="17" t="s">
        <v>5017</v>
      </c>
      <c r="L2150" s="1">
        <v>44648</v>
      </c>
      <c r="M2150">
        <v>2718</v>
      </c>
      <c r="N2150" s="17" t="s">
        <v>437</v>
      </c>
      <c r="O2150">
        <v>213</v>
      </c>
      <c r="P2150" s="17" t="s">
        <v>438</v>
      </c>
      <c r="Q2150">
        <v>0</v>
      </c>
      <c r="R2150" s="17" t="s">
        <v>439</v>
      </c>
      <c r="S2150" s="17" t="s">
        <v>440</v>
      </c>
      <c r="T2150" s="17" t="s">
        <v>438</v>
      </c>
      <c r="U2150">
        <v>0</v>
      </c>
      <c r="V2150">
        <v>0</v>
      </c>
      <c r="W2150" s="17" t="s">
        <v>5018</v>
      </c>
      <c r="X2150" s="17" t="s">
        <v>442</v>
      </c>
      <c r="Y2150">
        <v>0</v>
      </c>
      <c r="Z2150" s="17" t="s">
        <v>486</v>
      </c>
      <c r="AA2150" s="17" t="s">
        <v>443</v>
      </c>
      <c r="AB2150" s="17" t="s">
        <v>444</v>
      </c>
      <c r="AC2150">
        <v>0</v>
      </c>
      <c r="AD2150">
        <v>0</v>
      </c>
      <c r="AE2150">
        <v>0</v>
      </c>
      <c r="AF2150">
        <v>2022</v>
      </c>
      <c r="AG2150" s="1">
        <v>44562</v>
      </c>
      <c r="AH2150" s="1">
        <v>44773</v>
      </c>
      <c r="AI2150" s="1">
        <v>44785</v>
      </c>
      <c r="AJ2150" s="17" t="s">
        <v>34</v>
      </c>
      <c r="AK2150" s="17" t="s">
        <v>35</v>
      </c>
      <c r="AL2150" s="17" t="s">
        <v>10388</v>
      </c>
      <c r="AM2150" s="17">
        <f>MONTH(EMPENHO[[#This Row],[data_empenho]])</f>
        <v>3</v>
      </c>
    </row>
    <row r="2151" spans="1:39" x14ac:dyDescent="0.25">
      <c r="A2151">
        <v>8</v>
      </c>
      <c r="B2151">
        <v>801</v>
      </c>
      <c r="C2151">
        <v>10</v>
      </c>
      <c r="D2151">
        <v>301</v>
      </c>
      <c r="E2151">
        <v>6</v>
      </c>
      <c r="F2151">
        <v>0</v>
      </c>
      <c r="G2151">
        <v>2092</v>
      </c>
      <c r="H2151" s="17" t="s">
        <v>1184</v>
      </c>
      <c r="I2151">
        <v>4500</v>
      </c>
      <c r="J2151">
        <v>0</v>
      </c>
      <c r="K2151" s="17" t="s">
        <v>5019</v>
      </c>
      <c r="L2151" s="1">
        <v>44648</v>
      </c>
      <c r="M2151">
        <v>99.93</v>
      </c>
      <c r="N2151" s="17" t="s">
        <v>437</v>
      </c>
      <c r="O2151">
        <v>213</v>
      </c>
      <c r="P2151" s="17" t="s">
        <v>438</v>
      </c>
      <c r="Q2151">
        <v>0</v>
      </c>
      <c r="R2151" s="17" t="s">
        <v>439</v>
      </c>
      <c r="S2151" s="17" t="s">
        <v>440</v>
      </c>
      <c r="T2151" s="17" t="s">
        <v>438</v>
      </c>
      <c r="U2151">
        <v>0</v>
      </c>
      <c r="V2151">
        <v>0</v>
      </c>
      <c r="W2151" s="17" t="s">
        <v>5020</v>
      </c>
      <c r="X2151" s="17" t="s">
        <v>442</v>
      </c>
      <c r="Y2151">
        <v>0</v>
      </c>
      <c r="Z2151" s="17" t="s">
        <v>486</v>
      </c>
      <c r="AA2151" s="17" t="s">
        <v>443</v>
      </c>
      <c r="AB2151" s="17" t="s">
        <v>444</v>
      </c>
      <c r="AC2151">
        <v>0</v>
      </c>
      <c r="AD2151">
        <v>0</v>
      </c>
      <c r="AE2151">
        <v>0</v>
      </c>
      <c r="AF2151">
        <v>2022</v>
      </c>
      <c r="AG2151" s="1">
        <v>44562</v>
      </c>
      <c r="AH2151" s="1">
        <v>44773</v>
      </c>
      <c r="AI2151" s="1">
        <v>44785</v>
      </c>
      <c r="AJ2151" s="17" t="s">
        <v>34</v>
      </c>
      <c r="AK2151" s="17" t="s">
        <v>35</v>
      </c>
      <c r="AL2151" s="17" t="s">
        <v>10388</v>
      </c>
      <c r="AM2151" s="17">
        <f>MONTH(EMPENHO[[#This Row],[data_empenho]])</f>
        <v>3</v>
      </c>
    </row>
    <row r="2152" spans="1:39" x14ac:dyDescent="0.25">
      <c r="A2152">
        <v>2</v>
      </c>
      <c r="B2152">
        <v>203</v>
      </c>
      <c r="C2152">
        <v>4</v>
      </c>
      <c r="D2152">
        <v>124</v>
      </c>
      <c r="E2152">
        <v>1</v>
      </c>
      <c r="F2152">
        <v>0</v>
      </c>
      <c r="G2152">
        <v>2082</v>
      </c>
      <c r="H2152" s="17" t="s">
        <v>1173</v>
      </c>
      <c r="I2152">
        <v>1</v>
      </c>
      <c r="J2152">
        <v>0</v>
      </c>
      <c r="K2152" s="17" t="s">
        <v>5021</v>
      </c>
      <c r="L2152" s="1">
        <v>44648</v>
      </c>
      <c r="M2152">
        <v>5854.19</v>
      </c>
      <c r="N2152" s="17" t="s">
        <v>437</v>
      </c>
      <c r="O2152">
        <v>213</v>
      </c>
      <c r="P2152" s="17" t="s">
        <v>438</v>
      </c>
      <c r="Q2152">
        <v>0</v>
      </c>
      <c r="R2152" s="17" t="s">
        <v>439</v>
      </c>
      <c r="S2152" s="17" t="s">
        <v>440</v>
      </c>
      <c r="T2152" s="17" t="s">
        <v>438</v>
      </c>
      <c r="U2152">
        <v>0</v>
      </c>
      <c r="V2152">
        <v>0</v>
      </c>
      <c r="W2152" s="17" t="s">
        <v>5022</v>
      </c>
      <c r="X2152" s="17" t="s">
        <v>442</v>
      </c>
      <c r="Y2152">
        <v>0</v>
      </c>
      <c r="Z2152" s="17" t="s">
        <v>486</v>
      </c>
      <c r="AA2152" s="17" t="s">
        <v>443</v>
      </c>
      <c r="AB2152" s="17" t="s">
        <v>444</v>
      </c>
      <c r="AC2152">
        <v>0</v>
      </c>
      <c r="AD2152">
        <v>0</v>
      </c>
      <c r="AE2152">
        <v>0</v>
      </c>
      <c r="AF2152">
        <v>2022</v>
      </c>
      <c r="AG2152" s="1">
        <v>44562</v>
      </c>
      <c r="AH2152" s="1">
        <v>44773</v>
      </c>
      <c r="AI2152" s="1">
        <v>44785</v>
      </c>
      <c r="AJ2152" s="17" t="s">
        <v>34</v>
      </c>
      <c r="AK2152" s="17" t="s">
        <v>35</v>
      </c>
      <c r="AL2152" s="17" t="s">
        <v>10388</v>
      </c>
      <c r="AM2152" s="17">
        <f>MONTH(EMPENHO[[#This Row],[data_empenho]])</f>
        <v>3</v>
      </c>
    </row>
    <row r="2153" spans="1:39" x14ac:dyDescent="0.25">
      <c r="A2153">
        <v>2</v>
      </c>
      <c r="B2153">
        <v>203</v>
      </c>
      <c r="C2153">
        <v>4</v>
      </c>
      <c r="D2153">
        <v>124</v>
      </c>
      <c r="E2153">
        <v>1</v>
      </c>
      <c r="F2153">
        <v>0</v>
      </c>
      <c r="G2153">
        <v>2082</v>
      </c>
      <c r="H2153" s="17" t="s">
        <v>1145</v>
      </c>
      <c r="I2153">
        <v>1</v>
      </c>
      <c r="J2153">
        <v>0</v>
      </c>
      <c r="K2153" s="17" t="s">
        <v>5023</v>
      </c>
      <c r="L2153" s="1">
        <v>44648</v>
      </c>
      <c r="M2153">
        <v>1039.82</v>
      </c>
      <c r="N2153" s="17" t="s">
        <v>437</v>
      </c>
      <c r="O2153">
        <v>213</v>
      </c>
      <c r="P2153" s="17" t="s">
        <v>438</v>
      </c>
      <c r="Q2153">
        <v>0</v>
      </c>
      <c r="R2153" s="17" t="s">
        <v>439</v>
      </c>
      <c r="S2153" s="17" t="s">
        <v>440</v>
      </c>
      <c r="T2153" s="17" t="s">
        <v>438</v>
      </c>
      <c r="U2153">
        <v>0</v>
      </c>
      <c r="V2153">
        <v>0</v>
      </c>
      <c r="W2153" s="17" t="s">
        <v>5024</v>
      </c>
      <c r="X2153" s="17" t="s">
        <v>442</v>
      </c>
      <c r="Y2153">
        <v>0</v>
      </c>
      <c r="Z2153" s="17" t="s">
        <v>486</v>
      </c>
      <c r="AA2153" s="17" t="s">
        <v>443</v>
      </c>
      <c r="AB2153" s="17" t="s">
        <v>444</v>
      </c>
      <c r="AC2153">
        <v>0</v>
      </c>
      <c r="AD2153">
        <v>0</v>
      </c>
      <c r="AE2153">
        <v>0</v>
      </c>
      <c r="AF2153">
        <v>2022</v>
      </c>
      <c r="AG2153" s="1">
        <v>44562</v>
      </c>
      <c r="AH2153" s="1">
        <v>44773</v>
      </c>
      <c r="AI2153" s="1">
        <v>44785</v>
      </c>
      <c r="AJ2153" s="17" t="s">
        <v>34</v>
      </c>
      <c r="AK2153" s="17" t="s">
        <v>35</v>
      </c>
      <c r="AL2153" s="17" t="s">
        <v>10388</v>
      </c>
      <c r="AM2153" s="17">
        <f>MONTH(EMPENHO[[#This Row],[data_empenho]])</f>
        <v>3</v>
      </c>
    </row>
    <row r="2154" spans="1:39" x14ac:dyDescent="0.25">
      <c r="A2154">
        <v>2</v>
      </c>
      <c r="B2154">
        <v>203</v>
      </c>
      <c r="C2154">
        <v>4</v>
      </c>
      <c r="D2154">
        <v>124</v>
      </c>
      <c r="E2154">
        <v>1</v>
      </c>
      <c r="F2154">
        <v>0</v>
      </c>
      <c r="G2154">
        <v>2082</v>
      </c>
      <c r="H2154" s="17" t="s">
        <v>1176</v>
      </c>
      <c r="I2154">
        <v>1</v>
      </c>
      <c r="J2154">
        <v>0</v>
      </c>
      <c r="K2154" s="17" t="s">
        <v>5025</v>
      </c>
      <c r="L2154" s="1">
        <v>44648</v>
      </c>
      <c r="M2154">
        <v>117.08</v>
      </c>
      <c r="N2154" s="17" t="s">
        <v>437</v>
      </c>
      <c r="O2154">
        <v>213</v>
      </c>
      <c r="P2154" s="17" t="s">
        <v>438</v>
      </c>
      <c r="Q2154">
        <v>0</v>
      </c>
      <c r="R2154" s="17" t="s">
        <v>439</v>
      </c>
      <c r="S2154" s="17" t="s">
        <v>440</v>
      </c>
      <c r="T2154" s="17" t="s">
        <v>438</v>
      </c>
      <c r="U2154">
        <v>0</v>
      </c>
      <c r="V2154">
        <v>0</v>
      </c>
      <c r="W2154" s="17" t="s">
        <v>5026</v>
      </c>
      <c r="X2154" s="17" t="s">
        <v>442</v>
      </c>
      <c r="Y2154">
        <v>0</v>
      </c>
      <c r="Z2154" s="17" t="s">
        <v>486</v>
      </c>
      <c r="AA2154" s="17" t="s">
        <v>443</v>
      </c>
      <c r="AB2154" s="17" t="s">
        <v>444</v>
      </c>
      <c r="AC2154">
        <v>0</v>
      </c>
      <c r="AD2154">
        <v>0</v>
      </c>
      <c r="AE2154">
        <v>0</v>
      </c>
      <c r="AF2154">
        <v>2022</v>
      </c>
      <c r="AG2154" s="1">
        <v>44562</v>
      </c>
      <c r="AH2154" s="1">
        <v>44773</v>
      </c>
      <c r="AI2154" s="1">
        <v>44785</v>
      </c>
      <c r="AJ2154" s="17" t="s">
        <v>34</v>
      </c>
      <c r="AK2154" s="17" t="s">
        <v>35</v>
      </c>
      <c r="AL2154" s="17" t="s">
        <v>10388</v>
      </c>
      <c r="AM2154" s="17">
        <f>MONTH(EMPENHO[[#This Row],[data_empenho]])</f>
        <v>3</v>
      </c>
    </row>
    <row r="2155" spans="1:39" x14ac:dyDescent="0.25">
      <c r="A2155">
        <v>2</v>
      </c>
      <c r="B2155">
        <v>201</v>
      </c>
      <c r="C2155">
        <v>4</v>
      </c>
      <c r="D2155">
        <v>122</v>
      </c>
      <c r="E2155">
        <v>1</v>
      </c>
      <c r="F2155">
        <v>0</v>
      </c>
      <c r="G2155">
        <v>2078</v>
      </c>
      <c r="H2155" s="17" t="s">
        <v>1173</v>
      </c>
      <c r="I2155">
        <v>1</v>
      </c>
      <c r="J2155">
        <v>0</v>
      </c>
      <c r="K2155" s="17" t="s">
        <v>5027</v>
      </c>
      <c r="L2155" s="1">
        <v>44648</v>
      </c>
      <c r="M2155">
        <v>1575.33</v>
      </c>
      <c r="N2155" s="17" t="s">
        <v>437</v>
      </c>
      <c r="O2155">
        <v>213</v>
      </c>
      <c r="P2155" s="17" t="s">
        <v>438</v>
      </c>
      <c r="Q2155">
        <v>0</v>
      </c>
      <c r="R2155" s="17" t="s">
        <v>439</v>
      </c>
      <c r="S2155" s="17" t="s">
        <v>440</v>
      </c>
      <c r="T2155" s="17" t="s">
        <v>438</v>
      </c>
      <c r="U2155">
        <v>0</v>
      </c>
      <c r="V2155">
        <v>0</v>
      </c>
      <c r="W2155" s="17" t="s">
        <v>5028</v>
      </c>
      <c r="X2155" s="17" t="s">
        <v>442</v>
      </c>
      <c r="Y2155">
        <v>0</v>
      </c>
      <c r="Z2155" s="17" t="s">
        <v>486</v>
      </c>
      <c r="AA2155" s="17" t="s">
        <v>443</v>
      </c>
      <c r="AB2155" s="17" t="s">
        <v>444</v>
      </c>
      <c r="AC2155">
        <v>0</v>
      </c>
      <c r="AD2155">
        <v>0</v>
      </c>
      <c r="AE2155">
        <v>0</v>
      </c>
      <c r="AF2155">
        <v>2022</v>
      </c>
      <c r="AG2155" s="1">
        <v>44562</v>
      </c>
      <c r="AH2155" s="1">
        <v>44773</v>
      </c>
      <c r="AI2155" s="1">
        <v>44785</v>
      </c>
      <c r="AJ2155" s="17" t="s">
        <v>34</v>
      </c>
      <c r="AK2155" s="17" t="s">
        <v>35</v>
      </c>
      <c r="AL2155" s="17" t="s">
        <v>10388</v>
      </c>
      <c r="AM2155" s="17">
        <f>MONTH(EMPENHO[[#This Row],[data_empenho]])</f>
        <v>3</v>
      </c>
    </row>
    <row r="2156" spans="1:39" x14ac:dyDescent="0.25">
      <c r="A2156">
        <v>8</v>
      </c>
      <c r="B2156">
        <v>801</v>
      </c>
      <c r="C2156">
        <v>10</v>
      </c>
      <c r="D2156">
        <v>301</v>
      </c>
      <c r="E2156">
        <v>6</v>
      </c>
      <c r="F2156">
        <v>0</v>
      </c>
      <c r="G2156">
        <v>2105</v>
      </c>
      <c r="H2156" s="17" t="s">
        <v>1218</v>
      </c>
      <c r="I2156">
        <v>40</v>
      </c>
      <c r="J2156">
        <v>0</v>
      </c>
      <c r="K2156" s="17" t="s">
        <v>5029</v>
      </c>
      <c r="L2156" s="1">
        <v>44648</v>
      </c>
      <c r="M2156">
        <v>727.87</v>
      </c>
      <c r="N2156" s="17" t="s">
        <v>437</v>
      </c>
      <c r="O2156">
        <v>213</v>
      </c>
      <c r="P2156" s="17" t="s">
        <v>438</v>
      </c>
      <c r="Q2156">
        <v>0</v>
      </c>
      <c r="R2156" s="17" t="s">
        <v>439</v>
      </c>
      <c r="S2156" s="17" t="s">
        <v>440</v>
      </c>
      <c r="T2156" s="17" t="s">
        <v>438</v>
      </c>
      <c r="U2156">
        <v>0</v>
      </c>
      <c r="V2156">
        <v>0</v>
      </c>
      <c r="W2156" s="17" t="s">
        <v>5030</v>
      </c>
      <c r="X2156" s="17" t="s">
        <v>442</v>
      </c>
      <c r="Y2156">
        <v>0</v>
      </c>
      <c r="Z2156" s="17" t="s">
        <v>486</v>
      </c>
      <c r="AA2156" s="17" t="s">
        <v>443</v>
      </c>
      <c r="AB2156" s="17" t="s">
        <v>444</v>
      </c>
      <c r="AC2156">
        <v>0</v>
      </c>
      <c r="AD2156">
        <v>0</v>
      </c>
      <c r="AE2156">
        <v>0</v>
      </c>
      <c r="AF2156">
        <v>2022</v>
      </c>
      <c r="AG2156" s="1">
        <v>44562</v>
      </c>
      <c r="AH2156" s="1">
        <v>44773</v>
      </c>
      <c r="AI2156" s="1">
        <v>44785</v>
      </c>
      <c r="AJ2156" s="17" t="s">
        <v>34</v>
      </c>
      <c r="AK2156" s="17" t="s">
        <v>35</v>
      </c>
      <c r="AL2156" s="17" t="s">
        <v>10388</v>
      </c>
      <c r="AM2156" s="17">
        <f>MONTH(EMPENHO[[#This Row],[data_empenho]])</f>
        <v>3</v>
      </c>
    </row>
    <row r="2157" spans="1:39" x14ac:dyDescent="0.25">
      <c r="A2157">
        <v>2</v>
      </c>
      <c r="B2157">
        <v>201</v>
      </c>
      <c r="C2157">
        <v>4</v>
      </c>
      <c r="D2157">
        <v>122</v>
      </c>
      <c r="E2157">
        <v>1</v>
      </c>
      <c r="F2157">
        <v>0</v>
      </c>
      <c r="G2157">
        <v>2078</v>
      </c>
      <c r="H2157" s="17" t="s">
        <v>1176</v>
      </c>
      <c r="I2157">
        <v>1</v>
      </c>
      <c r="J2157">
        <v>0</v>
      </c>
      <c r="K2157" s="17" t="s">
        <v>5031</v>
      </c>
      <c r="L2157" s="1">
        <v>44648</v>
      </c>
      <c r="M2157">
        <v>15.75</v>
      </c>
      <c r="N2157" s="17" t="s">
        <v>437</v>
      </c>
      <c r="O2157">
        <v>213</v>
      </c>
      <c r="P2157" s="17" t="s">
        <v>438</v>
      </c>
      <c r="Q2157">
        <v>0</v>
      </c>
      <c r="R2157" s="17" t="s">
        <v>439</v>
      </c>
      <c r="S2157" s="17" t="s">
        <v>440</v>
      </c>
      <c r="T2157" s="17" t="s">
        <v>438</v>
      </c>
      <c r="U2157">
        <v>0</v>
      </c>
      <c r="V2157">
        <v>0</v>
      </c>
      <c r="W2157" s="17" t="s">
        <v>5032</v>
      </c>
      <c r="X2157" s="17" t="s">
        <v>442</v>
      </c>
      <c r="Y2157">
        <v>0</v>
      </c>
      <c r="Z2157" s="17" t="s">
        <v>486</v>
      </c>
      <c r="AA2157" s="17" t="s">
        <v>443</v>
      </c>
      <c r="AB2157" s="17" t="s">
        <v>444</v>
      </c>
      <c r="AC2157">
        <v>0</v>
      </c>
      <c r="AD2157">
        <v>0</v>
      </c>
      <c r="AE2157">
        <v>0</v>
      </c>
      <c r="AF2157">
        <v>2022</v>
      </c>
      <c r="AG2157" s="1">
        <v>44562</v>
      </c>
      <c r="AH2157" s="1">
        <v>44773</v>
      </c>
      <c r="AI2157" s="1">
        <v>44785</v>
      </c>
      <c r="AJ2157" s="17" t="s">
        <v>34</v>
      </c>
      <c r="AK2157" s="17" t="s">
        <v>35</v>
      </c>
      <c r="AL2157" s="17" t="s">
        <v>10388</v>
      </c>
      <c r="AM2157" s="17">
        <f>MONTH(EMPENHO[[#This Row],[data_empenho]])</f>
        <v>3</v>
      </c>
    </row>
    <row r="2158" spans="1:39" x14ac:dyDescent="0.25">
      <c r="A2158">
        <v>8</v>
      </c>
      <c r="B2158">
        <v>801</v>
      </c>
      <c r="C2158">
        <v>10</v>
      </c>
      <c r="D2158">
        <v>301</v>
      </c>
      <c r="E2158">
        <v>6</v>
      </c>
      <c r="F2158">
        <v>0</v>
      </c>
      <c r="G2158">
        <v>2105</v>
      </c>
      <c r="H2158" s="17" t="s">
        <v>1213</v>
      </c>
      <c r="I2158">
        <v>40</v>
      </c>
      <c r="J2158">
        <v>0</v>
      </c>
      <c r="K2158" s="17" t="s">
        <v>5033</v>
      </c>
      <c r="L2158" s="1">
        <v>44648</v>
      </c>
      <c r="M2158">
        <v>47.37</v>
      </c>
      <c r="N2158" s="17" t="s">
        <v>437</v>
      </c>
      <c r="O2158">
        <v>213</v>
      </c>
      <c r="P2158" s="17" t="s">
        <v>438</v>
      </c>
      <c r="Q2158">
        <v>0</v>
      </c>
      <c r="R2158" s="17" t="s">
        <v>439</v>
      </c>
      <c r="S2158" s="17" t="s">
        <v>440</v>
      </c>
      <c r="T2158" s="17" t="s">
        <v>438</v>
      </c>
      <c r="U2158">
        <v>0</v>
      </c>
      <c r="V2158">
        <v>0</v>
      </c>
      <c r="W2158" s="17" t="s">
        <v>5034</v>
      </c>
      <c r="X2158" s="17" t="s">
        <v>442</v>
      </c>
      <c r="Y2158">
        <v>0</v>
      </c>
      <c r="Z2158" s="17" t="s">
        <v>486</v>
      </c>
      <c r="AA2158" s="17" t="s">
        <v>443</v>
      </c>
      <c r="AB2158" s="17" t="s">
        <v>444</v>
      </c>
      <c r="AC2158">
        <v>0</v>
      </c>
      <c r="AD2158">
        <v>0</v>
      </c>
      <c r="AE2158">
        <v>0</v>
      </c>
      <c r="AF2158">
        <v>2022</v>
      </c>
      <c r="AG2158" s="1">
        <v>44562</v>
      </c>
      <c r="AH2158" s="1">
        <v>44773</v>
      </c>
      <c r="AI2158" s="1">
        <v>44785</v>
      </c>
      <c r="AJ2158" s="17" t="s">
        <v>34</v>
      </c>
      <c r="AK2158" s="17" t="s">
        <v>35</v>
      </c>
      <c r="AL2158" s="17" t="s">
        <v>10388</v>
      </c>
      <c r="AM2158" s="17">
        <f>MONTH(EMPENHO[[#This Row],[data_empenho]])</f>
        <v>3</v>
      </c>
    </row>
    <row r="2159" spans="1:39" x14ac:dyDescent="0.25">
      <c r="A2159">
        <v>3</v>
      </c>
      <c r="B2159">
        <v>301</v>
      </c>
      <c r="C2159">
        <v>4</v>
      </c>
      <c r="D2159">
        <v>122</v>
      </c>
      <c r="E2159">
        <v>1</v>
      </c>
      <c r="F2159">
        <v>0</v>
      </c>
      <c r="G2159">
        <v>2067</v>
      </c>
      <c r="H2159" s="17" t="s">
        <v>1173</v>
      </c>
      <c r="I2159">
        <v>1</v>
      </c>
      <c r="J2159">
        <v>0</v>
      </c>
      <c r="K2159" s="17" t="s">
        <v>5035</v>
      </c>
      <c r="L2159" s="1">
        <v>44648</v>
      </c>
      <c r="M2159">
        <v>4207.51</v>
      </c>
      <c r="N2159" s="17" t="s">
        <v>437</v>
      </c>
      <c r="O2159">
        <v>213</v>
      </c>
      <c r="P2159" s="17" t="s">
        <v>438</v>
      </c>
      <c r="Q2159">
        <v>0</v>
      </c>
      <c r="R2159" s="17" t="s">
        <v>439</v>
      </c>
      <c r="S2159" s="17" t="s">
        <v>440</v>
      </c>
      <c r="T2159" s="17" t="s">
        <v>438</v>
      </c>
      <c r="U2159">
        <v>0</v>
      </c>
      <c r="V2159">
        <v>0</v>
      </c>
      <c r="W2159" s="17" t="s">
        <v>5036</v>
      </c>
      <c r="X2159" s="17" t="s">
        <v>442</v>
      </c>
      <c r="Y2159">
        <v>0</v>
      </c>
      <c r="Z2159" s="17" t="s">
        <v>486</v>
      </c>
      <c r="AA2159" s="17" t="s">
        <v>443</v>
      </c>
      <c r="AB2159" s="17" t="s">
        <v>444</v>
      </c>
      <c r="AC2159">
        <v>0</v>
      </c>
      <c r="AD2159">
        <v>0</v>
      </c>
      <c r="AE2159">
        <v>0</v>
      </c>
      <c r="AF2159">
        <v>2022</v>
      </c>
      <c r="AG2159" s="1">
        <v>44562</v>
      </c>
      <c r="AH2159" s="1">
        <v>44773</v>
      </c>
      <c r="AI2159" s="1">
        <v>44785</v>
      </c>
      <c r="AJ2159" s="17" t="s">
        <v>34</v>
      </c>
      <c r="AK2159" s="17" t="s">
        <v>35</v>
      </c>
      <c r="AL2159" s="17" t="s">
        <v>10388</v>
      </c>
      <c r="AM2159" s="17">
        <f>MONTH(EMPENHO[[#This Row],[data_empenho]])</f>
        <v>3</v>
      </c>
    </row>
    <row r="2160" spans="1:39" x14ac:dyDescent="0.25">
      <c r="A2160">
        <v>3</v>
      </c>
      <c r="B2160">
        <v>301</v>
      </c>
      <c r="C2160">
        <v>4</v>
      </c>
      <c r="D2160">
        <v>122</v>
      </c>
      <c r="E2160">
        <v>1</v>
      </c>
      <c r="F2160">
        <v>0</v>
      </c>
      <c r="G2160">
        <v>2067</v>
      </c>
      <c r="H2160" s="17" t="s">
        <v>1181</v>
      </c>
      <c r="I2160">
        <v>1</v>
      </c>
      <c r="J2160">
        <v>0</v>
      </c>
      <c r="K2160" s="17" t="s">
        <v>5037</v>
      </c>
      <c r="L2160" s="1">
        <v>44648</v>
      </c>
      <c r="M2160">
        <v>1225.95</v>
      </c>
      <c r="N2160" s="17" t="s">
        <v>437</v>
      </c>
      <c r="O2160">
        <v>213</v>
      </c>
      <c r="P2160" s="17" t="s">
        <v>438</v>
      </c>
      <c r="Q2160">
        <v>0</v>
      </c>
      <c r="R2160" s="17" t="s">
        <v>439</v>
      </c>
      <c r="S2160" s="17" t="s">
        <v>440</v>
      </c>
      <c r="T2160" s="17" t="s">
        <v>438</v>
      </c>
      <c r="U2160">
        <v>0</v>
      </c>
      <c r="V2160">
        <v>0</v>
      </c>
      <c r="W2160" s="17" t="s">
        <v>5038</v>
      </c>
      <c r="X2160" s="17" t="s">
        <v>442</v>
      </c>
      <c r="Y2160">
        <v>0</v>
      </c>
      <c r="Z2160" s="17" t="s">
        <v>486</v>
      </c>
      <c r="AA2160" s="17" t="s">
        <v>443</v>
      </c>
      <c r="AB2160" s="17" t="s">
        <v>444</v>
      </c>
      <c r="AC2160">
        <v>0</v>
      </c>
      <c r="AD2160">
        <v>0</v>
      </c>
      <c r="AE2160">
        <v>0</v>
      </c>
      <c r="AF2160">
        <v>2022</v>
      </c>
      <c r="AG2160" s="1">
        <v>44562</v>
      </c>
      <c r="AH2160" s="1">
        <v>44773</v>
      </c>
      <c r="AI2160" s="1">
        <v>44785</v>
      </c>
      <c r="AJ2160" s="17" t="s">
        <v>34</v>
      </c>
      <c r="AK2160" s="17" t="s">
        <v>35</v>
      </c>
      <c r="AL2160" s="17" t="s">
        <v>10388</v>
      </c>
      <c r="AM2160" s="17">
        <f>MONTH(EMPENHO[[#This Row],[data_empenho]])</f>
        <v>3</v>
      </c>
    </row>
    <row r="2161" spans="1:39" x14ac:dyDescent="0.25">
      <c r="A2161">
        <v>3</v>
      </c>
      <c r="B2161">
        <v>301</v>
      </c>
      <c r="C2161">
        <v>4</v>
      </c>
      <c r="D2161">
        <v>122</v>
      </c>
      <c r="E2161">
        <v>1</v>
      </c>
      <c r="F2161">
        <v>0</v>
      </c>
      <c r="G2161">
        <v>2067</v>
      </c>
      <c r="H2161" s="17" t="s">
        <v>1184</v>
      </c>
      <c r="I2161">
        <v>1</v>
      </c>
      <c r="J2161">
        <v>0</v>
      </c>
      <c r="K2161" s="17" t="s">
        <v>5039</v>
      </c>
      <c r="L2161" s="1">
        <v>44648</v>
      </c>
      <c r="M2161">
        <v>463.13</v>
      </c>
      <c r="N2161" s="17" t="s">
        <v>437</v>
      </c>
      <c r="O2161">
        <v>213</v>
      </c>
      <c r="P2161" s="17" t="s">
        <v>438</v>
      </c>
      <c r="Q2161">
        <v>0</v>
      </c>
      <c r="R2161" s="17" t="s">
        <v>439</v>
      </c>
      <c r="S2161" s="17" t="s">
        <v>440</v>
      </c>
      <c r="T2161" s="17" t="s">
        <v>438</v>
      </c>
      <c r="U2161">
        <v>0</v>
      </c>
      <c r="V2161">
        <v>0</v>
      </c>
      <c r="W2161" s="17" t="s">
        <v>5040</v>
      </c>
      <c r="X2161" s="17" t="s">
        <v>442</v>
      </c>
      <c r="Y2161">
        <v>0</v>
      </c>
      <c r="Z2161" s="17" t="s">
        <v>486</v>
      </c>
      <c r="AA2161" s="17" t="s">
        <v>443</v>
      </c>
      <c r="AB2161" s="17" t="s">
        <v>444</v>
      </c>
      <c r="AC2161">
        <v>0</v>
      </c>
      <c r="AD2161">
        <v>0</v>
      </c>
      <c r="AE2161">
        <v>0</v>
      </c>
      <c r="AF2161">
        <v>2022</v>
      </c>
      <c r="AG2161" s="1">
        <v>44562</v>
      </c>
      <c r="AH2161" s="1">
        <v>44773</v>
      </c>
      <c r="AI2161" s="1">
        <v>44785</v>
      </c>
      <c r="AJ2161" s="17" t="s">
        <v>34</v>
      </c>
      <c r="AK2161" s="17" t="s">
        <v>35</v>
      </c>
      <c r="AL2161" s="17" t="s">
        <v>10388</v>
      </c>
      <c r="AM2161" s="17">
        <f>MONTH(EMPENHO[[#This Row],[data_empenho]])</f>
        <v>3</v>
      </c>
    </row>
    <row r="2162" spans="1:39" x14ac:dyDescent="0.25">
      <c r="A2162">
        <v>3</v>
      </c>
      <c r="B2162">
        <v>301</v>
      </c>
      <c r="C2162">
        <v>4</v>
      </c>
      <c r="D2162">
        <v>122</v>
      </c>
      <c r="E2162">
        <v>1</v>
      </c>
      <c r="F2162">
        <v>0</v>
      </c>
      <c r="G2162">
        <v>2067</v>
      </c>
      <c r="H2162" s="17" t="s">
        <v>1176</v>
      </c>
      <c r="I2162">
        <v>1</v>
      </c>
      <c r="J2162">
        <v>0</v>
      </c>
      <c r="K2162" s="17" t="s">
        <v>5041</v>
      </c>
      <c r="L2162" s="1">
        <v>44648</v>
      </c>
      <c r="M2162">
        <v>204.42</v>
      </c>
      <c r="N2162" s="17" t="s">
        <v>437</v>
      </c>
      <c r="O2162">
        <v>213</v>
      </c>
      <c r="P2162" s="17" t="s">
        <v>438</v>
      </c>
      <c r="Q2162">
        <v>0</v>
      </c>
      <c r="R2162" s="17" t="s">
        <v>439</v>
      </c>
      <c r="S2162" s="17" t="s">
        <v>440</v>
      </c>
      <c r="T2162" s="17" t="s">
        <v>438</v>
      </c>
      <c r="U2162">
        <v>0</v>
      </c>
      <c r="V2162">
        <v>0</v>
      </c>
      <c r="W2162" s="17" t="s">
        <v>5042</v>
      </c>
      <c r="X2162" s="17" t="s">
        <v>442</v>
      </c>
      <c r="Y2162">
        <v>0</v>
      </c>
      <c r="Z2162" s="17" t="s">
        <v>486</v>
      </c>
      <c r="AA2162" s="17" t="s">
        <v>443</v>
      </c>
      <c r="AB2162" s="17" t="s">
        <v>444</v>
      </c>
      <c r="AC2162">
        <v>0</v>
      </c>
      <c r="AD2162">
        <v>0</v>
      </c>
      <c r="AE2162">
        <v>0</v>
      </c>
      <c r="AF2162">
        <v>2022</v>
      </c>
      <c r="AG2162" s="1">
        <v>44562</v>
      </c>
      <c r="AH2162" s="1">
        <v>44773</v>
      </c>
      <c r="AI2162" s="1">
        <v>44785</v>
      </c>
      <c r="AJ2162" s="17" t="s">
        <v>34</v>
      </c>
      <c r="AK2162" s="17" t="s">
        <v>35</v>
      </c>
      <c r="AL2162" s="17" t="s">
        <v>10388</v>
      </c>
      <c r="AM2162" s="17">
        <f>MONTH(EMPENHO[[#This Row],[data_empenho]])</f>
        <v>3</v>
      </c>
    </row>
    <row r="2163" spans="1:39" x14ac:dyDescent="0.25">
      <c r="A2163">
        <v>3</v>
      </c>
      <c r="B2163">
        <v>301</v>
      </c>
      <c r="C2163">
        <v>4</v>
      </c>
      <c r="D2163">
        <v>122</v>
      </c>
      <c r="E2163">
        <v>1</v>
      </c>
      <c r="F2163">
        <v>0</v>
      </c>
      <c r="G2163">
        <v>2068</v>
      </c>
      <c r="H2163" s="17" t="s">
        <v>1173</v>
      </c>
      <c r="I2163">
        <v>1</v>
      </c>
      <c r="J2163">
        <v>0</v>
      </c>
      <c r="K2163" s="17" t="s">
        <v>5043</v>
      </c>
      <c r="L2163" s="1">
        <v>44648</v>
      </c>
      <c r="M2163">
        <v>13497.03</v>
      </c>
      <c r="N2163" s="17" t="s">
        <v>437</v>
      </c>
      <c r="O2163">
        <v>213</v>
      </c>
      <c r="P2163" s="17" t="s">
        <v>438</v>
      </c>
      <c r="Q2163">
        <v>0</v>
      </c>
      <c r="R2163" s="17" t="s">
        <v>439</v>
      </c>
      <c r="S2163" s="17" t="s">
        <v>440</v>
      </c>
      <c r="T2163" s="17" t="s">
        <v>438</v>
      </c>
      <c r="U2163">
        <v>0</v>
      </c>
      <c r="V2163">
        <v>0</v>
      </c>
      <c r="W2163" s="17" t="s">
        <v>5044</v>
      </c>
      <c r="X2163" s="17" t="s">
        <v>442</v>
      </c>
      <c r="Y2163">
        <v>0</v>
      </c>
      <c r="Z2163" s="17" t="s">
        <v>486</v>
      </c>
      <c r="AA2163" s="17" t="s">
        <v>443</v>
      </c>
      <c r="AB2163" s="17" t="s">
        <v>444</v>
      </c>
      <c r="AC2163">
        <v>0</v>
      </c>
      <c r="AD2163">
        <v>0</v>
      </c>
      <c r="AE2163">
        <v>0</v>
      </c>
      <c r="AF2163">
        <v>2022</v>
      </c>
      <c r="AG2163" s="1">
        <v>44562</v>
      </c>
      <c r="AH2163" s="1">
        <v>44773</v>
      </c>
      <c r="AI2163" s="1">
        <v>44785</v>
      </c>
      <c r="AJ2163" s="17" t="s">
        <v>34</v>
      </c>
      <c r="AK2163" s="17" t="s">
        <v>35</v>
      </c>
      <c r="AL2163" s="17" t="s">
        <v>10388</v>
      </c>
      <c r="AM2163" s="17">
        <f>MONTH(EMPENHO[[#This Row],[data_empenho]])</f>
        <v>3</v>
      </c>
    </row>
    <row r="2164" spans="1:39" x14ac:dyDescent="0.25">
      <c r="A2164">
        <v>3</v>
      </c>
      <c r="B2164">
        <v>301</v>
      </c>
      <c r="C2164">
        <v>4</v>
      </c>
      <c r="D2164">
        <v>122</v>
      </c>
      <c r="E2164">
        <v>1</v>
      </c>
      <c r="F2164">
        <v>0</v>
      </c>
      <c r="G2164">
        <v>2068</v>
      </c>
      <c r="H2164" s="17" t="s">
        <v>1568</v>
      </c>
      <c r="I2164">
        <v>1</v>
      </c>
      <c r="J2164">
        <v>0</v>
      </c>
      <c r="K2164" s="17" t="s">
        <v>5045</v>
      </c>
      <c r="L2164" s="1">
        <v>44648</v>
      </c>
      <c r="M2164">
        <v>751.27</v>
      </c>
      <c r="N2164" s="17" t="s">
        <v>437</v>
      </c>
      <c r="O2164">
        <v>213</v>
      </c>
      <c r="P2164" s="17" t="s">
        <v>438</v>
      </c>
      <c r="Q2164">
        <v>0</v>
      </c>
      <c r="R2164" s="17" t="s">
        <v>439</v>
      </c>
      <c r="S2164" s="17" t="s">
        <v>440</v>
      </c>
      <c r="T2164" s="17" t="s">
        <v>438</v>
      </c>
      <c r="U2164">
        <v>0</v>
      </c>
      <c r="V2164">
        <v>0</v>
      </c>
      <c r="W2164" s="17" t="s">
        <v>5046</v>
      </c>
      <c r="X2164" s="17" t="s">
        <v>442</v>
      </c>
      <c r="Y2164">
        <v>0</v>
      </c>
      <c r="Z2164" s="17" t="s">
        <v>486</v>
      </c>
      <c r="AA2164" s="17" t="s">
        <v>443</v>
      </c>
      <c r="AB2164" s="17" t="s">
        <v>444</v>
      </c>
      <c r="AC2164">
        <v>0</v>
      </c>
      <c r="AD2164">
        <v>0</v>
      </c>
      <c r="AE2164">
        <v>0</v>
      </c>
      <c r="AF2164">
        <v>2022</v>
      </c>
      <c r="AG2164" s="1">
        <v>44562</v>
      </c>
      <c r="AH2164" s="1">
        <v>44773</v>
      </c>
      <c r="AI2164" s="1">
        <v>44785</v>
      </c>
      <c r="AJ2164" s="17" t="s">
        <v>34</v>
      </c>
      <c r="AK2164" s="17" t="s">
        <v>35</v>
      </c>
      <c r="AL2164" s="17" t="s">
        <v>10388</v>
      </c>
      <c r="AM2164" s="17">
        <f>MONTH(EMPENHO[[#This Row],[data_empenho]])</f>
        <v>3</v>
      </c>
    </row>
    <row r="2165" spans="1:39" x14ac:dyDescent="0.25">
      <c r="A2165">
        <v>3</v>
      </c>
      <c r="B2165">
        <v>301</v>
      </c>
      <c r="C2165">
        <v>4</v>
      </c>
      <c r="D2165">
        <v>122</v>
      </c>
      <c r="E2165">
        <v>1</v>
      </c>
      <c r="F2165">
        <v>0</v>
      </c>
      <c r="G2165">
        <v>2068</v>
      </c>
      <c r="H2165" s="17" t="s">
        <v>1568</v>
      </c>
      <c r="I2165">
        <v>1</v>
      </c>
      <c r="J2165">
        <v>0</v>
      </c>
      <c r="K2165" s="17" t="s">
        <v>5047</v>
      </c>
      <c r="L2165" s="1">
        <v>44648</v>
      </c>
      <c r="M2165">
        <v>1252.1199999999999</v>
      </c>
      <c r="N2165" s="17" t="s">
        <v>437</v>
      </c>
      <c r="O2165">
        <v>213</v>
      </c>
      <c r="P2165" s="17" t="s">
        <v>438</v>
      </c>
      <c r="Q2165">
        <v>0</v>
      </c>
      <c r="R2165" s="17" t="s">
        <v>439</v>
      </c>
      <c r="S2165" s="17" t="s">
        <v>440</v>
      </c>
      <c r="T2165" s="17" t="s">
        <v>438</v>
      </c>
      <c r="U2165">
        <v>0</v>
      </c>
      <c r="V2165">
        <v>0</v>
      </c>
      <c r="W2165" s="17" t="s">
        <v>5048</v>
      </c>
      <c r="X2165" s="17" t="s">
        <v>442</v>
      </c>
      <c r="Y2165">
        <v>0</v>
      </c>
      <c r="Z2165" s="17" t="s">
        <v>486</v>
      </c>
      <c r="AA2165" s="17" t="s">
        <v>443</v>
      </c>
      <c r="AB2165" s="17" t="s">
        <v>444</v>
      </c>
      <c r="AC2165">
        <v>0</v>
      </c>
      <c r="AD2165">
        <v>0</v>
      </c>
      <c r="AE2165">
        <v>0</v>
      </c>
      <c r="AF2165">
        <v>2022</v>
      </c>
      <c r="AG2165" s="1">
        <v>44562</v>
      </c>
      <c r="AH2165" s="1">
        <v>44773</v>
      </c>
      <c r="AI2165" s="1">
        <v>44785</v>
      </c>
      <c r="AJ2165" s="17" t="s">
        <v>34</v>
      </c>
      <c r="AK2165" s="17" t="s">
        <v>35</v>
      </c>
      <c r="AL2165" s="17" t="s">
        <v>10388</v>
      </c>
      <c r="AM2165" s="17">
        <f>MONTH(EMPENHO[[#This Row],[data_empenho]])</f>
        <v>3</v>
      </c>
    </row>
    <row r="2166" spans="1:39" x14ac:dyDescent="0.25">
      <c r="A2166">
        <v>3</v>
      </c>
      <c r="B2166">
        <v>301</v>
      </c>
      <c r="C2166">
        <v>4</v>
      </c>
      <c r="D2166">
        <v>122</v>
      </c>
      <c r="E2166">
        <v>1</v>
      </c>
      <c r="F2166">
        <v>0</v>
      </c>
      <c r="G2166">
        <v>2068</v>
      </c>
      <c r="H2166" s="17" t="s">
        <v>1176</v>
      </c>
      <c r="I2166">
        <v>1</v>
      </c>
      <c r="J2166">
        <v>0</v>
      </c>
      <c r="K2166" s="17" t="s">
        <v>5049</v>
      </c>
      <c r="L2166" s="1">
        <v>44648</v>
      </c>
      <c r="M2166">
        <v>1124.78</v>
      </c>
      <c r="N2166" s="17" t="s">
        <v>437</v>
      </c>
      <c r="O2166">
        <v>213</v>
      </c>
      <c r="P2166" s="17" t="s">
        <v>438</v>
      </c>
      <c r="Q2166">
        <v>0</v>
      </c>
      <c r="R2166" s="17" t="s">
        <v>439</v>
      </c>
      <c r="S2166" s="17" t="s">
        <v>440</v>
      </c>
      <c r="T2166" s="17" t="s">
        <v>438</v>
      </c>
      <c r="U2166">
        <v>0</v>
      </c>
      <c r="V2166">
        <v>0</v>
      </c>
      <c r="W2166" s="17" t="s">
        <v>5050</v>
      </c>
      <c r="X2166" s="17" t="s">
        <v>442</v>
      </c>
      <c r="Y2166">
        <v>0</v>
      </c>
      <c r="Z2166" s="17" t="s">
        <v>486</v>
      </c>
      <c r="AA2166" s="17" t="s">
        <v>443</v>
      </c>
      <c r="AB2166" s="17" t="s">
        <v>444</v>
      </c>
      <c r="AC2166">
        <v>0</v>
      </c>
      <c r="AD2166">
        <v>0</v>
      </c>
      <c r="AE2166">
        <v>0</v>
      </c>
      <c r="AF2166">
        <v>2022</v>
      </c>
      <c r="AG2166" s="1">
        <v>44562</v>
      </c>
      <c r="AH2166" s="1">
        <v>44773</v>
      </c>
      <c r="AI2166" s="1">
        <v>44785</v>
      </c>
      <c r="AJ2166" s="17" t="s">
        <v>34</v>
      </c>
      <c r="AK2166" s="17" t="s">
        <v>35</v>
      </c>
      <c r="AL2166" s="17" t="s">
        <v>10388</v>
      </c>
      <c r="AM2166" s="17">
        <f>MONTH(EMPENHO[[#This Row],[data_empenho]])</f>
        <v>3</v>
      </c>
    </row>
    <row r="2167" spans="1:39" x14ac:dyDescent="0.25">
      <c r="A2167">
        <v>3</v>
      </c>
      <c r="B2167">
        <v>301</v>
      </c>
      <c r="C2167">
        <v>4</v>
      </c>
      <c r="D2167">
        <v>122</v>
      </c>
      <c r="E2167">
        <v>1</v>
      </c>
      <c r="F2167">
        <v>0</v>
      </c>
      <c r="G2167">
        <v>2068</v>
      </c>
      <c r="H2167" s="17" t="s">
        <v>1145</v>
      </c>
      <c r="I2167">
        <v>1</v>
      </c>
      <c r="J2167">
        <v>0</v>
      </c>
      <c r="K2167" s="17" t="s">
        <v>5051</v>
      </c>
      <c r="L2167" s="1">
        <v>44648</v>
      </c>
      <c r="M2167">
        <v>3119.46</v>
      </c>
      <c r="N2167" s="17" t="s">
        <v>437</v>
      </c>
      <c r="O2167">
        <v>213</v>
      </c>
      <c r="P2167" s="17" t="s">
        <v>438</v>
      </c>
      <c r="Q2167">
        <v>0</v>
      </c>
      <c r="R2167" s="17" t="s">
        <v>439</v>
      </c>
      <c r="S2167" s="17" t="s">
        <v>440</v>
      </c>
      <c r="T2167" s="17" t="s">
        <v>438</v>
      </c>
      <c r="U2167">
        <v>0</v>
      </c>
      <c r="V2167">
        <v>0</v>
      </c>
      <c r="W2167" s="17" t="s">
        <v>5052</v>
      </c>
      <c r="X2167" s="17" t="s">
        <v>442</v>
      </c>
      <c r="Y2167">
        <v>0</v>
      </c>
      <c r="Z2167" s="17" t="s">
        <v>486</v>
      </c>
      <c r="AA2167" s="17" t="s">
        <v>443</v>
      </c>
      <c r="AB2167" s="17" t="s">
        <v>444</v>
      </c>
      <c r="AC2167">
        <v>0</v>
      </c>
      <c r="AD2167">
        <v>0</v>
      </c>
      <c r="AE2167">
        <v>0</v>
      </c>
      <c r="AF2167">
        <v>2022</v>
      </c>
      <c r="AG2167" s="1">
        <v>44562</v>
      </c>
      <c r="AH2167" s="1">
        <v>44773</v>
      </c>
      <c r="AI2167" s="1">
        <v>44785</v>
      </c>
      <c r="AJ2167" s="17" t="s">
        <v>34</v>
      </c>
      <c r="AK2167" s="17" t="s">
        <v>35</v>
      </c>
      <c r="AL2167" s="17" t="s">
        <v>10388</v>
      </c>
      <c r="AM2167" s="17">
        <f>MONTH(EMPENHO[[#This Row],[data_empenho]])</f>
        <v>3</v>
      </c>
    </row>
    <row r="2168" spans="1:39" x14ac:dyDescent="0.25">
      <c r="A2168">
        <v>3</v>
      </c>
      <c r="B2168">
        <v>301</v>
      </c>
      <c r="C2168">
        <v>4</v>
      </c>
      <c r="D2168">
        <v>122</v>
      </c>
      <c r="E2168">
        <v>1</v>
      </c>
      <c r="F2168">
        <v>0</v>
      </c>
      <c r="G2168">
        <v>2068</v>
      </c>
      <c r="H2168" s="17" t="s">
        <v>1145</v>
      </c>
      <c r="I2168">
        <v>1</v>
      </c>
      <c r="J2168">
        <v>0</v>
      </c>
      <c r="K2168" s="17" t="s">
        <v>5053</v>
      </c>
      <c r="L2168" s="1">
        <v>44648</v>
      </c>
      <c r="M2168">
        <v>2079.64</v>
      </c>
      <c r="N2168" s="17" t="s">
        <v>437</v>
      </c>
      <c r="O2168">
        <v>213</v>
      </c>
      <c r="P2168" s="17" t="s">
        <v>438</v>
      </c>
      <c r="Q2168">
        <v>0</v>
      </c>
      <c r="R2168" s="17" t="s">
        <v>439</v>
      </c>
      <c r="S2168" s="17" t="s">
        <v>440</v>
      </c>
      <c r="T2168" s="17" t="s">
        <v>438</v>
      </c>
      <c r="U2168">
        <v>0</v>
      </c>
      <c r="V2168">
        <v>0</v>
      </c>
      <c r="W2168" s="17" t="s">
        <v>5054</v>
      </c>
      <c r="X2168" s="17" t="s">
        <v>442</v>
      </c>
      <c r="Y2168">
        <v>0</v>
      </c>
      <c r="Z2168" s="17" t="s">
        <v>486</v>
      </c>
      <c r="AA2168" s="17" t="s">
        <v>443</v>
      </c>
      <c r="AB2168" s="17" t="s">
        <v>444</v>
      </c>
      <c r="AC2168">
        <v>0</v>
      </c>
      <c r="AD2168">
        <v>0</v>
      </c>
      <c r="AE2168">
        <v>0</v>
      </c>
      <c r="AF2168">
        <v>2022</v>
      </c>
      <c r="AG2168" s="1">
        <v>44562</v>
      </c>
      <c r="AH2168" s="1">
        <v>44773</v>
      </c>
      <c r="AI2168" s="1">
        <v>44785</v>
      </c>
      <c r="AJ2168" s="17" t="s">
        <v>34</v>
      </c>
      <c r="AK2168" s="17" t="s">
        <v>35</v>
      </c>
      <c r="AL2168" s="17" t="s">
        <v>10388</v>
      </c>
      <c r="AM2168" s="17">
        <f>MONTH(EMPENHO[[#This Row],[data_empenho]])</f>
        <v>3</v>
      </c>
    </row>
    <row r="2169" spans="1:39" x14ac:dyDescent="0.25">
      <c r="A2169">
        <v>3</v>
      </c>
      <c r="B2169">
        <v>301</v>
      </c>
      <c r="C2169">
        <v>4</v>
      </c>
      <c r="D2169">
        <v>122</v>
      </c>
      <c r="E2169">
        <v>1</v>
      </c>
      <c r="F2169">
        <v>0</v>
      </c>
      <c r="G2169">
        <v>2068</v>
      </c>
      <c r="H2169" s="17" t="s">
        <v>1145</v>
      </c>
      <c r="I2169">
        <v>1</v>
      </c>
      <c r="J2169">
        <v>0</v>
      </c>
      <c r="K2169" s="17" t="s">
        <v>5055</v>
      </c>
      <c r="L2169" s="1">
        <v>44648</v>
      </c>
      <c r="M2169">
        <v>3050.14</v>
      </c>
      <c r="N2169" s="17" t="s">
        <v>437</v>
      </c>
      <c r="O2169">
        <v>213</v>
      </c>
      <c r="P2169" s="17" t="s">
        <v>438</v>
      </c>
      <c r="Q2169">
        <v>0</v>
      </c>
      <c r="R2169" s="17" t="s">
        <v>439</v>
      </c>
      <c r="S2169" s="17" t="s">
        <v>440</v>
      </c>
      <c r="T2169" s="17" t="s">
        <v>438</v>
      </c>
      <c r="U2169">
        <v>0</v>
      </c>
      <c r="V2169">
        <v>0</v>
      </c>
      <c r="W2169" s="17" t="s">
        <v>5056</v>
      </c>
      <c r="X2169" s="17" t="s">
        <v>442</v>
      </c>
      <c r="Y2169">
        <v>0</v>
      </c>
      <c r="Z2169" s="17" t="s">
        <v>486</v>
      </c>
      <c r="AA2169" s="17" t="s">
        <v>443</v>
      </c>
      <c r="AB2169" s="17" t="s">
        <v>444</v>
      </c>
      <c r="AC2169">
        <v>0</v>
      </c>
      <c r="AD2169">
        <v>0</v>
      </c>
      <c r="AE2169">
        <v>0</v>
      </c>
      <c r="AF2169">
        <v>2022</v>
      </c>
      <c r="AG2169" s="1">
        <v>44562</v>
      </c>
      <c r="AH2169" s="1">
        <v>44773</v>
      </c>
      <c r="AI2169" s="1">
        <v>44785</v>
      </c>
      <c r="AJ2169" s="17" t="s">
        <v>34</v>
      </c>
      <c r="AK2169" s="17" t="s">
        <v>35</v>
      </c>
      <c r="AL2169" s="17" t="s">
        <v>10388</v>
      </c>
      <c r="AM2169" s="17">
        <f>MONTH(EMPENHO[[#This Row],[data_empenho]])</f>
        <v>3</v>
      </c>
    </row>
    <row r="2170" spans="1:39" x14ac:dyDescent="0.25">
      <c r="A2170">
        <v>3</v>
      </c>
      <c r="B2170">
        <v>301</v>
      </c>
      <c r="C2170">
        <v>4</v>
      </c>
      <c r="D2170">
        <v>122</v>
      </c>
      <c r="E2170">
        <v>1</v>
      </c>
      <c r="F2170">
        <v>0</v>
      </c>
      <c r="G2170">
        <v>2068</v>
      </c>
      <c r="H2170" s="17" t="s">
        <v>1568</v>
      </c>
      <c r="I2170">
        <v>1</v>
      </c>
      <c r="J2170">
        <v>0</v>
      </c>
      <c r="K2170" s="17" t="s">
        <v>5057</v>
      </c>
      <c r="L2170" s="1">
        <v>44648</v>
      </c>
      <c r="M2170">
        <v>3756.35</v>
      </c>
      <c r="N2170" s="17" t="s">
        <v>437</v>
      </c>
      <c r="O2170">
        <v>213</v>
      </c>
      <c r="P2170" s="17" t="s">
        <v>438</v>
      </c>
      <c r="Q2170">
        <v>0</v>
      </c>
      <c r="R2170" s="17" t="s">
        <v>439</v>
      </c>
      <c r="S2170" s="17" t="s">
        <v>440</v>
      </c>
      <c r="T2170" s="17" t="s">
        <v>438</v>
      </c>
      <c r="U2170">
        <v>0</v>
      </c>
      <c r="V2170">
        <v>0</v>
      </c>
      <c r="W2170" s="17" t="s">
        <v>5058</v>
      </c>
      <c r="X2170" s="17" t="s">
        <v>442</v>
      </c>
      <c r="Y2170">
        <v>0</v>
      </c>
      <c r="Z2170" s="17" t="s">
        <v>486</v>
      </c>
      <c r="AA2170" s="17" t="s">
        <v>443</v>
      </c>
      <c r="AB2170" s="17" t="s">
        <v>444</v>
      </c>
      <c r="AC2170">
        <v>0</v>
      </c>
      <c r="AD2170">
        <v>0</v>
      </c>
      <c r="AE2170">
        <v>0</v>
      </c>
      <c r="AF2170">
        <v>2022</v>
      </c>
      <c r="AG2170" s="1">
        <v>44562</v>
      </c>
      <c r="AH2170" s="1">
        <v>44773</v>
      </c>
      <c r="AI2170" s="1">
        <v>44785</v>
      </c>
      <c r="AJ2170" s="17" t="s">
        <v>34</v>
      </c>
      <c r="AK2170" s="17" t="s">
        <v>35</v>
      </c>
      <c r="AL2170" s="17" t="s">
        <v>10388</v>
      </c>
      <c r="AM2170" s="17">
        <f>MONTH(EMPENHO[[#This Row],[data_empenho]])</f>
        <v>3</v>
      </c>
    </row>
    <row r="2171" spans="1:39" x14ac:dyDescent="0.25">
      <c r="A2171">
        <v>4</v>
      </c>
      <c r="B2171">
        <v>401</v>
      </c>
      <c r="C2171">
        <v>4</v>
      </c>
      <c r="D2171">
        <v>123</v>
      </c>
      <c r="E2171">
        <v>1</v>
      </c>
      <c r="F2171">
        <v>0</v>
      </c>
      <c r="G2171">
        <v>2075</v>
      </c>
      <c r="H2171" s="17" t="s">
        <v>1173</v>
      </c>
      <c r="I2171">
        <v>1</v>
      </c>
      <c r="J2171">
        <v>0</v>
      </c>
      <c r="K2171" s="17" t="s">
        <v>5059</v>
      </c>
      <c r="L2171" s="1">
        <v>44648</v>
      </c>
      <c r="M2171">
        <v>27929.55</v>
      </c>
      <c r="N2171" s="17" t="s">
        <v>437</v>
      </c>
      <c r="O2171">
        <v>213</v>
      </c>
      <c r="P2171" s="17" t="s">
        <v>438</v>
      </c>
      <c r="Q2171">
        <v>0</v>
      </c>
      <c r="R2171" s="17" t="s">
        <v>439</v>
      </c>
      <c r="S2171" s="17" t="s">
        <v>440</v>
      </c>
      <c r="T2171" s="17" t="s">
        <v>438</v>
      </c>
      <c r="U2171">
        <v>0</v>
      </c>
      <c r="V2171">
        <v>0</v>
      </c>
      <c r="W2171" s="17" t="s">
        <v>5060</v>
      </c>
      <c r="X2171" s="17" t="s">
        <v>442</v>
      </c>
      <c r="Y2171">
        <v>0</v>
      </c>
      <c r="Z2171" s="17" t="s">
        <v>486</v>
      </c>
      <c r="AA2171" s="17" t="s">
        <v>443</v>
      </c>
      <c r="AB2171" s="17" t="s">
        <v>444</v>
      </c>
      <c r="AC2171">
        <v>0</v>
      </c>
      <c r="AD2171">
        <v>0</v>
      </c>
      <c r="AE2171">
        <v>0</v>
      </c>
      <c r="AF2171">
        <v>2022</v>
      </c>
      <c r="AG2171" s="1">
        <v>44562</v>
      </c>
      <c r="AH2171" s="1">
        <v>44773</v>
      </c>
      <c r="AI2171" s="1">
        <v>44785</v>
      </c>
      <c r="AJ2171" s="17" t="s">
        <v>34</v>
      </c>
      <c r="AK2171" s="17" t="s">
        <v>35</v>
      </c>
      <c r="AL2171" s="17" t="s">
        <v>10388</v>
      </c>
      <c r="AM2171" s="17">
        <f>MONTH(EMPENHO[[#This Row],[data_empenho]])</f>
        <v>3</v>
      </c>
    </row>
    <row r="2172" spans="1:39" x14ac:dyDescent="0.25">
      <c r="A2172">
        <v>4</v>
      </c>
      <c r="B2172">
        <v>401</v>
      </c>
      <c r="C2172">
        <v>4</v>
      </c>
      <c r="D2172">
        <v>123</v>
      </c>
      <c r="E2172">
        <v>1</v>
      </c>
      <c r="F2172">
        <v>0</v>
      </c>
      <c r="G2172">
        <v>2075</v>
      </c>
      <c r="H2172" s="17" t="s">
        <v>1145</v>
      </c>
      <c r="I2172">
        <v>1</v>
      </c>
      <c r="J2172">
        <v>0</v>
      </c>
      <c r="K2172" s="17" t="s">
        <v>5061</v>
      </c>
      <c r="L2172" s="1">
        <v>44648</v>
      </c>
      <c r="M2172">
        <v>587.5</v>
      </c>
      <c r="N2172" s="17" t="s">
        <v>437</v>
      </c>
      <c r="O2172">
        <v>213</v>
      </c>
      <c r="P2172" s="17" t="s">
        <v>438</v>
      </c>
      <c r="Q2172">
        <v>0</v>
      </c>
      <c r="R2172" s="17" t="s">
        <v>439</v>
      </c>
      <c r="S2172" s="17" t="s">
        <v>440</v>
      </c>
      <c r="T2172" s="17" t="s">
        <v>438</v>
      </c>
      <c r="U2172">
        <v>0</v>
      </c>
      <c r="V2172">
        <v>0</v>
      </c>
      <c r="W2172" s="17" t="s">
        <v>5062</v>
      </c>
      <c r="X2172" s="17" t="s">
        <v>442</v>
      </c>
      <c r="Y2172">
        <v>0</v>
      </c>
      <c r="Z2172" s="17" t="s">
        <v>486</v>
      </c>
      <c r="AA2172" s="17" t="s">
        <v>443</v>
      </c>
      <c r="AB2172" s="17" t="s">
        <v>444</v>
      </c>
      <c r="AC2172">
        <v>0</v>
      </c>
      <c r="AD2172">
        <v>0</v>
      </c>
      <c r="AE2172">
        <v>0</v>
      </c>
      <c r="AF2172">
        <v>2022</v>
      </c>
      <c r="AG2172" s="1">
        <v>44562</v>
      </c>
      <c r="AH2172" s="1">
        <v>44773</v>
      </c>
      <c r="AI2172" s="1">
        <v>44785</v>
      </c>
      <c r="AJ2172" s="17" t="s">
        <v>34</v>
      </c>
      <c r="AK2172" s="17" t="s">
        <v>35</v>
      </c>
      <c r="AL2172" s="17" t="s">
        <v>10388</v>
      </c>
      <c r="AM2172" s="17">
        <f>MONTH(EMPENHO[[#This Row],[data_empenho]])</f>
        <v>3</v>
      </c>
    </row>
    <row r="2173" spans="1:39" x14ac:dyDescent="0.25">
      <c r="A2173">
        <v>4</v>
      </c>
      <c r="B2173">
        <v>401</v>
      </c>
      <c r="C2173">
        <v>4</v>
      </c>
      <c r="D2173">
        <v>123</v>
      </c>
      <c r="E2173">
        <v>1</v>
      </c>
      <c r="F2173">
        <v>0</v>
      </c>
      <c r="G2173">
        <v>2075</v>
      </c>
      <c r="H2173" s="17" t="s">
        <v>1176</v>
      </c>
      <c r="I2173">
        <v>1</v>
      </c>
      <c r="J2173">
        <v>0</v>
      </c>
      <c r="K2173" s="17" t="s">
        <v>5063</v>
      </c>
      <c r="L2173" s="1">
        <v>44648</v>
      </c>
      <c r="M2173">
        <v>3233.62</v>
      </c>
      <c r="N2173" s="17" t="s">
        <v>437</v>
      </c>
      <c r="O2173">
        <v>213</v>
      </c>
      <c r="P2173" s="17" t="s">
        <v>438</v>
      </c>
      <c r="Q2173">
        <v>0</v>
      </c>
      <c r="R2173" s="17" t="s">
        <v>439</v>
      </c>
      <c r="S2173" s="17" t="s">
        <v>440</v>
      </c>
      <c r="T2173" s="17" t="s">
        <v>438</v>
      </c>
      <c r="U2173">
        <v>0</v>
      </c>
      <c r="V2173">
        <v>0</v>
      </c>
      <c r="W2173" s="17" t="s">
        <v>5064</v>
      </c>
      <c r="X2173" s="17" t="s">
        <v>442</v>
      </c>
      <c r="Y2173">
        <v>0</v>
      </c>
      <c r="Z2173" s="17" t="s">
        <v>486</v>
      </c>
      <c r="AA2173" s="17" t="s">
        <v>443</v>
      </c>
      <c r="AB2173" s="17" t="s">
        <v>444</v>
      </c>
      <c r="AC2173">
        <v>0</v>
      </c>
      <c r="AD2173">
        <v>0</v>
      </c>
      <c r="AE2173">
        <v>0</v>
      </c>
      <c r="AF2173">
        <v>2022</v>
      </c>
      <c r="AG2173" s="1">
        <v>44562</v>
      </c>
      <c r="AH2173" s="1">
        <v>44773</v>
      </c>
      <c r="AI2173" s="1">
        <v>44785</v>
      </c>
      <c r="AJ2173" s="17" t="s">
        <v>34</v>
      </c>
      <c r="AK2173" s="17" t="s">
        <v>35</v>
      </c>
      <c r="AL2173" s="17" t="s">
        <v>10388</v>
      </c>
      <c r="AM2173" s="17">
        <f>MONTH(EMPENHO[[#This Row],[data_empenho]])</f>
        <v>3</v>
      </c>
    </row>
    <row r="2174" spans="1:39" x14ac:dyDescent="0.25">
      <c r="A2174">
        <v>4</v>
      </c>
      <c r="B2174">
        <v>401</v>
      </c>
      <c r="C2174">
        <v>4</v>
      </c>
      <c r="D2174">
        <v>123</v>
      </c>
      <c r="E2174">
        <v>1</v>
      </c>
      <c r="F2174">
        <v>0</v>
      </c>
      <c r="G2174">
        <v>2075</v>
      </c>
      <c r="H2174" s="17" t="s">
        <v>1213</v>
      </c>
      <c r="I2174">
        <v>1</v>
      </c>
      <c r="J2174">
        <v>0</v>
      </c>
      <c r="K2174" s="17" t="s">
        <v>5065</v>
      </c>
      <c r="L2174" s="1">
        <v>44648</v>
      </c>
      <c r="M2174">
        <v>869.25</v>
      </c>
      <c r="N2174" s="17" t="s">
        <v>437</v>
      </c>
      <c r="O2174">
        <v>213</v>
      </c>
      <c r="P2174" s="17" t="s">
        <v>438</v>
      </c>
      <c r="Q2174">
        <v>0</v>
      </c>
      <c r="R2174" s="17" t="s">
        <v>439</v>
      </c>
      <c r="S2174" s="17" t="s">
        <v>440</v>
      </c>
      <c r="T2174" s="17" t="s">
        <v>438</v>
      </c>
      <c r="U2174">
        <v>0</v>
      </c>
      <c r="V2174">
        <v>0</v>
      </c>
      <c r="W2174" s="17" t="s">
        <v>5066</v>
      </c>
      <c r="X2174" s="17" t="s">
        <v>442</v>
      </c>
      <c r="Y2174">
        <v>0</v>
      </c>
      <c r="Z2174" s="17" t="s">
        <v>486</v>
      </c>
      <c r="AA2174" s="17" t="s">
        <v>443</v>
      </c>
      <c r="AB2174" s="17" t="s">
        <v>444</v>
      </c>
      <c r="AC2174">
        <v>0</v>
      </c>
      <c r="AD2174">
        <v>0</v>
      </c>
      <c r="AE2174">
        <v>0</v>
      </c>
      <c r="AF2174">
        <v>2022</v>
      </c>
      <c r="AG2174" s="1">
        <v>44562</v>
      </c>
      <c r="AH2174" s="1">
        <v>44773</v>
      </c>
      <c r="AI2174" s="1">
        <v>44785</v>
      </c>
      <c r="AJ2174" s="17" t="s">
        <v>34</v>
      </c>
      <c r="AK2174" s="17" t="s">
        <v>35</v>
      </c>
      <c r="AL2174" s="17" t="s">
        <v>10388</v>
      </c>
      <c r="AM2174" s="17">
        <f>MONTH(EMPENHO[[#This Row],[data_empenho]])</f>
        <v>3</v>
      </c>
    </row>
    <row r="2175" spans="1:39" x14ac:dyDescent="0.25">
      <c r="A2175">
        <v>2</v>
      </c>
      <c r="B2175">
        <v>201</v>
      </c>
      <c r="C2175">
        <v>5</v>
      </c>
      <c r="D2175">
        <v>122</v>
      </c>
      <c r="E2175">
        <v>2</v>
      </c>
      <c r="F2175">
        <v>0</v>
      </c>
      <c r="G2175">
        <v>2079</v>
      </c>
      <c r="H2175" s="17" t="s">
        <v>1145</v>
      </c>
      <c r="I2175">
        <v>1</v>
      </c>
      <c r="J2175">
        <v>0</v>
      </c>
      <c r="K2175" s="17" t="s">
        <v>5067</v>
      </c>
      <c r="L2175" s="1">
        <v>44648</v>
      </c>
      <c r="M2175">
        <v>1039.82</v>
      </c>
      <c r="N2175" s="17" t="s">
        <v>437</v>
      </c>
      <c r="O2175">
        <v>213</v>
      </c>
      <c r="P2175" s="17" t="s">
        <v>438</v>
      </c>
      <c r="Q2175">
        <v>0</v>
      </c>
      <c r="R2175" s="17" t="s">
        <v>439</v>
      </c>
      <c r="S2175" s="17" t="s">
        <v>440</v>
      </c>
      <c r="T2175" s="17" t="s">
        <v>438</v>
      </c>
      <c r="U2175">
        <v>0</v>
      </c>
      <c r="V2175">
        <v>0</v>
      </c>
      <c r="W2175" s="17" t="s">
        <v>5068</v>
      </c>
      <c r="X2175" s="17" t="s">
        <v>442</v>
      </c>
      <c r="Y2175">
        <v>0</v>
      </c>
      <c r="Z2175" s="17" t="s">
        <v>486</v>
      </c>
      <c r="AA2175" s="17" t="s">
        <v>443</v>
      </c>
      <c r="AB2175" s="17" t="s">
        <v>444</v>
      </c>
      <c r="AC2175">
        <v>0</v>
      </c>
      <c r="AD2175">
        <v>0</v>
      </c>
      <c r="AE2175">
        <v>0</v>
      </c>
      <c r="AF2175">
        <v>2022</v>
      </c>
      <c r="AG2175" s="1">
        <v>44562</v>
      </c>
      <c r="AH2175" s="1">
        <v>44773</v>
      </c>
      <c r="AI2175" s="1">
        <v>44785</v>
      </c>
      <c r="AJ2175" s="17" t="s">
        <v>34</v>
      </c>
      <c r="AK2175" s="17" t="s">
        <v>35</v>
      </c>
      <c r="AL2175" s="17" t="s">
        <v>10388</v>
      </c>
      <c r="AM2175" s="17">
        <f>MONTH(EMPENHO[[#This Row],[data_empenho]])</f>
        <v>3</v>
      </c>
    </row>
    <row r="2176" spans="1:39" x14ac:dyDescent="0.25">
      <c r="A2176">
        <v>4</v>
      </c>
      <c r="B2176">
        <v>401</v>
      </c>
      <c r="C2176">
        <v>4</v>
      </c>
      <c r="D2176">
        <v>123</v>
      </c>
      <c r="E2176">
        <v>1</v>
      </c>
      <c r="F2176">
        <v>0</v>
      </c>
      <c r="G2176">
        <v>2075</v>
      </c>
      <c r="H2176" s="17" t="s">
        <v>1145</v>
      </c>
      <c r="I2176">
        <v>1</v>
      </c>
      <c r="J2176">
        <v>0</v>
      </c>
      <c r="K2176" s="17" t="s">
        <v>5069</v>
      </c>
      <c r="L2176" s="1">
        <v>44648</v>
      </c>
      <c r="M2176">
        <v>3223.44</v>
      </c>
      <c r="N2176" s="17" t="s">
        <v>437</v>
      </c>
      <c r="O2176">
        <v>213</v>
      </c>
      <c r="P2176" s="17" t="s">
        <v>438</v>
      </c>
      <c r="Q2176">
        <v>0</v>
      </c>
      <c r="R2176" s="17" t="s">
        <v>439</v>
      </c>
      <c r="S2176" s="17" t="s">
        <v>440</v>
      </c>
      <c r="T2176" s="17" t="s">
        <v>438</v>
      </c>
      <c r="U2176">
        <v>0</v>
      </c>
      <c r="V2176">
        <v>0</v>
      </c>
      <c r="W2176" s="17" t="s">
        <v>5070</v>
      </c>
      <c r="X2176" s="17" t="s">
        <v>442</v>
      </c>
      <c r="Y2176">
        <v>0</v>
      </c>
      <c r="Z2176" s="17" t="s">
        <v>486</v>
      </c>
      <c r="AA2176" s="17" t="s">
        <v>443</v>
      </c>
      <c r="AB2176" s="17" t="s">
        <v>444</v>
      </c>
      <c r="AC2176">
        <v>0</v>
      </c>
      <c r="AD2176">
        <v>0</v>
      </c>
      <c r="AE2176">
        <v>0</v>
      </c>
      <c r="AF2176">
        <v>2022</v>
      </c>
      <c r="AG2176" s="1">
        <v>44562</v>
      </c>
      <c r="AH2176" s="1">
        <v>44773</v>
      </c>
      <c r="AI2176" s="1">
        <v>44785</v>
      </c>
      <c r="AJ2176" s="17" t="s">
        <v>34</v>
      </c>
      <c r="AK2176" s="17" t="s">
        <v>35</v>
      </c>
      <c r="AL2176" s="17" t="s">
        <v>10388</v>
      </c>
      <c r="AM2176" s="17">
        <f>MONTH(EMPENHO[[#This Row],[data_empenho]])</f>
        <v>3</v>
      </c>
    </row>
    <row r="2177" spans="1:39" x14ac:dyDescent="0.25">
      <c r="A2177">
        <v>4</v>
      </c>
      <c r="B2177">
        <v>401</v>
      </c>
      <c r="C2177">
        <v>4</v>
      </c>
      <c r="D2177">
        <v>123</v>
      </c>
      <c r="E2177">
        <v>1</v>
      </c>
      <c r="F2177">
        <v>0</v>
      </c>
      <c r="G2177">
        <v>2075</v>
      </c>
      <c r="H2177" s="17" t="s">
        <v>1145</v>
      </c>
      <c r="I2177">
        <v>1</v>
      </c>
      <c r="J2177">
        <v>0</v>
      </c>
      <c r="K2177" s="17" t="s">
        <v>5071</v>
      </c>
      <c r="L2177" s="1">
        <v>44648</v>
      </c>
      <c r="M2177">
        <v>3223.44</v>
      </c>
      <c r="N2177" s="17" t="s">
        <v>437</v>
      </c>
      <c r="O2177">
        <v>213</v>
      </c>
      <c r="P2177" s="17" t="s">
        <v>438</v>
      </c>
      <c r="Q2177">
        <v>0</v>
      </c>
      <c r="R2177" s="17" t="s">
        <v>439</v>
      </c>
      <c r="S2177" s="17" t="s">
        <v>440</v>
      </c>
      <c r="T2177" s="17" t="s">
        <v>438</v>
      </c>
      <c r="U2177">
        <v>0</v>
      </c>
      <c r="V2177">
        <v>0</v>
      </c>
      <c r="W2177" s="17" t="s">
        <v>5072</v>
      </c>
      <c r="X2177" s="17" t="s">
        <v>442</v>
      </c>
      <c r="Y2177">
        <v>0</v>
      </c>
      <c r="Z2177" s="17" t="s">
        <v>486</v>
      </c>
      <c r="AA2177" s="17" t="s">
        <v>443</v>
      </c>
      <c r="AB2177" s="17" t="s">
        <v>444</v>
      </c>
      <c r="AC2177">
        <v>0</v>
      </c>
      <c r="AD2177">
        <v>0</v>
      </c>
      <c r="AE2177">
        <v>0</v>
      </c>
      <c r="AF2177">
        <v>2022</v>
      </c>
      <c r="AG2177" s="1">
        <v>44562</v>
      </c>
      <c r="AH2177" s="1">
        <v>44773</v>
      </c>
      <c r="AI2177" s="1">
        <v>44785</v>
      </c>
      <c r="AJ2177" s="17" t="s">
        <v>34</v>
      </c>
      <c r="AK2177" s="17" t="s">
        <v>35</v>
      </c>
      <c r="AL2177" s="17" t="s">
        <v>10388</v>
      </c>
      <c r="AM2177" s="17">
        <f>MONTH(EMPENHO[[#This Row],[data_empenho]])</f>
        <v>3</v>
      </c>
    </row>
    <row r="2178" spans="1:39" x14ac:dyDescent="0.25">
      <c r="A2178">
        <v>4</v>
      </c>
      <c r="B2178">
        <v>401</v>
      </c>
      <c r="C2178">
        <v>4</v>
      </c>
      <c r="D2178">
        <v>129</v>
      </c>
      <c r="E2178">
        <v>1</v>
      </c>
      <c r="F2178">
        <v>0</v>
      </c>
      <c r="G2178">
        <v>2077</v>
      </c>
      <c r="H2178" s="17" t="s">
        <v>1173</v>
      </c>
      <c r="I2178">
        <v>1</v>
      </c>
      <c r="J2178">
        <v>0</v>
      </c>
      <c r="K2178" s="17" t="s">
        <v>5073</v>
      </c>
      <c r="L2178" s="1">
        <v>44648</v>
      </c>
      <c r="M2178">
        <v>11479.61</v>
      </c>
      <c r="N2178" s="17" t="s">
        <v>437</v>
      </c>
      <c r="O2178">
        <v>213</v>
      </c>
      <c r="P2178" s="17" t="s">
        <v>438</v>
      </c>
      <c r="Q2178">
        <v>0</v>
      </c>
      <c r="R2178" s="17" t="s">
        <v>439</v>
      </c>
      <c r="S2178" s="17" t="s">
        <v>440</v>
      </c>
      <c r="T2178" s="17" t="s">
        <v>438</v>
      </c>
      <c r="U2178">
        <v>0</v>
      </c>
      <c r="V2178">
        <v>0</v>
      </c>
      <c r="W2178" s="17" t="s">
        <v>5074</v>
      </c>
      <c r="X2178" s="17" t="s">
        <v>442</v>
      </c>
      <c r="Y2178">
        <v>0</v>
      </c>
      <c r="Z2178" s="17" t="s">
        <v>486</v>
      </c>
      <c r="AA2178" s="17" t="s">
        <v>443</v>
      </c>
      <c r="AB2178" s="17" t="s">
        <v>444</v>
      </c>
      <c r="AC2178">
        <v>0</v>
      </c>
      <c r="AD2178">
        <v>0</v>
      </c>
      <c r="AE2178">
        <v>0</v>
      </c>
      <c r="AF2178">
        <v>2022</v>
      </c>
      <c r="AG2178" s="1">
        <v>44562</v>
      </c>
      <c r="AH2178" s="1">
        <v>44773</v>
      </c>
      <c r="AI2178" s="1">
        <v>44785</v>
      </c>
      <c r="AJ2178" s="17" t="s">
        <v>34</v>
      </c>
      <c r="AK2178" s="17" t="s">
        <v>35</v>
      </c>
      <c r="AL2178" s="17" t="s">
        <v>10388</v>
      </c>
      <c r="AM2178" s="17">
        <f>MONTH(EMPENHO[[#This Row],[data_empenho]])</f>
        <v>3</v>
      </c>
    </row>
    <row r="2179" spans="1:39" x14ac:dyDescent="0.25">
      <c r="A2179">
        <v>4</v>
      </c>
      <c r="B2179">
        <v>401</v>
      </c>
      <c r="C2179">
        <v>4</v>
      </c>
      <c r="D2179">
        <v>129</v>
      </c>
      <c r="E2179">
        <v>1</v>
      </c>
      <c r="F2179">
        <v>0</v>
      </c>
      <c r="G2179">
        <v>2077</v>
      </c>
      <c r="H2179" s="17" t="s">
        <v>1184</v>
      </c>
      <c r="I2179">
        <v>1</v>
      </c>
      <c r="J2179">
        <v>0</v>
      </c>
      <c r="K2179" s="17" t="s">
        <v>5075</v>
      </c>
      <c r="L2179" s="1">
        <v>44648</v>
      </c>
      <c r="M2179">
        <v>1032.6300000000001</v>
      </c>
      <c r="N2179" s="17" t="s">
        <v>437</v>
      </c>
      <c r="O2179">
        <v>213</v>
      </c>
      <c r="P2179" s="17" t="s">
        <v>438</v>
      </c>
      <c r="Q2179">
        <v>0</v>
      </c>
      <c r="R2179" s="17" t="s">
        <v>439</v>
      </c>
      <c r="S2179" s="17" t="s">
        <v>440</v>
      </c>
      <c r="T2179" s="17" t="s">
        <v>438</v>
      </c>
      <c r="U2179">
        <v>0</v>
      </c>
      <c r="V2179">
        <v>0</v>
      </c>
      <c r="W2179" s="17" t="s">
        <v>5076</v>
      </c>
      <c r="X2179" s="17" t="s">
        <v>442</v>
      </c>
      <c r="Y2179">
        <v>0</v>
      </c>
      <c r="Z2179" s="17" t="s">
        <v>486</v>
      </c>
      <c r="AA2179" s="17" t="s">
        <v>443</v>
      </c>
      <c r="AB2179" s="17" t="s">
        <v>444</v>
      </c>
      <c r="AC2179">
        <v>0</v>
      </c>
      <c r="AD2179">
        <v>0</v>
      </c>
      <c r="AE2179">
        <v>0</v>
      </c>
      <c r="AF2179">
        <v>2022</v>
      </c>
      <c r="AG2179" s="1">
        <v>44562</v>
      </c>
      <c r="AH2179" s="1">
        <v>44773</v>
      </c>
      <c r="AI2179" s="1">
        <v>44785</v>
      </c>
      <c r="AJ2179" s="17" t="s">
        <v>34</v>
      </c>
      <c r="AK2179" s="17" t="s">
        <v>35</v>
      </c>
      <c r="AL2179" s="17" t="s">
        <v>10388</v>
      </c>
      <c r="AM2179" s="17">
        <f>MONTH(EMPENHO[[#This Row],[data_empenho]])</f>
        <v>3</v>
      </c>
    </row>
    <row r="2180" spans="1:39" x14ac:dyDescent="0.25">
      <c r="A2180">
        <v>2</v>
      </c>
      <c r="B2180">
        <v>203</v>
      </c>
      <c r="C2180">
        <v>4</v>
      </c>
      <c r="D2180">
        <v>124</v>
      </c>
      <c r="E2180">
        <v>1</v>
      </c>
      <c r="F2180">
        <v>0</v>
      </c>
      <c r="G2180">
        <v>2082</v>
      </c>
      <c r="H2180" s="17" t="s">
        <v>1145</v>
      </c>
      <c r="I2180">
        <v>1</v>
      </c>
      <c r="J2180">
        <v>0</v>
      </c>
      <c r="K2180" s="17" t="s">
        <v>5077</v>
      </c>
      <c r="L2180" s="1">
        <v>44648</v>
      </c>
      <c r="M2180">
        <v>1039.82</v>
      </c>
      <c r="N2180" s="17" t="s">
        <v>437</v>
      </c>
      <c r="O2180">
        <v>213</v>
      </c>
      <c r="P2180" s="17" t="s">
        <v>438</v>
      </c>
      <c r="Q2180">
        <v>0</v>
      </c>
      <c r="R2180" s="17" t="s">
        <v>439</v>
      </c>
      <c r="S2180" s="17" t="s">
        <v>440</v>
      </c>
      <c r="T2180" s="17" t="s">
        <v>438</v>
      </c>
      <c r="U2180">
        <v>0</v>
      </c>
      <c r="V2180">
        <v>0</v>
      </c>
      <c r="W2180" s="17" t="s">
        <v>5078</v>
      </c>
      <c r="X2180" s="17" t="s">
        <v>442</v>
      </c>
      <c r="Y2180">
        <v>0</v>
      </c>
      <c r="Z2180" s="17" t="s">
        <v>486</v>
      </c>
      <c r="AA2180" s="17" t="s">
        <v>443</v>
      </c>
      <c r="AB2180" s="17" t="s">
        <v>444</v>
      </c>
      <c r="AC2180">
        <v>0</v>
      </c>
      <c r="AD2180">
        <v>0</v>
      </c>
      <c r="AE2180">
        <v>0</v>
      </c>
      <c r="AF2180">
        <v>2022</v>
      </c>
      <c r="AG2180" s="1">
        <v>44562</v>
      </c>
      <c r="AH2180" s="1">
        <v>44773</v>
      </c>
      <c r="AI2180" s="1">
        <v>44785</v>
      </c>
      <c r="AJ2180" s="17" t="s">
        <v>34</v>
      </c>
      <c r="AK2180" s="17" t="s">
        <v>35</v>
      </c>
      <c r="AL2180" s="17" t="s">
        <v>10388</v>
      </c>
      <c r="AM2180" s="17">
        <f>MONTH(EMPENHO[[#This Row],[data_empenho]])</f>
        <v>3</v>
      </c>
    </row>
    <row r="2181" spans="1:39" x14ac:dyDescent="0.25">
      <c r="A2181">
        <v>4</v>
      </c>
      <c r="B2181">
        <v>401</v>
      </c>
      <c r="C2181">
        <v>4</v>
      </c>
      <c r="D2181">
        <v>129</v>
      </c>
      <c r="E2181">
        <v>1</v>
      </c>
      <c r="F2181">
        <v>0</v>
      </c>
      <c r="G2181">
        <v>2077</v>
      </c>
      <c r="H2181" s="17" t="s">
        <v>1176</v>
      </c>
      <c r="I2181">
        <v>1</v>
      </c>
      <c r="J2181">
        <v>0</v>
      </c>
      <c r="K2181" s="17" t="s">
        <v>5079</v>
      </c>
      <c r="L2181" s="1">
        <v>44648</v>
      </c>
      <c r="M2181">
        <v>899.24</v>
      </c>
      <c r="N2181" s="17" t="s">
        <v>437</v>
      </c>
      <c r="O2181">
        <v>213</v>
      </c>
      <c r="P2181" s="17" t="s">
        <v>438</v>
      </c>
      <c r="Q2181">
        <v>0</v>
      </c>
      <c r="R2181" s="17" t="s">
        <v>439</v>
      </c>
      <c r="S2181" s="17" t="s">
        <v>440</v>
      </c>
      <c r="T2181" s="17" t="s">
        <v>438</v>
      </c>
      <c r="U2181">
        <v>0</v>
      </c>
      <c r="V2181">
        <v>0</v>
      </c>
      <c r="W2181" s="17" t="s">
        <v>5080</v>
      </c>
      <c r="X2181" s="17" t="s">
        <v>442</v>
      </c>
      <c r="Y2181">
        <v>0</v>
      </c>
      <c r="Z2181" s="17" t="s">
        <v>486</v>
      </c>
      <c r="AA2181" s="17" t="s">
        <v>443</v>
      </c>
      <c r="AB2181" s="17" t="s">
        <v>444</v>
      </c>
      <c r="AC2181">
        <v>0</v>
      </c>
      <c r="AD2181">
        <v>0</v>
      </c>
      <c r="AE2181">
        <v>0</v>
      </c>
      <c r="AF2181">
        <v>2022</v>
      </c>
      <c r="AG2181" s="1">
        <v>44562</v>
      </c>
      <c r="AH2181" s="1">
        <v>44773</v>
      </c>
      <c r="AI2181" s="1">
        <v>44785</v>
      </c>
      <c r="AJ2181" s="17" t="s">
        <v>34</v>
      </c>
      <c r="AK2181" s="17" t="s">
        <v>35</v>
      </c>
      <c r="AL2181" s="17" t="s">
        <v>10388</v>
      </c>
      <c r="AM2181" s="17">
        <f>MONTH(EMPENHO[[#This Row],[data_empenho]])</f>
        <v>3</v>
      </c>
    </row>
    <row r="2182" spans="1:39" x14ac:dyDescent="0.25">
      <c r="A2182">
        <v>4</v>
      </c>
      <c r="B2182">
        <v>401</v>
      </c>
      <c r="C2182">
        <v>4</v>
      </c>
      <c r="D2182">
        <v>129</v>
      </c>
      <c r="E2182">
        <v>1</v>
      </c>
      <c r="F2182">
        <v>0</v>
      </c>
      <c r="G2182">
        <v>2077</v>
      </c>
      <c r="H2182" s="17" t="s">
        <v>1145</v>
      </c>
      <c r="I2182">
        <v>1112</v>
      </c>
      <c r="J2182">
        <v>0</v>
      </c>
      <c r="K2182" s="17" t="s">
        <v>5081</v>
      </c>
      <c r="L2182" s="1">
        <v>44648</v>
      </c>
      <c r="M2182">
        <v>2580.5100000000002</v>
      </c>
      <c r="N2182" s="17" t="s">
        <v>437</v>
      </c>
      <c r="O2182">
        <v>213</v>
      </c>
      <c r="P2182" s="17" t="s">
        <v>438</v>
      </c>
      <c r="Q2182">
        <v>0</v>
      </c>
      <c r="R2182" s="17" t="s">
        <v>439</v>
      </c>
      <c r="S2182" s="17" t="s">
        <v>440</v>
      </c>
      <c r="T2182" s="17" t="s">
        <v>438</v>
      </c>
      <c r="U2182">
        <v>0</v>
      </c>
      <c r="V2182">
        <v>0</v>
      </c>
      <c r="W2182" s="17" t="s">
        <v>5082</v>
      </c>
      <c r="X2182" s="17" t="s">
        <v>442</v>
      </c>
      <c r="Y2182">
        <v>0</v>
      </c>
      <c r="Z2182" s="17" t="s">
        <v>486</v>
      </c>
      <c r="AA2182" s="17" t="s">
        <v>443</v>
      </c>
      <c r="AB2182" s="17" t="s">
        <v>444</v>
      </c>
      <c r="AC2182">
        <v>0</v>
      </c>
      <c r="AD2182">
        <v>0</v>
      </c>
      <c r="AE2182">
        <v>0</v>
      </c>
      <c r="AF2182">
        <v>2022</v>
      </c>
      <c r="AG2182" s="1">
        <v>44562</v>
      </c>
      <c r="AH2182" s="1">
        <v>44773</v>
      </c>
      <c r="AI2182" s="1">
        <v>44785</v>
      </c>
      <c r="AJ2182" s="17" t="s">
        <v>34</v>
      </c>
      <c r="AK2182" s="17" t="s">
        <v>35</v>
      </c>
      <c r="AL2182" s="17" t="s">
        <v>10388</v>
      </c>
      <c r="AM2182" s="17">
        <f>MONTH(EMPENHO[[#This Row],[data_empenho]])</f>
        <v>3</v>
      </c>
    </row>
    <row r="2183" spans="1:39" x14ac:dyDescent="0.25">
      <c r="A2183">
        <v>5</v>
      </c>
      <c r="B2183">
        <v>501</v>
      </c>
      <c r="C2183">
        <v>4</v>
      </c>
      <c r="D2183">
        <v>122</v>
      </c>
      <c r="E2183">
        <v>1</v>
      </c>
      <c r="F2183">
        <v>0</v>
      </c>
      <c r="G2183">
        <v>2022</v>
      </c>
      <c r="H2183" s="17" t="s">
        <v>1173</v>
      </c>
      <c r="I2183">
        <v>1</v>
      </c>
      <c r="J2183">
        <v>0</v>
      </c>
      <c r="K2183" s="17" t="s">
        <v>5083</v>
      </c>
      <c r="L2183" s="1">
        <v>44648</v>
      </c>
      <c r="M2183">
        <v>10112.25</v>
      </c>
      <c r="N2183" s="17" t="s">
        <v>437</v>
      </c>
      <c r="O2183">
        <v>213</v>
      </c>
      <c r="P2183" s="17" t="s">
        <v>438</v>
      </c>
      <c r="Q2183">
        <v>0</v>
      </c>
      <c r="R2183" s="17" t="s">
        <v>439</v>
      </c>
      <c r="S2183" s="17" t="s">
        <v>440</v>
      </c>
      <c r="T2183" s="17" t="s">
        <v>438</v>
      </c>
      <c r="U2183">
        <v>0</v>
      </c>
      <c r="V2183">
        <v>0</v>
      </c>
      <c r="W2183" s="17" t="s">
        <v>5084</v>
      </c>
      <c r="X2183" s="17" t="s">
        <v>442</v>
      </c>
      <c r="Y2183">
        <v>0</v>
      </c>
      <c r="Z2183" s="17" t="s">
        <v>486</v>
      </c>
      <c r="AA2183" s="17" t="s">
        <v>443</v>
      </c>
      <c r="AB2183" s="17" t="s">
        <v>444</v>
      </c>
      <c r="AC2183">
        <v>0</v>
      </c>
      <c r="AD2183">
        <v>0</v>
      </c>
      <c r="AE2183">
        <v>0</v>
      </c>
      <c r="AF2183">
        <v>2022</v>
      </c>
      <c r="AG2183" s="1">
        <v>44562</v>
      </c>
      <c r="AH2183" s="1">
        <v>44773</v>
      </c>
      <c r="AI2183" s="1">
        <v>44785</v>
      </c>
      <c r="AJ2183" s="17" t="s">
        <v>34</v>
      </c>
      <c r="AK2183" s="17" t="s">
        <v>35</v>
      </c>
      <c r="AL2183" s="17" t="s">
        <v>10388</v>
      </c>
      <c r="AM2183" s="17">
        <f>MONTH(EMPENHO[[#This Row],[data_empenho]])</f>
        <v>3</v>
      </c>
    </row>
    <row r="2184" spans="1:39" x14ac:dyDescent="0.25">
      <c r="A2184">
        <v>5</v>
      </c>
      <c r="B2184">
        <v>501</v>
      </c>
      <c r="C2184">
        <v>4</v>
      </c>
      <c r="D2184">
        <v>122</v>
      </c>
      <c r="E2184">
        <v>1</v>
      </c>
      <c r="F2184">
        <v>0</v>
      </c>
      <c r="G2184">
        <v>2022</v>
      </c>
      <c r="H2184" s="17" t="s">
        <v>1145</v>
      </c>
      <c r="I2184">
        <v>1</v>
      </c>
      <c r="J2184">
        <v>0</v>
      </c>
      <c r="K2184" s="17" t="s">
        <v>5085</v>
      </c>
      <c r="L2184" s="1">
        <v>44648</v>
      </c>
      <c r="M2184">
        <v>337.94</v>
      </c>
      <c r="N2184" s="17" t="s">
        <v>437</v>
      </c>
      <c r="O2184">
        <v>213</v>
      </c>
      <c r="P2184" s="17" t="s">
        <v>438</v>
      </c>
      <c r="Q2184">
        <v>0</v>
      </c>
      <c r="R2184" s="17" t="s">
        <v>439</v>
      </c>
      <c r="S2184" s="17" t="s">
        <v>440</v>
      </c>
      <c r="T2184" s="17" t="s">
        <v>438</v>
      </c>
      <c r="U2184">
        <v>0</v>
      </c>
      <c r="V2184">
        <v>0</v>
      </c>
      <c r="W2184" s="17" t="s">
        <v>5086</v>
      </c>
      <c r="X2184" s="17" t="s">
        <v>442</v>
      </c>
      <c r="Y2184">
        <v>0</v>
      </c>
      <c r="Z2184" s="17" t="s">
        <v>486</v>
      </c>
      <c r="AA2184" s="17" t="s">
        <v>443</v>
      </c>
      <c r="AB2184" s="17" t="s">
        <v>444</v>
      </c>
      <c r="AC2184">
        <v>0</v>
      </c>
      <c r="AD2184">
        <v>0</v>
      </c>
      <c r="AE2184">
        <v>0</v>
      </c>
      <c r="AF2184">
        <v>2022</v>
      </c>
      <c r="AG2184" s="1">
        <v>44562</v>
      </c>
      <c r="AH2184" s="1">
        <v>44773</v>
      </c>
      <c r="AI2184" s="1">
        <v>44785</v>
      </c>
      <c r="AJ2184" s="17" t="s">
        <v>34</v>
      </c>
      <c r="AK2184" s="17" t="s">
        <v>35</v>
      </c>
      <c r="AL2184" s="17" t="s">
        <v>10388</v>
      </c>
      <c r="AM2184" s="17">
        <f>MONTH(EMPENHO[[#This Row],[data_empenho]])</f>
        <v>3</v>
      </c>
    </row>
    <row r="2185" spans="1:39" x14ac:dyDescent="0.25">
      <c r="A2185">
        <v>5</v>
      </c>
      <c r="B2185">
        <v>501</v>
      </c>
      <c r="C2185">
        <v>4</v>
      </c>
      <c r="D2185">
        <v>122</v>
      </c>
      <c r="E2185">
        <v>1</v>
      </c>
      <c r="F2185">
        <v>0</v>
      </c>
      <c r="G2185">
        <v>2022</v>
      </c>
      <c r="H2185" s="17" t="s">
        <v>1296</v>
      </c>
      <c r="I2185">
        <v>1</v>
      </c>
      <c r="J2185">
        <v>0</v>
      </c>
      <c r="K2185" s="17" t="s">
        <v>5087</v>
      </c>
      <c r="L2185" s="1">
        <v>44648</v>
      </c>
      <c r="M2185">
        <v>1811.63</v>
      </c>
      <c r="N2185" s="17" t="s">
        <v>437</v>
      </c>
      <c r="O2185">
        <v>213</v>
      </c>
      <c r="P2185" s="17" t="s">
        <v>438</v>
      </c>
      <c r="Q2185">
        <v>0</v>
      </c>
      <c r="R2185" s="17" t="s">
        <v>439</v>
      </c>
      <c r="S2185" s="17" t="s">
        <v>440</v>
      </c>
      <c r="T2185" s="17" t="s">
        <v>438</v>
      </c>
      <c r="U2185">
        <v>0</v>
      </c>
      <c r="V2185">
        <v>0</v>
      </c>
      <c r="W2185" s="17" t="s">
        <v>5088</v>
      </c>
      <c r="X2185" s="17" t="s">
        <v>442</v>
      </c>
      <c r="Y2185">
        <v>0</v>
      </c>
      <c r="Z2185" s="17" t="s">
        <v>486</v>
      </c>
      <c r="AA2185" s="17" t="s">
        <v>443</v>
      </c>
      <c r="AB2185" s="17" t="s">
        <v>444</v>
      </c>
      <c r="AC2185">
        <v>0</v>
      </c>
      <c r="AD2185">
        <v>0</v>
      </c>
      <c r="AE2185">
        <v>0</v>
      </c>
      <c r="AF2185">
        <v>2022</v>
      </c>
      <c r="AG2185" s="1">
        <v>44562</v>
      </c>
      <c r="AH2185" s="1">
        <v>44773</v>
      </c>
      <c r="AI2185" s="1">
        <v>44785</v>
      </c>
      <c r="AJ2185" s="17" t="s">
        <v>34</v>
      </c>
      <c r="AK2185" s="17" t="s">
        <v>35</v>
      </c>
      <c r="AL2185" s="17" t="s">
        <v>10388</v>
      </c>
      <c r="AM2185" s="17">
        <f>MONTH(EMPENHO[[#This Row],[data_empenho]])</f>
        <v>3</v>
      </c>
    </row>
    <row r="2186" spans="1:39" x14ac:dyDescent="0.25">
      <c r="A2186">
        <v>5</v>
      </c>
      <c r="B2186">
        <v>501</v>
      </c>
      <c r="C2186">
        <v>4</v>
      </c>
      <c r="D2186">
        <v>122</v>
      </c>
      <c r="E2186">
        <v>1</v>
      </c>
      <c r="F2186">
        <v>0</v>
      </c>
      <c r="G2186">
        <v>2022</v>
      </c>
      <c r="H2186" s="17" t="s">
        <v>1176</v>
      </c>
      <c r="I2186">
        <v>1</v>
      </c>
      <c r="J2186">
        <v>0</v>
      </c>
      <c r="K2186" s="17" t="s">
        <v>5089</v>
      </c>
      <c r="L2186" s="1">
        <v>44648</v>
      </c>
      <c r="M2186">
        <v>913.64</v>
      </c>
      <c r="N2186" s="17" t="s">
        <v>437</v>
      </c>
      <c r="O2186">
        <v>213</v>
      </c>
      <c r="P2186" s="17" t="s">
        <v>438</v>
      </c>
      <c r="Q2186">
        <v>0</v>
      </c>
      <c r="R2186" s="17" t="s">
        <v>439</v>
      </c>
      <c r="S2186" s="17" t="s">
        <v>440</v>
      </c>
      <c r="T2186" s="17" t="s">
        <v>438</v>
      </c>
      <c r="U2186">
        <v>0</v>
      </c>
      <c r="V2186">
        <v>0</v>
      </c>
      <c r="W2186" s="17" t="s">
        <v>5090</v>
      </c>
      <c r="X2186" s="17" t="s">
        <v>442</v>
      </c>
      <c r="Y2186">
        <v>0</v>
      </c>
      <c r="Z2186" s="17" t="s">
        <v>486</v>
      </c>
      <c r="AA2186" s="17" t="s">
        <v>443</v>
      </c>
      <c r="AB2186" s="17" t="s">
        <v>444</v>
      </c>
      <c r="AC2186">
        <v>0</v>
      </c>
      <c r="AD2186">
        <v>0</v>
      </c>
      <c r="AE2186">
        <v>0</v>
      </c>
      <c r="AF2186">
        <v>2022</v>
      </c>
      <c r="AG2186" s="1">
        <v>44562</v>
      </c>
      <c r="AH2186" s="1">
        <v>44773</v>
      </c>
      <c r="AI2186" s="1">
        <v>44785</v>
      </c>
      <c r="AJ2186" s="17" t="s">
        <v>34</v>
      </c>
      <c r="AK2186" s="17" t="s">
        <v>35</v>
      </c>
      <c r="AL2186" s="17" t="s">
        <v>10388</v>
      </c>
      <c r="AM2186" s="17">
        <f>MONTH(EMPENHO[[#This Row],[data_empenho]])</f>
        <v>3</v>
      </c>
    </row>
    <row r="2187" spans="1:39" x14ac:dyDescent="0.25">
      <c r="A2187">
        <v>2</v>
      </c>
      <c r="B2187">
        <v>201</v>
      </c>
      <c r="C2187">
        <v>4</v>
      </c>
      <c r="D2187">
        <v>122</v>
      </c>
      <c r="E2187">
        <v>1</v>
      </c>
      <c r="F2187">
        <v>0</v>
      </c>
      <c r="G2187">
        <v>2078</v>
      </c>
      <c r="H2187" s="17" t="s">
        <v>1145</v>
      </c>
      <c r="I2187">
        <v>1</v>
      </c>
      <c r="J2187">
        <v>0</v>
      </c>
      <c r="K2187" s="17" t="s">
        <v>5091</v>
      </c>
      <c r="L2187" s="1">
        <v>44648</v>
      </c>
      <c r="M2187">
        <v>1039.82</v>
      </c>
      <c r="N2187" s="17" t="s">
        <v>437</v>
      </c>
      <c r="O2187">
        <v>213</v>
      </c>
      <c r="P2187" s="17" t="s">
        <v>438</v>
      </c>
      <c r="Q2187">
        <v>0</v>
      </c>
      <c r="R2187" s="17" t="s">
        <v>439</v>
      </c>
      <c r="S2187" s="17" t="s">
        <v>440</v>
      </c>
      <c r="T2187" s="17" t="s">
        <v>438</v>
      </c>
      <c r="U2187">
        <v>0</v>
      </c>
      <c r="V2187">
        <v>0</v>
      </c>
      <c r="W2187" s="17" t="s">
        <v>5092</v>
      </c>
      <c r="X2187" s="17" t="s">
        <v>442</v>
      </c>
      <c r="Y2187">
        <v>0</v>
      </c>
      <c r="Z2187" s="17" t="s">
        <v>486</v>
      </c>
      <c r="AA2187" s="17" t="s">
        <v>443</v>
      </c>
      <c r="AB2187" s="17" t="s">
        <v>444</v>
      </c>
      <c r="AC2187">
        <v>0</v>
      </c>
      <c r="AD2187">
        <v>0</v>
      </c>
      <c r="AE2187">
        <v>0</v>
      </c>
      <c r="AF2187">
        <v>2022</v>
      </c>
      <c r="AG2187" s="1">
        <v>44562</v>
      </c>
      <c r="AH2187" s="1">
        <v>44773</v>
      </c>
      <c r="AI2187" s="1">
        <v>44785</v>
      </c>
      <c r="AJ2187" s="17" t="s">
        <v>34</v>
      </c>
      <c r="AK2187" s="17" t="s">
        <v>35</v>
      </c>
      <c r="AL2187" s="17" t="s">
        <v>10388</v>
      </c>
      <c r="AM2187" s="17">
        <f>MONTH(EMPENHO[[#This Row],[data_empenho]])</f>
        <v>3</v>
      </c>
    </row>
    <row r="2188" spans="1:39" x14ac:dyDescent="0.25">
      <c r="A2188">
        <v>5</v>
      </c>
      <c r="B2188">
        <v>502</v>
      </c>
      <c r="C2188">
        <v>12</v>
      </c>
      <c r="D2188">
        <v>365</v>
      </c>
      <c r="E2188">
        <v>2</v>
      </c>
      <c r="F2188">
        <v>0</v>
      </c>
      <c r="G2188">
        <v>2026</v>
      </c>
      <c r="H2188" s="17" t="s">
        <v>1173</v>
      </c>
      <c r="I2188">
        <v>31</v>
      </c>
      <c r="J2188">
        <v>0</v>
      </c>
      <c r="K2188" s="17" t="s">
        <v>5093</v>
      </c>
      <c r="L2188" s="1">
        <v>44648</v>
      </c>
      <c r="M2188">
        <v>61088.76</v>
      </c>
      <c r="N2188" s="17" t="s">
        <v>437</v>
      </c>
      <c r="O2188">
        <v>213</v>
      </c>
      <c r="P2188" s="17" t="s">
        <v>438</v>
      </c>
      <c r="Q2188">
        <v>501</v>
      </c>
      <c r="R2188" s="17" t="s">
        <v>439</v>
      </c>
      <c r="S2188" s="17" t="s">
        <v>440</v>
      </c>
      <c r="T2188" s="17" t="s">
        <v>438</v>
      </c>
      <c r="U2188">
        <v>0</v>
      </c>
      <c r="V2188">
        <v>0</v>
      </c>
      <c r="W2188" s="17" t="s">
        <v>5094</v>
      </c>
      <c r="X2188" s="17" t="s">
        <v>442</v>
      </c>
      <c r="Y2188">
        <v>0</v>
      </c>
      <c r="Z2188" s="17" t="s">
        <v>486</v>
      </c>
      <c r="AA2188" s="17" t="s">
        <v>443</v>
      </c>
      <c r="AB2188" s="17" t="s">
        <v>444</v>
      </c>
      <c r="AC2188">
        <v>0</v>
      </c>
      <c r="AD2188">
        <v>0</v>
      </c>
      <c r="AE2188">
        <v>0</v>
      </c>
      <c r="AF2188">
        <v>2022</v>
      </c>
      <c r="AG2188" s="1">
        <v>44562</v>
      </c>
      <c r="AH2188" s="1">
        <v>44773</v>
      </c>
      <c r="AI2188" s="1">
        <v>44785</v>
      </c>
      <c r="AJ2188" s="17" t="s">
        <v>34</v>
      </c>
      <c r="AK2188" s="17" t="s">
        <v>35</v>
      </c>
      <c r="AL2188" s="17" t="s">
        <v>10388</v>
      </c>
      <c r="AM2188" s="17">
        <f>MONTH(EMPENHO[[#This Row],[data_empenho]])</f>
        <v>3</v>
      </c>
    </row>
    <row r="2189" spans="1:39" x14ac:dyDescent="0.25">
      <c r="A2189">
        <v>5</v>
      </c>
      <c r="B2189">
        <v>502</v>
      </c>
      <c r="C2189">
        <v>12</v>
      </c>
      <c r="D2189">
        <v>365</v>
      </c>
      <c r="E2189">
        <v>2</v>
      </c>
      <c r="F2189">
        <v>0</v>
      </c>
      <c r="G2189">
        <v>2026</v>
      </c>
      <c r="H2189" s="17" t="s">
        <v>1173</v>
      </c>
      <c r="I2189">
        <v>31</v>
      </c>
      <c r="J2189">
        <v>0</v>
      </c>
      <c r="K2189" s="17" t="s">
        <v>5095</v>
      </c>
      <c r="L2189" s="1">
        <v>44648</v>
      </c>
      <c r="M2189">
        <v>5879.51</v>
      </c>
      <c r="N2189" s="17" t="s">
        <v>437</v>
      </c>
      <c r="O2189">
        <v>213</v>
      </c>
      <c r="P2189" s="17" t="s">
        <v>438</v>
      </c>
      <c r="Q2189">
        <v>501</v>
      </c>
      <c r="R2189" s="17" t="s">
        <v>439</v>
      </c>
      <c r="S2189" s="17" t="s">
        <v>440</v>
      </c>
      <c r="T2189" s="17" t="s">
        <v>438</v>
      </c>
      <c r="U2189">
        <v>0</v>
      </c>
      <c r="V2189">
        <v>0</v>
      </c>
      <c r="W2189" s="17" t="s">
        <v>5096</v>
      </c>
      <c r="X2189" s="17" t="s">
        <v>442</v>
      </c>
      <c r="Y2189">
        <v>0</v>
      </c>
      <c r="Z2189" s="17" t="s">
        <v>486</v>
      </c>
      <c r="AA2189" s="17" t="s">
        <v>443</v>
      </c>
      <c r="AB2189" s="17" t="s">
        <v>444</v>
      </c>
      <c r="AC2189">
        <v>0</v>
      </c>
      <c r="AD2189">
        <v>0</v>
      </c>
      <c r="AE2189">
        <v>0</v>
      </c>
      <c r="AF2189">
        <v>2022</v>
      </c>
      <c r="AG2189" s="1">
        <v>44562</v>
      </c>
      <c r="AH2189" s="1">
        <v>44773</v>
      </c>
      <c r="AI2189" s="1">
        <v>44785</v>
      </c>
      <c r="AJ2189" s="17" t="s">
        <v>34</v>
      </c>
      <c r="AK2189" s="17" t="s">
        <v>35</v>
      </c>
      <c r="AL2189" s="17" t="s">
        <v>10388</v>
      </c>
      <c r="AM2189" s="17">
        <f>MONTH(EMPENHO[[#This Row],[data_empenho]])</f>
        <v>3</v>
      </c>
    </row>
    <row r="2190" spans="1:39" x14ac:dyDescent="0.25">
      <c r="A2190">
        <v>5</v>
      </c>
      <c r="B2190">
        <v>502</v>
      </c>
      <c r="C2190">
        <v>12</v>
      </c>
      <c r="D2190">
        <v>365</v>
      </c>
      <c r="E2190">
        <v>2</v>
      </c>
      <c r="F2190">
        <v>0</v>
      </c>
      <c r="G2190">
        <v>2026</v>
      </c>
      <c r="H2190" s="17" t="s">
        <v>1184</v>
      </c>
      <c r="I2190">
        <v>31</v>
      </c>
      <c r="J2190">
        <v>0</v>
      </c>
      <c r="K2190" s="17" t="s">
        <v>5097</v>
      </c>
      <c r="L2190" s="1">
        <v>44648</v>
      </c>
      <c r="M2190">
        <v>2814.37</v>
      </c>
      <c r="N2190" s="17" t="s">
        <v>437</v>
      </c>
      <c r="O2190">
        <v>213</v>
      </c>
      <c r="P2190" s="17" t="s">
        <v>438</v>
      </c>
      <c r="Q2190">
        <v>501</v>
      </c>
      <c r="R2190" s="17" t="s">
        <v>439</v>
      </c>
      <c r="S2190" s="17" t="s">
        <v>440</v>
      </c>
      <c r="T2190" s="17" t="s">
        <v>438</v>
      </c>
      <c r="U2190">
        <v>0</v>
      </c>
      <c r="V2190">
        <v>0</v>
      </c>
      <c r="W2190" s="17" t="s">
        <v>5098</v>
      </c>
      <c r="X2190" s="17" t="s">
        <v>442</v>
      </c>
      <c r="Y2190">
        <v>0</v>
      </c>
      <c r="Z2190" s="17" t="s">
        <v>486</v>
      </c>
      <c r="AA2190" s="17" t="s">
        <v>443</v>
      </c>
      <c r="AB2190" s="17" t="s">
        <v>444</v>
      </c>
      <c r="AC2190">
        <v>0</v>
      </c>
      <c r="AD2190">
        <v>0</v>
      </c>
      <c r="AE2190">
        <v>0</v>
      </c>
      <c r="AF2190">
        <v>2022</v>
      </c>
      <c r="AG2190" s="1">
        <v>44562</v>
      </c>
      <c r="AH2190" s="1">
        <v>44773</v>
      </c>
      <c r="AI2190" s="1">
        <v>44785</v>
      </c>
      <c r="AJ2190" s="17" t="s">
        <v>34</v>
      </c>
      <c r="AK2190" s="17" t="s">
        <v>35</v>
      </c>
      <c r="AL2190" s="17" t="s">
        <v>10388</v>
      </c>
      <c r="AM2190" s="17">
        <f>MONTH(EMPENHO[[#This Row],[data_empenho]])</f>
        <v>3</v>
      </c>
    </row>
    <row r="2191" spans="1:39" x14ac:dyDescent="0.25">
      <c r="A2191">
        <v>5</v>
      </c>
      <c r="B2191">
        <v>502</v>
      </c>
      <c r="C2191">
        <v>12</v>
      </c>
      <c r="D2191">
        <v>365</v>
      </c>
      <c r="E2191">
        <v>2</v>
      </c>
      <c r="F2191">
        <v>0</v>
      </c>
      <c r="G2191">
        <v>2026</v>
      </c>
      <c r="H2191" s="17" t="s">
        <v>1296</v>
      </c>
      <c r="I2191">
        <v>31</v>
      </c>
      <c r="J2191">
        <v>0</v>
      </c>
      <c r="K2191" s="17" t="s">
        <v>5099</v>
      </c>
      <c r="L2191" s="1">
        <v>44648</v>
      </c>
      <c r="M2191">
        <v>3581.54</v>
      </c>
      <c r="N2191" s="17" t="s">
        <v>437</v>
      </c>
      <c r="O2191">
        <v>213</v>
      </c>
      <c r="P2191" s="17" t="s">
        <v>438</v>
      </c>
      <c r="Q2191">
        <v>501</v>
      </c>
      <c r="R2191" s="17" t="s">
        <v>439</v>
      </c>
      <c r="S2191" s="17" t="s">
        <v>440</v>
      </c>
      <c r="T2191" s="17" t="s">
        <v>438</v>
      </c>
      <c r="U2191">
        <v>0</v>
      </c>
      <c r="V2191">
        <v>0</v>
      </c>
      <c r="W2191" s="17" t="s">
        <v>5100</v>
      </c>
      <c r="X2191" s="17" t="s">
        <v>442</v>
      </c>
      <c r="Y2191">
        <v>0</v>
      </c>
      <c r="Z2191" s="17" t="s">
        <v>486</v>
      </c>
      <c r="AA2191" s="17" t="s">
        <v>443</v>
      </c>
      <c r="AB2191" s="17" t="s">
        <v>444</v>
      </c>
      <c r="AC2191">
        <v>0</v>
      </c>
      <c r="AD2191">
        <v>0</v>
      </c>
      <c r="AE2191">
        <v>0</v>
      </c>
      <c r="AF2191">
        <v>2022</v>
      </c>
      <c r="AG2191" s="1">
        <v>44562</v>
      </c>
      <c r="AH2191" s="1">
        <v>44773</v>
      </c>
      <c r="AI2191" s="1">
        <v>44785</v>
      </c>
      <c r="AJ2191" s="17" t="s">
        <v>34</v>
      </c>
      <c r="AK2191" s="17" t="s">
        <v>35</v>
      </c>
      <c r="AL2191" s="17" t="s">
        <v>10388</v>
      </c>
      <c r="AM2191" s="17">
        <f>MONTH(EMPENHO[[#This Row],[data_empenho]])</f>
        <v>3</v>
      </c>
    </row>
    <row r="2192" spans="1:39" x14ac:dyDescent="0.25">
      <c r="A2192">
        <v>5</v>
      </c>
      <c r="B2192">
        <v>502</v>
      </c>
      <c r="C2192">
        <v>12</v>
      </c>
      <c r="D2192">
        <v>365</v>
      </c>
      <c r="E2192">
        <v>2</v>
      </c>
      <c r="F2192">
        <v>0</v>
      </c>
      <c r="G2192">
        <v>2026</v>
      </c>
      <c r="H2192" s="17" t="s">
        <v>1176</v>
      </c>
      <c r="I2192">
        <v>31</v>
      </c>
      <c r="J2192">
        <v>0</v>
      </c>
      <c r="K2192" s="17" t="s">
        <v>5101</v>
      </c>
      <c r="L2192" s="1">
        <v>44648</v>
      </c>
      <c r="M2192">
        <v>5800.25</v>
      </c>
      <c r="N2192" s="17" t="s">
        <v>437</v>
      </c>
      <c r="O2192">
        <v>213</v>
      </c>
      <c r="P2192" s="17" t="s">
        <v>438</v>
      </c>
      <c r="Q2192">
        <v>501</v>
      </c>
      <c r="R2192" s="17" t="s">
        <v>439</v>
      </c>
      <c r="S2192" s="17" t="s">
        <v>440</v>
      </c>
      <c r="T2192" s="17" t="s">
        <v>438</v>
      </c>
      <c r="U2192">
        <v>0</v>
      </c>
      <c r="V2192">
        <v>0</v>
      </c>
      <c r="W2192" s="17" t="s">
        <v>5102</v>
      </c>
      <c r="X2192" s="17" t="s">
        <v>442</v>
      </c>
      <c r="Y2192">
        <v>0</v>
      </c>
      <c r="Z2192" s="17" t="s">
        <v>486</v>
      </c>
      <c r="AA2192" s="17" t="s">
        <v>443</v>
      </c>
      <c r="AB2192" s="17" t="s">
        <v>444</v>
      </c>
      <c r="AC2192">
        <v>0</v>
      </c>
      <c r="AD2192">
        <v>0</v>
      </c>
      <c r="AE2192">
        <v>0</v>
      </c>
      <c r="AF2192">
        <v>2022</v>
      </c>
      <c r="AG2192" s="1">
        <v>44562</v>
      </c>
      <c r="AH2192" s="1">
        <v>44773</v>
      </c>
      <c r="AI2192" s="1">
        <v>44785</v>
      </c>
      <c r="AJ2192" s="17" t="s">
        <v>34</v>
      </c>
      <c r="AK2192" s="17" t="s">
        <v>35</v>
      </c>
      <c r="AL2192" s="17" t="s">
        <v>10388</v>
      </c>
      <c r="AM2192" s="17">
        <f>MONTH(EMPENHO[[#This Row],[data_empenho]])</f>
        <v>3</v>
      </c>
    </row>
    <row r="2193" spans="1:39" x14ac:dyDescent="0.25">
      <c r="A2193">
        <v>5</v>
      </c>
      <c r="B2193">
        <v>502</v>
      </c>
      <c r="C2193">
        <v>12</v>
      </c>
      <c r="D2193">
        <v>365</v>
      </c>
      <c r="E2193">
        <v>2</v>
      </c>
      <c r="F2193">
        <v>0</v>
      </c>
      <c r="G2193">
        <v>2026</v>
      </c>
      <c r="H2193" s="17" t="s">
        <v>1145</v>
      </c>
      <c r="I2193">
        <v>31</v>
      </c>
      <c r="J2193">
        <v>0</v>
      </c>
      <c r="K2193" s="17" t="s">
        <v>5103</v>
      </c>
      <c r="L2193" s="1">
        <v>44648</v>
      </c>
      <c r="M2193">
        <v>473.01</v>
      </c>
      <c r="N2193" s="17" t="s">
        <v>437</v>
      </c>
      <c r="O2193">
        <v>213</v>
      </c>
      <c r="P2193" s="17" t="s">
        <v>438</v>
      </c>
      <c r="Q2193">
        <v>501</v>
      </c>
      <c r="R2193" s="17" t="s">
        <v>439</v>
      </c>
      <c r="S2193" s="17" t="s">
        <v>440</v>
      </c>
      <c r="T2193" s="17" t="s">
        <v>438</v>
      </c>
      <c r="U2193">
        <v>0</v>
      </c>
      <c r="V2193">
        <v>0</v>
      </c>
      <c r="W2193" s="17" t="s">
        <v>5104</v>
      </c>
      <c r="X2193" s="17" t="s">
        <v>442</v>
      </c>
      <c r="Y2193">
        <v>0</v>
      </c>
      <c r="Z2193" s="17" t="s">
        <v>486</v>
      </c>
      <c r="AA2193" s="17" t="s">
        <v>443</v>
      </c>
      <c r="AB2193" s="17" t="s">
        <v>444</v>
      </c>
      <c r="AC2193">
        <v>0</v>
      </c>
      <c r="AD2193">
        <v>0</v>
      </c>
      <c r="AE2193">
        <v>0</v>
      </c>
      <c r="AF2193">
        <v>2022</v>
      </c>
      <c r="AG2193" s="1">
        <v>44562</v>
      </c>
      <c r="AH2193" s="1">
        <v>44773</v>
      </c>
      <c r="AI2193" s="1">
        <v>44785</v>
      </c>
      <c r="AJ2193" s="17" t="s">
        <v>34</v>
      </c>
      <c r="AK2193" s="17" t="s">
        <v>35</v>
      </c>
      <c r="AL2193" s="17" t="s">
        <v>10388</v>
      </c>
      <c r="AM2193" s="17">
        <f>MONTH(EMPENHO[[#This Row],[data_empenho]])</f>
        <v>3</v>
      </c>
    </row>
    <row r="2194" spans="1:39" x14ac:dyDescent="0.25">
      <c r="A2194">
        <v>5</v>
      </c>
      <c r="B2194">
        <v>502</v>
      </c>
      <c r="C2194">
        <v>12</v>
      </c>
      <c r="D2194">
        <v>365</v>
      </c>
      <c r="E2194">
        <v>2</v>
      </c>
      <c r="F2194">
        <v>0</v>
      </c>
      <c r="G2194">
        <v>2026</v>
      </c>
      <c r="H2194" s="17" t="s">
        <v>1145</v>
      </c>
      <c r="I2194">
        <v>31</v>
      </c>
      <c r="J2194">
        <v>0</v>
      </c>
      <c r="K2194" s="17" t="s">
        <v>5105</v>
      </c>
      <c r="L2194" s="1">
        <v>44648</v>
      </c>
      <c r="M2194">
        <v>1511.53</v>
      </c>
      <c r="N2194" s="17" t="s">
        <v>437</v>
      </c>
      <c r="O2194">
        <v>213</v>
      </c>
      <c r="P2194" s="17" t="s">
        <v>438</v>
      </c>
      <c r="Q2194">
        <v>501</v>
      </c>
      <c r="R2194" s="17" t="s">
        <v>439</v>
      </c>
      <c r="S2194" s="17" t="s">
        <v>440</v>
      </c>
      <c r="T2194" s="17" t="s">
        <v>438</v>
      </c>
      <c r="U2194">
        <v>0</v>
      </c>
      <c r="V2194">
        <v>0</v>
      </c>
      <c r="W2194" s="17" t="s">
        <v>5106</v>
      </c>
      <c r="X2194" s="17" t="s">
        <v>442</v>
      </c>
      <c r="Y2194">
        <v>0</v>
      </c>
      <c r="Z2194" s="17" t="s">
        <v>486</v>
      </c>
      <c r="AA2194" s="17" t="s">
        <v>443</v>
      </c>
      <c r="AB2194" s="17" t="s">
        <v>444</v>
      </c>
      <c r="AC2194">
        <v>0</v>
      </c>
      <c r="AD2194">
        <v>0</v>
      </c>
      <c r="AE2194">
        <v>0</v>
      </c>
      <c r="AF2194">
        <v>2022</v>
      </c>
      <c r="AG2194" s="1">
        <v>44562</v>
      </c>
      <c r="AH2194" s="1">
        <v>44773</v>
      </c>
      <c r="AI2194" s="1">
        <v>44785</v>
      </c>
      <c r="AJ2194" s="17" t="s">
        <v>34</v>
      </c>
      <c r="AK2194" s="17" t="s">
        <v>35</v>
      </c>
      <c r="AL2194" s="17" t="s">
        <v>10388</v>
      </c>
      <c r="AM2194" s="17">
        <f>MONTH(EMPENHO[[#This Row],[data_empenho]])</f>
        <v>3</v>
      </c>
    </row>
    <row r="2195" spans="1:39" x14ac:dyDescent="0.25">
      <c r="A2195">
        <v>5</v>
      </c>
      <c r="B2195">
        <v>502</v>
      </c>
      <c r="C2195">
        <v>12</v>
      </c>
      <c r="D2195">
        <v>365</v>
      </c>
      <c r="E2195">
        <v>2</v>
      </c>
      <c r="F2195">
        <v>0</v>
      </c>
      <c r="G2195">
        <v>2026</v>
      </c>
      <c r="H2195" s="17" t="s">
        <v>1145</v>
      </c>
      <c r="I2195">
        <v>31</v>
      </c>
      <c r="J2195">
        <v>0</v>
      </c>
      <c r="K2195" s="17" t="s">
        <v>5107</v>
      </c>
      <c r="L2195" s="1">
        <v>44648</v>
      </c>
      <c r="M2195">
        <v>1116.52</v>
      </c>
      <c r="N2195" s="17" t="s">
        <v>437</v>
      </c>
      <c r="O2195">
        <v>213</v>
      </c>
      <c r="P2195" s="17" t="s">
        <v>438</v>
      </c>
      <c r="Q2195">
        <v>501</v>
      </c>
      <c r="R2195" s="17" t="s">
        <v>439</v>
      </c>
      <c r="S2195" s="17" t="s">
        <v>440</v>
      </c>
      <c r="T2195" s="17" t="s">
        <v>438</v>
      </c>
      <c r="U2195">
        <v>0</v>
      </c>
      <c r="V2195">
        <v>0</v>
      </c>
      <c r="W2195" s="17" t="s">
        <v>5108</v>
      </c>
      <c r="X2195" s="17" t="s">
        <v>442</v>
      </c>
      <c r="Y2195">
        <v>0</v>
      </c>
      <c r="Z2195" s="17" t="s">
        <v>486</v>
      </c>
      <c r="AA2195" s="17" t="s">
        <v>443</v>
      </c>
      <c r="AB2195" s="17" t="s">
        <v>444</v>
      </c>
      <c r="AC2195">
        <v>0</v>
      </c>
      <c r="AD2195">
        <v>0</v>
      </c>
      <c r="AE2195">
        <v>0</v>
      </c>
      <c r="AF2195">
        <v>2022</v>
      </c>
      <c r="AG2195" s="1">
        <v>44562</v>
      </c>
      <c r="AH2195" s="1">
        <v>44773</v>
      </c>
      <c r="AI2195" s="1">
        <v>44785</v>
      </c>
      <c r="AJ2195" s="17" t="s">
        <v>34</v>
      </c>
      <c r="AK2195" s="17" t="s">
        <v>35</v>
      </c>
      <c r="AL2195" s="17" t="s">
        <v>10388</v>
      </c>
      <c r="AM2195" s="17">
        <f>MONTH(EMPENHO[[#This Row],[data_empenho]])</f>
        <v>3</v>
      </c>
    </row>
    <row r="2196" spans="1:39" x14ac:dyDescent="0.25">
      <c r="A2196">
        <v>5</v>
      </c>
      <c r="B2196">
        <v>502</v>
      </c>
      <c r="C2196">
        <v>12</v>
      </c>
      <c r="D2196">
        <v>365</v>
      </c>
      <c r="E2196">
        <v>2</v>
      </c>
      <c r="F2196">
        <v>0</v>
      </c>
      <c r="G2196">
        <v>2033</v>
      </c>
      <c r="H2196" s="17" t="s">
        <v>1173</v>
      </c>
      <c r="I2196">
        <v>31</v>
      </c>
      <c r="J2196">
        <v>0</v>
      </c>
      <c r="K2196" s="17" t="s">
        <v>5109</v>
      </c>
      <c r="L2196" s="1">
        <v>44648</v>
      </c>
      <c r="M2196">
        <v>10516.95</v>
      </c>
      <c r="N2196" s="17" t="s">
        <v>437</v>
      </c>
      <c r="O2196">
        <v>213</v>
      </c>
      <c r="P2196" s="17" t="s">
        <v>438</v>
      </c>
      <c r="Q2196">
        <v>501</v>
      </c>
      <c r="R2196" s="17" t="s">
        <v>439</v>
      </c>
      <c r="S2196" s="17" t="s">
        <v>440</v>
      </c>
      <c r="T2196" s="17" t="s">
        <v>438</v>
      </c>
      <c r="U2196">
        <v>0</v>
      </c>
      <c r="V2196">
        <v>0</v>
      </c>
      <c r="W2196" s="17" t="s">
        <v>5110</v>
      </c>
      <c r="X2196" s="17" t="s">
        <v>442</v>
      </c>
      <c r="Y2196">
        <v>0</v>
      </c>
      <c r="Z2196" s="17" t="s">
        <v>486</v>
      </c>
      <c r="AA2196" s="17" t="s">
        <v>443</v>
      </c>
      <c r="AB2196" s="17" t="s">
        <v>444</v>
      </c>
      <c r="AC2196">
        <v>0</v>
      </c>
      <c r="AD2196">
        <v>0</v>
      </c>
      <c r="AE2196">
        <v>0</v>
      </c>
      <c r="AF2196">
        <v>2022</v>
      </c>
      <c r="AG2196" s="1">
        <v>44562</v>
      </c>
      <c r="AH2196" s="1">
        <v>44773</v>
      </c>
      <c r="AI2196" s="1">
        <v>44785</v>
      </c>
      <c r="AJ2196" s="17" t="s">
        <v>34</v>
      </c>
      <c r="AK2196" s="17" t="s">
        <v>35</v>
      </c>
      <c r="AL2196" s="17" t="s">
        <v>10388</v>
      </c>
      <c r="AM2196" s="17">
        <f>MONTH(EMPENHO[[#This Row],[data_empenho]])</f>
        <v>3</v>
      </c>
    </row>
    <row r="2197" spans="1:39" x14ac:dyDescent="0.25">
      <c r="A2197">
        <v>5</v>
      </c>
      <c r="B2197">
        <v>502</v>
      </c>
      <c r="C2197">
        <v>12</v>
      </c>
      <c r="D2197">
        <v>365</v>
      </c>
      <c r="E2197">
        <v>2</v>
      </c>
      <c r="F2197">
        <v>0</v>
      </c>
      <c r="G2197">
        <v>2033</v>
      </c>
      <c r="H2197" s="17" t="s">
        <v>1181</v>
      </c>
      <c r="I2197">
        <v>31</v>
      </c>
      <c r="J2197">
        <v>0</v>
      </c>
      <c r="K2197" s="17" t="s">
        <v>5111</v>
      </c>
      <c r="L2197" s="1">
        <v>44648</v>
      </c>
      <c r="M2197">
        <v>2856.77</v>
      </c>
      <c r="N2197" s="17" t="s">
        <v>437</v>
      </c>
      <c r="O2197">
        <v>213</v>
      </c>
      <c r="P2197" s="17" t="s">
        <v>438</v>
      </c>
      <c r="Q2197">
        <v>501</v>
      </c>
      <c r="R2197" s="17" t="s">
        <v>439</v>
      </c>
      <c r="S2197" s="17" t="s">
        <v>440</v>
      </c>
      <c r="T2197" s="17" t="s">
        <v>438</v>
      </c>
      <c r="U2197">
        <v>0</v>
      </c>
      <c r="V2197">
        <v>0</v>
      </c>
      <c r="W2197" s="17" t="s">
        <v>5112</v>
      </c>
      <c r="X2197" s="17" t="s">
        <v>442</v>
      </c>
      <c r="Y2197">
        <v>0</v>
      </c>
      <c r="Z2197" s="17" t="s">
        <v>486</v>
      </c>
      <c r="AA2197" s="17" t="s">
        <v>443</v>
      </c>
      <c r="AB2197" s="17" t="s">
        <v>444</v>
      </c>
      <c r="AC2197">
        <v>0</v>
      </c>
      <c r="AD2197">
        <v>0</v>
      </c>
      <c r="AE2197">
        <v>0</v>
      </c>
      <c r="AF2197">
        <v>2022</v>
      </c>
      <c r="AG2197" s="1">
        <v>44562</v>
      </c>
      <c r="AH2197" s="1">
        <v>44773</v>
      </c>
      <c r="AI2197" s="1">
        <v>44785</v>
      </c>
      <c r="AJ2197" s="17" t="s">
        <v>34</v>
      </c>
      <c r="AK2197" s="17" t="s">
        <v>35</v>
      </c>
      <c r="AL2197" s="17" t="s">
        <v>10388</v>
      </c>
      <c r="AM2197" s="17">
        <f>MONTH(EMPENHO[[#This Row],[data_empenho]])</f>
        <v>3</v>
      </c>
    </row>
    <row r="2198" spans="1:39" x14ac:dyDescent="0.25">
      <c r="A2198">
        <v>5</v>
      </c>
      <c r="B2198">
        <v>502</v>
      </c>
      <c r="C2198">
        <v>12</v>
      </c>
      <c r="D2198">
        <v>365</v>
      </c>
      <c r="E2198">
        <v>2</v>
      </c>
      <c r="F2198">
        <v>0</v>
      </c>
      <c r="G2198">
        <v>2033</v>
      </c>
      <c r="H2198" s="17" t="s">
        <v>1176</v>
      </c>
      <c r="I2198">
        <v>31</v>
      </c>
      <c r="J2198">
        <v>0</v>
      </c>
      <c r="K2198" s="17" t="s">
        <v>5113</v>
      </c>
      <c r="L2198" s="1">
        <v>44648</v>
      </c>
      <c r="M2198">
        <v>1111.26</v>
      </c>
      <c r="N2198" s="17" t="s">
        <v>437</v>
      </c>
      <c r="O2198">
        <v>213</v>
      </c>
      <c r="P2198" s="17" t="s">
        <v>438</v>
      </c>
      <c r="Q2198">
        <v>501</v>
      </c>
      <c r="R2198" s="17" t="s">
        <v>439</v>
      </c>
      <c r="S2198" s="17" t="s">
        <v>440</v>
      </c>
      <c r="T2198" s="17" t="s">
        <v>438</v>
      </c>
      <c r="U2198">
        <v>0</v>
      </c>
      <c r="V2198">
        <v>0</v>
      </c>
      <c r="W2198" s="17" t="s">
        <v>5114</v>
      </c>
      <c r="X2198" s="17" t="s">
        <v>442</v>
      </c>
      <c r="Y2198">
        <v>0</v>
      </c>
      <c r="Z2198" s="17" t="s">
        <v>486</v>
      </c>
      <c r="AA2198" s="17" t="s">
        <v>443</v>
      </c>
      <c r="AB2198" s="17" t="s">
        <v>444</v>
      </c>
      <c r="AC2198">
        <v>0</v>
      </c>
      <c r="AD2198">
        <v>0</v>
      </c>
      <c r="AE2198">
        <v>0</v>
      </c>
      <c r="AF2198">
        <v>2022</v>
      </c>
      <c r="AG2198" s="1">
        <v>44562</v>
      </c>
      <c r="AH2198" s="1">
        <v>44773</v>
      </c>
      <c r="AI2198" s="1">
        <v>44785</v>
      </c>
      <c r="AJ2198" s="17" t="s">
        <v>34</v>
      </c>
      <c r="AK2198" s="17" t="s">
        <v>35</v>
      </c>
      <c r="AL2198" s="17" t="s">
        <v>10388</v>
      </c>
      <c r="AM2198" s="17">
        <f>MONTH(EMPENHO[[#This Row],[data_empenho]])</f>
        <v>3</v>
      </c>
    </row>
    <row r="2199" spans="1:39" x14ac:dyDescent="0.25">
      <c r="A2199">
        <v>5</v>
      </c>
      <c r="B2199">
        <v>502</v>
      </c>
      <c r="C2199">
        <v>12</v>
      </c>
      <c r="D2199">
        <v>361</v>
      </c>
      <c r="E2199">
        <v>2</v>
      </c>
      <c r="F2199">
        <v>0</v>
      </c>
      <c r="G2199">
        <v>2025</v>
      </c>
      <c r="H2199" s="17" t="s">
        <v>1173</v>
      </c>
      <c r="I2199">
        <v>31</v>
      </c>
      <c r="J2199">
        <v>0</v>
      </c>
      <c r="K2199" s="17" t="s">
        <v>5115</v>
      </c>
      <c r="L2199" s="1">
        <v>44648</v>
      </c>
      <c r="M2199">
        <v>114570.26</v>
      </c>
      <c r="N2199" s="17" t="s">
        <v>437</v>
      </c>
      <c r="O2199">
        <v>213</v>
      </c>
      <c r="P2199" s="17" t="s">
        <v>438</v>
      </c>
      <c r="Q2199">
        <v>501</v>
      </c>
      <c r="R2199" s="17" t="s">
        <v>439</v>
      </c>
      <c r="S2199" s="17" t="s">
        <v>440</v>
      </c>
      <c r="T2199" s="17" t="s">
        <v>438</v>
      </c>
      <c r="U2199">
        <v>0</v>
      </c>
      <c r="V2199">
        <v>0</v>
      </c>
      <c r="W2199" s="17" t="s">
        <v>5116</v>
      </c>
      <c r="X2199" s="17" t="s">
        <v>442</v>
      </c>
      <c r="Y2199">
        <v>0</v>
      </c>
      <c r="Z2199" s="17" t="s">
        <v>486</v>
      </c>
      <c r="AA2199" s="17" t="s">
        <v>443</v>
      </c>
      <c r="AB2199" s="17" t="s">
        <v>444</v>
      </c>
      <c r="AC2199">
        <v>0</v>
      </c>
      <c r="AD2199">
        <v>0</v>
      </c>
      <c r="AE2199">
        <v>0</v>
      </c>
      <c r="AF2199">
        <v>2022</v>
      </c>
      <c r="AG2199" s="1">
        <v>44562</v>
      </c>
      <c r="AH2199" s="1">
        <v>44773</v>
      </c>
      <c r="AI2199" s="1">
        <v>44785</v>
      </c>
      <c r="AJ2199" s="17" t="s">
        <v>34</v>
      </c>
      <c r="AK2199" s="17" t="s">
        <v>35</v>
      </c>
      <c r="AL2199" s="17" t="s">
        <v>10388</v>
      </c>
      <c r="AM2199" s="17">
        <f>MONTH(EMPENHO[[#This Row],[data_empenho]])</f>
        <v>3</v>
      </c>
    </row>
    <row r="2200" spans="1:39" x14ac:dyDescent="0.25">
      <c r="A2200">
        <v>5</v>
      </c>
      <c r="B2200">
        <v>502</v>
      </c>
      <c r="C2200">
        <v>12</v>
      </c>
      <c r="D2200">
        <v>361</v>
      </c>
      <c r="E2200">
        <v>2</v>
      </c>
      <c r="F2200">
        <v>0</v>
      </c>
      <c r="G2200">
        <v>2025</v>
      </c>
      <c r="H2200" s="17" t="s">
        <v>1317</v>
      </c>
      <c r="I2200">
        <v>31</v>
      </c>
      <c r="J2200">
        <v>0</v>
      </c>
      <c r="K2200" s="17" t="s">
        <v>5117</v>
      </c>
      <c r="L2200" s="1">
        <v>44648</v>
      </c>
      <c r="M2200">
        <v>368.94</v>
      </c>
      <c r="N2200" s="17" t="s">
        <v>437</v>
      </c>
      <c r="O2200">
        <v>213</v>
      </c>
      <c r="P2200" s="17" t="s">
        <v>438</v>
      </c>
      <c r="Q2200">
        <v>501</v>
      </c>
      <c r="R2200" s="17" t="s">
        <v>439</v>
      </c>
      <c r="S2200" s="17" t="s">
        <v>440</v>
      </c>
      <c r="T2200" s="17" t="s">
        <v>438</v>
      </c>
      <c r="U2200">
        <v>0</v>
      </c>
      <c r="V2200">
        <v>0</v>
      </c>
      <c r="W2200" s="17" t="s">
        <v>5118</v>
      </c>
      <c r="X2200" s="17" t="s">
        <v>442</v>
      </c>
      <c r="Y2200">
        <v>0</v>
      </c>
      <c r="Z2200" s="17" t="s">
        <v>486</v>
      </c>
      <c r="AA2200" s="17" t="s">
        <v>443</v>
      </c>
      <c r="AB2200" s="17" t="s">
        <v>444</v>
      </c>
      <c r="AC2200">
        <v>0</v>
      </c>
      <c r="AD2200">
        <v>0</v>
      </c>
      <c r="AE2200">
        <v>0</v>
      </c>
      <c r="AF2200">
        <v>2022</v>
      </c>
      <c r="AG2200" s="1">
        <v>44562</v>
      </c>
      <c r="AH2200" s="1">
        <v>44773</v>
      </c>
      <c r="AI2200" s="1">
        <v>44785</v>
      </c>
      <c r="AJ2200" s="17" t="s">
        <v>34</v>
      </c>
      <c r="AK2200" s="17" t="s">
        <v>35</v>
      </c>
      <c r="AL2200" s="17" t="s">
        <v>10388</v>
      </c>
      <c r="AM2200" s="17">
        <f>MONTH(EMPENHO[[#This Row],[data_empenho]])</f>
        <v>3</v>
      </c>
    </row>
    <row r="2201" spans="1:39" x14ac:dyDescent="0.25">
      <c r="A2201">
        <v>5</v>
      </c>
      <c r="B2201">
        <v>502</v>
      </c>
      <c r="C2201">
        <v>12</v>
      </c>
      <c r="D2201">
        <v>361</v>
      </c>
      <c r="E2201">
        <v>2</v>
      </c>
      <c r="F2201">
        <v>0</v>
      </c>
      <c r="G2201">
        <v>2025</v>
      </c>
      <c r="H2201" s="17" t="s">
        <v>1173</v>
      </c>
      <c r="I2201">
        <v>31</v>
      </c>
      <c r="J2201">
        <v>0</v>
      </c>
      <c r="K2201" s="17" t="s">
        <v>5119</v>
      </c>
      <c r="L2201" s="1">
        <v>44648</v>
      </c>
      <c r="M2201">
        <v>5380.11</v>
      </c>
      <c r="N2201" s="17" t="s">
        <v>437</v>
      </c>
      <c r="O2201">
        <v>213</v>
      </c>
      <c r="P2201" s="17" t="s">
        <v>438</v>
      </c>
      <c r="Q2201">
        <v>501</v>
      </c>
      <c r="R2201" s="17" t="s">
        <v>439</v>
      </c>
      <c r="S2201" s="17" t="s">
        <v>440</v>
      </c>
      <c r="T2201" s="17" t="s">
        <v>438</v>
      </c>
      <c r="U2201">
        <v>0</v>
      </c>
      <c r="V2201">
        <v>0</v>
      </c>
      <c r="W2201" s="17" t="s">
        <v>5120</v>
      </c>
      <c r="X2201" s="17" t="s">
        <v>442</v>
      </c>
      <c r="Y2201">
        <v>0</v>
      </c>
      <c r="Z2201" s="17" t="s">
        <v>486</v>
      </c>
      <c r="AA2201" s="17" t="s">
        <v>443</v>
      </c>
      <c r="AB2201" s="17" t="s">
        <v>444</v>
      </c>
      <c r="AC2201">
        <v>0</v>
      </c>
      <c r="AD2201">
        <v>0</v>
      </c>
      <c r="AE2201">
        <v>0</v>
      </c>
      <c r="AF2201">
        <v>2022</v>
      </c>
      <c r="AG2201" s="1">
        <v>44562</v>
      </c>
      <c r="AH2201" s="1">
        <v>44773</v>
      </c>
      <c r="AI2201" s="1">
        <v>44785</v>
      </c>
      <c r="AJ2201" s="17" t="s">
        <v>34</v>
      </c>
      <c r="AK2201" s="17" t="s">
        <v>35</v>
      </c>
      <c r="AL2201" s="17" t="s">
        <v>10388</v>
      </c>
      <c r="AM2201" s="17">
        <f>MONTH(EMPENHO[[#This Row],[data_empenho]])</f>
        <v>3</v>
      </c>
    </row>
    <row r="2202" spans="1:39" x14ac:dyDescent="0.25">
      <c r="A2202">
        <v>5</v>
      </c>
      <c r="B2202">
        <v>502</v>
      </c>
      <c r="C2202">
        <v>12</v>
      </c>
      <c r="D2202">
        <v>361</v>
      </c>
      <c r="E2202">
        <v>2</v>
      </c>
      <c r="F2202">
        <v>0</v>
      </c>
      <c r="G2202">
        <v>2025</v>
      </c>
      <c r="H2202" s="17" t="s">
        <v>1176</v>
      </c>
      <c r="I2202">
        <v>31</v>
      </c>
      <c r="J2202">
        <v>0</v>
      </c>
      <c r="K2202" s="17" t="s">
        <v>5121</v>
      </c>
      <c r="L2202" s="1">
        <v>44648</v>
      </c>
      <c r="M2202">
        <v>11812.1</v>
      </c>
      <c r="N2202" s="17" t="s">
        <v>437</v>
      </c>
      <c r="O2202">
        <v>213</v>
      </c>
      <c r="P2202" s="17" t="s">
        <v>438</v>
      </c>
      <c r="Q2202">
        <v>501</v>
      </c>
      <c r="R2202" s="17" t="s">
        <v>439</v>
      </c>
      <c r="S2202" s="17" t="s">
        <v>440</v>
      </c>
      <c r="T2202" s="17" t="s">
        <v>438</v>
      </c>
      <c r="U2202">
        <v>0</v>
      </c>
      <c r="V2202">
        <v>0</v>
      </c>
      <c r="W2202" s="17" t="s">
        <v>5122</v>
      </c>
      <c r="X2202" s="17" t="s">
        <v>442</v>
      </c>
      <c r="Y2202">
        <v>0</v>
      </c>
      <c r="Z2202" s="17" t="s">
        <v>486</v>
      </c>
      <c r="AA2202" s="17" t="s">
        <v>443</v>
      </c>
      <c r="AB2202" s="17" t="s">
        <v>444</v>
      </c>
      <c r="AC2202">
        <v>0</v>
      </c>
      <c r="AD2202">
        <v>0</v>
      </c>
      <c r="AE2202">
        <v>0</v>
      </c>
      <c r="AF2202">
        <v>2022</v>
      </c>
      <c r="AG2202" s="1">
        <v>44562</v>
      </c>
      <c r="AH2202" s="1">
        <v>44773</v>
      </c>
      <c r="AI2202" s="1">
        <v>44785</v>
      </c>
      <c r="AJ2202" s="17" t="s">
        <v>34</v>
      </c>
      <c r="AK2202" s="17" t="s">
        <v>35</v>
      </c>
      <c r="AL2202" s="17" t="s">
        <v>10388</v>
      </c>
      <c r="AM2202" s="17">
        <f>MONTH(EMPENHO[[#This Row],[data_empenho]])</f>
        <v>3</v>
      </c>
    </row>
    <row r="2203" spans="1:39" x14ac:dyDescent="0.25">
      <c r="A2203">
        <v>5</v>
      </c>
      <c r="B2203">
        <v>502</v>
      </c>
      <c r="C2203">
        <v>12</v>
      </c>
      <c r="D2203">
        <v>361</v>
      </c>
      <c r="E2203">
        <v>2</v>
      </c>
      <c r="F2203">
        <v>0</v>
      </c>
      <c r="G2203">
        <v>2025</v>
      </c>
      <c r="H2203" s="17" t="s">
        <v>1317</v>
      </c>
      <c r="I2203">
        <v>31</v>
      </c>
      <c r="J2203">
        <v>0</v>
      </c>
      <c r="K2203" s="17" t="s">
        <v>5123</v>
      </c>
      <c r="L2203" s="1">
        <v>44648</v>
      </c>
      <c r="M2203">
        <v>1635.6</v>
      </c>
      <c r="N2203" s="17" t="s">
        <v>437</v>
      </c>
      <c r="O2203">
        <v>213</v>
      </c>
      <c r="P2203" s="17" t="s">
        <v>438</v>
      </c>
      <c r="Q2203">
        <v>501</v>
      </c>
      <c r="R2203" s="17" t="s">
        <v>439</v>
      </c>
      <c r="S2203" s="17" t="s">
        <v>440</v>
      </c>
      <c r="T2203" s="17" t="s">
        <v>438</v>
      </c>
      <c r="U2203">
        <v>0</v>
      </c>
      <c r="V2203">
        <v>0</v>
      </c>
      <c r="W2203" s="17" t="s">
        <v>5124</v>
      </c>
      <c r="X2203" s="17" t="s">
        <v>442</v>
      </c>
      <c r="Y2203">
        <v>0</v>
      </c>
      <c r="Z2203" s="17" t="s">
        <v>486</v>
      </c>
      <c r="AA2203" s="17" t="s">
        <v>443</v>
      </c>
      <c r="AB2203" s="17" t="s">
        <v>444</v>
      </c>
      <c r="AC2203">
        <v>0</v>
      </c>
      <c r="AD2203">
        <v>0</v>
      </c>
      <c r="AE2203">
        <v>0</v>
      </c>
      <c r="AF2203">
        <v>2022</v>
      </c>
      <c r="AG2203" s="1">
        <v>44562</v>
      </c>
      <c r="AH2203" s="1">
        <v>44773</v>
      </c>
      <c r="AI2203" s="1">
        <v>44785</v>
      </c>
      <c r="AJ2203" s="17" t="s">
        <v>34</v>
      </c>
      <c r="AK2203" s="17" t="s">
        <v>35</v>
      </c>
      <c r="AL2203" s="17" t="s">
        <v>10388</v>
      </c>
      <c r="AM2203" s="17">
        <f>MONTH(EMPENHO[[#This Row],[data_empenho]])</f>
        <v>3</v>
      </c>
    </row>
    <row r="2204" spans="1:39" x14ac:dyDescent="0.25">
      <c r="A2204">
        <v>5</v>
      </c>
      <c r="B2204">
        <v>502</v>
      </c>
      <c r="C2204">
        <v>12</v>
      </c>
      <c r="D2204">
        <v>361</v>
      </c>
      <c r="E2204">
        <v>2</v>
      </c>
      <c r="F2204">
        <v>0</v>
      </c>
      <c r="G2204">
        <v>2025</v>
      </c>
      <c r="H2204" s="17" t="s">
        <v>1145</v>
      </c>
      <c r="I2204">
        <v>31</v>
      </c>
      <c r="J2204">
        <v>0</v>
      </c>
      <c r="K2204" s="17" t="s">
        <v>5125</v>
      </c>
      <c r="L2204" s="1">
        <v>44648</v>
      </c>
      <c r="M2204">
        <v>915.5</v>
      </c>
      <c r="N2204" s="17" t="s">
        <v>437</v>
      </c>
      <c r="O2204">
        <v>213</v>
      </c>
      <c r="P2204" s="17" t="s">
        <v>438</v>
      </c>
      <c r="Q2204">
        <v>501</v>
      </c>
      <c r="R2204" s="17" t="s">
        <v>439</v>
      </c>
      <c r="S2204" s="17" t="s">
        <v>440</v>
      </c>
      <c r="T2204" s="17" t="s">
        <v>438</v>
      </c>
      <c r="U2204">
        <v>0</v>
      </c>
      <c r="V2204">
        <v>0</v>
      </c>
      <c r="W2204" s="17" t="s">
        <v>5126</v>
      </c>
      <c r="X2204" s="17" t="s">
        <v>442</v>
      </c>
      <c r="Y2204">
        <v>0</v>
      </c>
      <c r="Z2204" s="17" t="s">
        <v>486</v>
      </c>
      <c r="AA2204" s="17" t="s">
        <v>443</v>
      </c>
      <c r="AB2204" s="17" t="s">
        <v>444</v>
      </c>
      <c r="AC2204">
        <v>0</v>
      </c>
      <c r="AD2204">
        <v>0</v>
      </c>
      <c r="AE2204">
        <v>0</v>
      </c>
      <c r="AF2204">
        <v>2022</v>
      </c>
      <c r="AG2204" s="1">
        <v>44562</v>
      </c>
      <c r="AH2204" s="1">
        <v>44773</v>
      </c>
      <c r="AI2204" s="1">
        <v>44785</v>
      </c>
      <c r="AJ2204" s="17" t="s">
        <v>34</v>
      </c>
      <c r="AK2204" s="17" t="s">
        <v>35</v>
      </c>
      <c r="AL2204" s="17" t="s">
        <v>10388</v>
      </c>
      <c r="AM2204" s="17">
        <f>MONTH(EMPENHO[[#This Row],[data_empenho]])</f>
        <v>3</v>
      </c>
    </row>
    <row r="2205" spans="1:39" x14ac:dyDescent="0.25">
      <c r="A2205">
        <v>5</v>
      </c>
      <c r="B2205">
        <v>502</v>
      </c>
      <c r="C2205">
        <v>12</v>
      </c>
      <c r="D2205">
        <v>361</v>
      </c>
      <c r="E2205">
        <v>2</v>
      </c>
      <c r="F2205">
        <v>0</v>
      </c>
      <c r="G2205">
        <v>2025</v>
      </c>
      <c r="H2205" s="17" t="s">
        <v>1145</v>
      </c>
      <c r="I2205">
        <v>31</v>
      </c>
      <c r="J2205">
        <v>0</v>
      </c>
      <c r="K2205" s="17" t="s">
        <v>5127</v>
      </c>
      <c r="L2205" s="1">
        <v>44648</v>
      </c>
      <c r="M2205">
        <v>1511.52</v>
      </c>
      <c r="N2205" s="17" t="s">
        <v>437</v>
      </c>
      <c r="O2205">
        <v>213</v>
      </c>
      <c r="P2205" s="17" t="s">
        <v>438</v>
      </c>
      <c r="Q2205">
        <v>501</v>
      </c>
      <c r="R2205" s="17" t="s">
        <v>439</v>
      </c>
      <c r="S2205" s="17" t="s">
        <v>440</v>
      </c>
      <c r="T2205" s="17" t="s">
        <v>438</v>
      </c>
      <c r="U2205">
        <v>0</v>
      </c>
      <c r="V2205">
        <v>0</v>
      </c>
      <c r="W2205" s="17" t="s">
        <v>5128</v>
      </c>
      <c r="X2205" s="17" t="s">
        <v>442</v>
      </c>
      <c r="Y2205">
        <v>0</v>
      </c>
      <c r="Z2205" s="17" t="s">
        <v>486</v>
      </c>
      <c r="AA2205" s="17" t="s">
        <v>443</v>
      </c>
      <c r="AB2205" s="17" t="s">
        <v>444</v>
      </c>
      <c r="AC2205">
        <v>0</v>
      </c>
      <c r="AD2205">
        <v>0</v>
      </c>
      <c r="AE2205">
        <v>0</v>
      </c>
      <c r="AF2205">
        <v>2022</v>
      </c>
      <c r="AG2205" s="1">
        <v>44562</v>
      </c>
      <c r="AH2205" s="1">
        <v>44773</v>
      </c>
      <c r="AI2205" s="1">
        <v>44785</v>
      </c>
      <c r="AJ2205" s="17" t="s">
        <v>34</v>
      </c>
      <c r="AK2205" s="17" t="s">
        <v>35</v>
      </c>
      <c r="AL2205" s="17" t="s">
        <v>10388</v>
      </c>
      <c r="AM2205" s="17">
        <f>MONTH(EMPENHO[[#This Row],[data_empenho]])</f>
        <v>3</v>
      </c>
    </row>
    <row r="2206" spans="1:39" x14ac:dyDescent="0.25">
      <c r="A2206">
        <v>5</v>
      </c>
      <c r="B2206">
        <v>502</v>
      </c>
      <c r="C2206">
        <v>12</v>
      </c>
      <c r="D2206">
        <v>361</v>
      </c>
      <c r="E2206">
        <v>2</v>
      </c>
      <c r="F2206">
        <v>0</v>
      </c>
      <c r="G2206">
        <v>2025</v>
      </c>
      <c r="H2206" s="17" t="s">
        <v>1145</v>
      </c>
      <c r="I2206">
        <v>31</v>
      </c>
      <c r="J2206">
        <v>0</v>
      </c>
      <c r="K2206" s="17" t="s">
        <v>5129</v>
      </c>
      <c r="L2206" s="1">
        <v>44648</v>
      </c>
      <c r="M2206">
        <v>4466.08</v>
      </c>
      <c r="N2206" s="17" t="s">
        <v>437</v>
      </c>
      <c r="O2206">
        <v>213</v>
      </c>
      <c r="P2206" s="17" t="s">
        <v>438</v>
      </c>
      <c r="Q2206">
        <v>501</v>
      </c>
      <c r="R2206" s="17" t="s">
        <v>439</v>
      </c>
      <c r="S2206" s="17" t="s">
        <v>440</v>
      </c>
      <c r="T2206" s="17" t="s">
        <v>438</v>
      </c>
      <c r="U2206">
        <v>0</v>
      </c>
      <c r="V2206">
        <v>0</v>
      </c>
      <c r="W2206" s="17" t="s">
        <v>5130</v>
      </c>
      <c r="X2206" s="17" t="s">
        <v>442</v>
      </c>
      <c r="Y2206">
        <v>0</v>
      </c>
      <c r="Z2206" s="17" t="s">
        <v>486</v>
      </c>
      <c r="AA2206" s="17" t="s">
        <v>443</v>
      </c>
      <c r="AB2206" s="17" t="s">
        <v>444</v>
      </c>
      <c r="AC2206">
        <v>0</v>
      </c>
      <c r="AD2206">
        <v>0</v>
      </c>
      <c r="AE2206">
        <v>0</v>
      </c>
      <c r="AF2206">
        <v>2022</v>
      </c>
      <c r="AG2206" s="1">
        <v>44562</v>
      </c>
      <c r="AH2206" s="1">
        <v>44773</v>
      </c>
      <c r="AI2206" s="1">
        <v>44785</v>
      </c>
      <c r="AJ2206" s="17" t="s">
        <v>34</v>
      </c>
      <c r="AK2206" s="17" t="s">
        <v>35</v>
      </c>
      <c r="AL2206" s="17" t="s">
        <v>10388</v>
      </c>
      <c r="AM2206" s="17">
        <f>MONTH(EMPENHO[[#This Row],[data_empenho]])</f>
        <v>3</v>
      </c>
    </row>
    <row r="2207" spans="1:39" x14ac:dyDescent="0.25">
      <c r="A2207">
        <v>5</v>
      </c>
      <c r="B2207">
        <v>502</v>
      </c>
      <c r="C2207">
        <v>12</v>
      </c>
      <c r="D2207">
        <v>365</v>
      </c>
      <c r="E2207">
        <v>2</v>
      </c>
      <c r="F2207">
        <v>0</v>
      </c>
      <c r="G2207">
        <v>2026</v>
      </c>
      <c r="H2207" s="17" t="s">
        <v>1173</v>
      </c>
      <c r="I2207">
        <v>31</v>
      </c>
      <c r="J2207">
        <v>0</v>
      </c>
      <c r="K2207" s="17" t="s">
        <v>5131</v>
      </c>
      <c r="L2207" s="1">
        <v>44648</v>
      </c>
      <c r="M2207">
        <v>19797.310000000001</v>
      </c>
      <c r="N2207" s="17" t="s">
        <v>437</v>
      </c>
      <c r="O2207">
        <v>213</v>
      </c>
      <c r="P2207" s="17" t="s">
        <v>438</v>
      </c>
      <c r="Q2207">
        <v>501</v>
      </c>
      <c r="R2207" s="17" t="s">
        <v>439</v>
      </c>
      <c r="S2207" s="17" t="s">
        <v>440</v>
      </c>
      <c r="T2207" s="17" t="s">
        <v>438</v>
      </c>
      <c r="U2207">
        <v>0</v>
      </c>
      <c r="V2207">
        <v>0</v>
      </c>
      <c r="W2207" s="17" t="s">
        <v>5132</v>
      </c>
      <c r="X2207" s="17" t="s">
        <v>442</v>
      </c>
      <c r="Y2207">
        <v>0</v>
      </c>
      <c r="Z2207" s="17" t="s">
        <v>486</v>
      </c>
      <c r="AA2207" s="17" t="s">
        <v>443</v>
      </c>
      <c r="AB2207" s="17" t="s">
        <v>444</v>
      </c>
      <c r="AC2207">
        <v>0</v>
      </c>
      <c r="AD2207">
        <v>0</v>
      </c>
      <c r="AE2207">
        <v>0</v>
      </c>
      <c r="AF2207">
        <v>2022</v>
      </c>
      <c r="AG2207" s="1">
        <v>44562</v>
      </c>
      <c r="AH2207" s="1">
        <v>44773</v>
      </c>
      <c r="AI2207" s="1">
        <v>44785</v>
      </c>
      <c r="AJ2207" s="17" t="s">
        <v>34</v>
      </c>
      <c r="AK2207" s="17" t="s">
        <v>35</v>
      </c>
      <c r="AL2207" s="17" t="s">
        <v>10388</v>
      </c>
      <c r="AM2207" s="17">
        <f>MONTH(EMPENHO[[#This Row],[data_empenho]])</f>
        <v>3</v>
      </c>
    </row>
    <row r="2208" spans="1:39" x14ac:dyDescent="0.25">
      <c r="A2208">
        <v>5</v>
      </c>
      <c r="B2208">
        <v>502</v>
      </c>
      <c r="C2208">
        <v>12</v>
      </c>
      <c r="D2208">
        <v>365</v>
      </c>
      <c r="E2208">
        <v>2</v>
      </c>
      <c r="F2208">
        <v>0</v>
      </c>
      <c r="G2208">
        <v>2026</v>
      </c>
      <c r="H2208" s="17" t="s">
        <v>1145</v>
      </c>
      <c r="I2208">
        <v>31</v>
      </c>
      <c r="J2208">
        <v>0</v>
      </c>
      <c r="K2208" s="17" t="s">
        <v>5133</v>
      </c>
      <c r="L2208" s="1">
        <v>44648</v>
      </c>
      <c r="M2208">
        <v>1198.52</v>
      </c>
      <c r="N2208" s="17" t="s">
        <v>437</v>
      </c>
      <c r="O2208">
        <v>213</v>
      </c>
      <c r="P2208" s="17" t="s">
        <v>438</v>
      </c>
      <c r="Q2208">
        <v>501</v>
      </c>
      <c r="R2208" s="17" t="s">
        <v>439</v>
      </c>
      <c r="S2208" s="17" t="s">
        <v>440</v>
      </c>
      <c r="T2208" s="17" t="s">
        <v>438</v>
      </c>
      <c r="U2208">
        <v>0</v>
      </c>
      <c r="V2208">
        <v>0</v>
      </c>
      <c r="W2208" s="17" t="s">
        <v>5134</v>
      </c>
      <c r="X2208" s="17" t="s">
        <v>442</v>
      </c>
      <c r="Y2208">
        <v>0</v>
      </c>
      <c r="Z2208" s="17" t="s">
        <v>486</v>
      </c>
      <c r="AA2208" s="17" t="s">
        <v>443</v>
      </c>
      <c r="AB2208" s="17" t="s">
        <v>444</v>
      </c>
      <c r="AC2208">
        <v>0</v>
      </c>
      <c r="AD2208">
        <v>0</v>
      </c>
      <c r="AE2208">
        <v>0</v>
      </c>
      <c r="AF2208">
        <v>2022</v>
      </c>
      <c r="AG2208" s="1">
        <v>44562</v>
      </c>
      <c r="AH2208" s="1">
        <v>44773</v>
      </c>
      <c r="AI2208" s="1">
        <v>44785</v>
      </c>
      <c r="AJ2208" s="17" t="s">
        <v>34</v>
      </c>
      <c r="AK2208" s="17" t="s">
        <v>35</v>
      </c>
      <c r="AL2208" s="17" t="s">
        <v>10388</v>
      </c>
      <c r="AM2208" s="17">
        <f>MONTH(EMPENHO[[#This Row],[data_empenho]])</f>
        <v>3</v>
      </c>
    </row>
    <row r="2209" spans="1:39" x14ac:dyDescent="0.25">
      <c r="A2209">
        <v>5</v>
      </c>
      <c r="B2209">
        <v>502</v>
      </c>
      <c r="C2209">
        <v>12</v>
      </c>
      <c r="D2209">
        <v>365</v>
      </c>
      <c r="E2209">
        <v>2</v>
      </c>
      <c r="F2209">
        <v>0</v>
      </c>
      <c r="G2209">
        <v>2026</v>
      </c>
      <c r="H2209" s="17" t="s">
        <v>1176</v>
      </c>
      <c r="I2209">
        <v>31</v>
      </c>
      <c r="J2209">
        <v>0</v>
      </c>
      <c r="K2209" s="17" t="s">
        <v>5135</v>
      </c>
      <c r="L2209" s="1">
        <v>44648</v>
      </c>
      <c r="M2209">
        <v>1304.3900000000001</v>
      </c>
      <c r="N2209" s="17" t="s">
        <v>437</v>
      </c>
      <c r="O2209">
        <v>213</v>
      </c>
      <c r="P2209" s="17" t="s">
        <v>438</v>
      </c>
      <c r="Q2209">
        <v>501</v>
      </c>
      <c r="R2209" s="17" t="s">
        <v>439</v>
      </c>
      <c r="S2209" s="17" t="s">
        <v>440</v>
      </c>
      <c r="T2209" s="17" t="s">
        <v>438</v>
      </c>
      <c r="U2209">
        <v>0</v>
      </c>
      <c r="V2209">
        <v>0</v>
      </c>
      <c r="W2209" s="17" t="s">
        <v>5136</v>
      </c>
      <c r="X2209" s="17" t="s">
        <v>442</v>
      </c>
      <c r="Y2209">
        <v>0</v>
      </c>
      <c r="Z2209" s="17" t="s">
        <v>486</v>
      </c>
      <c r="AA2209" s="17" t="s">
        <v>443</v>
      </c>
      <c r="AB2209" s="17" t="s">
        <v>444</v>
      </c>
      <c r="AC2209">
        <v>0</v>
      </c>
      <c r="AD2209">
        <v>0</v>
      </c>
      <c r="AE2209">
        <v>0</v>
      </c>
      <c r="AF2209">
        <v>2022</v>
      </c>
      <c r="AG2209" s="1">
        <v>44562</v>
      </c>
      <c r="AH2209" s="1">
        <v>44773</v>
      </c>
      <c r="AI2209" s="1">
        <v>44785</v>
      </c>
      <c r="AJ2209" s="17" t="s">
        <v>34</v>
      </c>
      <c r="AK2209" s="17" t="s">
        <v>35</v>
      </c>
      <c r="AL2209" s="17" t="s">
        <v>10388</v>
      </c>
      <c r="AM2209" s="17">
        <f>MONTH(EMPENHO[[#This Row],[data_empenho]])</f>
        <v>3</v>
      </c>
    </row>
    <row r="2210" spans="1:39" x14ac:dyDescent="0.25">
      <c r="A2210">
        <v>5</v>
      </c>
      <c r="B2210">
        <v>502</v>
      </c>
      <c r="C2210">
        <v>12</v>
      </c>
      <c r="D2210">
        <v>361</v>
      </c>
      <c r="E2210">
        <v>2</v>
      </c>
      <c r="F2210">
        <v>0</v>
      </c>
      <c r="G2210">
        <v>2031</v>
      </c>
      <c r="H2210" s="17" t="s">
        <v>1173</v>
      </c>
      <c r="I2210">
        <v>31</v>
      </c>
      <c r="J2210">
        <v>0</v>
      </c>
      <c r="K2210" s="17" t="s">
        <v>5137</v>
      </c>
      <c r="L2210" s="1">
        <v>44648</v>
      </c>
      <c r="M2210">
        <v>2973.88</v>
      </c>
      <c r="N2210" s="17" t="s">
        <v>437</v>
      </c>
      <c r="O2210">
        <v>213</v>
      </c>
      <c r="P2210" s="17" t="s">
        <v>438</v>
      </c>
      <c r="Q2210">
        <v>501</v>
      </c>
      <c r="R2210" s="17" t="s">
        <v>439</v>
      </c>
      <c r="S2210" s="17" t="s">
        <v>440</v>
      </c>
      <c r="T2210" s="17" t="s">
        <v>438</v>
      </c>
      <c r="U2210">
        <v>0</v>
      </c>
      <c r="V2210">
        <v>0</v>
      </c>
      <c r="W2210" s="17" t="s">
        <v>5138</v>
      </c>
      <c r="X2210" s="17" t="s">
        <v>442</v>
      </c>
      <c r="Y2210">
        <v>0</v>
      </c>
      <c r="Z2210" s="17" t="s">
        <v>486</v>
      </c>
      <c r="AA2210" s="17" t="s">
        <v>443</v>
      </c>
      <c r="AB2210" s="17" t="s">
        <v>444</v>
      </c>
      <c r="AC2210">
        <v>0</v>
      </c>
      <c r="AD2210">
        <v>0</v>
      </c>
      <c r="AE2210">
        <v>0</v>
      </c>
      <c r="AF2210">
        <v>2022</v>
      </c>
      <c r="AG2210" s="1">
        <v>44562</v>
      </c>
      <c r="AH2210" s="1">
        <v>44773</v>
      </c>
      <c r="AI2210" s="1">
        <v>44785</v>
      </c>
      <c r="AJ2210" s="17" t="s">
        <v>34</v>
      </c>
      <c r="AK2210" s="17" t="s">
        <v>35</v>
      </c>
      <c r="AL2210" s="17" t="s">
        <v>10388</v>
      </c>
      <c r="AM2210" s="17">
        <f>MONTH(EMPENHO[[#This Row],[data_empenho]])</f>
        <v>3</v>
      </c>
    </row>
    <row r="2211" spans="1:39" x14ac:dyDescent="0.25">
      <c r="A2211">
        <v>5</v>
      </c>
      <c r="B2211">
        <v>502</v>
      </c>
      <c r="C2211">
        <v>12</v>
      </c>
      <c r="D2211">
        <v>361</v>
      </c>
      <c r="E2211">
        <v>2</v>
      </c>
      <c r="F2211">
        <v>0</v>
      </c>
      <c r="G2211">
        <v>2031</v>
      </c>
      <c r="H2211" s="17" t="s">
        <v>1181</v>
      </c>
      <c r="I2211">
        <v>31</v>
      </c>
      <c r="J2211">
        <v>0</v>
      </c>
      <c r="K2211" s="17" t="s">
        <v>5139</v>
      </c>
      <c r="L2211" s="1">
        <v>44648</v>
      </c>
      <c r="M2211">
        <v>817.3</v>
      </c>
      <c r="N2211" s="17" t="s">
        <v>437</v>
      </c>
      <c r="O2211">
        <v>213</v>
      </c>
      <c r="P2211" s="17" t="s">
        <v>438</v>
      </c>
      <c r="Q2211">
        <v>501</v>
      </c>
      <c r="R2211" s="17" t="s">
        <v>439</v>
      </c>
      <c r="S2211" s="17" t="s">
        <v>440</v>
      </c>
      <c r="T2211" s="17" t="s">
        <v>438</v>
      </c>
      <c r="U2211">
        <v>0</v>
      </c>
      <c r="V2211">
        <v>0</v>
      </c>
      <c r="W2211" s="17" t="s">
        <v>5140</v>
      </c>
      <c r="X2211" s="17" t="s">
        <v>442</v>
      </c>
      <c r="Y2211">
        <v>0</v>
      </c>
      <c r="Z2211" s="17" t="s">
        <v>486</v>
      </c>
      <c r="AA2211" s="17" t="s">
        <v>443</v>
      </c>
      <c r="AB2211" s="17" t="s">
        <v>444</v>
      </c>
      <c r="AC2211">
        <v>0</v>
      </c>
      <c r="AD2211">
        <v>0</v>
      </c>
      <c r="AE2211">
        <v>0</v>
      </c>
      <c r="AF2211">
        <v>2022</v>
      </c>
      <c r="AG2211" s="1">
        <v>44562</v>
      </c>
      <c r="AH2211" s="1">
        <v>44773</v>
      </c>
      <c r="AI2211" s="1">
        <v>44785</v>
      </c>
      <c r="AJ2211" s="17" t="s">
        <v>34</v>
      </c>
      <c r="AK2211" s="17" t="s">
        <v>35</v>
      </c>
      <c r="AL2211" s="17" t="s">
        <v>10388</v>
      </c>
      <c r="AM2211" s="17">
        <f>MONTH(EMPENHO[[#This Row],[data_empenho]])</f>
        <v>3</v>
      </c>
    </row>
    <row r="2212" spans="1:39" x14ac:dyDescent="0.25">
      <c r="A2212">
        <v>5</v>
      </c>
      <c r="B2212">
        <v>502</v>
      </c>
      <c r="C2212">
        <v>12</v>
      </c>
      <c r="D2212">
        <v>361</v>
      </c>
      <c r="E2212">
        <v>2</v>
      </c>
      <c r="F2212">
        <v>0</v>
      </c>
      <c r="G2212">
        <v>2031</v>
      </c>
      <c r="H2212" s="17" t="s">
        <v>1176</v>
      </c>
      <c r="I2212">
        <v>31</v>
      </c>
      <c r="J2212">
        <v>0</v>
      </c>
      <c r="K2212" s="17" t="s">
        <v>5141</v>
      </c>
      <c r="L2212" s="1">
        <v>44648</v>
      </c>
      <c r="M2212">
        <v>282.51</v>
      </c>
      <c r="N2212" s="17" t="s">
        <v>437</v>
      </c>
      <c r="O2212">
        <v>213</v>
      </c>
      <c r="P2212" s="17" t="s">
        <v>438</v>
      </c>
      <c r="Q2212">
        <v>501</v>
      </c>
      <c r="R2212" s="17" t="s">
        <v>439</v>
      </c>
      <c r="S2212" s="17" t="s">
        <v>440</v>
      </c>
      <c r="T2212" s="17" t="s">
        <v>438</v>
      </c>
      <c r="U2212">
        <v>0</v>
      </c>
      <c r="V2212">
        <v>0</v>
      </c>
      <c r="W2212" s="17" t="s">
        <v>5142</v>
      </c>
      <c r="X2212" s="17" t="s">
        <v>442</v>
      </c>
      <c r="Y2212">
        <v>0</v>
      </c>
      <c r="Z2212" s="17" t="s">
        <v>486</v>
      </c>
      <c r="AA2212" s="17" t="s">
        <v>443</v>
      </c>
      <c r="AB2212" s="17" t="s">
        <v>444</v>
      </c>
      <c r="AC2212">
        <v>0</v>
      </c>
      <c r="AD2212">
        <v>0</v>
      </c>
      <c r="AE2212">
        <v>0</v>
      </c>
      <c r="AF2212">
        <v>2022</v>
      </c>
      <c r="AG2212" s="1">
        <v>44562</v>
      </c>
      <c r="AH2212" s="1">
        <v>44773</v>
      </c>
      <c r="AI2212" s="1">
        <v>44785</v>
      </c>
      <c r="AJ2212" s="17" t="s">
        <v>34</v>
      </c>
      <c r="AK2212" s="17" t="s">
        <v>35</v>
      </c>
      <c r="AL2212" s="17" t="s">
        <v>10388</v>
      </c>
      <c r="AM2212" s="17">
        <f>MONTH(EMPENHO[[#This Row],[data_empenho]])</f>
        <v>3</v>
      </c>
    </row>
    <row r="2213" spans="1:39" x14ac:dyDescent="0.25">
      <c r="A2213">
        <v>5</v>
      </c>
      <c r="B2213">
        <v>502</v>
      </c>
      <c r="C2213">
        <v>12</v>
      </c>
      <c r="D2213">
        <v>365</v>
      </c>
      <c r="E2213">
        <v>2</v>
      </c>
      <c r="F2213">
        <v>0</v>
      </c>
      <c r="G2213">
        <v>2033</v>
      </c>
      <c r="H2213" s="17" t="s">
        <v>1173</v>
      </c>
      <c r="I2213">
        <v>31</v>
      </c>
      <c r="J2213">
        <v>0</v>
      </c>
      <c r="K2213" s="17" t="s">
        <v>5143</v>
      </c>
      <c r="L2213" s="1">
        <v>44648</v>
      </c>
      <c r="M2213">
        <v>3155.85</v>
      </c>
      <c r="N2213" s="17" t="s">
        <v>437</v>
      </c>
      <c r="O2213">
        <v>213</v>
      </c>
      <c r="P2213" s="17" t="s">
        <v>438</v>
      </c>
      <c r="Q2213">
        <v>501</v>
      </c>
      <c r="R2213" s="17" t="s">
        <v>439</v>
      </c>
      <c r="S2213" s="17" t="s">
        <v>440</v>
      </c>
      <c r="T2213" s="17" t="s">
        <v>438</v>
      </c>
      <c r="U2213">
        <v>0</v>
      </c>
      <c r="V2213">
        <v>0</v>
      </c>
      <c r="W2213" s="17" t="s">
        <v>5144</v>
      </c>
      <c r="X2213" s="17" t="s">
        <v>442</v>
      </c>
      <c r="Y2213">
        <v>0</v>
      </c>
      <c r="Z2213" s="17" t="s">
        <v>486</v>
      </c>
      <c r="AA2213" s="17" t="s">
        <v>443</v>
      </c>
      <c r="AB2213" s="17" t="s">
        <v>444</v>
      </c>
      <c r="AC2213">
        <v>0</v>
      </c>
      <c r="AD2213">
        <v>0</v>
      </c>
      <c r="AE2213">
        <v>0</v>
      </c>
      <c r="AF2213">
        <v>2022</v>
      </c>
      <c r="AG2213" s="1">
        <v>44562</v>
      </c>
      <c r="AH2213" s="1">
        <v>44773</v>
      </c>
      <c r="AI2213" s="1">
        <v>44785</v>
      </c>
      <c r="AJ2213" s="17" t="s">
        <v>34</v>
      </c>
      <c r="AK2213" s="17" t="s">
        <v>35</v>
      </c>
      <c r="AL2213" s="17" t="s">
        <v>10388</v>
      </c>
      <c r="AM2213" s="17">
        <f>MONTH(EMPENHO[[#This Row],[data_empenho]])</f>
        <v>3</v>
      </c>
    </row>
    <row r="2214" spans="1:39" x14ac:dyDescent="0.25">
      <c r="A2214">
        <v>5</v>
      </c>
      <c r="B2214">
        <v>502</v>
      </c>
      <c r="C2214">
        <v>12</v>
      </c>
      <c r="D2214">
        <v>365</v>
      </c>
      <c r="E2214">
        <v>2</v>
      </c>
      <c r="F2214">
        <v>0</v>
      </c>
      <c r="G2214">
        <v>2033</v>
      </c>
      <c r="H2214" s="17" t="s">
        <v>1181</v>
      </c>
      <c r="I2214">
        <v>31</v>
      </c>
      <c r="J2214">
        <v>0</v>
      </c>
      <c r="K2214" s="17" t="s">
        <v>5145</v>
      </c>
      <c r="L2214" s="1">
        <v>44648</v>
      </c>
      <c r="M2214">
        <v>408.65</v>
      </c>
      <c r="N2214" s="17" t="s">
        <v>437</v>
      </c>
      <c r="O2214">
        <v>213</v>
      </c>
      <c r="P2214" s="17" t="s">
        <v>438</v>
      </c>
      <c r="Q2214">
        <v>501</v>
      </c>
      <c r="R2214" s="17" t="s">
        <v>439</v>
      </c>
      <c r="S2214" s="17" t="s">
        <v>440</v>
      </c>
      <c r="T2214" s="17" t="s">
        <v>438</v>
      </c>
      <c r="U2214">
        <v>0</v>
      </c>
      <c r="V2214">
        <v>0</v>
      </c>
      <c r="W2214" s="17" t="s">
        <v>5146</v>
      </c>
      <c r="X2214" s="17" t="s">
        <v>442</v>
      </c>
      <c r="Y2214">
        <v>0</v>
      </c>
      <c r="Z2214" s="17" t="s">
        <v>486</v>
      </c>
      <c r="AA2214" s="17" t="s">
        <v>443</v>
      </c>
      <c r="AB2214" s="17" t="s">
        <v>444</v>
      </c>
      <c r="AC2214">
        <v>0</v>
      </c>
      <c r="AD2214">
        <v>0</v>
      </c>
      <c r="AE2214">
        <v>0</v>
      </c>
      <c r="AF2214">
        <v>2022</v>
      </c>
      <c r="AG2214" s="1">
        <v>44562</v>
      </c>
      <c r="AH2214" s="1">
        <v>44773</v>
      </c>
      <c r="AI2214" s="1">
        <v>44785</v>
      </c>
      <c r="AJ2214" s="17" t="s">
        <v>34</v>
      </c>
      <c r="AK2214" s="17" t="s">
        <v>35</v>
      </c>
      <c r="AL2214" s="17" t="s">
        <v>10388</v>
      </c>
      <c r="AM2214" s="17">
        <f>MONTH(EMPENHO[[#This Row],[data_empenho]])</f>
        <v>3</v>
      </c>
    </row>
    <row r="2215" spans="1:39" x14ac:dyDescent="0.25">
      <c r="A2215">
        <v>5</v>
      </c>
      <c r="B2215">
        <v>502</v>
      </c>
      <c r="C2215">
        <v>12</v>
      </c>
      <c r="D2215">
        <v>782</v>
      </c>
      <c r="E2215">
        <v>2</v>
      </c>
      <c r="F2215">
        <v>0</v>
      </c>
      <c r="G2215">
        <v>2035</v>
      </c>
      <c r="H2215" s="17" t="s">
        <v>1173</v>
      </c>
      <c r="I2215">
        <v>31</v>
      </c>
      <c r="J2215">
        <v>0</v>
      </c>
      <c r="K2215" s="17" t="s">
        <v>5147</v>
      </c>
      <c r="L2215" s="1">
        <v>44648</v>
      </c>
      <c r="M2215">
        <v>17013.87</v>
      </c>
      <c r="N2215" s="17" t="s">
        <v>437</v>
      </c>
      <c r="O2215">
        <v>213</v>
      </c>
      <c r="P2215" s="17" t="s">
        <v>438</v>
      </c>
      <c r="Q2215">
        <v>501</v>
      </c>
      <c r="R2215" s="17" t="s">
        <v>439</v>
      </c>
      <c r="S2215" s="17" t="s">
        <v>440</v>
      </c>
      <c r="T2215" s="17" t="s">
        <v>438</v>
      </c>
      <c r="U2215">
        <v>0</v>
      </c>
      <c r="V2215">
        <v>0</v>
      </c>
      <c r="W2215" s="17" t="s">
        <v>5148</v>
      </c>
      <c r="X2215" s="17" t="s">
        <v>442</v>
      </c>
      <c r="Y2215">
        <v>0</v>
      </c>
      <c r="Z2215" s="17" t="s">
        <v>486</v>
      </c>
      <c r="AA2215" s="17" t="s">
        <v>443</v>
      </c>
      <c r="AB2215" s="17" t="s">
        <v>444</v>
      </c>
      <c r="AC2215">
        <v>0</v>
      </c>
      <c r="AD2215">
        <v>0</v>
      </c>
      <c r="AE2215">
        <v>0</v>
      </c>
      <c r="AF2215">
        <v>2022</v>
      </c>
      <c r="AG2215" s="1">
        <v>44562</v>
      </c>
      <c r="AH2215" s="1">
        <v>44773</v>
      </c>
      <c r="AI2215" s="1">
        <v>44785</v>
      </c>
      <c r="AJ2215" s="17" t="s">
        <v>34</v>
      </c>
      <c r="AK2215" s="17" t="s">
        <v>35</v>
      </c>
      <c r="AL2215" s="17" t="s">
        <v>10388</v>
      </c>
      <c r="AM2215" s="17">
        <f>MONTH(EMPENHO[[#This Row],[data_empenho]])</f>
        <v>3</v>
      </c>
    </row>
    <row r="2216" spans="1:39" x14ac:dyDescent="0.25">
      <c r="A2216">
        <v>5</v>
      </c>
      <c r="B2216">
        <v>502</v>
      </c>
      <c r="C2216">
        <v>12</v>
      </c>
      <c r="D2216">
        <v>782</v>
      </c>
      <c r="E2216">
        <v>2</v>
      </c>
      <c r="F2216">
        <v>0</v>
      </c>
      <c r="G2216">
        <v>2035</v>
      </c>
      <c r="H2216" s="17" t="s">
        <v>1181</v>
      </c>
      <c r="I2216">
        <v>31</v>
      </c>
      <c r="J2216">
        <v>0</v>
      </c>
      <c r="K2216" s="17" t="s">
        <v>5149</v>
      </c>
      <c r="L2216" s="1">
        <v>44648</v>
      </c>
      <c r="M2216">
        <v>2909.15</v>
      </c>
      <c r="N2216" s="17" t="s">
        <v>437</v>
      </c>
      <c r="O2216">
        <v>213</v>
      </c>
      <c r="P2216" s="17" t="s">
        <v>438</v>
      </c>
      <c r="Q2216">
        <v>501</v>
      </c>
      <c r="R2216" s="17" t="s">
        <v>439</v>
      </c>
      <c r="S2216" s="17" t="s">
        <v>440</v>
      </c>
      <c r="T2216" s="17" t="s">
        <v>438</v>
      </c>
      <c r="U2216">
        <v>0</v>
      </c>
      <c r="V2216">
        <v>0</v>
      </c>
      <c r="W2216" s="17" t="s">
        <v>5150</v>
      </c>
      <c r="X2216" s="17" t="s">
        <v>442</v>
      </c>
      <c r="Y2216">
        <v>0</v>
      </c>
      <c r="Z2216" s="17" t="s">
        <v>486</v>
      </c>
      <c r="AA2216" s="17" t="s">
        <v>443</v>
      </c>
      <c r="AB2216" s="17" t="s">
        <v>444</v>
      </c>
      <c r="AC2216">
        <v>0</v>
      </c>
      <c r="AD2216">
        <v>0</v>
      </c>
      <c r="AE2216">
        <v>0</v>
      </c>
      <c r="AF2216">
        <v>2022</v>
      </c>
      <c r="AG2216" s="1">
        <v>44562</v>
      </c>
      <c r="AH2216" s="1">
        <v>44773</v>
      </c>
      <c r="AI2216" s="1">
        <v>44785</v>
      </c>
      <c r="AJ2216" s="17" t="s">
        <v>34</v>
      </c>
      <c r="AK2216" s="17" t="s">
        <v>35</v>
      </c>
      <c r="AL2216" s="17" t="s">
        <v>10388</v>
      </c>
      <c r="AM2216" s="17">
        <f>MONTH(EMPENHO[[#This Row],[data_empenho]])</f>
        <v>3</v>
      </c>
    </row>
    <row r="2217" spans="1:39" x14ac:dyDescent="0.25">
      <c r="A2217">
        <v>8</v>
      </c>
      <c r="B2217">
        <v>801</v>
      </c>
      <c r="C2217">
        <v>10</v>
      </c>
      <c r="D2217">
        <v>301</v>
      </c>
      <c r="E2217">
        <v>6</v>
      </c>
      <c r="F2217">
        <v>0</v>
      </c>
      <c r="G2217">
        <v>2105</v>
      </c>
      <c r="H2217" s="17" t="s">
        <v>1218</v>
      </c>
      <c r="I2217">
        <v>40</v>
      </c>
      <c r="J2217">
        <v>0</v>
      </c>
      <c r="K2217" s="17" t="s">
        <v>5151</v>
      </c>
      <c r="L2217" s="1">
        <v>44648</v>
      </c>
      <c r="M2217">
        <v>665.48</v>
      </c>
      <c r="N2217" s="17" t="s">
        <v>437</v>
      </c>
      <c r="O2217">
        <v>213</v>
      </c>
      <c r="P2217" s="17" t="s">
        <v>438</v>
      </c>
      <c r="Q2217">
        <v>0</v>
      </c>
      <c r="R2217" s="17" t="s">
        <v>439</v>
      </c>
      <c r="S2217" s="17" t="s">
        <v>440</v>
      </c>
      <c r="T2217" s="17" t="s">
        <v>438</v>
      </c>
      <c r="U2217">
        <v>0</v>
      </c>
      <c r="V2217">
        <v>0</v>
      </c>
      <c r="W2217" s="17" t="s">
        <v>5152</v>
      </c>
      <c r="X2217" s="17" t="s">
        <v>442</v>
      </c>
      <c r="Y2217">
        <v>0</v>
      </c>
      <c r="Z2217" s="17" t="s">
        <v>486</v>
      </c>
      <c r="AA2217" s="17" t="s">
        <v>443</v>
      </c>
      <c r="AB2217" s="17" t="s">
        <v>444</v>
      </c>
      <c r="AC2217">
        <v>0</v>
      </c>
      <c r="AD2217">
        <v>0</v>
      </c>
      <c r="AE2217">
        <v>0</v>
      </c>
      <c r="AF2217">
        <v>2022</v>
      </c>
      <c r="AG2217" s="1">
        <v>44562</v>
      </c>
      <c r="AH2217" s="1">
        <v>44773</v>
      </c>
      <c r="AI2217" s="1">
        <v>44785</v>
      </c>
      <c r="AJ2217" s="17" t="s">
        <v>34</v>
      </c>
      <c r="AK2217" s="17" t="s">
        <v>35</v>
      </c>
      <c r="AL2217" s="17" t="s">
        <v>10388</v>
      </c>
      <c r="AM2217" s="17">
        <f>MONTH(EMPENHO[[#This Row],[data_empenho]])</f>
        <v>3</v>
      </c>
    </row>
    <row r="2218" spans="1:39" x14ac:dyDescent="0.25">
      <c r="A2218">
        <v>5</v>
      </c>
      <c r="B2218">
        <v>502</v>
      </c>
      <c r="C2218">
        <v>12</v>
      </c>
      <c r="D2218">
        <v>782</v>
      </c>
      <c r="E2218">
        <v>2</v>
      </c>
      <c r="F2218">
        <v>0</v>
      </c>
      <c r="G2218">
        <v>2035</v>
      </c>
      <c r="H2218" s="17" t="s">
        <v>1176</v>
      </c>
      <c r="I2218">
        <v>31</v>
      </c>
      <c r="J2218">
        <v>0</v>
      </c>
      <c r="K2218" s="17" t="s">
        <v>5153</v>
      </c>
      <c r="L2218" s="1">
        <v>44648</v>
      </c>
      <c r="M2218">
        <v>1227.6600000000001</v>
      </c>
      <c r="N2218" s="17" t="s">
        <v>437</v>
      </c>
      <c r="O2218">
        <v>213</v>
      </c>
      <c r="P2218" s="17" t="s">
        <v>438</v>
      </c>
      <c r="Q2218">
        <v>501</v>
      </c>
      <c r="R2218" s="17" t="s">
        <v>439</v>
      </c>
      <c r="S2218" s="17" t="s">
        <v>440</v>
      </c>
      <c r="T2218" s="17" t="s">
        <v>438</v>
      </c>
      <c r="U2218">
        <v>0</v>
      </c>
      <c r="V2218">
        <v>0</v>
      </c>
      <c r="W2218" s="17" t="s">
        <v>5154</v>
      </c>
      <c r="X2218" s="17" t="s">
        <v>442</v>
      </c>
      <c r="Y2218">
        <v>0</v>
      </c>
      <c r="Z2218" s="17" t="s">
        <v>486</v>
      </c>
      <c r="AA2218" s="17" t="s">
        <v>443</v>
      </c>
      <c r="AB2218" s="17" t="s">
        <v>444</v>
      </c>
      <c r="AC2218">
        <v>0</v>
      </c>
      <c r="AD2218">
        <v>0</v>
      </c>
      <c r="AE2218">
        <v>0</v>
      </c>
      <c r="AF2218">
        <v>2022</v>
      </c>
      <c r="AG2218" s="1">
        <v>44562</v>
      </c>
      <c r="AH2218" s="1">
        <v>44773</v>
      </c>
      <c r="AI2218" s="1">
        <v>44785</v>
      </c>
      <c r="AJ2218" s="17" t="s">
        <v>34</v>
      </c>
      <c r="AK2218" s="17" t="s">
        <v>35</v>
      </c>
      <c r="AL2218" s="17" t="s">
        <v>10388</v>
      </c>
      <c r="AM2218" s="17">
        <f>MONTH(EMPENHO[[#This Row],[data_empenho]])</f>
        <v>3</v>
      </c>
    </row>
    <row r="2219" spans="1:39" x14ac:dyDescent="0.25">
      <c r="A2219">
        <v>5</v>
      </c>
      <c r="B2219">
        <v>502</v>
      </c>
      <c r="C2219">
        <v>12</v>
      </c>
      <c r="D2219">
        <v>782</v>
      </c>
      <c r="E2219">
        <v>2</v>
      </c>
      <c r="F2219">
        <v>0</v>
      </c>
      <c r="G2219">
        <v>2035</v>
      </c>
      <c r="H2219" s="17" t="s">
        <v>1173</v>
      </c>
      <c r="I2219">
        <v>31</v>
      </c>
      <c r="J2219">
        <v>0</v>
      </c>
      <c r="K2219" s="17" t="s">
        <v>5155</v>
      </c>
      <c r="L2219" s="1">
        <v>44648</v>
      </c>
      <c r="M2219">
        <v>585.62</v>
      </c>
      <c r="N2219" s="17" t="s">
        <v>437</v>
      </c>
      <c r="O2219">
        <v>213</v>
      </c>
      <c r="P2219" s="17" t="s">
        <v>438</v>
      </c>
      <c r="Q2219">
        <v>501</v>
      </c>
      <c r="R2219" s="17" t="s">
        <v>439</v>
      </c>
      <c r="S2219" s="17" t="s">
        <v>440</v>
      </c>
      <c r="T2219" s="17" t="s">
        <v>438</v>
      </c>
      <c r="U2219">
        <v>0</v>
      </c>
      <c r="V2219">
        <v>0</v>
      </c>
      <c r="W2219" s="17" t="s">
        <v>5156</v>
      </c>
      <c r="X2219" s="17" t="s">
        <v>442</v>
      </c>
      <c r="Y2219">
        <v>0</v>
      </c>
      <c r="Z2219" s="17" t="s">
        <v>486</v>
      </c>
      <c r="AA2219" s="17" t="s">
        <v>443</v>
      </c>
      <c r="AB2219" s="17" t="s">
        <v>444</v>
      </c>
      <c r="AC2219">
        <v>0</v>
      </c>
      <c r="AD2219">
        <v>0</v>
      </c>
      <c r="AE2219">
        <v>0</v>
      </c>
      <c r="AF2219">
        <v>2022</v>
      </c>
      <c r="AG2219" s="1">
        <v>44562</v>
      </c>
      <c r="AH2219" s="1">
        <v>44773</v>
      </c>
      <c r="AI2219" s="1">
        <v>44785</v>
      </c>
      <c r="AJ2219" s="17" t="s">
        <v>34</v>
      </c>
      <c r="AK2219" s="17" t="s">
        <v>35</v>
      </c>
      <c r="AL2219" s="17" t="s">
        <v>10388</v>
      </c>
      <c r="AM2219" s="17">
        <f>MONTH(EMPENHO[[#This Row],[data_empenho]])</f>
        <v>3</v>
      </c>
    </row>
    <row r="2220" spans="1:39" x14ac:dyDescent="0.25">
      <c r="A2220">
        <v>5</v>
      </c>
      <c r="B2220">
        <v>502</v>
      </c>
      <c r="C2220">
        <v>12</v>
      </c>
      <c r="D2220">
        <v>782</v>
      </c>
      <c r="E2220">
        <v>2</v>
      </c>
      <c r="F2220">
        <v>0</v>
      </c>
      <c r="G2220">
        <v>2035</v>
      </c>
      <c r="H2220" s="17" t="s">
        <v>1213</v>
      </c>
      <c r="I2220">
        <v>31</v>
      </c>
      <c r="J2220">
        <v>0</v>
      </c>
      <c r="K2220" s="17" t="s">
        <v>5157</v>
      </c>
      <c r="L2220" s="1">
        <v>44648</v>
      </c>
      <c r="M2220">
        <v>74.44</v>
      </c>
      <c r="N2220" s="17" t="s">
        <v>437</v>
      </c>
      <c r="O2220">
        <v>213</v>
      </c>
      <c r="P2220" s="17" t="s">
        <v>438</v>
      </c>
      <c r="Q2220">
        <v>501</v>
      </c>
      <c r="R2220" s="17" t="s">
        <v>439</v>
      </c>
      <c r="S2220" s="17" t="s">
        <v>440</v>
      </c>
      <c r="T2220" s="17" t="s">
        <v>438</v>
      </c>
      <c r="U2220">
        <v>0</v>
      </c>
      <c r="V2220">
        <v>0</v>
      </c>
      <c r="W2220" s="17" t="s">
        <v>5158</v>
      </c>
      <c r="X2220" s="17" t="s">
        <v>442</v>
      </c>
      <c r="Y2220">
        <v>0</v>
      </c>
      <c r="Z2220" s="17" t="s">
        <v>486</v>
      </c>
      <c r="AA2220" s="17" t="s">
        <v>443</v>
      </c>
      <c r="AB2220" s="17" t="s">
        <v>444</v>
      </c>
      <c r="AC2220">
        <v>0</v>
      </c>
      <c r="AD2220">
        <v>0</v>
      </c>
      <c r="AE2220">
        <v>0</v>
      </c>
      <c r="AF2220">
        <v>2022</v>
      </c>
      <c r="AG2220" s="1">
        <v>44562</v>
      </c>
      <c r="AH2220" s="1">
        <v>44773</v>
      </c>
      <c r="AI2220" s="1">
        <v>44785</v>
      </c>
      <c r="AJ2220" s="17" t="s">
        <v>34</v>
      </c>
      <c r="AK2220" s="17" t="s">
        <v>35</v>
      </c>
      <c r="AL2220" s="17" t="s">
        <v>10388</v>
      </c>
      <c r="AM2220" s="17">
        <f>MONTH(EMPENHO[[#This Row],[data_empenho]])</f>
        <v>3</v>
      </c>
    </row>
    <row r="2221" spans="1:39" x14ac:dyDescent="0.25">
      <c r="A2221">
        <v>8</v>
      </c>
      <c r="B2221">
        <v>801</v>
      </c>
      <c r="C2221">
        <v>10</v>
      </c>
      <c r="D2221">
        <v>301</v>
      </c>
      <c r="E2221">
        <v>6</v>
      </c>
      <c r="F2221">
        <v>0</v>
      </c>
      <c r="G2221">
        <v>2105</v>
      </c>
      <c r="H2221" s="17" t="s">
        <v>5159</v>
      </c>
      <c r="I2221">
        <v>40</v>
      </c>
      <c r="J2221">
        <v>0</v>
      </c>
      <c r="K2221" s="17" t="s">
        <v>5160</v>
      </c>
      <c r="L2221" s="1">
        <v>44648</v>
      </c>
      <c r="M2221">
        <v>400.68</v>
      </c>
      <c r="N2221" s="17" t="s">
        <v>437</v>
      </c>
      <c r="O2221">
        <v>213</v>
      </c>
      <c r="P2221" s="17" t="s">
        <v>438</v>
      </c>
      <c r="Q2221">
        <v>0</v>
      </c>
      <c r="R2221" s="17" t="s">
        <v>439</v>
      </c>
      <c r="S2221" s="17" t="s">
        <v>440</v>
      </c>
      <c r="T2221" s="17" t="s">
        <v>438</v>
      </c>
      <c r="U2221">
        <v>0</v>
      </c>
      <c r="V2221">
        <v>0</v>
      </c>
      <c r="W2221" s="17" t="s">
        <v>5161</v>
      </c>
      <c r="X2221" s="17" t="s">
        <v>442</v>
      </c>
      <c r="Y2221">
        <v>0</v>
      </c>
      <c r="Z2221" s="17" t="s">
        <v>486</v>
      </c>
      <c r="AA2221" s="17" t="s">
        <v>443</v>
      </c>
      <c r="AB2221" s="17" t="s">
        <v>444</v>
      </c>
      <c r="AC2221">
        <v>0</v>
      </c>
      <c r="AD2221">
        <v>0</v>
      </c>
      <c r="AE2221">
        <v>0</v>
      </c>
      <c r="AF2221">
        <v>2022</v>
      </c>
      <c r="AG2221" s="1">
        <v>44562</v>
      </c>
      <c r="AH2221" s="1">
        <v>44773</v>
      </c>
      <c r="AI2221" s="1">
        <v>44785</v>
      </c>
      <c r="AJ2221" s="17" t="s">
        <v>34</v>
      </c>
      <c r="AK2221" s="17" t="s">
        <v>35</v>
      </c>
      <c r="AL2221" s="17" t="s">
        <v>10388</v>
      </c>
      <c r="AM2221" s="17">
        <f>MONTH(EMPENHO[[#This Row],[data_empenho]])</f>
        <v>3</v>
      </c>
    </row>
    <row r="2222" spans="1:39" x14ac:dyDescent="0.25">
      <c r="A2222">
        <v>9</v>
      </c>
      <c r="B2222">
        <v>901</v>
      </c>
      <c r="C2222">
        <v>4</v>
      </c>
      <c r="D2222">
        <v>122</v>
      </c>
      <c r="E2222">
        <v>1</v>
      </c>
      <c r="F2222">
        <v>0</v>
      </c>
      <c r="G2222">
        <v>2010</v>
      </c>
      <c r="H2222" s="17" t="s">
        <v>1213</v>
      </c>
      <c r="I2222">
        <v>1</v>
      </c>
      <c r="J2222">
        <v>0</v>
      </c>
      <c r="K2222" s="17" t="s">
        <v>5162</v>
      </c>
      <c r="L2222" s="1">
        <v>44648</v>
      </c>
      <c r="M2222">
        <v>11.28</v>
      </c>
      <c r="N2222" s="17" t="s">
        <v>437</v>
      </c>
      <c r="O2222">
        <v>213</v>
      </c>
      <c r="P2222" s="17" t="s">
        <v>438</v>
      </c>
      <c r="Q2222">
        <v>0</v>
      </c>
      <c r="R2222" s="17" t="s">
        <v>439</v>
      </c>
      <c r="S2222" s="17" t="s">
        <v>440</v>
      </c>
      <c r="T2222" s="17" t="s">
        <v>438</v>
      </c>
      <c r="U2222">
        <v>0</v>
      </c>
      <c r="V2222">
        <v>0</v>
      </c>
      <c r="W2222" s="17" t="s">
        <v>5163</v>
      </c>
      <c r="X2222" s="17" t="s">
        <v>442</v>
      </c>
      <c r="Y2222">
        <v>0</v>
      </c>
      <c r="Z2222" s="17" t="s">
        <v>486</v>
      </c>
      <c r="AA2222" s="17" t="s">
        <v>443</v>
      </c>
      <c r="AB2222" s="17" t="s">
        <v>444</v>
      </c>
      <c r="AC2222">
        <v>0</v>
      </c>
      <c r="AD2222">
        <v>0</v>
      </c>
      <c r="AE2222">
        <v>0</v>
      </c>
      <c r="AF2222">
        <v>2022</v>
      </c>
      <c r="AG2222" s="1">
        <v>44562</v>
      </c>
      <c r="AH2222" s="1">
        <v>44773</v>
      </c>
      <c r="AI2222" s="1">
        <v>44785</v>
      </c>
      <c r="AJ2222" s="17" t="s">
        <v>34</v>
      </c>
      <c r="AK2222" s="17" t="s">
        <v>35</v>
      </c>
      <c r="AL2222" s="17" t="s">
        <v>10388</v>
      </c>
      <c r="AM2222" s="17">
        <f>MONTH(EMPENHO[[#This Row],[data_empenho]])</f>
        <v>3</v>
      </c>
    </row>
    <row r="2223" spans="1:39" x14ac:dyDescent="0.25">
      <c r="A2223">
        <v>5</v>
      </c>
      <c r="B2223">
        <v>502</v>
      </c>
      <c r="C2223">
        <v>12</v>
      </c>
      <c r="D2223">
        <v>782</v>
      </c>
      <c r="E2223">
        <v>2</v>
      </c>
      <c r="F2223">
        <v>0</v>
      </c>
      <c r="G2223">
        <v>2035</v>
      </c>
      <c r="H2223" s="17" t="s">
        <v>1145</v>
      </c>
      <c r="I2223">
        <v>31</v>
      </c>
      <c r="J2223">
        <v>0</v>
      </c>
      <c r="K2223" s="17" t="s">
        <v>5164</v>
      </c>
      <c r="L2223" s="1">
        <v>44648</v>
      </c>
      <c r="M2223">
        <v>5242.41</v>
      </c>
      <c r="N2223" s="17" t="s">
        <v>437</v>
      </c>
      <c r="O2223">
        <v>213</v>
      </c>
      <c r="P2223" s="17" t="s">
        <v>438</v>
      </c>
      <c r="Q2223">
        <v>501</v>
      </c>
      <c r="R2223" s="17" t="s">
        <v>439</v>
      </c>
      <c r="S2223" s="17" t="s">
        <v>440</v>
      </c>
      <c r="T2223" s="17" t="s">
        <v>438</v>
      </c>
      <c r="U2223">
        <v>0</v>
      </c>
      <c r="V2223">
        <v>0</v>
      </c>
      <c r="W2223" s="17" t="s">
        <v>5165</v>
      </c>
      <c r="X2223" s="17" t="s">
        <v>442</v>
      </c>
      <c r="Y2223">
        <v>0</v>
      </c>
      <c r="Z2223" s="17" t="s">
        <v>486</v>
      </c>
      <c r="AA2223" s="17" t="s">
        <v>443</v>
      </c>
      <c r="AB2223" s="17" t="s">
        <v>444</v>
      </c>
      <c r="AC2223">
        <v>0</v>
      </c>
      <c r="AD2223">
        <v>0</v>
      </c>
      <c r="AE2223">
        <v>0</v>
      </c>
      <c r="AF2223">
        <v>2022</v>
      </c>
      <c r="AG2223" s="1">
        <v>44562</v>
      </c>
      <c r="AH2223" s="1">
        <v>44773</v>
      </c>
      <c r="AI2223" s="1">
        <v>44785</v>
      </c>
      <c r="AJ2223" s="17" t="s">
        <v>34</v>
      </c>
      <c r="AK2223" s="17" t="s">
        <v>35</v>
      </c>
      <c r="AL2223" s="17" t="s">
        <v>10388</v>
      </c>
      <c r="AM2223" s="17">
        <f>MONTH(EMPENHO[[#This Row],[data_empenho]])</f>
        <v>3</v>
      </c>
    </row>
    <row r="2224" spans="1:39" x14ac:dyDescent="0.25">
      <c r="A2224">
        <v>5</v>
      </c>
      <c r="B2224">
        <v>502</v>
      </c>
      <c r="C2224">
        <v>12</v>
      </c>
      <c r="D2224">
        <v>782</v>
      </c>
      <c r="E2224">
        <v>2</v>
      </c>
      <c r="F2224">
        <v>0</v>
      </c>
      <c r="G2224">
        <v>2035</v>
      </c>
      <c r="H2224" s="17" t="s">
        <v>1145</v>
      </c>
      <c r="I2224">
        <v>31</v>
      </c>
      <c r="J2224">
        <v>0</v>
      </c>
      <c r="K2224" s="17" t="s">
        <v>5166</v>
      </c>
      <c r="L2224" s="1">
        <v>44648</v>
      </c>
      <c r="M2224">
        <v>935.32</v>
      </c>
      <c r="N2224" s="17" t="s">
        <v>437</v>
      </c>
      <c r="O2224">
        <v>213</v>
      </c>
      <c r="P2224" s="17" t="s">
        <v>438</v>
      </c>
      <c r="Q2224">
        <v>501</v>
      </c>
      <c r="R2224" s="17" t="s">
        <v>439</v>
      </c>
      <c r="S2224" s="17" t="s">
        <v>440</v>
      </c>
      <c r="T2224" s="17" t="s">
        <v>438</v>
      </c>
      <c r="U2224">
        <v>0</v>
      </c>
      <c r="V2224">
        <v>0</v>
      </c>
      <c r="W2224" s="17" t="s">
        <v>5167</v>
      </c>
      <c r="X2224" s="17" t="s">
        <v>442</v>
      </c>
      <c r="Y2224">
        <v>0</v>
      </c>
      <c r="Z2224" s="17" t="s">
        <v>486</v>
      </c>
      <c r="AA2224" s="17" t="s">
        <v>443</v>
      </c>
      <c r="AB2224" s="17" t="s">
        <v>444</v>
      </c>
      <c r="AC2224">
        <v>0</v>
      </c>
      <c r="AD2224">
        <v>0</v>
      </c>
      <c r="AE2224">
        <v>0</v>
      </c>
      <c r="AF2224">
        <v>2022</v>
      </c>
      <c r="AG2224" s="1">
        <v>44562</v>
      </c>
      <c r="AH2224" s="1">
        <v>44773</v>
      </c>
      <c r="AI2224" s="1">
        <v>44785</v>
      </c>
      <c r="AJ2224" s="17" t="s">
        <v>34</v>
      </c>
      <c r="AK2224" s="17" t="s">
        <v>35</v>
      </c>
      <c r="AL2224" s="17" t="s">
        <v>10388</v>
      </c>
      <c r="AM2224" s="17">
        <f>MONTH(EMPENHO[[#This Row],[data_empenho]])</f>
        <v>3</v>
      </c>
    </row>
    <row r="2225" spans="1:39" x14ac:dyDescent="0.25">
      <c r="A2225">
        <v>5</v>
      </c>
      <c r="B2225">
        <v>502</v>
      </c>
      <c r="C2225">
        <v>12</v>
      </c>
      <c r="D2225">
        <v>361</v>
      </c>
      <c r="E2225">
        <v>2</v>
      </c>
      <c r="F2225">
        <v>0</v>
      </c>
      <c r="G2225">
        <v>2025</v>
      </c>
      <c r="H2225" s="17" t="s">
        <v>1173</v>
      </c>
      <c r="I2225">
        <v>31</v>
      </c>
      <c r="J2225">
        <v>0</v>
      </c>
      <c r="K2225" s="17" t="s">
        <v>5168</v>
      </c>
      <c r="L2225" s="1">
        <v>44648</v>
      </c>
      <c r="M2225">
        <v>2920.86</v>
      </c>
      <c r="N2225" s="17" t="s">
        <v>437</v>
      </c>
      <c r="O2225">
        <v>213</v>
      </c>
      <c r="P2225" s="17" t="s">
        <v>438</v>
      </c>
      <c r="Q2225">
        <v>501</v>
      </c>
      <c r="R2225" s="17" t="s">
        <v>439</v>
      </c>
      <c r="S2225" s="17" t="s">
        <v>440</v>
      </c>
      <c r="T2225" s="17" t="s">
        <v>438</v>
      </c>
      <c r="U2225">
        <v>0</v>
      </c>
      <c r="V2225">
        <v>0</v>
      </c>
      <c r="W2225" s="17" t="s">
        <v>5169</v>
      </c>
      <c r="X2225" s="17" t="s">
        <v>442</v>
      </c>
      <c r="Y2225">
        <v>0</v>
      </c>
      <c r="Z2225" s="17" t="s">
        <v>486</v>
      </c>
      <c r="AA2225" s="17" t="s">
        <v>443</v>
      </c>
      <c r="AB2225" s="17" t="s">
        <v>444</v>
      </c>
      <c r="AC2225">
        <v>0</v>
      </c>
      <c r="AD2225">
        <v>0</v>
      </c>
      <c r="AE2225">
        <v>0</v>
      </c>
      <c r="AF2225">
        <v>2022</v>
      </c>
      <c r="AG2225" s="1">
        <v>44562</v>
      </c>
      <c r="AH2225" s="1">
        <v>44773</v>
      </c>
      <c r="AI2225" s="1">
        <v>44785</v>
      </c>
      <c r="AJ2225" s="17" t="s">
        <v>34</v>
      </c>
      <c r="AK2225" s="17" t="s">
        <v>35</v>
      </c>
      <c r="AL2225" s="17" t="s">
        <v>10388</v>
      </c>
      <c r="AM2225" s="17">
        <f>MONTH(EMPENHO[[#This Row],[data_empenho]])</f>
        <v>3</v>
      </c>
    </row>
    <row r="2226" spans="1:39" x14ac:dyDescent="0.25">
      <c r="A2226">
        <v>5</v>
      </c>
      <c r="B2226">
        <v>502</v>
      </c>
      <c r="C2226">
        <v>12</v>
      </c>
      <c r="D2226">
        <v>361</v>
      </c>
      <c r="E2226">
        <v>2</v>
      </c>
      <c r="F2226">
        <v>0</v>
      </c>
      <c r="G2226">
        <v>2025</v>
      </c>
      <c r="H2226" s="17" t="s">
        <v>1176</v>
      </c>
      <c r="I2226">
        <v>31</v>
      </c>
      <c r="J2226">
        <v>0</v>
      </c>
      <c r="K2226" s="17" t="s">
        <v>5170</v>
      </c>
      <c r="L2226" s="1">
        <v>44648</v>
      </c>
      <c r="M2226">
        <v>29.21</v>
      </c>
      <c r="N2226" s="17" t="s">
        <v>437</v>
      </c>
      <c r="O2226">
        <v>213</v>
      </c>
      <c r="P2226" s="17" t="s">
        <v>438</v>
      </c>
      <c r="Q2226">
        <v>501</v>
      </c>
      <c r="R2226" s="17" t="s">
        <v>439</v>
      </c>
      <c r="S2226" s="17" t="s">
        <v>440</v>
      </c>
      <c r="T2226" s="17" t="s">
        <v>438</v>
      </c>
      <c r="U2226">
        <v>0</v>
      </c>
      <c r="V2226">
        <v>0</v>
      </c>
      <c r="W2226" s="17" t="s">
        <v>5171</v>
      </c>
      <c r="X2226" s="17" t="s">
        <v>442</v>
      </c>
      <c r="Y2226">
        <v>0</v>
      </c>
      <c r="Z2226" s="17" t="s">
        <v>486</v>
      </c>
      <c r="AA2226" s="17" t="s">
        <v>443</v>
      </c>
      <c r="AB2226" s="17" t="s">
        <v>444</v>
      </c>
      <c r="AC2226">
        <v>0</v>
      </c>
      <c r="AD2226">
        <v>0</v>
      </c>
      <c r="AE2226">
        <v>0</v>
      </c>
      <c r="AF2226">
        <v>2022</v>
      </c>
      <c r="AG2226" s="1">
        <v>44562</v>
      </c>
      <c r="AH2226" s="1">
        <v>44773</v>
      </c>
      <c r="AI2226" s="1">
        <v>44785</v>
      </c>
      <c r="AJ2226" s="17" t="s">
        <v>34</v>
      </c>
      <c r="AK2226" s="17" t="s">
        <v>35</v>
      </c>
      <c r="AL2226" s="17" t="s">
        <v>10388</v>
      </c>
      <c r="AM2226" s="17">
        <f>MONTH(EMPENHO[[#This Row],[data_empenho]])</f>
        <v>3</v>
      </c>
    </row>
    <row r="2227" spans="1:39" x14ac:dyDescent="0.25">
      <c r="A2227">
        <v>5</v>
      </c>
      <c r="B2227">
        <v>502</v>
      </c>
      <c r="C2227">
        <v>12</v>
      </c>
      <c r="D2227">
        <v>365</v>
      </c>
      <c r="E2227">
        <v>2</v>
      </c>
      <c r="F2227">
        <v>0</v>
      </c>
      <c r="G2227">
        <v>2026</v>
      </c>
      <c r="H2227" s="17" t="s">
        <v>1173</v>
      </c>
      <c r="I2227">
        <v>31</v>
      </c>
      <c r="J2227">
        <v>0</v>
      </c>
      <c r="K2227" s="17" t="s">
        <v>5172</v>
      </c>
      <c r="L2227" s="1">
        <v>44648</v>
      </c>
      <c r="M2227">
        <v>6807.36</v>
      </c>
      <c r="N2227" s="17" t="s">
        <v>437</v>
      </c>
      <c r="O2227">
        <v>213</v>
      </c>
      <c r="P2227" s="17" t="s">
        <v>438</v>
      </c>
      <c r="Q2227">
        <v>501</v>
      </c>
      <c r="R2227" s="17" t="s">
        <v>439</v>
      </c>
      <c r="S2227" s="17" t="s">
        <v>440</v>
      </c>
      <c r="T2227" s="17" t="s">
        <v>438</v>
      </c>
      <c r="U2227">
        <v>0</v>
      </c>
      <c r="V2227">
        <v>0</v>
      </c>
      <c r="W2227" s="17" t="s">
        <v>5173</v>
      </c>
      <c r="X2227" s="17" t="s">
        <v>442</v>
      </c>
      <c r="Y2227">
        <v>0</v>
      </c>
      <c r="Z2227" s="17" t="s">
        <v>486</v>
      </c>
      <c r="AA2227" s="17" t="s">
        <v>443</v>
      </c>
      <c r="AB2227" s="17" t="s">
        <v>444</v>
      </c>
      <c r="AC2227">
        <v>0</v>
      </c>
      <c r="AD2227">
        <v>0</v>
      </c>
      <c r="AE2227">
        <v>0</v>
      </c>
      <c r="AF2227">
        <v>2022</v>
      </c>
      <c r="AG2227" s="1">
        <v>44562</v>
      </c>
      <c r="AH2227" s="1">
        <v>44773</v>
      </c>
      <c r="AI2227" s="1">
        <v>44785</v>
      </c>
      <c r="AJ2227" s="17" t="s">
        <v>34</v>
      </c>
      <c r="AK2227" s="17" t="s">
        <v>35</v>
      </c>
      <c r="AL2227" s="17" t="s">
        <v>10388</v>
      </c>
      <c r="AM2227" s="17">
        <f>MONTH(EMPENHO[[#This Row],[data_empenho]])</f>
        <v>3</v>
      </c>
    </row>
    <row r="2228" spans="1:39" x14ac:dyDescent="0.25">
      <c r="A2228">
        <v>5</v>
      </c>
      <c r="B2228">
        <v>502</v>
      </c>
      <c r="C2228">
        <v>12</v>
      </c>
      <c r="D2228">
        <v>365</v>
      </c>
      <c r="E2228">
        <v>2</v>
      </c>
      <c r="F2228">
        <v>0</v>
      </c>
      <c r="G2228">
        <v>2026</v>
      </c>
      <c r="H2228" s="17" t="s">
        <v>1176</v>
      </c>
      <c r="I2228">
        <v>31</v>
      </c>
      <c r="J2228">
        <v>0</v>
      </c>
      <c r="K2228" s="17" t="s">
        <v>5174</v>
      </c>
      <c r="L2228" s="1">
        <v>44648</v>
      </c>
      <c r="M2228">
        <v>176.56</v>
      </c>
      <c r="N2228" s="17" t="s">
        <v>437</v>
      </c>
      <c r="O2228">
        <v>213</v>
      </c>
      <c r="P2228" s="17" t="s">
        <v>438</v>
      </c>
      <c r="Q2228">
        <v>501</v>
      </c>
      <c r="R2228" s="17" t="s">
        <v>439</v>
      </c>
      <c r="S2228" s="17" t="s">
        <v>440</v>
      </c>
      <c r="T2228" s="17" t="s">
        <v>438</v>
      </c>
      <c r="U2228">
        <v>0</v>
      </c>
      <c r="V2228">
        <v>0</v>
      </c>
      <c r="W2228" s="17" t="s">
        <v>5175</v>
      </c>
      <c r="X2228" s="17" t="s">
        <v>442</v>
      </c>
      <c r="Y2228">
        <v>0</v>
      </c>
      <c r="Z2228" s="17" t="s">
        <v>486</v>
      </c>
      <c r="AA2228" s="17" t="s">
        <v>443</v>
      </c>
      <c r="AB2228" s="17" t="s">
        <v>444</v>
      </c>
      <c r="AC2228">
        <v>0</v>
      </c>
      <c r="AD2228">
        <v>0</v>
      </c>
      <c r="AE2228">
        <v>0</v>
      </c>
      <c r="AF2228">
        <v>2022</v>
      </c>
      <c r="AG2228" s="1">
        <v>44562</v>
      </c>
      <c r="AH2228" s="1">
        <v>44773</v>
      </c>
      <c r="AI2228" s="1">
        <v>44785</v>
      </c>
      <c r="AJ2228" s="17" t="s">
        <v>34</v>
      </c>
      <c r="AK2228" s="17" t="s">
        <v>35</v>
      </c>
      <c r="AL2228" s="17" t="s">
        <v>10388</v>
      </c>
      <c r="AM2228" s="17">
        <f>MONTH(EMPENHO[[#This Row],[data_empenho]])</f>
        <v>3</v>
      </c>
    </row>
    <row r="2229" spans="1:39" x14ac:dyDescent="0.25">
      <c r="A2229">
        <v>5</v>
      </c>
      <c r="B2229">
        <v>502</v>
      </c>
      <c r="C2229">
        <v>12</v>
      </c>
      <c r="D2229">
        <v>365</v>
      </c>
      <c r="E2229">
        <v>2</v>
      </c>
      <c r="F2229">
        <v>0</v>
      </c>
      <c r="G2229">
        <v>2026</v>
      </c>
      <c r="H2229" s="17" t="s">
        <v>1213</v>
      </c>
      <c r="I2229">
        <v>31</v>
      </c>
      <c r="J2229">
        <v>0</v>
      </c>
      <c r="K2229" s="17" t="s">
        <v>5176</v>
      </c>
      <c r="L2229" s="1">
        <v>44648</v>
      </c>
      <c r="M2229">
        <v>393.58</v>
      </c>
      <c r="N2229" s="17" t="s">
        <v>437</v>
      </c>
      <c r="O2229">
        <v>213</v>
      </c>
      <c r="P2229" s="17" t="s">
        <v>438</v>
      </c>
      <c r="Q2229">
        <v>501</v>
      </c>
      <c r="R2229" s="17" t="s">
        <v>439</v>
      </c>
      <c r="S2229" s="17" t="s">
        <v>440</v>
      </c>
      <c r="T2229" s="17" t="s">
        <v>438</v>
      </c>
      <c r="U2229">
        <v>0</v>
      </c>
      <c r="V2229">
        <v>0</v>
      </c>
      <c r="W2229" s="17" t="s">
        <v>5177</v>
      </c>
      <c r="X2229" s="17" t="s">
        <v>442</v>
      </c>
      <c r="Y2229">
        <v>0</v>
      </c>
      <c r="Z2229" s="17" t="s">
        <v>486</v>
      </c>
      <c r="AA2229" s="17" t="s">
        <v>443</v>
      </c>
      <c r="AB2229" s="17" t="s">
        <v>444</v>
      </c>
      <c r="AC2229">
        <v>0</v>
      </c>
      <c r="AD2229">
        <v>0</v>
      </c>
      <c r="AE2229">
        <v>0</v>
      </c>
      <c r="AF2229">
        <v>2022</v>
      </c>
      <c r="AG2229" s="1">
        <v>44562</v>
      </c>
      <c r="AH2229" s="1">
        <v>44773</v>
      </c>
      <c r="AI2229" s="1">
        <v>44785</v>
      </c>
      <c r="AJ2229" s="17" t="s">
        <v>34</v>
      </c>
      <c r="AK2229" s="17" t="s">
        <v>35</v>
      </c>
      <c r="AL2229" s="17" t="s">
        <v>10388</v>
      </c>
      <c r="AM2229" s="17">
        <f>MONTH(EMPENHO[[#This Row],[data_empenho]])</f>
        <v>3</v>
      </c>
    </row>
    <row r="2230" spans="1:39" x14ac:dyDescent="0.25">
      <c r="A2230">
        <v>5</v>
      </c>
      <c r="B2230">
        <v>502</v>
      </c>
      <c r="C2230">
        <v>12</v>
      </c>
      <c r="D2230">
        <v>361</v>
      </c>
      <c r="E2230">
        <v>2</v>
      </c>
      <c r="F2230">
        <v>0</v>
      </c>
      <c r="G2230">
        <v>2031</v>
      </c>
      <c r="H2230" s="17" t="s">
        <v>1173</v>
      </c>
      <c r="I2230">
        <v>31</v>
      </c>
      <c r="J2230">
        <v>0</v>
      </c>
      <c r="K2230" s="17" t="s">
        <v>5178</v>
      </c>
      <c r="L2230" s="1">
        <v>44648</v>
      </c>
      <c r="M2230">
        <v>16013.2</v>
      </c>
      <c r="N2230" s="17" t="s">
        <v>437</v>
      </c>
      <c r="O2230">
        <v>213</v>
      </c>
      <c r="P2230" s="17" t="s">
        <v>438</v>
      </c>
      <c r="Q2230">
        <v>501</v>
      </c>
      <c r="R2230" s="17" t="s">
        <v>439</v>
      </c>
      <c r="S2230" s="17" t="s">
        <v>440</v>
      </c>
      <c r="T2230" s="17" t="s">
        <v>438</v>
      </c>
      <c r="U2230">
        <v>0</v>
      </c>
      <c r="V2230">
        <v>0</v>
      </c>
      <c r="W2230" s="17" t="s">
        <v>5179</v>
      </c>
      <c r="X2230" s="17" t="s">
        <v>442</v>
      </c>
      <c r="Y2230">
        <v>0</v>
      </c>
      <c r="Z2230" s="17" t="s">
        <v>486</v>
      </c>
      <c r="AA2230" s="17" t="s">
        <v>443</v>
      </c>
      <c r="AB2230" s="17" t="s">
        <v>444</v>
      </c>
      <c r="AC2230">
        <v>0</v>
      </c>
      <c r="AD2230">
        <v>0</v>
      </c>
      <c r="AE2230">
        <v>0</v>
      </c>
      <c r="AF2230">
        <v>2022</v>
      </c>
      <c r="AG2230" s="1">
        <v>44562</v>
      </c>
      <c r="AH2230" s="1">
        <v>44773</v>
      </c>
      <c r="AI2230" s="1">
        <v>44785</v>
      </c>
      <c r="AJ2230" s="17" t="s">
        <v>34</v>
      </c>
      <c r="AK2230" s="17" t="s">
        <v>35</v>
      </c>
      <c r="AL2230" s="17" t="s">
        <v>10388</v>
      </c>
      <c r="AM2230" s="17">
        <f>MONTH(EMPENHO[[#This Row],[data_empenho]])</f>
        <v>3</v>
      </c>
    </row>
    <row r="2231" spans="1:39" x14ac:dyDescent="0.25">
      <c r="A2231">
        <v>5</v>
      </c>
      <c r="B2231">
        <v>502</v>
      </c>
      <c r="C2231">
        <v>12</v>
      </c>
      <c r="D2231">
        <v>361</v>
      </c>
      <c r="E2231">
        <v>2</v>
      </c>
      <c r="F2231">
        <v>0</v>
      </c>
      <c r="G2231">
        <v>2031</v>
      </c>
      <c r="H2231" s="17" t="s">
        <v>1181</v>
      </c>
      <c r="I2231">
        <v>31</v>
      </c>
      <c r="J2231">
        <v>0</v>
      </c>
      <c r="K2231" s="17" t="s">
        <v>5180</v>
      </c>
      <c r="L2231" s="1">
        <v>44648</v>
      </c>
      <c r="M2231">
        <v>2860.55</v>
      </c>
      <c r="N2231" s="17" t="s">
        <v>437</v>
      </c>
      <c r="O2231">
        <v>213</v>
      </c>
      <c r="P2231" s="17" t="s">
        <v>438</v>
      </c>
      <c r="Q2231">
        <v>501</v>
      </c>
      <c r="R2231" s="17" t="s">
        <v>439</v>
      </c>
      <c r="S2231" s="17" t="s">
        <v>440</v>
      </c>
      <c r="T2231" s="17" t="s">
        <v>438</v>
      </c>
      <c r="U2231">
        <v>0</v>
      </c>
      <c r="V2231">
        <v>0</v>
      </c>
      <c r="W2231" s="17" t="s">
        <v>5181</v>
      </c>
      <c r="X2231" s="17" t="s">
        <v>442</v>
      </c>
      <c r="Y2231">
        <v>0</v>
      </c>
      <c r="Z2231" s="17" t="s">
        <v>486</v>
      </c>
      <c r="AA2231" s="17" t="s">
        <v>443</v>
      </c>
      <c r="AB2231" s="17" t="s">
        <v>444</v>
      </c>
      <c r="AC2231">
        <v>0</v>
      </c>
      <c r="AD2231">
        <v>0</v>
      </c>
      <c r="AE2231">
        <v>0</v>
      </c>
      <c r="AF2231">
        <v>2022</v>
      </c>
      <c r="AG2231" s="1">
        <v>44562</v>
      </c>
      <c r="AH2231" s="1">
        <v>44773</v>
      </c>
      <c r="AI2231" s="1">
        <v>44785</v>
      </c>
      <c r="AJ2231" s="17" t="s">
        <v>34</v>
      </c>
      <c r="AK2231" s="17" t="s">
        <v>35</v>
      </c>
      <c r="AL2231" s="17" t="s">
        <v>10388</v>
      </c>
      <c r="AM2231" s="17">
        <f>MONTH(EMPENHO[[#This Row],[data_empenho]])</f>
        <v>3</v>
      </c>
    </row>
    <row r="2232" spans="1:39" x14ac:dyDescent="0.25">
      <c r="A2232">
        <v>5</v>
      </c>
      <c r="B2232">
        <v>502</v>
      </c>
      <c r="C2232">
        <v>12</v>
      </c>
      <c r="D2232">
        <v>361</v>
      </c>
      <c r="E2232">
        <v>2</v>
      </c>
      <c r="F2232">
        <v>0</v>
      </c>
      <c r="G2232">
        <v>2031</v>
      </c>
      <c r="H2232" s="17" t="s">
        <v>1176</v>
      </c>
      <c r="I2232">
        <v>31</v>
      </c>
      <c r="J2232">
        <v>0</v>
      </c>
      <c r="K2232" s="17" t="s">
        <v>5182</v>
      </c>
      <c r="L2232" s="1">
        <v>44648</v>
      </c>
      <c r="M2232">
        <v>740.35</v>
      </c>
      <c r="N2232" s="17" t="s">
        <v>437</v>
      </c>
      <c r="O2232">
        <v>213</v>
      </c>
      <c r="P2232" s="17" t="s">
        <v>438</v>
      </c>
      <c r="Q2232">
        <v>501</v>
      </c>
      <c r="R2232" s="17" t="s">
        <v>439</v>
      </c>
      <c r="S2232" s="17" t="s">
        <v>440</v>
      </c>
      <c r="T2232" s="17" t="s">
        <v>438</v>
      </c>
      <c r="U2232">
        <v>0</v>
      </c>
      <c r="V2232">
        <v>0</v>
      </c>
      <c r="W2232" s="17" t="s">
        <v>5183</v>
      </c>
      <c r="X2232" s="17" t="s">
        <v>442</v>
      </c>
      <c r="Y2232">
        <v>0</v>
      </c>
      <c r="Z2232" s="17" t="s">
        <v>486</v>
      </c>
      <c r="AA2232" s="17" t="s">
        <v>443</v>
      </c>
      <c r="AB2232" s="17" t="s">
        <v>444</v>
      </c>
      <c r="AC2232">
        <v>0</v>
      </c>
      <c r="AD2232">
        <v>0</v>
      </c>
      <c r="AE2232">
        <v>0</v>
      </c>
      <c r="AF2232">
        <v>2022</v>
      </c>
      <c r="AG2232" s="1">
        <v>44562</v>
      </c>
      <c r="AH2232" s="1">
        <v>44773</v>
      </c>
      <c r="AI2232" s="1">
        <v>44785</v>
      </c>
      <c r="AJ2232" s="17" t="s">
        <v>34</v>
      </c>
      <c r="AK2232" s="17" t="s">
        <v>35</v>
      </c>
      <c r="AL2232" s="17" t="s">
        <v>10388</v>
      </c>
      <c r="AM2232" s="17">
        <f>MONTH(EMPENHO[[#This Row],[data_empenho]])</f>
        <v>3</v>
      </c>
    </row>
    <row r="2233" spans="1:39" x14ac:dyDescent="0.25">
      <c r="A2233">
        <v>5</v>
      </c>
      <c r="B2233">
        <v>502</v>
      </c>
      <c r="C2233">
        <v>12</v>
      </c>
      <c r="D2233">
        <v>361</v>
      </c>
      <c r="E2233">
        <v>2</v>
      </c>
      <c r="F2233">
        <v>0</v>
      </c>
      <c r="G2233">
        <v>2031</v>
      </c>
      <c r="H2233" s="17" t="s">
        <v>1195</v>
      </c>
      <c r="I2233">
        <v>20</v>
      </c>
      <c r="J2233">
        <v>0</v>
      </c>
      <c r="K2233" s="17" t="s">
        <v>5184</v>
      </c>
      <c r="L2233" s="1">
        <v>44648</v>
      </c>
      <c r="M2233">
        <v>56.47</v>
      </c>
      <c r="N2233" s="17" t="s">
        <v>437</v>
      </c>
      <c r="O2233">
        <v>213</v>
      </c>
      <c r="P2233" s="17" t="s">
        <v>438</v>
      </c>
      <c r="Q2233">
        <v>0</v>
      </c>
      <c r="R2233" s="17" t="s">
        <v>439</v>
      </c>
      <c r="S2233" s="17" t="s">
        <v>440</v>
      </c>
      <c r="T2233" s="17" t="s">
        <v>438</v>
      </c>
      <c r="U2233">
        <v>0</v>
      </c>
      <c r="V2233">
        <v>0</v>
      </c>
      <c r="W2233" s="17" t="s">
        <v>5185</v>
      </c>
      <c r="X2233" s="17" t="s">
        <v>442</v>
      </c>
      <c r="Y2233">
        <v>0</v>
      </c>
      <c r="Z2233" s="17" t="s">
        <v>486</v>
      </c>
      <c r="AA2233" s="17" t="s">
        <v>443</v>
      </c>
      <c r="AB2233" s="17" t="s">
        <v>444</v>
      </c>
      <c r="AC2233">
        <v>0</v>
      </c>
      <c r="AD2233">
        <v>0</v>
      </c>
      <c r="AE2233">
        <v>0</v>
      </c>
      <c r="AF2233">
        <v>2022</v>
      </c>
      <c r="AG2233" s="1">
        <v>44562</v>
      </c>
      <c r="AH2233" s="1">
        <v>44773</v>
      </c>
      <c r="AI2233" s="1">
        <v>44785</v>
      </c>
      <c r="AJ2233" s="17" t="s">
        <v>34</v>
      </c>
      <c r="AK2233" s="17" t="s">
        <v>35</v>
      </c>
      <c r="AL2233" s="17" t="s">
        <v>10388</v>
      </c>
      <c r="AM2233" s="17">
        <f>MONTH(EMPENHO[[#This Row],[data_empenho]])</f>
        <v>3</v>
      </c>
    </row>
    <row r="2234" spans="1:39" x14ac:dyDescent="0.25">
      <c r="A2234">
        <v>5</v>
      </c>
      <c r="B2234">
        <v>502</v>
      </c>
      <c r="C2234">
        <v>12</v>
      </c>
      <c r="D2234">
        <v>365</v>
      </c>
      <c r="E2234">
        <v>2</v>
      </c>
      <c r="F2234">
        <v>0</v>
      </c>
      <c r="G2234">
        <v>2033</v>
      </c>
      <c r="H2234" s="17" t="s">
        <v>1173</v>
      </c>
      <c r="I2234">
        <v>31</v>
      </c>
      <c r="J2234">
        <v>0</v>
      </c>
      <c r="K2234" s="17" t="s">
        <v>5186</v>
      </c>
      <c r="L2234" s="1">
        <v>44648</v>
      </c>
      <c r="M2234">
        <v>1362.16</v>
      </c>
      <c r="N2234" s="17" t="s">
        <v>437</v>
      </c>
      <c r="O2234">
        <v>213</v>
      </c>
      <c r="P2234" s="17" t="s">
        <v>438</v>
      </c>
      <c r="Q2234">
        <v>501</v>
      </c>
      <c r="R2234" s="17" t="s">
        <v>439</v>
      </c>
      <c r="S2234" s="17" t="s">
        <v>440</v>
      </c>
      <c r="T2234" s="17" t="s">
        <v>438</v>
      </c>
      <c r="U2234">
        <v>0</v>
      </c>
      <c r="V2234">
        <v>0</v>
      </c>
      <c r="W2234" s="17" t="s">
        <v>5187</v>
      </c>
      <c r="X2234" s="17" t="s">
        <v>442</v>
      </c>
      <c r="Y2234">
        <v>0</v>
      </c>
      <c r="Z2234" s="17" t="s">
        <v>486</v>
      </c>
      <c r="AA2234" s="17" t="s">
        <v>443</v>
      </c>
      <c r="AB2234" s="17" t="s">
        <v>444</v>
      </c>
      <c r="AC2234">
        <v>0</v>
      </c>
      <c r="AD2234">
        <v>0</v>
      </c>
      <c r="AE2234">
        <v>0</v>
      </c>
      <c r="AF2234">
        <v>2022</v>
      </c>
      <c r="AG2234" s="1">
        <v>44562</v>
      </c>
      <c r="AH2234" s="1">
        <v>44773</v>
      </c>
      <c r="AI2234" s="1">
        <v>44785</v>
      </c>
      <c r="AJ2234" s="17" t="s">
        <v>34</v>
      </c>
      <c r="AK2234" s="17" t="s">
        <v>35</v>
      </c>
      <c r="AL2234" s="17" t="s">
        <v>10388</v>
      </c>
      <c r="AM2234" s="17">
        <f>MONTH(EMPENHO[[#This Row],[data_empenho]])</f>
        <v>3</v>
      </c>
    </row>
    <row r="2235" spans="1:39" x14ac:dyDescent="0.25">
      <c r="A2235">
        <v>5</v>
      </c>
      <c r="B2235">
        <v>502</v>
      </c>
      <c r="C2235">
        <v>12</v>
      </c>
      <c r="D2235">
        <v>365</v>
      </c>
      <c r="E2235">
        <v>2</v>
      </c>
      <c r="F2235">
        <v>0</v>
      </c>
      <c r="G2235">
        <v>2033</v>
      </c>
      <c r="H2235" s="17" t="s">
        <v>1181</v>
      </c>
      <c r="I2235">
        <v>31</v>
      </c>
      <c r="J2235">
        <v>0</v>
      </c>
      <c r="K2235" s="17" t="s">
        <v>5188</v>
      </c>
      <c r="L2235" s="1">
        <v>44648</v>
      </c>
      <c r="M2235">
        <v>408.65</v>
      </c>
      <c r="N2235" s="17" t="s">
        <v>437</v>
      </c>
      <c r="O2235">
        <v>213</v>
      </c>
      <c r="P2235" s="17" t="s">
        <v>438</v>
      </c>
      <c r="Q2235">
        <v>501</v>
      </c>
      <c r="R2235" s="17" t="s">
        <v>439</v>
      </c>
      <c r="S2235" s="17" t="s">
        <v>440</v>
      </c>
      <c r="T2235" s="17" t="s">
        <v>438</v>
      </c>
      <c r="U2235">
        <v>0</v>
      </c>
      <c r="V2235">
        <v>0</v>
      </c>
      <c r="W2235" s="17" t="s">
        <v>5189</v>
      </c>
      <c r="X2235" s="17" t="s">
        <v>442</v>
      </c>
      <c r="Y2235">
        <v>0</v>
      </c>
      <c r="Z2235" s="17" t="s">
        <v>486</v>
      </c>
      <c r="AA2235" s="17" t="s">
        <v>443</v>
      </c>
      <c r="AB2235" s="17" t="s">
        <v>444</v>
      </c>
      <c r="AC2235">
        <v>0</v>
      </c>
      <c r="AD2235">
        <v>0</v>
      </c>
      <c r="AE2235">
        <v>0</v>
      </c>
      <c r="AF2235">
        <v>2022</v>
      </c>
      <c r="AG2235" s="1">
        <v>44562</v>
      </c>
      <c r="AH2235" s="1">
        <v>44773</v>
      </c>
      <c r="AI2235" s="1">
        <v>44785</v>
      </c>
      <c r="AJ2235" s="17" t="s">
        <v>34</v>
      </c>
      <c r="AK2235" s="17" t="s">
        <v>35</v>
      </c>
      <c r="AL2235" s="17" t="s">
        <v>10388</v>
      </c>
      <c r="AM2235" s="17">
        <f>MONTH(EMPENHO[[#This Row],[data_empenho]])</f>
        <v>3</v>
      </c>
    </row>
    <row r="2236" spans="1:39" x14ac:dyDescent="0.25">
      <c r="A2236">
        <v>5</v>
      </c>
      <c r="B2236">
        <v>502</v>
      </c>
      <c r="C2236">
        <v>12</v>
      </c>
      <c r="D2236">
        <v>365</v>
      </c>
      <c r="E2236">
        <v>2</v>
      </c>
      <c r="F2236">
        <v>0</v>
      </c>
      <c r="G2236">
        <v>2033</v>
      </c>
      <c r="H2236" s="17" t="s">
        <v>1173</v>
      </c>
      <c r="I2236">
        <v>31</v>
      </c>
      <c r="J2236">
        <v>0</v>
      </c>
      <c r="K2236" s="17" t="s">
        <v>5190</v>
      </c>
      <c r="L2236" s="1">
        <v>44648</v>
      </c>
      <c r="M2236">
        <v>16893.93</v>
      </c>
      <c r="N2236" s="17" t="s">
        <v>437</v>
      </c>
      <c r="O2236">
        <v>213</v>
      </c>
      <c r="P2236" s="17" t="s">
        <v>438</v>
      </c>
      <c r="Q2236">
        <v>501</v>
      </c>
      <c r="R2236" s="17" t="s">
        <v>439</v>
      </c>
      <c r="S2236" s="17" t="s">
        <v>440</v>
      </c>
      <c r="T2236" s="17" t="s">
        <v>438</v>
      </c>
      <c r="U2236">
        <v>0</v>
      </c>
      <c r="V2236">
        <v>0</v>
      </c>
      <c r="W2236" s="17" t="s">
        <v>5191</v>
      </c>
      <c r="X2236" s="17" t="s">
        <v>442</v>
      </c>
      <c r="Y2236">
        <v>0</v>
      </c>
      <c r="Z2236" s="17" t="s">
        <v>486</v>
      </c>
      <c r="AA2236" s="17" t="s">
        <v>443</v>
      </c>
      <c r="AB2236" s="17" t="s">
        <v>444</v>
      </c>
      <c r="AC2236">
        <v>0</v>
      </c>
      <c r="AD2236">
        <v>0</v>
      </c>
      <c r="AE2236">
        <v>0</v>
      </c>
      <c r="AF2236">
        <v>2022</v>
      </c>
      <c r="AG2236" s="1">
        <v>44562</v>
      </c>
      <c r="AH2236" s="1">
        <v>44773</v>
      </c>
      <c r="AI2236" s="1">
        <v>44785</v>
      </c>
      <c r="AJ2236" s="17" t="s">
        <v>34</v>
      </c>
      <c r="AK2236" s="17" t="s">
        <v>35</v>
      </c>
      <c r="AL2236" s="17" t="s">
        <v>10388</v>
      </c>
      <c r="AM2236" s="17">
        <f>MONTH(EMPENHO[[#This Row],[data_empenho]])</f>
        <v>3</v>
      </c>
    </row>
    <row r="2237" spans="1:39" x14ac:dyDescent="0.25">
      <c r="A2237">
        <v>5</v>
      </c>
      <c r="B2237">
        <v>502</v>
      </c>
      <c r="C2237">
        <v>12</v>
      </c>
      <c r="D2237">
        <v>365</v>
      </c>
      <c r="E2237">
        <v>2</v>
      </c>
      <c r="F2237">
        <v>0</v>
      </c>
      <c r="G2237">
        <v>2033</v>
      </c>
      <c r="H2237" s="17" t="s">
        <v>1568</v>
      </c>
      <c r="I2237">
        <v>20</v>
      </c>
      <c r="J2237">
        <v>0</v>
      </c>
      <c r="K2237" s="17" t="s">
        <v>5192</v>
      </c>
      <c r="L2237" s="1">
        <v>44648</v>
      </c>
      <c r="M2237">
        <v>509.02</v>
      </c>
      <c r="N2237" s="17" t="s">
        <v>437</v>
      </c>
      <c r="O2237">
        <v>213</v>
      </c>
      <c r="P2237" s="17" t="s">
        <v>438</v>
      </c>
      <c r="Q2237">
        <v>0</v>
      </c>
      <c r="R2237" s="17" t="s">
        <v>439</v>
      </c>
      <c r="S2237" s="17" t="s">
        <v>440</v>
      </c>
      <c r="T2237" s="17" t="s">
        <v>438</v>
      </c>
      <c r="U2237">
        <v>0</v>
      </c>
      <c r="V2237">
        <v>0</v>
      </c>
      <c r="W2237" s="17" t="s">
        <v>5193</v>
      </c>
      <c r="X2237" s="17" t="s">
        <v>442</v>
      </c>
      <c r="Y2237">
        <v>0</v>
      </c>
      <c r="Z2237" s="17" t="s">
        <v>486</v>
      </c>
      <c r="AA2237" s="17" t="s">
        <v>443</v>
      </c>
      <c r="AB2237" s="17" t="s">
        <v>444</v>
      </c>
      <c r="AC2237">
        <v>0</v>
      </c>
      <c r="AD2237">
        <v>0</v>
      </c>
      <c r="AE2237">
        <v>0</v>
      </c>
      <c r="AF2237">
        <v>2022</v>
      </c>
      <c r="AG2237" s="1">
        <v>44562</v>
      </c>
      <c r="AH2237" s="1">
        <v>44773</v>
      </c>
      <c r="AI2237" s="1">
        <v>44785</v>
      </c>
      <c r="AJ2237" s="17" t="s">
        <v>34</v>
      </c>
      <c r="AK2237" s="17" t="s">
        <v>35</v>
      </c>
      <c r="AL2237" s="17" t="s">
        <v>10388</v>
      </c>
      <c r="AM2237" s="17">
        <f>MONTH(EMPENHO[[#This Row],[data_empenho]])</f>
        <v>3</v>
      </c>
    </row>
    <row r="2238" spans="1:39" x14ac:dyDescent="0.25">
      <c r="A2238">
        <v>5</v>
      </c>
      <c r="B2238">
        <v>502</v>
      </c>
      <c r="C2238">
        <v>12</v>
      </c>
      <c r="D2238">
        <v>365</v>
      </c>
      <c r="E2238">
        <v>2</v>
      </c>
      <c r="F2238">
        <v>0</v>
      </c>
      <c r="G2238">
        <v>2033</v>
      </c>
      <c r="H2238" s="17" t="s">
        <v>1184</v>
      </c>
      <c r="I2238">
        <v>31</v>
      </c>
      <c r="J2238">
        <v>0</v>
      </c>
      <c r="K2238" s="17" t="s">
        <v>5194</v>
      </c>
      <c r="L2238" s="1">
        <v>44648</v>
      </c>
      <c r="M2238">
        <v>622.13</v>
      </c>
      <c r="N2238" s="17" t="s">
        <v>437</v>
      </c>
      <c r="O2238">
        <v>213</v>
      </c>
      <c r="P2238" s="17" t="s">
        <v>438</v>
      </c>
      <c r="Q2238">
        <v>501</v>
      </c>
      <c r="R2238" s="17" t="s">
        <v>439</v>
      </c>
      <c r="S2238" s="17" t="s">
        <v>440</v>
      </c>
      <c r="T2238" s="17" t="s">
        <v>438</v>
      </c>
      <c r="U2238">
        <v>0</v>
      </c>
      <c r="V2238">
        <v>0</v>
      </c>
      <c r="W2238" s="17" t="s">
        <v>5195</v>
      </c>
      <c r="X2238" s="17" t="s">
        <v>442</v>
      </c>
      <c r="Y2238">
        <v>0</v>
      </c>
      <c r="Z2238" s="17" t="s">
        <v>486</v>
      </c>
      <c r="AA2238" s="17" t="s">
        <v>443</v>
      </c>
      <c r="AB2238" s="17" t="s">
        <v>444</v>
      </c>
      <c r="AC2238">
        <v>0</v>
      </c>
      <c r="AD2238">
        <v>0</v>
      </c>
      <c r="AE2238">
        <v>0</v>
      </c>
      <c r="AF2238">
        <v>2022</v>
      </c>
      <c r="AG2238" s="1">
        <v>44562</v>
      </c>
      <c r="AH2238" s="1">
        <v>44773</v>
      </c>
      <c r="AI2238" s="1">
        <v>44785</v>
      </c>
      <c r="AJ2238" s="17" t="s">
        <v>34</v>
      </c>
      <c r="AK2238" s="17" t="s">
        <v>35</v>
      </c>
      <c r="AL2238" s="17" t="s">
        <v>10388</v>
      </c>
      <c r="AM2238" s="17">
        <f>MONTH(EMPENHO[[#This Row],[data_empenho]])</f>
        <v>3</v>
      </c>
    </row>
    <row r="2239" spans="1:39" x14ac:dyDescent="0.25">
      <c r="A2239">
        <v>5</v>
      </c>
      <c r="B2239">
        <v>502</v>
      </c>
      <c r="C2239">
        <v>12</v>
      </c>
      <c r="D2239">
        <v>365</v>
      </c>
      <c r="E2239">
        <v>2</v>
      </c>
      <c r="F2239">
        <v>0</v>
      </c>
      <c r="G2239">
        <v>2033</v>
      </c>
      <c r="H2239" s="17" t="s">
        <v>1176</v>
      </c>
      <c r="I2239">
        <v>31</v>
      </c>
      <c r="J2239">
        <v>0</v>
      </c>
      <c r="K2239" s="17" t="s">
        <v>5196</v>
      </c>
      <c r="L2239" s="1">
        <v>44648</v>
      </c>
      <c r="M2239">
        <v>587.69000000000005</v>
      </c>
      <c r="N2239" s="17" t="s">
        <v>437</v>
      </c>
      <c r="O2239">
        <v>213</v>
      </c>
      <c r="P2239" s="17" t="s">
        <v>438</v>
      </c>
      <c r="Q2239">
        <v>501</v>
      </c>
      <c r="R2239" s="17" t="s">
        <v>439</v>
      </c>
      <c r="S2239" s="17" t="s">
        <v>440</v>
      </c>
      <c r="T2239" s="17" t="s">
        <v>438</v>
      </c>
      <c r="U2239">
        <v>0</v>
      </c>
      <c r="V2239">
        <v>0</v>
      </c>
      <c r="W2239" s="17" t="s">
        <v>5197</v>
      </c>
      <c r="X2239" s="17" t="s">
        <v>442</v>
      </c>
      <c r="Y2239">
        <v>0</v>
      </c>
      <c r="Z2239" s="17" t="s">
        <v>486</v>
      </c>
      <c r="AA2239" s="17" t="s">
        <v>443</v>
      </c>
      <c r="AB2239" s="17" t="s">
        <v>444</v>
      </c>
      <c r="AC2239">
        <v>0</v>
      </c>
      <c r="AD2239">
        <v>0</v>
      </c>
      <c r="AE2239">
        <v>0</v>
      </c>
      <c r="AF2239">
        <v>2022</v>
      </c>
      <c r="AG2239" s="1">
        <v>44562</v>
      </c>
      <c r="AH2239" s="1">
        <v>44773</v>
      </c>
      <c r="AI2239" s="1">
        <v>44785</v>
      </c>
      <c r="AJ2239" s="17" t="s">
        <v>34</v>
      </c>
      <c r="AK2239" s="17" t="s">
        <v>35</v>
      </c>
      <c r="AL2239" s="17" t="s">
        <v>10388</v>
      </c>
      <c r="AM2239" s="17">
        <f>MONTH(EMPENHO[[#This Row],[data_empenho]])</f>
        <v>3</v>
      </c>
    </row>
    <row r="2240" spans="1:39" x14ac:dyDescent="0.25">
      <c r="A2240">
        <v>5</v>
      </c>
      <c r="B2240">
        <v>502</v>
      </c>
      <c r="C2240">
        <v>12</v>
      </c>
      <c r="D2240">
        <v>365</v>
      </c>
      <c r="E2240">
        <v>2</v>
      </c>
      <c r="F2240">
        <v>0</v>
      </c>
      <c r="G2240">
        <v>2033</v>
      </c>
      <c r="H2240" s="17" t="s">
        <v>1213</v>
      </c>
      <c r="I2240">
        <v>20</v>
      </c>
      <c r="J2240">
        <v>0</v>
      </c>
      <c r="K2240" s="17" t="s">
        <v>5198</v>
      </c>
      <c r="L2240" s="1">
        <v>44648</v>
      </c>
      <c r="M2240">
        <v>138.63</v>
      </c>
      <c r="N2240" s="17" t="s">
        <v>437</v>
      </c>
      <c r="O2240">
        <v>213</v>
      </c>
      <c r="P2240" s="17" t="s">
        <v>438</v>
      </c>
      <c r="Q2240">
        <v>0</v>
      </c>
      <c r="R2240" s="17" t="s">
        <v>439</v>
      </c>
      <c r="S2240" s="17" t="s">
        <v>440</v>
      </c>
      <c r="T2240" s="17" t="s">
        <v>438</v>
      </c>
      <c r="U2240">
        <v>0</v>
      </c>
      <c r="V2240">
        <v>0</v>
      </c>
      <c r="W2240" s="17" t="s">
        <v>5199</v>
      </c>
      <c r="X2240" s="17" t="s">
        <v>442</v>
      </c>
      <c r="Y2240">
        <v>0</v>
      </c>
      <c r="Z2240" s="17" t="s">
        <v>486</v>
      </c>
      <c r="AA2240" s="17" t="s">
        <v>443</v>
      </c>
      <c r="AB2240" s="17" t="s">
        <v>444</v>
      </c>
      <c r="AC2240">
        <v>0</v>
      </c>
      <c r="AD2240">
        <v>0</v>
      </c>
      <c r="AE2240">
        <v>0</v>
      </c>
      <c r="AF2240">
        <v>2022</v>
      </c>
      <c r="AG2240" s="1">
        <v>44562</v>
      </c>
      <c r="AH2240" s="1">
        <v>44773</v>
      </c>
      <c r="AI2240" s="1">
        <v>44785</v>
      </c>
      <c r="AJ2240" s="17" t="s">
        <v>34</v>
      </c>
      <c r="AK2240" s="17" t="s">
        <v>35</v>
      </c>
      <c r="AL2240" s="17" t="s">
        <v>10388</v>
      </c>
      <c r="AM2240" s="17">
        <f>MONTH(EMPENHO[[#This Row],[data_empenho]])</f>
        <v>3</v>
      </c>
    </row>
    <row r="2241" spans="1:39" x14ac:dyDescent="0.25">
      <c r="A2241">
        <v>5</v>
      </c>
      <c r="B2241">
        <v>502</v>
      </c>
      <c r="C2241">
        <v>12</v>
      </c>
      <c r="D2241">
        <v>365</v>
      </c>
      <c r="E2241">
        <v>2</v>
      </c>
      <c r="F2241">
        <v>0</v>
      </c>
      <c r="G2241">
        <v>2033</v>
      </c>
      <c r="H2241" s="17" t="s">
        <v>1568</v>
      </c>
      <c r="I2241">
        <v>20</v>
      </c>
      <c r="J2241">
        <v>0</v>
      </c>
      <c r="K2241" s="17" t="s">
        <v>5200</v>
      </c>
      <c r="L2241" s="1">
        <v>44648</v>
      </c>
      <c r="M2241">
        <v>1866.4</v>
      </c>
      <c r="N2241" s="17" t="s">
        <v>437</v>
      </c>
      <c r="O2241">
        <v>213</v>
      </c>
      <c r="P2241" s="17" t="s">
        <v>438</v>
      </c>
      <c r="Q2241">
        <v>0</v>
      </c>
      <c r="R2241" s="17" t="s">
        <v>439</v>
      </c>
      <c r="S2241" s="17" t="s">
        <v>440</v>
      </c>
      <c r="T2241" s="17" t="s">
        <v>438</v>
      </c>
      <c r="U2241">
        <v>0</v>
      </c>
      <c r="V2241">
        <v>0</v>
      </c>
      <c r="W2241" s="17" t="s">
        <v>5201</v>
      </c>
      <c r="X2241" s="17" t="s">
        <v>442</v>
      </c>
      <c r="Y2241">
        <v>0</v>
      </c>
      <c r="Z2241" s="17" t="s">
        <v>486</v>
      </c>
      <c r="AA2241" s="17" t="s">
        <v>443</v>
      </c>
      <c r="AB2241" s="17" t="s">
        <v>444</v>
      </c>
      <c r="AC2241">
        <v>0</v>
      </c>
      <c r="AD2241">
        <v>0</v>
      </c>
      <c r="AE2241">
        <v>0</v>
      </c>
      <c r="AF2241">
        <v>2022</v>
      </c>
      <c r="AG2241" s="1">
        <v>44562</v>
      </c>
      <c r="AH2241" s="1">
        <v>44773</v>
      </c>
      <c r="AI2241" s="1">
        <v>44785</v>
      </c>
      <c r="AJ2241" s="17" t="s">
        <v>34</v>
      </c>
      <c r="AK2241" s="17" t="s">
        <v>35</v>
      </c>
      <c r="AL2241" s="17" t="s">
        <v>10388</v>
      </c>
      <c r="AM2241" s="17">
        <f>MONTH(EMPENHO[[#This Row],[data_empenho]])</f>
        <v>3</v>
      </c>
    </row>
    <row r="2242" spans="1:39" x14ac:dyDescent="0.25">
      <c r="A2242">
        <v>6</v>
      </c>
      <c r="B2242">
        <v>601</v>
      </c>
      <c r="C2242">
        <v>4</v>
      </c>
      <c r="D2242">
        <v>122</v>
      </c>
      <c r="E2242">
        <v>1</v>
      </c>
      <c r="F2242">
        <v>0</v>
      </c>
      <c r="G2242">
        <v>2072</v>
      </c>
      <c r="H2242" s="17" t="s">
        <v>1173</v>
      </c>
      <c r="I2242">
        <v>1</v>
      </c>
      <c r="J2242">
        <v>0</v>
      </c>
      <c r="K2242" s="17" t="s">
        <v>5202</v>
      </c>
      <c r="L2242" s="1">
        <v>44648</v>
      </c>
      <c r="M2242">
        <v>23109.95</v>
      </c>
      <c r="N2242" s="17" t="s">
        <v>437</v>
      </c>
      <c r="O2242">
        <v>213</v>
      </c>
      <c r="P2242" s="17" t="s">
        <v>438</v>
      </c>
      <c r="Q2242">
        <v>0</v>
      </c>
      <c r="R2242" s="17" t="s">
        <v>439</v>
      </c>
      <c r="S2242" s="17" t="s">
        <v>440</v>
      </c>
      <c r="T2242" s="17" t="s">
        <v>438</v>
      </c>
      <c r="U2242">
        <v>0</v>
      </c>
      <c r="V2242">
        <v>0</v>
      </c>
      <c r="W2242" s="17" t="s">
        <v>5203</v>
      </c>
      <c r="X2242" s="17" t="s">
        <v>442</v>
      </c>
      <c r="Y2242">
        <v>0</v>
      </c>
      <c r="Z2242" s="17" t="s">
        <v>486</v>
      </c>
      <c r="AA2242" s="17" t="s">
        <v>443</v>
      </c>
      <c r="AB2242" s="17" t="s">
        <v>444</v>
      </c>
      <c r="AC2242">
        <v>0</v>
      </c>
      <c r="AD2242">
        <v>0</v>
      </c>
      <c r="AE2242">
        <v>0</v>
      </c>
      <c r="AF2242">
        <v>2022</v>
      </c>
      <c r="AG2242" s="1">
        <v>44562</v>
      </c>
      <c r="AH2242" s="1">
        <v>44773</v>
      </c>
      <c r="AI2242" s="1">
        <v>44785</v>
      </c>
      <c r="AJ2242" s="17" t="s">
        <v>34</v>
      </c>
      <c r="AK2242" s="17" t="s">
        <v>35</v>
      </c>
      <c r="AL2242" s="17" t="s">
        <v>10388</v>
      </c>
      <c r="AM2242" s="17">
        <f>MONTH(EMPENHO[[#This Row],[data_empenho]])</f>
        <v>3</v>
      </c>
    </row>
    <row r="2243" spans="1:39" x14ac:dyDescent="0.25">
      <c r="A2243">
        <v>6</v>
      </c>
      <c r="B2243">
        <v>601</v>
      </c>
      <c r="C2243">
        <v>4</v>
      </c>
      <c r="D2243">
        <v>122</v>
      </c>
      <c r="E2243">
        <v>1</v>
      </c>
      <c r="F2243">
        <v>0</v>
      </c>
      <c r="G2243">
        <v>2072</v>
      </c>
      <c r="H2243" s="17" t="s">
        <v>1181</v>
      </c>
      <c r="I2243">
        <v>1</v>
      </c>
      <c r="J2243">
        <v>0</v>
      </c>
      <c r="K2243" s="17" t="s">
        <v>5204</v>
      </c>
      <c r="L2243" s="1">
        <v>44648</v>
      </c>
      <c r="M2243">
        <v>4477.16</v>
      </c>
      <c r="N2243" s="17" t="s">
        <v>437</v>
      </c>
      <c r="O2243">
        <v>213</v>
      </c>
      <c r="P2243" s="17" t="s">
        <v>438</v>
      </c>
      <c r="Q2243">
        <v>0</v>
      </c>
      <c r="R2243" s="17" t="s">
        <v>439</v>
      </c>
      <c r="S2243" s="17" t="s">
        <v>440</v>
      </c>
      <c r="T2243" s="17" t="s">
        <v>438</v>
      </c>
      <c r="U2243">
        <v>0</v>
      </c>
      <c r="V2243">
        <v>0</v>
      </c>
      <c r="W2243" s="17" t="s">
        <v>5205</v>
      </c>
      <c r="X2243" s="17" t="s">
        <v>442</v>
      </c>
      <c r="Y2243">
        <v>0</v>
      </c>
      <c r="Z2243" s="17" t="s">
        <v>486</v>
      </c>
      <c r="AA2243" s="17" t="s">
        <v>443</v>
      </c>
      <c r="AB2243" s="17" t="s">
        <v>444</v>
      </c>
      <c r="AC2243">
        <v>0</v>
      </c>
      <c r="AD2243">
        <v>0</v>
      </c>
      <c r="AE2243">
        <v>0</v>
      </c>
      <c r="AF2243">
        <v>2022</v>
      </c>
      <c r="AG2243" s="1">
        <v>44562</v>
      </c>
      <c r="AH2243" s="1">
        <v>44773</v>
      </c>
      <c r="AI2243" s="1">
        <v>44785</v>
      </c>
      <c r="AJ2243" s="17" t="s">
        <v>34</v>
      </c>
      <c r="AK2243" s="17" t="s">
        <v>35</v>
      </c>
      <c r="AL2243" s="17" t="s">
        <v>10388</v>
      </c>
      <c r="AM2243" s="17">
        <f>MONTH(EMPENHO[[#This Row],[data_empenho]])</f>
        <v>3</v>
      </c>
    </row>
    <row r="2244" spans="1:39" x14ac:dyDescent="0.25">
      <c r="A2244">
        <v>6</v>
      </c>
      <c r="B2244">
        <v>601</v>
      </c>
      <c r="C2244">
        <v>4</v>
      </c>
      <c r="D2244">
        <v>122</v>
      </c>
      <c r="E2244">
        <v>1</v>
      </c>
      <c r="F2244">
        <v>0</v>
      </c>
      <c r="G2244">
        <v>2072</v>
      </c>
      <c r="H2244" s="17" t="s">
        <v>1173</v>
      </c>
      <c r="I2244">
        <v>1</v>
      </c>
      <c r="J2244">
        <v>0</v>
      </c>
      <c r="K2244" s="17" t="s">
        <v>5206</v>
      </c>
      <c r="L2244" s="1">
        <v>44648</v>
      </c>
      <c r="M2244">
        <v>328.58</v>
      </c>
      <c r="N2244" s="17" t="s">
        <v>437</v>
      </c>
      <c r="O2244">
        <v>213</v>
      </c>
      <c r="P2244" s="17" t="s">
        <v>438</v>
      </c>
      <c r="Q2244">
        <v>0</v>
      </c>
      <c r="R2244" s="17" t="s">
        <v>439</v>
      </c>
      <c r="S2244" s="17" t="s">
        <v>440</v>
      </c>
      <c r="T2244" s="17" t="s">
        <v>438</v>
      </c>
      <c r="U2244">
        <v>0</v>
      </c>
      <c r="V2244">
        <v>0</v>
      </c>
      <c r="W2244" s="17" t="s">
        <v>5207</v>
      </c>
      <c r="X2244" s="17" t="s">
        <v>442</v>
      </c>
      <c r="Y2244">
        <v>0</v>
      </c>
      <c r="Z2244" s="17" t="s">
        <v>486</v>
      </c>
      <c r="AA2244" s="17" t="s">
        <v>443</v>
      </c>
      <c r="AB2244" s="17" t="s">
        <v>444</v>
      </c>
      <c r="AC2244">
        <v>0</v>
      </c>
      <c r="AD2244">
        <v>0</v>
      </c>
      <c r="AE2244">
        <v>0</v>
      </c>
      <c r="AF2244">
        <v>2022</v>
      </c>
      <c r="AG2244" s="1">
        <v>44562</v>
      </c>
      <c r="AH2244" s="1">
        <v>44773</v>
      </c>
      <c r="AI2244" s="1">
        <v>44785</v>
      </c>
      <c r="AJ2244" s="17" t="s">
        <v>34</v>
      </c>
      <c r="AK2244" s="17" t="s">
        <v>35</v>
      </c>
      <c r="AL2244" s="17" t="s">
        <v>10388</v>
      </c>
      <c r="AM2244" s="17">
        <f>MONTH(EMPENHO[[#This Row],[data_empenho]])</f>
        <v>3</v>
      </c>
    </row>
    <row r="2245" spans="1:39" x14ac:dyDescent="0.25">
      <c r="A2245">
        <v>8</v>
      </c>
      <c r="B2245">
        <v>801</v>
      </c>
      <c r="C2245">
        <v>10</v>
      </c>
      <c r="D2245">
        <v>301</v>
      </c>
      <c r="E2245">
        <v>6</v>
      </c>
      <c r="F2245">
        <v>0</v>
      </c>
      <c r="G2245">
        <v>2105</v>
      </c>
      <c r="H2245" s="17" t="s">
        <v>1218</v>
      </c>
      <c r="I2245">
        <v>40</v>
      </c>
      <c r="J2245">
        <v>0</v>
      </c>
      <c r="K2245" s="17" t="s">
        <v>5208</v>
      </c>
      <c r="L2245" s="1">
        <v>44648</v>
      </c>
      <c r="M2245">
        <v>270.35000000000002</v>
      </c>
      <c r="N2245" s="17" t="s">
        <v>437</v>
      </c>
      <c r="O2245">
        <v>213</v>
      </c>
      <c r="P2245" s="17" t="s">
        <v>438</v>
      </c>
      <c r="Q2245">
        <v>0</v>
      </c>
      <c r="R2245" s="17" t="s">
        <v>439</v>
      </c>
      <c r="S2245" s="17" t="s">
        <v>440</v>
      </c>
      <c r="T2245" s="17" t="s">
        <v>438</v>
      </c>
      <c r="U2245">
        <v>0</v>
      </c>
      <c r="V2245">
        <v>0</v>
      </c>
      <c r="W2245" s="17" t="s">
        <v>5209</v>
      </c>
      <c r="X2245" s="17" t="s">
        <v>442</v>
      </c>
      <c r="Y2245">
        <v>0</v>
      </c>
      <c r="Z2245" s="17" t="s">
        <v>486</v>
      </c>
      <c r="AA2245" s="17" t="s">
        <v>443</v>
      </c>
      <c r="AB2245" s="17" t="s">
        <v>444</v>
      </c>
      <c r="AC2245">
        <v>0</v>
      </c>
      <c r="AD2245">
        <v>0</v>
      </c>
      <c r="AE2245">
        <v>0</v>
      </c>
      <c r="AF2245">
        <v>2022</v>
      </c>
      <c r="AG2245" s="1">
        <v>44562</v>
      </c>
      <c r="AH2245" s="1">
        <v>44773</v>
      </c>
      <c r="AI2245" s="1">
        <v>44785</v>
      </c>
      <c r="AJ2245" s="17" t="s">
        <v>34</v>
      </c>
      <c r="AK2245" s="17" t="s">
        <v>35</v>
      </c>
      <c r="AL2245" s="17" t="s">
        <v>10388</v>
      </c>
      <c r="AM2245" s="17">
        <f>MONTH(EMPENHO[[#This Row],[data_empenho]])</f>
        <v>3</v>
      </c>
    </row>
    <row r="2246" spans="1:39" x14ac:dyDescent="0.25">
      <c r="A2246">
        <v>6</v>
      </c>
      <c r="B2246">
        <v>601</v>
      </c>
      <c r="C2246">
        <v>4</v>
      </c>
      <c r="D2246">
        <v>122</v>
      </c>
      <c r="E2246">
        <v>1</v>
      </c>
      <c r="F2246">
        <v>0</v>
      </c>
      <c r="G2246">
        <v>2072</v>
      </c>
      <c r="H2246" s="17" t="s">
        <v>1184</v>
      </c>
      <c r="I2246">
        <v>1</v>
      </c>
      <c r="J2246">
        <v>0</v>
      </c>
      <c r="K2246" s="17" t="s">
        <v>5210</v>
      </c>
      <c r="L2246" s="1">
        <v>44648</v>
      </c>
      <c r="M2246">
        <v>809.05</v>
      </c>
      <c r="N2246" s="17" t="s">
        <v>437</v>
      </c>
      <c r="O2246">
        <v>213</v>
      </c>
      <c r="P2246" s="17" t="s">
        <v>438</v>
      </c>
      <c r="Q2246">
        <v>0</v>
      </c>
      <c r="R2246" s="17" t="s">
        <v>439</v>
      </c>
      <c r="S2246" s="17" t="s">
        <v>440</v>
      </c>
      <c r="T2246" s="17" t="s">
        <v>438</v>
      </c>
      <c r="U2246">
        <v>0</v>
      </c>
      <c r="V2246">
        <v>0</v>
      </c>
      <c r="W2246" s="17" t="s">
        <v>5211</v>
      </c>
      <c r="X2246" s="17" t="s">
        <v>442</v>
      </c>
      <c r="Y2246">
        <v>0</v>
      </c>
      <c r="Z2246" s="17" t="s">
        <v>486</v>
      </c>
      <c r="AA2246" s="17" t="s">
        <v>443</v>
      </c>
      <c r="AB2246" s="17" t="s">
        <v>444</v>
      </c>
      <c r="AC2246">
        <v>0</v>
      </c>
      <c r="AD2246">
        <v>0</v>
      </c>
      <c r="AE2246">
        <v>0</v>
      </c>
      <c r="AF2246">
        <v>2022</v>
      </c>
      <c r="AG2246" s="1">
        <v>44562</v>
      </c>
      <c r="AH2246" s="1">
        <v>44773</v>
      </c>
      <c r="AI2246" s="1">
        <v>44785</v>
      </c>
      <c r="AJ2246" s="17" t="s">
        <v>34</v>
      </c>
      <c r="AK2246" s="17" t="s">
        <v>35</v>
      </c>
      <c r="AL2246" s="17" t="s">
        <v>10388</v>
      </c>
      <c r="AM2246" s="17">
        <f>MONTH(EMPENHO[[#This Row],[data_empenho]])</f>
        <v>3</v>
      </c>
    </row>
    <row r="2247" spans="1:39" x14ac:dyDescent="0.25">
      <c r="A2247">
        <v>6</v>
      </c>
      <c r="B2247">
        <v>601</v>
      </c>
      <c r="C2247">
        <v>4</v>
      </c>
      <c r="D2247">
        <v>122</v>
      </c>
      <c r="E2247">
        <v>1</v>
      </c>
      <c r="F2247">
        <v>0</v>
      </c>
      <c r="G2247">
        <v>2072</v>
      </c>
      <c r="H2247" s="17" t="s">
        <v>1176</v>
      </c>
      <c r="I2247">
        <v>1</v>
      </c>
      <c r="J2247">
        <v>0</v>
      </c>
      <c r="K2247" s="17" t="s">
        <v>5212</v>
      </c>
      <c r="L2247" s="1">
        <v>44648</v>
      </c>
      <c r="M2247">
        <v>937.14</v>
      </c>
      <c r="N2247" s="17" t="s">
        <v>437</v>
      </c>
      <c r="O2247">
        <v>213</v>
      </c>
      <c r="P2247" s="17" t="s">
        <v>438</v>
      </c>
      <c r="Q2247">
        <v>0</v>
      </c>
      <c r="R2247" s="17" t="s">
        <v>439</v>
      </c>
      <c r="S2247" s="17" t="s">
        <v>440</v>
      </c>
      <c r="T2247" s="17" t="s">
        <v>438</v>
      </c>
      <c r="U2247">
        <v>0</v>
      </c>
      <c r="V2247">
        <v>0</v>
      </c>
      <c r="W2247" s="17" t="s">
        <v>5213</v>
      </c>
      <c r="X2247" s="17" t="s">
        <v>442</v>
      </c>
      <c r="Y2247">
        <v>0</v>
      </c>
      <c r="Z2247" s="17" t="s">
        <v>486</v>
      </c>
      <c r="AA2247" s="17" t="s">
        <v>443</v>
      </c>
      <c r="AB2247" s="17" t="s">
        <v>444</v>
      </c>
      <c r="AC2247">
        <v>0</v>
      </c>
      <c r="AD2247">
        <v>0</v>
      </c>
      <c r="AE2247">
        <v>0</v>
      </c>
      <c r="AF2247">
        <v>2022</v>
      </c>
      <c r="AG2247" s="1">
        <v>44562</v>
      </c>
      <c r="AH2247" s="1">
        <v>44773</v>
      </c>
      <c r="AI2247" s="1">
        <v>44785</v>
      </c>
      <c r="AJ2247" s="17" t="s">
        <v>34</v>
      </c>
      <c r="AK2247" s="17" t="s">
        <v>35</v>
      </c>
      <c r="AL2247" s="17" t="s">
        <v>10388</v>
      </c>
      <c r="AM2247" s="17">
        <f>MONTH(EMPENHO[[#This Row],[data_empenho]])</f>
        <v>3</v>
      </c>
    </row>
    <row r="2248" spans="1:39" x14ac:dyDescent="0.25">
      <c r="A2248">
        <v>6</v>
      </c>
      <c r="B2248">
        <v>601</v>
      </c>
      <c r="C2248">
        <v>4</v>
      </c>
      <c r="D2248">
        <v>122</v>
      </c>
      <c r="E2248">
        <v>1</v>
      </c>
      <c r="F2248">
        <v>0</v>
      </c>
      <c r="G2248">
        <v>2072</v>
      </c>
      <c r="H2248" s="17" t="s">
        <v>1417</v>
      </c>
      <c r="I2248">
        <v>1</v>
      </c>
      <c r="J2248">
        <v>0</v>
      </c>
      <c r="K2248" s="17" t="s">
        <v>5214</v>
      </c>
      <c r="L2248" s="1">
        <v>44648</v>
      </c>
      <c r="M2248">
        <v>3923.85</v>
      </c>
      <c r="N2248" s="17" t="s">
        <v>437</v>
      </c>
      <c r="O2248">
        <v>213</v>
      </c>
      <c r="P2248" s="17" t="s">
        <v>438</v>
      </c>
      <c r="Q2248">
        <v>0</v>
      </c>
      <c r="R2248" s="17" t="s">
        <v>439</v>
      </c>
      <c r="S2248" s="17" t="s">
        <v>440</v>
      </c>
      <c r="T2248" s="17" t="s">
        <v>438</v>
      </c>
      <c r="U2248">
        <v>0</v>
      </c>
      <c r="V2248">
        <v>0</v>
      </c>
      <c r="W2248" s="17" t="s">
        <v>5215</v>
      </c>
      <c r="X2248" s="17" t="s">
        <v>442</v>
      </c>
      <c r="Y2248">
        <v>0</v>
      </c>
      <c r="Z2248" s="17" t="s">
        <v>486</v>
      </c>
      <c r="AA2248" s="17" t="s">
        <v>443</v>
      </c>
      <c r="AB2248" s="17" t="s">
        <v>444</v>
      </c>
      <c r="AC2248">
        <v>0</v>
      </c>
      <c r="AD2248">
        <v>0</v>
      </c>
      <c r="AE2248">
        <v>0</v>
      </c>
      <c r="AF2248">
        <v>2022</v>
      </c>
      <c r="AG2248" s="1">
        <v>44562</v>
      </c>
      <c r="AH2248" s="1">
        <v>44773</v>
      </c>
      <c r="AI2248" s="1">
        <v>44785</v>
      </c>
      <c r="AJ2248" s="17" t="s">
        <v>34</v>
      </c>
      <c r="AK2248" s="17" t="s">
        <v>35</v>
      </c>
      <c r="AL2248" s="17" t="s">
        <v>10388</v>
      </c>
      <c r="AM2248" s="17">
        <f>MONTH(EMPENHO[[#This Row],[data_empenho]])</f>
        <v>3</v>
      </c>
    </row>
    <row r="2249" spans="1:39" x14ac:dyDescent="0.25">
      <c r="A2249">
        <v>7</v>
      </c>
      <c r="B2249">
        <v>701</v>
      </c>
      <c r="C2249">
        <v>4</v>
      </c>
      <c r="D2249">
        <v>122</v>
      </c>
      <c r="E2249">
        <v>1</v>
      </c>
      <c r="F2249">
        <v>0</v>
      </c>
      <c r="G2249">
        <v>2001</v>
      </c>
      <c r="H2249" s="17" t="s">
        <v>1173</v>
      </c>
      <c r="I2249">
        <v>1</v>
      </c>
      <c r="J2249">
        <v>0</v>
      </c>
      <c r="K2249" s="17" t="s">
        <v>5216</v>
      </c>
      <c r="L2249" s="1">
        <v>44648</v>
      </c>
      <c r="M2249">
        <v>35743.24</v>
      </c>
      <c r="N2249" s="17" t="s">
        <v>437</v>
      </c>
      <c r="O2249">
        <v>213</v>
      </c>
      <c r="P2249" s="17" t="s">
        <v>438</v>
      </c>
      <c r="Q2249">
        <v>0</v>
      </c>
      <c r="R2249" s="17" t="s">
        <v>439</v>
      </c>
      <c r="S2249" s="17" t="s">
        <v>440</v>
      </c>
      <c r="T2249" s="17" t="s">
        <v>438</v>
      </c>
      <c r="U2249">
        <v>0</v>
      </c>
      <c r="V2249">
        <v>0</v>
      </c>
      <c r="W2249" s="17" t="s">
        <v>5217</v>
      </c>
      <c r="X2249" s="17" t="s">
        <v>442</v>
      </c>
      <c r="Y2249">
        <v>0</v>
      </c>
      <c r="Z2249" s="17" t="s">
        <v>486</v>
      </c>
      <c r="AA2249" s="17" t="s">
        <v>443</v>
      </c>
      <c r="AB2249" s="17" t="s">
        <v>444</v>
      </c>
      <c r="AC2249">
        <v>0</v>
      </c>
      <c r="AD2249">
        <v>0</v>
      </c>
      <c r="AE2249">
        <v>0</v>
      </c>
      <c r="AF2249">
        <v>2022</v>
      </c>
      <c r="AG2249" s="1">
        <v>44562</v>
      </c>
      <c r="AH2249" s="1">
        <v>44773</v>
      </c>
      <c r="AI2249" s="1">
        <v>44785</v>
      </c>
      <c r="AJ2249" s="17" t="s">
        <v>34</v>
      </c>
      <c r="AK2249" s="17" t="s">
        <v>35</v>
      </c>
      <c r="AL2249" s="17" t="s">
        <v>10388</v>
      </c>
      <c r="AM2249" s="17">
        <f>MONTH(EMPENHO[[#This Row],[data_empenho]])</f>
        <v>3</v>
      </c>
    </row>
    <row r="2250" spans="1:39" x14ac:dyDescent="0.25">
      <c r="A2250">
        <v>7</v>
      </c>
      <c r="B2250">
        <v>701</v>
      </c>
      <c r="C2250">
        <v>4</v>
      </c>
      <c r="D2250">
        <v>122</v>
      </c>
      <c r="E2250">
        <v>1</v>
      </c>
      <c r="F2250">
        <v>0</v>
      </c>
      <c r="G2250">
        <v>2001</v>
      </c>
      <c r="H2250" s="17" t="s">
        <v>1568</v>
      </c>
      <c r="I2250">
        <v>1</v>
      </c>
      <c r="J2250">
        <v>0</v>
      </c>
      <c r="K2250" s="17" t="s">
        <v>5218</v>
      </c>
      <c r="L2250" s="1">
        <v>44648</v>
      </c>
      <c r="M2250">
        <v>528.88</v>
      </c>
      <c r="N2250" s="17" t="s">
        <v>437</v>
      </c>
      <c r="O2250">
        <v>213</v>
      </c>
      <c r="P2250" s="17" t="s">
        <v>438</v>
      </c>
      <c r="Q2250">
        <v>0</v>
      </c>
      <c r="R2250" s="17" t="s">
        <v>439</v>
      </c>
      <c r="S2250" s="17" t="s">
        <v>440</v>
      </c>
      <c r="T2250" s="17" t="s">
        <v>438</v>
      </c>
      <c r="U2250">
        <v>0</v>
      </c>
      <c r="V2250">
        <v>0</v>
      </c>
      <c r="W2250" s="17" t="s">
        <v>5219</v>
      </c>
      <c r="X2250" s="17" t="s">
        <v>442</v>
      </c>
      <c r="Y2250">
        <v>0</v>
      </c>
      <c r="Z2250" s="17" t="s">
        <v>486</v>
      </c>
      <c r="AA2250" s="17" t="s">
        <v>443</v>
      </c>
      <c r="AB2250" s="17" t="s">
        <v>444</v>
      </c>
      <c r="AC2250">
        <v>0</v>
      </c>
      <c r="AD2250">
        <v>0</v>
      </c>
      <c r="AE2250">
        <v>0</v>
      </c>
      <c r="AF2250">
        <v>2022</v>
      </c>
      <c r="AG2250" s="1">
        <v>44562</v>
      </c>
      <c r="AH2250" s="1">
        <v>44773</v>
      </c>
      <c r="AI2250" s="1">
        <v>44785</v>
      </c>
      <c r="AJ2250" s="17" t="s">
        <v>34</v>
      </c>
      <c r="AK2250" s="17" t="s">
        <v>35</v>
      </c>
      <c r="AL2250" s="17" t="s">
        <v>10388</v>
      </c>
      <c r="AM2250" s="17">
        <f>MONTH(EMPENHO[[#This Row],[data_empenho]])</f>
        <v>3</v>
      </c>
    </row>
    <row r="2251" spans="1:39" x14ac:dyDescent="0.25">
      <c r="A2251">
        <v>7</v>
      </c>
      <c r="B2251">
        <v>701</v>
      </c>
      <c r="C2251">
        <v>4</v>
      </c>
      <c r="D2251">
        <v>122</v>
      </c>
      <c r="E2251">
        <v>1</v>
      </c>
      <c r="F2251">
        <v>0</v>
      </c>
      <c r="G2251">
        <v>2001</v>
      </c>
      <c r="H2251" s="17" t="s">
        <v>1181</v>
      </c>
      <c r="I2251">
        <v>1</v>
      </c>
      <c r="J2251">
        <v>0</v>
      </c>
      <c r="K2251" s="17" t="s">
        <v>5220</v>
      </c>
      <c r="L2251" s="1">
        <v>44648</v>
      </c>
      <c r="M2251">
        <v>3346.12</v>
      </c>
      <c r="N2251" s="17" t="s">
        <v>437</v>
      </c>
      <c r="O2251">
        <v>213</v>
      </c>
      <c r="P2251" s="17" t="s">
        <v>438</v>
      </c>
      <c r="Q2251">
        <v>0</v>
      </c>
      <c r="R2251" s="17" t="s">
        <v>439</v>
      </c>
      <c r="S2251" s="17" t="s">
        <v>440</v>
      </c>
      <c r="T2251" s="17" t="s">
        <v>438</v>
      </c>
      <c r="U2251">
        <v>0</v>
      </c>
      <c r="V2251">
        <v>0</v>
      </c>
      <c r="W2251" s="17" t="s">
        <v>5221</v>
      </c>
      <c r="X2251" s="17" t="s">
        <v>442</v>
      </c>
      <c r="Y2251">
        <v>0</v>
      </c>
      <c r="Z2251" s="17" t="s">
        <v>486</v>
      </c>
      <c r="AA2251" s="17" t="s">
        <v>443</v>
      </c>
      <c r="AB2251" s="17" t="s">
        <v>444</v>
      </c>
      <c r="AC2251">
        <v>0</v>
      </c>
      <c r="AD2251">
        <v>0</v>
      </c>
      <c r="AE2251">
        <v>0</v>
      </c>
      <c r="AF2251">
        <v>2022</v>
      </c>
      <c r="AG2251" s="1">
        <v>44562</v>
      </c>
      <c r="AH2251" s="1">
        <v>44773</v>
      </c>
      <c r="AI2251" s="1">
        <v>44785</v>
      </c>
      <c r="AJ2251" s="17" t="s">
        <v>34</v>
      </c>
      <c r="AK2251" s="17" t="s">
        <v>35</v>
      </c>
      <c r="AL2251" s="17" t="s">
        <v>10388</v>
      </c>
      <c r="AM2251" s="17">
        <f>MONTH(EMPENHO[[#This Row],[data_empenho]])</f>
        <v>3</v>
      </c>
    </row>
    <row r="2252" spans="1:39" x14ac:dyDescent="0.25">
      <c r="A2252">
        <v>7</v>
      </c>
      <c r="B2252">
        <v>701</v>
      </c>
      <c r="C2252">
        <v>4</v>
      </c>
      <c r="D2252">
        <v>122</v>
      </c>
      <c r="E2252">
        <v>1</v>
      </c>
      <c r="F2252">
        <v>0</v>
      </c>
      <c r="G2252">
        <v>2001</v>
      </c>
      <c r="H2252" s="17" t="s">
        <v>1428</v>
      </c>
      <c r="I2252">
        <v>1</v>
      </c>
      <c r="J2252">
        <v>0</v>
      </c>
      <c r="K2252" s="17" t="s">
        <v>5222</v>
      </c>
      <c r="L2252" s="1">
        <v>44648</v>
      </c>
      <c r="M2252">
        <v>804.17</v>
      </c>
      <c r="N2252" s="17" t="s">
        <v>437</v>
      </c>
      <c r="O2252">
        <v>213</v>
      </c>
      <c r="P2252" s="17" t="s">
        <v>438</v>
      </c>
      <c r="Q2252">
        <v>0</v>
      </c>
      <c r="R2252" s="17" t="s">
        <v>439</v>
      </c>
      <c r="S2252" s="17" t="s">
        <v>440</v>
      </c>
      <c r="T2252" s="17" t="s">
        <v>438</v>
      </c>
      <c r="U2252">
        <v>0</v>
      </c>
      <c r="V2252">
        <v>0</v>
      </c>
      <c r="W2252" s="17" t="s">
        <v>5223</v>
      </c>
      <c r="X2252" s="17" t="s">
        <v>442</v>
      </c>
      <c r="Y2252">
        <v>0</v>
      </c>
      <c r="Z2252" s="17" t="s">
        <v>486</v>
      </c>
      <c r="AA2252" s="17" t="s">
        <v>443</v>
      </c>
      <c r="AB2252" s="17" t="s">
        <v>444</v>
      </c>
      <c r="AC2252">
        <v>0</v>
      </c>
      <c r="AD2252">
        <v>0</v>
      </c>
      <c r="AE2252">
        <v>0</v>
      </c>
      <c r="AF2252">
        <v>2022</v>
      </c>
      <c r="AG2252" s="1">
        <v>44562</v>
      </c>
      <c r="AH2252" s="1">
        <v>44773</v>
      </c>
      <c r="AI2252" s="1">
        <v>44785</v>
      </c>
      <c r="AJ2252" s="17" t="s">
        <v>34</v>
      </c>
      <c r="AK2252" s="17" t="s">
        <v>35</v>
      </c>
      <c r="AL2252" s="17" t="s">
        <v>10388</v>
      </c>
      <c r="AM2252" s="17">
        <f>MONTH(EMPENHO[[#This Row],[data_empenho]])</f>
        <v>3</v>
      </c>
    </row>
    <row r="2253" spans="1:39" x14ac:dyDescent="0.25">
      <c r="A2253">
        <v>7</v>
      </c>
      <c r="B2253">
        <v>701</v>
      </c>
      <c r="C2253">
        <v>4</v>
      </c>
      <c r="D2253">
        <v>122</v>
      </c>
      <c r="E2253">
        <v>1</v>
      </c>
      <c r="F2253">
        <v>0</v>
      </c>
      <c r="G2253">
        <v>2001</v>
      </c>
      <c r="H2253" s="17" t="s">
        <v>1145</v>
      </c>
      <c r="I2253">
        <v>1</v>
      </c>
      <c r="J2253">
        <v>0</v>
      </c>
      <c r="K2253" s="17" t="s">
        <v>5224</v>
      </c>
      <c r="L2253" s="1">
        <v>44648</v>
      </c>
      <c r="M2253">
        <v>209.7</v>
      </c>
      <c r="N2253" s="17" t="s">
        <v>437</v>
      </c>
      <c r="O2253">
        <v>213</v>
      </c>
      <c r="P2253" s="17" t="s">
        <v>438</v>
      </c>
      <c r="Q2253">
        <v>0</v>
      </c>
      <c r="R2253" s="17" t="s">
        <v>439</v>
      </c>
      <c r="S2253" s="17" t="s">
        <v>440</v>
      </c>
      <c r="T2253" s="17" t="s">
        <v>438</v>
      </c>
      <c r="U2253">
        <v>0</v>
      </c>
      <c r="V2253">
        <v>0</v>
      </c>
      <c r="W2253" s="17" t="s">
        <v>5225</v>
      </c>
      <c r="X2253" s="17" t="s">
        <v>442</v>
      </c>
      <c r="Y2253">
        <v>0</v>
      </c>
      <c r="Z2253" s="17" t="s">
        <v>486</v>
      </c>
      <c r="AA2253" s="17" t="s">
        <v>443</v>
      </c>
      <c r="AB2253" s="17" t="s">
        <v>444</v>
      </c>
      <c r="AC2253">
        <v>0</v>
      </c>
      <c r="AD2253">
        <v>0</v>
      </c>
      <c r="AE2253">
        <v>0</v>
      </c>
      <c r="AF2253">
        <v>2022</v>
      </c>
      <c r="AG2253" s="1">
        <v>44562</v>
      </c>
      <c r="AH2253" s="1">
        <v>44773</v>
      </c>
      <c r="AI2253" s="1">
        <v>44785</v>
      </c>
      <c r="AJ2253" s="17" t="s">
        <v>34</v>
      </c>
      <c r="AK2253" s="17" t="s">
        <v>35</v>
      </c>
      <c r="AL2253" s="17" t="s">
        <v>10388</v>
      </c>
      <c r="AM2253" s="17">
        <f>MONTH(EMPENHO[[#This Row],[data_empenho]])</f>
        <v>3</v>
      </c>
    </row>
    <row r="2254" spans="1:39" x14ac:dyDescent="0.25">
      <c r="A2254">
        <v>7</v>
      </c>
      <c r="B2254">
        <v>701</v>
      </c>
      <c r="C2254">
        <v>4</v>
      </c>
      <c r="D2254">
        <v>122</v>
      </c>
      <c r="E2254">
        <v>1</v>
      </c>
      <c r="F2254">
        <v>0</v>
      </c>
      <c r="G2254">
        <v>2001</v>
      </c>
      <c r="H2254" s="17" t="s">
        <v>1433</v>
      </c>
      <c r="I2254">
        <v>1</v>
      </c>
      <c r="J2254">
        <v>0</v>
      </c>
      <c r="K2254" s="17" t="s">
        <v>5226</v>
      </c>
      <c r="L2254" s="1">
        <v>44648</v>
      </c>
      <c r="M2254">
        <v>4493</v>
      </c>
      <c r="N2254" s="17" t="s">
        <v>437</v>
      </c>
      <c r="O2254">
        <v>213</v>
      </c>
      <c r="P2254" s="17" t="s">
        <v>438</v>
      </c>
      <c r="Q2254">
        <v>0</v>
      </c>
      <c r="R2254" s="17" t="s">
        <v>439</v>
      </c>
      <c r="S2254" s="17" t="s">
        <v>440</v>
      </c>
      <c r="T2254" s="17" t="s">
        <v>438</v>
      </c>
      <c r="U2254">
        <v>0</v>
      </c>
      <c r="V2254">
        <v>0</v>
      </c>
      <c r="W2254" s="17" t="s">
        <v>5227</v>
      </c>
      <c r="X2254" s="17" t="s">
        <v>442</v>
      </c>
      <c r="Y2254">
        <v>0</v>
      </c>
      <c r="Z2254" s="17" t="s">
        <v>486</v>
      </c>
      <c r="AA2254" s="17" t="s">
        <v>443</v>
      </c>
      <c r="AB2254" s="17" t="s">
        <v>444</v>
      </c>
      <c r="AC2254">
        <v>0</v>
      </c>
      <c r="AD2254">
        <v>0</v>
      </c>
      <c r="AE2254">
        <v>0</v>
      </c>
      <c r="AF2254">
        <v>2022</v>
      </c>
      <c r="AG2254" s="1">
        <v>44562</v>
      </c>
      <c r="AH2254" s="1">
        <v>44773</v>
      </c>
      <c r="AI2254" s="1">
        <v>44785</v>
      </c>
      <c r="AJ2254" s="17" t="s">
        <v>34</v>
      </c>
      <c r="AK2254" s="17" t="s">
        <v>35</v>
      </c>
      <c r="AL2254" s="17" t="s">
        <v>10388</v>
      </c>
      <c r="AM2254" s="17">
        <f>MONTH(EMPENHO[[#This Row],[data_empenho]])</f>
        <v>3</v>
      </c>
    </row>
    <row r="2255" spans="1:39" x14ac:dyDescent="0.25">
      <c r="A2255">
        <v>7</v>
      </c>
      <c r="B2255">
        <v>701</v>
      </c>
      <c r="C2255">
        <v>4</v>
      </c>
      <c r="D2255">
        <v>122</v>
      </c>
      <c r="E2255">
        <v>1</v>
      </c>
      <c r="F2255">
        <v>0</v>
      </c>
      <c r="G2255">
        <v>2001</v>
      </c>
      <c r="H2255" s="17" t="s">
        <v>1184</v>
      </c>
      <c r="I2255">
        <v>1</v>
      </c>
      <c r="J2255">
        <v>0</v>
      </c>
      <c r="K2255" s="17" t="s">
        <v>5228</v>
      </c>
      <c r="L2255" s="1">
        <v>44648</v>
      </c>
      <c r="M2255">
        <v>1546.22</v>
      </c>
      <c r="N2255" s="17" t="s">
        <v>437</v>
      </c>
      <c r="O2255">
        <v>213</v>
      </c>
      <c r="P2255" s="17" t="s">
        <v>438</v>
      </c>
      <c r="Q2255">
        <v>0</v>
      </c>
      <c r="R2255" s="17" t="s">
        <v>439</v>
      </c>
      <c r="S2255" s="17" t="s">
        <v>440</v>
      </c>
      <c r="T2255" s="17" t="s">
        <v>438</v>
      </c>
      <c r="U2255">
        <v>0</v>
      </c>
      <c r="V2255">
        <v>0</v>
      </c>
      <c r="W2255" s="17" t="s">
        <v>5229</v>
      </c>
      <c r="X2255" s="17" t="s">
        <v>442</v>
      </c>
      <c r="Y2255">
        <v>0</v>
      </c>
      <c r="Z2255" s="17" t="s">
        <v>486</v>
      </c>
      <c r="AA2255" s="17" t="s">
        <v>443</v>
      </c>
      <c r="AB2255" s="17" t="s">
        <v>444</v>
      </c>
      <c r="AC2255">
        <v>0</v>
      </c>
      <c r="AD2255">
        <v>0</v>
      </c>
      <c r="AE2255">
        <v>0</v>
      </c>
      <c r="AF2255">
        <v>2022</v>
      </c>
      <c r="AG2255" s="1">
        <v>44562</v>
      </c>
      <c r="AH2255" s="1">
        <v>44773</v>
      </c>
      <c r="AI2255" s="1">
        <v>44785</v>
      </c>
      <c r="AJ2255" s="17" t="s">
        <v>34</v>
      </c>
      <c r="AK2255" s="17" t="s">
        <v>35</v>
      </c>
      <c r="AL2255" s="17" t="s">
        <v>10388</v>
      </c>
      <c r="AM2255" s="17">
        <f>MONTH(EMPENHO[[#This Row],[data_empenho]])</f>
        <v>3</v>
      </c>
    </row>
    <row r="2256" spans="1:39" x14ac:dyDescent="0.25">
      <c r="A2256">
        <v>7</v>
      </c>
      <c r="B2256">
        <v>701</v>
      </c>
      <c r="C2256">
        <v>4</v>
      </c>
      <c r="D2256">
        <v>122</v>
      </c>
      <c r="E2256">
        <v>1</v>
      </c>
      <c r="F2256">
        <v>0</v>
      </c>
      <c r="G2256">
        <v>2001</v>
      </c>
      <c r="H2256" s="17" t="s">
        <v>5230</v>
      </c>
      <c r="I2256">
        <v>1</v>
      </c>
      <c r="J2256">
        <v>0</v>
      </c>
      <c r="K2256" s="17" t="s">
        <v>5231</v>
      </c>
      <c r="L2256" s="1">
        <v>44648</v>
      </c>
      <c r="M2256">
        <v>3406.43</v>
      </c>
      <c r="N2256" s="17" t="s">
        <v>437</v>
      </c>
      <c r="O2256">
        <v>213</v>
      </c>
      <c r="P2256" s="17" t="s">
        <v>438</v>
      </c>
      <c r="Q2256">
        <v>0</v>
      </c>
      <c r="R2256" s="17" t="s">
        <v>439</v>
      </c>
      <c r="S2256" s="17" t="s">
        <v>440</v>
      </c>
      <c r="T2256" s="17" t="s">
        <v>438</v>
      </c>
      <c r="U2256">
        <v>0</v>
      </c>
      <c r="V2256">
        <v>0</v>
      </c>
      <c r="W2256" s="17" t="s">
        <v>5232</v>
      </c>
      <c r="X2256" s="17" t="s">
        <v>442</v>
      </c>
      <c r="Y2256">
        <v>0</v>
      </c>
      <c r="Z2256" s="17" t="s">
        <v>486</v>
      </c>
      <c r="AA2256" s="17" t="s">
        <v>443</v>
      </c>
      <c r="AB2256" s="17" t="s">
        <v>444</v>
      </c>
      <c r="AC2256">
        <v>0</v>
      </c>
      <c r="AD2256">
        <v>0</v>
      </c>
      <c r="AE2256">
        <v>0</v>
      </c>
      <c r="AF2256">
        <v>2022</v>
      </c>
      <c r="AG2256" s="1">
        <v>44562</v>
      </c>
      <c r="AH2256" s="1">
        <v>44773</v>
      </c>
      <c r="AI2256" s="1">
        <v>44785</v>
      </c>
      <c r="AJ2256" s="17" t="s">
        <v>34</v>
      </c>
      <c r="AK2256" s="17" t="s">
        <v>35</v>
      </c>
      <c r="AL2256" s="17" t="s">
        <v>10388</v>
      </c>
      <c r="AM2256" s="17">
        <f>MONTH(EMPENHO[[#This Row],[data_empenho]])</f>
        <v>3</v>
      </c>
    </row>
    <row r="2257" spans="1:39" x14ac:dyDescent="0.25">
      <c r="A2257">
        <v>7</v>
      </c>
      <c r="B2257">
        <v>701</v>
      </c>
      <c r="C2257">
        <v>4</v>
      </c>
      <c r="D2257">
        <v>122</v>
      </c>
      <c r="E2257">
        <v>1</v>
      </c>
      <c r="F2257">
        <v>0</v>
      </c>
      <c r="G2257">
        <v>2001</v>
      </c>
      <c r="H2257" s="17" t="s">
        <v>1176</v>
      </c>
      <c r="I2257">
        <v>1</v>
      </c>
      <c r="J2257">
        <v>0</v>
      </c>
      <c r="K2257" s="17" t="s">
        <v>5233</v>
      </c>
      <c r="L2257" s="1">
        <v>44648</v>
      </c>
      <c r="M2257">
        <v>3192.85</v>
      </c>
      <c r="N2257" s="17" t="s">
        <v>437</v>
      </c>
      <c r="O2257">
        <v>213</v>
      </c>
      <c r="P2257" s="17" t="s">
        <v>438</v>
      </c>
      <c r="Q2257">
        <v>0</v>
      </c>
      <c r="R2257" s="17" t="s">
        <v>439</v>
      </c>
      <c r="S2257" s="17" t="s">
        <v>440</v>
      </c>
      <c r="T2257" s="17" t="s">
        <v>438</v>
      </c>
      <c r="U2257">
        <v>0</v>
      </c>
      <c r="V2257">
        <v>0</v>
      </c>
      <c r="W2257" s="17" t="s">
        <v>5234</v>
      </c>
      <c r="X2257" s="17" t="s">
        <v>442</v>
      </c>
      <c r="Y2257">
        <v>0</v>
      </c>
      <c r="Z2257" s="17" t="s">
        <v>486</v>
      </c>
      <c r="AA2257" s="17" t="s">
        <v>443</v>
      </c>
      <c r="AB2257" s="17" t="s">
        <v>444</v>
      </c>
      <c r="AC2257">
        <v>0</v>
      </c>
      <c r="AD2257">
        <v>0</v>
      </c>
      <c r="AE2257">
        <v>0</v>
      </c>
      <c r="AF2257">
        <v>2022</v>
      </c>
      <c r="AG2257" s="1">
        <v>44562</v>
      </c>
      <c r="AH2257" s="1">
        <v>44773</v>
      </c>
      <c r="AI2257" s="1">
        <v>44785</v>
      </c>
      <c r="AJ2257" s="17" t="s">
        <v>34</v>
      </c>
      <c r="AK2257" s="17" t="s">
        <v>35</v>
      </c>
      <c r="AL2257" s="17" t="s">
        <v>10388</v>
      </c>
      <c r="AM2257" s="17">
        <f>MONTH(EMPENHO[[#This Row],[data_empenho]])</f>
        <v>3</v>
      </c>
    </row>
    <row r="2258" spans="1:39" x14ac:dyDescent="0.25">
      <c r="A2258">
        <v>7</v>
      </c>
      <c r="B2258">
        <v>701</v>
      </c>
      <c r="C2258">
        <v>4</v>
      </c>
      <c r="D2258">
        <v>122</v>
      </c>
      <c r="E2258">
        <v>1</v>
      </c>
      <c r="F2258">
        <v>0</v>
      </c>
      <c r="G2258">
        <v>2001</v>
      </c>
      <c r="H2258" s="17" t="s">
        <v>1173</v>
      </c>
      <c r="I2258">
        <v>1</v>
      </c>
      <c r="J2258">
        <v>0</v>
      </c>
      <c r="K2258" s="17" t="s">
        <v>5235</v>
      </c>
      <c r="L2258" s="1">
        <v>44648</v>
      </c>
      <c r="M2258">
        <v>436.72</v>
      </c>
      <c r="N2258" s="17" t="s">
        <v>437</v>
      </c>
      <c r="O2258">
        <v>213</v>
      </c>
      <c r="P2258" s="17" t="s">
        <v>438</v>
      </c>
      <c r="Q2258">
        <v>0</v>
      </c>
      <c r="R2258" s="17" t="s">
        <v>439</v>
      </c>
      <c r="S2258" s="17" t="s">
        <v>440</v>
      </c>
      <c r="T2258" s="17" t="s">
        <v>438</v>
      </c>
      <c r="U2258">
        <v>0</v>
      </c>
      <c r="V2258">
        <v>0</v>
      </c>
      <c r="W2258" s="17" t="s">
        <v>5236</v>
      </c>
      <c r="X2258" s="17" t="s">
        <v>442</v>
      </c>
      <c r="Y2258">
        <v>0</v>
      </c>
      <c r="Z2258" s="17" t="s">
        <v>486</v>
      </c>
      <c r="AA2258" s="17" t="s">
        <v>443</v>
      </c>
      <c r="AB2258" s="17" t="s">
        <v>444</v>
      </c>
      <c r="AC2258">
        <v>0</v>
      </c>
      <c r="AD2258">
        <v>0</v>
      </c>
      <c r="AE2258">
        <v>0</v>
      </c>
      <c r="AF2258">
        <v>2022</v>
      </c>
      <c r="AG2258" s="1">
        <v>44562</v>
      </c>
      <c r="AH2258" s="1">
        <v>44773</v>
      </c>
      <c r="AI2258" s="1">
        <v>44785</v>
      </c>
      <c r="AJ2258" s="17" t="s">
        <v>34</v>
      </c>
      <c r="AK2258" s="17" t="s">
        <v>35</v>
      </c>
      <c r="AL2258" s="17" t="s">
        <v>10388</v>
      </c>
      <c r="AM2258" s="17">
        <f>MONTH(EMPENHO[[#This Row],[data_empenho]])</f>
        <v>3</v>
      </c>
    </row>
    <row r="2259" spans="1:39" x14ac:dyDescent="0.25">
      <c r="A2259">
        <v>7</v>
      </c>
      <c r="B2259">
        <v>701</v>
      </c>
      <c r="C2259">
        <v>4</v>
      </c>
      <c r="D2259">
        <v>122</v>
      </c>
      <c r="E2259">
        <v>1</v>
      </c>
      <c r="F2259">
        <v>0</v>
      </c>
      <c r="G2259">
        <v>2001</v>
      </c>
      <c r="H2259" s="17" t="s">
        <v>1173</v>
      </c>
      <c r="I2259">
        <v>1</v>
      </c>
      <c r="J2259">
        <v>0</v>
      </c>
      <c r="K2259" s="17" t="s">
        <v>5237</v>
      </c>
      <c r="L2259" s="1">
        <v>44648</v>
      </c>
      <c r="M2259">
        <v>184.48</v>
      </c>
      <c r="N2259" s="17" t="s">
        <v>437</v>
      </c>
      <c r="O2259">
        <v>213</v>
      </c>
      <c r="P2259" s="17" t="s">
        <v>438</v>
      </c>
      <c r="Q2259">
        <v>0</v>
      </c>
      <c r="R2259" s="17" t="s">
        <v>439</v>
      </c>
      <c r="S2259" s="17" t="s">
        <v>440</v>
      </c>
      <c r="T2259" s="17" t="s">
        <v>438</v>
      </c>
      <c r="U2259">
        <v>0</v>
      </c>
      <c r="V2259">
        <v>0</v>
      </c>
      <c r="W2259" s="17" t="s">
        <v>5238</v>
      </c>
      <c r="X2259" s="17" t="s">
        <v>442</v>
      </c>
      <c r="Y2259">
        <v>0</v>
      </c>
      <c r="Z2259" s="17" t="s">
        <v>486</v>
      </c>
      <c r="AA2259" s="17" t="s">
        <v>443</v>
      </c>
      <c r="AB2259" s="17" t="s">
        <v>444</v>
      </c>
      <c r="AC2259">
        <v>0</v>
      </c>
      <c r="AD2259">
        <v>0</v>
      </c>
      <c r="AE2259">
        <v>0</v>
      </c>
      <c r="AF2259">
        <v>2022</v>
      </c>
      <c r="AG2259" s="1">
        <v>44562</v>
      </c>
      <c r="AH2259" s="1">
        <v>44773</v>
      </c>
      <c r="AI2259" s="1">
        <v>44785</v>
      </c>
      <c r="AJ2259" s="17" t="s">
        <v>34</v>
      </c>
      <c r="AK2259" s="17" t="s">
        <v>35</v>
      </c>
      <c r="AL2259" s="17" t="s">
        <v>10388</v>
      </c>
      <c r="AM2259" s="17">
        <f>MONTH(EMPENHO[[#This Row],[data_empenho]])</f>
        <v>3</v>
      </c>
    </row>
    <row r="2260" spans="1:39" x14ac:dyDescent="0.25">
      <c r="A2260">
        <v>7</v>
      </c>
      <c r="B2260">
        <v>701</v>
      </c>
      <c r="C2260">
        <v>4</v>
      </c>
      <c r="D2260">
        <v>122</v>
      </c>
      <c r="E2260">
        <v>1</v>
      </c>
      <c r="F2260">
        <v>0</v>
      </c>
      <c r="G2260">
        <v>2001</v>
      </c>
      <c r="H2260" s="17" t="s">
        <v>1173</v>
      </c>
      <c r="I2260">
        <v>1</v>
      </c>
      <c r="J2260">
        <v>0</v>
      </c>
      <c r="K2260" s="17" t="s">
        <v>5237</v>
      </c>
      <c r="L2260" s="1">
        <v>44648</v>
      </c>
      <c r="M2260">
        <v>-184.48</v>
      </c>
      <c r="N2260" s="17" t="s">
        <v>451</v>
      </c>
      <c r="O2260">
        <v>213</v>
      </c>
      <c r="P2260" s="17" t="s">
        <v>438</v>
      </c>
      <c r="Q2260">
        <v>0</v>
      </c>
      <c r="R2260" s="17" t="s">
        <v>439</v>
      </c>
      <c r="S2260" s="17" t="s">
        <v>440</v>
      </c>
      <c r="T2260" s="17" t="s">
        <v>438</v>
      </c>
      <c r="U2260">
        <v>0</v>
      </c>
      <c r="V2260">
        <v>0</v>
      </c>
      <c r="W2260" s="17" t="s">
        <v>5239</v>
      </c>
      <c r="X2260" s="17" t="s">
        <v>442</v>
      </c>
      <c r="Y2260">
        <v>0</v>
      </c>
      <c r="Z2260" s="17" t="s">
        <v>486</v>
      </c>
      <c r="AA2260" s="17" t="s">
        <v>443</v>
      </c>
      <c r="AB2260" s="17" t="s">
        <v>444</v>
      </c>
      <c r="AC2260">
        <v>0</v>
      </c>
      <c r="AD2260">
        <v>0</v>
      </c>
      <c r="AE2260">
        <v>0</v>
      </c>
      <c r="AF2260">
        <v>2022</v>
      </c>
      <c r="AG2260" s="1">
        <v>44562</v>
      </c>
      <c r="AH2260" s="1">
        <v>44773</v>
      </c>
      <c r="AI2260" s="1">
        <v>44785</v>
      </c>
      <c r="AJ2260" s="17" t="s">
        <v>34</v>
      </c>
      <c r="AK2260" s="17" t="s">
        <v>35</v>
      </c>
      <c r="AL2260" s="17" t="s">
        <v>10388</v>
      </c>
      <c r="AM2260" s="17">
        <f>MONTH(EMPENHO[[#This Row],[data_empenho]])</f>
        <v>3</v>
      </c>
    </row>
    <row r="2261" spans="1:39" x14ac:dyDescent="0.25">
      <c r="A2261">
        <v>7</v>
      </c>
      <c r="B2261">
        <v>701</v>
      </c>
      <c r="C2261">
        <v>4</v>
      </c>
      <c r="D2261">
        <v>122</v>
      </c>
      <c r="E2261">
        <v>1</v>
      </c>
      <c r="F2261">
        <v>0</v>
      </c>
      <c r="G2261">
        <v>2001</v>
      </c>
      <c r="H2261" s="17" t="s">
        <v>1195</v>
      </c>
      <c r="I2261">
        <v>1</v>
      </c>
      <c r="J2261">
        <v>0</v>
      </c>
      <c r="K2261" s="17" t="s">
        <v>5240</v>
      </c>
      <c r="L2261" s="1">
        <v>44648</v>
      </c>
      <c r="M2261">
        <v>225.88</v>
      </c>
      <c r="N2261" s="17" t="s">
        <v>437</v>
      </c>
      <c r="O2261">
        <v>213</v>
      </c>
      <c r="P2261" s="17" t="s">
        <v>438</v>
      </c>
      <c r="Q2261">
        <v>0</v>
      </c>
      <c r="R2261" s="17" t="s">
        <v>439</v>
      </c>
      <c r="S2261" s="17" t="s">
        <v>440</v>
      </c>
      <c r="T2261" s="17" t="s">
        <v>438</v>
      </c>
      <c r="U2261">
        <v>0</v>
      </c>
      <c r="V2261">
        <v>0</v>
      </c>
      <c r="W2261" s="17" t="s">
        <v>5241</v>
      </c>
      <c r="X2261" s="17" t="s">
        <v>442</v>
      </c>
      <c r="Y2261">
        <v>0</v>
      </c>
      <c r="Z2261" s="17" t="s">
        <v>486</v>
      </c>
      <c r="AA2261" s="17" t="s">
        <v>443</v>
      </c>
      <c r="AB2261" s="17" t="s">
        <v>444</v>
      </c>
      <c r="AC2261">
        <v>0</v>
      </c>
      <c r="AD2261">
        <v>0</v>
      </c>
      <c r="AE2261">
        <v>0</v>
      </c>
      <c r="AF2261">
        <v>2022</v>
      </c>
      <c r="AG2261" s="1">
        <v>44562</v>
      </c>
      <c r="AH2261" s="1">
        <v>44773</v>
      </c>
      <c r="AI2261" s="1">
        <v>44785</v>
      </c>
      <c r="AJ2261" s="17" t="s">
        <v>34</v>
      </c>
      <c r="AK2261" s="17" t="s">
        <v>35</v>
      </c>
      <c r="AL2261" s="17" t="s">
        <v>10388</v>
      </c>
      <c r="AM2261" s="17">
        <f>MONTH(EMPENHO[[#This Row],[data_empenho]])</f>
        <v>3</v>
      </c>
    </row>
    <row r="2262" spans="1:39" x14ac:dyDescent="0.25">
      <c r="A2262">
        <v>7</v>
      </c>
      <c r="B2262">
        <v>701</v>
      </c>
      <c r="C2262">
        <v>4</v>
      </c>
      <c r="D2262">
        <v>122</v>
      </c>
      <c r="E2262">
        <v>1</v>
      </c>
      <c r="F2262">
        <v>0</v>
      </c>
      <c r="G2262">
        <v>2001</v>
      </c>
      <c r="H2262" s="17" t="s">
        <v>1417</v>
      </c>
      <c r="I2262">
        <v>1</v>
      </c>
      <c r="J2262">
        <v>0</v>
      </c>
      <c r="K2262" s="17" t="s">
        <v>5242</v>
      </c>
      <c r="L2262" s="1">
        <v>44648</v>
      </c>
      <c r="M2262">
        <v>949.4</v>
      </c>
      <c r="N2262" s="17" t="s">
        <v>437</v>
      </c>
      <c r="O2262">
        <v>213</v>
      </c>
      <c r="P2262" s="17" t="s">
        <v>438</v>
      </c>
      <c r="Q2262">
        <v>0</v>
      </c>
      <c r="R2262" s="17" t="s">
        <v>439</v>
      </c>
      <c r="S2262" s="17" t="s">
        <v>440</v>
      </c>
      <c r="T2262" s="17" t="s">
        <v>438</v>
      </c>
      <c r="U2262">
        <v>0</v>
      </c>
      <c r="V2262">
        <v>0</v>
      </c>
      <c r="W2262" s="17" t="s">
        <v>5243</v>
      </c>
      <c r="X2262" s="17" t="s">
        <v>442</v>
      </c>
      <c r="Y2262">
        <v>0</v>
      </c>
      <c r="Z2262" s="17" t="s">
        <v>486</v>
      </c>
      <c r="AA2262" s="17" t="s">
        <v>443</v>
      </c>
      <c r="AB2262" s="17" t="s">
        <v>444</v>
      </c>
      <c r="AC2262">
        <v>0</v>
      </c>
      <c r="AD2262">
        <v>0</v>
      </c>
      <c r="AE2262">
        <v>0</v>
      </c>
      <c r="AF2262">
        <v>2022</v>
      </c>
      <c r="AG2262" s="1">
        <v>44562</v>
      </c>
      <c r="AH2262" s="1">
        <v>44773</v>
      </c>
      <c r="AI2262" s="1">
        <v>44785</v>
      </c>
      <c r="AJ2262" s="17" t="s">
        <v>34</v>
      </c>
      <c r="AK2262" s="17" t="s">
        <v>35</v>
      </c>
      <c r="AL2262" s="17" t="s">
        <v>10388</v>
      </c>
      <c r="AM2262" s="17">
        <f>MONTH(EMPENHO[[#This Row],[data_empenho]])</f>
        <v>3</v>
      </c>
    </row>
    <row r="2263" spans="1:39" x14ac:dyDescent="0.25">
      <c r="A2263">
        <v>7</v>
      </c>
      <c r="B2263">
        <v>701</v>
      </c>
      <c r="C2263">
        <v>4</v>
      </c>
      <c r="D2263">
        <v>122</v>
      </c>
      <c r="E2263">
        <v>1</v>
      </c>
      <c r="F2263">
        <v>0</v>
      </c>
      <c r="G2263">
        <v>2001</v>
      </c>
      <c r="H2263" s="17" t="s">
        <v>1568</v>
      </c>
      <c r="I2263">
        <v>1</v>
      </c>
      <c r="J2263">
        <v>0</v>
      </c>
      <c r="K2263" s="17" t="s">
        <v>5244</v>
      </c>
      <c r="L2263" s="1">
        <v>44648</v>
      </c>
      <c r="M2263">
        <v>1939.22</v>
      </c>
      <c r="N2263" s="17" t="s">
        <v>437</v>
      </c>
      <c r="O2263">
        <v>213</v>
      </c>
      <c r="P2263" s="17" t="s">
        <v>438</v>
      </c>
      <c r="Q2263">
        <v>0</v>
      </c>
      <c r="R2263" s="17" t="s">
        <v>439</v>
      </c>
      <c r="S2263" s="17" t="s">
        <v>440</v>
      </c>
      <c r="T2263" s="17" t="s">
        <v>438</v>
      </c>
      <c r="U2263">
        <v>0</v>
      </c>
      <c r="V2263">
        <v>0</v>
      </c>
      <c r="W2263" s="17" t="s">
        <v>5245</v>
      </c>
      <c r="X2263" s="17" t="s">
        <v>442</v>
      </c>
      <c r="Y2263">
        <v>0</v>
      </c>
      <c r="Z2263" s="17" t="s">
        <v>486</v>
      </c>
      <c r="AA2263" s="17" t="s">
        <v>443</v>
      </c>
      <c r="AB2263" s="17" t="s">
        <v>444</v>
      </c>
      <c r="AC2263">
        <v>0</v>
      </c>
      <c r="AD2263">
        <v>0</v>
      </c>
      <c r="AE2263">
        <v>0</v>
      </c>
      <c r="AF2263">
        <v>2022</v>
      </c>
      <c r="AG2263" s="1">
        <v>44562</v>
      </c>
      <c r="AH2263" s="1">
        <v>44773</v>
      </c>
      <c r="AI2263" s="1">
        <v>44785</v>
      </c>
      <c r="AJ2263" s="17" t="s">
        <v>34</v>
      </c>
      <c r="AK2263" s="17" t="s">
        <v>35</v>
      </c>
      <c r="AL2263" s="17" t="s">
        <v>10388</v>
      </c>
      <c r="AM2263" s="17">
        <f>MONTH(EMPENHO[[#This Row],[data_empenho]])</f>
        <v>3</v>
      </c>
    </row>
    <row r="2264" spans="1:39" x14ac:dyDescent="0.25">
      <c r="A2264">
        <v>7</v>
      </c>
      <c r="B2264">
        <v>701</v>
      </c>
      <c r="C2264">
        <v>4</v>
      </c>
      <c r="D2264">
        <v>122</v>
      </c>
      <c r="E2264">
        <v>1</v>
      </c>
      <c r="F2264">
        <v>0</v>
      </c>
      <c r="G2264">
        <v>2001</v>
      </c>
      <c r="H2264" s="17" t="s">
        <v>1568</v>
      </c>
      <c r="I2264">
        <v>1</v>
      </c>
      <c r="J2264">
        <v>0</v>
      </c>
      <c r="K2264" s="17" t="s">
        <v>5246</v>
      </c>
      <c r="L2264" s="1">
        <v>44648</v>
      </c>
      <c r="M2264">
        <v>1057.76</v>
      </c>
      <c r="N2264" s="17" t="s">
        <v>437</v>
      </c>
      <c r="O2264">
        <v>213</v>
      </c>
      <c r="P2264" s="17" t="s">
        <v>438</v>
      </c>
      <c r="Q2264">
        <v>0</v>
      </c>
      <c r="R2264" s="17" t="s">
        <v>439</v>
      </c>
      <c r="S2264" s="17" t="s">
        <v>440</v>
      </c>
      <c r="T2264" s="17" t="s">
        <v>438</v>
      </c>
      <c r="U2264">
        <v>0</v>
      </c>
      <c r="V2264">
        <v>0</v>
      </c>
      <c r="W2264" s="17" t="s">
        <v>5247</v>
      </c>
      <c r="X2264" s="17" t="s">
        <v>442</v>
      </c>
      <c r="Y2264">
        <v>0</v>
      </c>
      <c r="Z2264" s="17" t="s">
        <v>486</v>
      </c>
      <c r="AA2264" s="17" t="s">
        <v>443</v>
      </c>
      <c r="AB2264" s="17" t="s">
        <v>444</v>
      </c>
      <c r="AC2264">
        <v>0</v>
      </c>
      <c r="AD2264">
        <v>0</v>
      </c>
      <c r="AE2264">
        <v>0</v>
      </c>
      <c r="AF2264">
        <v>2022</v>
      </c>
      <c r="AG2264" s="1">
        <v>44562</v>
      </c>
      <c r="AH2264" s="1">
        <v>44773</v>
      </c>
      <c r="AI2264" s="1">
        <v>44785</v>
      </c>
      <c r="AJ2264" s="17" t="s">
        <v>34</v>
      </c>
      <c r="AK2264" s="17" t="s">
        <v>35</v>
      </c>
      <c r="AL2264" s="17" t="s">
        <v>10388</v>
      </c>
      <c r="AM2264" s="17">
        <f>MONTH(EMPENHO[[#This Row],[data_empenho]])</f>
        <v>3</v>
      </c>
    </row>
    <row r="2265" spans="1:39" x14ac:dyDescent="0.25">
      <c r="A2265">
        <v>8</v>
      </c>
      <c r="B2265">
        <v>801</v>
      </c>
      <c r="C2265">
        <v>10</v>
      </c>
      <c r="D2265">
        <v>122</v>
      </c>
      <c r="E2265">
        <v>5</v>
      </c>
      <c r="F2265">
        <v>0</v>
      </c>
      <c r="G2265">
        <v>2084</v>
      </c>
      <c r="H2265" s="17" t="s">
        <v>1173</v>
      </c>
      <c r="I2265">
        <v>40</v>
      </c>
      <c r="J2265">
        <v>0</v>
      </c>
      <c r="K2265" s="17" t="s">
        <v>5248</v>
      </c>
      <c r="L2265" s="1">
        <v>44648</v>
      </c>
      <c r="M2265">
        <v>10125.24</v>
      </c>
      <c r="N2265" s="17" t="s">
        <v>437</v>
      </c>
      <c r="O2265">
        <v>213</v>
      </c>
      <c r="P2265" s="17" t="s">
        <v>438</v>
      </c>
      <c r="Q2265">
        <v>0</v>
      </c>
      <c r="R2265" s="17" t="s">
        <v>439</v>
      </c>
      <c r="S2265" s="17" t="s">
        <v>440</v>
      </c>
      <c r="T2265" s="17" t="s">
        <v>438</v>
      </c>
      <c r="U2265">
        <v>0</v>
      </c>
      <c r="V2265">
        <v>0</v>
      </c>
      <c r="W2265" s="17" t="s">
        <v>5249</v>
      </c>
      <c r="X2265" s="17" t="s">
        <v>442</v>
      </c>
      <c r="Y2265">
        <v>0</v>
      </c>
      <c r="Z2265" s="17" t="s">
        <v>486</v>
      </c>
      <c r="AA2265" s="17" t="s">
        <v>443</v>
      </c>
      <c r="AB2265" s="17" t="s">
        <v>444</v>
      </c>
      <c r="AC2265">
        <v>0</v>
      </c>
      <c r="AD2265">
        <v>0</v>
      </c>
      <c r="AE2265">
        <v>0</v>
      </c>
      <c r="AF2265">
        <v>2022</v>
      </c>
      <c r="AG2265" s="1">
        <v>44562</v>
      </c>
      <c r="AH2265" s="1">
        <v>44773</v>
      </c>
      <c r="AI2265" s="1">
        <v>44785</v>
      </c>
      <c r="AJ2265" s="17" t="s">
        <v>34</v>
      </c>
      <c r="AK2265" s="17" t="s">
        <v>35</v>
      </c>
      <c r="AL2265" s="17" t="s">
        <v>10388</v>
      </c>
      <c r="AM2265" s="17">
        <f>MONTH(EMPENHO[[#This Row],[data_empenho]])</f>
        <v>3</v>
      </c>
    </row>
    <row r="2266" spans="1:39" x14ac:dyDescent="0.25">
      <c r="A2266">
        <v>8</v>
      </c>
      <c r="B2266">
        <v>801</v>
      </c>
      <c r="C2266">
        <v>10</v>
      </c>
      <c r="D2266">
        <v>122</v>
      </c>
      <c r="E2266">
        <v>5</v>
      </c>
      <c r="F2266">
        <v>0</v>
      </c>
      <c r="G2266">
        <v>2084</v>
      </c>
      <c r="H2266" s="17" t="s">
        <v>1145</v>
      </c>
      <c r="I2266">
        <v>40</v>
      </c>
      <c r="J2266">
        <v>0</v>
      </c>
      <c r="K2266" s="17" t="s">
        <v>5250</v>
      </c>
      <c r="L2266" s="1">
        <v>44648</v>
      </c>
      <c r="M2266">
        <v>200</v>
      </c>
      <c r="N2266" s="17" t="s">
        <v>437</v>
      </c>
      <c r="O2266">
        <v>213</v>
      </c>
      <c r="P2266" s="17" t="s">
        <v>438</v>
      </c>
      <c r="Q2266">
        <v>0</v>
      </c>
      <c r="R2266" s="17" t="s">
        <v>439</v>
      </c>
      <c r="S2266" s="17" t="s">
        <v>440</v>
      </c>
      <c r="T2266" s="17" t="s">
        <v>438</v>
      </c>
      <c r="U2266">
        <v>0</v>
      </c>
      <c r="V2266">
        <v>0</v>
      </c>
      <c r="W2266" s="17" t="s">
        <v>5251</v>
      </c>
      <c r="X2266" s="17" t="s">
        <v>442</v>
      </c>
      <c r="Y2266">
        <v>0</v>
      </c>
      <c r="Z2266" s="17" t="s">
        <v>486</v>
      </c>
      <c r="AA2266" s="17" t="s">
        <v>443</v>
      </c>
      <c r="AB2266" s="17" t="s">
        <v>444</v>
      </c>
      <c r="AC2266">
        <v>0</v>
      </c>
      <c r="AD2266">
        <v>0</v>
      </c>
      <c r="AE2266">
        <v>0</v>
      </c>
      <c r="AF2266">
        <v>2022</v>
      </c>
      <c r="AG2266" s="1">
        <v>44562</v>
      </c>
      <c r="AH2266" s="1">
        <v>44773</v>
      </c>
      <c r="AI2266" s="1">
        <v>44785</v>
      </c>
      <c r="AJ2266" s="17" t="s">
        <v>34</v>
      </c>
      <c r="AK2266" s="17" t="s">
        <v>35</v>
      </c>
      <c r="AL2266" s="17" t="s">
        <v>10388</v>
      </c>
      <c r="AM2266" s="17">
        <f>MONTH(EMPENHO[[#This Row],[data_empenho]])</f>
        <v>3</v>
      </c>
    </row>
    <row r="2267" spans="1:39" x14ac:dyDescent="0.25">
      <c r="A2267">
        <v>8</v>
      </c>
      <c r="B2267">
        <v>801</v>
      </c>
      <c r="C2267">
        <v>10</v>
      </c>
      <c r="D2267">
        <v>122</v>
      </c>
      <c r="E2267">
        <v>5</v>
      </c>
      <c r="F2267">
        <v>0</v>
      </c>
      <c r="G2267">
        <v>2084</v>
      </c>
      <c r="H2267" s="17" t="s">
        <v>1181</v>
      </c>
      <c r="I2267">
        <v>40</v>
      </c>
      <c r="J2267">
        <v>0</v>
      </c>
      <c r="K2267" s="17" t="s">
        <v>5252</v>
      </c>
      <c r="L2267" s="1">
        <v>44648</v>
      </c>
      <c r="M2267">
        <v>817.3</v>
      </c>
      <c r="N2267" s="17" t="s">
        <v>437</v>
      </c>
      <c r="O2267">
        <v>213</v>
      </c>
      <c r="P2267" s="17" t="s">
        <v>438</v>
      </c>
      <c r="Q2267">
        <v>0</v>
      </c>
      <c r="R2267" s="17" t="s">
        <v>439</v>
      </c>
      <c r="S2267" s="17" t="s">
        <v>440</v>
      </c>
      <c r="T2267" s="17" t="s">
        <v>438</v>
      </c>
      <c r="U2267">
        <v>0</v>
      </c>
      <c r="V2267">
        <v>0</v>
      </c>
      <c r="W2267" s="17" t="s">
        <v>5253</v>
      </c>
      <c r="X2267" s="17" t="s">
        <v>442</v>
      </c>
      <c r="Y2267">
        <v>0</v>
      </c>
      <c r="Z2267" s="17" t="s">
        <v>486</v>
      </c>
      <c r="AA2267" s="17" t="s">
        <v>443</v>
      </c>
      <c r="AB2267" s="17" t="s">
        <v>444</v>
      </c>
      <c r="AC2267">
        <v>0</v>
      </c>
      <c r="AD2267">
        <v>0</v>
      </c>
      <c r="AE2267">
        <v>0</v>
      </c>
      <c r="AF2267">
        <v>2022</v>
      </c>
      <c r="AG2267" s="1">
        <v>44562</v>
      </c>
      <c r="AH2267" s="1">
        <v>44773</v>
      </c>
      <c r="AI2267" s="1">
        <v>44785</v>
      </c>
      <c r="AJ2267" s="17" t="s">
        <v>34</v>
      </c>
      <c r="AK2267" s="17" t="s">
        <v>35</v>
      </c>
      <c r="AL2267" s="17" t="s">
        <v>10388</v>
      </c>
      <c r="AM2267" s="17">
        <f>MONTH(EMPENHO[[#This Row],[data_empenho]])</f>
        <v>3</v>
      </c>
    </row>
    <row r="2268" spans="1:39" x14ac:dyDescent="0.25">
      <c r="A2268">
        <v>8</v>
      </c>
      <c r="B2268">
        <v>801</v>
      </c>
      <c r="C2268">
        <v>10</v>
      </c>
      <c r="D2268">
        <v>122</v>
      </c>
      <c r="E2268">
        <v>5</v>
      </c>
      <c r="F2268">
        <v>0</v>
      </c>
      <c r="G2268">
        <v>2084</v>
      </c>
      <c r="H2268" s="17" t="s">
        <v>1176</v>
      </c>
      <c r="I2268">
        <v>40</v>
      </c>
      <c r="J2268">
        <v>0</v>
      </c>
      <c r="K2268" s="17" t="s">
        <v>5254</v>
      </c>
      <c r="L2268" s="1">
        <v>44648</v>
      </c>
      <c r="M2268">
        <v>848.39</v>
      </c>
      <c r="N2268" s="17" t="s">
        <v>437</v>
      </c>
      <c r="O2268">
        <v>213</v>
      </c>
      <c r="P2268" s="17" t="s">
        <v>438</v>
      </c>
      <c r="Q2268">
        <v>0</v>
      </c>
      <c r="R2268" s="17" t="s">
        <v>439</v>
      </c>
      <c r="S2268" s="17" t="s">
        <v>440</v>
      </c>
      <c r="T2268" s="17" t="s">
        <v>438</v>
      </c>
      <c r="U2268">
        <v>0</v>
      </c>
      <c r="V2268">
        <v>0</v>
      </c>
      <c r="W2268" s="17" t="s">
        <v>5255</v>
      </c>
      <c r="X2268" s="17" t="s">
        <v>442</v>
      </c>
      <c r="Y2268">
        <v>0</v>
      </c>
      <c r="Z2268" s="17" t="s">
        <v>486</v>
      </c>
      <c r="AA2268" s="17" t="s">
        <v>443</v>
      </c>
      <c r="AB2268" s="17" t="s">
        <v>444</v>
      </c>
      <c r="AC2268">
        <v>0</v>
      </c>
      <c r="AD2268">
        <v>0</v>
      </c>
      <c r="AE2268">
        <v>0</v>
      </c>
      <c r="AF2268">
        <v>2022</v>
      </c>
      <c r="AG2268" s="1">
        <v>44562</v>
      </c>
      <c r="AH2268" s="1">
        <v>44773</v>
      </c>
      <c r="AI2268" s="1">
        <v>44785</v>
      </c>
      <c r="AJ2268" s="17" t="s">
        <v>34</v>
      </c>
      <c r="AK2268" s="17" t="s">
        <v>35</v>
      </c>
      <c r="AL2268" s="17" t="s">
        <v>10388</v>
      </c>
      <c r="AM2268" s="17">
        <f>MONTH(EMPENHO[[#This Row],[data_empenho]])</f>
        <v>3</v>
      </c>
    </row>
    <row r="2269" spans="1:39" x14ac:dyDescent="0.25">
      <c r="A2269">
        <v>8</v>
      </c>
      <c r="B2269">
        <v>801</v>
      </c>
      <c r="C2269">
        <v>10</v>
      </c>
      <c r="D2269">
        <v>301</v>
      </c>
      <c r="E2269">
        <v>6</v>
      </c>
      <c r="F2269">
        <v>0</v>
      </c>
      <c r="G2269">
        <v>2105</v>
      </c>
      <c r="H2269" s="17" t="s">
        <v>5159</v>
      </c>
      <c r="I2269">
        <v>40</v>
      </c>
      <c r="J2269">
        <v>0</v>
      </c>
      <c r="K2269" s="17" t="s">
        <v>5256</v>
      </c>
      <c r="L2269" s="1">
        <v>44648</v>
      </c>
      <c r="M2269">
        <v>116.27</v>
      </c>
      <c r="N2269" s="17" t="s">
        <v>437</v>
      </c>
      <c r="O2269">
        <v>213</v>
      </c>
      <c r="P2269" s="17" t="s">
        <v>438</v>
      </c>
      <c r="Q2269">
        <v>0</v>
      </c>
      <c r="R2269" s="17" t="s">
        <v>439</v>
      </c>
      <c r="S2269" s="17" t="s">
        <v>440</v>
      </c>
      <c r="T2269" s="17" t="s">
        <v>438</v>
      </c>
      <c r="U2269">
        <v>0</v>
      </c>
      <c r="V2269">
        <v>0</v>
      </c>
      <c r="W2269" s="17" t="s">
        <v>5257</v>
      </c>
      <c r="X2269" s="17" t="s">
        <v>442</v>
      </c>
      <c r="Y2269">
        <v>0</v>
      </c>
      <c r="Z2269" s="17" t="s">
        <v>486</v>
      </c>
      <c r="AA2269" s="17" t="s">
        <v>443</v>
      </c>
      <c r="AB2269" s="17" t="s">
        <v>444</v>
      </c>
      <c r="AC2269">
        <v>0</v>
      </c>
      <c r="AD2269">
        <v>0</v>
      </c>
      <c r="AE2269">
        <v>0</v>
      </c>
      <c r="AF2269">
        <v>2022</v>
      </c>
      <c r="AG2269" s="1">
        <v>44562</v>
      </c>
      <c r="AH2269" s="1">
        <v>44773</v>
      </c>
      <c r="AI2269" s="1">
        <v>44785</v>
      </c>
      <c r="AJ2269" s="17" t="s">
        <v>34</v>
      </c>
      <c r="AK2269" s="17" t="s">
        <v>35</v>
      </c>
      <c r="AL2269" s="17" t="s">
        <v>10388</v>
      </c>
      <c r="AM2269" s="17">
        <f>MONTH(EMPENHO[[#This Row],[data_empenho]])</f>
        <v>3</v>
      </c>
    </row>
    <row r="2270" spans="1:39" x14ac:dyDescent="0.25">
      <c r="A2270">
        <v>2</v>
      </c>
      <c r="B2270">
        <v>201</v>
      </c>
      <c r="C2270">
        <v>4</v>
      </c>
      <c r="D2270">
        <v>122</v>
      </c>
      <c r="E2270">
        <v>1</v>
      </c>
      <c r="F2270">
        <v>0</v>
      </c>
      <c r="G2270">
        <v>2078</v>
      </c>
      <c r="H2270" s="17" t="s">
        <v>1145</v>
      </c>
      <c r="I2270">
        <v>1</v>
      </c>
      <c r="J2270">
        <v>0</v>
      </c>
      <c r="K2270" s="17" t="s">
        <v>5258</v>
      </c>
      <c r="L2270" s="1">
        <v>44648</v>
      </c>
      <c r="M2270">
        <v>1039.82</v>
      </c>
      <c r="N2270" s="17" t="s">
        <v>437</v>
      </c>
      <c r="O2270">
        <v>213</v>
      </c>
      <c r="P2270" s="17" t="s">
        <v>438</v>
      </c>
      <c r="Q2270">
        <v>0</v>
      </c>
      <c r="R2270" s="17" t="s">
        <v>439</v>
      </c>
      <c r="S2270" s="17" t="s">
        <v>440</v>
      </c>
      <c r="T2270" s="17" t="s">
        <v>438</v>
      </c>
      <c r="U2270">
        <v>0</v>
      </c>
      <c r="V2270">
        <v>0</v>
      </c>
      <c r="W2270" s="17" t="s">
        <v>5259</v>
      </c>
      <c r="X2270" s="17" t="s">
        <v>442</v>
      </c>
      <c r="Y2270">
        <v>0</v>
      </c>
      <c r="Z2270" s="17" t="s">
        <v>486</v>
      </c>
      <c r="AA2270" s="17" t="s">
        <v>443</v>
      </c>
      <c r="AB2270" s="17" t="s">
        <v>444</v>
      </c>
      <c r="AC2270">
        <v>0</v>
      </c>
      <c r="AD2270">
        <v>0</v>
      </c>
      <c r="AE2270">
        <v>0</v>
      </c>
      <c r="AF2270">
        <v>2022</v>
      </c>
      <c r="AG2270" s="1">
        <v>44562</v>
      </c>
      <c r="AH2270" s="1">
        <v>44773</v>
      </c>
      <c r="AI2270" s="1">
        <v>44785</v>
      </c>
      <c r="AJ2270" s="17" t="s">
        <v>34</v>
      </c>
      <c r="AK2270" s="17" t="s">
        <v>35</v>
      </c>
      <c r="AL2270" s="17" t="s">
        <v>10388</v>
      </c>
      <c r="AM2270" s="17">
        <f>MONTH(EMPENHO[[#This Row],[data_empenho]])</f>
        <v>3</v>
      </c>
    </row>
    <row r="2271" spans="1:39" x14ac:dyDescent="0.25">
      <c r="A2271">
        <v>8</v>
      </c>
      <c r="B2271">
        <v>801</v>
      </c>
      <c r="C2271">
        <v>10</v>
      </c>
      <c r="D2271">
        <v>305</v>
      </c>
      <c r="E2271">
        <v>7</v>
      </c>
      <c r="F2271">
        <v>0</v>
      </c>
      <c r="G2271">
        <v>2104</v>
      </c>
      <c r="H2271" s="17" t="s">
        <v>1173</v>
      </c>
      <c r="I2271">
        <v>4502</v>
      </c>
      <c r="J2271">
        <v>0</v>
      </c>
      <c r="K2271" s="17" t="s">
        <v>5260</v>
      </c>
      <c r="L2271" s="1">
        <v>44648</v>
      </c>
      <c r="M2271">
        <v>2813.78</v>
      </c>
      <c r="N2271" s="17" t="s">
        <v>437</v>
      </c>
      <c r="O2271">
        <v>213</v>
      </c>
      <c r="P2271" s="17" t="s">
        <v>438</v>
      </c>
      <c r="Q2271">
        <v>0</v>
      </c>
      <c r="R2271" s="17" t="s">
        <v>439</v>
      </c>
      <c r="S2271" s="17" t="s">
        <v>440</v>
      </c>
      <c r="T2271" s="17" t="s">
        <v>438</v>
      </c>
      <c r="U2271">
        <v>0</v>
      </c>
      <c r="V2271">
        <v>0</v>
      </c>
      <c r="W2271" s="17" t="s">
        <v>5261</v>
      </c>
      <c r="X2271" s="17" t="s">
        <v>442</v>
      </c>
      <c r="Y2271">
        <v>0</v>
      </c>
      <c r="Z2271" s="17" t="s">
        <v>486</v>
      </c>
      <c r="AA2271" s="17" t="s">
        <v>443</v>
      </c>
      <c r="AB2271" s="17" t="s">
        <v>444</v>
      </c>
      <c r="AC2271">
        <v>0</v>
      </c>
      <c r="AD2271">
        <v>0</v>
      </c>
      <c r="AE2271">
        <v>0</v>
      </c>
      <c r="AF2271">
        <v>2022</v>
      </c>
      <c r="AG2271" s="1">
        <v>44562</v>
      </c>
      <c r="AH2271" s="1">
        <v>44773</v>
      </c>
      <c r="AI2271" s="1">
        <v>44785</v>
      </c>
      <c r="AJ2271" s="17" t="s">
        <v>34</v>
      </c>
      <c r="AK2271" s="17" t="s">
        <v>35</v>
      </c>
      <c r="AL2271" s="17" t="s">
        <v>10388</v>
      </c>
      <c r="AM2271" s="17">
        <f>MONTH(EMPENHO[[#This Row],[data_empenho]])</f>
        <v>3</v>
      </c>
    </row>
    <row r="2272" spans="1:39" x14ac:dyDescent="0.25">
      <c r="A2272">
        <v>8</v>
      </c>
      <c r="B2272">
        <v>801</v>
      </c>
      <c r="C2272">
        <v>10</v>
      </c>
      <c r="D2272">
        <v>305</v>
      </c>
      <c r="E2272">
        <v>7</v>
      </c>
      <c r="F2272">
        <v>0</v>
      </c>
      <c r="G2272">
        <v>2104</v>
      </c>
      <c r="H2272" s="17" t="s">
        <v>1173</v>
      </c>
      <c r="I2272">
        <v>40</v>
      </c>
      <c r="J2272">
        <v>0</v>
      </c>
      <c r="K2272" s="17" t="s">
        <v>5262</v>
      </c>
      <c r="L2272" s="1">
        <v>44648</v>
      </c>
      <c r="M2272">
        <v>4516.95</v>
      </c>
      <c r="N2272" s="17" t="s">
        <v>437</v>
      </c>
      <c r="O2272">
        <v>213</v>
      </c>
      <c r="P2272" s="17" t="s">
        <v>438</v>
      </c>
      <c r="Q2272">
        <v>0</v>
      </c>
      <c r="R2272" s="17" t="s">
        <v>439</v>
      </c>
      <c r="S2272" s="17" t="s">
        <v>440</v>
      </c>
      <c r="T2272" s="17" t="s">
        <v>438</v>
      </c>
      <c r="U2272">
        <v>0</v>
      </c>
      <c r="V2272">
        <v>0</v>
      </c>
      <c r="W2272" s="17" t="s">
        <v>5261</v>
      </c>
      <c r="X2272" s="17" t="s">
        <v>442</v>
      </c>
      <c r="Y2272">
        <v>0</v>
      </c>
      <c r="Z2272" s="17" t="s">
        <v>486</v>
      </c>
      <c r="AA2272" s="17" t="s">
        <v>443</v>
      </c>
      <c r="AB2272" s="17" t="s">
        <v>444</v>
      </c>
      <c r="AC2272">
        <v>0</v>
      </c>
      <c r="AD2272">
        <v>0</v>
      </c>
      <c r="AE2272">
        <v>0</v>
      </c>
      <c r="AF2272">
        <v>2022</v>
      </c>
      <c r="AG2272" s="1">
        <v>44562</v>
      </c>
      <c r="AH2272" s="1">
        <v>44773</v>
      </c>
      <c r="AI2272" s="1">
        <v>44785</v>
      </c>
      <c r="AJ2272" s="17" t="s">
        <v>34</v>
      </c>
      <c r="AK2272" s="17" t="s">
        <v>35</v>
      </c>
      <c r="AL2272" s="17" t="s">
        <v>10388</v>
      </c>
      <c r="AM2272" s="17">
        <f>MONTH(EMPENHO[[#This Row],[data_empenho]])</f>
        <v>3</v>
      </c>
    </row>
    <row r="2273" spans="1:39" x14ac:dyDescent="0.25">
      <c r="A2273">
        <v>8</v>
      </c>
      <c r="B2273">
        <v>801</v>
      </c>
      <c r="C2273">
        <v>10</v>
      </c>
      <c r="D2273">
        <v>305</v>
      </c>
      <c r="E2273">
        <v>7</v>
      </c>
      <c r="F2273">
        <v>0</v>
      </c>
      <c r="G2273">
        <v>2104</v>
      </c>
      <c r="H2273" s="17" t="s">
        <v>1181</v>
      </c>
      <c r="I2273">
        <v>40</v>
      </c>
      <c r="J2273">
        <v>0</v>
      </c>
      <c r="K2273" s="17" t="s">
        <v>5263</v>
      </c>
      <c r="L2273" s="1">
        <v>44648</v>
      </c>
      <c r="M2273">
        <v>1170.8399999999999</v>
      </c>
      <c r="N2273" s="17" t="s">
        <v>437</v>
      </c>
      <c r="O2273">
        <v>213</v>
      </c>
      <c r="P2273" s="17" t="s">
        <v>438</v>
      </c>
      <c r="Q2273">
        <v>0</v>
      </c>
      <c r="R2273" s="17" t="s">
        <v>439</v>
      </c>
      <c r="S2273" s="17" t="s">
        <v>440</v>
      </c>
      <c r="T2273" s="17" t="s">
        <v>438</v>
      </c>
      <c r="U2273">
        <v>0</v>
      </c>
      <c r="V2273">
        <v>0</v>
      </c>
      <c r="W2273" s="17" t="s">
        <v>5264</v>
      </c>
      <c r="X2273" s="17" t="s">
        <v>442</v>
      </c>
      <c r="Y2273">
        <v>0</v>
      </c>
      <c r="Z2273" s="17" t="s">
        <v>486</v>
      </c>
      <c r="AA2273" s="17" t="s">
        <v>443</v>
      </c>
      <c r="AB2273" s="17" t="s">
        <v>444</v>
      </c>
      <c r="AC2273">
        <v>0</v>
      </c>
      <c r="AD2273">
        <v>0</v>
      </c>
      <c r="AE2273">
        <v>0</v>
      </c>
      <c r="AF2273">
        <v>2022</v>
      </c>
      <c r="AG2273" s="1">
        <v>44562</v>
      </c>
      <c r="AH2273" s="1">
        <v>44773</v>
      </c>
      <c r="AI2273" s="1">
        <v>44785</v>
      </c>
      <c r="AJ2273" s="17" t="s">
        <v>34</v>
      </c>
      <c r="AK2273" s="17" t="s">
        <v>35</v>
      </c>
      <c r="AL2273" s="17" t="s">
        <v>10388</v>
      </c>
      <c r="AM2273" s="17">
        <f>MONTH(EMPENHO[[#This Row],[data_empenho]])</f>
        <v>3</v>
      </c>
    </row>
    <row r="2274" spans="1:39" x14ac:dyDescent="0.25">
      <c r="A2274">
        <v>8</v>
      </c>
      <c r="B2274">
        <v>801</v>
      </c>
      <c r="C2274">
        <v>10</v>
      </c>
      <c r="D2274">
        <v>305</v>
      </c>
      <c r="E2274">
        <v>7</v>
      </c>
      <c r="F2274">
        <v>0</v>
      </c>
      <c r="G2274">
        <v>2104</v>
      </c>
      <c r="H2274" s="17" t="s">
        <v>1176</v>
      </c>
      <c r="I2274">
        <v>40</v>
      </c>
      <c r="J2274">
        <v>0</v>
      </c>
      <c r="K2274" s="17" t="s">
        <v>5265</v>
      </c>
      <c r="L2274" s="1">
        <v>44648</v>
      </c>
      <c r="M2274">
        <v>659.77</v>
      </c>
      <c r="N2274" s="17" t="s">
        <v>437</v>
      </c>
      <c r="O2274">
        <v>213</v>
      </c>
      <c r="P2274" s="17" t="s">
        <v>438</v>
      </c>
      <c r="Q2274">
        <v>0</v>
      </c>
      <c r="R2274" s="17" t="s">
        <v>439</v>
      </c>
      <c r="S2274" s="17" t="s">
        <v>440</v>
      </c>
      <c r="T2274" s="17" t="s">
        <v>438</v>
      </c>
      <c r="U2274">
        <v>0</v>
      </c>
      <c r="V2274">
        <v>0</v>
      </c>
      <c r="W2274" s="17" t="s">
        <v>5266</v>
      </c>
      <c r="X2274" s="17" t="s">
        <v>442</v>
      </c>
      <c r="Y2274">
        <v>0</v>
      </c>
      <c r="Z2274" s="17" t="s">
        <v>486</v>
      </c>
      <c r="AA2274" s="17" t="s">
        <v>443</v>
      </c>
      <c r="AB2274" s="17" t="s">
        <v>444</v>
      </c>
      <c r="AC2274">
        <v>0</v>
      </c>
      <c r="AD2274">
        <v>0</v>
      </c>
      <c r="AE2274">
        <v>0</v>
      </c>
      <c r="AF2274">
        <v>2022</v>
      </c>
      <c r="AG2274" s="1">
        <v>44562</v>
      </c>
      <c r="AH2274" s="1">
        <v>44773</v>
      </c>
      <c r="AI2274" s="1">
        <v>44785</v>
      </c>
      <c r="AJ2274" s="17" t="s">
        <v>34</v>
      </c>
      <c r="AK2274" s="17" t="s">
        <v>35</v>
      </c>
      <c r="AL2274" s="17" t="s">
        <v>10388</v>
      </c>
      <c r="AM2274" s="17">
        <f>MONTH(EMPENHO[[#This Row],[data_empenho]])</f>
        <v>3</v>
      </c>
    </row>
    <row r="2275" spans="1:39" x14ac:dyDescent="0.25">
      <c r="A2275">
        <v>8</v>
      </c>
      <c r="B2275">
        <v>801</v>
      </c>
      <c r="C2275">
        <v>10</v>
      </c>
      <c r="D2275">
        <v>301</v>
      </c>
      <c r="E2275">
        <v>6</v>
      </c>
      <c r="F2275">
        <v>0</v>
      </c>
      <c r="G2275">
        <v>2105</v>
      </c>
      <c r="H2275" s="17" t="s">
        <v>1173</v>
      </c>
      <c r="I2275">
        <v>40</v>
      </c>
      <c r="J2275">
        <v>0</v>
      </c>
      <c r="K2275" s="17" t="s">
        <v>5267</v>
      </c>
      <c r="L2275" s="1">
        <v>44648</v>
      </c>
      <c r="M2275">
        <v>12291.23</v>
      </c>
      <c r="N2275" s="17" t="s">
        <v>437</v>
      </c>
      <c r="O2275">
        <v>213</v>
      </c>
      <c r="P2275" s="17" t="s">
        <v>438</v>
      </c>
      <c r="Q2275">
        <v>0</v>
      </c>
      <c r="R2275" s="17" t="s">
        <v>439</v>
      </c>
      <c r="S2275" s="17" t="s">
        <v>440</v>
      </c>
      <c r="T2275" s="17" t="s">
        <v>438</v>
      </c>
      <c r="U2275">
        <v>0</v>
      </c>
      <c r="V2275">
        <v>0</v>
      </c>
      <c r="W2275" s="17" t="s">
        <v>5268</v>
      </c>
      <c r="X2275" s="17" t="s">
        <v>442</v>
      </c>
      <c r="Y2275">
        <v>0</v>
      </c>
      <c r="Z2275" s="17" t="s">
        <v>486</v>
      </c>
      <c r="AA2275" s="17" t="s">
        <v>443</v>
      </c>
      <c r="AB2275" s="17" t="s">
        <v>444</v>
      </c>
      <c r="AC2275">
        <v>0</v>
      </c>
      <c r="AD2275">
        <v>0</v>
      </c>
      <c r="AE2275">
        <v>0</v>
      </c>
      <c r="AF2275">
        <v>2022</v>
      </c>
      <c r="AG2275" s="1">
        <v>44562</v>
      </c>
      <c r="AH2275" s="1">
        <v>44773</v>
      </c>
      <c r="AI2275" s="1">
        <v>44785</v>
      </c>
      <c r="AJ2275" s="17" t="s">
        <v>34</v>
      </c>
      <c r="AK2275" s="17" t="s">
        <v>35</v>
      </c>
      <c r="AL2275" s="17" t="s">
        <v>10388</v>
      </c>
      <c r="AM2275" s="17">
        <f>MONTH(EMPENHO[[#This Row],[data_empenho]])</f>
        <v>3</v>
      </c>
    </row>
    <row r="2276" spans="1:39" x14ac:dyDescent="0.25">
      <c r="A2276">
        <v>8</v>
      </c>
      <c r="B2276">
        <v>801</v>
      </c>
      <c r="C2276">
        <v>10</v>
      </c>
      <c r="D2276">
        <v>301</v>
      </c>
      <c r="E2276">
        <v>6</v>
      </c>
      <c r="F2276">
        <v>0</v>
      </c>
      <c r="G2276">
        <v>2105</v>
      </c>
      <c r="H2276" s="17" t="s">
        <v>1181</v>
      </c>
      <c r="I2276">
        <v>40</v>
      </c>
      <c r="J2276">
        <v>0</v>
      </c>
      <c r="K2276" s="17" t="s">
        <v>5269</v>
      </c>
      <c r="L2276" s="1">
        <v>44648</v>
      </c>
      <c r="M2276">
        <v>2220</v>
      </c>
      <c r="N2276" s="17" t="s">
        <v>437</v>
      </c>
      <c r="O2276">
        <v>213</v>
      </c>
      <c r="P2276" s="17" t="s">
        <v>438</v>
      </c>
      <c r="Q2276">
        <v>0</v>
      </c>
      <c r="R2276" s="17" t="s">
        <v>439</v>
      </c>
      <c r="S2276" s="17" t="s">
        <v>440</v>
      </c>
      <c r="T2276" s="17" t="s">
        <v>438</v>
      </c>
      <c r="U2276">
        <v>0</v>
      </c>
      <c r="V2276">
        <v>0</v>
      </c>
      <c r="W2276" s="17" t="s">
        <v>5270</v>
      </c>
      <c r="X2276" s="17" t="s">
        <v>442</v>
      </c>
      <c r="Y2276">
        <v>0</v>
      </c>
      <c r="Z2276" s="17" t="s">
        <v>486</v>
      </c>
      <c r="AA2276" s="17" t="s">
        <v>443</v>
      </c>
      <c r="AB2276" s="17" t="s">
        <v>444</v>
      </c>
      <c r="AC2276">
        <v>0</v>
      </c>
      <c r="AD2276">
        <v>0</v>
      </c>
      <c r="AE2276">
        <v>0</v>
      </c>
      <c r="AF2276">
        <v>2022</v>
      </c>
      <c r="AG2276" s="1">
        <v>44562</v>
      </c>
      <c r="AH2276" s="1">
        <v>44773</v>
      </c>
      <c r="AI2276" s="1">
        <v>44785</v>
      </c>
      <c r="AJ2276" s="17" t="s">
        <v>34</v>
      </c>
      <c r="AK2276" s="17" t="s">
        <v>35</v>
      </c>
      <c r="AL2276" s="17" t="s">
        <v>10388</v>
      </c>
      <c r="AM2276" s="17">
        <f>MONTH(EMPENHO[[#This Row],[data_empenho]])</f>
        <v>3</v>
      </c>
    </row>
    <row r="2277" spans="1:39" x14ac:dyDescent="0.25">
      <c r="A2277">
        <v>8</v>
      </c>
      <c r="B2277">
        <v>801</v>
      </c>
      <c r="C2277">
        <v>10</v>
      </c>
      <c r="D2277">
        <v>301</v>
      </c>
      <c r="E2277">
        <v>6</v>
      </c>
      <c r="F2277">
        <v>0</v>
      </c>
      <c r="G2277">
        <v>2105</v>
      </c>
      <c r="H2277" s="17" t="s">
        <v>5159</v>
      </c>
      <c r="I2277">
        <v>40</v>
      </c>
      <c r="J2277">
        <v>0</v>
      </c>
      <c r="K2277" s="17" t="s">
        <v>5271</v>
      </c>
      <c r="L2277" s="1">
        <v>44648</v>
      </c>
      <c r="M2277">
        <v>2495.58</v>
      </c>
      <c r="N2277" s="17" t="s">
        <v>437</v>
      </c>
      <c r="O2277">
        <v>213</v>
      </c>
      <c r="P2277" s="17" t="s">
        <v>438</v>
      </c>
      <c r="Q2277">
        <v>0</v>
      </c>
      <c r="R2277" s="17" t="s">
        <v>439</v>
      </c>
      <c r="S2277" s="17" t="s">
        <v>440</v>
      </c>
      <c r="T2277" s="17" t="s">
        <v>438</v>
      </c>
      <c r="U2277">
        <v>0</v>
      </c>
      <c r="V2277">
        <v>0</v>
      </c>
      <c r="W2277" s="17" t="s">
        <v>5272</v>
      </c>
      <c r="X2277" s="17" t="s">
        <v>442</v>
      </c>
      <c r="Y2277">
        <v>0</v>
      </c>
      <c r="Z2277" s="17" t="s">
        <v>486</v>
      </c>
      <c r="AA2277" s="17" t="s">
        <v>443</v>
      </c>
      <c r="AB2277" s="17" t="s">
        <v>444</v>
      </c>
      <c r="AC2277">
        <v>0</v>
      </c>
      <c r="AD2277">
        <v>0</v>
      </c>
      <c r="AE2277">
        <v>0</v>
      </c>
      <c r="AF2277">
        <v>2022</v>
      </c>
      <c r="AG2277" s="1">
        <v>44562</v>
      </c>
      <c r="AH2277" s="1">
        <v>44773</v>
      </c>
      <c r="AI2277" s="1">
        <v>44785</v>
      </c>
      <c r="AJ2277" s="17" t="s">
        <v>34</v>
      </c>
      <c r="AK2277" s="17" t="s">
        <v>35</v>
      </c>
      <c r="AL2277" s="17" t="s">
        <v>10388</v>
      </c>
      <c r="AM2277" s="17">
        <f>MONTH(EMPENHO[[#This Row],[data_empenho]])</f>
        <v>3</v>
      </c>
    </row>
    <row r="2278" spans="1:39" x14ac:dyDescent="0.25">
      <c r="A2278">
        <v>8</v>
      </c>
      <c r="B2278">
        <v>801</v>
      </c>
      <c r="C2278">
        <v>10</v>
      </c>
      <c r="D2278">
        <v>301</v>
      </c>
      <c r="E2278">
        <v>6</v>
      </c>
      <c r="F2278">
        <v>0</v>
      </c>
      <c r="G2278">
        <v>2105</v>
      </c>
      <c r="H2278" s="17" t="s">
        <v>1184</v>
      </c>
      <c r="I2278">
        <v>40</v>
      </c>
      <c r="J2278">
        <v>0</v>
      </c>
      <c r="K2278" s="17" t="s">
        <v>5273</v>
      </c>
      <c r="L2278" s="1">
        <v>44648</v>
      </c>
      <c r="M2278">
        <v>485.31</v>
      </c>
      <c r="N2278" s="17" t="s">
        <v>437</v>
      </c>
      <c r="O2278">
        <v>213</v>
      </c>
      <c r="P2278" s="17" t="s">
        <v>438</v>
      </c>
      <c r="Q2278">
        <v>0</v>
      </c>
      <c r="R2278" s="17" t="s">
        <v>439</v>
      </c>
      <c r="S2278" s="17" t="s">
        <v>440</v>
      </c>
      <c r="T2278" s="17" t="s">
        <v>438</v>
      </c>
      <c r="U2278">
        <v>0</v>
      </c>
      <c r="V2278">
        <v>0</v>
      </c>
      <c r="W2278" s="17" t="s">
        <v>5274</v>
      </c>
      <c r="X2278" s="17" t="s">
        <v>442</v>
      </c>
      <c r="Y2278">
        <v>0</v>
      </c>
      <c r="Z2278" s="17" t="s">
        <v>486</v>
      </c>
      <c r="AA2278" s="17" t="s">
        <v>443</v>
      </c>
      <c r="AB2278" s="17" t="s">
        <v>444</v>
      </c>
      <c r="AC2278">
        <v>0</v>
      </c>
      <c r="AD2278">
        <v>0</v>
      </c>
      <c r="AE2278">
        <v>0</v>
      </c>
      <c r="AF2278">
        <v>2022</v>
      </c>
      <c r="AG2278" s="1">
        <v>44562</v>
      </c>
      <c r="AH2278" s="1">
        <v>44773</v>
      </c>
      <c r="AI2278" s="1">
        <v>44785</v>
      </c>
      <c r="AJ2278" s="17" t="s">
        <v>34</v>
      </c>
      <c r="AK2278" s="17" t="s">
        <v>35</v>
      </c>
      <c r="AL2278" s="17" t="s">
        <v>10388</v>
      </c>
      <c r="AM2278" s="17">
        <f>MONTH(EMPENHO[[#This Row],[data_empenho]])</f>
        <v>3</v>
      </c>
    </row>
    <row r="2279" spans="1:39" x14ac:dyDescent="0.25">
      <c r="A2279">
        <v>8</v>
      </c>
      <c r="B2279">
        <v>801</v>
      </c>
      <c r="C2279">
        <v>10</v>
      </c>
      <c r="D2279">
        <v>301</v>
      </c>
      <c r="E2279">
        <v>6</v>
      </c>
      <c r="F2279">
        <v>0</v>
      </c>
      <c r="G2279">
        <v>2105</v>
      </c>
      <c r="H2279" s="17" t="s">
        <v>1176</v>
      </c>
      <c r="I2279">
        <v>40</v>
      </c>
      <c r="J2279">
        <v>0</v>
      </c>
      <c r="K2279" s="17" t="s">
        <v>5275</v>
      </c>
      <c r="L2279" s="1">
        <v>44648</v>
      </c>
      <c r="M2279">
        <v>1814.23</v>
      </c>
      <c r="N2279" s="17" t="s">
        <v>437</v>
      </c>
      <c r="O2279">
        <v>213</v>
      </c>
      <c r="P2279" s="17" t="s">
        <v>438</v>
      </c>
      <c r="Q2279">
        <v>0</v>
      </c>
      <c r="R2279" s="17" t="s">
        <v>439</v>
      </c>
      <c r="S2279" s="17" t="s">
        <v>440</v>
      </c>
      <c r="T2279" s="17" t="s">
        <v>438</v>
      </c>
      <c r="U2279">
        <v>0</v>
      </c>
      <c r="V2279">
        <v>0</v>
      </c>
      <c r="W2279" s="17" t="s">
        <v>5276</v>
      </c>
      <c r="X2279" s="17" t="s">
        <v>442</v>
      </c>
      <c r="Y2279">
        <v>0</v>
      </c>
      <c r="Z2279" s="17" t="s">
        <v>486</v>
      </c>
      <c r="AA2279" s="17" t="s">
        <v>443</v>
      </c>
      <c r="AB2279" s="17" t="s">
        <v>444</v>
      </c>
      <c r="AC2279">
        <v>0</v>
      </c>
      <c r="AD2279">
        <v>0</v>
      </c>
      <c r="AE2279">
        <v>0</v>
      </c>
      <c r="AF2279">
        <v>2022</v>
      </c>
      <c r="AG2279" s="1">
        <v>44562</v>
      </c>
      <c r="AH2279" s="1">
        <v>44773</v>
      </c>
      <c r="AI2279" s="1">
        <v>44785</v>
      </c>
      <c r="AJ2279" s="17" t="s">
        <v>34</v>
      </c>
      <c r="AK2279" s="17" t="s">
        <v>35</v>
      </c>
      <c r="AL2279" s="17" t="s">
        <v>10388</v>
      </c>
      <c r="AM2279" s="17">
        <f>MONTH(EMPENHO[[#This Row],[data_empenho]])</f>
        <v>3</v>
      </c>
    </row>
    <row r="2280" spans="1:39" x14ac:dyDescent="0.25">
      <c r="A2280">
        <v>8</v>
      </c>
      <c r="B2280">
        <v>801</v>
      </c>
      <c r="C2280">
        <v>10</v>
      </c>
      <c r="D2280">
        <v>301</v>
      </c>
      <c r="E2280">
        <v>6</v>
      </c>
      <c r="F2280">
        <v>0</v>
      </c>
      <c r="G2280">
        <v>2105</v>
      </c>
      <c r="H2280" s="17" t="s">
        <v>5159</v>
      </c>
      <c r="I2280">
        <v>40</v>
      </c>
      <c r="J2280">
        <v>0</v>
      </c>
      <c r="K2280" s="17" t="s">
        <v>5277</v>
      </c>
      <c r="L2280" s="1">
        <v>44648</v>
      </c>
      <c r="M2280">
        <v>2169.17</v>
      </c>
      <c r="N2280" s="17" t="s">
        <v>437</v>
      </c>
      <c r="O2280">
        <v>213</v>
      </c>
      <c r="P2280" s="17" t="s">
        <v>438</v>
      </c>
      <c r="Q2280">
        <v>0</v>
      </c>
      <c r="R2280" s="17" t="s">
        <v>439</v>
      </c>
      <c r="S2280" s="17" t="s">
        <v>440</v>
      </c>
      <c r="T2280" s="17" t="s">
        <v>438</v>
      </c>
      <c r="U2280">
        <v>0</v>
      </c>
      <c r="V2280">
        <v>0</v>
      </c>
      <c r="W2280" s="17" t="s">
        <v>5278</v>
      </c>
      <c r="X2280" s="17" t="s">
        <v>442</v>
      </c>
      <c r="Y2280">
        <v>0</v>
      </c>
      <c r="Z2280" s="17" t="s">
        <v>486</v>
      </c>
      <c r="AA2280" s="17" t="s">
        <v>443</v>
      </c>
      <c r="AB2280" s="17" t="s">
        <v>444</v>
      </c>
      <c r="AC2280">
        <v>0</v>
      </c>
      <c r="AD2280">
        <v>0</v>
      </c>
      <c r="AE2280">
        <v>0</v>
      </c>
      <c r="AF2280">
        <v>2022</v>
      </c>
      <c r="AG2280" s="1">
        <v>44562</v>
      </c>
      <c r="AH2280" s="1">
        <v>44773</v>
      </c>
      <c r="AI2280" s="1">
        <v>44785</v>
      </c>
      <c r="AJ2280" s="17" t="s">
        <v>34</v>
      </c>
      <c r="AK2280" s="17" t="s">
        <v>35</v>
      </c>
      <c r="AL2280" s="17" t="s">
        <v>10388</v>
      </c>
      <c r="AM2280" s="17">
        <f>MONTH(EMPENHO[[#This Row],[data_empenho]])</f>
        <v>3</v>
      </c>
    </row>
    <row r="2281" spans="1:39" x14ac:dyDescent="0.25">
      <c r="A2281">
        <v>8</v>
      </c>
      <c r="B2281">
        <v>801</v>
      </c>
      <c r="C2281">
        <v>10</v>
      </c>
      <c r="D2281">
        <v>301</v>
      </c>
      <c r="E2281">
        <v>6</v>
      </c>
      <c r="F2281">
        <v>0</v>
      </c>
      <c r="G2281">
        <v>2089</v>
      </c>
      <c r="H2281" s="17" t="s">
        <v>1173</v>
      </c>
      <c r="I2281">
        <v>4160</v>
      </c>
      <c r="J2281">
        <v>0</v>
      </c>
      <c r="K2281" s="17" t="s">
        <v>5279</v>
      </c>
      <c r="L2281" s="1">
        <v>44648</v>
      </c>
      <c r="M2281">
        <v>3805.74</v>
      </c>
      <c r="N2281" s="17" t="s">
        <v>437</v>
      </c>
      <c r="O2281">
        <v>213</v>
      </c>
      <c r="P2281" s="17" t="s">
        <v>438</v>
      </c>
      <c r="Q2281">
        <v>0</v>
      </c>
      <c r="R2281" s="17" t="s">
        <v>439</v>
      </c>
      <c r="S2281" s="17" t="s">
        <v>440</v>
      </c>
      <c r="T2281" s="17" t="s">
        <v>438</v>
      </c>
      <c r="U2281">
        <v>0</v>
      </c>
      <c r="V2281">
        <v>0</v>
      </c>
      <c r="W2281" s="17" t="s">
        <v>5280</v>
      </c>
      <c r="X2281" s="17" t="s">
        <v>442</v>
      </c>
      <c r="Y2281">
        <v>0</v>
      </c>
      <c r="Z2281" s="17" t="s">
        <v>486</v>
      </c>
      <c r="AA2281" s="17" t="s">
        <v>443</v>
      </c>
      <c r="AB2281" s="17" t="s">
        <v>444</v>
      </c>
      <c r="AC2281">
        <v>0</v>
      </c>
      <c r="AD2281">
        <v>0</v>
      </c>
      <c r="AE2281">
        <v>0</v>
      </c>
      <c r="AF2281">
        <v>2022</v>
      </c>
      <c r="AG2281" s="1">
        <v>44562</v>
      </c>
      <c r="AH2281" s="1">
        <v>44773</v>
      </c>
      <c r="AI2281" s="1">
        <v>44785</v>
      </c>
      <c r="AJ2281" s="17" t="s">
        <v>34</v>
      </c>
      <c r="AK2281" s="17" t="s">
        <v>35</v>
      </c>
      <c r="AL2281" s="17" t="s">
        <v>10388</v>
      </c>
      <c r="AM2281" s="17">
        <f>MONTH(EMPENHO[[#This Row],[data_empenho]])</f>
        <v>3</v>
      </c>
    </row>
    <row r="2282" spans="1:39" x14ac:dyDescent="0.25">
      <c r="A2282">
        <v>8</v>
      </c>
      <c r="B2282">
        <v>801</v>
      </c>
      <c r="C2282">
        <v>10</v>
      </c>
      <c r="D2282">
        <v>301</v>
      </c>
      <c r="E2282">
        <v>6</v>
      </c>
      <c r="F2282">
        <v>0</v>
      </c>
      <c r="G2282">
        <v>2089</v>
      </c>
      <c r="H2282" s="17" t="s">
        <v>1176</v>
      </c>
      <c r="I2282">
        <v>4160</v>
      </c>
      <c r="J2282">
        <v>0</v>
      </c>
      <c r="K2282" s="17" t="s">
        <v>5281</v>
      </c>
      <c r="L2282" s="1">
        <v>44648</v>
      </c>
      <c r="M2282">
        <v>361.54</v>
      </c>
      <c r="N2282" s="17" t="s">
        <v>437</v>
      </c>
      <c r="O2282">
        <v>213</v>
      </c>
      <c r="P2282" s="17" t="s">
        <v>438</v>
      </c>
      <c r="Q2282">
        <v>0</v>
      </c>
      <c r="R2282" s="17" t="s">
        <v>439</v>
      </c>
      <c r="S2282" s="17" t="s">
        <v>440</v>
      </c>
      <c r="T2282" s="17" t="s">
        <v>438</v>
      </c>
      <c r="U2282">
        <v>0</v>
      </c>
      <c r="V2282">
        <v>0</v>
      </c>
      <c r="W2282" s="17" t="s">
        <v>5282</v>
      </c>
      <c r="X2282" s="17" t="s">
        <v>442</v>
      </c>
      <c r="Y2282">
        <v>0</v>
      </c>
      <c r="Z2282" s="17" t="s">
        <v>486</v>
      </c>
      <c r="AA2282" s="17" t="s">
        <v>443</v>
      </c>
      <c r="AB2282" s="17" t="s">
        <v>444</v>
      </c>
      <c r="AC2282">
        <v>0</v>
      </c>
      <c r="AD2282">
        <v>0</v>
      </c>
      <c r="AE2282">
        <v>0</v>
      </c>
      <c r="AF2282">
        <v>2022</v>
      </c>
      <c r="AG2282" s="1">
        <v>44562</v>
      </c>
      <c r="AH2282" s="1">
        <v>44773</v>
      </c>
      <c r="AI2282" s="1">
        <v>44785</v>
      </c>
      <c r="AJ2282" s="17" t="s">
        <v>34</v>
      </c>
      <c r="AK2282" s="17" t="s">
        <v>35</v>
      </c>
      <c r="AL2282" s="17" t="s">
        <v>10388</v>
      </c>
      <c r="AM2282" s="17">
        <f>MONTH(EMPENHO[[#This Row],[data_empenho]])</f>
        <v>3</v>
      </c>
    </row>
    <row r="2283" spans="1:39" x14ac:dyDescent="0.25">
      <c r="A2283">
        <v>8</v>
      </c>
      <c r="B2283">
        <v>801</v>
      </c>
      <c r="C2283">
        <v>10</v>
      </c>
      <c r="D2283">
        <v>301</v>
      </c>
      <c r="E2283">
        <v>9</v>
      </c>
      <c r="F2283">
        <v>0</v>
      </c>
      <c r="G2283">
        <v>2109</v>
      </c>
      <c r="H2283" s="17" t="s">
        <v>1173</v>
      </c>
      <c r="I2283">
        <v>40</v>
      </c>
      <c r="J2283">
        <v>0</v>
      </c>
      <c r="K2283" s="17" t="s">
        <v>5283</v>
      </c>
      <c r="L2283" s="1">
        <v>44648</v>
      </c>
      <c r="M2283">
        <v>4372.4399999999996</v>
      </c>
      <c r="N2283" s="17" t="s">
        <v>437</v>
      </c>
      <c r="O2283">
        <v>213</v>
      </c>
      <c r="P2283" s="17" t="s">
        <v>438</v>
      </c>
      <c r="Q2283">
        <v>0</v>
      </c>
      <c r="R2283" s="17" t="s">
        <v>439</v>
      </c>
      <c r="S2283" s="17" t="s">
        <v>440</v>
      </c>
      <c r="T2283" s="17" t="s">
        <v>438</v>
      </c>
      <c r="U2283">
        <v>0</v>
      </c>
      <c r="V2283">
        <v>0</v>
      </c>
      <c r="W2283" s="17" t="s">
        <v>5284</v>
      </c>
      <c r="X2283" s="17" t="s">
        <v>442</v>
      </c>
      <c r="Y2283">
        <v>0</v>
      </c>
      <c r="Z2283" s="17" t="s">
        <v>486</v>
      </c>
      <c r="AA2283" s="17" t="s">
        <v>443</v>
      </c>
      <c r="AB2283" s="17" t="s">
        <v>444</v>
      </c>
      <c r="AC2283">
        <v>0</v>
      </c>
      <c r="AD2283">
        <v>0</v>
      </c>
      <c r="AE2283">
        <v>0</v>
      </c>
      <c r="AF2283">
        <v>2022</v>
      </c>
      <c r="AG2283" s="1">
        <v>44562</v>
      </c>
      <c r="AH2283" s="1">
        <v>44773</v>
      </c>
      <c r="AI2283" s="1">
        <v>44785</v>
      </c>
      <c r="AJ2283" s="17" t="s">
        <v>34</v>
      </c>
      <c r="AK2283" s="17" t="s">
        <v>35</v>
      </c>
      <c r="AL2283" s="17" t="s">
        <v>10388</v>
      </c>
      <c r="AM2283" s="17">
        <f>MONTH(EMPENHO[[#This Row],[data_empenho]])</f>
        <v>3</v>
      </c>
    </row>
    <row r="2284" spans="1:39" x14ac:dyDescent="0.25">
      <c r="A2284">
        <v>8</v>
      </c>
      <c r="B2284">
        <v>801</v>
      </c>
      <c r="C2284">
        <v>10</v>
      </c>
      <c r="D2284">
        <v>301</v>
      </c>
      <c r="E2284">
        <v>9</v>
      </c>
      <c r="F2284">
        <v>0</v>
      </c>
      <c r="G2284">
        <v>2109</v>
      </c>
      <c r="H2284" s="17" t="s">
        <v>1181</v>
      </c>
      <c r="I2284">
        <v>40</v>
      </c>
      <c r="J2284">
        <v>0</v>
      </c>
      <c r="K2284" s="17" t="s">
        <v>5285</v>
      </c>
      <c r="L2284" s="1">
        <v>44648</v>
      </c>
      <c r="M2284">
        <v>728.91</v>
      </c>
      <c r="N2284" s="17" t="s">
        <v>437</v>
      </c>
      <c r="O2284">
        <v>213</v>
      </c>
      <c r="P2284" s="17" t="s">
        <v>438</v>
      </c>
      <c r="Q2284">
        <v>0</v>
      </c>
      <c r="R2284" s="17" t="s">
        <v>439</v>
      </c>
      <c r="S2284" s="17" t="s">
        <v>440</v>
      </c>
      <c r="T2284" s="17" t="s">
        <v>438</v>
      </c>
      <c r="U2284">
        <v>0</v>
      </c>
      <c r="V2284">
        <v>0</v>
      </c>
      <c r="W2284" s="17" t="s">
        <v>5286</v>
      </c>
      <c r="X2284" s="17" t="s">
        <v>442</v>
      </c>
      <c r="Y2284">
        <v>0</v>
      </c>
      <c r="Z2284" s="17" t="s">
        <v>486</v>
      </c>
      <c r="AA2284" s="17" t="s">
        <v>443</v>
      </c>
      <c r="AB2284" s="17" t="s">
        <v>444</v>
      </c>
      <c r="AC2284">
        <v>0</v>
      </c>
      <c r="AD2284">
        <v>0</v>
      </c>
      <c r="AE2284">
        <v>0</v>
      </c>
      <c r="AF2284">
        <v>2022</v>
      </c>
      <c r="AG2284" s="1">
        <v>44562</v>
      </c>
      <c r="AH2284" s="1">
        <v>44773</v>
      </c>
      <c r="AI2284" s="1">
        <v>44785</v>
      </c>
      <c r="AJ2284" s="17" t="s">
        <v>34</v>
      </c>
      <c r="AK2284" s="17" t="s">
        <v>35</v>
      </c>
      <c r="AL2284" s="17" t="s">
        <v>10388</v>
      </c>
      <c r="AM2284" s="17">
        <f>MONTH(EMPENHO[[#This Row],[data_empenho]])</f>
        <v>3</v>
      </c>
    </row>
    <row r="2285" spans="1:39" x14ac:dyDescent="0.25">
      <c r="A2285">
        <v>8</v>
      </c>
      <c r="B2285">
        <v>801</v>
      </c>
      <c r="C2285">
        <v>10</v>
      </c>
      <c r="D2285">
        <v>301</v>
      </c>
      <c r="E2285">
        <v>9</v>
      </c>
      <c r="F2285">
        <v>0</v>
      </c>
      <c r="G2285">
        <v>2109</v>
      </c>
      <c r="H2285" s="17" t="s">
        <v>1176</v>
      </c>
      <c r="I2285">
        <v>40</v>
      </c>
      <c r="J2285">
        <v>0</v>
      </c>
      <c r="K2285" s="17" t="s">
        <v>5287</v>
      </c>
      <c r="L2285" s="1">
        <v>44648</v>
      </c>
      <c r="M2285">
        <v>524.69000000000005</v>
      </c>
      <c r="N2285" s="17" t="s">
        <v>437</v>
      </c>
      <c r="O2285">
        <v>213</v>
      </c>
      <c r="P2285" s="17" t="s">
        <v>438</v>
      </c>
      <c r="Q2285">
        <v>0</v>
      </c>
      <c r="R2285" s="17" t="s">
        <v>439</v>
      </c>
      <c r="S2285" s="17" t="s">
        <v>440</v>
      </c>
      <c r="T2285" s="17" t="s">
        <v>438</v>
      </c>
      <c r="U2285">
        <v>0</v>
      </c>
      <c r="V2285">
        <v>0</v>
      </c>
      <c r="W2285" s="17" t="s">
        <v>5288</v>
      </c>
      <c r="X2285" s="17" t="s">
        <v>442</v>
      </c>
      <c r="Y2285">
        <v>0</v>
      </c>
      <c r="Z2285" s="17" t="s">
        <v>486</v>
      </c>
      <c r="AA2285" s="17" t="s">
        <v>443</v>
      </c>
      <c r="AB2285" s="17" t="s">
        <v>444</v>
      </c>
      <c r="AC2285">
        <v>0</v>
      </c>
      <c r="AD2285">
        <v>0</v>
      </c>
      <c r="AE2285">
        <v>0</v>
      </c>
      <c r="AF2285">
        <v>2022</v>
      </c>
      <c r="AG2285" s="1">
        <v>44562</v>
      </c>
      <c r="AH2285" s="1">
        <v>44773</v>
      </c>
      <c r="AI2285" s="1">
        <v>44785</v>
      </c>
      <c r="AJ2285" s="17" t="s">
        <v>34</v>
      </c>
      <c r="AK2285" s="17" t="s">
        <v>35</v>
      </c>
      <c r="AL2285" s="17" t="s">
        <v>10388</v>
      </c>
      <c r="AM2285" s="17">
        <f>MONTH(EMPENHO[[#This Row],[data_empenho]])</f>
        <v>3</v>
      </c>
    </row>
    <row r="2286" spans="1:39" x14ac:dyDescent="0.25">
      <c r="A2286">
        <v>8</v>
      </c>
      <c r="B2286">
        <v>801</v>
      </c>
      <c r="C2286">
        <v>10</v>
      </c>
      <c r="D2286">
        <v>301</v>
      </c>
      <c r="E2286">
        <v>6</v>
      </c>
      <c r="F2286">
        <v>0</v>
      </c>
      <c r="G2286">
        <v>2092</v>
      </c>
      <c r="H2286" s="17" t="s">
        <v>1173</v>
      </c>
      <c r="I2286">
        <v>4090</v>
      </c>
      <c r="J2286">
        <v>0</v>
      </c>
      <c r="K2286" s="17" t="s">
        <v>5289</v>
      </c>
      <c r="L2286" s="1">
        <v>44648</v>
      </c>
      <c r="M2286">
        <v>5020.5</v>
      </c>
      <c r="N2286" s="17" t="s">
        <v>437</v>
      </c>
      <c r="O2286">
        <v>213</v>
      </c>
      <c r="P2286" s="17" t="s">
        <v>438</v>
      </c>
      <c r="Q2286">
        <v>0</v>
      </c>
      <c r="R2286" s="17" t="s">
        <v>439</v>
      </c>
      <c r="S2286" s="17" t="s">
        <v>440</v>
      </c>
      <c r="T2286" s="17" t="s">
        <v>438</v>
      </c>
      <c r="U2286">
        <v>0</v>
      </c>
      <c r="V2286">
        <v>0</v>
      </c>
      <c r="W2286" s="17" t="s">
        <v>5290</v>
      </c>
      <c r="X2286" s="17" t="s">
        <v>442</v>
      </c>
      <c r="Y2286">
        <v>0</v>
      </c>
      <c r="Z2286" s="17" t="s">
        <v>486</v>
      </c>
      <c r="AA2286" s="17" t="s">
        <v>443</v>
      </c>
      <c r="AB2286" s="17" t="s">
        <v>444</v>
      </c>
      <c r="AC2286">
        <v>0</v>
      </c>
      <c r="AD2286">
        <v>0</v>
      </c>
      <c r="AE2286">
        <v>0</v>
      </c>
      <c r="AF2286">
        <v>2022</v>
      </c>
      <c r="AG2286" s="1">
        <v>44562</v>
      </c>
      <c r="AH2286" s="1">
        <v>44773</v>
      </c>
      <c r="AI2286" s="1">
        <v>44785</v>
      </c>
      <c r="AJ2286" s="17" t="s">
        <v>34</v>
      </c>
      <c r="AK2286" s="17" t="s">
        <v>35</v>
      </c>
      <c r="AL2286" s="17" t="s">
        <v>10388</v>
      </c>
      <c r="AM2286" s="17">
        <f>MONTH(EMPENHO[[#This Row],[data_empenho]])</f>
        <v>3</v>
      </c>
    </row>
    <row r="2287" spans="1:39" x14ac:dyDescent="0.25">
      <c r="A2287">
        <v>8</v>
      </c>
      <c r="B2287">
        <v>801</v>
      </c>
      <c r="C2287">
        <v>10</v>
      </c>
      <c r="D2287">
        <v>301</v>
      </c>
      <c r="E2287">
        <v>6</v>
      </c>
      <c r="F2287">
        <v>0</v>
      </c>
      <c r="G2287">
        <v>2090</v>
      </c>
      <c r="H2287" s="17" t="s">
        <v>1173</v>
      </c>
      <c r="I2287">
        <v>4500</v>
      </c>
      <c r="J2287">
        <v>0</v>
      </c>
      <c r="K2287" s="17" t="s">
        <v>5291</v>
      </c>
      <c r="L2287" s="1">
        <v>44648</v>
      </c>
      <c r="M2287">
        <v>2840.54</v>
      </c>
      <c r="N2287" s="17" t="s">
        <v>437</v>
      </c>
      <c r="O2287">
        <v>213</v>
      </c>
      <c r="P2287" s="17" t="s">
        <v>438</v>
      </c>
      <c r="Q2287">
        <v>0</v>
      </c>
      <c r="R2287" s="17" t="s">
        <v>439</v>
      </c>
      <c r="S2287" s="17" t="s">
        <v>440</v>
      </c>
      <c r="T2287" s="17" t="s">
        <v>438</v>
      </c>
      <c r="U2287">
        <v>0</v>
      </c>
      <c r="V2287">
        <v>0</v>
      </c>
      <c r="W2287" s="17" t="s">
        <v>5290</v>
      </c>
      <c r="X2287" s="17" t="s">
        <v>442</v>
      </c>
      <c r="Y2287">
        <v>0</v>
      </c>
      <c r="Z2287" s="17" t="s">
        <v>486</v>
      </c>
      <c r="AA2287" s="17" t="s">
        <v>443</v>
      </c>
      <c r="AB2287" s="17" t="s">
        <v>444</v>
      </c>
      <c r="AC2287">
        <v>0</v>
      </c>
      <c r="AD2287">
        <v>0</v>
      </c>
      <c r="AE2287">
        <v>0</v>
      </c>
      <c r="AF2287">
        <v>2022</v>
      </c>
      <c r="AG2287" s="1">
        <v>44562</v>
      </c>
      <c r="AH2287" s="1">
        <v>44773</v>
      </c>
      <c r="AI2287" s="1">
        <v>44785</v>
      </c>
      <c r="AJ2287" s="17" t="s">
        <v>34</v>
      </c>
      <c r="AK2287" s="17" t="s">
        <v>35</v>
      </c>
      <c r="AL2287" s="17" t="s">
        <v>10388</v>
      </c>
      <c r="AM2287" s="17">
        <f>MONTH(EMPENHO[[#This Row],[data_empenho]])</f>
        <v>3</v>
      </c>
    </row>
    <row r="2288" spans="1:39" x14ac:dyDescent="0.25">
      <c r="A2288">
        <v>8</v>
      </c>
      <c r="B2288">
        <v>801</v>
      </c>
      <c r="C2288">
        <v>10</v>
      </c>
      <c r="D2288">
        <v>301</v>
      </c>
      <c r="E2288">
        <v>6</v>
      </c>
      <c r="F2288">
        <v>0</v>
      </c>
      <c r="G2288">
        <v>2090</v>
      </c>
      <c r="H2288" s="17" t="s">
        <v>1145</v>
      </c>
      <c r="I2288">
        <v>4500</v>
      </c>
      <c r="J2288">
        <v>0</v>
      </c>
      <c r="K2288" s="17" t="s">
        <v>5292</v>
      </c>
      <c r="L2288" s="1">
        <v>44648</v>
      </c>
      <c r="M2288">
        <v>600</v>
      </c>
      <c r="N2288" s="17" t="s">
        <v>437</v>
      </c>
      <c r="O2288">
        <v>213</v>
      </c>
      <c r="P2288" s="17" t="s">
        <v>438</v>
      </c>
      <c r="Q2288">
        <v>0</v>
      </c>
      <c r="R2288" s="17" t="s">
        <v>439</v>
      </c>
      <c r="S2288" s="17" t="s">
        <v>440</v>
      </c>
      <c r="T2288" s="17" t="s">
        <v>438</v>
      </c>
      <c r="U2288">
        <v>0</v>
      </c>
      <c r="V2288">
        <v>0</v>
      </c>
      <c r="W2288" s="17" t="s">
        <v>5293</v>
      </c>
      <c r="X2288" s="17" t="s">
        <v>442</v>
      </c>
      <c r="Y2288">
        <v>0</v>
      </c>
      <c r="Z2288" s="17" t="s">
        <v>486</v>
      </c>
      <c r="AA2288" s="17" t="s">
        <v>443</v>
      </c>
      <c r="AB2288" s="17" t="s">
        <v>444</v>
      </c>
      <c r="AC2288">
        <v>0</v>
      </c>
      <c r="AD2288">
        <v>0</v>
      </c>
      <c r="AE2288">
        <v>0</v>
      </c>
      <c r="AF2288">
        <v>2022</v>
      </c>
      <c r="AG2288" s="1">
        <v>44562</v>
      </c>
      <c r="AH2288" s="1">
        <v>44773</v>
      </c>
      <c r="AI2288" s="1">
        <v>44785</v>
      </c>
      <c r="AJ2288" s="17" t="s">
        <v>34</v>
      </c>
      <c r="AK2288" s="17" t="s">
        <v>35</v>
      </c>
      <c r="AL2288" s="17" t="s">
        <v>10388</v>
      </c>
      <c r="AM2288" s="17">
        <f>MONTH(EMPENHO[[#This Row],[data_empenho]])</f>
        <v>3</v>
      </c>
    </row>
    <row r="2289" spans="1:39" x14ac:dyDescent="0.25">
      <c r="A2289">
        <v>8</v>
      </c>
      <c r="B2289">
        <v>801</v>
      </c>
      <c r="C2289">
        <v>10</v>
      </c>
      <c r="D2289">
        <v>301</v>
      </c>
      <c r="E2289">
        <v>6</v>
      </c>
      <c r="F2289">
        <v>0</v>
      </c>
      <c r="G2289">
        <v>2090</v>
      </c>
      <c r="H2289" s="17" t="s">
        <v>1181</v>
      </c>
      <c r="I2289">
        <v>4500</v>
      </c>
      <c r="J2289">
        <v>0</v>
      </c>
      <c r="K2289" s="17" t="s">
        <v>5294</v>
      </c>
      <c r="L2289" s="1">
        <v>44648</v>
      </c>
      <c r="M2289">
        <v>1299.78</v>
      </c>
      <c r="N2289" s="17" t="s">
        <v>437</v>
      </c>
      <c r="O2289">
        <v>213</v>
      </c>
      <c r="P2289" s="17" t="s">
        <v>438</v>
      </c>
      <c r="Q2289">
        <v>0</v>
      </c>
      <c r="R2289" s="17" t="s">
        <v>439</v>
      </c>
      <c r="S2289" s="17" t="s">
        <v>440</v>
      </c>
      <c r="T2289" s="17" t="s">
        <v>438</v>
      </c>
      <c r="U2289">
        <v>0</v>
      </c>
      <c r="V2289">
        <v>0</v>
      </c>
      <c r="W2289" s="17" t="s">
        <v>5295</v>
      </c>
      <c r="X2289" s="17" t="s">
        <v>442</v>
      </c>
      <c r="Y2289">
        <v>0</v>
      </c>
      <c r="Z2289" s="17" t="s">
        <v>486</v>
      </c>
      <c r="AA2289" s="17" t="s">
        <v>443</v>
      </c>
      <c r="AB2289" s="17" t="s">
        <v>444</v>
      </c>
      <c r="AC2289">
        <v>0</v>
      </c>
      <c r="AD2289">
        <v>0</v>
      </c>
      <c r="AE2289">
        <v>0</v>
      </c>
      <c r="AF2289">
        <v>2022</v>
      </c>
      <c r="AG2289" s="1">
        <v>44562</v>
      </c>
      <c r="AH2289" s="1">
        <v>44773</v>
      </c>
      <c r="AI2289" s="1">
        <v>44785</v>
      </c>
      <c r="AJ2289" s="17" t="s">
        <v>34</v>
      </c>
      <c r="AK2289" s="17" t="s">
        <v>35</v>
      </c>
      <c r="AL2289" s="17" t="s">
        <v>10388</v>
      </c>
      <c r="AM2289" s="17">
        <f>MONTH(EMPENHO[[#This Row],[data_empenho]])</f>
        <v>3</v>
      </c>
    </row>
    <row r="2290" spans="1:39" x14ac:dyDescent="0.25">
      <c r="A2290">
        <v>8</v>
      </c>
      <c r="B2290">
        <v>801</v>
      </c>
      <c r="C2290">
        <v>10</v>
      </c>
      <c r="D2290">
        <v>301</v>
      </c>
      <c r="E2290">
        <v>6</v>
      </c>
      <c r="F2290">
        <v>0</v>
      </c>
      <c r="G2290">
        <v>2090</v>
      </c>
      <c r="H2290" s="17" t="s">
        <v>1176</v>
      </c>
      <c r="I2290">
        <v>4500</v>
      </c>
      <c r="J2290">
        <v>0</v>
      </c>
      <c r="K2290" s="17" t="s">
        <v>5296</v>
      </c>
      <c r="L2290" s="1">
        <v>44648</v>
      </c>
      <c r="M2290">
        <v>707.49</v>
      </c>
      <c r="N2290" s="17" t="s">
        <v>437</v>
      </c>
      <c r="O2290">
        <v>213</v>
      </c>
      <c r="P2290" s="17" t="s">
        <v>438</v>
      </c>
      <c r="Q2290">
        <v>0</v>
      </c>
      <c r="R2290" s="17" t="s">
        <v>439</v>
      </c>
      <c r="S2290" s="17" t="s">
        <v>440</v>
      </c>
      <c r="T2290" s="17" t="s">
        <v>438</v>
      </c>
      <c r="U2290">
        <v>0</v>
      </c>
      <c r="V2290">
        <v>0</v>
      </c>
      <c r="W2290" s="17" t="s">
        <v>5297</v>
      </c>
      <c r="X2290" s="17" t="s">
        <v>442</v>
      </c>
      <c r="Y2290">
        <v>0</v>
      </c>
      <c r="Z2290" s="17" t="s">
        <v>486</v>
      </c>
      <c r="AA2290" s="17" t="s">
        <v>443</v>
      </c>
      <c r="AB2290" s="17" t="s">
        <v>444</v>
      </c>
      <c r="AC2290">
        <v>0</v>
      </c>
      <c r="AD2290">
        <v>0</v>
      </c>
      <c r="AE2290">
        <v>0</v>
      </c>
      <c r="AF2290">
        <v>2022</v>
      </c>
      <c r="AG2290" s="1">
        <v>44562</v>
      </c>
      <c r="AH2290" s="1">
        <v>44773</v>
      </c>
      <c r="AI2290" s="1">
        <v>44785</v>
      </c>
      <c r="AJ2290" s="17" t="s">
        <v>34</v>
      </c>
      <c r="AK2290" s="17" t="s">
        <v>35</v>
      </c>
      <c r="AL2290" s="17" t="s">
        <v>10388</v>
      </c>
      <c r="AM2290" s="17">
        <f>MONTH(EMPENHO[[#This Row],[data_empenho]])</f>
        <v>3</v>
      </c>
    </row>
    <row r="2291" spans="1:39" x14ac:dyDescent="0.25">
      <c r="A2291">
        <v>8</v>
      </c>
      <c r="B2291">
        <v>801</v>
      </c>
      <c r="C2291">
        <v>10</v>
      </c>
      <c r="D2291">
        <v>301</v>
      </c>
      <c r="E2291">
        <v>6</v>
      </c>
      <c r="F2291">
        <v>0</v>
      </c>
      <c r="G2291">
        <v>2092</v>
      </c>
      <c r="H2291" s="17" t="s">
        <v>1173</v>
      </c>
      <c r="I2291">
        <v>4090</v>
      </c>
      <c r="J2291">
        <v>0</v>
      </c>
      <c r="K2291" s="17" t="s">
        <v>5298</v>
      </c>
      <c r="L2291" s="1">
        <v>44648</v>
      </c>
      <c r="M2291">
        <v>17328.18</v>
      </c>
      <c r="N2291" s="17" t="s">
        <v>437</v>
      </c>
      <c r="O2291">
        <v>213</v>
      </c>
      <c r="P2291" s="17" t="s">
        <v>438</v>
      </c>
      <c r="Q2291">
        <v>0</v>
      </c>
      <c r="R2291" s="17" t="s">
        <v>439</v>
      </c>
      <c r="S2291" s="17" t="s">
        <v>440</v>
      </c>
      <c r="T2291" s="17" t="s">
        <v>438</v>
      </c>
      <c r="U2291">
        <v>0</v>
      </c>
      <c r="V2291">
        <v>0</v>
      </c>
      <c r="W2291" s="17" t="s">
        <v>5299</v>
      </c>
      <c r="X2291" s="17" t="s">
        <v>442</v>
      </c>
      <c r="Y2291">
        <v>0</v>
      </c>
      <c r="Z2291" s="17" t="s">
        <v>486</v>
      </c>
      <c r="AA2291" s="17" t="s">
        <v>443</v>
      </c>
      <c r="AB2291" s="17" t="s">
        <v>444</v>
      </c>
      <c r="AC2291">
        <v>0</v>
      </c>
      <c r="AD2291">
        <v>0</v>
      </c>
      <c r="AE2291">
        <v>0</v>
      </c>
      <c r="AF2291">
        <v>2022</v>
      </c>
      <c r="AG2291" s="1">
        <v>44562</v>
      </c>
      <c r="AH2291" s="1">
        <v>44773</v>
      </c>
      <c r="AI2291" s="1">
        <v>44785</v>
      </c>
      <c r="AJ2291" s="17" t="s">
        <v>34</v>
      </c>
      <c r="AK2291" s="17" t="s">
        <v>35</v>
      </c>
      <c r="AL2291" s="17" t="s">
        <v>10388</v>
      </c>
      <c r="AM2291" s="17">
        <f>MONTH(EMPENHO[[#This Row],[data_empenho]])</f>
        <v>3</v>
      </c>
    </row>
    <row r="2292" spans="1:39" x14ac:dyDescent="0.25">
      <c r="A2292">
        <v>8</v>
      </c>
      <c r="B2292">
        <v>801</v>
      </c>
      <c r="C2292">
        <v>10</v>
      </c>
      <c r="D2292">
        <v>301</v>
      </c>
      <c r="E2292">
        <v>6</v>
      </c>
      <c r="F2292">
        <v>0</v>
      </c>
      <c r="G2292">
        <v>2092</v>
      </c>
      <c r="H2292" s="17" t="s">
        <v>1145</v>
      </c>
      <c r="I2292">
        <v>4090</v>
      </c>
      <c r="J2292">
        <v>0</v>
      </c>
      <c r="K2292" s="17" t="s">
        <v>5300</v>
      </c>
      <c r="L2292" s="1">
        <v>44648</v>
      </c>
      <c r="M2292">
        <v>1500</v>
      </c>
      <c r="N2292" s="17" t="s">
        <v>437</v>
      </c>
      <c r="O2292">
        <v>213</v>
      </c>
      <c r="P2292" s="17" t="s">
        <v>438</v>
      </c>
      <c r="Q2292">
        <v>0</v>
      </c>
      <c r="R2292" s="17" t="s">
        <v>439</v>
      </c>
      <c r="S2292" s="17" t="s">
        <v>440</v>
      </c>
      <c r="T2292" s="17" t="s">
        <v>438</v>
      </c>
      <c r="U2292">
        <v>0</v>
      </c>
      <c r="V2292">
        <v>0</v>
      </c>
      <c r="W2292" s="17" t="s">
        <v>5301</v>
      </c>
      <c r="X2292" s="17" t="s">
        <v>442</v>
      </c>
      <c r="Y2292">
        <v>0</v>
      </c>
      <c r="Z2292" s="17" t="s">
        <v>486</v>
      </c>
      <c r="AA2292" s="17" t="s">
        <v>443</v>
      </c>
      <c r="AB2292" s="17" t="s">
        <v>444</v>
      </c>
      <c r="AC2292">
        <v>0</v>
      </c>
      <c r="AD2292">
        <v>0</v>
      </c>
      <c r="AE2292">
        <v>0</v>
      </c>
      <c r="AF2292">
        <v>2022</v>
      </c>
      <c r="AG2292" s="1">
        <v>44562</v>
      </c>
      <c r="AH2292" s="1">
        <v>44773</v>
      </c>
      <c r="AI2292" s="1">
        <v>44785</v>
      </c>
      <c r="AJ2292" s="17" t="s">
        <v>34</v>
      </c>
      <c r="AK2292" s="17" t="s">
        <v>35</v>
      </c>
      <c r="AL2292" s="17" t="s">
        <v>10388</v>
      </c>
      <c r="AM2292" s="17">
        <f>MONTH(EMPENHO[[#This Row],[data_empenho]])</f>
        <v>3</v>
      </c>
    </row>
    <row r="2293" spans="1:39" x14ac:dyDescent="0.25">
      <c r="A2293">
        <v>8</v>
      </c>
      <c r="B2293">
        <v>801</v>
      </c>
      <c r="C2293">
        <v>10</v>
      </c>
      <c r="D2293">
        <v>301</v>
      </c>
      <c r="E2293">
        <v>6</v>
      </c>
      <c r="F2293">
        <v>0</v>
      </c>
      <c r="G2293">
        <v>2092</v>
      </c>
      <c r="H2293" s="17" t="s">
        <v>1181</v>
      </c>
      <c r="I2293">
        <v>4090</v>
      </c>
      <c r="J2293">
        <v>0</v>
      </c>
      <c r="K2293" s="17" t="s">
        <v>5302</v>
      </c>
      <c r="L2293" s="1">
        <v>44648</v>
      </c>
      <c r="M2293">
        <v>3058.32</v>
      </c>
      <c r="N2293" s="17" t="s">
        <v>437</v>
      </c>
      <c r="O2293">
        <v>213</v>
      </c>
      <c r="P2293" s="17" t="s">
        <v>438</v>
      </c>
      <c r="Q2293">
        <v>0</v>
      </c>
      <c r="R2293" s="17" t="s">
        <v>439</v>
      </c>
      <c r="S2293" s="17" t="s">
        <v>440</v>
      </c>
      <c r="T2293" s="17" t="s">
        <v>438</v>
      </c>
      <c r="U2293">
        <v>0</v>
      </c>
      <c r="V2293">
        <v>0</v>
      </c>
      <c r="W2293" s="17" t="s">
        <v>5303</v>
      </c>
      <c r="X2293" s="17" t="s">
        <v>442</v>
      </c>
      <c r="Y2293">
        <v>0</v>
      </c>
      <c r="Z2293" s="17" t="s">
        <v>486</v>
      </c>
      <c r="AA2293" s="17" t="s">
        <v>443</v>
      </c>
      <c r="AB2293" s="17" t="s">
        <v>444</v>
      </c>
      <c r="AC2293">
        <v>0</v>
      </c>
      <c r="AD2293">
        <v>0</v>
      </c>
      <c r="AE2293">
        <v>0</v>
      </c>
      <c r="AF2293">
        <v>2022</v>
      </c>
      <c r="AG2293" s="1">
        <v>44562</v>
      </c>
      <c r="AH2293" s="1">
        <v>44773</v>
      </c>
      <c r="AI2293" s="1">
        <v>44785</v>
      </c>
      <c r="AJ2293" s="17" t="s">
        <v>34</v>
      </c>
      <c r="AK2293" s="17" t="s">
        <v>35</v>
      </c>
      <c r="AL2293" s="17" t="s">
        <v>10388</v>
      </c>
      <c r="AM2293" s="17">
        <f>MONTH(EMPENHO[[#This Row],[data_empenho]])</f>
        <v>3</v>
      </c>
    </row>
    <row r="2294" spans="1:39" x14ac:dyDescent="0.25">
      <c r="A2294">
        <v>8</v>
      </c>
      <c r="B2294">
        <v>801</v>
      </c>
      <c r="C2294">
        <v>10</v>
      </c>
      <c r="D2294">
        <v>301</v>
      </c>
      <c r="E2294">
        <v>6</v>
      </c>
      <c r="F2294">
        <v>0</v>
      </c>
      <c r="G2294">
        <v>2092</v>
      </c>
      <c r="H2294" s="17" t="s">
        <v>1184</v>
      </c>
      <c r="I2294">
        <v>4090</v>
      </c>
      <c r="J2294">
        <v>0</v>
      </c>
      <c r="K2294" s="17" t="s">
        <v>5304</v>
      </c>
      <c r="L2294" s="1">
        <v>44648</v>
      </c>
      <c r="M2294">
        <v>515.16999999999996</v>
      </c>
      <c r="N2294" s="17" t="s">
        <v>437</v>
      </c>
      <c r="O2294">
        <v>213</v>
      </c>
      <c r="P2294" s="17" t="s">
        <v>438</v>
      </c>
      <c r="Q2294">
        <v>0</v>
      </c>
      <c r="R2294" s="17" t="s">
        <v>439</v>
      </c>
      <c r="S2294" s="17" t="s">
        <v>440</v>
      </c>
      <c r="T2294" s="17" t="s">
        <v>438</v>
      </c>
      <c r="U2294">
        <v>0</v>
      </c>
      <c r="V2294">
        <v>0</v>
      </c>
      <c r="W2294" s="17" t="s">
        <v>5305</v>
      </c>
      <c r="X2294" s="17" t="s">
        <v>442</v>
      </c>
      <c r="Y2294">
        <v>0</v>
      </c>
      <c r="Z2294" s="17" t="s">
        <v>486</v>
      </c>
      <c r="AA2294" s="17" t="s">
        <v>443</v>
      </c>
      <c r="AB2294" s="17" t="s">
        <v>444</v>
      </c>
      <c r="AC2294">
        <v>0</v>
      </c>
      <c r="AD2294">
        <v>0</v>
      </c>
      <c r="AE2294">
        <v>0</v>
      </c>
      <c r="AF2294">
        <v>2022</v>
      </c>
      <c r="AG2294" s="1">
        <v>44562</v>
      </c>
      <c r="AH2294" s="1">
        <v>44773</v>
      </c>
      <c r="AI2294" s="1">
        <v>44785</v>
      </c>
      <c r="AJ2294" s="17" t="s">
        <v>34</v>
      </c>
      <c r="AK2294" s="17" t="s">
        <v>35</v>
      </c>
      <c r="AL2294" s="17" t="s">
        <v>10388</v>
      </c>
      <c r="AM2294" s="17">
        <f>MONTH(EMPENHO[[#This Row],[data_empenho]])</f>
        <v>3</v>
      </c>
    </row>
    <row r="2295" spans="1:39" x14ac:dyDescent="0.25">
      <c r="A2295">
        <v>8</v>
      </c>
      <c r="B2295">
        <v>801</v>
      </c>
      <c r="C2295">
        <v>10</v>
      </c>
      <c r="D2295">
        <v>301</v>
      </c>
      <c r="E2295">
        <v>6</v>
      </c>
      <c r="F2295">
        <v>0</v>
      </c>
      <c r="G2295">
        <v>2092</v>
      </c>
      <c r="H2295" s="17" t="s">
        <v>1176</v>
      </c>
      <c r="I2295">
        <v>4090</v>
      </c>
      <c r="J2295">
        <v>0</v>
      </c>
      <c r="K2295" s="17" t="s">
        <v>5306</v>
      </c>
      <c r="L2295" s="1">
        <v>44648</v>
      </c>
      <c r="M2295">
        <v>2300.59</v>
      </c>
      <c r="N2295" s="17" t="s">
        <v>437</v>
      </c>
      <c r="O2295">
        <v>213</v>
      </c>
      <c r="P2295" s="17" t="s">
        <v>438</v>
      </c>
      <c r="Q2295">
        <v>0</v>
      </c>
      <c r="R2295" s="17" t="s">
        <v>439</v>
      </c>
      <c r="S2295" s="17" t="s">
        <v>440</v>
      </c>
      <c r="T2295" s="17" t="s">
        <v>438</v>
      </c>
      <c r="U2295">
        <v>0</v>
      </c>
      <c r="V2295">
        <v>0</v>
      </c>
      <c r="W2295" s="17" t="s">
        <v>5307</v>
      </c>
      <c r="X2295" s="17" t="s">
        <v>442</v>
      </c>
      <c r="Y2295">
        <v>0</v>
      </c>
      <c r="Z2295" s="17" t="s">
        <v>486</v>
      </c>
      <c r="AA2295" s="17" t="s">
        <v>443</v>
      </c>
      <c r="AB2295" s="17" t="s">
        <v>444</v>
      </c>
      <c r="AC2295">
        <v>0</v>
      </c>
      <c r="AD2295">
        <v>0</v>
      </c>
      <c r="AE2295">
        <v>0</v>
      </c>
      <c r="AF2295">
        <v>2022</v>
      </c>
      <c r="AG2295" s="1">
        <v>44562</v>
      </c>
      <c r="AH2295" s="1">
        <v>44773</v>
      </c>
      <c r="AI2295" s="1">
        <v>44785</v>
      </c>
      <c r="AJ2295" s="17" t="s">
        <v>34</v>
      </c>
      <c r="AK2295" s="17" t="s">
        <v>35</v>
      </c>
      <c r="AL2295" s="17" t="s">
        <v>10388</v>
      </c>
      <c r="AM2295" s="17">
        <f>MONTH(EMPENHO[[#This Row],[data_empenho]])</f>
        <v>3</v>
      </c>
    </row>
    <row r="2296" spans="1:39" x14ac:dyDescent="0.25">
      <c r="A2296">
        <v>8</v>
      </c>
      <c r="B2296">
        <v>801</v>
      </c>
      <c r="C2296">
        <v>10</v>
      </c>
      <c r="D2296">
        <v>301</v>
      </c>
      <c r="E2296">
        <v>6</v>
      </c>
      <c r="F2296">
        <v>0</v>
      </c>
      <c r="G2296">
        <v>2090</v>
      </c>
      <c r="H2296" s="17" t="s">
        <v>1173</v>
      </c>
      <c r="I2296">
        <v>4500</v>
      </c>
      <c r="J2296">
        <v>0</v>
      </c>
      <c r="K2296" s="17" t="s">
        <v>5308</v>
      </c>
      <c r="L2296" s="1">
        <v>44648</v>
      </c>
      <c r="M2296">
        <v>6498.88</v>
      </c>
      <c r="N2296" s="17" t="s">
        <v>437</v>
      </c>
      <c r="O2296">
        <v>213</v>
      </c>
      <c r="P2296" s="17" t="s">
        <v>438</v>
      </c>
      <c r="Q2296">
        <v>0</v>
      </c>
      <c r="R2296" s="17" t="s">
        <v>439</v>
      </c>
      <c r="S2296" s="17" t="s">
        <v>440</v>
      </c>
      <c r="T2296" s="17" t="s">
        <v>438</v>
      </c>
      <c r="U2296">
        <v>0</v>
      </c>
      <c r="V2296">
        <v>0</v>
      </c>
      <c r="W2296" s="17" t="s">
        <v>5309</v>
      </c>
      <c r="X2296" s="17" t="s">
        <v>442</v>
      </c>
      <c r="Y2296">
        <v>0</v>
      </c>
      <c r="Z2296" s="17" t="s">
        <v>486</v>
      </c>
      <c r="AA2296" s="17" t="s">
        <v>443</v>
      </c>
      <c r="AB2296" s="17" t="s">
        <v>444</v>
      </c>
      <c r="AC2296">
        <v>0</v>
      </c>
      <c r="AD2296">
        <v>0</v>
      </c>
      <c r="AE2296">
        <v>0</v>
      </c>
      <c r="AF2296">
        <v>2022</v>
      </c>
      <c r="AG2296" s="1">
        <v>44562</v>
      </c>
      <c r="AH2296" s="1">
        <v>44773</v>
      </c>
      <c r="AI2296" s="1">
        <v>44785</v>
      </c>
      <c r="AJ2296" s="17" t="s">
        <v>34</v>
      </c>
      <c r="AK2296" s="17" t="s">
        <v>35</v>
      </c>
      <c r="AL2296" s="17" t="s">
        <v>10388</v>
      </c>
      <c r="AM2296" s="17">
        <f>MONTH(EMPENHO[[#This Row],[data_empenho]])</f>
        <v>3</v>
      </c>
    </row>
    <row r="2297" spans="1:39" x14ac:dyDescent="0.25">
      <c r="A2297">
        <v>8</v>
      </c>
      <c r="B2297">
        <v>801</v>
      </c>
      <c r="C2297">
        <v>10</v>
      </c>
      <c r="D2297">
        <v>301</v>
      </c>
      <c r="E2297">
        <v>6</v>
      </c>
      <c r="F2297">
        <v>0</v>
      </c>
      <c r="G2297">
        <v>2090</v>
      </c>
      <c r="H2297" s="17" t="s">
        <v>1145</v>
      </c>
      <c r="I2297">
        <v>4500</v>
      </c>
      <c r="J2297">
        <v>0</v>
      </c>
      <c r="K2297" s="17" t="s">
        <v>5310</v>
      </c>
      <c r="L2297" s="1">
        <v>44648</v>
      </c>
      <c r="M2297">
        <v>600</v>
      </c>
      <c r="N2297" s="17" t="s">
        <v>437</v>
      </c>
      <c r="O2297">
        <v>213</v>
      </c>
      <c r="P2297" s="17" t="s">
        <v>438</v>
      </c>
      <c r="Q2297">
        <v>0</v>
      </c>
      <c r="R2297" s="17" t="s">
        <v>439</v>
      </c>
      <c r="S2297" s="17" t="s">
        <v>440</v>
      </c>
      <c r="T2297" s="17" t="s">
        <v>438</v>
      </c>
      <c r="U2297">
        <v>0</v>
      </c>
      <c r="V2297">
        <v>0</v>
      </c>
      <c r="W2297" s="17" t="s">
        <v>5311</v>
      </c>
      <c r="X2297" s="17" t="s">
        <v>442</v>
      </c>
      <c r="Y2297">
        <v>0</v>
      </c>
      <c r="Z2297" s="17" t="s">
        <v>486</v>
      </c>
      <c r="AA2297" s="17" t="s">
        <v>443</v>
      </c>
      <c r="AB2297" s="17" t="s">
        <v>444</v>
      </c>
      <c r="AC2297">
        <v>0</v>
      </c>
      <c r="AD2297">
        <v>0</v>
      </c>
      <c r="AE2297">
        <v>0</v>
      </c>
      <c r="AF2297">
        <v>2022</v>
      </c>
      <c r="AG2297" s="1">
        <v>44562</v>
      </c>
      <c r="AH2297" s="1">
        <v>44773</v>
      </c>
      <c r="AI2297" s="1">
        <v>44785</v>
      </c>
      <c r="AJ2297" s="17" t="s">
        <v>34</v>
      </c>
      <c r="AK2297" s="17" t="s">
        <v>35</v>
      </c>
      <c r="AL2297" s="17" t="s">
        <v>10388</v>
      </c>
      <c r="AM2297" s="17">
        <f>MONTH(EMPENHO[[#This Row],[data_empenho]])</f>
        <v>3</v>
      </c>
    </row>
    <row r="2298" spans="1:39" x14ac:dyDescent="0.25">
      <c r="A2298">
        <v>8</v>
      </c>
      <c r="B2298">
        <v>801</v>
      </c>
      <c r="C2298">
        <v>10</v>
      </c>
      <c r="D2298">
        <v>301</v>
      </c>
      <c r="E2298">
        <v>6</v>
      </c>
      <c r="F2298">
        <v>0</v>
      </c>
      <c r="G2298">
        <v>2090</v>
      </c>
      <c r="H2298" s="17" t="s">
        <v>1181</v>
      </c>
      <c r="I2298">
        <v>4500</v>
      </c>
      <c r="J2298">
        <v>0</v>
      </c>
      <c r="K2298" s="17" t="s">
        <v>5312</v>
      </c>
      <c r="L2298" s="1">
        <v>44648</v>
      </c>
      <c r="M2298">
        <v>1299.78</v>
      </c>
      <c r="N2298" s="17" t="s">
        <v>437</v>
      </c>
      <c r="O2298">
        <v>213</v>
      </c>
      <c r="P2298" s="17" t="s">
        <v>438</v>
      </c>
      <c r="Q2298">
        <v>0</v>
      </c>
      <c r="R2298" s="17" t="s">
        <v>439</v>
      </c>
      <c r="S2298" s="17" t="s">
        <v>440</v>
      </c>
      <c r="T2298" s="17" t="s">
        <v>438</v>
      </c>
      <c r="U2298">
        <v>0</v>
      </c>
      <c r="V2298">
        <v>0</v>
      </c>
      <c r="W2298" s="17" t="s">
        <v>5313</v>
      </c>
      <c r="X2298" s="17" t="s">
        <v>442</v>
      </c>
      <c r="Y2298">
        <v>0</v>
      </c>
      <c r="Z2298" s="17" t="s">
        <v>486</v>
      </c>
      <c r="AA2298" s="17" t="s">
        <v>443</v>
      </c>
      <c r="AB2298" s="17" t="s">
        <v>444</v>
      </c>
      <c r="AC2298">
        <v>0</v>
      </c>
      <c r="AD2298">
        <v>0</v>
      </c>
      <c r="AE2298">
        <v>0</v>
      </c>
      <c r="AF2298">
        <v>2022</v>
      </c>
      <c r="AG2298" s="1">
        <v>44562</v>
      </c>
      <c r="AH2298" s="1">
        <v>44773</v>
      </c>
      <c r="AI2298" s="1">
        <v>44785</v>
      </c>
      <c r="AJ2298" s="17" t="s">
        <v>34</v>
      </c>
      <c r="AK2298" s="17" t="s">
        <v>35</v>
      </c>
      <c r="AL2298" s="17" t="s">
        <v>10388</v>
      </c>
      <c r="AM2298" s="17">
        <f>MONTH(EMPENHO[[#This Row],[data_empenho]])</f>
        <v>3</v>
      </c>
    </row>
    <row r="2299" spans="1:39" x14ac:dyDescent="0.25">
      <c r="A2299">
        <v>8</v>
      </c>
      <c r="B2299">
        <v>801</v>
      </c>
      <c r="C2299">
        <v>10</v>
      </c>
      <c r="D2299">
        <v>301</v>
      </c>
      <c r="E2299">
        <v>6</v>
      </c>
      <c r="F2299">
        <v>0</v>
      </c>
      <c r="G2299">
        <v>2090</v>
      </c>
      <c r="H2299" s="17" t="s">
        <v>1176</v>
      </c>
      <c r="I2299">
        <v>4500</v>
      </c>
      <c r="J2299">
        <v>0</v>
      </c>
      <c r="K2299" s="17" t="s">
        <v>5314</v>
      </c>
      <c r="L2299" s="1">
        <v>44648</v>
      </c>
      <c r="M2299">
        <v>129.97999999999999</v>
      </c>
      <c r="N2299" s="17" t="s">
        <v>437</v>
      </c>
      <c r="O2299">
        <v>213</v>
      </c>
      <c r="P2299" s="17" t="s">
        <v>438</v>
      </c>
      <c r="Q2299">
        <v>0</v>
      </c>
      <c r="R2299" s="17" t="s">
        <v>439</v>
      </c>
      <c r="S2299" s="17" t="s">
        <v>440</v>
      </c>
      <c r="T2299" s="17" t="s">
        <v>438</v>
      </c>
      <c r="U2299">
        <v>0</v>
      </c>
      <c r="V2299">
        <v>0</v>
      </c>
      <c r="W2299" s="17" t="s">
        <v>5315</v>
      </c>
      <c r="X2299" s="17" t="s">
        <v>442</v>
      </c>
      <c r="Y2299">
        <v>0</v>
      </c>
      <c r="Z2299" s="17" t="s">
        <v>486</v>
      </c>
      <c r="AA2299" s="17" t="s">
        <v>443</v>
      </c>
      <c r="AB2299" s="17" t="s">
        <v>444</v>
      </c>
      <c r="AC2299">
        <v>0</v>
      </c>
      <c r="AD2299">
        <v>0</v>
      </c>
      <c r="AE2299">
        <v>0</v>
      </c>
      <c r="AF2299">
        <v>2022</v>
      </c>
      <c r="AG2299" s="1">
        <v>44562</v>
      </c>
      <c r="AH2299" s="1">
        <v>44773</v>
      </c>
      <c r="AI2299" s="1">
        <v>44785</v>
      </c>
      <c r="AJ2299" s="17" t="s">
        <v>34</v>
      </c>
      <c r="AK2299" s="17" t="s">
        <v>35</v>
      </c>
      <c r="AL2299" s="17" t="s">
        <v>10388</v>
      </c>
      <c r="AM2299" s="17">
        <f>MONTH(EMPENHO[[#This Row],[data_empenho]])</f>
        <v>3</v>
      </c>
    </row>
    <row r="2300" spans="1:39" x14ac:dyDescent="0.25">
      <c r="A2300">
        <v>8</v>
      </c>
      <c r="B2300">
        <v>801</v>
      </c>
      <c r="C2300">
        <v>10</v>
      </c>
      <c r="D2300">
        <v>301</v>
      </c>
      <c r="E2300">
        <v>6</v>
      </c>
      <c r="F2300">
        <v>0</v>
      </c>
      <c r="G2300">
        <v>2092</v>
      </c>
      <c r="H2300" s="17" t="s">
        <v>1173</v>
      </c>
      <c r="I2300">
        <v>4011</v>
      </c>
      <c r="J2300">
        <v>0</v>
      </c>
      <c r="K2300" s="17" t="s">
        <v>5316</v>
      </c>
      <c r="L2300" s="1">
        <v>44648</v>
      </c>
      <c r="M2300">
        <v>16078.64</v>
      </c>
      <c r="N2300" s="17" t="s">
        <v>437</v>
      </c>
      <c r="O2300">
        <v>213</v>
      </c>
      <c r="P2300" s="17" t="s">
        <v>438</v>
      </c>
      <c r="Q2300">
        <v>0</v>
      </c>
      <c r="R2300" s="17" t="s">
        <v>439</v>
      </c>
      <c r="S2300" s="17" t="s">
        <v>440</v>
      </c>
      <c r="T2300" s="17" t="s">
        <v>438</v>
      </c>
      <c r="U2300">
        <v>0</v>
      </c>
      <c r="V2300">
        <v>0</v>
      </c>
      <c r="W2300" s="17" t="s">
        <v>5317</v>
      </c>
      <c r="X2300" s="17" t="s">
        <v>442</v>
      </c>
      <c r="Y2300">
        <v>0</v>
      </c>
      <c r="Z2300" s="17" t="s">
        <v>486</v>
      </c>
      <c r="AA2300" s="17" t="s">
        <v>443</v>
      </c>
      <c r="AB2300" s="17" t="s">
        <v>444</v>
      </c>
      <c r="AC2300">
        <v>0</v>
      </c>
      <c r="AD2300">
        <v>0</v>
      </c>
      <c r="AE2300">
        <v>0</v>
      </c>
      <c r="AF2300">
        <v>2022</v>
      </c>
      <c r="AG2300" s="1">
        <v>44562</v>
      </c>
      <c r="AH2300" s="1">
        <v>44773</v>
      </c>
      <c r="AI2300" s="1">
        <v>44785</v>
      </c>
      <c r="AJ2300" s="17" t="s">
        <v>34</v>
      </c>
      <c r="AK2300" s="17" t="s">
        <v>35</v>
      </c>
      <c r="AL2300" s="17" t="s">
        <v>10388</v>
      </c>
      <c r="AM2300" s="17">
        <f>MONTH(EMPENHO[[#This Row],[data_empenho]])</f>
        <v>3</v>
      </c>
    </row>
    <row r="2301" spans="1:39" x14ac:dyDescent="0.25">
      <c r="A2301">
        <v>8</v>
      </c>
      <c r="B2301">
        <v>801</v>
      </c>
      <c r="C2301">
        <v>10</v>
      </c>
      <c r="D2301">
        <v>301</v>
      </c>
      <c r="E2301">
        <v>6</v>
      </c>
      <c r="F2301">
        <v>0</v>
      </c>
      <c r="G2301">
        <v>2092</v>
      </c>
      <c r="H2301" s="17" t="s">
        <v>1173</v>
      </c>
      <c r="I2301">
        <v>4090</v>
      </c>
      <c r="J2301">
        <v>0</v>
      </c>
      <c r="K2301" s="17" t="s">
        <v>5318</v>
      </c>
      <c r="L2301" s="1">
        <v>44648</v>
      </c>
      <c r="M2301">
        <v>340.1</v>
      </c>
      <c r="N2301" s="17" t="s">
        <v>437</v>
      </c>
      <c r="O2301">
        <v>213</v>
      </c>
      <c r="P2301" s="17" t="s">
        <v>438</v>
      </c>
      <c r="Q2301">
        <v>0</v>
      </c>
      <c r="R2301" s="17" t="s">
        <v>439</v>
      </c>
      <c r="S2301" s="17" t="s">
        <v>440</v>
      </c>
      <c r="T2301" s="17" t="s">
        <v>438</v>
      </c>
      <c r="U2301">
        <v>0</v>
      </c>
      <c r="V2301">
        <v>0</v>
      </c>
      <c r="W2301" s="17" t="s">
        <v>5317</v>
      </c>
      <c r="X2301" s="17" t="s">
        <v>442</v>
      </c>
      <c r="Y2301">
        <v>0</v>
      </c>
      <c r="Z2301" s="17" t="s">
        <v>486</v>
      </c>
      <c r="AA2301" s="17" t="s">
        <v>443</v>
      </c>
      <c r="AB2301" s="17" t="s">
        <v>444</v>
      </c>
      <c r="AC2301">
        <v>0</v>
      </c>
      <c r="AD2301">
        <v>0</v>
      </c>
      <c r="AE2301">
        <v>0</v>
      </c>
      <c r="AF2301">
        <v>2022</v>
      </c>
      <c r="AG2301" s="1">
        <v>44562</v>
      </c>
      <c r="AH2301" s="1">
        <v>44773</v>
      </c>
      <c r="AI2301" s="1">
        <v>44785</v>
      </c>
      <c r="AJ2301" s="17" t="s">
        <v>34</v>
      </c>
      <c r="AK2301" s="17" t="s">
        <v>35</v>
      </c>
      <c r="AL2301" s="17" t="s">
        <v>10388</v>
      </c>
      <c r="AM2301" s="17">
        <f>MONTH(EMPENHO[[#This Row],[data_empenho]])</f>
        <v>3</v>
      </c>
    </row>
    <row r="2302" spans="1:39" x14ac:dyDescent="0.25">
      <c r="A2302">
        <v>8</v>
      </c>
      <c r="B2302">
        <v>801</v>
      </c>
      <c r="C2302">
        <v>10</v>
      </c>
      <c r="D2302">
        <v>301</v>
      </c>
      <c r="E2302">
        <v>6</v>
      </c>
      <c r="F2302">
        <v>0</v>
      </c>
      <c r="G2302">
        <v>2092</v>
      </c>
      <c r="H2302" s="17" t="s">
        <v>1145</v>
      </c>
      <c r="I2302">
        <v>4090</v>
      </c>
      <c r="J2302">
        <v>0</v>
      </c>
      <c r="K2302" s="17" t="s">
        <v>5319</v>
      </c>
      <c r="L2302" s="1">
        <v>44648</v>
      </c>
      <c r="M2302">
        <v>1400</v>
      </c>
      <c r="N2302" s="17" t="s">
        <v>437</v>
      </c>
      <c r="O2302">
        <v>213</v>
      </c>
      <c r="P2302" s="17" t="s">
        <v>438</v>
      </c>
      <c r="Q2302">
        <v>0</v>
      </c>
      <c r="R2302" s="17" t="s">
        <v>439</v>
      </c>
      <c r="S2302" s="17" t="s">
        <v>440</v>
      </c>
      <c r="T2302" s="17" t="s">
        <v>438</v>
      </c>
      <c r="U2302">
        <v>0</v>
      </c>
      <c r="V2302">
        <v>0</v>
      </c>
      <c r="W2302" s="17" t="s">
        <v>5320</v>
      </c>
      <c r="X2302" s="17" t="s">
        <v>442</v>
      </c>
      <c r="Y2302">
        <v>0</v>
      </c>
      <c r="Z2302" s="17" t="s">
        <v>486</v>
      </c>
      <c r="AA2302" s="17" t="s">
        <v>443</v>
      </c>
      <c r="AB2302" s="17" t="s">
        <v>444</v>
      </c>
      <c r="AC2302">
        <v>0</v>
      </c>
      <c r="AD2302">
        <v>0</v>
      </c>
      <c r="AE2302">
        <v>0</v>
      </c>
      <c r="AF2302">
        <v>2022</v>
      </c>
      <c r="AG2302" s="1">
        <v>44562</v>
      </c>
      <c r="AH2302" s="1">
        <v>44773</v>
      </c>
      <c r="AI2302" s="1">
        <v>44785</v>
      </c>
      <c r="AJ2302" s="17" t="s">
        <v>34</v>
      </c>
      <c r="AK2302" s="17" t="s">
        <v>35</v>
      </c>
      <c r="AL2302" s="17" t="s">
        <v>10388</v>
      </c>
      <c r="AM2302" s="17">
        <f>MONTH(EMPENHO[[#This Row],[data_empenho]])</f>
        <v>3</v>
      </c>
    </row>
    <row r="2303" spans="1:39" x14ac:dyDescent="0.25">
      <c r="A2303">
        <v>8</v>
      </c>
      <c r="B2303">
        <v>801</v>
      </c>
      <c r="C2303">
        <v>10</v>
      </c>
      <c r="D2303">
        <v>301</v>
      </c>
      <c r="E2303">
        <v>6</v>
      </c>
      <c r="F2303">
        <v>0</v>
      </c>
      <c r="G2303">
        <v>2092</v>
      </c>
      <c r="H2303" s="17" t="s">
        <v>1181</v>
      </c>
      <c r="I2303">
        <v>4090</v>
      </c>
      <c r="J2303">
        <v>0</v>
      </c>
      <c r="K2303" s="17" t="s">
        <v>5321</v>
      </c>
      <c r="L2303" s="1">
        <v>44648</v>
      </c>
      <c r="M2303">
        <v>2651.56</v>
      </c>
      <c r="N2303" s="17" t="s">
        <v>437</v>
      </c>
      <c r="O2303">
        <v>213</v>
      </c>
      <c r="P2303" s="17" t="s">
        <v>438</v>
      </c>
      <c r="Q2303">
        <v>0</v>
      </c>
      <c r="R2303" s="17" t="s">
        <v>439</v>
      </c>
      <c r="S2303" s="17" t="s">
        <v>440</v>
      </c>
      <c r="T2303" s="17" t="s">
        <v>438</v>
      </c>
      <c r="U2303">
        <v>0</v>
      </c>
      <c r="V2303">
        <v>0</v>
      </c>
      <c r="W2303" s="17" t="s">
        <v>5322</v>
      </c>
      <c r="X2303" s="17" t="s">
        <v>442</v>
      </c>
      <c r="Y2303">
        <v>0</v>
      </c>
      <c r="Z2303" s="17" t="s">
        <v>486</v>
      </c>
      <c r="AA2303" s="17" t="s">
        <v>443</v>
      </c>
      <c r="AB2303" s="17" t="s">
        <v>444</v>
      </c>
      <c r="AC2303">
        <v>0</v>
      </c>
      <c r="AD2303">
        <v>0</v>
      </c>
      <c r="AE2303">
        <v>0</v>
      </c>
      <c r="AF2303">
        <v>2022</v>
      </c>
      <c r="AG2303" s="1">
        <v>44562</v>
      </c>
      <c r="AH2303" s="1">
        <v>44773</v>
      </c>
      <c r="AI2303" s="1">
        <v>44785</v>
      </c>
      <c r="AJ2303" s="17" t="s">
        <v>34</v>
      </c>
      <c r="AK2303" s="17" t="s">
        <v>35</v>
      </c>
      <c r="AL2303" s="17" t="s">
        <v>10388</v>
      </c>
      <c r="AM2303" s="17">
        <f>MONTH(EMPENHO[[#This Row],[data_empenho]])</f>
        <v>3</v>
      </c>
    </row>
    <row r="2304" spans="1:39" x14ac:dyDescent="0.25">
      <c r="A2304">
        <v>8</v>
      </c>
      <c r="B2304">
        <v>801</v>
      </c>
      <c r="C2304">
        <v>10</v>
      </c>
      <c r="D2304">
        <v>301</v>
      </c>
      <c r="E2304">
        <v>6</v>
      </c>
      <c r="F2304">
        <v>0</v>
      </c>
      <c r="G2304">
        <v>2092</v>
      </c>
      <c r="H2304" s="17" t="s">
        <v>1176</v>
      </c>
      <c r="I2304">
        <v>4090</v>
      </c>
      <c r="J2304">
        <v>0</v>
      </c>
      <c r="K2304" s="17" t="s">
        <v>5323</v>
      </c>
      <c r="L2304" s="1">
        <v>44648</v>
      </c>
      <c r="M2304">
        <v>2887.89</v>
      </c>
      <c r="N2304" s="17" t="s">
        <v>437</v>
      </c>
      <c r="O2304">
        <v>213</v>
      </c>
      <c r="P2304" s="17" t="s">
        <v>438</v>
      </c>
      <c r="Q2304">
        <v>0</v>
      </c>
      <c r="R2304" s="17" t="s">
        <v>439</v>
      </c>
      <c r="S2304" s="17" t="s">
        <v>440</v>
      </c>
      <c r="T2304" s="17" t="s">
        <v>438</v>
      </c>
      <c r="U2304">
        <v>0</v>
      </c>
      <c r="V2304">
        <v>0</v>
      </c>
      <c r="W2304" s="17" t="s">
        <v>5324</v>
      </c>
      <c r="X2304" s="17" t="s">
        <v>442</v>
      </c>
      <c r="Y2304">
        <v>0</v>
      </c>
      <c r="Z2304" s="17" t="s">
        <v>486</v>
      </c>
      <c r="AA2304" s="17" t="s">
        <v>443</v>
      </c>
      <c r="AB2304" s="17" t="s">
        <v>444</v>
      </c>
      <c r="AC2304">
        <v>0</v>
      </c>
      <c r="AD2304">
        <v>0</v>
      </c>
      <c r="AE2304">
        <v>0</v>
      </c>
      <c r="AF2304">
        <v>2022</v>
      </c>
      <c r="AG2304" s="1">
        <v>44562</v>
      </c>
      <c r="AH2304" s="1">
        <v>44773</v>
      </c>
      <c r="AI2304" s="1">
        <v>44785</v>
      </c>
      <c r="AJ2304" s="17" t="s">
        <v>34</v>
      </c>
      <c r="AK2304" s="17" t="s">
        <v>35</v>
      </c>
      <c r="AL2304" s="17" t="s">
        <v>10388</v>
      </c>
      <c r="AM2304" s="17">
        <f>MONTH(EMPENHO[[#This Row],[data_empenho]])</f>
        <v>3</v>
      </c>
    </row>
    <row r="2305" spans="1:39" x14ac:dyDescent="0.25">
      <c r="A2305">
        <v>8</v>
      </c>
      <c r="B2305">
        <v>801</v>
      </c>
      <c r="C2305">
        <v>10</v>
      </c>
      <c r="D2305">
        <v>301</v>
      </c>
      <c r="E2305">
        <v>6</v>
      </c>
      <c r="F2305">
        <v>0</v>
      </c>
      <c r="G2305">
        <v>2105</v>
      </c>
      <c r="H2305" s="17" t="s">
        <v>5159</v>
      </c>
      <c r="I2305">
        <v>40</v>
      </c>
      <c r="J2305">
        <v>0</v>
      </c>
      <c r="K2305" s="17" t="s">
        <v>5325</v>
      </c>
      <c r="L2305" s="1">
        <v>44648</v>
      </c>
      <c r="M2305">
        <v>1055.54</v>
      </c>
      <c r="N2305" s="17" t="s">
        <v>437</v>
      </c>
      <c r="O2305">
        <v>213</v>
      </c>
      <c r="P2305" s="17" t="s">
        <v>438</v>
      </c>
      <c r="Q2305">
        <v>0</v>
      </c>
      <c r="R2305" s="17" t="s">
        <v>439</v>
      </c>
      <c r="S2305" s="17" t="s">
        <v>440</v>
      </c>
      <c r="T2305" s="17" t="s">
        <v>438</v>
      </c>
      <c r="U2305">
        <v>0</v>
      </c>
      <c r="V2305">
        <v>0</v>
      </c>
      <c r="W2305" s="17" t="s">
        <v>5326</v>
      </c>
      <c r="X2305" s="17" t="s">
        <v>442</v>
      </c>
      <c r="Y2305">
        <v>0</v>
      </c>
      <c r="Z2305" s="17" t="s">
        <v>486</v>
      </c>
      <c r="AA2305" s="17" t="s">
        <v>443</v>
      </c>
      <c r="AB2305" s="17" t="s">
        <v>444</v>
      </c>
      <c r="AC2305">
        <v>0</v>
      </c>
      <c r="AD2305">
        <v>0</v>
      </c>
      <c r="AE2305">
        <v>0</v>
      </c>
      <c r="AF2305">
        <v>2022</v>
      </c>
      <c r="AG2305" s="1">
        <v>44562</v>
      </c>
      <c r="AH2305" s="1">
        <v>44773</v>
      </c>
      <c r="AI2305" s="1">
        <v>44785</v>
      </c>
      <c r="AJ2305" s="17" t="s">
        <v>34</v>
      </c>
      <c r="AK2305" s="17" t="s">
        <v>35</v>
      </c>
      <c r="AL2305" s="17" t="s">
        <v>10388</v>
      </c>
      <c r="AM2305" s="17">
        <f>MONTH(EMPENHO[[#This Row],[data_empenho]])</f>
        <v>3</v>
      </c>
    </row>
    <row r="2306" spans="1:39" x14ac:dyDescent="0.25">
      <c r="A2306">
        <v>8</v>
      </c>
      <c r="B2306">
        <v>801</v>
      </c>
      <c r="C2306">
        <v>10</v>
      </c>
      <c r="D2306">
        <v>301</v>
      </c>
      <c r="E2306">
        <v>6</v>
      </c>
      <c r="F2306">
        <v>0</v>
      </c>
      <c r="G2306">
        <v>2090</v>
      </c>
      <c r="H2306" s="17" t="s">
        <v>1173</v>
      </c>
      <c r="I2306">
        <v>4500</v>
      </c>
      <c r="J2306">
        <v>0</v>
      </c>
      <c r="K2306" s="17" t="s">
        <v>5327</v>
      </c>
      <c r="L2306" s="1">
        <v>44648</v>
      </c>
      <c r="M2306">
        <v>16989.66</v>
      </c>
      <c r="N2306" s="17" t="s">
        <v>437</v>
      </c>
      <c r="O2306">
        <v>213</v>
      </c>
      <c r="P2306" s="17" t="s">
        <v>438</v>
      </c>
      <c r="Q2306">
        <v>0</v>
      </c>
      <c r="R2306" s="17" t="s">
        <v>439</v>
      </c>
      <c r="S2306" s="17" t="s">
        <v>440</v>
      </c>
      <c r="T2306" s="17" t="s">
        <v>438</v>
      </c>
      <c r="U2306">
        <v>0</v>
      </c>
      <c r="V2306">
        <v>0</v>
      </c>
      <c r="W2306" s="17" t="s">
        <v>5328</v>
      </c>
      <c r="X2306" s="17" t="s">
        <v>442</v>
      </c>
      <c r="Y2306">
        <v>0</v>
      </c>
      <c r="Z2306" s="17" t="s">
        <v>486</v>
      </c>
      <c r="AA2306" s="17" t="s">
        <v>443</v>
      </c>
      <c r="AB2306" s="17" t="s">
        <v>444</v>
      </c>
      <c r="AC2306">
        <v>0</v>
      </c>
      <c r="AD2306">
        <v>0</v>
      </c>
      <c r="AE2306">
        <v>0</v>
      </c>
      <c r="AF2306">
        <v>2022</v>
      </c>
      <c r="AG2306" s="1">
        <v>44562</v>
      </c>
      <c r="AH2306" s="1">
        <v>44773</v>
      </c>
      <c r="AI2306" s="1">
        <v>44785</v>
      </c>
      <c r="AJ2306" s="17" t="s">
        <v>34</v>
      </c>
      <c r="AK2306" s="17" t="s">
        <v>35</v>
      </c>
      <c r="AL2306" s="17" t="s">
        <v>10388</v>
      </c>
      <c r="AM2306" s="17">
        <f>MONTH(EMPENHO[[#This Row],[data_empenho]])</f>
        <v>3</v>
      </c>
    </row>
    <row r="2307" spans="1:39" x14ac:dyDescent="0.25">
      <c r="A2307">
        <v>8</v>
      </c>
      <c r="B2307">
        <v>801</v>
      </c>
      <c r="C2307">
        <v>10</v>
      </c>
      <c r="D2307">
        <v>301</v>
      </c>
      <c r="E2307">
        <v>6</v>
      </c>
      <c r="F2307">
        <v>0</v>
      </c>
      <c r="G2307">
        <v>2090</v>
      </c>
      <c r="H2307" s="17" t="s">
        <v>1181</v>
      </c>
      <c r="I2307">
        <v>4500</v>
      </c>
      <c r="J2307">
        <v>0</v>
      </c>
      <c r="K2307" s="17" t="s">
        <v>5329</v>
      </c>
      <c r="L2307" s="1">
        <v>44648</v>
      </c>
      <c r="M2307">
        <v>3681.14</v>
      </c>
      <c r="N2307" s="17" t="s">
        <v>437</v>
      </c>
      <c r="O2307">
        <v>213</v>
      </c>
      <c r="P2307" s="17" t="s">
        <v>438</v>
      </c>
      <c r="Q2307">
        <v>0</v>
      </c>
      <c r="R2307" s="17" t="s">
        <v>439</v>
      </c>
      <c r="S2307" s="17" t="s">
        <v>440</v>
      </c>
      <c r="T2307" s="17" t="s">
        <v>438</v>
      </c>
      <c r="U2307">
        <v>0</v>
      </c>
      <c r="V2307">
        <v>0</v>
      </c>
      <c r="W2307" s="17" t="s">
        <v>5330</v>
      </c>
      <c r="X2307" s="17" t="s">
        <v>442</v>
      </c>
      <c r="Y2307">
        <v>0</v>
      </c>
      <c r="Z2307" s="17" t="s">
        <v>486</v>
      </c>
      <c r="AA2307" s="17" t="s">
        <v>443</v>
      </c>
      <c r="AB2307" s="17" t="s">
        <v>444</v>
      </c>
      <c r="AC2307">
        <v>0</v>
      </c>
      <c r="AD2307">
        <v>0</v>
      </c>
      <c r="AE2307">
        <v>0</v>
      </c>
      <c r="AF2307">
        <v>2022</v>
      </c>
      <c r="AG2307" s="1">
        <v>44562</v>
      </c>
      <c r="AH2307" s="1">
        <v>44773</v>
      </c>
      <c r="AI2307" s="1">
        <v>44785</v>
      </c>
      <c r="AJ2307" s="17" t="s">
        <v>34</v>
      </c>
      <c r="AK2307" s="17" t="s">
        <v>35</v>
      </c>
      <c r="AL2307" s="17" t="s">
        <v>10388</v>
      </c>
      <c r="AM2307" s="17">
        <f>MONTH(EMPENHO[[#This Row],[data_empenho]])</f>
        <v>3</v>
      </c>
    </row>
    <row r="2308" spans="1:39" x14ac:dyDescent="0.25">
      <c r="A2308">
        <v>8</v>
      </c>
      <c r="B2308">
        <v>801</v>
      </c>
      <c r="C2308">
        <v>10</v>
      </c>
      <c r="D2308">
        <v>301</v>
      </c>
      <c r="E2308">
        <v>6</v>
      </c>
      <c r="F2308">
        <v>0</v>
      </c>
      <c r="G2308">
        <v>2090</v>
      </c>
      <c r="H2308" s="17" t="s">
        <v>1428</v>
      </c>
      <c r="I2308">
        <v>4500</v>
      </c>
      <c r="J2308">
        <v>0</v>
      </c>
      <c r="K2308" s="17" t="s">
        <v>5331</v>
      </c>
      <c r="L2308" s="1">
        <v>44648</v>
      </c>
      <c r="M2308">
        <v>4208.63</v>
      </c>
      <c r="N2308" s="17" t="s">
        <v>437</v>
      </c>
      <c r="O2308">
        <v>213</v>
      </c>
      <c r="P2308" s="17" t="s">
        <v>438</v>
      </c>
      <c r="Q2308">
        <v>0</v>
      </c>
      <c r="R2308" s="17" t="s">
        <v>439</v>
      </c>
      <c r="S2308" s="17" t="s">
        <v>440</v>
      </c>
      <c r="T2308" s="17" t="s">
        <v>438</v>
      </c>
      <c r="U2308">
        <v>0</v>
      </c>
      <c r="V2308">
        <v>0</v>
      </c>
      <c r="W2308" s="17" t="s">
        <v>5332</v>
      </c>
      <c r="X2308" s="17" t="s">
        <v>442</v>
      </c>
      <c r="Y2308">
        <v>0</v>
      </c>
      <c r="Z2308" s="17" t="s">
        <v>486</v>
      </c>
      <c r="AA2308" s="17" t="s">
        <v>443</v>
      </c>
      <c r="AB2308" s="17" t="s">
        <v>444</v>
      </c>
      <c r="AC2308">
        <v>0</v>
      </c>
      <c r="AD2308">
        <v>0</v>
      </c>
      <c r="AE2308">
        <v>0</v>
      </c>
      <c r="AF2308">
        <v>2022</v>
      </c>
      <c r="AG2308" s="1">
        <v>44562</v>
      </c>
      <c r="AH2308" s="1">
        <v>44773</v>
      </c>
      <c r="AI2308" s="1">
        <v>44785</v>
      </c>
      <c r="AJ2308" s="17" t="s">
        <v>34</v>
      </c>
      <c r="AK2308" s="17" t="s">
        <v>35</v>
      </c>
      <c r="AL2308" s="17" t="s">
        <v>10388</v>
      </c>
      <c r="AM2308" s="17">
        <f>MONTH(EMPENHO[[#This Row],[data_empenho]])</f>
        <v>3</v>
      </c>
    </row>
    <row r="2309" spans="1:39" x14ac:dyDescent="0.25">
      <c r="A2309">
        <v>8</v>
      </c>
      <c r="B2309">
        <v>801</v>
      </c>
      <c r="C2309">
        <v>10</v>
      </c>
      <c r="D2309">
        <v>301</v>
      </c>
      <c r="E2309">
        <v>6</v>
      </c>
      <c r="F2309">
        <v>0</v>
      </c>
      <c r="G2309">
        <v>2090</v>
      </c>
      <c r="H2309" s="17" t="s">
        <v>5230</v>
      </c>
      <c r="I2309">
        <v>40</v>
      </c>
      <c r="J2309">
        <v>0</v>
      </c>
      <c r="K2309" s="17" t="s">
        <v>5333</v>
      </c>
      <c r="L2309" s="1">
        <v>44648</v>
      </c>
      <c r="M2309">
        <v>3371.43</v>
      </c>
      <c r="N2309" s="17" t="s">
        <v>437</v>
      </c>
      <c r="O2309">
        <v>213</v>
      </c>
      <c r="P2309" s="17" t="s">
        <v>438</v>
      </c>
      <c r="Q2309">
        <v>0</v>
      </c>
      <c r="R2309" s="17" t="s">
        <v>439</v>
      </c>
      <c r="S2309" s="17" t="s">
        <v>440</v>
      </c>
      <c r="T2309" s="17" t="s">
        <v>438</v>
      </c>
      <c r="U2309">
        <v>0</v>
      </c>
      <c r="V2309">
        <v>0</v>
      </c>
      <c r="W2309" s="17" t="s">
        <v>5334</v>
      </c>
      <c r="X2309" s="17" t="s">
        <v>442</v>
      </c>
      <c r="Y2309">
        <v>0</v>
      </c>
      <c r="Z2309" s="17" t="s">
        <v>486</v>
      </c>
      <c r="AA2309" s="17" t="s">
        <v>443</v>
      </c>
      <c r="AB2309" s="17" t="s">
        <v>444</v>
      </c>
      <c r="AC2309">
        <v>0</v>
      </c>
      <c r="AD2309">
        <v>0</v>
      </c>
      <c r="AE2309">
        <v>0</v>
      </c>
      <c r="AF2309">
        <v>2022</v>
      </c>
      <c r="AG2309" s="1">
        <v>44562</v>
      </c>
      <c r="AH2309" s="1">
        <v>44773</v>
      </c>
      <c r="AI2309" s="1">
        <v>44785</v>
      </c>
      <c r="AJ2309" s="17" t="s">
        <v>34</v>
      </c>
      <c r="AK2309" s="17" t="s">
        <v>35</v>
      </c>
      <c r="AL2309" s="17" t="s">
        <v>10388</v>
      </c>
      <c r="AM2309" s="17">
        <f>MONTH(EMPENHO[[#This Row],[data_empenho]])</f>
        <v>3</v>
      </c>
    </row>
    <row r="2310" spans="1:39" x14ac:dyDescent="0.25">
      <c r="A2310">
        <v>8</v>
      </c>
      <c r="B2310">
        <v>801</v>
      </c>
      <c r="C2310">
        <v>10</v>
      </c>
      <c r="D2310">
        <v>301</v>
      </c>
      <c r="E2310">
        <v>6</v>
      </c>
      <c r="F2310">
        <v>0</v>
      </c>
      <c r="G2310">
        <v>2090</v>
      </c>
      <c r="H2310" s="17" t="s">
        <v>1176</v>
      </c>
      <c r="I2310">
        <v>4500</v>
      </c>
      <c r="J2310">
        <v>0</v>
      </c>
      <c r="K2310" s="17" t="s">
        <v>5335</v>
      </c>
      <c r="L2310" s="1">
        <v>44648</v>
      </c>
      <c r="M2310">
        <v>2625.32</v>
      </c>
      <c r="N2310" s="17" t="s">
        <v>437</v>
      </c>
      <c r="O2310">
        <v>213</v>
      </c>
      <c r="P2310" s="17" t="s">
        <v>438</v>
      </c>
      <c r="Q2310">
        <v>0</v>
      </c>
      <c r="R2310" s="17" t="s">
        <v>439</v>
      </c>
      <c r="S2310" s="17" t="s">
        <v>440</v>
      </c>
      <c r="T2310" s="17" t="s">
        <v>438</v>
      </c>
      <c r="U2310">
        <v>0</v>
      </c>
      <c r="V2310">
        <v>0</v>
      </c>
      <c r="W2310" s="17" t="s">
        <v>5336</v>
      </c>
      <c r="X2310" s="17" t="s">
        <v>442</v>
      </c>
      <c r="Y2310">
        <v>0</v>
      </c>
      <c r="Z2310" s="17" t="s">
        <v>486</v>
      </c>
      <c r="AA2310" s="17" t="s">
        <v>443</v>
      </c>
      <c r="AB2310" s="17" t="s">
        <v>444</v>
      </c>
      <c r="AC2310">
        <v>0</v>
      </c>
      <c r="AD2310">
        <v>0</v>
      </c>
      <c r="AE2310">
        <v>0</v>
      </c>
      <c r="AF2310">
        <v>2022</v>
      </c>
      <c r="AG2310" s="1">
        <v>44562</v>
      </c>
      <c r="AH2310" s="1">
        <v>44773</v>
      </c>
      <c r="AI2310" s="1">
        <v>44785</v>
      </c>
      <c r="AJ2310" s="17" t="s">
        <v>34</v>
      </c>
      <c r="AK2310" s="17" t="s">
        <v>35</v>
      </c>
      <c r="AL2310" s="17" t="s">
        <v>10388</v>
      </c>
      <c r="AM2310" s="17">
        <f>MONTH(EMPENHO[[#This Row],[data_empenho]])</f>
        <v>3</v>
      </c>
    </row>
    <row r="2311" spans="1:39" x14ac:dyDescent="0.25">
      <c r="A2311">
        <v>8</v>
      </c>
      <c r="B2311">
        <v>801</v>
      </c>
      <c r="C2311">
        <v>10</v>
      </c>
      <c r="D2311">
        <v>301</v>
      </c>
      <c r="E2311">
        <v>6</v>
      </c>
      <c r="F2311">
        <v>0</v>
      </c>
      <c r="G2311">
        <v>2090</v>
      </c>
      <c r="H2311" s="17" t="s">
        <v>1173</v>
      </c>
      <c r="I2311">
        <v>4500</v>
      </c>
      <c r="J2311">
        <v>0</v>
      </c>
      <c r="K2311" s="17" t="s">
        <v>5337</v>
      </c>
      <c r="L2311" s="1">
        <v>44648</v>
      </c>
      <c r="M2311">
        <v>1486.94</v>
      </c>
      <c r="N2311" s="17" t="s">
        <v>437</v>
      </c>
      <c r="O2311">
        <v>213</v>
      </c>
      <c r="P2311" s="17" t="s">
        <v>438</v>
      </c>
      <c r="Q2311">
        <v>0</v>
      </c>
      <c r="R2311" s="17" t="s">
        <v>439</v>
      </c>
      <c r="S2311" s="17" t="s">
        <v>440</v>
      </c>
      <c r="T2311" s="17" t="s">
        <v>438</v>
      </c>
      <c r="U2311">
        <v>0</v>
      </c>
      <c r="V2311">
        <v>0</v>
      </c>
      <c r="W2311" s="17" t="s">
        <v>5338</v>
      </c>
      <c r="X2311" s="17" t="s">
        <v>442</v>
      </c>
      <c r="Y2311">
        <v>0</v>
      </c>
      <c r="Z2311" s="17" t="s">
        <v>486</v>
      </c>
      <c r="AA2311" s="17" t="s">
        <v>443</v>
      </c>
      <c r="AB2311" s="17" t="s">
        <v>444</v>
      </c>
      <c r="AC2311">
        <v>0</v>
      </c>
      <c r="AD2311">
        <v>0</v>
      </c>
      <c r="AE2311">
        <v>0</v>
      </c>
      <c r="AF2311">
        <v>2022</v>
      </c>
      <c r="AG2311" s="1">
        <v>44562</v>
      </c>
      <c r="AH2311" s="1">
        <v>44773</v>
      </c>
      <c r="AI2311" s="1">
        <v>44785</v>
      </c>
      <c r="AJ2311" s="17" t="s">
        <v>34</v>
      </c>
      <c r="AK2311" s="17" t="s">
        <v>35</v>
      </c>
      <c r="AL2311" s="17" t="s">
        <v>10388</v>
      </c>
      <c r="AM2311" s="17">
        <f>MONTH(EMPENHO[[#This Row],[data_empenho]])</f>
        <v>3</v>
      </c>
    </row>
    <row r="2312" spans="1:39" x14ac:dyDescent="0.25">
      <c r="A2312">
        <v>8</v>
      </c>
      <c r="B2312">
        <v>801</v>
      </c>
      <c r="C2312">
        <v>10</v>
      </c>
      <c r="D2312">
        <v>301</v>
      </c>
      <c r="E2312">
        <v>6</v>
      </c>
      <c r="F2312">
        <v>0</v>
      </c>
      <c r="G2312">
        <v>2090</v>
      </c>
      <c r="H2312" s="17" t="s">
        <v>1181</v>
      </c>
      <c r="I2312">
        <v>4500</v>
      </c>
      <c r="J2312">
        <v>0</v>
      </c>
      <c r="K2312" s="17" t="s">
        <v>5339</v>
      </c>
      <c r="L2312" s="1">
        <v>44648</v>
      </c>
      <c r="M2312">
        <v>408.65</v>
      </c>
      <c r="N2312" s="17" t="s">
        <v>437</v>
      </c>
      <c r="O2312">
        <v>213</v>
      </c>
      <c r="P2312" s="17" t="s">
        <v>438</v>
      </c>
      <c r="Q2312">
        <v>0</v>
      </c>
      <c r="R2312" s="17" t="s">
        <v>439</v>
      </c>
      <c r="S2312" s="17" t="s">
        <v>440</v>
      </c>
      <c r="T2312" s="17" t="s">
        <v>438</v>
      </c>
      <c r="U2312">
        <v>0</v>
      </c>
      <c r="V2312">
        <v>0</v>
      </c>
      <c r="W2312" s="17" t="s">
        <v>5340</v>
      </c>
      <c r="X2312" s="17" t="s">
        <v>442</v>
      </c>
      <c r="Y2312">
        <v>0</v>
      </c>
      <c r="Z2312" s="17" t="s">
        <v>486</v>
      </c>
      <c r="AA2312" s="17" t="s">
        <v>443</v>
      </c>
      <c r="AB2312" s="17" t="s">
        <v>444</v>
      </c>
      <c r="AC2312">
        <v>0</v>
      </c>
      <c r="AD2312">
        <v>0</v>
      </c>
      <c r="AE2312">
        <v>0</v>
      </c>
      <c r="AF2312">
        <v>2022</v>
      </c>
      <c r="AG2312" s="1">
        <v>44562</v>
      </c>
      <c r="AH2312" s="1">
        <v>44773</v>
      </c>
      <c r="AI2312" s="1">
        <v>44785</v>
      </c>
      <c r="AJ2312" s="17" t="s">
        <v>34</v>
      </c>
      <c r="AK2312" s="17" t="s">
        <v>35</v>
      </c>
      <c r="AL2312" s="17" t="s">
        <v>10388</v>
      </c>
      <c r="AM2312" s="17">
        <f>MONTH(EMPENHO[[#This Row],[data_empenho]])</f>
        <v>3</v>
      </c>
    </row>
    <row r="2313" spans="1:39" x14ac:dyDescent="0.25">
      <c r="A2313">
        <v>8</v>
      </c>
      <c r="B2313">
        <v>801</v>
      </c>
      <c r="C2313">
        <v>10</v>
      </c>
      <c r="D2313">
        <v>301</v>
      </c>
      <c r="E2313">
        <v>6</v>
      </c>
      <c r="F2313">
        <v>0</v>
      </c>
      <c r="G2313">
        <v>2090</v>
      </c>
      <c r="H2313" s="17" t="s">
        <v>1176</v>
      </c>
      <c r="I2313">
        <v>4500</v>
      </c>
      <c r="J2313">
        <v>0</v>
      </c>
      <c r="K2313" s="17" t="s">
        <v>5341</v>
      </c>
      <c r="L2313" s="1">
        <v>44648</v>
      </c>
      <c r="M2313">
        <v>89.22</v>
      </c>
      <c r="N2313" s="17" t="s">
        <v>437</v>
      </c>
      <c r="O2313">
        <v>213</v>
      </c>
      <c r="P2313" s="17" t="s">
        <v>438</v>
      </c>
      <c r="Q2313">
        <v>0</v>
      </c>
      <c r="R2313" s="17" t="s">
        <v>439</v>
      </c>
      <c r="S2313" s="17" t="s">
        <v>440</v>
      </c>
      <c r="T2313" s="17" t="s">
        <v>438</v>
      </c>
      <c r="U2313">
        <v>0</v>
      </c>
      <c r="V2313">
        <v>0</v>
      </c>
      <c r="W2313" s="17" t="s">
        <v>5342</v>
      </c>
      <c r="X2313" s="17" t="s">
        <v>442</v>
      </c>
      <c r="Y2313">
        <v>0</v>
      </c>
      <c r="Z2313" s="17" t="s">
        <v>486</v>
      </c>
      <c r="AA2313" s="17" t="s">
        <v>443</v>
      </c>
      <c r="AB2313" s="17" t="s">
        <v>444</v>
      </c>
      <c r="AC2313">
        <v>0</v>
      </c>
      <c r="AD2313">
        <v>0</v>
      </c>
      <c r="AE2313">
        <v>0</v>
      </c>
      <c r="AF2313">
        <v>2022</v>
      </c>
      <c r="AG2313" s="1">
        <v>44562</v>
      </c>
      <c r="AH2313" s="1">
        <v>44773</v>
      </c>
      <c r="AI2313" s="1">
        <v>44785</v>
      </c>
      <c r="AJ2313" s="17" t="s">
        <v>34</v>
      </c>
      <c r="AK2313" s="17" t="s">
        <v>35</v>
      </c>
      <c r="AL2313" s="17" t="s">
        <v>10388</v>
      </c>
      <c r="AM2313" s="17">
        <f>MONTH(EMPENHO[[#This Row],[data_empenho]])</f>
        <v>3</v>
      </c>
    </row>
    <row r="2314" spans="1:39" x14ac:dyDescent="0.25">
      <c r="A2314">
        <v>8</v>
      </c>
      <c r="B2314">
        <v>801</v>
      </c>
      <c r="C2314">
        <v>10</v>
      </c>
      <c r="D2314">
        <v>301</v>
      </c>
      <c r="E2314">
        <v>6</v>
      </c>
      <c r="F2314">
        <v>0</v>
      </c>
      <c r="G2314">
        <v>2092</v>
      </c>
      <c r="H2314" s="17" t="s">
        <v>1173</v>
      </c>
      <c r="I2314">
        <v>4090</v>
      </c>
      <c r="J2314">
        <v>0</v>
      </c>
      <c r="K2314" s="17" t="s">
        <v>5343</v>
      </c>
      <c r="L2314" s="1">
        <v>44648</v>
      </c>
      <c r="M2314">
        <v>4720.16</v>
      </c>
      <c r="N2314" s="17" t="s">
        <v>437</v>
      </c>
      <c r="O2314">
        <v>213</v>
      </c>
      <c r="P2314" s="17" t="s">
        <v>438</v>
      </c>
      <c r="Q2314">
        <v>0</v>
      </c>
      <c r="R2314" s="17" t="s">
        <v>439</v>
      </c>
      <c r="S2314" s="17" t="s">
        <v>440</v>
      </c>
      <c r="T2314" s="17" t="s">
        <v>438</v>
      </c>
      <c r="U2314">
        <v>0</v>
      </c>
      <c r="V2314">
        <v>0</v>
      </c>
      <c r="W2314" s="17" t="s">
        <v>5344</v>
      </c>
      <c r="X2314" s="17" t="s">
        <v>442</v>
      </c>
      <c r="Y2314">
        <v>0</v>
      </c>
      <c r="Z2314" s="17" t="s">
        <v>486</v>
      </c>
      <c r="AA2314" s="17" t="s">
        <v>443</v>
      </c>
      <c r="AB2314" s="17" t="s">
        <v>444</v>
      </c>
      <c r="AC2314">
        <v>0</v>
      </c>
      <c r="AD2314">
        <v>0</v>
      </c>
      <c r="AE2314">
        <v>0</v>
      </c>
      <c r="AF2314">
        <v>2022</v>
      </c>
      <c r="AG2314" s="1">
        <v>44562</v>
      </c>
      <c r="AH2314" s="1">
        <v>44773</v>
      </c>
      <c r="AI2314" s="1">
        <v>44785</v>
      </c>
      <c r="AJ2314" s="17" t="s">
        <v>34</v>
      </c>
      <c r="AK2314" s="17" t="s">
        <v>35</v>
      </c>
      <c r="AL2314" s="17" t="s">
        <v>10388</v>
      </c>
      <c r="AM2314" s="17">
        <f>MONTH(EMPENHO[[#This Row],[data_empenho]])</f>
        <v>3</v>
      </c>
    </row>
    <row r="2315" spans="1:39" x14ac:dyDescent="0.25">
      <c r="A2315">
        <v>8</v>
      </c>
      <c r="B2315">
        <v>801</v>
      </c>
      <c r="C2315">
        <v>10</v>
      </c>
      <c r="D2315">
        <v>301</v>
      </c>
      <c r="E2315">
        <v>6</v>
      </c>
      <c r="F2315">
        <v>0</v>
      </c>
      <c r="G2315">
        <v>2092</v>
      </c>
      <c r="H2315" s="17" t="s">
        <v>1181</v>
      </c>
      <c r="I2315">
        <v>4090</v>
      </c>
      <c r="J2315">
        <v>0</v>
      </c>
      <c r="K2315" s="17" t="s">
        <v>5345</v>
      </c>
      <c r="L2315" s="1">
        <v>44648</v>
      </c>
      <c r="M2315">
        <v>815.41</v>
      </c>
      <c r="N2315" s="17" t="s">
        <v>437</v>
      </c>
      <c r="O2315">
        <v>213</v>
      </c>
      <c r="P2315" s="17" t="s">
        <v>438</v>
      </c>
      <c r="Q2315">
        <v>0</v>
      </c>
      <c r="R2315" s="17" t="s">
        <v>439</v>
      </c>
      <c r="S2315" s="17" t="s">
        <v>440</v>
      </c>
      <c r="T2315" s="17" t="s">
        <v>438</v>
      </c>
      <c r="U2315">
        <v>0</v>
      </c>
      <c r="V2315">
        <v>0</v>
      </c>
      <c r="W2315" s="17" t="s">
        <v>5346</v>
      </c>
      <c r="X2315" s="17" t="s">
        <v>442</v>
      </c>
      <c r="Y2315">
        <v>0</v>
      </c>
      <c r="Z2315" s="17" t="s">
        <v>486</v>
      </c>
      <c r="AA2315" s="17" t="s">
        <v>443</v>
      </c>
      <c r="AB2315" s="17" t="s">
        <v>444</v>
      </c>
      <c r="AC2315">
        <v>0</v>
      </c>
      <c r="AD2315">
        <v>0</v>
      </c>
      <c r="AE2315">
        <v>0</v>
      </c>
      <c r="AF2315">
        <v>2022</v>
      </c>
      <c r="AG2315" s="1">
        <v>44562</v>
      </c>
      <c r="AH2315" s="1">
        <v>44773</v>
      </c>
      <c r="AI2315" s="1">
        <v>44785</v>
      </c>
      <c r="AJ2315" s="17" t="s">
        <v>34</v>
      </c>
      <c r="AK2315" s="17" t="s">
        <v>35</v>
      </c>
      <c r="AL2315" s="17" t="s">
        <v>10388</v>
      </c>
      <c r="AM2315" s="17">
        <f>MONTH(EMPENHO[[#This Row],[data_empenho]])</f>
        <v>3</v>
      </c>
    </row>
    <row r="2316" spans="1:39" x14ac:dyDescent="0.25">
      <c r="A2316">
        <v>8</v>
      </c>
      <c r="B2316">
        <v>801</v>
      </c>
      <c r="C2316">
        <v>10</v>
      </c>
      <c r="D2316">
        <v>301</v>
      </c>
      <c r="E2316">
        <v>6</v>
      </c>
      <c r="F2316">
        <v>0</v>
      </c>
      <c r="G2316">
        <v>2092</v>
      </c>
      <c r="H2316" s="17" t="s">
        <v>1428</v>
      </c>
      <c r="I2316">
        <v>4090</v>
      </c>
      <c r="J2316">
        <v>0</v>
      </c>
      <c r="K2316" s="17" t="s">
        <v>5347</v>
      </c>
      <c r="L2316" s="1">
        <v>44648</v>
      </c>
      <c r="M2316">
        <v>390.5</v>
      </c>
      <c r="N2316" s="17" t="s">
        <v>437</v>
      </c>
      <c r="O2316">
        <v>213</v>
      </c>
      <c r="P2316" s="17" t="s">
        <v>438</v>
      </c>
      <c r="Q2316">
        <v>0</v>
      </c>
      <c r="R2316" s="17" t="s">
        <v>439</v>
      </c>
      <c r="S2316" s="17" t="s">
        <v>440</v>
      </c>
      <c r="T2316" s="17" t="s">
        <v>438</v>
      </c>
      <c r="U2316">
        <v>0</v>
      </c>
      <c r="V2316">
        <v>0</v>
      </c>
      <c r="W2316" s="17" t="s">
        <v>5348</v>
      </c>
      <c r="X2316" s="17" t="s">
        <v>442</v>
      </c>
      <c r="Y2316">
        <v>0</v>
      </c>
      <c r="Z2316" s="17" t="s">
        <v>486</v>
      </c>
      <c r="AA2316" s="17" t="s">
        <v>443</v>
      </c>
      <c r="AB2316" s="17" t="s">
        <v>444</v>
      </c>
      <c r="AC2316">
        <v>0</v>
      </c>
      <c r="AD2316">
        <v>0</v>
      </c>
      <c r="AE2316">
        <v>0</v>
      </c>
      <c r="AF2316">
        <v>2022</v>
      </c>
      <c r="AG2316" s="1">
        <v>44562</v>
      </c>
      <c r="AH2316" s="1">
        <v>44773</v>
      </c>
      <c r="AI2316" s="1">
        <v>44785</v>
      </c>
      <c r="AJ2316" s="17" t="s">
        <v>34</v>
      </c>
      <c r="AK2316" s="17" t="s">
        <v>35</v>
      </c>
      <c r="AL2316" s="17" t="s">
        <v>10388</v>
      </c>
      <c r="AM2316" s="17">
        <f>MONTH(EMPENHO[[#This Row],[data_empenho]])</f>
        <v>3</v>
      </c>
    </row>
    <row r="2317" spans="1:39" x14ac:dyDescent="0.25">
      <c r="A2317">
        <v>8</v>
      </c>
      <c r="B2317">
        <v>801</v>
      </c>
      <c r="C2317">
        <v>10</v>
      </c>
      <c r="D2317">
        <v>302</v>
      </c>
      <c r="E2317">
        <v>8</v>
      </c>
      <c r="F2317">
        <v>0</v>
      </c>
      <c r="G2317">
        <v>2096</v>
      </c>
      <c r="H2317" s="17" t="s">
        <v>5230</v>
      </c>
      <c r="I2317">
        <v>40</v>
      </c>
      <c r="J2317">
        <v>0</v>
      </c>
      <c r="K2317" s="17" t="s">
        <v>5349</v>
      </c>
      <c r="L2317" s="1">
        <v>44648</v>
      </c>
      <c r="M2317">
        <v>2021.29</v>
      </c>
      <c r="N2317" s="17" t="s">
        <v>437</v>
      </c>
      <c r="O2317">
        <v>213</v>
      </c>
      <c r="P2317" s="17" t="s">
        <v>438</v>
      </c>
      <c r="Q2317">
        <v>0</v>
      </c>
      <c r="R2317" s="17" t="s">
        <v>439</v>
      </c>
      <c r="S2317" s="17" t="s">
        <v>440</v>
      </c>
      <c r="T2317" s="17" t="s">
        <v>438</v>
      </c>
      <c r="U2317">
        <v>0</v>
      </c>
      <c r="V2317">
        <v>0</v>
      </c>
      <c r="W2317" s="17" t="s">
        <v>5350</v>
      </c>
      <c r="X2317" s="17" t="s">
        <v>442</v>
      </c>
      <c r="Y2317">
        <v>0</v>
      </c>
      <c r="Z2317" s="17" t="s">
        <v>486</v>
      </c>
      <c r="AA2317" s="17" t="s">
        <v>443</v>
      </c>
      <c r="AB2317" s="17" t="s">
        <v>444</v>
      </c>
      <c r="AC2317">
        <v>0</v>
      </c>
      <c r="AD2317">
        <v>0</v>
      </c>
      <c r="AE2317">
        <v>0</v>
      </c>
      <c r="AF2317">
        <v>2022</v>
      </c>
      <c r="AG2317" s="1">
        <v>44562</v>
      </c>
      <c r="AH2317" s="1">
        <v>44773</v>
      </c>
      <c r="AI2317" s="1">
        <v>44785</v>
      </c>
      <c r="AJ2317" s="17" t="s">
        <v>34</v>
      </c>
      <c r="AK2317" s="17" t="s">
        <v>35</v>
      </c>
      <c r="AL2317" s="17" t="s">
        <v>10388</v>
      </c>
      <c r="AM2317" s="17">
        <f>MONTH(EMPENHO[[#This Row],[data_empenho]])</f>
        <v>3</v>
      </c>
    </row>
    <row r="2318" spans="1:39" x14ac:dyDescent="0.25">
      <c r="A2318">
        <v>8</v>
      </c>
      <c r="B2318">
        <v>801</v>
      </c>
      <c r="C2318">
        <v>10</v>
      </c>
      <c r="D2318">
        <v>301</v>
      </c>
      <c r="E2318">
        <v>6</v>
      </c>
      <c r="F2318">
        <v>0</v>
      </c>
      <c r="G2318">
        <v>2092</v>
      </c>
      <c r="H2318" s="17" t="s">
        <v>1176</v>
      </c>
      <c r="I2318">
        <v>4090</v>
      </c>
      <c r="J2318">
        <v>0</v>
      </c>
      <c r="K2318" s="17" t="s">
        <v>5351</v>
      </c>
      <c r="L2318" s="1">
        <v>44648</v>
      </c>
      <c r="M2318">
        <v>729.06</v>
      </c>
      <c r="N2318" s="17" t="s">
        <v>437</v>
      </c>
      <c r="O2318">
        <v>213</v>
      </c>
      <c r="P2318" s="17" t="s">
        <v>438</v>
      </c>
      <c r="Q2318">
        <v>0</v>
      </c>
      <c r="R2318" s="17" t="s">
        <v>439</v>
      </c>
      <c r="S2318" s="17" t="s">
        <v>440</v>
      </c>
      <c r="T2318" s="17" t="s">
        <v>438</v>
      </c>
      <c r="U2318">
        <v>0</v>
      </c>
      <c r="V2318">
        <v>0</v>
      </c>
      <c r="W2318" s="17" t="s">
        <v>5352</v>
      </c>
      <c r="X2318" s="17" t="s">
        <v>442</v>
      </c>
      <c r="Y2318">
        <v>0</v>
      </c>
      <c r="Z2318" s="17" t="s">
        <v>486</v>
      </c>
      <c r="AA2318" s="17" t="s">
        <v>443</v>
      </c>
      <c r="AB2318" s="17" t="s">
        <v>444</v>
      </c>
      <c r="AC2318">
        <v>0</v>
      </c>
      <c r="AD2318">
        <v>0</v>
      </c>
      <c r="AE2318">
        <v>0</v>
      </c>
      <c r="AF2318">
        <v>2022</v>
      </c>
      <c r="AG2318" s="1">
        <v>44562</v>
      </c>
      <c r="AH2318" s="1">
        <v>44773</v>
      </c>
      <c r="AI2318" s="1">
        <v>44785</v>
      </c>
      <c r="AJ2318" s="17" t="s">
        <v>34</v>
      </c>
      <c r="AK2318" s="17" t="s">
        <v>35</v>
      </c>
      <c r="AL2318" s="17" t="s">
        <v>10388</v>
      </c>
      <c r="AM2318" s="17">
        <f>MONTH(EMPENHO[[#This Row],[data_empenho]])</f>
        <v>3</v>
      </c>
    </row>
    <row r="2319" spans="1:39" x14ac:dyDescent="0.25">
      <c r="A2319">
        <v>9</v>
      </c>
      <c r="B2319">
        <v>901</v>
      </c>
      <c r="C2319">
        <v>4</v>
      </c>
      <c r="D2319">
        <v>122</v>
      </c>
      <c r="E2319">
        <v>1</v>
      </c>
      <c r="F2319">
        <v>0</v>
      </c>
      <c r="G2319">
        <v>2010</v>
      </c>
      <c r="H2319" s="17" t="s">
        <v>1173</v>
      </c>
      <c r="I2319">
        <v>1</v>
      </c>
      <c r="J2319">
        <v>0</v>
      </c>
      <c r="K2319" s="17" t="s">
        <v>5353</v>
      </c>
      <c r="L2319" s="1">
        <v>44648</v>
      </c>
      <c r="M2319">
        <v>8335.6200000000008</v>
      </c>
      <c r="N2319" s="17" t="s">
        <v>437</v>
      </c>
      <c r="O2319">
        <v>213</v>
      </c>
      <c r="P2319" s="17" t="s">
        <v>438</v>
      </c>
      <c r="Q2319">
        <v>0</v>
      </c>
      <c r="R2319" s="17" t="s">
        <v>439</v>
      </c>
      <c r="S2319" s="17" t="s">
        <v>440</v>
      </c>
      <c r="T2319" s="17" t="s">
        <v>438</v>
      </c>
      <c r="U2319">
        <v>0</v>
      </c>
      <c r="V2319">
        <v>0</v>
      </c>
      <c r="W2319" s="17" t="s">
        <v>5354</v>
      </c>
      <c r="X2319" s="17" t="s">
        <v>442</v>
      </c>
      <c r="Y2319">
        <v>0</v>
      </c>
      <c r="Z2319" s="17" t="s">
        <v>486</v>
      </c>
      <c r="AA2319" s="17" t="s">
        <v>443</v>
      </c>
      <c r="AB2319" s="17" t="s">
        <v>444</v>
      </c>
      <c r="AC2319">
        <v>0</v>
      </c>
      <c r="AD2319">
        <v>0</v>
      </c>
      <c r="AE2319">
        <v>0</v>
      </c>
      <c r="AF2319">
        <v>2022</v>
      </c>
      <c r="AG2319" s="1">
        <v>44562</v>
      </c>
      <c r="AH2319" s="1">
        <v>44773</v>
      </c>
      <c r="AI2319" s="1">
        <v>44785</v>
      </c>
      <c r="AJ2319" s="17" t="s">
        <v>34</v>
      </c>
      <c r="AK2319" s="17" t="s">
        <v>35</v>
      </c>
      <c r="AL2319" s="17" t="s">
        <v>10388</v>
      </c>
      <c r="AM2319" s="17">
        <f>MONTH(EMPENHO[[#This Row],[data_empenho]])</f>
        <v>3</v>
      </c>
    </row>
    <row r="2320" spans="1:39" x14ac:dyDescent="0.25">
      <c r="A2320">
        <v>9</v>
      </c>
      <c r="B2320">
        <v>901</v>
      </c>
      <c r="C2320">
        <v>4</v>
      </c>
      <c r="D2320">
        <v>122</v>
      </c>
      <c r="E2320">
        <v>1</v>
      </c>
      <c r="F2320">
        <v>0</v>
      </c>
      <c r="G2320">
        <v>2010</v>
      </c>
      <c r="H2320" s="17" t="s">
        <v>1181</v>
      </c>
      <c r="I2320">
        <v>1</v>
      </c>
      <c r="J2320">
        <v>0</v>
      </c>
      <c r="K2320" s="17" t="s">
        <v>5355</v>
      </c>
      <c r="L2320" s="1">
        <v>44648</v>
      </c>
      <c r="M2320">
        <v>408.65</v>
      </c>
      <c r="N2320" s="17" t="s">
        <v>437</v>
      </c>
      <c r="O2320">
        <v>213</v>
      </c>
      <c r="P2320" s="17" t="s">
        <v>438</v>
      </c>
      <c r="Q2320">
        <v>0</v>
      </c>
      <c r="R2320" s="17" t="s">
        <v>439</v>
      </c>
      <c r="S2320" s="17" t="s">
        <v>440</v>
      </c>
      <c r="T2320" s="17" t="s">
        <v>438</v>
      </c>
      <c r="U2320">
        <v>0</v>
      </c>
      <c r="V2320">
        <v>0</v>
      </c>
      <c r="W2320" s="17" t="s">
        <v>5356</v>
      </c>
      <c r="X2320" s="17" t="s">
        <v>442</v>
      </c>
      <c r="Y2320">
        <v>0</v>
      </c>
      <c r="Z2320" s="17" t="s">
        <v>486</v>
      </c>
      <c r="AA2320" s="17" t="s">
        <v>443</v>
      </c>
      <c r="AB2320" s="17" t="s">
        <v>444</v>
      </c>
      <c r="AC2320">
        <v>0</v>
      </c>
      <c r="AD2320">
        <v>0</v>
      </c>
      <c r="AE2320">
        <v>0</v>
      </c>
      <c r="AF2320">
        <v>2022</v>
      </c>
      <c r="AG2320" s="1">
        <v>44562</v>
      </c>
      <c r="AH2320" s="1">
        <v>44773</v>
      </c>
      <c r="AI2320" s="1">
        <v>44785</v>
      </c>
      <c r="AJ2320" s="17" t="s">
        <v>34</v>
      </c>
      <c r="AK2320" s="17" t="s">
        <v>35</v>
      </c>
      <c r="AL2320" s="17" t="s">
        <v>10388</v>
      </c>
      <c r="AM2320" s="17">
        <f>MONTH(EMPENHO[[#This Row],[data_empenho]])</f>
        <v>3</v>
      </c>
    </row>
    <row r="2321" spans="1:39" x14ac:dyDescent="0.25">
      <c r="A2321">
        <v>9</v>
      </c>
      <c r="B2321">
        <v>901</v>
      </c>
      <c r="C2321">
        <v>4</v>
      </c>
      <c r="D2321">
        <v>122</v>
      </c>
      <c r="E2321">
        <v>1</v>
      </c>
      <c r="F2321">
        <v>0</v>
      </c>
      <c r="G2321">
        <v>2010</v>
      </c>
      <c r="H2321" s="17" t="s">
        <v>1433</v>
      </c>
      <c r="I2321">
        <v>1</v>
      </c>
      <c r="J2321">
        <v>0</v>
      </c>
      <c r="K2321" s="17" t="s">
        <v>5357</v>
      </c>
      <c r="L2321" s="1">
        <v>44648</v>
      </c>
      <c r="M2321">
        <v>4493</v>
      </c>
      <c r="N2321" s="17" t="s">
        <v>437</v>
      </c>
      <c r="O2321">
        <v>213</v>
      </c>
      <c r="P2321" s="17" t="s">
        <v>438</v>
      </c>
      <c r="Q2321">
        <v>0</v>
      </c>
      <c r="R2321" s="17" t="s">
        <v>439</v>
      </c>
      <c r="S2321" s="17" t="s">
        <v>440</v>
      </c>
      <c r="T2321" s="17" t="s">
        <v>438</v>
      </c>
      <c r="U2321">
        <v>0</v>
      </c>
      <c r="V2321">
        <v>0</v>
      </c>
      <c r="W2321" s="17" t="s">
        <v>5358</v>
      </c>
      <c r="X2321" s="17" t="s">
        <v>442</v>
      </c>
      <c r="Y2321">
        <v>0</v>
      </c>
      <c r="Z2321" s="17" t="s">
        <v>486</v>
      </c>
      <c r="AA2321" s="17" t="s">
        <v>443</v>
      </c>
      <c r="AB2321" s="17" t="s">
        <v>444</v>
      </c>
      <c r="AC2321">
        <v>0</v>
      </c>
      <c r="AD2321">
        <v>0</v>
      </c>
      <c r="AE2321">
        <v>0</v>
      </c>
      <c r="AF2321">
        <v>2022</v>
      </c>
      <c r="AG2321" s="1">
        <v>44562</v>
      </c>
      <c r="AH2321" s="1">
        <v>44773</v>
      </c>
      <c r="AI2321" s="1">
        <v>44785</v>
      </c>
      <c r="AJ2321" s="17" t="s">
        <v>34</v>
      </c>
      <c r="AK2321" s="17" t="s">
        <v>35</v>
      </c>
      <c r="AL2321" s="17" t="s">
        <v>10388</v>
      </c>
      <c r="AM2321" s="17">
        <f>MONTH(EMPENHO[[#This Row],[data_empenho]])</f>
        <v>3</v>
      </c>
    </row>
    <row r="2322" spans="1:39" x14ac:dyDescent="0.25">
      <c r="A2322">
        <v>9</v>
      </c>
      <c r="B2322">
        <v>901</v>
      </c>
      <c r="C2322">
        <v>4</v>
      </c>
      <c r="D2322">
        <v>122</v>
      </c>
      <c r="E2322">
        <v>1</v>
      </c>
      <c r="F2322">
        <v>0</v>
      </c>
      <c r="G2322">
        <v>2010</v>
      </c>
      <c r="H2322" s="17" t="s">
        <v>1176</v>
      </c>
      <c r="I2322">
        <v>1</v>
      </c>
      <c r="J2322">
        <v>0</v>
      </c>
      <c r="K2322" s="17" t="s">
        <v>5359</v>
      </c>
      <c r="L2322" s="1">
        <v>44648</v>
      </c>
      <c r="M2322">
        <v>316.36</v>
      </c>
      <c r="N2322" s="17" t="s">
        <v>437</v>
      </c>
      <c r="O2322">
        <v>213</v>
      </c>
      <c r="P2322" s="17" t="s">
        <v>438</v>
      </c>
      <c r="Q2322">
        <v>0</v>
      </c>
      <c r="R2322" s="17" t="s">
        <v>439</v>
      </c>
      <c r="S2322" s="17" t="s">
        <v>440</v>
      </c>
      <c r="T2322" s="17" t="s">
        <v>438</v>
      </c>
      <c r="U2322">
        <v>0</v>
      </c>
      <c r="V2322">
        <v>0</v>
      </c>
      <c r="W2322" s="17" t="s">
        <v>5360</v>
      </c>
      <c r="X2322" s="17" t="s">
        <v>442</v>
      </c>
      <c r="Y2322">
        <v>0</v>
      </c>
      <c r="Z2322" s="17" t="s">
        <v>486</v>
      </c>
      <c r="AA2322" s="17" t="s">
        <v>443</v>
      </c>
      <c r="AB2322" s="17" t="s">
        <v>444</v>
      </c>
      <c r="AC2322">
        <v>0</v>
      </c>
      <c r="AD2322">
        <v>0</v>
      </c>
      <c r="AE2322">
        <v>0</v>
      </c>
      <c r="AF2322">
        <v>2022</v>
      </c>
      <c r="AG2322" s="1">
        <v>44562</v>
      </c>
      <c r="AH2322" s="1">
        <v>44773</v>
      </c>
      <c r="AI2322" s="1">
        <v>44785</v>
      </c>
      <c r="AJ2322" s="17" t="s">
        <v>34</v>
      </c>
      <c r="AK2322" s="17" t="s">
        <v>35</v>
      </c>
      <c r="AL2322" s="17" t="s">
        <v>10388</v>
      </c>
      <c r="AM2322" s="17">
        <f>MONTH(EMPENHO[[#This Row],[data_empenho]])</f>
        <v>3</v>
      </c>
    </row>
    <row r="2323" spans="1:39" x14ac:dyDescent="0.25">
      <c r="A2323">
        <v>9</v>
      </c>
      <c r="B2323">
        <v>901</v>
      </c>
      <c r="C2323">
        <v>4</v>
      </c>
      <c r="D2323">
        <v>122</v>
      </c>
      <c r="E2323">
        <v>1</v>
      </c>
      <c r="F2323">
        <v>0</v>
      </c>
      <c r="G2323">
        <v>2010</v>
      </c>
      <c r="H2323" s="17" t="s">
        <v>1213</v>
      </c>
      <c r="I2323">
        <v>1</v>
      </c>
      <c r="J2323">
        <v>0</v>
      </c>
      <c r="K2323" s="17" t="s">
        <v>5361</v>
      </c>
      <c r="L2323" s="1">
        <v>44648</v>
      </c>
      <c r="M2323">
        <v>64.22</v>
      </c>
      <c r="N2323" s="17" t="s">
        <v>437</v>
      </c>
      <c r="O2323">
        <v>213</v>
      </c>
      <c r="P2323" s="17" t="s">
        <v>438</v>
      </c>
      <c r="Q2323">
        <v>0</v>
      </c>
      <c r="R2323" s="17" t="s">
        <v>439</v>
      </c>
      <c r="S2323" s="17" t="s">
        <v>440</v>
      </c>
      <c r="T2323" s="17" t="s">
        <v>438</v>
      </c>
      <c r="U2323">
        <v>0</v>
      </c>
      <c r="V2323">
        <v>0</v>
      </c>
      <c r="W2323" s="17" t="s">
        <v>5362</v>
      </c>
      <c r="X2323" s="17" t="s">
        <v>442</v>
      </c>
      <c r="Y2323">
        <v>0</v>
      </c>
      <c r="Z2323" s="17" t="s">
        <v>486</v>
      </c>
      <c r="AA2323" s="17" t="s">
        <v>443</v>
      </c>
      <c r="AB2323" s="17" t="s">
        <v>444</v>
      </c>
      <c r="AC2323">
        <v>0</v>
      </c>
      <c r="AD2323">
        <v>0</v>
      </c>
      <c r="AE2323">
        <v>0</v>
      </c>
      <c r="AF2323">
        <v>2022</v>
      </c>
      <c r="AG2323" s="1">
        <v>44562</v>
      </c>
      <c r="AH2323" s="1">
        <v>44773</v>
      </c>
      <c r="AI2323" s="1">
        <v>44785</v>
      </c>
      <c r="AJ2323" s="17" t="s">
        <v>34</v>
      </c>
      <c r="AK2323" s="17" t="s">
        <v>35</v>
      </c>
      <c r="AL2323" s="17" t="s">
        <v>10388</v>
      </c>
      <c r="AM2323" s="17">
        <f>MONTH(EMPENHO[[#This Row],[data_empenho]])</f>
        <v>3</v>
      </c>
    </row>
    <row r="2324" spans="1:39" x14ac:dyDescent="0.25">
      <c r="A2324">
        <v>9</v>
      </c>
      <c r="B2324">
        <v>902</v>
      </c>
      <c r="C2324">
        <v>8</v>
      </c>
      <c r="D2324">
        <v>244</v>
      </c>
      <c r="E2324">
        <v>11</v>
      </c>
      <c r="F2324">
        <v>0</v>
      </c>
      <c r="G2324">
        <v>2018</v>
      </c>
      <c r="H2324" s="17" t="s">
        <v>1173</v>
      </c>
      <c r="I2324">
        <v>1021</v>
      </c>
      <c r="J2324">
        <v>0</v>
      </c>
      <c r="K2324" s="17" t="s">
        <v>5363</v>
      </c>
      <c r="L2324" s="1">
        <v>44648</v>
      </c>
      <c r="M2324">
        <v>5233.1499999999996</v>
      </c>
      <c r="N2324" s="17" t="s">
        <v>437</v>
      </c>
      <c r="O2324">
        <v>213</v>
      </c>
      <c r="P2324" s="17" t="s">
        <v>438</v>
      </c>
      <c r="Q2324">
        <v>0</v>
      </c>
      <c r="R2324" s="17" t="s">
        <v>439</v>
      </c>
      <c r="S2324" s="17" t="s">
        <v>440</v>
      </c>
      <c r="T2324" s="17" t="s">
        <v>438</v>
      </c>
      <c r="U2324">
        <v>0</v>
      </c>
      <c r="V2324">
        <v>0</v>
      </c>
      <c r="W2324" s="17" t="s">
        <v>5364</v>
      </c>
      <c r="X2324" s="17" t="s">
        <v>442</v>
      </c>
      <c r="Y2324">
        <v>0</v>
      </c>
      <c r="Z2324" s="17" t="s">
        <v>486</v>
      </c>
      <c r="AA2324" s="17" t="s">
        <v>443</v>
      </c>
      <c r="AB2324" s="17" t="s">
        <v>444</v>
      </c>
      <c r="AC2324">
        <v>0</v>
      </c>
      <c r="AD2324">
        <v>0</v>
      </c>
      <c r="AE2324">
        <v>0</v>
      </c>
      <c r="AF2324">
        <v>2022</v>
      </c>
      <c r="AG2324" s="1">
        <v>44562</v>
      </c>
      <c r="AH2324" s="1">
        <v>44773</v>
      </c>
      <c r="AI2324" s="1">
        <v>44785</v>
      </c>
      <c r="AJ2324" s="17" t="s">
        <v>34</v>
      </c>
      <c r="AK2324" s="17" t="s">
        <v>35</v>
      </c>
      <c r="AL2324" s="17" t="s">
        <v>10388</v>
      </c>
      <c r="AM2324" s="17">
        <f>MONTH(EMPENHO[[#This Row],[data_empenho]])</f>
        <v>3</v>
      </c>
    </row>
    <row r="2325" spans="1:39" x14ac:dyDescent="0.25">
      <c r="A2325">
        <v>9</v>
      </c>
      <c r="B2325">
        <v>902</v>
      </c>
      <c r="C2325">
        <v>8</v>
      </c>
      <c r="D2325">
        <v>244</v>
      </c>
      <c r="E2325">
        <v>11</v>
      </c>
      <c r="F2325">
        <v>0</v>
      </c>
      <c r="G2325">
        <v>2018</v>
      </c>
      <c r="H2325" s="17" t="s">
        <v>1181</v>
      </c>
      <c r="I2325">
        <v>1021</v>
      </c>
      <c r="J2325">
        <v>0</v>
      </c>
      <c r="K2325" s="17" t="s">
        <v>5365</v>
      </c>
      <c r="L2325" s="1">
        <v>44648</v>
      </c>
      <c r="M2325">
        <v>408.65</v>
      </c>
      <c r="N2325" s="17" t="s">
        <v>437</v>
      </c>
      <c r="O2325">
        <v>213</v>
      </c>
      <c r="P2325" s="17" t="s">
        <v>438</v>
      </c>
      <c r="Q2325">
        <v>0</v>
      </c>
      <c r="R2325" s="17" t="s">
        <v>439</v>
      </c>
      <c r="S2325" s="17" t="s">
        <v>440</v>
      </c>
      <c r="T2325" s="17" t="s">
        <v>438</v>
      </c>
      <c r="U2325">
        <v>0</v>
      </c>
      <c r="V2325">
        <v>0</v>
      </c>
      <c r="W2325" s="17" t="s">
        <v>5366</v>
      </c>
      <c r="X2325" s="17" t="s">
        <v>442</v>
      </c>
      <c r="Y2325">
        <v>0</v>
      </c>
      <c r="Z2325" s="17" t="s">
        <v>486</v>
      </c>
      <c r="AA2325" s="17" t="s">
        <v>443</v>
      </c>
      <c r="AB2325" s="17" t="s">
        <v>444</v>
      </c>
      <c r="AC2325">
        <v>0</v>
      </c>
      <c r="AD2325">
        <v>0</v>
      </c>
      <c r="AE2325">
        <v>0</v>
      </c>
      <c r="AF2325">
        <v>2022</v>
      </c>
      <c r="AG2325" s="1">
        <v>44562</v>
      </c>
      <c r="AH2325" s="1">
        <v>44773</v>
      </c>
      <c r="AI2325" s="1">
        <v>44785</v>
      </c>
      <c r="AJ2325" s="17" t="s">
        <v>34</v>
      </c>
      <c r="AK2325" s="17" t="s">
        <v>35</v>
      </c>
      <c r="AL2325" s="17" t="s">
        <v>10388</v>
      </c>
      <c r="AM2325" s="17">
        <f>MONTH(EMPENHO[[#This Row],[data_empenho]])</f>
        <v>3</v>
      </c>
    </row>
    <row r="2326" spans="1:39" x14ac:dyDescent="0.25">
      <c r="A2326">
        <v>9</v>
      </c>
      <c r="B2326">
        <v>902</v>
      </c>
      <c r="C2326">
        <v>8</v>
      </c>
      <c r="D2326">
        <v>244</v>
      </c>
      <c r="E2326">
        <v>11</v>
      </c>
      <c r="F2326">
        <v>0</v>
      </c>
      <c r="G2326">
        <v>2018</v>
      </c>
      <c r="H2326" s="17" t="s">
        <v>1184</v>
      </c>
      <c r="I2326">
        <v>1021</v>
      </c>
      <c r="J2326">
        <v>0</v>
      </c>
      <c r="K2326" s="17" t="s">
        <v>5367</v>
      </c>
      <c r="L2326" s="1">
        <v>44648</v>
      </c>
      <c r="M2326">
        <v>264.77999999999997</v>
      </c>
      <c r="N2326" s="17" t="s">
        <v>437</v>
      </c>
      <c r="O2326">
        <v>213</v>
      </c>
      <c r="P2326" s="17" t="s">
        <v>438</v>
      </c>
      <c r="Q2326">
        <v>0</v>
      </c>
      <c r="R2326" s="17" t="s">
        <v>439</v>
      </c>
      <c r="S2326" s="17" t="s">
        <v>440</v>
      </c>
      <c r="T2326" s="17" t="s">
        <v>438</v>
      </c>
      <c r="U2326">
        <v>0</v>
      </c>
      <c r="V2326">
        <v>0</v>
      </c>
      <c r="W2326" s="17" t="s">
        <v>5368</v>
      </c>
      <c r="X2326" s="17" t="s">
        <v>442</v>
      </c>
      <c r="Y2326">
        <v>0</v>
      </c>
      <c r="Z2326" s="17" t="s">
        <v>486</v>
      </c>
      <c r="AA2326" s="17" t="s">
        <v>443</v>
      </c>
      <c r="AB2326" s="17" t="s">
        <v>444</v>
      </c>
      <c r="AC2326">
        <v>0</v>
      </c>
      <c r="AD2326">
        <v>0</v>
      </c>
      <c r="AE2326">
        <v>0</v>
      </c>
      <c r="AF2326">
        <v>2022</v>
      </c>
      <c r="AG2326" s="1">
        <v>44562</v>
      </c>
      <c r="AH2326" s="1">
        <v>44773</v>
      </c>
      <c r="AI2326" s="1">
        <v>44785</v>
      </c>
      <c r="AJ2326" s="17" t="s">
        <v>34</v>
      </c>
      <c r="AK2326" s="17" t="s">
        <v>35</v>
      </c>
      <c r="AL2326" s="17" t="s">
        <v>10388</v>
      </c>
      <c r="AM2326" s="17">
        <f>MONTH(EMPENHO[[#This Row],[data_empenho]])</f>
        <v>3</v>
      </c>
    </row>
    <row r="2327" spans="1:39" x14ac:dyDescent="0.25">
      <c r="A2327">
        <v>9</v>
      </c>
      <c r="B2327">
        <v>902</v>
      </c>
      <c r="C2327">
        <v>8</v>
      </c>
      <c r="D2327">
        <v>244</v>
      </c>
      <c r="E2327">
        <v>11</v>
      </c>
      <c r="F2327">
        <v>0</v>
      </c>
      <c r="G2327">
        <v>2018</v>
      </c>
      <c r="H2327" s="17" t="s">
        <v>5230</v>
      </c>
      <c r="I2327">
        <v>1</v>
      </c>
      <c r="J2327">
        <v>0</v>
      </c>
      <c r="K2327" s="17" t="s">
        <v>5369</v>
      </c>
      <c r="L2327" s="1">
        <v>44648</v>
      </c>
      <c r="M2327">
        <v>3681.02</v>
      </c>
      <c r="N2327" s="17" t="s">
        <v>437</v>
      </c>
      <c r="O2327">
        <v>213</v>
      </c>
      <c r="P2327" s="17" t="s">
        <v>438</v>
      </c>
      <c r="Q2327">
        <v>0</v>
      </c>
      <c r="R2327" s="17" t="s">
        <v>439</v>
      </c>
      <c r="S2327" s="17" t="s">
        <v>440</v>
      </c>
      <c r="T2327" s="17" t="s">
        <v>438</v>
      </c>
      <c r="U2327">
        <v>0</v>
      </c>
      <c r="V2327">
        <v>0</v>
      </c>
      <c r="W2327" s="17" t="s">
        <v>5370</v>
      </c>
      <c r="X2327" s="17" t="s">
        <v>442</v>
      </c>
      <c r="Y2327">
        <v>0</v>
      </c>
      <c r="Z2327" s="17" t="s">
        <v>486</v>
      </c>
      <c r="AA2327" s="17" t="s">
        <v>443</v>
      </c>
      <c r="AB2327" s="17" t="s">
        <v>444</v>
      </c>
      <c r="AC2327">
        <v>0</v>
      </c>
      <c r="AD2327">
        <v>0</v>
      </c>
      <c r="AE2327">
        <v>0</v>
      </c>
      <c r="AF2327">
        <v>2022</v>
      </c>
      <c r="AG2327" s="1">
        <v>44562</v>
      </c>
      <c r="AH2327" s="1">
        <v>44773</v>
      </c>
      <c r="AI2327" s="1">
        <v>44785</v>
      </c>
      <c r="AJ2327" s="17" t="s">
        <v>34</v>
      </c>
      <c r="AK2327" s="17" t="s">
        <v>35</v>
      </c>
      <c r="AL2327" s="17" t="s">
        <v>10388</v>
      </c>
      <c r="AM2327" s="17">
        <f>MONTH(EMPENHO[[#This Row],[data_empenho]])</f>
        <v>3</v>
      </c>
    </row>
    <row r="2328" spans="1:39" x14ac:dyDescent="0.25">
      <c r="A2328">
        <v>9</v>
      </c>
      <c r="B2328">
        <v>902</v>
      </c>
      <c r="C2328">
        <v>8</v>
      </c>
      <c r="D2328">
        <v>244</v>
      </c>
      <c r="E2328">
        <v>11</v>
      </c>
      <c r="F2328">
        <v>0</v>
      </c>
      <c r="G2328">
        <v>2018</v>
      </c>
      <c r="H2328" s="17" t="s">
        <v>1176</v>
      </c>
      <c r="I2328">
        <v>1021</v>
      </c>
      <c r="J2328">
        <v>0</v>
      </c>
      <c r="K2328" s="17" t="s">
        <v>5371</v>
      </c>
      <c r="L2328" s="1">
        <v>44648</v>
      </c>
      <c r="M2328">
        <v>664.13</v>
      </c>
      <c r="N2328" s="17" t="s">
        <v>437</v>
      </c>
      <c r="O2328">
        <v>213</v>
      </c>
      <c r="P2328" s="17" t="s">
        <v>438</v>
      </c>
      <c r="Q2328">
        <v>0</v>
      </c>
      <c r="R2328" s="17" t="s">
        <v>439</v>
      </c>
      <c r="S2328" s="17" t="s">
        <v>440</v>
      </c>
      <c r="T2328" s="17" t="s">
        <v>438</v>
      </c>
      <c r="U2328">
        <v>0</v>
      </c>
      <c r="V2328">
        <v>0</v>
      </c>
      <c r="W2328" s="17" t="s">
        <v>5372</v>
      </c>
      <c r="X2328" s="17" t="s">
        <v>442</v>
      </c>
      <c r="Y2328">
        <v>0</v>
      </c>
      <c r="Z2328" s="17" t="s">
        <v>486</v>
      </c>
      <c r="AA2328" s="17" t="s">
        <v>443</v>
      </c>
      <c r="AB2328" s="17" t="s">
        <v>444</v>
      </c>
      <c r="AC2328">
        <v>0</v>
      </c>
      <c r="AD2328">
        <v>0</v>
      </c>
      <c r="AE2328">
        <v>0</v>
      </c>
      <c r="AF2328">
        <v>2022</v>
      </c>
      <c r="AG2328" s="1">
        <v>44562</v>
      </c>
      <c r="AH2328" s="1">
        <v>44773</v>
      </c>
      <c r="AI2328" s="1">
        <v>44785</v>
      </c>
      <c r="AJ2328" s="17" t="s">
        <v>34</v>
      </c>
      <c r="AK2328" s="17" t="s">
        <v>35</v>
      </c>
      <c r="AL2328" s="17" t="s">
        <v>10388</v>
      </c>
      <c r="AM2328" s="17">
        <f>MONTH(EMPENHO[[#This Row],[data_empenho]])</f>
        <v>3</v>
      </c>
    </row>
    <row r="2329" spans="1:39" x14ac:dyDescent="0.25">
      <c r="A2329">
        <v>10</v>
      </c>
      <c r="B2329">
        <v>1001</v>
      </c>
      <c r="C2329">
        <v>4</v>
      </c>
      <c r="D2329">
        <v>122</v>
      </c>
      <c r="E2329">
        <v>1</v>
      </c>
      <c r="F2329">
        <v>0</v>
      </c>
      <c r="G2329">
        <v>2050</v>
      </c>
      <c r="H2329" s="17" t="s">
        <v>1173</v>
      </c>
      <c r="I2329">
        <v>1</v>
      </c>
      <c r="J2329">
        <v>0</v>
      </c>
      <c r="K2329" s="17" t="s">
        <v>5373</v>
      </c>
      <c r="L2329" s="1">
        <v>44648</v>
      </c>
      <c r="M2329">
        <v>18534.79</v>
      </c>
      <c r="N2329" s="17" t="s">
        <v>437</v>
      </c>
      <c r="O2329">
        <v>213</v>
      </c>
      <c r="P2329" s="17" t="s">
        <v>438</v>
      </c>
      <c r="Q2329">
        <v>0</v>
      </c>
      <c r="R2329" s="17" t="s">
        <v>439</v>
      </c>
      <c r="S2329" s="17" t="s">
        <v>440</v>
      </c>
      <c r="T2329" s="17" t="s">
        <v>438</v>
      </c>
      <c r="U2329">
        <v>0</v>
      </c>
      <c r="V2329">
        <v>0</v>
      </c>
      <c r="W2329" s="17" t="s">
        <v>5374</v>
      </c>
      <c r="X2329" s="17" t="s">
        <v>442</v>
      </c>
      <c r="Y2329">
        <v>0</v>
      </c>
      <c r="Z2329" s="17" t="s">
        <v>486</v>
      </c>
      <c r="AA2329" s="17" t="s">
        <v>443</v>
      </c>
      <c r="AB2329" s="17" t="s">
        <v>444</v>
      </c>
      <c r="AC2329">
        <v>0</v>
      </c>
      <c r="AD2329">
        <v>0</v>
      </c>
      <c r="AE2329">
        <v>0</v>
      </c>
      <c r="AF2329">
        <v>2022</v>
      </c>
      <c r="AG2329" s="1">
        <v>44562</v>
      </c>
      <c r="AH2329" s="1">
        <v>44773</v>
      </c>
      <c r="AI2329" s="1">
        <v>44785</v>
      </c>
      <c r="AJ2329" s="17" t="s">
        <v>34</v>
      </c>
      <c r="AK2329" s="17" t="s">
        <v>35</v>
      </c>
      <c r="AL2329" s="17" t="s">
        <v>10388</v>
      </c>
      <c r="AM2329" s="17">
        <f>MONTH(EMPENHO[[#This Row],[data_empenho]])</f>
        <v>3</v>
      </c>
    </row>
    <row r="2330" spans="1:39" x14ac:dyDescent="0.25">
      <c r="A2330">
        <v>10</v>
      </c>
      <c r="B2330">
        <v>1001</v>
      </c>
      <c r="C2330">
        <v>4</v>
      </c>
      <c r="D2330">
        <v>122</v>
      </c>
      <c r="E2330">
        <v>1</v>
      </c>
      <c r="F2330">
        <v>0</v>
      </c>
      <c r="G2330">
        <v>2050</v>
      </c>
      <c r="H2330" s="17" t="s">
        <v>1181</v>
      </c>
      <c r="I2330">
        <v>1</v>
      </c>
      <c r="J2330">
        <v>0</v>
      </c>
      <c r="K2330" s="17" t="s">
        <v>5375</v>
      </c>
      <c r="L2330" s="1">
        <v>44648</v>
      </c>
      <c r="M2330">
        <v>1320.05</v>
      </c>
      <c r="N2330" s="17" t="s">
        <v>437</v>
      </c>
      <c r="O2330">
        <v>213</v>
      </c>
      <c r="P2330" s="17" t="s">
        <v>438</v>
      </c>
      <c r="Q2330">
        <v>0</v>
      </c>
      <c r="R2330" s="17" t="s">
        <v>439</v>
      </c>
      <c r="S2330" s="17" t="s">
        <v>440</v>
      </c>
      <c r="T2330" s="17" t="s">
        <v>438</v>
      </c>
      <c r="U2330">
        <v>0</v>
      </c>
      <c r="V2330">
        <v>0</v>
      </c>
      <c r="W2330" s="17" t="s">
        <v>5376</v>
      </c>
      <c r="X2330" s="17" t="s">
        <v>442</v>
      </c>
      <c r="Y2330">
        <v>0</v>
      </c>
      <c r="Z2330" s="17" t="s">
        <v>486</v>
      </c>
      <c r="AA2330" s="17" t="s">
        <v>443</v>
      </c>
      <c r="AB2330" s="17" t="s">
        <v>444</v>
      </c>
      <c r="AC2330">
        <v>0</v>
      </c>
      <c r="AD2330">
        <v>0</v>
      </c>
      <c r="AE2330">
        <v>0</v>
      </c>
      <c r="AF2330">
        <v>2022</v>
      </c>
      <c r="AG2330" s="1">
        <v>44562</v>
      </c>
      <c r="AH2330" s="1">
        <v>44773</v>
      </c>
      <c r="AI2330" s="1">
        <v>44785</v>
      </c>
      <c r="AJ2330" s="17" t="s">
        <v>34</v>
      </c>
      <c r="AK2330" s="17" t="s">
        <v>35</v>
      </c>
      <c r="AL2330" s="17" t="s">
        <v>10388</v>
      </c>
      <c r="AM2330" s="17">
        <f>MONTH(EMPENHO[[#This Row],[data_empenho]])</f>
        <v>3</v>
      </c>
    </row>
    <row r="2331" spans="1:39" x14ac:dyDescent="0.25">
      <c r="A2331">
        <v>10</v>
      </c>
      <c r="B2331">
        <v>1001</v>
      </c>
      <c r="C2331">
        <v>4</v>
      </c>
      <c r="D2331">
        <v>122</v>
      </c>
      <c r="E2331">
        <v>1</v>
      </c>
      <c r="F2331">
        <v>0</v>
      </c>
      <c r="G2331">
        <v>2050</v>
      </c>
      <c r="H2331" s="17" t="s">
        <v>1145</v>
      </c>
      <c r="I2331">
        <v>1</v>
      </c>
      <c r="J2331">
        <v>0</v>
      </c>
      <c r="K2331" s="17" t="s">
        <v>5377</v>
      </c>
      <c r="L2331" s="1">
        <v>44648</v>
      </c>
      <c r="M2331">
        <v>337.94</v>
      </c>
      <c r="N2331" s="17" t="s">
        <v>437</v>
      </c>
      <c r="O2331">
        <v>213</v>
      </c>
      <c r="P2331" s="17" t="s">
        <v>438</v>
      </c>
      <c r="Q2331">
        <v>0</v>
      </c>
      <c r="R2331" s="17" t="s">
        <v>439</v>
      </c>
      <c r="S2331" s="17" t="s">
        <v>440</v>
      </c>
      <c r="T2331" s="17" t="s">
        <v>438</v>
      </c>
      <c r="U2331">
        <v>0</v>
      </c>
      <c r="V2331">
        <v>0</v>
      </c>
      <c r="W2331" s="17" t="s">
        <v>5378</v>
      </c>
      <c r="X2331" s="17" t="s">
        <v>442</v>
      </c>
      <c r="Y2331">
        <v>0</v>
      </c>
      <c r="Z2331" s="17" t="s">
        <v>486</v>
      </c>
      <c r="AA2331" s="17" t="s">
        <v>443</v>
      </c>
      <c r="AB2331" s="17" t="s">
        <v>444</v>
      </c>
      <c r="AC2331">
        <v>0</v>
      </c>
      <c r="AD2331">
        <v>0</v>
      </c>
      <c r="AE2331">
        <v>0</v>
      </c>
      <c r="AF2331">
        <v>2022</v>
      </c>
      <c r="AG2331" s="1">
        <v>44562</v>
      </c>
      <c r="AH2331" s="1">
        <v>44773</v>
      </c>
      <c r="AI2331" s="1">
        <v>44785</v>
      </c>
      <c r="AJ2331" s="17" t="s">
        <v>34</v>
      </c>
      <c r="AK2331" s="17" t="s">
        <v>35</v>
      </c>
      <c r="AL2331" s="17" t="s">
        <v>10388</v>
      </c>
      <c r="AM2331" s="17">
        <f>MONTH(EMPENHO[[#This Row],[data_empenho]])</f>
        <v>3</v>
      </c>
    </row>
    <row r="2332" spans="1:39" x14ac:dyDescent="0.25">
      <c r="A2332">
        <v>10</v>
      </c>
      <c r="B2332">
        <v>1001</v>
      </c>
      <c r="C2332">
        <v>4</v>
      </c>
      <c r="D2332">
        <v>122</v>
      </c>
      <c r="E2332">
        <v>1</v>
      </c>
      <c r="F2332">
        <v>0</v>
      </c>
      <c r="G2332">
        <v>2050</v>
      </c>
      <c r="H2332" s="17" t="s">
        <v>1433</v>
      </c>
      <c r="I2332">
        <v>1</v>
      </c>
      <c r="J2332">
        <v>0</v>
      </c>
      <c r="K2332" s="17" t="s">
        <v>5379</v>
      </c>
      <c r="L2332" s="1">
        <v>44648</v>
      </c>
      <c r="M2332">
        <v>4493</v>
      </c>
      <c r="N2332" s="17" t="s">
        <v>437</v>
      </c>
      <c r="O2332">
        <v>213</v>
      </c>
      <c r="P2332" s="17" t="s">
        <v>438</v>
      </c>
      <c r="Q2332">
        <v>0</v>
      </c>
      <c r="R2332" s="17" t="s">
        <v>439</v>
      </c>
      <c r="S2332" s="17" t="s">
        <v>440</v>
      </c>
      <c r="T2332" s="17" t="s">
        <v>438</v>
      </c>
      <c r="U2332">
        <v>0</v>
      </c>
      <c r="V2332">
        <v>0</v>
      </c>
      <c r="W2332" s="17" t="s">
        <v>5380</v>
      </c>
      <c r="X2332" s="17" t="s">
        <v>442</v>
      </c>
      <c r="Y2332">
        <v>0</v>
      </c>
      <c r="Z2332" s="17" t="s">
        <v>486</v>
      </c>
      <c r="AA2332" s="17" t="s">
        <v>443</v>
      </c>
      <c r="AB2332" s="17" t="s">
        <v>444</v>
      </c>
      <c r="AC2332">
        <v>0</v>
      </c>
      <c r="AD2332">
        <v>0</v>
      </c>
      <c r="AE2332">
        <v>0</v>
      </c>
      <c r="AF2332">
        <v>2022</v>
      </c>
      <c r="AG2332" s="1">
        <v>44562</v>
      </c>
      <c r="AH2332" s="1">
        <v>44773</v>
      </c>
      <c r="AI2332" s="1">
        <v>44785</v>
      </c>
      <c r="AJ2332" s="17" t="s">
        <v>34</v>
      </c>
      <c r="AK2332" s="17" t="s">
        <v>35</v>
      </c>
      <c r="AL2332" s="17" t="s">
        <v>10388</v>
      </c>
      <c r="AM2332" s="17">
        <f>MONTH(EMPENHO[[#This Row],[data_empenho]])</f>
        <v>3</v>
      </c>
    </row>
    <row r="2333" spans="1:39" x14ac:dyDescent="0.25">
      <c r="A2333">
        <v>10</v>
      </c>
      <c r="B2333">
        <v>1001</v>
      </c>
      <c r="C2333">
        <v>4</v>
      </c>
      <c r="D2333">
        <v>122</v>
      </c>
      <c r="E2333">
        <v>1</v>
      </c>
      <c r="F2333">
        <v>0</v>
      </c>
      <c r="G2333">
        <v>2050</v>
      </c>
      <c r="H2333" s="17" t="s">
        <v>1184</v>
      </c>
      <c r="I2333">
        <v>1</v>
      </c>
      <c r="J2333">
        <v>0</v>
      </c>
      <c r="K2333" s="17" t="s">
        <v>5381</v>
      </c>
      <c r="L2333" s="1">
        <v>44648</v>
      </c>
      <c r="M2333">
        <v>105.8</v>
      </c>
      <c r="N2333" s="17" t="s">
        <v>437</v>
      </c>
      <c r="O2333">
        <v>213</v>
      </c>
      <c r="P2333" s="17" t="s">
        <v>438</v>
      </c>
      <c r="Q2333">
        <v>0</v>
      </c>
      <c r="R2333" s="17" t="s">
        <v>439</v>
      </c>
      <c r="S2333" s="17" t="s">
        <v>440</v>
      </c>
      <c r="T2333" s="17" t="s">
        <v>438</v>
      </c>
      <c r="U2333">
        <v>0</v>
      </c>
      <c r="V2333">
        <v>0</v>
      </c>
      <c r="W2333" s="17" t="s">
        <v>5382</v>
      </c>
      <c r="X2333" s="17" t="s">
        <v>442</v>
      </c>
      <c r="Y2333">
        <v>0</v>
      </c>
      <c r="Z2333" s="17" t="s">
        <v>486</v>
      </c>
      <c r="AA2333" s="17" t="s">
        <v>443</v>
      </c>
      <c r="AB2333" s="17" t="s">
        <v>444</v>
      </c>
      <c r="AC2333">
        <v>0</v>
      </c>
      <c r="AD2333">
        <v>0</v>
      </c>
      <c r="AE2333">
        <v>0</v>
      </c>
      <c r="AF2333">
        <v>2022</v>
      </c>
      <c r="AG2333" s="1">
        <v>44562</v>
      </c>
      <c r="AH2333" s="1">
        <v>44773</v>
      </c>
      <c r="AI2333" s="1">
        <v>44785</v>
      </c>
      <c r="AJ2333" s="17" t="s">
        <v>34</v>
      </c>
      <c r="AK2333" s="17" t="s">
        <v>35</v>
      </c>
      <c r="AL2333" s="17" t="s">
        <v>10388</v>
      </c>
      <c r="AM2333" s="17">
        <f>MONTH(EMPENHO[[#This Row],[data_empenho]])</f>
        <v>3</v>
      </c>
    </row>
    <row r="2334" spans="1:39" x14ac:dyDescent="0.25">
      <c r="A2334">
        <v>10</v>
      </c>
      <c r="B2334">
        <v>1001</v>
      </c>
      <c r="C2334">
        <v>4</v>
      </c>
      <c r="D2334">
        <v>122</v>
      </c>
      <c r="E2334">
        <v>1</v>
      </c>
      <c r="F2334">
        <v>0</v>
      </c>
      <c r="G2334">
        <v>2050</v>
      </c>
      <c r="H2334" s="17" t="s">
        <v>5230</v>
      </c>
      <c r="I2334">
        <v>1</v>
      </c>
      <c r="J2334">
        <v>0</v>
      </c>
      <c r="K2334" s="17" t="s">
        <v>5383</v>
      </c>
      <c r="L2334" s="1">
        <v>44648</v>
      </c>
      <c r="M2334">
        <v>3693.86</v>
      </c>
      <c r="N2334" s="17" t="s">
        <v>437</v>
      </c>
      <c r="O2334">
        <v>213</v>
      </c>
      <c r="P2334" s="17" t="s">
        <v>438</v>
      </c>
      <c r="Q2334">
        <v>0</v>
      </c>
      <c r="R2334" s="17" t="s">
        <v>439</v>
      </c>
      <c r="S2334" s="17" t="s">
        <v>440</v>
      </c>
      <c r="T2334" s="17" t="s">
        <v>438</v>
      </c>
      <c r="U2334">
        <v>0</v>
      </c>
      <c r="V2334">
        <v>0</v>
      </c>
      <c r="W2334" s="17" t="s">
        <v>5384</v>
      </c>
      <c r="X2334" s="17" t="s">
        <v>442</v>
      </c>
      <c r="Y2334">
        <v>0</v>
      </c>
      <c r="Z2334" s="17" t="s">
        <v>486</v>
      </c>
      <c r="AA2334" s="17" t="s">
        <v>443</v>
      </c>
      <c r="AB2334" s="17" t="s">
        <v>444</v>
      </c>
      <c r="AC2334">
        <v>0</v>
      </c>
      <c r="AD2334">
        <v>0</v>
      </c>
      <c r="AE2334">
        <v>0</v>
      </c>
      <c r="AF2334">
        <v>2022</v>
      </c>
      <c r="AG2334" s="1">
        <v>44562</v>
      </c>
      <c r="AH2334" s="1">
        <v>44773</v>
      </c>
      <c r="AI2334" s="1">
        <v>44785</v>
      </c>
      <c r="AJ2334" s="17" t="s">
        <v>34</v>
      </c>
      <c r="AK2334" s="17" t="s">
        <v>35</v>
      </c>
      <c r="AL2334" s="17" t="s">
        <v>10388</v>
      </c>
      <c r="AM2334" s="17">
        <f>MONTH(EMPENHO[[#This Row],[data_empenho]])</f>
        <v>3</v>
      </c>
    </row>
    <row r="2335" spans="1:39" x14ac:dyDescent="0.25">
      <c r="A2335">
        <v>10</v>
      </c>
      <c r="B2335">
        <v>1001</v>
      </c>
      <c r="C2335">
        <v>4</v>
      </c>
      <c r="D2335">
        <v>122</v>
      </c>
      <c r="E2335">
        <v>1</v>
      </c>
      <c r="F2335">
        <v>0</v>
      </c>
      <c r="G2335">
        <v>2050</v>
      </c>
      <c r="H2335" s="17" t="s">
        <v>1176</v>
      </c>
      <c r="I2335">
        <v>1</v>
      </c>
      <c r="J2335">
        <v>0</v>
      </c>
      <c r="K2335" s="17" t="s">
        <v>5385</v>
      </c>
      <c r="L2335" s="1">
        <v>44648</v>
      </c>
      <c r="M2335">
        <v>1873.96</v>
      </c>
      <c r="N2335" s="17" t="s">
        <v>437</v>
      </c>
      <c r="O2335">
        <v>213</v>
      </c>
      <c r="P2335" s="17" t="s">
        <v>438</v>
      </c>
      <c r="Q2335">
        <v>0</v>
      </c>
      <c r="R2335" s="17" t="s">
        <v>439</v>
      </c>
      <c r="S2335" s="17" t="s">
        <v>440</v>
      </c>
      <c r="T2335" s="17" t="s">
        <v>438</v>
      </c>
      <c r="U2335">
        <v>0</v>
      </c>
      <c r="V2335">
        <v>0</v>
      </c>
      <c r="W2335" s="17" t="s">
        <v>5386</v>
      </c>
      <c r="X2335" s="17" t="s">
        <v>442</v>
      </c>
      <c r="Y2335">
        <v>0</v>
      </c>
      <c r="Z2335" s="17" t="s">
        <v>486</v>
      </c>
      <c r="AA2335" s="17" t="s">
        <v>443</v>
      </c>
      <c r="AB2335" s="17" t="s">
        <v>444</v>
      </c>
      <c r="AC2335">
        <v>0</v>
      </c>
      <c r="AD2335">
        <v>0</v>
      </c>
      <c r="AE2335">
        <v>0</v>
      </c>
      <c r="AF2335">
        <v>2022</v>
      </c>
      <c r="AG2335" s="1">
        <v>44562</v>
      </c>
      <c r="AH2335" s="1">
        <v>44773</v>
      </c>
      <c r="AI2335" s="1">
        <v>44785</v>
      </c>
      <c r="AJ2335" s="17" t="s">
        <v>34</v>
      </c>
      <c r="AK2335" s="17" t="s">
        <v>35</v>
      </c>
      <c r="AL2335" s="17" t="s">
        <v>10388</v>
      </c>
      <c r="AM2335" s="17">
        <f>MONTH(EMPENHO[[#This Row],[data_empenho]])</f>
        <v>3</v>
      </c>
    </row>
    <row r="2336" spans="1:39" x14ac:dyDescent="0.25">
      <c r="A2336">
        <v>10</v>
      </c>
      <c r="B2336">
        <v>1001</v>
      </c>
      <c r="C2336">
        <v>4</v>
      </c>
      <c r="D2336">
        <v>122</v>
      </c>
      <c r="E2336">
        <v>1</v>
      </c>
      <c r="F2336">
        <v>0</v>
      </c>
      <c r="G2336">
        <v>2050</v>
      </c>
      <c r="H2336" s="17" t="s">
        <v>1417</v>
      </c>
      <c r="I2336">
        <v>1</v>
      </c>
      <c r="J2336">
        <v>0</v>
      </c>
      <c r="K2336" s="17" t="s">
        <v>5387</v>
      </c>
      <c r="L2336" s="1">
        <v>44648</v>
      </c>
      <c r="M2336">
        <v>368.65</v>
      </c>
      <c r="N2336" s="17" t="s">
        <v>437</v>
      </c>
      <c r="O2336">
        <v>213</v>
      </c>
      <c r="P2336" s="17" t="s">
        <v>438</v>
      </c>
      <c r="Q2336">
        <v>0</v>
      </c>
      <c r="R2336" s="17" t="s">
        <v>439</v>
      </c>
      <c r="S2336" s="17" t="s">
        <v>440</v>
      </c>
      <c r="T2336" s="17" t="s">
        <v>438</v>
      </c>
      <c r="U2336">
        <v>0</v>
      </c>
      <c r="V2336">
        <v>0</v>
      </c>
      <c r="W2336" s="17" t="s">
        <v>5388</v>
      </c>
      <c r="X2336" s="17" t="s">
        <v>442</v>
      </c>
      <c r="Y2336">
        <v>0</v>
      </c>
      <c r="Z2336" s="17" t="s">
        <v>486</v>
      </c>
      <c r="AA2336" s="17" t="s">
        <v>443</v>
      </c>
      <c r="AB2336" s="17" t="s">
        <v>444</v>
      </c>
      <c r="AC2336">
        <v>0</v>
      </c>
      <c r="AD2336">
        <v>0</v>
      </c>
      <c r="AE2336">
        <v>0</v>
      </c>
      <c r="AF2336">
        <v>2022</v>
      </c>
      <c r="AG2336" s="1">
        <v>44562</v>
      </c>
      <c r="AH2336" s="1">
        <v>44773</v>
      </c>
      <c r="AI2336" s="1">
        <v>44785</v>
      </c>
      <c r="AJ2336" s="17" t="s">
        <v>34</v>
      </c>
      <c r="AK2336" s="17" t="s">
        <v>35</v>
      </c>
      <c r="AL2336" s="17" t="s">
        <v>10388</v>
      </c>
      <c r="AM2336" s="17">
        <f>MONTH(EMPENHO[[#This Row],[data_empenho]])</f>
        <v>3</v>
      </c>
    </row>
    <row r="2337" spans="1:39" x14ac:dyDescent="0.25">
      <c r="A2337">
        <v>2</v>
      </c>
      <c r="B2337">
        <v>201</v>
      </c>
      <c r="C2337">
        <v>4</v>
      </c>
      <c r="D2337">
        <v>122</v>
      </c>
      <c r="E2337">
        <v>1</v>
      </c>
      <c r="F2337">
        <v>0</v>
      </c>
      <c r="G2337">
        <v>2078</v>
      </c>
      <c r="H2337" s="17" t="s">
        <v>1145</v>
      </c>
      <c r="I2337">
        <v>1</v>
      </c>
      <c r="J2337">
        <v>0</v>
      </c>
      <c r="K2337" s="17" t="s">
        <v>5389</v>
      </c>
      <c r="L2337" s="1">
        <v>44648</v>
      </c>
      <c r="M2337">
        <v>1039.82</v>
      </c>
      <c r="N2337" s="17" t="s">
        <v>437</v>
      </c>
      <c r="O2337">
        <v>213</v>
      </c>
      <c r="P2337" s="17" t="s">
        <v>438</v>
      </c>
      <c r="Q2337">
        <v>0</v>
      </c>
      <c r="R2337" s="17" t="s">
        <v>439</v>
      </c>
      <c r="S2337" s="17" t="s">
        <v>440</v>
      </c>
      <c r="T2337" s="17" t="s">
        <v>438</v>
      </c>
      <c r="U2337">
        <v>0</v>
      </c>
      <c r="V2337">
        <v>0</v>
      </c>
      <c r="W2337" s="17" t="s">
        <v>5390</v>
      </c>
      <c r="X2337" s="17" t="s">
        <v>442</v>
      </c>
      <c r="Y2337">
        <v>0</v>
      </c>
      <c r="Z2337" s="17" t="s">
        <v>486</v>
      </c>
      <c r="AA2337" s="17" t="s">
        <v>443</v>
      </c>
      <c r="AB2337" s="17" t="s">
        <v>444</v>
      </c>
      <c r="AC2337">
        <v>0</v>
      </c>
      <c r="AD2337">
        <v>0</v>
      </c>
      <c r="AE2337">
        <v>0</v>
      </c>
      <c r="AF2337">
        <v>2022</v>
      </c>
      <c r="AG2337" s="1">
        <v>44562</v>
      </c>
      <c r="AH2337" s="1">
        <v>44773</v>
      </c>
      <c r="AI2337" s="1">
        <v>44785</v>
      </c>
      <c r="AJ2337" s="17" t="s">
        <v>34</v>
      </c>
      <c r="AK2337" s="17" t="s">
        <v>35</v>
      </c>
      <c r="AL2337" s="17" t="s">
        <v>10388</v>
      </c>
      <c r="AM2337" s="17">
        <f>MONTH(EMPENHO[[#This Row],[data_empenho]])</f>
        <v>3</v>
      </c>
    </row>
    <row r="2338" spans="1:39" x14ac:dyDescent="0.25">
      <c r="A2338">
        <v>10</v>
      </c>
      <c r="B2338">
        <v>1001</v>
      </c>
      <c r="C2338">
        <v>4</v>
      </c>
      <c r="D2338">
        <v>122</v>
      </c>
      <c r="E2338">
        <v>1</v>
      </c>
      <c r="F2338">
        <v>0</v>
      </c>
      <c r="G2338">
        <v>2050</v>
      </c>
      <c r="H2338" s="17" t="s">
        <v>2730</v>
      </c>
      <c r="I2338">
        <v>1</v>
      </c>
      <c r="J2338">
        <v>0</v>
      </c>
      <c r="K2338" s="17" t="s">
        <v>5391</v>
      </c>
      <c r="L2338" s="1">
        <v>44648</v>
      </c>
      <c r="M2338">
        <v>138</v>
      </c>
      <c r="N2338" s="17" t="s">
        <v>437</v>
      </c>
      <c r="O2338">
        <v>213</v>
      </c>
      <c r="P2338" s="17" t="s">
        <v>438</v>
      </c>
      <c r="Q2338">
        <v>0</v>
      </c>
      <c r="R2338" s="17" t="s">
        <v>439</v>
      </c>
      <c r="S2338" s="17" t="s">
        <v>440</v>
      </c>
      <c r="T2338" s="17" t="s">
        <v>438</v>
      </c>
      <c r="U2338">
        <v>0</v>
      </c>
      <c r="V2338">
        <v>0</v>
      </c>
      <c r="W2338" s="17" t="s">
        <v>5392</v>
      </c>
      <c r="X2338" s="17" t="s">
        <v>442</v>
      </c>
      <c r="Y2338">
        <v>0</v>
      </c>
      <c r="Z2338" s="17" t="s">
        <v>486</v>
      </c>
      <c r="AA2338" s="17" t="s">
        <v>443</v>
      </c>
      <c r="AB2338" s="17" t="s">
        <v>444</v>
      </c>
      <c r="AC2338">
        <v>0</v>
      </c>
      <c r="AD2338">
        <v>0</v>
      </c>
      <c r="AE2338">
        <v>0</v>
      </c>
      <c r="AF2338">
        <v>2022</v>
      </c>
      <c r="AG2338" s="1">
        <v>44562</v>
      </c>
      <c r="AH2338" s="1">
        <v>44773</v>
      </c>
      <c r="AI2338" s="1">
        <v>44785</v>
      </c>
      <c r="AJ2338" s="17" t="s">
        <v>34</v>
      </c>
      <c r="AK2338" s="17" t="s">
        <v>35</v>
      </c>
      <c r="AL2338" s="17" t="s">
        <v>10388</v>
      </c>
      <c r="AM2338" s="17">
        <f>MONTH(EMPENHO[[#This Row],[data_empenho]])</f>
        <v>3</v>
      </c>
    </row>
    <row r="2339" spans="1:39" x14ac:dyDescent="0.25">
      <c r="A2339">
        <v>9</v>
      </c>
      <c r="B2339">
        <v>904</v>
      </c>
      <c r="C2339">
        <v>8</v>
      </c>
      <c r="D2339">
        <v>243</v>
      </c>
      <c r="E2339">
        <v>11</v>
      </c>
      <c r="F2339">
        <v>0</v>
      </c>
      <c r="G2339">
        <v>2107</v>
      </c>
      <c r="H2339" s="17" t="s">
        <v>1606</v>
      </c>
      <c r="I2339">
        <v>1</v>
      </c>
      <c r="J2339">
        <v>0</v>
      </c>
      <c r="K2339" s="17" t="s">
        <v>5393</v>
      </c>
      <c r="L2339" s="1">
        <v>44648</v>
      </c>
      <c r="M2339">
        <v>10134.15</v>
      </c>
      <c r="N2339" s="17" t="s">
        <v>437</v>
      </c>
      <c r="O2339">
        <v>213</v>
      </c>
      <c r="P2339" s="17" t="s">
        <v>438</v>
      </c>
      <c r="Q2339">
        <v>0</v>
      </c>
      <c r="R2339" s="17" t="s">
        <v>439</v>
      </c>
      <c r="S2339" s="17" t="s">
        <v>440</v>
      </c>
      <c r="T2339" s="17" t="s">
        <v>438</v>
      </c>
      <c r="U2339">
        <v>0</v>
      </c>
      <c r="V2339">
        <v>0</v>
      </c>
      <c r="W2339" s="17" t="s">
        <v>5394</v>
      </c>
      <c r="X2339" s="17" t="s">
        <v>465</v>
      </c>
      <c r="Y2339">
        <v>0</v>
      </c>
      <c r="Z2339" s="17" t="s">
        <v>486</v>
      </c>
      <c r="AA2339" s="17" t="s">
        <v>443</v>
      </c>
      <c r="AB2339" s="17" t="s">
        <v>444</v>
      </c>
      <c r="AC2339">
        <v>0</v>
      </c>
      <c r="AD2339">
        <v>0</v>
      </c>
      <c r="AE2339">
        <v>0</v>
      </c>
      <c r="AF2339">
        <v>2022</v>
      </c>
      <c r="AG2339" s="1">
        <v>44562</v>
      </c>
      <c r="AH2339" s="1">
        <v>44773</v>
      </c>
      <c r="AI2339" s="1">
        <v>44785</v>
      </c>
      <c r="AJ2339" s="17" t="s">
        <v>34</v>
      </c>
      <c r="AK2339" s="17" t="s">
        <v>35</v>
      </c>
      <c r="AL2339" s="17" t="s">
        <v>10388</v>
      </c>
      <c r="AM2339" s="17">
        <f>MONTH(EMPENHO[[#This Row],[data_empenho]])</f>
        <v>3</v>
      </c>
    </row>
    <row r="2340" spans="1:39" x14ac:dyDescent="0.25">
      <c r="A2340">
        <v>2</v>
      </c>
      <c r="B2340">
        <v>201</v>
      </c>
      <c r="C2340">
        <v>4</v>
      </c>
      <c r="D2340">
        <v>122</v>
      </c>
      <c r="E2340">
        <v>1</v>
      </c>
      <c r="F2340">
        <v>0</v>
      </c>
      <c r="G2340">
        <v>2078</v>
      </c>
      <c r="H2340" s="17" t="s">
        <v>1433</v>
      </c>
      <c r="I2340">
        <v>1</v>
      </c>
      <c r="J2340">
        <v>0</v>
      </c>
      <c r="K2340" s="17" t="s">
        <v>5395</v>
      </c>
      <c r="L2340" s="1">
        <v>44648</v>
      </c>
      <c r="M2340">
        <v>24714</v>
      </c>
      <c r="N2340" s="17" t="s">
        <v>437</v>
      </c>
      <c r="O2340">
        <v>213</v>
      </c>
      <c r="P2340" s="17" t="s">
        <v>438</v>
      </c>
      <c r="Q2340">
        <v>0</v>
      </c>
      <c r="R2340" s="17" t="s">
        <v>439</v>
      </c>
      <c r="S2340" s="17" t="s">
        <v>440</v>
      </c>
      <c r="T2340" s="17" t="s">
        <v>438</v>
      </c>
      <c r="U2340">
        <v>0</v>
      </c>
      <c r="V2340">
        <v>0</v>
      </c>
      <c r="W2340" s="17" t="s">
        <v>5396</v>
      </c>
      <c r="X2340" s="17" t="s">
        <v>465</v>
      </c>
      <c r="Y2340">
        <v>0</v>
      </c>
      <c r="Z2340" s="17" t="s">
        <v>486</v>
      </c>
      <c r="AA2340" s="17" t="s">
        <v>443</v>
      </c>
      <c r="AB2340" s="17" t="s">
        <v>444</v>
      </c>
      <c r="AC2340">
        <v>0</v>
      </c>
      <c r="AD2340">
        <v>0</v>
      </c>
      <c r="AE2340">
        <v>0</v>
      </c>
      <c r="AF2340">
        <v>2022</v>
      </c>
      <c r="AG2340" s="1">
        <v>44562</v>
      </c>
      <c r="AH2340" s="1">
        <v>44773</v>
      </c>
      <c r="AI2340" s="1">
        <v>44785</v>
      </c>
      <c r="AJ2340" s="17" t="s">
        <v>34</v>
      </c>
      <c r="AK2340" s="17" t="s">
        <v>35</v>
      </c>
      <c r="AL2340" s="17" t="s">
        <v>10388</v>
      </c>
      <c r="AM2340" s="17">
        <f>MONTH(EMPENHO[[#This Row],[data_empenho]])</f>
        <v>3</v>
      </c>
    </row>
    <row r="2341" spans="1:39" x14ac:dyDescent="0.25">
      <c r="A2341">
        <v>2</v>
      </c>
      <c r="B2341">
        <v>201</v>
      </c>
      <c r="C2341">
        <v>4</v>
      </c>
      <c r="D2341">
        <v>122</v>
      </c>
      <c r="E2341">
        <v>1</v>
      </c>
      <c r="F2341">
        <v>0</v>
      </c>
      <c r="G2341">
        <v>2078</v>
      </c>
      <c r="H2341" s="17" t="s">
        <v>1568</v>
      </c>
      <c r="I2341">
        <v>1</v>
      </c>
      <c r="J2341">
        <v>0</v>
      </c>
      <c r="K2341" s="17" t="s">
        <v>5397</v>
      </c>
      <c r="L2341" s="1">
        <v>44648</v>
      </c>
      <c r="M2341">
        <v>1542.92</v>
      </c>
      <c r="N2341" s="17" t="s">
        <v>437</v>
      </c>
      <c r="O2341">
        <v>213</v>
      </c>
      <c r="P2341" s="17" t="s">
        <v>438</v>
      </c>
      <c r="Q2341">
        <v>0</v>
      </c>
      <c r="R2341" s="17" t="s">
        <v>439</v>
      </c>
      <c r="S2341" s="17" t="s">
        <v>440</v>
      </c>
      <c r="T2341" s="17" t="s">
        <v>438</v>
      </c>
      <c r="U2341">
        <v>0</v>
      </c>
      <c r="V2341">
        <v>0</v>
      </c>
      <c r="W2341" s="17" t="s">
        <v>5398</v>
      </c>
      <c r="X2341" s="17" t="s">
        <v>465</v>
      </c>
      <c r="Y2341">
        <v>0</v>
      </c>
      <c r="Z2341" s="17" t="s">
        <v>486</v>
      </c>
      <c r="AA2341" s="17" t="s">
        <v>443</v>
      </c>
      <c r="AB2341" s="17" t="s">
        <v>444</v>
      </c>
      <c r="AC2341">
        <v>0</v>
      </c>
      <c r="AD2341">
        <v>0</v>
      </c>
      <c r="AE2341">
        <v>0</v>
      </c>
      <c r="AF2341">
        <v>2022</v>
      </c>
      <c r="AG2341" s="1">
        <v>44562</v>
      </c>
      <c r="AH2341" s="1">
        <v>44773</v>
      </c>
      <c r="AI2341" s="1">
        <v>44785</v>
      </c>
      <c r="AJ2341" s="17" t="s">
        <v>34</v>
      </c>
      <c r="AK2341" s="17" t="s">
        <v>35</v>
      </c>
      <c r="AL2341" s="17" t="s">
        <v>10388</v>
      </c>
      <c r="AM2341" s="17">
        <f>MONTH(EMPENHO[[#This Row],[data_empenho]])</f>
        <v>3</v>
      </c>
    </row>
    <row r="2342" spans="1:39" x14ac:dyDescent="0.25">
      <c r="A2342">
        <v>2</v>
      </c>
      <c r="B2342">
        <v>203</v>
      </c>
      <c r="C2342">
        <v>4</v>
      </c>
      <c r="D2342">
        <v>122</v>
      </c>
      <c r="E2342">
        <v>1</v>
      </c>
      <c r="F2342">
        <v>0</v>
      </c>
      <c r="G2342">
        <v>2081</v>
      </c>
      <c r="H2342" s="17" t="s">
        <v>1184</v>
      </c>
      <c r="I2342">
        <v>1</v>
      </c>
      <c r="J2342">
        <v>0</v>
      </c>
      <c r="K2342" s="17" t="s">
        <v>5399</v>
      </c>
      <c r="L2342" s="1">
        <v>44648</v>
      </c>
      <c r="M2342">
        <v>3733.83</v>
      </c>
      <c r="N2342" s="17" t="s">
        <v>437</v>
      </c>
      <c r="O2342">
        <v>213</v>
      </c>
      <c r="P2342" s="17" t="s">
        <v>438</v>
      </c>
      <c r="Q2342">
        <v>0</v>
      </c>
      <c r="R2342" s="17" t="s">
        <v>439</v>
      </c>
      <c r="S2342" s="17" t="s">
        <v>440</v>
      </c>
      <c r="T2342" s="17" t="s">
        <v>438</v>
      </c>
      <c r="U2342">
        <v>0</v>
      </c>
      <c r="V2342">
        <v>0</v>
      </c>
      <c r="W2342" s="17" t="s">
        <v>5400</v>
      </c>
      <c r="X2342" s="17" t="s">
        <v>465</v>
      </c>
      <c r="Y2342">
        <v>0</v>
      </c>
      <c r="Z2342" s="17" t="s">
        <v>486</v>
      </c>
      <c r="AA2342" s="17" t="s">
        <v>443</v>
      </c>
      <c r="AB2342" s="17" t="s">
        <v>444</v>
      </c>
      <c r="AC2342">
        <v>0</v>
      </c>
      <c r="AD2342">
        <v>0</v>
      </c>
      <c r="AE2342">
        <v>0</v>
      </c>
      <c r="AF2342">
        <v>2022</v>
      </c>
      <c r="AG2342" s="1">
        <v>44562</v>
      </c>
      <c r="AH2342" s="1">
        <v>44773</v>
      </c>
      <c r="AI2342" s="1">
        <v>44785</v>
      </c>
      <c r="AJ2342" s="17" t="s">
        <v>34</v>
      </c>
      <c r="AK2342" s="17" t="s">
        <v>35</v>
      </c>
      <c r="AL2342" s="17" t="s">
        <v>10388</v>
      </c>
      <c r="AM2342" s="17">
        <f>MONTH(EMPENHO[[#This Row],[data_empenho]])</f>
        <v>3</v>
      </c>
    </row>
    <row r="2343" spans="1:39" x14ac:dyDescent="0.25">
      <c r="A2343">
        <v>2</v>
      </c>
      <c r="B2343">
        <v>203</v>
      </c>
      <c r="C2343">
        <v>4</v>
      </c>
      <c r="D2343">
        <v>122</v>
      </c>
      <c r="E2343">
        <v>1</v>
      </c>
      <c r="F2343">
        <v>0</v>
      </c>
      <c r="G2343">
        <v>2081</v>
      </c>
      <c r="H2343" s="17" t="s">
        <v>1173</v>
      </c>
      <c r="I2343">
        <v>1</v>
      </c>
      <c r="J2343">
        <v>0</v>
      </c>
      <c r="K2343" s="17" t="s">
        <v>5401</v>
      </c>
      <c r="L2343" s="1">
        <v>44648</v>
      </c>
      <c r="M2343">
        <v>12185.66</v>
      </c>
      <c r="N2343" s="17" t="s">
        <v>437</v>
      </c>
      <c r="O2343">
        <v>213</v>
      </c>
      <c r="P2343" s="17" t="s">
        <v>438</v>
      </c>
      <c r="Q2343">
        <v>0</v>
      </c>
      <c r="R2343" s="17" t="s">
        <v>439</v>
      </c>
      <c r="S2343" s="17" t="s">
        <v>440</v>
      </c>
      <c r="T2343" s="17" t="s">
        <v>438</v>
      </c>
      <c r="U2343">
        <v>0</v>
      </c>
      <c r="V2343">
        <v>0</v>
      </c>
      <c r="W2343" s="17" t="s">
        <v>5402</v>
      </c>
      <c r="X2343" s="17" t="s">
        <v>465</v>
      </c>
      <c r="Y2343">
        <v>0</v>
      </c>
      <c r="Z2343" s="17" t="s">
        <v>486</v>
      </c>
      <c r="AA2343" s="17" t="s">
        <v>443</v>
      </c>
      <c r="AB2343" s="17" t="s">
        <v>444</v>
      </c>
      <c r="AC2343">
        <v>0</v>
      </c>
      <c r="AD2343">
        <v>0</v>
      </c>
      <c r="AE2343">
        <v>0</v>
      </c>
      <c r="AF2343">
        <v>2022</v>
      </c>
      <c r="AG2343" s="1">
        <v>44562</v>
      </c>
      <c r="AH2343" s="1">
        <v>44773</v>
      </c>
      <c r="AI2343" s="1">
        <v>44785</v>
      </c>
      <c r="AJ2343" s="17" t="s">
        <v>34</v>
      </c>
      <c r="AK2343" s="17" t="s">
        <v>35</v>
      </c>
      <c r="AL2343" s="17" t="s">
        <v>10388</v>
      </c>
      <c r="AM2343" s="17">
        <f>MONTH(EMPENHO[[#This Row],[data_empenho]])</f>
        <v>3</v>
      </c>
    </row>
    <row r="2344" spans="1:39" x14ac:dyDescent="0.25">
      <c r="A2344">
        <v>2</v>
      </c>
      <c r="B2344">
        <v>201</v>
      </c>
      <c r="C2344">
        <v>4</v>
      </c>
      <c r="D2344">
        <v>122</v>
      </c>
      <c r="E2344">
        <v>1</v>
      </c>
      <c r="F2344">
        <v>0</v>
      </c>
      <c r="G2344">
        <v>2078</v>
      </c>
      <c r="H2344" s="17" t="s">
        <v>1568</v>
      </c>
      <c r="I2344">
        <v>1</v>
      </c>
      <c r="J2344">
        <v>0</v>
      </c>
      <c r="K2344" s="17" t="s">
        <v>5403</v>
      </c>
      <c r="L2344" s="1">
        <v>44648</v>
      </c>
      <c r="M2344">
        <v>1542.92</v>
      </c>
      <c r="N2344" s="17" t="s">
        <v>437</v>
      </c>
      <c r="O2344">
        <v>213</v>
      </c>
      <c r="P2344" s="17" t="s">
        <v>438</v>
      </c>
      <c r="Q2344">
        <v>0</v>
      </c>
      <c r="R2344" s="17" t="s">
        <v>439</v>
      </c>
      <c r="S2344" s="17" t="s">
        <v>440</v>
      </c>
      <c r="T2344" s="17" t="s">
        <v>438</v>
      </c>
      <c r="U2344">
        <v>0</v>
      </c>
      <c r="V2344">
        <v>0</v>
      </c>
      <c r="W2344" s="17" t="s">
        <v>5404</v>
      </c>
      <c r="X2344" s="17" t="s">
        <v>465</v>
      </c>
      <c r="Y2344">
        <v>0</v>
      </c>
      <c r="Z2344" s="17" t="s">
        <v>486</v>
      </c>
      <c r="AA2344" s="17" t="s">
        <v>443</v>
      </c>
      <c r="AB2344" s="17" t="s">
        <v>444</v>
      </c>
      <c r="AC2344">
        <v>0</v>
      </c>
      <c r="AD2344">
        <v>0</v>
      </c>
      <c r="AE2344">
        <v>0</v>
      </c>
      <c r="AF2344">
        <v>2022</v>
      </c>
      <c r="AG2344" s="1">
        <v>44562</v>
      </c>
      <c r="AH2344" s="1">
        <v>44773</v>
      </c>
      <c r="AI2344" s="1">
        <v>44785</v>
      </c>
      <c r="AJ2344" s="17" t="s">
        <v>34</v>
      </c>
      <c r="AK2344" s="17" t="s">
        <v>35</v>
      </c>
      <c r="AL2344" s="17" t="s">
        <v>10388</v>
      </c>
      <c r="AM2344" s="17">
        <f>MONTH(EMPENHO[[#This Row],[data_empenho]])</f>
        <v>3</v>
      </c>
    </row>
    <row r="2345" spans="1:39" x14ac:dyDescent="0.25">
      <c r="A2345">
        <v>2</v>
      </c>
      <c r="B2345">
        <v>201</v>
      </c>
      <c r="C2345">
        <v>4</v>
      </c>
      <c r="D2345">
        <v>122</v>
      </c>
      <c r="E2345">
        <v>1</v>
      </c>
      <c r="F2345">
        <v>0</v>
      </c>
      <c r="G2345">
        <v>2078</v>
      </c>
      <c r="H2345" s="17" t="s">
        <v>1568</v>
      </c>
      <c r="I2345">
        <v>1</v>
      </c>
      <c r="J2345">
        <v>0</v>
      </c>
      <c r="K2345" s="17" t="s">
        <v>5405</v>
      </c>
      <c r="L2345" s="1">
        <v>44648</v>
      </c>
      <c r="M2345">
        <v>9658.58</v>
      </c>
      <c r="N2345" s="17" t="s">
        <v>437</v>
      </c>
      <c r="O2345">
        <v>213</v>
      </c>
      <c r="P2345" s="17" t="s">
        <v>438</v>
      </c>
      <c r="Q2345">
        <v>0</v>
      </c>
      <c r="R2345" s="17" t="s">
        <v>439</v>
      </c>
      <c r="S2345" s="17" t="s">
        <v>440</v>
      </c>
      <c r="T2345" s="17" t="s">
        <v>438</v>
      </c>
      <c r="U2345">
        <v>0</v>
      </c>
      <c r="V2345">
        <v>0</v>
      </c>
      <c r="W2345" s="17" t="s">
        <v>5406</v>
      </c>
      <c r="X2345" s="17" t="s">
        <v>465</v>
      </c>
      <c r="Y2345">
        <v>0</v>
      </c>
      <c r="Z2345" s="17" t="s">
        <v>486</v>
      </c>
      <c r="AA2345" s="17" t="s">
        <v>443</v>
      </c>
      <c r="AB2345" s="17" t="s">
        <v>444</v>
      </c>
      <c r="AC2345">
        <v>0</v>
      </c>
      <c r="AD2345">
        <v>0</v>
      </c>
      <c r="AE2345">
        <v>0</v>
      </c>
      <c r="AF2345">
        <v>2022</v>
      </c>
      <c r="AG2345" s="1">
        <v>44562</v>
      </c>
      <c r="AH2345" s="1">
        <v>44773</v>
      </c>
      <c r="AI2345" s="1">
        <v>44785</v>
      </c>
      <c r="AJ2345" s="17" t="s">
        <v>34</v>
      </c>
      <c r="AK2345" s="17" t="s">
        <v>35</v>
      </c>
      <c r="AL2345" s="17" t="s">
        <v>10388</v>
      </c>
      <c r="AM2345" s="17">
        <f>MONTH(EMPENHO[[#This Row],[data_empenho]])</f>
        <v>3</v>
      </c>
    </row>
    <row r="2346" spans="1:39" x14ac:dyDescent="0.25">
      <c r="A2346">
        <v>3</v>
      </c>
      <c r="B2346">
        <v>301</v>
      </c>
      <c r="C2346">
        <v>4</v>
      </c>
      <c r="D2346">
        <v>122</v>
      </c>
      <c r="E2346">
        <v>1</v>
      </c>
      <c r="F2346">
        <v>0</v>
      </c>
      <c r="G2346">
        <v>2068</v>
      </c>
      <c r="H2346" s="17" t="s">
        <v>1433</v>
      </c>
      <c r="I2346">
        <v>1</v>
      </c>
      <c r="J2346">
        <v>0</v>
      </c>
      <c r="K2346" s="17" t="s">
        <v>5407</v>
      </c>
      <c r="L2346" s="1">
        <v>44648</v>
      </c>
      <c r="M2346">
        <v>4493</v>
      </c>
      <c r="N2346" s="17" t="s">
        <v>437</v>
      </c>
      <c r="O2346">
        <v>213</v>
      </c>
      <c r="P2346" s="17" t="s">
        <v>438</v>
      </c>
      <c r="Q2346">
        <v>0</v>
      </c>
      <c r="R2346" s="17" t="s">
        <v>439</v>
      </c>
      <c r="S2346" s="17" t="s">
        <v>440</v>
      </c>
      <c r="T2346" s="17" t="s">
        <v>438</v>
      </c>
      <c r="U2346">
        <v>0</v>
      </c>
      <c r="V2346">
        <v>0</v>
      </c>
      <c r="W2346" s="17" t="s">
        <v>5408</v>
      </c>
      <c r="X2346" s="17" t="s">
        <v>465</v>
      </c>
      <c r="Y2346">
        <v>0</v>
      </c>
      <c r="Z2346" s="17" t="s">
        <v>486</v>
      </c>
      <c r="AA2346" s="17" t="s">
        <v>443</v>
      </c>
      <c r="AB2346" s="17" t="s">
        <v>444</v>
      </c>
      <c r="AC2346">
        <v>0</v>
      </c>
      <c r="AD2346">
        <v>0</v>
      </c>
      <c r="AE2346">
        <v>0</v>
      </c>
      <c r="AF2346">
        <v>2022</v>
      </c>
      <c r="AG2346" s="1">
        <v>44562</v>
      </c>
      <c r="AH2346" s="1">
        <v>44773</v>
      </c>
      <c r="AI2346" s="1">
        <v>44785</v>
      </c>
      <c r="AJ2346" s="17" t="s">
        <v>34</v>
      </c>
      <c r="AK2346" s="17" t="s">
        <v>35</v>
      </c>
      <c r="AL2346" s="17" t="s">
        <v>10388</v>
      </c>
      <c r="AM2346" s="17">
        <f>MONTH(EMPENHO[[#This Row],[data_empenho]])</f>
        <v>3</v>
      </c>
    </row>
    <row r="2347" spans="1:39" x14ac:dyDescent="0.25">
      <c r="A2347">
        <v>3</v>
      </c>
      <c r="B2347">
        <v>301</v>
      </c>
      <c r="C2347">
        <v>4</v>
      </c>
      <c r="D2347">
        <v>122</v>
      </c>
      <c r="E2347">
        <v>1</v>
      </c>
      <c r="F2347">
        <v>0</v>
      </c>
      <c r="G2347">
        <v>2068</v>
      </c>
      <c r="H2347" s="17" t="s">
        <v>1184</v>
      </c>
      <c r="I2347">
        <v>1</v>
      </c>
      <c r="J2347">
        <v>0</v>
      </c>
      <c r="K2347" s="17" t="s">
        <v>5409</v>
      </c>
      <c r="L2347" s="1">
        <v>44648</v>
      </c>
      <c r="M2347">
        <v>499.22</v>
      </c>
      <c r="N2347" s="17" t="s">
        <v>437</v>
      </c>
      <c r="O2347">
        <v>213</v>
      </c>
      <c r="P2347" s="17" t="s">
        <v>438</v>
      </c>
      <c r="Q2347">
        <v>0</v>
      </c>
      <c r="R2347" s="17" t="s">
        <v>439</v>
      </c>
      <c r="S2347" s="17" t="s">
        <v>440</v>
      </c>
      <c r="T2347" s="17" t="s">
        <v>438</v>
      </c>
      <c r="U2347">
        <v>0</v>
      </c>
      <c r="V2347">
        <v>0</v>
      </c>
      <c r="W2347" s="17" t="s">
        <v>5410</v>
      </c>
      <c r="X2347" s="17" t="s">
        <v>442</v>
      </c>
      <c r="Y2347">
        <v>0</v>
      </c>
      <c r="Z2347" s="17" t="s">
        <v>486</v>
      </c>
      <c r="AA2347" s="17" t="s">
        <v>443</v>
      </c>
      <c r="AB2347" s="17" t="s">
        <v>444</v>
      </c>
      <c r="AC2347">
        <v>0</v>
      </c>
      <c r="AD2347">
        <v>0</v>
      </c>
      <c r="AE2347">
        <v>0</v>
      </c>
      <c r="AF2347">
        <v>2022</v>
      </c>
      <c r="AG2347" s="1">
        <v>44562</v>
      </c>
      <c r="AH2347" s="1">
        <v>44773</v>
      </c>
      <c r="AI2347" s="1">
        <v>44785</v>
      </c>
      <c r="AJ2347" s="17" t="s">
        <v>34</v>
      </c>
      <c r="AK2347" s="17" t="s">
        <v>35</v>
      </c>
      <c r="AL2347" s="17" t="s">
        <v>10388</v>
      </c>
      <c r="AM2347" s="17">
        <f>MONTH(EMPENHO[[#This Row],[data_empenho]])</f>
        <v>3</v>
      </c>
    </row>
    <row r="2348" spans="1:39" x14ac:dyDescent="0.25">
      <c r="A2348">
        <v>3</v>
      </c>
      <c r="B2348">
        <v>301</v>
      </c>
      <c r="C2348">
        <v>4</v>
      </c>
      <c r="D2348">
        <v>122</v>
      </c>
      <c r="E2348">
        <v>1</v>
      </c>
      <c r="F2348">
        <v>0</v>
      </c>
      <c r="G2348">
        <v>2068</v>
      </c>
      <c r="H2348" s="17" t="s">
        <v>1173</v>
      </c>
      <c r="I2348">
        <v>1</v>
      </c>
      <c r="J2348">
        <v>0</v>
      </c>
      <c r="K2348" s="17" t="s">
        <v>5411</v>
      </c>
      <c r="L2348" s="1">
        <v>44648</v>
      </c>
      <c r="M2348">
        <v>1142.42</v>
      </c>
      <c r="N2348" s="17" t="s">
        <v>437</v>
      </c>
      <c r="O2348">
        <v>213</v>
      </c>
      <c r="P2348" s="17" t="s">
        <v>438</v>
      </c>
      <c r="Q2348">
        <v>0</v>
      </c>
      <c r="R2348" s="17" t="s">
        <v>439</v>
      </c>
      <c r="S2348" s="17" t="s">
        <v>440</v>
      </c>
      <c r="T2348" s="17" t="s">
        <v>438</v>
      </c>
      <c r="U2348">
        <v>0</v>
      </c>
      <c r="V2348">
        <v>0</v>
      </c>
      <c r="W2348" s="17" t="s">
        <v>5412</v>
      </c>
      <c r="X2348" s="17" t="s">
        <v>442</v>
      </c>
      <c r="Y2348">
        <v>0</v>
      </c>
      <c r="Z2348" s="17" t="s">
        <v>486</v>
      </c>
      <c r="AA2348" s="17" t="s">
        <v>443</v>
      </c>
      <c r="AB2348" s="17" t="s">
        <v>444</v>
      </c>
      <c r="AC2348">
        <v>0</v>
      </c>
      <c r="AD2348">
        <v>0</v>
      </c>
      <c r="AE2348">
        <v>0</v>
      </c>
      <c r="AF2348">
        <v>2022</v>
      </c>
      <c r="AG2348" s="1">
        <v>44562</v>
      </c>
      <c r="AH2348" s="1">
        <v>44773</v>
      </c>
      <c r="AI2348" s="1">
        <v>44785</v>
      </c>
      <c r="AJ2348" s="17" t="s">
        <v>34</v>
      </c>
      <c r="AK2348" s="17" t="s">
        <v>35</v>
      </c>
      <c r="AL2348" s="17" t="s">
        <v>10388</v>
      </c>
      <c r="AM2348" s="17">
        <f>MONTH(EMPENHO[[#This Row],[data_empenho]])</f>
        <v>3</v>
      </c>
    </row>
    <row r="2349" spans="1:39" x14ac:dyDescent="0.25">
      <c r="A2349">
        <v>4</v>
      </c>
      <c r="B2349">
        <v>401</v>
      </c>
      <c r="C2349">
        <v>4</v>
      </c>
      <c r="D2349">
        <v>123</v>
      </c>
      <c r="E2349">
        <v>1</v>
      </c>
      <c r="F2349">
        <v>0</v>
      </c>
      <c r="G2349">
        <v>2075</v>
      </c>
      <c r="H2349" s="17" t="s">
        <v>1433</v>
      </c>
      <c r="I2349">
        <v>1</v>
      </c>
      <c r="J2349">
        <v>0</v>
      </c>
      <c r="K2349" s="17" t="s">
        <v>5413</v>
      </c>
      <c r="L2349" s="1">
        <v>44648</v>
      </c>
      <c r="M2349">
        <v>4493</v>
      </c>
      <c r="N2349" s="17" t="s">
        <v>437</v>
      </c>
      <c r="O2349">
        <v>213</v>
      </c>
      <c r="P2349" s="17" t="s">
        <v>438</v>
      </c>
      <c r="Q2349">
        <v>0</v>
      </c>
      <c r="R2349" s="17" t="s">
        <v>439</v>
      </c>
      <c r="S2349" s="17" t="s">
        <v>440</v>
      </c>
      <c r="T2349" s="17" t="s">
        <v>438</v>
      </c>
      <c r="U2349">
        <v>0</v>
      </c>
      <c r="V2349">
        <v>0</v>
      </c>
      <c r="W2349" s="17" t="s">
        <v>5414</v>
      </c>
      <c r="X2349" s="17" t="s">
        <v>442</v>
      </c>
      <c r="Y2349">
        <v>0</v>
      </c>
      <c r="Z2349" s="17" t="s">
        <v>486</v>
      </c>
      <c r="AA2349" s="17" t="s">
        <v>443</v>
      </c>
      <c r="AB2349" s="17" t="s">
        <v>444</v>
      </c>
      <c r="AC2349">
        <v>0</v>
      </c>
      <c r="AD2349">
        <v>0</v>
      </c>
      <c r="AE2349">
        <v>0</v>
      </c>
      <c r="AF2349">
        <v>2022</v>
      </c>
      <c r="AG2349" s="1">
        <v>44562</v>
      </c>
      <c r="AH2349" s="1">
        <v>44773</v>
      </c>
      <c r="AI2349" s="1">
        <v>44785</v>
      </c>
      <c r="AJ2349" s="17" t="s">
        <v>34</v>
      </c>
      <c r="AK2349" s="17" t="s">
        <v>35</v>
      </c>
      <c r="AL2349" s="17" t="s">
        <v>10388</v>
      </c>
      <c r="AM2349" s="17">
        <f>MONTH(EMPENHO[[#This Row],[data_empenho]])</f>
        <v>3</v>
      </c>
    </row>
    <row r="2350" spans="1:39" x14ac:dyDescent="0.25">
      <c r="A2350">
        <v>4</v>
      </c>
      <c r="B2350">
        <v>401</v>
      </c>
      <c r="C2350">
        <v>4</v>
      </c>
      <c r="D2350">
        <v>123</v>
      </c>
      <c r="E2350">
        <v>1</v>
      </c>
      <c r="F2350">
        <v>0</v>
      </c>
      <c r="G2350">
        <v>2075</v>
      </c>
      <c r="H2350" s="17" t="s">
        <v>1173</v>
      </c>
      <c r="I2350">
        <v>1</v>
      </c>
      <c r="J2350">
        <v>0</v>
      </c>
      <c r="K2350" s="17" t="s">
        <v>5415</v>
      </c>
      <c r="L2350" s="1">
        <v>44648</v>
      </c>
      <c r="M2350">
        <v>1897.67</v>
      </c>
      <c r="N2350" s="17" t="s">
        <v>437</v>
      </c>
      <c r="O2350">
        <v>213</v>
      </c>
      <c r="P2350" s="17" t="s">
        <v>438</v>
      </c>
      <c r="Q2350">
        <v>0</v>
      </c>
      <c r="R2350" s="17" t="s">
        <v>439</v>
      </c>
      <c r="S2350" s="17" t="s">
        <v>440</v>
      </c>
      <c r="T2350" s="17" t="s">
        <v>438</v>
      </c>
      <c r="U2350">
        <v>0</v>
      </c>
      <c r="V2350">
        <v>0</v>
      </c>
      <c r="W2350" s="17" t="s">
        <v>5416</v>
      </c>
      <c r="X2350" s="17" t="s">
        <v>442</v>
      </c>
      <c r="Y2350">
        <v>0</v>
      </c>
      <c r="Z2350" s="17" t="s">
        <v>486</v>
      </c>
      <c r="AA2350" s="17" t="s">
        <v>443</v>
      </c>
      <c r="AB2350" s="17" t="s">
        <v>444</v>
      </c>
      <c r="AC2350">
        <v>0</v>
      </c>
      <c r="AD2350">
        <v>0</v>
      </c>
      <c r="AE2350">
        <v>0</v>
      </c>
      <c r="AF2350">
        <v>2022</v>
      </c>
      <c r="AG2350" s="1">
        <v>44562</v>
      </c>
      <c r="AH2350" s="1">
        <v>44773</v>
      </c>
      <c r="AI2350" s="1">
        <v>44785</v>
      </c>
      <c r="AJ2350" s="17" t="s">
        <v>34</v>
      </c>
      <c r="AK2350" s="17" t="s">
        <v>35</v>
      </c>
      <c r="AL2350" s="17" t="s">
        <v>10388</v>
      </c>
      <c r="AM2350" s="17">
        <f>MONTH(EMPENHO[[#This Row],[data_empenho]])</f>
        <v>3</v>
      </c>
    </row>
    <row r="2351" spans="1:39" x14ac:dyDescent="0.25">
      <c r="A2351">
        <v>5</v>
      </c>
      <c r="B2351">
        <v>501</v>
      </c>
      <c r="C2351">
        <v>4</v>
      </c>
      <c r="D2351">
        <v>122</v>
      </c>
      <c r="E2351">
        <v>1</v>
      </c>
      <c r="F2351">
        <v>0</v>
      </c>
      <c r="G2351">
        <v>2022</v>
      </c>
      <c r="H2351" s="17" t="s">
        <v>1433</v>
      </c>
      <c r="I2351">
        <v>1</v>
      </c>
      <c r="J2351">
        <v>0</v>
      </c>
      <c r="K2351" s="17" t="s">
        <v>5417</v>
      </c>
      <c r="L2351" s="1">
        <v>44648</v>
      </c>
      <c r="M2351">
        <v>4493</v>
      </c>
      <c r="N2351" s="17" t="s">
        <v>437</v>
      </c>
      <c r="O2351">
        <v>213</v>
      </c>
      <c r="P2351" s="17" t="s">
        <v>438</v>
      </c>
      <c r="Q2351">
        <v>0</v>
      </c>
      <c r="R2351" s="17" t="s">
        <v>439</v>
      </c>
      <c r="S2351" s="17" t="s">
        <v>440</v>
      </c>
      <c r="T2351" s="17" t="s">
        <v>438</v>
      </c>
      <c r="U2351">
        <v>0</v>
      </c>
      <c r="V2351">
        <v>0</v>
      </c>
      <c r="W2351" s="17" t="s">
        <v>5418</v>
      </c>
      <c r="X2351" s="17" t="s">
        <v>442</v>
      </c>
      <c r="Y2351">
        <v>0</v>
      </c>
      <c r="Z2351" s="17" t="s">
        <v>486</v>
      </c>
      <c r="AA2351" s="17" t="s">
        <v>443</v>
      </c>
      <c r="AB2351" s="17" t="s">
        <v>444</v>
      </c>
      <c r="AC2351">
        <v>0</v>
      </c>
      <c r="AD2351">
        <v>0</v>
      </c>
      <c r="AE2351">
        <v>0</v>
      </c>
      <c r="AF2351">
        <v>2022</v>
      </c>
      <c r="AG2351" s="1">
        <v>44562</v>
      </c>
      <c r="AH2351" s="1">
        <v>44773</v>
      </c>
      <c r="AI2351" s="1">
        <v>44785</v>
      </c>
      <c r="AJ2351" s="17" t="s">
        <v>34</v>
      </c>
      <c r="AK2351" s="17" t="s">
        <v>35</v>
      </c>
      <c r="AL2351" s="17" t="s">
        <v>10388</v>
      </c>
      <c r="AM2351" s="17">
        <f>MONTH(EMPENHO[[#This Row],[data_empenho]])</f>
        <v>3</v>
      </c>
    </row>
    <row r="2352" spans="1:39" x14ac:dyDescent="0.25">
      <c r="A2352">
        <v>5</v>
      </c>
      <c r="B2352">
        <v>501</v>
      </c>
      <c r="C2352">
        <v>4</v>
      </c>
      <c r="D2352">
        <v>122</v>
      </c>
      <c r="E2352">
        <v>1</v>
      </c>
      <c r="F2352">
        <v>0</v>
      </c>
      <c r="G2352">
        <v>2022</v>
      </c>
      <c r="H2352" s="17" t="s">
        <v>1173</v>
      </c>
      <c r="I2352">
        <v>1</v>
      </c>
      <c r="J2352">
        <v>0</v>
      </c>
      <c r="K2352" s="17" t="s">
        <v>5419</v>
      </c>
      <c r="L2352" s="1">
        <v>44648</v>
      </c>
      <c r="M2352">
        <v>7445.11</v>
      </c>
      <c r="N2352" s="17" t="s">
        <v>437</v>
      </c>
      <c r="O2352">
        <v>213</v>
      </c>
      <c r="P2352" s="17" t="s">
        <v>438</v>
      </c>
      <c r="Q2352">
        <v>0</v>
      </c>
      <c r="R2352" s="17" t="s">
        <v>439</v>
      </c>
      <c r="S2352" s="17" t="s">
        <v>440</v>
      </c>
      <c r="T2352" s="17" t="s">
        <v>438</v>
      </c>
      <c r="U2352">
        <v>0</v>
      </c>
      <c r="V2352">
        <v>0</v>
      </c>
      <c r="W2352" s="17" t="s">
        <v>5420</v>
      </c>
      <c r="X2352" s="17" t="s">
        <v>442</v>
      </c>
      <c r="Y2352">
        <v>0</v>
      </c>
      <c r="Z2352" s="17" t="s">
        <v>486</v>
      </c>
      <c r="AA2352" s="17" t="s">
        <v>443</v>
      </c>
      <c r="AB2352" s="17" t="s">
        <v>444</v>
      </c>
      <c r="AC2352">
        <v>0</v>
      </c>
      <c r="AD2352">
        <v>0</v>
      </c>
      <c r="AE2352">
        <v>0</v>
      </c>
      <c r="AF2352">
        <v>2022</v>
      </c>
      <c r="AG2352" s="1">
        <v>44562</v>
      </c>
      <c r="AH2352" s="1">
        <v>44773</v>
      </c>
      <c r="AI2352" s="1">
        <v>44785</v>
      </c>
      <c r="AJ2352" s="17" t="s">
        <v>34</v>
      </c>
      <c r="AK2352" s="17" t="s">
        <v>35</v>
      </c>
      <c r="AL2352" s="17" t="s">
        <v>10388</v>
      </c>
      <c r="AM2352" s="17">
        <f>MONTH(EMPENHO[[#This Row],[data_empenho]])</f>
        <v>3</v>
      </c>
    </row>
    <row r="2353" spans="1:39" x14ac:dyDescent="0.25">
      <c r="A2353">
        <v>5</v>
      </c>
      <c r="B2353">
        <v>502</v>
      </c>
      <c r="C2353">
        <v>12</v>
      </c>
      <c r="D2353">
        <v>361</v>
      </c>
      <c r="E2353">
        <v>2</v>
      </c>
      <c r="F2353">
        <v>0</v>
      </c>
      <c r="G2353">
        <v>2031</v>
      </c>
      <c r="H2353" s="17" t="s">
        <v>1173</v>
      </c>
      <c r="I2353">
        <v>31</v>
      </c>
      <c r="J2353">
        <v>0</v>
      </c>
      <c r="K2353" s="17" t="s">
        <v>5421</v>
      </c>
      <c r="L2353" s="1">
        <v>44648</v>
      </c>
      <c r="M2353">
        <v>2526.7600000000002</v>
      </c>
      <c r="N2353" s="17" t="s">
        <v>437</v>
      </c>
      <c r="O2353">
        <v>213</v>
      </c>
      <c r="P2353" s="17" t="s">
        <v>438</v>
      </c>
      <c r="Q2353">
        <v>501</v>
      </c>
      <c r="R2353" s="17" t="s">
        <v>439</v>
      </c>
      <c r="S2353" s="17" t="s">
        <v>440</v>
      </c>
      <c r="T2353" s="17" t="s">
        <v>438</v>
      </c>
      <c r="U2353">
        <v>0</v>
      </c>
      <c r="V2353">
        <v>0</v>
      </c>
      <c r="W2353" s="17" t="s">
        <v>5422</v>
      </c>
      <c r="X2353" s="17" t="s">
        <v>442</v>
      </c>
      <c r="Y2353">
        <v>0</v>
      </c>
      <c r="Z2353" s="17" t="s">
        <v>486</v>
      </c>
      <c r="AA2353" s="17" t="s">
        <v>443</v>
      </c>
      <c r="AB2353" s="17" t="s">
        <v>444</v>
      </c>
      <c r="AC2353">
        <v>0</v>
      </c>
      <c r="AD2353">
        <v>0</v>
      </c>
      <c r="AE2353">
        <v>0</v>
      </c>
      <c r="AF2353">
        <v>2022</v>
      </c>
      <c r="AG2353" s="1">
        <v>44562</v>
      </c>
      <c r="AH2353" s="1">
        <v>44773</v>
      </c>
      <c r="AI2353" s="1">
        <v>44785</v>
      </c>
      <c r="AJ2353" s="17" t="s">
        <v>34</v>
      </c>
      <c r="AK2353" s="17" t="s">
        <v>35</v>
      </c>
      <c r="AL2353" s="17" t="s">
        <v>10388</v>
      </c>
      <c r="AM2353" s="17">
        <f>MONTH(EMPENHO[[#This Row],[data_empenho]])</f>
        <v>3</v>
      </c>
    </row>
    <row r="2354" spans="1:39" x14ac:dyDescent="0.25">
      <c r="A2354">
        <v>5</v>
      </c>
      <c r="B2354">
        <v>502</v>
      </c>
      <c r="C2354">
        <v>12</v>
      </c>
      <c r="D2354">
        <v>365</v>
      </c>
      <c r="E2354">
        <v>2</v>
      </c>
      <c r="F2354">
        <v>0</v>
      </c>
      <c r="G2354">
        <v>2026</v>
      </c>
      <c r="H2354" s="17" t="s">
        <v>1568</v>
      </c>
      <c r="I2354">
        <v>31</v>
      </c>
      <c r="J2354">
        <v>0</v>
      </c>
      <c r="K2354" s="17" t="s">
        <v>5423</v>
      </c>
      <c r="L2354" s="1">
        <v>44648</v>
      </c>
      <c r="M2354">
        <v>133.44</v>
      </c>
      <c r="N2354" s="17" t="s">
        <v>437</v>
      </c>
      <c r="O2354">
        <v>213</v>
      </c>
      <c r="P2354" s="17" t="s">
        <v>438</v>
      </c>
      <c r="Q2354">
        <v>501</v>
      </c>
      <c r="R2354" s="17" t="s">
        <v>439</v>
      </c>
      <c r="S2354" s="17" t="s">
        <v>440</v>
      </c>
      <c r="T2354" s="17" t="s">
        <v>438</v>
      </c>
      <c r="U2354">
        <v>0</v>
      </c>
      <c r="V2354">
        <v>0</v>
      </c>
      <c r="W2354" s="17" t="s">
        <v>5424</v>
      </c>
      <c r="X2354" s="17" t="s">
        <v>442</v>
      </c>
      <c r="Y2354">
        <v>0</v>
      </c>
      <c r="Z2354" s="17" t="s">
        <v>486</v>
      </c>
      <c r="AA2354" s="17" t="s">
        <v>443</v>
      </c>
      <c r="AB2354" s="17" t="s">
        <v>444</v>
      </c>
      <c r="AC2354">
        <v>0</v>
      </c>
      <c r="AD2354">
        <v>0</v>
      </c>
      <c r="AE2354">
        <v>0</v>
      </c>
      <c r="AF2354">
        <v>2022</v>
      </c>
      <c r="AG2354" s="1">
        <v>44562</v>
      </c>
      <c r="AH2354" s="1">
        <v>44773</v>
      </c>
      <c r="AI2354" s="1">
        <v>44785</v>
      </c>
      <c r="AJ2354" s="17" t="s">
        <v>34</v>
      </c>
      <c r="AK2354" s="17" t="s">
        <v>35</v>
      </c>
      <c r="AL2354" s="17" t="s">
        <v>10388</v>
      </c>
      <c r="AM2354" s="17">
        <f>MONTH(EMPENHO[[#This Row],[data_empenho]])</f>
        <v>3</v>
      </c>
    </row>
    <row r="2355" spans="1:39" x14ac:dyDescent="0.25">
      <c r="A2355">
        <v>5</v>
      </c>
      <c r="B2355">
        <v>502</v>
      </c>
      <c r="C2355">
        <v>12</v>
      </c>
      <c r="D2355">
        <v>365</v>
      </c>
      <c r="E2355">
        <v>2</v>
      </c>
      <c r="F2355">
        <v>0</v>
      </c>
      <c r="G2355">
        <v>2026</v>
      </c>
      <c r="H2355" s="17" t="s">
        <v>5425</v>
      </c>
      <c r="I2355">
        <v>31</v>
      </c>
      <c r="J2355">
        <v>0</v>
      </c>
      <c r="K2355" s="17" t="s">
        <v>5426</v>
      </c>
      <c r="L2355" s="1">
        <v>44648</v>
      </c>
      <c r="M2355">
        <v>44.48</v>
      </c>
      <c r="N2355" s="17" t="s">
        <v>437</v>
      </c>
      <c r="O2355">
        <v>213</v>
      </c>
      <c r="P2355" s="17" t="s">
        <v>438</v>
      </c>
      <c r="Q2355">
        <v>501</v>
      </c>
      <c r="R2355" s="17" t="s">
        <v>439</v>
      </c>
      <c r="S2355" s="17" t="s">
        <v>440</v>
      </c>
      <c r="T2355" s="17" t="s">
        <v>438</v>
      </c>
      <c r="U2355">
        <v>0</v>
      </c>
      <c r="V2355">
        <v>0</v>
      </c>
      <c r="W2355" s="17" t="s">
        <v>5427</v>
      </c>
      <c r="X2355" s="17" t="s">
        <v>442</v>
      </c>
      <c r="Y2355">
        <v>0</v>
      </c>
      <c r="Z2355" s="17" t="s">
        <v>486</v>
      </c>
      <c r="AA2355" s="17" t="s">
        <v>443</v>
      </c>
      <c r="AB2355" s="17" t="s">
        <v>444</v>
      </c>
      <c r="AC2355">
        <v>0</v>
      </c>
      <c r="AD2355">
        <v>0</v>
      </c>
      <c r="AE2355">
        <v>0</v>
      </c>
      <c r="AF2355">
        <v>2022</v>
      </c>
      <c r="AG2355" s="1">
        <v>44562</v>
      </c>
      <c r="AH2355" s="1">
        <v>44773</v>
      </c>
      <c r="AI2355" s="1">
        <v>44785</v>
      </c>
      <c r="AJ2355" s="17" t="s">
        <v>34</v>
      </c>
      <c r="AK2355" s="17" t="s">
        <v>35</v>
      </c>
      <c r="AL2355" s="17" t="s">
        <v>10388</v>
      </c>
      <c r="AM2355" s="17">
        <f>MONTH(EMPENHO[[#This Row],[data_empenho]])</f>
        <v>3</v>
      </c>
    </row>
    <row r="2356" spans="1:39" x14ac:dyDescent="0.25">
      <c r="A2356">
        <v>5</v>
      </c>
      <c r="B2356">
        <v>502</v>
      </c>
      <c r="C2356">
        <v>12</v>
      </c>
      <c r="D2356">
        <v>365</v>
      </c>
      <c r="E2356">
        <v>2</v>
      </c>
      <c r="F2356">
        <v>0</v>
      </c>
      <c r="G2356">
        <v>2026</v>
      </c>
      <c r="H2356" s="17" t="s">
        <v>1621</v>
      </c>
      <c r="I2356">
        <v>31</v>
      </c>
      <c r="J2356">
        <v>0</v>
      </c>
      <c r="K2356" s="17" t="s">
        <v>5428</v>
      </c>
      <c r="L2356" s="1">
        <v>44648</v>
      </c>
      <c r="M2356">
        <v>15098.16</v>
      </c>
      <c r="N2356" s="17" t="s">
        <v>437</v>
      </c>
      <c r="O2356">
        <v>213</v>
      </c>
      <c r="P2356" s="17" t="s">
        <v>438</v>
      </c>
      <c r="Q2356">
        <v>501</v>
      </c>
      <c r="R2356" s="17" t="s">
        <v>439</v>
      </c>
      <c r="S2356" s="17" t="s">
        <v>440</v>
      </c>
      <c r="T2356" s="17" t="s">
        <v>438</v>
      </c>
      <c r="U2356">
        <v>0</v>
      </c>
      <c r="V2356">
        <v>0</v>
      </c>
      <c r="W2356" s="17" t="s">
        <v>5429</v>
      </c>
      <c r="X2356" s="17" t="s">
        <v>442</v>
      </c>
      <c r="Y2356">
        <v>0</v>
      </c>
      <c r="Z2356" s="17" t="s">
        <v>486</v>
      </c>
      <c r="AA2356" s="17" t="s">
        <v>443</v>
      </c>
      <c r="AB2356" s="17" t="s">
        <v>444</v>
      </c>
      <c r="AC2356">
        <v>0</v>
      </c>
      <c r="AD2356">
        <v>0</v>
      </c>
      <c r="AE2356">
        <v>0</v>
      </c>
      <c r="AF2356">
        <v>2022</v>
      </c>
      <c r="AG2356" s="1">
        <v>44562</v>
      </c>
      <c r="AH2356" s="1">
        <v>44773</v>
      </c>
      <c r="AI2356" s="1">
        <v>44785</v>
      </c>
      <c r="AJ2356" s="17" t="s">
        <v>34</v>
      </c>
      <c r="AK2356" s="17" t="s">
        <v>35</v>
      </c>
      <c r="AL2356" s="17" t="s">
        <v>10388</v>
      </c>
      <c r="AM2356" s="17">
        <f>MONTH(EMPENHO[[#This Row],[data_empenho]])</f>
        <v>3</v>
      </c>
    </row>
    <row r="2357" spans="1:39" x14ac:dyDescent="0.25">
      <c r="A2357">
        <v>5</v>
      </c>
      <c r="B2357">
        <v>502</v>
      </c>
      <c r="C2357">
        <v>12</v>
      </c>
      <c r="D2357">
        <v>365</v>
      </c>
      <c r="E2357">
        <v>2</v>
      </c>
      <c r="F2357">
        <v>0</v>
      </c>
      <c r="G2357">
        <v>2026</v>
      </c>
      <c r="H2357" s="17" t="s">
        <v>1568</v>
      </c>
      <c r="I2357">
        <v>31</v>
      </c>
      <c r="J2357">
        <v>0</v>
      </c>
      <c r="K2357" s="17" t="s">
        <v>5430</v>
      </c>
      <c r="L2357" s="1">
        <v>44648</v>
      </c>
      <c r="M2357">
        <v>133.44</v>
      </c>
      <c r="N2357" s="17" t="s">
        <v>437</v>
      </c>
      <c r="O2357">
        <v>213</v>
      </c>
      <c r="P2357" s="17" t="s">
        <v>438</v>
      </c>
      <c r="Q2357">
        <v>501</v>
      </c>
      <c r="R2357" s="17" t="s">
        <v>439</v>
      </c>
      <c r="S2357" s="17" t="s">
        <v>440</v>
      </c>
      <c r="T2357" s="17" t="s">
        <v>438</v>
      </c>
      <c r="U2357">
        <v>0</v>
      </c>
      <c r="V2357">
        <v>0</v>
      </c>
      <c r="W2357" s="17" t="s">
        <v>5431</v>
      </c>
      <c r="X2357" s="17" t="s">
        <v>442</v>
      </c>
      <c r="Y2357">
        <v>0</v>
      </c>
      <c r="Z2357" s="17" t="s">
        <v>486</v>
      </c>
      <c r="AA2357" s="17" t="s">
        <v>443</v>
      </c>
      <c r="AB2357" s="17" t="s">
        <v>444</v>
      </c>
      <c r="AC2357">
        <v>0</v>
      </c>
      <c r="AD2357">
        <v>0</v>
      </c>
      <c r="AE2357">
        <v>0</v>
      </c>
      <c r="AF2357">
        <v>2022</v>
      </c>
      <c r="AG2357" s="1">
        <v>44562</v>
      </c>
      <c r="AH2357" s="1">
        <v>44773</v>
      </c>
      <c r="AI2357" s="1">
        <v>44785</v>
      </c>
      <c r="AJ2357" s="17" t="s">
        <v>34</v>
      </c>
      <c r="AK2357" s="17" t="s">
        <v>35</v>
      </c>
      <c r="AL2357" s="17" t="s">
        <v>10388</v>
      </c>
      <c r="AM2357" s="17">
        <f>MONTH(EMPENHO[[#This Row],[data_empenho]])</f>
        <v>3</v>
      </c>
    </row>
    <row r="2358" spans="1:39" x14ac:dyDescent="0.25">
      <c r="A2358">
        <v>6</v>
      </c>
      <c r="B2358">
        <v>601</v>
      </c>
      <c r="C2358">
        <v>4</v>
      </c>
      <c r="D2358">
        <v>122</v>
      </c>
      <c r="E2358">
        <v>1</v>
      </c>
      <c r="F2358">
        <v>0</v>
      </c>
      <c r="G2358">
        <v>2072</v>
      </c>
      <c r="H2358" s="17" t="s">
        <v>1433</v>
      </c>
      <c r="I2358">
        <v>1</v>
      </c>
      <c r="J2358">
        <v>0</v>
      </c>
      <c r="K2358" s="17" t="s">
        <v>5432</v>
      </c>
      <c r="L2358" s="1">
        <v>44648</v>
      </c>
      <c r="M2358">
        <v>4493</v>
      </c>
      <c r="N2358" s="17" t="s">
        <v>437</v>
      </c>
      <c r="O2358">
        <v>213</v>
      </c>
      <c r="P2358" s="17" t="s">
        <v>438</v>
      </c>
      <c r="Q2358">
        <v>0</v>
      </c>
      <c r="R2358" s="17" t="s">
        <v>439</v>
      </c>
      <c r="S2358" s="17" t="s">
        <v>440</v>
      </c>
      <c r="T2358" s="17" t="s">
        <v>438</v>
      </c>
      <c r="U2358">
        <v>0</v>
      </c>
      <c r="V2358">
        <v>0</v>
      </c>
      <c r="W2358" s="17" t="s">
        <v>5433</v>
      </c>
      <c r="X2358" s="17" t="s">
        <v>442</v>
      </c>
      <c r="Y2358">
        <v>0</v>
      </c>
      <c r="Z2358" s="17" t="s">
        <v>486</v>
      </c>
      <c r="AA2358" s="17" t="s">
        <v>443</v>
      </c>
      <c r="AB2358" s="17" t="s">
        <v>444</v>
      </c>
      <c r="AC2358">
        <v>0</v>
      </c>
      <c r="AD2358">
        <v>0</v>
      </c>
      <c r="AE2358">
        <v>0</v>
      </c>
      <c r="AF2358">
        <v>2022</v>
      </c>
      <c r="AG2358" s="1">
        <v>44562</v>
      </c>
      <c r="AH2358" s="1">
        <v>44773</v>
      </c>
      <c r="AI2358" s="1">
        <v>44785</v>
      </c>
      <c r="AJ2358" s="17" t="s">
        <v>34</v>
      </c>
      <c r="AK2358" s="17" t="s">
        <v>35</v>
      </c>
      <c r="AL2358" s="17" t="s">
        <v>10388</v>
      </c>
      <c r="AM2358" s="17">
        <f>MONTH(EMPENHO[[#This Row],[data_empenho]])</f>
        <v>3</v>
      </c>
    </row>
    <row r="2359" spans="1:39" x14ac:dyDescent="0.25">
      <c r="A2359">
        <v>6</v>
      </c>
      <c r="B2359">
        <v>601</v>
      </c>
      <c r="C2359">
        <v>4</v>
      </c>
      <c r="D2359">
        <v>122</v>
      </c>
      <c r="E2359">
        <v>1</v>
      </c>
      <c r="F2359">
        <v>0</v>
      </c>
      <c r="G2359">
        <v>2072</v>
      </c>
      <c r="H2359" s="17" t="s">
        <v>1173</v>
      </c>
      <c r="I2359">
        <v>1</v>
      </c>
      <c r="J2359">
        <v>0</v>
      </c>
      <c r="K2359" s="17" t="s">
        <v>5434</v>
      </c>
      <c r="L2359" s="1">
        <v>44648</v>
      </c>
      <c r="M2359">
        <v>5615.02</v>
      </c>
      <c r="N2359" s="17" t="s">
        <v>437</v>
      </c>
      <c r="O2359">
        <v>213</v>
      </c>
      <c r="P2359" s="17" t="s">
        <v>438</v>
      </c>
      <c r="Q2359">
        <v>0</v>
      </c>
      <c r="R2359" s="17" t="s">
        <v>439</v>
      </c>
      <c r="S2359" s="17" t="s">
        <v>440</v>
      </c>
      <c r="T2359" s="17" t="s">
        <v>438</v>
      </c>
      <c r="U2359">
        <v>0</v>
      </c>
      <c r="V2359">
        <v>0</v>
      </c>
      <c r="W2359" s="17" t="s">
        <v>5435</v>
      </c>
      <c r="X2359" s="17" t="s">
        <v>442</v>
      </c>
      <c r="Y2359">
        <v>0</v>
      </c>
      <c r="Z2359" s="17" t="s">
        <v>486</v>
      </c>
      <c r="AA2359" s="17" t="s">
        <v>443</v>
      </c>
      <c r="AB2359" s="17" t="s">
        <v>444</v>
      </c>
      <c r="AC2359">
        <v>0</v>
      </c>
      <c r="AD2359">
        <v>0</v>
      </c>
      <c r="AE2359">
        <v>0</v>
      </c>
      <c r="AF2359">
        <v>2022</v>
      </c>
      <c r="AG2359" s="1">
        <v>44562</v>
      </c>
      <c r="AH2359" s="1">
        <v>44773</v>
      </c>
      <c r="AI2359" s="1">
        <v>44785</v>
      </c>
      <c r="AJ2359" s="17" t="s">
        <v>34</v>
      </c>
      <c r="AK2359" s="17" t="s">
        <v>35</v>
      </c>
      <c r="AL2359" s="17" t="s">
        <v>10388</v>
      </c>
      <c r="AM2359" s="17">
        <f>MONTH(EMPENHO[[#This Row],[data_empenho]])</f>
        <v>3</v>
      </c>
    </row>
    <row r="2360" spans="1:39" x14ac:dyDescent="0.25">
      <c r="A2360">
        <v>7</v>
      </c>
      <c r="B2360">
        <v>701</v>
      </c>
      <c r="C2360">
        <v>4</v>
      </c>
      <c r="D2360">
        <v>122</v>
      </c>
      <c r="E2360">
        <v>1</v>
      </c>
      <c r="F2360">
        <v>0</v>
      </c>
      <c r="G2360">
        <v>2001</v>
      </c>
      <c r="H2360" s="17" t="s">
        <v>1173</v>
      </c>
      <c r="I2360">
        <v>1</v>
      </c>
      <c r="J2360">
        <v>0</v>
      </c>
      <c r="K2360" s="17" t="s">
        <v>5436</v>
      </c>
      <c r="L2360" s="1">
        <v>44648</v>
      </c>
      <c r="M2360">
        <v>1810.85</v>
      </c>
      <c r="N2360" s="17" t="s">
        <v>437</v>
      </c>
      <c r="O2360">
        <v>213</v>
      </c>
      <c r="P2360" s="17" t="s">
        <v>438</v>
      </c>
      <c r="Q2360">
        <v>0</v>
      </c>
      <c r="R2360" s="17" t="s">
        <v>439</v>
      </c>
      <c r="S2360" s="17" t="s">
        <v>440</v>
      </c>
      <c r="T2360" s="17" t="s">
        <v>438</v>
      </c>
      <c r="U2360">
        <v>0</v>
      </c>
      <c r="V2360">
        <v>0</v>
      </c>
      <c r="W2360" s="17" t="s">
        <v>5437</v>
      </c>
      <c r="X2360" s="17" t="s">
        <v>442</v>
      </c>
      <c r="Y2360">
        <v>0</v>
      </c>
      <c r="Z2360" s="17" t="s">
        <v>486</v>
      </c>
      <c r="AA2360" s="17" t="s">
        <v>443</v>
      </c>
      <c r="AB2360" s="17" t="s">
        <v>444</v>
      </c>
      <c r="AC2360">
        <v>0</v>
      </c>
      <c r="AD2360">
        <v>0</v>
      </c>
      <c r="AE2360">
        <v>0</v>
      </c>
      <c r="AF2360">
        <v>2022</v>
      </c>
      <c r="AG2360" s="1">
        <v>44562</v>
      </c>
      <c r="AH2360" s="1">
        <v>44773</v>
      </c>
      <c r="AI2360" s="1">
        <v>44785</v>
      </c>
      <c r="AJ2360" s="17" t="s">
        <v>34</v>
      </c>
      <c r="AK2360" s="17" t="s">
        <v>35</v>
      </c>
      <c r="AL2360" s="17" t="s">
        <v>10388</v>
      </c>
      <c r="AM2360" s="17">
        <f>MONTH(EMPENHO[[#This Row],[data_empenho]])</f>
        <v>3</v>
      </c>
    </row>
    <row r="2361" spans="1:39" x14ac:dyDescent="0.25">
      <c r="A2361">
        <v>8</v>
      </c>
      <c r="B2361">
        <v>801</v>
      </c>
      <c r="C2361">
        <v>10</v>
      </c>
      <c r="D2361">
        <v>122</v>
      </c>
      <c r="E2361">
        <v>5</v>
      </c>
      <c r="F2361">
        <v>0</v>
      </c>
      <c r="G2361">
        <v>2084</v>
      </c>
      <c r="H2361" s="17" t="s">
        <v>1433</v>
      </c>
      <c r="I2361">
        <v>40</v>
      </c>
      <c r="J2361">
        <v>0</v>
      </c>
      <c r="K2361" s="17" t="s">
        <v>5438</v>
      </c>
      <c r="L2361" s="1">
        <v>44648</v>
      </c>
      <c r="M2361">
        <v>4493</v>
      </c>
      <c r="N2361" s="17" t="s">
        <v>437</v>
      </c>
      <c r="O2361">
        <v>213</v>
      </c>
      <c r="P2361" s="17" t="s">
        <v>438</v>
      </c>
      <c r="Q2361">
        <v>0</v>
      </c>
      <c r="R2361" s="17" t="s">
        <v>439</v>
      </c>
      <c r="S2361" s="17" t="s">
        <v>440</v>
      </c>
      <c r="T2361" s="17" t="s">
        <v>438</v>
      </c>
      <c r="U2361">
        <v>0</v>
      </c>
      <c r="V2361">
        <v>0</v>
      </c>
      <c r="W2361" s="17" t="s">
        <v>5439</v>
      </c>
      <c r="X2361" s="17" t="s">
        <v>442</v>
      </c>
      <c r="Y2361">
        <v>0</v>
      </c>
      <c r="Z2361" s="17" t="s">
        <v>486</v>
      </c>
      <c r="AA2361" s="17" t="s">
        <v>443</v>
      </c>
      <c r="AB2361" s="17" t="s">
        <v>444</v>
      </c>
      <c r="AC2361">
        <v>0</v>
      </c>
      <c r="AD2361">
        <v>0</v>
      </c>
      <c r="AE2361">
        <v>0</v>
      </c>
      <c r="AF2361">
        <v>2022</v>
      </c>
      <c r="AG2361" s="1">
        <v>44562</v>
      </c>
      <c r="AH2361" s="1">
        <v>44773</v>
      </c>
      <c r="AI2361" s="1">
        <v>44785</v>
      </c>
      <c r="AJ2361" s="17" t="s">
        <v>34</v>
      </c>
      <c r="AK2361" s="17" t="s">
        <v>35</v>
      </c>
      <c r="AL2361" s="17" t="s">
        <v>10388</v>
      </c>
      <c r="AM2361" s="17">
        <f>MONTH(EMPENHO[[#This Row],[data_empenho]])</f>
        <v>3</v>
      </c>
    </row>
    <row r="2362" spans="1:39" x14ac:dyDescent="0.25">
      <c r="A2362">
        <v>8</v>
      </c>
      <c r="B2362">
        <v>801</v>
      </c>
      <c r="C2362">
        <v>10</v>
      </c>
      <c r="D2362">
        <v>122</v>
      </c>
      <c r="E2362">
        <v>5</v>
      </c>
      <c r="F2362">
        <v>0</v>
      </c>
      <c r="G2362">
        <v>2084</v>
      </c>
      <c r="H2362" s="17" t="s">
        <v>1173</v>
      </c>
      <c r="I2362">
        <v>40</v>
      </c>
      <c r="J2362">
        <v>0</v>
      </c>
      <c r="K2362" s="17" t="s">
        <v>5440</v>
      </c>
      <c r="L2362" s="1">
        <v>44648</v>
      </c>
      <c r="M2362">
        <v>9732.7099999999991</v>
      </c>
      <c r="N2362" s="17" t="s">
        <v>437</v>
      </c>
      <c r="O2362">
        <v>213</v>
      </c>
      <c r="P2362" s="17" t="s">
        <v>438</v>
      </c>
      <c r="Q2362">
        <v>0</v>
      </c>
      <c r="R2362" s="17" t="s">
        <v>439</v>
      </c>
      <c r="S2362" s="17" t="s">
        <v>440</v>
      </c>
      <c r="T2362" s="17" t="s">
        <v>438</v>
      </c>
      <c r="U2362">
        <v>0</v>
      </c>
      <c r="V2362">
        <v>0</v>
      </c>
      <c r="W2362" s="17" t="s">
        <v>5441</v>
      </c>
      <c r="X2362" s="17" t="s">
        <v>442</v>
      </c>
      <c r="Y2362">
        <v>0</v>
      </c>
      <c r="Z2362" s="17" t="s">
        <v>486</v>
      </c>
      <c r="AA2362" s="17" t="s">
        <v>443</v>
      </c>
      <c r="AB2362" s="17" t="s">
        <v>444</v>
      </c>
      <c r="AC2362">
        <v>0</v>
      </c>
      <c r="AD2362">
        <v>0</v>
      </c>
      <c r="AE2362">
        <v>0</v>
      </c>
      <c r="AF2362">
        <v>2022</v>
      </c>
      <c r="AG2362" s="1">
        <v>44562</v>
      </c>
      <c r="AH2362" s="1">
        <v>44773</v>
      </c>
      <c r="AI2362" s="1">
        <v>44785</v>
      </c>
      <c r="AJ2362" s="17" t="s">
        <v>34</v>
      </c>
      <c r="AK2362" s="17" t="s">
        <v>35</v>
      </c>
      <c r="AL2362" s="17" t="s">
        <v>10388</v>
      </c>
      <c r="AM2362" s="17">
        <f>MONTH(EMPENHO[[#This Row],[data_empenho]])</f>
        <v>3</v>
      </c>
    </row>
    <row r="2363" spans="1:39" x14ac:dyDescent="0.25">
      <c r="A2363">
        <v>8</v>
      </c>
      <c r="B2363">
        <v>801</v>
      </c>
      <c r="C2363">
        <v>10</v>
      </c>
      <c r="D2363">
        <v>301</v>
      </c>
      <c r="E2363">
        <v>6</v>
      </c>
      <c r="F2363">
        <v>0</v>
      </c>
      <c r="G2363">
        <v>2092</v>
      </c>
      <c r="H2363" s="17" t="s">
        <v>1666</v>
      </c>
      <c r="I2363">
        <v>40</v>
      </c>
      <c r="J2363">
        <v>0</v>
      </c>
      <c r="K2363" s="17" t="s">
        <v>5442</v>
      </c>
      <c r="L2363" s="1">
        <v>44648</v>
      </c>
      <c r="M2363">
        <v>400</v>
      </c>
      <c r="N2363" s="17" t="s">
        <v>437</v>
      </c>
      <c r="O2363">
        <v>213</v>
      </c>
      <c r="P2363" s="17" t="s">
        <v>438</v>
      </c>
      <c r="Q2363">
        <v>0</v>
      </c>
      <c r="R2363" s="17" t="s">
        <v>439</v>
      </c>
      <c r="S2363" s="17" t="s">
        <v>440</v>
      </c>
      <c r="T2363" s="17" t="s">
        <v>438</v>
      </c>
      <c r="U2363">
        <v>0</v>
      </c>
      <c r="V2363">
        <v>0</v>
      </c>
      <c r="W2363" s="17" t="s">
        <v>5443</v>
      </c>
      <c r="X2363" s="17" t="s">
        <v>442</v>
      </c>
      <c r="Y2363">
        <v>0</v>
      </c>
      <c r="Z2363" s="17" t="s">
        <v>486</v>
      </c>
      <c r="AA2363" s="17" t="s">
        <v>443</v>
      </c>
      <c r="AB2363" s="17" t="s">
        <v>444</v>
      </c>
      <c r="AC2363">
        <v>0</v>
      </c>
      <c r="AD2363">
        <v>0</v>
      </c>
      <c r="AE2363">
        <v>0</v>
      </c>
      <c r="AF2363">
        <v>2022</v>
      </c>
      <c r="AG2363" s="1">
        <v>44562</v>
      </c>
      <c r="AH2363" s="1">
        <v>44773</v>
      </c>
      <c r="AI2363" s="1">
        <v>44785</v>
      </c>
      <c r="AJ2363" s="17" t="s">
        <v>34</v>
      </c>
      <c r="AK2363" s="17" t="s">
        <v>35</v>
      </c>
      <c r="AL2363" s="17" t="s">
        <v>10388</v>
      </c>
      <c r="AM2363" s="17">
        <f>MONTH(EMPENHO[[#This Row],[data_empenho]])</f>
        <v>3</v>
      </c>
    </row>
    <row r="2364" spans="1:39" x14ac:dyDescent="0.25">
      <c r="A2364">
        <v>8</v>
      </c>
      <c r="B2364">
        <v>801</v>
      </c>
      <c r="C2364">
        <v>10</v>
      </c>
      <c r="D2364">
        <v>301</v>
      </c>
      <c r="E2364">
        <v>6</v>
      </c>
      <c r="F2364">
        <v>0</v>
      </c>
      <c r="G2364">
        <v>2092</v>
      </c>
      <c r="H2364" s="17" t="s">
        <v>1666</v>
      </c>
      <c r="I2364">
        <v>40</v>
      </c>
      <c r="J2364">
        <v>0</v>
      </c>
      <c r="K2364" s="17" t="s">
        <v>5444</v>
      </c>
      <c r="L2364" s="1">
        <v>44648</v>
      </c>
      <c r="M2364">
        <v>740.36</v>
      </c>
      <c r="N2364" s="17" t="s">
        <v>437</v>
      </c>
      <c r="O2364">
        <v>213</v>
      </c>
      <c r="P2364" s="17" t="s">
        <v>438</v>
      </c>
      <c r="Q2364">
        <v>0</v>
      </c>
      <c r="R2364" s="17" t="s">
        <v>439</v>
      </c>
      <c r="S2364" s="17" t="s">
        <v>440</v>
      </c>
      <c r="T2364" s="17" t="s">
        <v>438</v>
      </c>
      <c r="U2364">
        <v>0</v>
      </c>
      <c r="V2364">
        <v>0</v>
      </c>
      <c r="W2364" s="17" t="s">
        <v>5445</v>
      </c>
      <c r="X2364" s="17" t="s">
        <v>442</v>
      </c>
      <c r="Y2364">
        <v>0</v>
      </c>
      <c r="Z2364" s="17" t="s">
        <v>486</v>
      </c>
      <c r="AA2364" s="17" t="s">
        <v>443</v>
      </c>
      <c r="AB2364" s="17" t="s">
        <v>444</v>
      </c>
      <c r="AC2364">
        <v>0</v>
      </c>
      <c r="AD2364">
        <v>0</v>
      </c>
      <c r="AE2364">
        <v>0</v>
      </c>
      <c r="AF2364">
        <v>2022</v>
      </c>
      <c r="AG2364" s="1">
        <v>44562</v>
      </c>
      <c r="AH2364" s="1">
        <v>44773</v>
      </c>
      <c r="AI2364" s="1">
        <v>44785</v>
      </c>
      <c r="AJ2364" s="17" t="s">
        <v>34</v>
      </c>
      <c r="AK2364" s="17" t="s">
        <v>35</v>
      </c>
      <c r="AL2364" s="17" t="s">
        <v>10388</v>
      </c>
      <c r="AM2364" s="17">
        <f>MONTH(EMPENHO[[#This Row],[data_empenho]])</f>
        <v>3</v>
      </c>
    </row>
    <row r="2365" spans="1:39" x14ac:dyDescent="0.25">
      <c r="A2365">
        <v>8</v>
      </c>
      <c r="B2365">
        <v>801</v>
      </c>
      <c r="C2365">
        <v>10</v>
      </c>
      <c r="D2365">
        <v>301</v>
      </c>
      <c r="E2365">
        <v>6</v>
      </c>
      <c r="F2365">
        <v>0</v>
      </c>
      <c r="G2365">
        <v>2105</v>
      </c>
      <c r="H2365" s="17" t="s">
        <v>5159</v>
      </c>
      <c r="I2365">
        <v>40</v>
      </c>
      <c r="J2365">
        <v>0</v>
      </c>
      <c r="K2365" s="17" t="s">
        <v>5446</v>
      </c>
      <c r="L2365" s="1">
        <v>44648</v>
      </c>
      <c r="M2365">
        <v>138.82</v>
      </c>
      <c r="N2365" s="17" t="s">
        <v>437</v>
      </c>
      <c r="O2365">
        <v>213</v>
      </c>
      <c r="P2365" s="17" t="s">
        <v>438</v>
      </c>
      <c r="Q2365">
        <v>0</v>
      </c>
      <c r="R2365" s="17" t="s">
        <v>439</v>
      </c>
      <c r="S2365" s="17" t="s">
        <v>440</v>
      </c>
      <c r="T2365" s="17" t="s">
        <v>438</v>
      </c>
      <c r="U2365">
        <v>0</v>
      </c>
      <c r="V2365">
        <v>0</v>
      </c>
      <c r="W2365" s="17" t="s">
        <v>5447</v>
      </c>
      <c r="X2365" s="17" t="s">
        <v>442</v>
      </c>
      <c r="Y2365">
        <v>0</v>
      </c>
      <c r="Z2365" s="17" t="s">
        <v>486</v>
      </c>
      <c r="AA2365" s="17" t="s">
        <v>443</v>
      </c>
      <c r="AB2365" s="17" t="s">
        <v>444</v>
      </c>
      <c r="AC2365">
        <v>0</v>
      </c>
      <c r="AD2365">
        <v>0</v>
      </c>
      <c r="AE2365">
        <v>0</v>
      </c>
      <c r="AF2365">
        <v>2022</v>
      </c>
      <c r="AG2365" s="1">
        <v>44562</v>
      </c>
      <c r="AH2365" s="1">
        <v>44773</v>
      </c>
      <c r="AI2365" s="1">
        <v>44785</v>
      </c>
      <c r="AJ2365" s="17" t="s">
        <v>34</v>
      </c>
      <c r="AK2365" s="17" t="s">
        <v>35</v>
      </c>
      <c r="AL2365" s="17" t="s">
        <v>10388</v>
      </c>
      <c r="AM2365" s="17">
        <f>MONTH(EMPENHO[[#This Row],[data_empenho]])</f>
        <v>3</v>
      </c>
    </row>
    <row r="2366" spans="1:39" x14ac:dyDescent="0.25">
      <c r="A2366">
        <v>8</v>
      </c>
      <c r="B2366">
        <v>801</v>
      </c>
      <c r="C2366">
        <v>10</v>
      </c>
      <c r="D2366">
        <v>301</v>
      </c>
      <c r="E2366">
        <v>6</v>
      </c>
      <c r="F2366">
        <v>0</v>
      </c>
      <c r="G2366">
        <v>2092</v>
      </c>
      <c r="H2366" s="17" t="s">
        <v>1666</v>
      </c>
      <c r="I2366">
        <v>40</v>
      </c>
      <c r="J2366">
        <v>0</v>
      </c>
      <c r="K2366" s="17" t="s">
        <v>5448</v>
      </c>
      <c r="L2366" s="1">
        <v>44648</v>
      </c>
      <c r="M2366">
        <v>3701.78</v>
      </c>
      <c r="N2366" s="17" t="s">
        <v>437</v>
      </c>
      <c r="O2366">
        <v>213</v>
      </c>
      <c r="P2366" s="17" t="s">
        <v>438</v>
      </c>
      <c r="Q2366">
        <v>0</v>
      </c>
      <c r="R2366" s="17" t="s">
        <v>439</v>
      </c>
      <c r="S2366" s="17" t="s">
        <v>440</v>
      </c>
      <c r="T2366" s="17" t="s">
        <v>438</v>
      </c>
      <c r="U2366">
        <v>0</v>
      </c>
      <c r="V2366">
        <v>0</v>
      </c>
      <c r="W2366" s="17" t="s">
        <v>5449</v>
      </c>
      <c r="X2366" s="17" t="s">
        <v>442</v>
      </c>
      <c r="Y2366">
        <v>0</v>
      </c>
      <c r="Z2366" s="17" t="s">
        <v>486</v>
      </c>
      <c r="AA2366" s="17" t="s">
        <v>443</v>
      </c>
      <c r="AB2366" s="17" t="s">
        <v>444</v>
      </c>
      <c r="AC2366">
        <v>0</v>
      </c>
      <c r="AD2366">
        <v>0</v>
      </c>
      <c r="AE2366">
        <v>0</v>
      </c>
      <c r="AF2366">
        <v>2022</v>
      </c>
      <c r="AG2366" s="1">
        <v>44562</v>
      </c>
      <c r="AH2366" s="1">
        <v>44773</v>
      </c>
      <c r="AI2366" s="1">
        <v>44785</v>
      </c>
      <c r="AJ2366" s="17" t="s">
        <v>34</v>
      </c>
      <c r="AK2366" s="17" t="s">
        <v>35</v>
      </c>
      <c r="AL2366" s="17" t="s">
        <v>10388</v>
      </c>
      <c r="AM2366" s="17">
        <f>MONTH(EMPENHO[[#This Row],[data_empenho]])</f>
        <v>3</v>
      </c>
    </row>
    <row r="2367" spans="1:39" x14ac:dyDescent="0.25">
      <c r="A2367">
        <v>8</v>
      </c>
      <c r="B2367">
        <v>801</v>
      </c>
      <c r="C2367">
        <v>10</v>
      </c>
      <c r="D2367">
        <v>302</v>
      </c>
      <c r="E2367">
        <v>8</v>
      </c>
      <c r="F2367">
        <v>0</v>
      </c>
      <c r="G2367">
        <v>2096</v>
      </c>
      <c r="H2367" s="17" t="s">
        <v>1666</v>
      </c>
      <c r="I2367">
        <v>40</v>
      </c>
      <c r="J2367">
        <v>0</v>
      </c>
      <c r="K2367" s="17" t="s">
        <v>5450</v>
      </c>
      <c r="L2367" s="1">
        <v>44648</v>
      </c>
      <c r="M2367">
        <v>370.18</v>
      </c>
      <c r="N2367" s="17" t="s">
        <v>437</v>
      </c>
      <c r="O2367">
        <v>213</v>
      </c>
      <c r="P2367" s="17" t="s">
        <v>438</v>
      </c>
      <c r="Q2367">
        <v>0</v>
      </c>
      <c r="R2367" s="17" t="s">
        <v>439</v>
      </c>
      <c r="S2367" s="17" t="s">
        <v>440</v>
      </c>
      <c r="T2367" s="17" t="s">
        <v>438</v>
      </c>
      <c r="U2367">
        <v>0</v>
      </c>
      <c r="V2367">
        <v>0</v>
      </c>
      <c r="W2367" s="17" t="s">
        <v>5451</v>
      </c>
      <c r="X2367" s="17" t="s">
        <v>442</v>
      </c>
      <c r="Y2367">
        <v>0</v>
      </c>
      <c r="Z2367" s="17" t="s">
        <v>486</v>
      </c>
      <c r="AA2367" s="17" t="s">
        <v>443</v>
      </c>
      <c r="AB2367" s="17" t="s">
        <v>444</v>
      </c>
      <c r="AC2367">
        <v>0</v>
      </c>
      <c r="AD2367">
        <v>0</v>
      </c>
      <c r="AE2367">
        <v>0</v>
      </c>
      <c r="AF2367">
        <v>2022</v>
      </c>
      <c r="AG2367" s="1">
        <v>44562</v>
      </c>
      <c r="AH2367" s="1">
        <v>44773</v>
      </c>
      <c r="AI2367" s="1">
        <v>44785</v>
      </c>
      <c r="AJ2367" s="17" t="s">
        <v>34</v>
      </c>
      <c r="AK2367" s="17" t="s">
        <v>35</v>
      </c>
      <c r="AL2367" s="17" t="s">
        <v>10388</v>
      </c>
      <c r="AM2367" s="17">
        <f>MONTH(EMPENHO[[#This Row],[data_empenho]])</f>
        <v>3</v>
      </c>
    </row>
    <row r="2368" spans="1:39" x14ac:dyDescent="0.25">
      <c r="A2368">
        <v>8</v>
      </c>
      <c r="B2368">
        <v>801</v>
      </c>
      <c r="C2368">
        <v>10</v>
      </c>
      <c r="D2368">
        <v>302</v>
      </c>
      <c r="E2368">
        <v>8</v>
      </c>
      <c r="F2368">
        <v>0</v>
      </c>
      <c r="G2368">
        <v>2096</v>
      </c>
      <c r="H2368" s="17" t="s">
        <v>1666</v>
      </c>
      <c r="I2368">
        <v>40</v>
      </c>
      <c r="J2368">
        <v>0</v>
      </c>
      <c r="K2368" s="17" t="s">
        <v>5452</v>
      </c>
      <c r="L2368" s="1">
        <v>44648</v>
      </c>
      <c r="M2368">
        <v>370.18</v>
      </c>
      <c r="N2368" s="17" t="s">
        <v>437</v>
      </c>
      <c r="O2368">
        <v>213</v>
      </c>
      <c r="P2368" s="17" t="s">
        <v>438</v>
      </c>
      <c r="Q2368">
        <v>0</v>
      </c>
      <c r="R2368" s="17" t="s">
        <v>439</v>
      </c>
      <c r="S2368" s="17" t="s">
        <v>440</v>
      </c>
      <c r="T2368" s="17" t="s">
        <v>438</v>
      </c>
      <c r="U2368">
        <v>0</v>
      </c>
      <c r="V2368">
        <v>0</v>
      </c>
      <c r="W2368" s="17" t="s">
        <v>5453</v>
      </c>
      <c r="X2368" s="17" t="s">
        <v>442</v>
      </c>
      <c r="Y2368">
        <v>0</v>
      </c>
      <c r="Z2368" s="17" t="s">
        <v>486</v>
      </c>
      <c r="AA2368" s="17" t="s">
        <v>443</v>
      </c>
      <c r="AB2368" s="17" t="s">
        <v>444</v>
      </c>
      <c r="AC2368">
        <v>0</v>
      </c>
      <c r="AD2368">
        <v>0</v>
      </c>
      <c r="AE2368">
        <v>0</v>
      </c>
      <c r="AF2368">
        <v>2022</v>
      </c>
      <c r="AG2368" s="1">
        <v>44562</v>
      </c>
      <c r="AH2368" s="1">
        <v>44773</v>
      </c>
      <c r="AI2368" s="1">
        <v>44785</v>
      </c>
      <c r="AJ2368" s="17" t="s">
        <v>34</v>
      </c>
      <c r="AK2368" s="17" t="s">
        <v>35</v>
      </c>
      <c r="AL2368" s="17" t="s">
        <v>10388</v>
      </c>
      <c r="AM2368" s="17">
        <f>MONTH(EMPENHO[[#This Row],[data_empenho]])</f>
        <v>3</v>
      </c>
    </row>
    <row r="2369" spans="1:39" x14ac:dyDescent="0.25">
      <c r="A2369">
        <v>8</v>
      </c>
      <c r="B2369">
        <v>801</v>
      </c>
      <c r="C2369">
        <v>10</v>
      </c>
      <c r="D2369">
        <v>302</v>
      </c>
      <c r="E2369">
        <v>8</v>
      </c>
      <c r="F2369">
        <v>0</v>
      </c>
      <c r="G2369">
        <v>2096</v>
      </c>
      <c r="H2369" s="17" t="s">
        <v>1666</v>
      </c>
      <c r="I2369">
        <v>40</v>
      </c>
      <c r="J2369">
        <v>0</v>
      </c>
      <c r="K2369" s="17" t="s">
        <v>5454</v>
      </c>
      <c r="L2369" s="1">
        <v>44648</v>
      </c>
      <c r="M2369">
        <v>1846.36</v>
      </c>
      <c r="N2369" s="17" t="s">
        <v>437</v>
      </c>
      <c r="O2369">
        <v>213</v>
      </c>
      <c r="P2369" s="17" t="s">
        <v>438</v>
      </c>
      <c r="Q2369">
        <v>0</v>
      </c>
      <c r="R2369" s="17" t="s">
        <v>439</v>
      </c>
      <c r="S2369" s="17" t="s">
        <v>440</v>
      </c>
      <c r="T2369" s="17" t="s">
        <v>438</v>
      </c>
      <c r="U2369">
        <v>0</v>
      </c>
      <c r="V2369">
        <v>0</v>
      </c>
      <c r="W2369" s="17" t="s">
        <v>5455</v>
      </c>
      <c r="X2369" s="17" t="s">
        <v>442</v>
      </c>
      <c r="Y2369">
        <v>0</v>
      </c>
      <c r="Z2369" s="17" t="s">
        <v>486</v>
      </c>
      <c r="AA2369" s="17" t="s">
        <v>443</v>
      </c>
      <c r="AB2369" s="17" t="s">
        <v>444</v>
      </c>
      <c r="AC2369">
        <v>0</v>
      </c>
      <c r="AD2369">
        <v>0</v>
      </c>
      <c r="AE2369">
        <v>0</v>
      </c>
      <c r="AF2369">
        <v>2022</v>
      </c>
      <c r="AG2369" s="1">
        <v>44562</v>
      </c>
      <c r="AH2369" s="1">
        <v>44773</v>
      </c>
      <c r="AI2369" s="1">
        <v>44785</v>
      </c>
      <c r="AJ2369" s="17" t="s">
        <v>34</v>
      </c>
      <c r="AK2369" s="17" t="s">
        <v>35</v>
      </c>
      <c r="AL2369" s="17" t="s">
        <v>10388</v>
      </c>
      <c r="AM2369" s="17">
        <f>MONTH(EMPENHO[[#This Row],[data_empenho]])</f>
        <v>3</v>
      </c>
    </row>
    <row r="2370" spans="1:39" x14ac:dyDescent="0.25">
      <c r="A2370">
        <v>9</v>
      </c>
      <c r="B2370">
        <v>901</v>
      </c>
      <c r="C2370">
        <v>4</v>
      </c>
      <c r="D2370">
        <v>122</v>
      </c>
      <c r="E2370">
        <v>1</v>
      </c>
      <c r="F2370">
        <v>0</v>
      </c>
      <c r="G2370">
        <v>2010</v>
      </c>
      <c r="H2370" s="17" t="s">
        <v>1173</v>
      </c>
      <c r="I2370">
        <v>1</v>
      </c>
      <c r="J2370">
        <v>0</v>
      </c>
      <c r="K2370" s="17" t="s">
        <v>5456</v>
      </c>
      <c r="L2370" s="1">
        <v>44648</v>
      </c>
      <c r="M2370">
        <v>4731.87</v>
      </c>
      <c r="N2370" s="17" t="s">
        <v>437</v>
      </c>
      <c r="O2370">
        <v>213</v>
      </c>
      <c r="P2370" s="17" t="s">
        <v>438</v>
      </c>
      <c r="Q2370">
        <v>0</v>
      </c>
      <c r="R2370" s="17" t="s">
        <v>439</v>
      </c>
      <c r="S2370" s="17" t="s">
        <v>440</v>
      </c>
      <c r="T2370" s="17" t="s">
        <v>438</v>
      </c>
      <c r="U2370">
        <v>0</v>
      </c>
      <c r="V2370">
        <v>0</v>
      </c>
      <c r="W2370" s="17" t="s">
        <v>5457</v>
      </c>
      <c r="X2370" s="17" t="s">
        <v>442</v>
      </c>
      <c r="Y2370">
        <v>0</v>
      </c>
      <c r="Z2370" s="17" t="s">
        <v>486</v>
      </c>
      <c r="AA2370" s="17" t="s">
        <v>443</v>
      </c>
      <c r="AB2370" s="17" t="s">
        <v>444</v>
      </c>
      <c r="AC2370">
        <v>0</v>
      </c>
      <c r="AD2370">
        <v>0</v>
      </c>
      <c r="AE2370">
        <v>0</v>
      </c>
      <c r="AF2370">
        <v>2022</v>
      </c>
      <c r="AG2370" s="1">
        <v>44562</v>
      </c>
      <c r="AH2370" s="1">
        <v>44773</v>
      </c>
      <c r="AI2370" s="1">
        <v>44785</v>
      </c>
      <c r="AJ2370" s="17" t="s">
        <v>34</v>
      </c>
      <c r="AK2370" s="17" t="s">
        <v>35</v>
      </c>
      <c r="AL2370" s="17" t="s">
        <v>10388</v>
      </c>
      <c r="AM2370" s="17">
        <f>MONTH(EMPENHO[[#This Row],[data_empenho]])</f>
        <v>3</v>
      </c>
    </row>
    <row r="2371" spans="1:39" x14ac:dyDescent="0.25">
      <c r="A2371">
        <v>10</v>
      </c>
      <c r="B2371">
        <v>1001</v>
      </c>
      <c r="C2371">
        <v>4</v>
      </c>
      <c r="D2371">
        <v>122</v>
      </c>
      <c r="E2371">
        <v>1</v>
      </c>
      <c r="F2371">
        <v>0</v>
      </c>
      <c r="G2371">
        <v>2050</v>
      </c>
      <c r="H2371" s="17" t="s">
        <v>1173</v>
      </c>
      <c r="I2371">
        <v>1</v>
      </c>
      <c r="J2371">
        <v>0</v>
      </c>
      <c r="K2371" s="17" t="s">
        <v>5458</v>
      </c>
      <c r="L2371" s="1">
        <v>44648</v>
      </c>
      <c r="M2371">
        <v>2807.51</v>
      </c>
      <c r="N2371" s="17" t="s">
        <v>437</v>
      </c>
      <c r="O2371">
        <v>213</v>
      </c>
      <c r="P2371" s="17" t="s">
        <v>438</v>
      </c>
      <c r="Q2371">
        <v>0</v>
      </c>
      <c r="R2371" s="17" t="s">
        <v>439</v>
      </c>
      <c r="S2371" s="17" t="s">
        <v>440</v>
      </c>
      <c r="T2371" s="17" t="s">
        <v>438</v>
      </c>
      <c r="U2371">
        <v>0</v>
      </c>
      <c r="V2371">
        <v>0</v>
      </c>
      <c r="W2371" s="17" t="s">
        <v>5459</v>
      </c>
      <c r="X2371" s="17" t="s">
        <v>442</v>
      </c>
      <c r="Y2371">
        <v>0</v>
      </c>
      <c r="Z2371" s="17" t="s">
        <v>486</v>
      </c>
      <c r="AA2371" s="17" t="s">
        <v>443</v>
      </c>
      <c r="AB2371" s="17" t="s">
        <v>444</v>
      </c>
      <c r="AC2371">
        <v>0</v>
      </c>
      <c r="AD2371">
        <v>0</v>
      </c>
      <c r="AE2371">
        <v>0</v>
      </c>
      <c r="AF2371">
        <v>2022</v>
      </c>
      <c r="AG2371" s="1">
        <v>44562</v>
      </c>
      <c r="AH2371" s="1">
        <v>44773</v>
      </c>
      <c r="AI2371" s="1">
        <v>44785</v>
      </c>
      <c r="AJ2371" s="17" t="s">
        <v>34</v>
      </c>
      <c r="AK2371" s="17" t="s">
        <v>35</v>
      </c>
      <c r="AL2371" s="17" t="s">
        <v>10388</v>
      </c>
      <c r="AM2371" s="17">
        <f>MONTH(EMPENHO[[#This Row],[data_empenho]])</f>
        <v>3</v>
      </c>
    </row>
    <row r="2372" spans="1:39" x14ac:dyDescent="0.25">
      <c r="A2372">
        <v>12</v>
      </c>
      <c r="B2372">
        <v>1201</v>
      </c>
      <c r="C2372">
        <v>9</v>
      </c>
      <c r="D2372">
        <v>272</v>
      </c>
      <c r="E2372">
        <v>20</v>
      </c>
      <c r="F2372">
        <v>0</v>
      </c>
      <c r="G2372">
        <v>2</v>
      </c>
      <c r="H2372" s="17" t="s">
        <v>1138</v>
      </c>
      <c r="I2372">
        <v>50</v>
      </c>
      <c r="J2372">
        <v>0</v>
      </c>
      <c r="K2372" s="17" t="s">
        <v>5460</v>
      </c>
      <c r="L2372" s="1">
        <v>44648</v>
      </c>
      <c r="M2372">
        <v>28888.400000000001</v>
      </c>
      <c r="N2372" s="17" t="s">
        <v>437</v>
      </c>
      <c r="O2372">
        <v>213</v>
      </c>
      <c r="P2372" s="17" t="s">
        <v>438</v>
      </c>
      <c r="Q2372">
        <v>0</v>
      </c>
      <c r="R2372" s="17" t="s">
        <v>439</v>
      </c>
      <c r="S2372" s="17" t="s">
        <v>440</v>
      </c>
      <c r="T2372" s="17" t="s">
        <v>438</v>
      </c>
      <c r="U2372">
        <v>0</v>
      </c>
      <c r="V2372">
        <v>0</v>
      </c>
      <c r="W2372" s="17" t="s">
        <v>5461</v>
      </c>
      <c r="X2372" s="17" t="s">
        <v>442</v>
      </c>
      <c r="Y2372">
        <v>0</v>
      </c>
      <c r="Z2372" s="17" t="s">
        <v>486</v>
      </c>
      <c r="AA2372" s="17" t="s">
        <v>443</v>
      </c>
      <c r="AB2372" s="17" t="s">
        <v>444</v>
      </c>
      <c r="AC2372">
        <v>0</v>
      </c>
      <c r="AD2372">
        <v>0</v>
      </c>
      <c r="AE2372">
        <v>0</v>
      </c>
      <c r="AF2372">
        <v>2022</v>
      </c>
      <c r="AG2372" s="1">
        <v>44562</v>
      </c>
      <c r="AH2372" s="1">
        <v>44773</v>
      </c>
      <c r="AI2372" s="1">
        <v>44785</v>
      </c>
      <c r="AJ2372" s="17" t="s">
        <v>34</v>
      </c>
      <c r="AK2372" s="17" t="s">
        <v>35</v>
      </c>
      <c r="AL2372" s="17" t="s">
        <v>10388</v>
      </c>
      <c r="AM2372" s="17">
        <f>MONTH(EMPENHO[[#This Row],[data_empenho]])</f>
        <v>3</v>
      </c>
    </row>
    <row r="2373" spans="1:39" x14ac:dyDescent="0.25">
      <c r="A2373">
        <v>12</v>
      </c>
      <c r="B2373">
        <v>1201</v>
      </c>
      <c r="C2373">
        <v>9</v>
      </c>
      <c r="D2373">
        <v>272</v>
      </c>
      <c r="E2373">
        <v>20</v>
      </c>
      <c r="F2373">
        <v>0</v>
      </c>
      <c r="G2373">
        <v>2</v>
      </c>
      <c r="H2373" s="17" t="s">
        <v>1138</v>
      </c>
      <c r="I2373">
        <v>50</v>
      </c>
      <c r="J2373">
        <v>0</v>
      </c>
      <c r="K2373" s="17" t="s">
        <v>5462</v>
      </c>
      <c r="L2373" s="1">
        <v>44648</v>
      </c>
      <c r="M2373">
        <v>18551.11</v>
      </c>
      <c r="N2373" s="17" t="s">
        <v>437</v>
      </c>
      <c r="O2373">
        <v>213</v>
      </c>
      <c r="P2373" s="17" t="s">
        <v>438</v>
      </c>
      <c r="Q2373">
        <v>0</v>
      </c>
      <c r="R2373" s="17" t="s">
        <v>439</v>
      </c>
      <c r="S2373" s="17" t="s">
        <v>440</v>
      </c>
      <c r="T2373" s="17" t="s">
        <v>438</v>
      </c>
      <c r="U2373">
        <v>0</v>
      </c>
      <c r="V2373">
        <v>0</v>
      </c>
      <c r="W2373" s="17" t="s">
        <v>5463</v>
      </c>
      <c r="X2373" s="17" t="s">
        <v>442</v>
      </c>
      <c r="Y2373">
        <v>0</v>
      </c>
      <c r="Z2373" s="17" t="s">
        <v>486</v>
      </c>
      <c r="AA2373" s="17" t="s">
        <v>443</v>
      </c>
      <c r="AB2373" s="17" t="s">
        <v>444</v>
      </c>
      <c r="AC2373">
        <v>0</v>
      </c>
      <c r="AD2373">
        <v>0</v>
      </c>
      <c r="AE2373">
        <v>0</v>
      </c>
      <c r="AF2373">
        <v>2022</v>
      </c>
      <c r="AG2373" s="1">
        <v>44562</v>
      </c>
      <c r="AH2373" s="1">
        <v>44773</v>
      </c>
      <c r="AI2373" s="1">
        <v>44785</v>
      </c>
      <c r="AJ2373" s="17" t="s">
        <v>34</v>
      </c>
      <c r="AK2373" s="17" t="s">
        <v>35</v>
      </c>
      <c r="AL2373" s="17" t="s">
        <v>10388</v>
      </c>
      <c r="AM2373" s="17">
        <f>MONTH(EMPENHO[[#This Row],[data_empenho]])</f>
        <v>3</v>
      </c>
    </row>
    <row r="2374" spans="1:39" x14ac:dyDescent="0.25">
      <c r="A2374">
        <v>12</v>
      </c>
      <c r="B2374">
        <v>1201</v>
      </c>
      <c r="C2374">
        <v>9</v>
      </c>
      <c r="D2374">
        <v>272</v>
      </c>
      <c r="E2374">
        <v>20</v>
      </c>
      <c r="F2374">
        <v>0</v>
      </c>
      <c r="G2374">
        <v>2</v>
      </c>
      <c r="H2374" s="17" t="s">
        <v>1138</v>
      </c>
      <c r="I2374">
        <v>50</v>
      </c>
      <c r="J2374">
        <v>0</v>
      </c>
      <c r="K2374" s="17" t="s">
        <v>5464</v>
      </c>
      <c r="L2374" s="1">
        <v>44648</v>
      </c>
      <c r="M2374">
        <v>5886.43</v>
      </c>
      <c r="N2374" s="17" t="s">
        <v>437</v>
      </c>
      <c r="O2374">
        <v>213</v>
      </c>
      <c r="P2374" s="17" t="s">
        <v>438</v>
      </c>
      <c r="Q2374">
        <v>0</v>
      </c>
      <c r="R2374" s="17" t="s">
        <v>439</v>
      </c>
      <c r="S2374" s="17" t="s">
        <v>440</v>
      </c>
      <c r="T2374" s="17" t="s">
        <v>438</v>
      </c>
      <c r="U2374">
        <v>0</v>
      </c>
      <c r="V2374">
        <v>0</v>
      </c>
      <c r="W2374" s="17" t="s">
        <v>5465</v>
      </c>
      <c r="X2374" s="17" t="s">
        <v>442</v>
      </c>
      <c r="Y2374">
        <v>0</v>
      </c>
      <c r="Z2374" s="17" t="s">
        <v>486</v>
      </c>
      <c r="AA2374" s="17" t="s">
        <v>443</v>
      </c>
      <c r="AB2374" s="17" t="s">
        <v>444</v>
      </c>
      <c r="AC2374">
        <v>0</v>
      </c>
      <c r="AD2374">
        <v>0</v>
      </c>
      <c r="AE2374">
        <v>0</v>
      </c>
      <c r="AF2374">
        <v>2022</v>
      </c>
      <c r="AG2374" s="1">
        <v>44562</v>
      </c>
      <c r="AH2374" s="1">
        <v>44773</v>
      </c>
      <c r="AI2374" s="1">
        <v>44785</v>
      </c>
      <c r="AJ2374" s="17" t="s">
        <v>34</v>
      </c>
      <c r="AK2374" s="17" t="s">
        <v>35</v>
      </c>
      <c r="AL2374" s="17" t="s">
        <v>10388</v>
      </c>
      <c r="AM2374" s="17">
        <f>MONTH(EMPENHO[[#This Row],[data_empenho]])</f>
        <v>3</v>
      </c>
    </row>
    <row r="2375" spans="1:39" x14ac:dyDescent="0.25">
      <c r="A2375">
        <v>12</v>
      </c>
      <c r="B2375">
        <v>1201</v>
      </c>
      <c r="C2375">
        <v>9</v>
      </c>
      <c r="D2375">
        <v>272</v>
      </c>
      <c r="E2375">
        <v>20</v>
      </c>
      <c r="F2375">
        <v>0</v>
      </c>
      <c r="G2375">
        <v>2</v>
      </c>
      <c r="H2375" s="17" t="s">
        <v>1138</v>
      </c>
      <c r="I2375">
        <v>50</v>
      </c>
      <c r="J2375">
        <v>0</v>
      </c>
      <c r="K2375" s="17" t="s">
        <v>5466</v>
      </c>
      <c r="L2375" s="1">
        <v>44648</v>
      </c>
      <c r="M2375">
        <v>97456.59</v>
      </c>
      <c r="N2375" s="17" t="s">
        <v>437</v>
      </c>
      <c r="O2375">
        <v>213</v>
      </c>
      <c r="P2375" s="17" t="s">
        <v>438</v>
      </c>
      <c r="Q2375">
        <v>0</v>
      </c>
      <c r="R2375" s="17" t="s">
        <v>439</v>
      </c>
      <c r="S2375" s="17" t="s">
        <v>440</v>
      </c>
      <c r="T2375" s="17" t="s">
        <v>438</v>
      </c>
      <c r="U2375">
        <v>0</v>
      </c>
      <c r="V2375">
        <v>0</v>
      </c>
      <c r="W2375" s="17" t="s">
        <v>5467</v>
      </c>
      <c r="X2375" s="17" t="s">
        <v>442</v>
      </c>
      <c r="Y2375">
        <v>0</v>
      </c>
      <c r="Z2375" s="17" t="s">
        <v>486</v>
      </c>
      <c r="AA2375" s="17" t="s">
        <v>443</v>
      </c>
      <c r="AB2375" s="17" t="s">
        <v>444</v>
      </c>
      <c r="AC2375">
        <v>0</v>
      </c>
      <c r="AD2375">
        <v>0</v>
      </c>
      <c r="AE2375">
        <v>0</v>
      </c>
      <c r="AF2375">
        <v>2022</v>
      </c>
      <c r="AG2375" s="1">
        <v>44562</v>
      </c>
      <c r="AH2375" s="1">
        <v>44773</v>
      </c>
      <c r="AI2375" s="1">
        <v>44785</v>
      </c>
      <c r="AJ2375" s="17" t="s">
        <v>34</v>
      </c>
      <c r="AK2375" s="17" t="s">
        <v>35</v>
      </c>
      <c r="AL2375" s="17" t="s">
        <v>10388</v>
      </c>
      <c r="AM2375" s="17">
        <f>MONTH(EMPENHO[[#This Row],[data_empenho]])</f>
        <v>3</v>
      </c>
    </row>
    <row r="2376" spans="1:39" x14ac:dyDescent="0.25">
      <c r="A2376">
        <v>12</v>
      </c>
      <c r="B2376">
        <v>1201</v>
      </c>
      <c r="C2376">
        <v>9</v>
      </c>
      <c r="D2376">
        <v>272</v>
      </c>
      <c r="E2376">
        <v>20</v>
      </c>
      <c r="F2376">
        <v>0</v>
      </c>
      <c r="G2376">
        <v>2</v>
      </c>
      <c r="H2376" s="17" t="s">
        <v>1138</v>
      </c>
      <c r="I2376">
        <v>50</v>
      </c>
      <c r="J2376">
        <v>0</v>
      </c>
      <c r="K2376" s="17" t="s">
        <v>5468</v>
      </c>
      <c r="L2376" s="1">
        <v>44648</v>
      </c>
      <c r="M2376">
        <v>1668.97</v>
      </c>
      <c r="N2376" s="17" t="s">
        <v>437</v>
      </c>
      <c r="O2376">
        <v>213</v>
      </c>
      <c r="P2376" s="17" t="s">
        <v>438</v>
      </c>
      <c r="Q2376">
        <v>0</v>
      </c>
      <c r="R2376" s="17" t="s">
        <v>439</v>
      </c>
      <c r="S2376" s="17" t="s">
        <v>440</v>
      </c>
      <c r="T2376" s="17" t="s">
        <v>438</v>
      </c>
      <c r="U2376">
        <v>0</v>
      </c>
      <c r="V2376">
        <v>0</v>
      </c>
      <c r="W2376" s="17" t="s">
        <v>5469</v>
      </c>
      <c r="X2376" s="17" t="s">
        <v>442</v>
      </c>
      <c r="Y2376">
        <v>0</v>
      </c>
      <c r="Z2376" s="17" t="s">
        <v>486</v>
      </c>
      <c r="AA2376" s="17" t="s">
        <v>443</v>
      </c>
      <c r="AB2376" s="17" t="s">
        <v>444</v>
      </c>
      <c r="AC2376">
        <v>0</v>
      </c>
      <c r="AD2376">
        <v>0</v>
      </c>
      <c r="AE2376">
        <v>0</v>
      </c>
      <c r="AF2376">
        <v>2022</v>
      </c>
      <c r="AG2376" s="1">
        <v>44562</v>
      </c>
      <c r="AH2376" s="1">
        <v>44773</v>
      </c>
      <c r="AI2376" s="1">
        <v>44785</v>
      </c>
      <c r="AJ2376" s="17" t="s">
        <v>34</v>
      </c>
      <c r="AK2376" s="17" t="s">
        <v>35</v>
      </c>
      <c r="AL2376" s="17" t="s">
        <v>10388</v>
      </c>
      <c r="AM2376" s="17">
        <f>MONTH(EMPENHO[[#This Row],[data_empenho]])</f>
        <v>3</v>
      </c>
    </row>
    <row r="2377" spans="1:39" x14ac:dyDescent="0.25">
      <c r="A2377">
        <v>12</v>
      </c>
      <c r="B2377">
        <v>1201</v>
      </c>
      <c r="C2377">
        <v>9</v>
      </c>
      <c r="D2377">
        <v>272</v>
      </c>
      <c r="E2377">
        <v>20</v>
      </c>
      <c r="F2377">
        <v>0</v>
      </c>
      <c r="G2377">
        <v>2</v>
      </c>
      <c r="H2377" s="17" t="s">
        <v>1138</v>
      </c>
      <c r="I2377">
        <v>50</v>
      </c>
      <c r="J2377">
        <v>0</v>
      </c>
      <c r="K2377" s="17" t="s">
        <v>5470</v>
      </c>
      <c r="L2377" s="1">
        <v>44648</v>
      </c>
      <c r="M2377">
        <v>18160.86</v>
      </c>
      <c r="N2377" s="17" t="s">
        <v>437</v>
      </c>
      <c r="O2377">
        <v>213</v>
      </c>
      <c r="P2377" s="17" t="s">
        <v>438</v>
      </c>
      <c r="Q2377">
        <v>0</v>
      </c>
      <c r="R2377" s="17" t="s">
        <v>439</v>
      </c>
      <c r="S2377" s="17" t="s">
        <v>440</v>
      </c>
      <c r="T2377" s="17" t="s">
        <v>438</v>
      </c>
      <c r="U2377">
        <v>0</v>
      </c>
      <c r="V2377">
        <v>0</v>
      </c>
      <c r="W2377" s="17" t="s">
        <v>5471</v>
      </c>
      <c r="X2377" s="17" t="s">
        <v>442</v>
      </c>
      <c r="Y2377">
        <v>0</v>
      </c>
      <c r="Z2377" s="17" t="s">
        <v>486</v>
      </c>
      <c r="AA2377" s="17" t="s">
        <v>443</v>
      </c>
      <c r="AB2377" s="17" t="s">
        <v>444</v>
      </c>
      <c r="AC2377">
        <v>0</v>
      </c>
      <c r="AD2377">
        <v>0</v>
      </c>
      <c r="AE2377">
        <v>0</v>
      </c>
      <c r="AF2377">
        <v>2022</v>
      </c>
      <c r="AG2377" s="1">
        <v>44562</v>
      </c>
      <c r="AH2377" s="1">
        <v>44773</v>
      </c>
      <c r="AI2377" s="1">
        <v>44785</v>
      </c>
      <c r="AJ2377" s="17" t="s">
        <v>34</v>
      </c>
      <c r="AK2377" s="17" t="s">
        <v>35</v>
      </c>
      <c r="AL2377" s="17" t="s">
        <v>10388</v>
      </c>
      <c r="AM2377" s="17">
        <f>MONTH(EMPENHO[[#This Row],[data_empenho]])</f>
        <v>3</v>
      </c>
    </row>
    <row r="2378" spans="1:39" x14ac:dyDescent="0.25">
      <c r="A2378">
        <v>12</v>
      </c>
      <c r="B2378">
        <v>1201</v>
      </c>
      <c r="C2378">
        <v>9</v>
      </c>
      <c r="D2378">
        <v>272</v>
      </c>
      <c r="E2378">
        <v>20</v>
      </c>
      <c r="F2378">
        <v>0</v>
      </c>
      <c r="G2378">
        <v>2</v>
      </c>
      <c r="H2378" s="17" t="s">
        <v>1138</v>
      </c>
      <c r="I2378">
        <v>50</v>
      </c>
      <c r="J2378">
        <v>0</v>
      </c>
      <c r="K2378" s="17" t="s">
        <v>5472</v>
      </c>
      <c r="L2378" s="1">
        <v>44648</v>
      </c>
      <c r="M2378">
        <v>7272</v>
      </c>
      <c r="N2378" s="17" t="s">
        <v>437</v>
      </c>
      <c r="O2378">
        <v>213</v>
      </c>
      <c r="P2378" s="17" t="s">
        <v>438</v>
      </c>
      <c r="Q2378">
        <v>0</v>
      </c>
      <c r="R2378" s="17" t="s">
        <v>439</v>
      </c>
      <c r="S2378" s="17" t="s">
        <v>440</v>
      </c>
      <c r="T2378" s="17" t="s">
        <v>438</v>
      </c>
      <c r="U2378">
        <v>0</v>
      </c>
      <c r="V2378">
        <v>0</v>
      </c>
      <c r="W2378" s="17" t="s">
        <v>5473</v>
      </c>
      <c r="X2378" s="17" t="s">
        <v>442</v>
      </c>
      <c r="Y2378">
        <v>0</v>
      </c>
      <c r="Z2378" s="17" t="s">
        <v>486</v>
      </c>
      <c r="AA2378" s="17" t="s">
        <v>443</v>
      </c>
      <c r="AB2378" s="17" t="s">
        <v>444</v>
      </c>
      <c r="AC2378">
        <v>0</v>
      </c>
      <c r="AD2378">
        <v>0</v>
      </c>
      <c r="AE2378">
        <v>0</v>
      </c>
      <c r="AF2378">
        <v>2022</v>
      </c>
      <c r="AG2378" s="1">
        <v>44562</v>
      </c>
      <c r="AH2378" s="1">
        <v>44773</v>
      </c>
      <c r="AI2378" s="1">
        <v>44785</v>
      </c>
      <c r="AJ2378" s="17" t="s">
        <v>34</v>
      </c>
      <c r="AK2378" s="17" t="s">
        <v>35</v>
      </c>
      <c r="AL2378" s="17" t="s">
        <v>10388</v>
      </c>
      <c r="AM2378" s="17">
        <f>MONTH(EMPENHO[[#This Row],[data_empenho]])</f>
        <v>3</v>
      </c>
    </row>
    <row r="2379" spans="1:39" x14ac:dyDescent="0.25">
      <c r="A2379">
        <v>12</v>
      </c>
      <c r="B2379">
        <v>1201</v>
      </c>
      <c r="C2379">
        <v>9</v>
      </c>
      <c r="D2379">
        <v>272</v>
      </c>
      <c r="E2379">
        <v>20</v>
      </c>
      <c r="F2379">
        <v>0</v>
      </c>
      <c r="G2379">
        <v>2</v>
      </c>
      <c r="H2379" s="17" t="s">
        <v>1138</v>
      </c>
      <c r="I2379">
        <v>50</v>
      </c>
      <c r="J2379">
        <v>0</v>
      </c>
      <c r="K2379" s="17" t="s">
        <v>5474</v>
      </c>
      <c r="L2379" s="1">
        <v>44648</v>
      </c>
      <c r="M2379">
        <v>16920.080000000002</v>
      </c>
      <c r="N2379" s="17" t="s">
        <v>437</v>
      </c>
      <c r="O2379">
        <v>213</v>
      </c>
      <c r="P2379" s="17" t="s">
        <v>438</v>
      </c>
      <c r="Q2379">
        <v>0</v>
      </c>
      <c r="R2379" s="17" t="s">
        <v>439</v>
      </c>
      <c r="S2379" s="17" t="s">
        <v>440</v>
      </c>
      <c r="T2379" s="17" t="s">
        <v>438</v>
      </c>
      <c r="U2379">
        <v>0</v>
      </c>
      <c r="V2379">
        <v>0</v>
      </c>
      <c r="W2379" s="17" t="s">
        <v>5475</v>
      </c>
      <c r="X2379" s="17" t="s">
        <v>442</v>
      </c>
      <c r="Y2379">
        <v>0</v>
      </c>
      <c r="Z2379" s="17" t="s">
        <v>486</v>
      </c>
      <c r="AA2379" s="17" t="s">
        <v>443</v>
      </c>
      <c r="AB2379" s="17" t="s">
        <v>444</v>
      </c>
      <c r="AC2379">
        <v>0</v>
      </c>
      <c r="AD2379">
        <v>0</v>
      </c>
      <c r="AE2379">
        <v>0</v>
      </c>
      <c r="AF2379">
        <v>2022</v>
      </c>
      <c r="AG2379" s="1">
        <v>44562</v>
      </c>
      <c r="AH2379" s="1">
        <v>44773</v>
      </c>
      <c r="AI2379" s="1">
        <v>44785</v>
      </c>
      <c r="AJ2379" s="17" t="s">
        <v>34</v>
      </c>
      <c r="AK2379" s="17" t="s">
        <v>35</v>
      </c>
      <c r="AL2379" s="17" t="s">
        <v>10388</v>
      </c>
      <c r="AM2379" s="17">
        <f>MONTH(EMPENHO[[#This Row],[data_empenho]])</f>
        <v>3</v>
      </c>
    </row>
    <row r="2380" spans="1:39" x14ac:dyDescent="0.25">
      <c r="A2380">
        <v>12</v>
      </c>
      <c r="B2380">
        <v>1201</v>
      </c>
      <c r="C2380">
        <v>9</v>
      </c>
      <c r="D2380">
        <v>272</v>
      </c>
      <c r="E2380">
        <v>20</v>
      </c>
      <c r="F2380">
        <v>0</v>
      </c>
      <c r="G2380">
        <v>4</v>
      </c>
      <c r="H2380" s="17" t="s">
        <v>1138</v>
      </c>
      <c r="I2380">
        <v>50</v>
      </c>
      <c r="J2380">
        <v>0</v>
      </c>
      <c r="K2380" s="17" t="s">
        <v>5476</v>
      </c>
      <c r="L2380" s="1">
        <v>44648</v>
      </c>
      <c r="M2380">
        <v>8776.02</v>
      </c>
      <c r="N2380" s="17" t="s">
        <v>437</v>
      </c>
      <c r="O2380">
        <v>213</v>
      </c>
      <c r="P2380" s="17" t="s">
        <v>438</v>
      </c>
      <c r="Q2380">
        <v>0</v>
      </c>
      <c r="R2380" s="17" t="s">
        <v>439</v>
      </c>
      <c r="S2380" s="17" t="s">
        <v>440</v>
      </c>
      <c r="T2380" s="17" t="s">
        <v>438</v>
      </c>
      <c r="U2380">
        <v>0</v>
      </c>
      <c r="V2380">
        <v>0</v>
      </c>
      <c r="W2380" s="17" t="s">
        <v>5477</v>
      </c>
      <c r="X2380" s="17" t="s">
        <v>442</v>
      </c>
      <c r="Y2380">
        <v>0</v>
      </c>
      <c r="Z2380" s="17" t="s">
        <v>486</v>
      </c>
      <c r="AA2380" s="17" t="s">
        <v>443</v>
      </c>
      <c r="AB2380" s="17" t="s">
        <v>444</v>
      </c>
      <c r="AC2380">
        <v>0</v>
      </c>
      <c r="AD2380">
        <v>0</v>
      </c>
      <c r="AE2380">
        <v>0</v>
      </c>
      <c r="AF2380">
        <v>2022</v>
      </c>
      <c r="AG2380" s="1">
        <v>44562</v>
      </c>
      <c r="AH2380" s="1">
        <v>44773</v>
      </c>
      <c r="AI2380" s="1">
        <v>44785</v>
      </c>
      <c r="AJ2380" s="17" t="s">
        <v>34</v>
      </c>
      <c r="AK2380" s="17" t="s">
        <v>35</v>
      </c>
      <c r="AL2380" s="17" t="s">
        <v>10388</v>
      </c>
      <c r="AM2380" s="17">
        <f>MONTH(EMPENHO[[#This Row],[data_empenho]])</f>
        <v>3</v>
      </c>
    </row>
    <row r="2381" spans="1:39" x14ac:dyDescent="0.25">
      <c r="A2381">
        <v>12</v>
      </c>
      <c r="B2381">
        <v>1201</v>
      </c>
      <c r="C2381">
        <v>9</v>
      </c>
      <c r="D2381">
        <v>272</v>
      </c>
      <c r="E2381">
        <v>20</v>
      </c>
      <c r="F2381">
        <v>0</v>
      </c>
      <c r="G2381">
        <v>4</v>
      </c>
      <c r="H2381" s="17" t="s">
        <v>1138</v>
      </c>
      <c r="I2381">
        <v>50</v>
      </c>
      <c r="J2381">
        <v>0</v>
      </c>
      <c r="K2381" s="17" t="s">
        <v>5478</v>
      </c>
      <c r="L2381" s="1">
        <v>44648</v>
      </c>
      <c r="M2381">
        <v>3939.22</v>
      </c>
      <c r="N2381" s="17" t="s">
        <v>437</v>
      </c>
      <c r="O2381">
        <v>213</v>
      </c>
      <c r="P2381" s="17" t="s">
        <v>438</v>
      </c>
      <c r="Q2381">
        <v>0</v>
      </c>
      <c r="R2381" s="17" t="s">
        <v>439</v>
      </c>
      <c r="S2381" s="17" t="s">
        <v>440</v>
      </c>
      <c r="T2381" s="17" t="s">
        <v>438</v>
      </c>
      <c r="U2381">
        <v>0</v>
      </c>
      <c r="V2381">
        <v>0</v>
      </c>
      <c r="W2381" s="17" t="s">
        <v>5479</v>
      </c>
      <c r="X2381" s="17" t="s">
        <v>442</v>
      </c>
      <c r="Y2381">
        <v>0</v>
      </c>
      <c r="Z2381" s="17" t="s">
        <v>486</v>
      </c>
      <c r="AA2381" s="17" t="s">
        <v>443</v>
      </c>
      <c r="AB2381" s="17" t="s">
        <v>444</v>
      </c>
      <c r="AC2381">
        <v>0</v>
      </c>
      <c r="AD2381">
        <v>0</v>
      </c>
      <c r="AE2381">
        <v>0</v>
      </c>
      <c r="AF2381">
        <v>2022</v>
      </c>
      <c r="AG2381" s="1">
        <v>44562</v>
      </c>
      <c r="AH2381" s="1">
        <v>44773</v>
      </c>
      <c r="AI2381" s="1">
        <v>44785</v>
      </c>
      <c r="AJ2381" s="17" t="s">
        <v>34</v>
      </c>
      <c r="AK2381" s="17" t="s">
        <v>35</v>
      </c>
      <c r="AL2381" s="17" t="s">
        <v>10388</v>
      </c>
      <c r="AM2381" s="17">
        <f>MONTH(EMPENHO[[#This Row],[data_empenho]])</f>
        <v>3</v>
      </c>
    </row>
    <row r="2382" spans="1:39" x14ac:dyDescent="0.25">
      <c r="A2382">
        <v>12</v>
      </c>
      <c r="B2382">
        <v>1201</v>
      </c>
      <c r="C2382">
        <v>9</v>
      </c>
      <c r="D2382">
        <v>272</v>
      </c>
      <c r="E2382">
        <v>20</v>
      </c>
      <c r="F2382">
        <v>0</v>
      </c>
      <c r="G2382">
        <v>2</v>
      </c>
      <c r="H2382" s="17" t="s">
        <v>1162</v>
      </c>
      <c r="I2382">
        <v>50</v>
      </c>
      <c r="J2382">
        <v>0</v>
      </c>
      <c r="K2382" s="17" t="s">
        <v>5480</v>
      </c>
      <c r="L2382" s="1">
        <v>44648</v>
      </c>
      <c r="M2382">
        <v>6513.93</v>
      </c>
      <c r="N2382" s="17" t="s">
        <v>437</v>
      </c>
      <c r="O2382">
        <v>213</v>
      </c>
      <c r="P2382" s="17" t="s">
        <v>438</v>
      </c>
      <c r="Q2382">
        <v>0</v>
      </c>
      <c r="R2382" s="17" t="s">
        <v>439</v>
      </c>
      <c r="S2382" s="17" t="s">
        <v>440</v>
      </c>
      <c r="T2382" s="17" t="s">
        <v>438</v>
      </c>
      <c r="U2382">
        <v>0</v>
      </c>
      <c r="V2382">
        <v>0</v>
      </c>
      <c r="W2382" s="17" t="s">
        <v>5481</v>
      </c>
      <c r="X2382" s="17" t="s">
        <v>442</v>
      </c>
      <c r="Y2382">
        <v>0</v>
      </c>
      <c r="Z2382" s="17" t="s">
        <v>486</v>
      </c>
      <c r="AA2382" s="17" t="s">
        <v>443</v>
      </c>
      <c r="AB2382" s="17" t="s">
        <v>444</v>
      </c>
      <c r="AC2382">
        <v>0</v>
      </c>
      <c r="AD2382">
        <v>0</v>
      </c>
      <c r="AE2382">
        <v>0</v>
      </c>
      <c r="AF2382">
        <v>2022</v>
      </c>
      <c r="AG2382" s="1">
        <v>44562</v>
      </c>
      <c r="AH2382" s="1">
        <v>44773</v>
      </c>
      <c r="AI2382" s="1">
        <v>44785</v>
      </c>
      <c r="AJ2382" s="17" t="s">
        <v>34</v>
      </c>
      <c r="AK2382" s="17" t="s">
        <v>35</v>
      </c>
      <c r="AL2382" s="17" t="s">
        <v>10388</v>
      </c>
      <c r="AM2382" s="17">
        <f>MONTH(EMPENHO[[#This Row],[data_empenho]])</f>
        <v>3</v>
      </c>
    </row>
    <row r="2383" spans="1:39" x14ac:dyDescent="0.25">
      <c r="A2383">
        <v>12</v>
      </c>
      <c r="B2383">
        <v>1201</v>
      </c>
      <c r="C2383">
        <v>9</v>
      </c>
      <c r="D2383">
        <v>272</v>
      </c>
      <c r="E2383">
        <v>20</v>
      </c>
      <c r="F2383">
        <v>0</v>
      </c>
      <c r="G2383">
        <v>2</v>
      </c>
      <c r="H2383" s="17" t="s">
        <v>1162</v>
      </c>
      <c r="I2383">
        <v>50</v>
      </c>
      <c r="J2383">
        <v>0</v>
      </c>
      <c r="K2383" s="17" t="s">
        <v>5482</v>
      </c>
      <c r="L2383" s="1">
        <v>44648</v>
      </c>
      <c r="M2383">
        <v>34674.839999999997</v>
      </c>
      <c r="N2383" s="17" t="s">
        <v>437</v>
      </c>
      <c r="O2383">
        <v>213</v>
      </c>
      <c r="P2383" s="17" t="s">
        <v>438</v>
      </c>
      <c r="Q2383">
        <v>0</v>
      </c>
      <c r="R2383" s="17" t="s">
        <v>439</v>
      </c>
      <c r="S2383" s="17" t="s">
        <v>440</v>
      </c>
      <c r="T2383" s="17" t="s">
        <v>438</v>
      </c>
      <c r="U2383">
        <v>0</v>
      </c>
      <c r="V2383">
        <v>0</v>
      </c>
      <c r="W2383" s="17" t="s">
        <v>5483</v>
      </c>
      <c r="X2383" s="17" t="s">
        <v>442</v>
      </c>
      <c r="Y2383">
        <v>0</v>
      </c>
      <c r="Z2383" s="17" t="s">
        <v>486</v>
      </c>
      <c r="AA2383" s="17" t="s">
        <v>443</v>
      </c>
      <c r="AB2383" s="17" t="s">
        <v>444</v>
      </c>
      <c r="AC2383">
        <v>0</v>
      </c>
      <c r="AD2383">
        <v>0</v>
      </c>
      <c r="AE2383">
        <v>0</v>
      </c>
      <c r="AF2383">
        <v>2022</v>
      </c>
      <c r="AG2383" s="1">
        <v>44562</v>
      </c>
      <c r="AH2383" s="1">
        <v>44773</v>
      </c>
      <c r="AI2383" s="1">
        <v>44785</v>
      </c>
      <c r="AJ2383" s="17" t="s">
        <v>34</v>
      </c>
      <c r="AK2383" s="17" t="s">
        <v>35</v>
      </c>
      <c r="AL2383" s="17" t="s">
        <v>10388</v>
      </c>
      <c r="AM2383" s="17">
        <f>MONTH(EMPENHO[[#This Row],[data_empenho]])</f>
        <v>3</v>
      </c>
    </row>
    <row r="2384" spans="1:39" x14ac:dyDescent="0.25">
      <c r="A2384">
        <v>12</v>
      </c>
      <c r="B2384">
        <v>1201</v>
      </c>
      <c r="C2384">
        <v>9</v>
      </c>
      <c r="D2384">
        <v>272</v>
      </c>
      <c r="E2384">
        <v>20</v>
      </c>
      <c r="F2384">
        <v>0</v>
      </c>
      <c r="G2384">
        <v>4</v>
      </c>
      <c r="H2384" s="17" t="s">
        <v>1162</v>
      </c>
      <c r="I2384">
        <v>50</v>
      </c>
      <c r="J2384">
        <v>0</v>
      </c>
      <c r="K2384" s="17" t="s">
        <v>5484</v>
      </c>
      <c r="L2384" s="1">
        <v>44648</v>
      </c>
      <c r="M2384">
        <v>1212</v>
      </c>
      <c r="N2384" s="17" t="s">
        <v>437</v>
      </c>
      <c r="O2384">
        <v>213</v>
      </c>
      <c r="P2384" s="17" t="s">
        <v>438</v>
      </c>
      <c r="Q2384">
        <v>0</v>
      </c>
      <c r="R2384" s="17" t="s">
        <v>439</v>
      </c>
      <c r="S2384" s="17" t="s">
        <v>440</v>
      </c>
      <c r="T2384" s="17" t="s">
        <v>438</v>
      </c>
      <c r="U2384">
        <v>0</v>
      </c>
      <c r="V2384">
        <v>0</v>
      </c>
      <c r="W2384" s="17" t="s">
        <v>5485</v>
      </c>
      <c r="X2384" s="17" t="s">
        <v>442</v>
      </c>
      <c r="Y2384">
        <v>0</v>
      </c>
      <c r="Z2384" s="17" t="s">
        <v>486</v>
      </c>
      <c r="AA2384" s="17" t="s">
        <v>443</v>
      </c>
      <c r="AB2384" s="17" t="s">
        <v>444</v>
      </c>
      <c r="AC2384">
        <v>0</v>
      </c>
      <c r="AD2384">
        <v>0</v>
      </c>
      <c r="AE2384">
        <v>0</v>
      </c>
      <c r="AF2384">
        <v>2022</v>
      </c>
      <c r="AG2384" s="1">
        <v>44562</v>
      </c>
      <c r="AH2384" s="1">
        <v>44773</v>
      </c>
      <c r="AI2384" s="1">
        <v>44785</v>
      </c>
      <c r="AJ2384" s="17" t="s">
        <v>34</v>
      </c>
      <c r="AK2384" s="17" t="s">
        <v>35</v>
      </c>
      <c r="AL2384" s="17" t="s">
        <v>10388</v>
      </c>
      <c r="AM2384" s="17">
        <f>MONTH(EMPENHO[[#This Row],[data_empenho]])</f>
        <v>3</v>
      </c>
    </row>
    <row r="2385" spans="1:39" x14ac:dyDescent="0.25">
      <c r="A2385">
        <v>12</v>
      </c>
      <c r="B2385">
        <v>1201</v>
      </c>
      <c r="C2385">
        <v>9</v>
      </c>
      <c r="D2385">
        <v>272</v>
      </c>
      <c r="E2385">
        <v>20</v>
      </c>
      <c r="F2385">
        <v>0</v>
      </c>
      <c r="G2385">
        <v>4</v>
      </c>
      <c r="H2385" s="17" t="s">
        <v>1162</v>
      </c>
      <c r="I2385">
        <v>50</v>
      </c>
      <c r="J2385">
        <v>0</v>
      </c>
      <c r="K2385" s="17" t="s">
        <v>5486</v>
      </c>
      <c r="L2385" s="1">
        <v>44648</v>
      </c>
      <c r="M2385">
        <v>12513.23</v>
      </c>
      <c r="N2385" s="17" t="s">
        <v>437</v>
      </c>
      <c r="O2385">
        <v>213</v>
      </c>
      <c r="P2385" s="17" t="s">
        <v>438</v>
      </c>
      <c r="Q2385">
        <v>0</v>
      </c>
      <c r="R2385" s="17" t="s">
        <v>439</v>
      </c>
      <c r="S2385" s="17" t="s">
        <v>440</v>
      </c>
      <c r="T2385" s="17" t="s">
        <v>438</v>
      </c>
      <c r="U2385">
        <v>0</v>
      </c>
      <c r="V2385">
        <v>0</v>
      </c>
      <c r="W2385" s="17" t="s">
        <v>5487</v>
      </c>
      <c r="X2385" s="17" t="s">
        <v>442</v>
      </c>
      <c r="Y2385">
        <v>0</v>
      </c>
      <c r="Z2385" s="17" t="s">
        <v>486</v>
      </c>
      <c r="AA2385" s="17" t="s">
        <v>443</v>
      </c>
      <c r="AB2385" s="17" t="s">
        <v>444</v>
      </c>
      <c r="AC2385">
        <v>0</v>
      </c>
      <c r="AD2385">
        <v>0</v>
      </c>
      <c r="AE2385">
        <v>0</v>
      </c>
      <c r="AF2385">
        <v>2022</v>
      </c>
      <c r="AG2385" s="1">
        <v>44562</v>
      </c>
      <c r="AH2385" s="1">
        <v>44773</v>
      </c>
      <c r="AI2385" s="1">
        <v>44785</v>
      </c>
      <c r="AJ2385" s="17" t="s">
        <v>34</v>
      </c>
      <c r="AK2385" s="17" t="s">
        <v>35</v>
      </c>
      <c r="AL2385" s="17" t="s">
        <v>10388</v>
      </c>
      <c r="AM2385" s="17">
        <f>MONTH(EMPENHO[[#This Row],[data_empenho]])</f>
        <v>3</v>
      </c>
    </row>
    <row r="2386" spans="1:39" x14ac:dyDescent="0.25">
      <c r="A2386">
        <v>12</v>
      </c>
      <c r="B2386">
        <v>1201</v>
      </c>
      <c r="C2386">
        <v>9</v>
      </c>
      <c r="D2386">
        <v>272</v>
      </c>
      <c r="E2386">
        <v>20</v>
      </c>
      <c r="F2386">
        <v>0</v>
      </c>
      <c r="G2386">
        <v>4</v>
      </c>
      <c r="H2386" s="17" t="s">
        <v>1162</v>
      </c>
      <c r="I2386">
        <v>50</v>
      </c>
      <c r="J2386">
        <v>0</v>
      </c>
      <c r="K2386" s="17" t="s">
        <v>5488</v>
      </c>
      <c r="L2386" s="1">
        <v>44648</v>
      </c>
      <c r="M2386">
        <v>618.36</v>
      </c>
      <c r="N2386" s="17" t="s">
        <v>437</v>
      </c>
      <c r="O2386">
        <v>213</v>
      </c>
      <c r="P2386" s="17" t="s">
        <v>438</v>
      </c>
      <c r="Q2386">
        <v>0</v>
      </c>
      <c r="R2386" s="17" t="s">
        <v>439</v>
      </c>
      <c r="S2386" s="17" t="s">
        <v>440</v>
      </c>
      <c r="T2386" s="17" t="s">
        <v>438</v>
      </c>
      <c r="U2386">
        <v>0</v>
      </c>
      <c r="V2386">
        <v>0</v>
      </c>
      <c r="W2386" s="17" t="s">
        <v>5489</v>
      </c>
      <c r="X2386" s="17" t="s">
        <v>442</v>
      </c>
      <c r="Y2386">
        <v>0</v>
      </c>
      <c r="Z2386" s="17" t="s">
        <v>486</v>
      </c>
      <c r="AA2386" s="17" t="s">
        <v>443</v>
      </c>
      <c r="AB2386" s="17" t="s">
        <v>444</v>
      </c>
      <c r="AC2386">
        <v>0</v>
      </c>
      <c r="AD2386">
        <v>0</v>
      </c>
      <c r="AE2386">
        <v>0</v>
      </c>
      <c r="AF2386">
        <v>2022</v>
      </c>
      <c r="AG2386" s="1">
        <v>44562</v>
      </c>
      <c r="AH2386" s="1">
        <v>44773</v>
      </c>
      <c r="AI2386" s="1">
        <v>44785</v>
      </c>
      <c r="AJ2386" s="17" t="s">
        <v>34</v>
      </c>
      <c r="AK2386" s="17" t="s">
        <v>35</v>
      </c>
      <c r="AL2386" s="17" t="s">
        <v>10388</v>
      </c>
      <c r="AM2386" s="17">
        <f>MONTH(EMPENHO[[#This Row],[data_empenho]])</f>
        <v>3</v>
      </c>
    </row>
    <row r="2387" spans="1:39" x14ac:dyDescent="0.25">
      <c r="A2387">
        <v>12</v>
      </c>
      <c r="B2387">
        <v>1201</v>
      </c>
      <c r="C2387">
        <v>9</v>
      </c>
      <c r="D2387">
        <v>122</v>
      </c>
      <c r="E2387">
        <v>1</v>
      </c>
      <c r="F2387">
        <v>0</v>
      </c>
      <c r="G2387">
        <v>2066</v>
      </c>
      <c r="H2387" s="17" t="s">
        <v>483</v>
      </c>
      <c r="I2387">
        <v>50</v>
      </c>
      <c r="J2387">
        <v>0</v>
      </c>
      <c r="K2387" s="17" t="s">
        <v>5490</v>
      </c>
      <c r="L2387" s="1">
        <v>44648</v>
      </c>
      <c r="M2387">
        <v>600</v>
      </c>
      <c r="N2387" s="17" t="s">
        <v>437</v>
      </c>
      <c r="O2387">
        <v>213</v>
      </c>
      <c r="P2387" s="17" t="s">
        <v>438</v>
      </c>
      <c r="Q2387">
        <v>0</v>
      </c>
      <c r="R2387" s="17" t="s">
        <v>439</v>
      </c>
      <c r="S2387" s="17" t="s">
        <v>440</v>
      </c>
      <c r="T2387" s="17" t="s">
        <v>438</v>
      </c>
      <c r="U2387">
        <v>0</v>
      </c>
      <c r="V2387">
        <v>0</v>
      </c>
      <c r="W2387" s="17" t="s">
        <v>5491</v>
      </c>
      <c r="X2387" s="17" t="s">
        <v>442</v>
      </c>
      <c r="Y2387">
        <v>0</v>
      </c>
      <c r="Z2387" s="17" t="s">
        <v>486</v>
      </c>
      <c r="AA2387" s="17" t="s">
        <v>443</v>
      </c>
      <c r="AB2387" s="17" t="s">
        <v>444</v>
      </c>
      <c r="AC2387">
        <v>0</v>
      </c>
      <c r="AD2387">
        <v>0</v>
      </c>
      <c r="AE2387">
        <v>0</v>
      </c>
      <c r="AF2387">
        <v>2022</v>
      </c>
      <c r="AG2387" s="1">
        <v>44562</v>
      </c>
      <c r="AH2387" s="1">
        <v>44773</v>
      </c>
      <c r="AI2387" s="1">
        <v>44785</v>
      </c>
      <c r="AJ2387" s="17" t="s">
        <v>34</v>
      </c>
      <c r="AK2387" s="17" t="s">
        <v>35</v>
      </c>
      <c r="AL2387" s="17" t="s">
        <v>10388</v>
      </c>
      <c r="AM2387" s="17">
        <f>MONTH(EMPENHO[[#This Row],[data_empenho]])</f>
        <v>3</v>
      </c>
    </row>
    <row r="2388" spans="1:39" x14ac:dyDescent="0.25">
      <c r="A2388">
        <v>8</v>
      </c>
      <c r="B2388">
        <v>801</v>
      </c>
      <c r="C2388">
        <v>10</v>
      </c>
      <c r="D2388">
        <v>301</v>
      </c>
      <c r="E2388">
        <v>6</v>
      </c>
      <c r="F2388">
        <v>0</v>
      </c>
      <c r="G2388">
        <v>2092</v>
      </c>
      <c r="H2388" s="17" t="s">
        <v>1173</v>
      </c>
      <c r="I2388">
        <v>4090</v>
      </c>
      <c r="J2388">
        <v>0</v>
      </c>
      <c r="K2388" s="17" t="s">
        <v>5492</v>
      </c>
      <c r="L2388" s="1">
        <v>44648</v>
      </c>
      <c r="M2388">
        <v>4053.46</v>
      </c>
      <c r="N2388" s="17" t="s">
        <v>437</v>
      </c>
      <c r="O2388">
        <v>213</v>
      </c>
      <c r="P2388" s="17" t="s">
        <v>438</v>
      </c>
      <c r="Q2388">
        <v>0</v>
      </c>
      <c r="R2388" s="17" t="s">
        <v>439</v>
      </c>
      <c r="S2388" s="17" t="s">
        <v>440</v>
      </c>
      <c r="T2388" s="17" t="s">
        <v>438</v>
      </c>
      <c r="U2388">
        <v>0</v>
      </c>
      <c r="V2388">
        <v>0</v>
      </c>
      <c r="W2388" s="17" t="s">
        <v>5328</v>
      </c>
      <c r="X2388" s="17" t="s">
        <v>442</v>
      </c>
      <c r="Y2388">
        <v>0</v>
      </c>
      <c r="Z2388" s="17" t="s">
        <v>486</v>
      </c>
      <c r="AA2388" s="17" t="s">
        <v>443</v>
      </c>
      <c r="AB2388" s="17" t="s">
        <v>444</v>
      </c>
      <c r="AC2388">
        <v>0</v>
      </c>
      <c r="AD2388">
        <v>0</v>
      </c>
      <c r="AE2388">
        <v>0</v>
      </c>
      <c r="AF2388">
        <v>2022</v>
      </c>
      <c r="AG2388" s="1">
        <v>44562</v>
      </c>
      <c r="AH2388" s="1">
        <v>44773</v>
      </c>
      <c r="AI2388" s="1">
        <v>44785</v>
      </c>
      <c r="AJ2388" s="17" t="s">
        <v>34</v>
      </c>
      <c r="AK2388" s="17" t="s">
        <v>35</v>
      </c>
      <c r="AL2388" s="17" t="s">
        <v>10388</v>
      </c>
      <c r="AM2388" s="17">
        <f>MONTH(EMPENHO[[#This Row],[data_empenho]])</f>
        <v>3</v>
      </c>
    </row>
    <row r="2389" spans="1:39" x14ac:dyDescent="0.25">
      <c r="A2389">
        <v>9</v>
      </c>
      <c r="B2389">
        <v>901</v>
      </c>
      <c r="C2389">
        <v>4</v>
      </c>
      <c r="D2389">
        <v>122</v>
      </c>
      <c r="E2389">
        <v>1</v>
      </c>
      <c r="F2389">
        <v>0</v>
      </c>
      <c r="G2389">
        <v>2010</v>
      </c>
      <c r="H2389" s="17" t="s">
        <v>1173</v>
      </c>
      <c r="I2389">
        <v>1</v>
      </c>
      <c r="J2389">
        <v>0</v>
      </c>
      <c r="K2389" s="17" t="s">
        <v>5493</v>
      </c>
      <c r="L2389" s="1">
        <v>44648</v>
      </c>
      <c r="M2389">
        <v>2461.5100000000002</v>
      </c>
      <c r="N2389" s="17" t="s">
        <v>437</v>
      </c>
      <c r="O2389">
        <v>213</v>
      </c>
      <c r="P2389" s="17" t="s">
        <v>438</v>
      </c>
      <c r="Q2389">
        <v>0</v>
      </c>
      <c r="R2389" s="17" t="s">
        <v>439</v>
      </c>
      <c r="S2389" s="17" t="s">
        <v>440</v>
      </c>
      <c r="T2389" s="17" t="s">
        <v>438</v>
      </c>
      <c r="U2389">
        <v>0</v>
      </c>
      <c r="V2389">
        <v>0</v>
      </c>
      <c r="W2389" s="17" t="s">
        <v>5494</v>
      </c>
      <c r="X2389" s="17" t="s">
        <v>442</v>
      </c>
      <c r="Y2389">
        <v>0</v>
      </c>
      <c r="Z2389" s="17" t="s">
        <v>486</v>
      </c>
      <c r="AA2389" s="17" t="s">
        <v>443</v>
      </c>
      <c r="AB2389" s="17" t="s">
        <v>444</v>
      </c>
      <c r="AC2389">
        <v>0</v>
      </c>
      <c r="AD2389">
        <v>0</v>
      </c>
      <c r="AE2389">
        <v>0</v>
      </c>
      <c r="AF2389">
        <v>2022</v>
      </c>
      <c r="AG2389" s="1">
        <v>44562</v>
      </c>
      <c r="AH2389" s="1">
        <v>44773</v>
      </c>
      <c r="AI2389" s="1">
        <v>44785</v>
      </c>
      <c r="AJ2389" s="17" t="s">
        <v>34</v>
      </c>
      <c r="AK2389" s="17" t="s">
        <v>35</v>
      </c>
      <c r="AL2389" s="17" t="s">
        <v>10388</v>
      </c>
      <c r="AM2389" s="17">
        <f>MONTH(EMPENHO[[#This Row],[data_empenho]])</f>
        <v>3</v>
      </c>
    </row>
    <row r="2390" spans="1:39" x14ac:dyDescent="0.25">
      <c r="A2390">
        <v>8</v>
      </c>
      <c r="B2390">
        <v>801</v>
      </c>
      <c r="C2390">
        <v>10</v>
      </c>
      <c r="D2390">
        <v>303</v>
      </c>
      <c r="E2390">
        <v>8</v>
      </c>
      <c r="F2390">
        <v>0</v>
      </c>
      <c r="G2390">
        <v>2100</v>
      </c>
      <c r="H2390" s="17" t="s">
        <v>2422</v>
      </c>
      <c r="I2390">
        <v>4050</v>
      </c>
      <c r="J2390">
        <v>0</v>
      </c>
      <c r="K2390" s="17" t="s">
        <v>5495</v>
      </c>
      <c r="L2390" s="1">
        <v>44648</v>
      </c>
      <c r="M2390">
        <v>7565.52</v>
      </c>
      <c r="N2390" s="17" t="s">
        <v>437</v>
      </c>
      <c r="O2390">
        <v>3954</v>
      </c>
      <c r="P2390" s="17" t="s">
        <v>438</v>
      </c>
      <c r="Q2390">
        <v>0</v>
      </c>
      <c r="R2390" s="17" t="s">
        <v>439</v>
      </c>
      <c r="S2390" s="17" t="s">
        <v>440</v>
      </c>
      <c r="T2390" s="17" t="s">
        <v>438</v>
      </c>
      <c r="U2390">
        <v>0</v>
      </c>
      <c r="V2390">
        <v>0</v>
      </c>
      <c r="W2390" s="17" t="s">
        <v>5496</v>
      </c>
      <c r="X2390" s="17" t="s">
        <v>465</v>
      </c>
      <c r="Y2390">
        <v>1</v>
      </c>
      <c r="Z2390" s="17" t="s">
        <v>443</v>
      </c>
      <c r="AA2390" s="17" t="s">
        <v>443</v>
      </c>
      <c r="AB2390" s="17" t="s">
        <v>444</v>
      </c>
      <c r="AC2390">
        <v>0</v>
      </c>
      <c r="AD2390">
        <v>0</v>
      </c>
      <c r="AE2390">
        <v>0</v>
      </c>
      <c r="AF2390">
        <v>2022</v>
      </c>
      <c r="AG2390" s="1">
        <v>44562</v>
      </c>
      <c r="AH2390" s="1">
        <v>44773</v>
      </c>
      <c r="AI2390" s="1">
        <v>44785</v>
      </c>
      <c r="AJ2390" s="17" t="s">
        <v>34</v>
      </c>
      <c r="AK2390" s="17" t="s">
        <v>35</v>
      </c>
      <c r="AL2390" s="17" t="s">
        <v>10388</v>
      </c>
      <c r="AM2390" s="17">
        <f>MONTH(EMPENHO[[#This Row],[data_empenho]])</f>
        <v>3</v>
      </c>
    </row>
    <row r="2391" spans="1:39" x14ac:dyDescent="0.25">
      <c r="A2391">
        <v>8</v>
      </c>
      <c r="B2391">
        <v>801</v>
      </c>
      <c r="C2391">
        <v>10</v>
      </c>
      <c r="D2391">
        <v>301</v>
      </c>
      <c r="E2391">
        <v>6</v>
      </c>
      <c r="F2391">
        <v>0</v>
      </c>
      <c r="G2391">
        <v>2105</v>
      </c>
      <c r="H2391" s="17" t="s">
        <v>445</v>
      </c>
      <c r="I2391">
        <v>40</v>
      </c>
      <c r="J2391">
        <v>0</v>
      </c>
      <c r="K2391" s="17" t="s">
        <v>5497</v>
      </c>
      <c r="L2391" s="1">
        <v>44648</v>
      </c>
      <c r="M2391">
        <v>2.78</v>
      </c>
      <c r="N2391" s="17" t="s">
        <v>437</v>
      </c>
      <c r="O2391">
        <v>4876</v>
      </c>
      <c r="P2391" s="17" t="s">
        <v>438</v>
      </c>
      <c r="Q2391">
        <v>0</v>
      </c>
      <c r="R2391" s="17" t="s">
        <v>439</v>
      </c>
      <c r="S2391" s="17" t="s">
        <v>440</v>
      </c>
      <c r="T2391" s="17" t="s">
        <v>438</v>
      </c>
      <c r="U2391">
        <v>0</v>
      </c>
      <c r="V2391">
        <v>0</v>
      </c>
      <c r="W2391" s="17" t="s">
        <v>5498</v>
      </c>
      <c r="X2391" s="17" t="s">
        <v>442</v>
      </c>
      <c r="Y2391">
        <v>1</v>
      </c>
      <c r="Z2391" s="17" t="s">
        <v>443</v>
      </c>
      <c r="AA2391" s="17" t="s">
        <v>443</v>
      </c>
      <c r="AB2391" s="17" t="s">
        <v>444</v>
      </c>
      <c r="AC2391">
        <v>0</v>
      </c>
      <c r="AD2391">
        <v>0</v>
      </c>
      <c r="AE2391">
        <v>0</v>
      </c>
      <c r="AF2391">
        <v>2022</v>
      </c>
      <c r="AG2391" s="1">
        <v>44562</v>
      </c>
      <c r="AH2391" s="1">
        <v>44773</v>
      </c>
      <c r="AI2391" s="1">
        <v>44785</v>
      </c>
      <c r="AJ2391" s="17" t="s">
        <v>34</v>
      </c>
      <c r="AK2391" s="17" t="s">
        <v>35</v>
      </c>
      <c r="AL2391" s="17" t="s">
        <v>10388</v>
      </c>
      <c r="AM2391" s="17">
        <f>MONTH(EMPENHO[[#This Row],[data_empenho]])</f>
        <v>3</v>
      </c>
    </row>
    <row r="2392" spans="1:39" x14ac:dyDescent="0.25">
      <c r="A2392">
        <v>8</v>
      </c>
      <c r="B2392">
        <v>801</v>
      </c>
      <c r="C2392">
        <v>10</v>
      </c>
      <c r="D2392">
        <v>301</v>
      </c>
      <c r="E2392">
        <v>6</v>
      </c>
      <c r="F2392">
        <v>0</v>
      </c>
      <c r="G2392">
        <v>2105</v>
      </c>
      <c r="H2392" s="17" t="s">
        <v>445</v>
      </c>
      <c r="I2392">
        <v>40</v>
      </c>
      <c r="J2392">
        <v>0</v>
      </c>
      <c r="K2392" s="17" t="s">
        <v>5499</v>
      </c>
      <c r="L2392" s="1">
        <v>44648</v>
      </c>
      <c r="M2392">
        <v>47.5</v>
      </c>
      <c r="N2392" s="17" t="s">
        <v>437</v>
      </c>
      <c r="O2392">
        <v>4876</v>
      </c>
      <c r="P2392" s="17" t="s">
        <v>438</v>
      </c>
      <c r="Q2392">
        <v>0</v>
      </c>
      <c r="R2392" s="17" t="s">
        <v>439</v>
      </c>
      <c r="S2392" s="17" t="s">
        <v>440</v>
      </c>
      <c r="T2392" s="17" t="s">
        <v>438</v>
      </c>
      <c r="U2392">
        <v>0</v>
      </c>
      <c r="V2392">
        <v>0</v>
      </c>
      <c r="W2392" s="17" t="s">
        <v>5500</v>
      </c>
      <c r="X2392" s="17" t="s">
        <v>442</v>
      </c>
      <c r="Y2392">
        <v>0</v>
      </c>
      <c r="Z2392" s="17" t="s">
        <v>450</v>
      </c>
      <c r="AA2392" s="17" t="s">
        <v>443</v>
      </c>
      <c r="AB2392" s="17" t="s">
        <v>444</v>
      </c>
      <c r="AC2392">
        <v>0</v>
      </c>
      <c r="AD2392">
        <v>0</v>
      </c>
      <c r="AE2392">
        <v>0</v>
      </c>
      <c r="AF2392">
        <v>2022</v>
      </c>
      <c r="AG2392" s="1">
        <v>44562</v>
      </c>
      <c r="AH2392" s="1">
        <v>44773</v>
      </c>
      <c r="AI2392" s="1">
        <v>44785</v>
      </c>
      <c r="AJ2392" s="17" t="s">
        <v>34</v>
      </c>
      <c r="AK2392" s="17" t="s">
        <v>35</v>
      </c>
      <c r="AL2392" s="17" t="s">
        <v>10388</v>
      </c>
      <c r="AM2392" s="17">
        <f>MONTH(EMPENHO[[#This Row],[data_empenho]])</f>
        <v>3</v>
      </c>
    </row>
    <row r="2393" spans="1:39" x14ac:dyDescent="0.25">
      <c r="A2393">
        <v>10</v>
      </c>
      <c r="B2393">
        <v>1001</v>
      </c>
      <c r="C2393">
        <v>4</v>
      </c>
      <c r="D2393">
        <v>122</v>
      </c>
      <c r="E2393">
        <v>1</v>
      </c>
      <c r="F2393">
        <v>0</v>
      </c>
      <c r="G2393">
        <v>2050</v>
      </c>
      <c r="H2393" s="17" t="s">
        <v>779</v>
      </c>
      <c r="I2393">
        <v>1</v>
      </c>
      <c r="J2393">
        <v>0</v>
      </c>
      <c r="K2393" s="17" t="s">
        <v>5501</v>
      </c>
      <c r="L2393" s="1">
        <v>44648</v>
      </c>
      <c r="M2393">
        <v>462</v>
      </c>
      <c r="N2393" s="17" t="s">
        <v>437</v>
      </c>
      <c r="O2393">
        <v>5044</v>
      </c>
      <c r="P2393" s="17" t="s">
        <v>438</v>
      </c>
      <c r="Q2393">
        <v>0</v>
      </c>
      <c r="R2393" s="17" t="s">
        <v>439</v>
      </c>
      <c r="S2393" s="17" t="s">
        <v>440</v>
      </c>
      <c r="T2393" s="17" t="s">
        <v>438</v>
      </c>
      <c r="U2393">
        <v>0</v>
      </c>
      <c r="V2393">
        <v>0</v>
      </c>
      <c r="W2393" s="17" t="s">
        <v>5502</v>
      </c>
      <c r="X2393" s="17" t="s">
        <v>465</v>
      </c>
      <c r="Y2393">
        <v>1</v>
      </c>
      <c r="Z2393" s="17" t="s">
        <v>443</v>
      </c>
      <c r="AA2393" s="17" t="s">
        <v>443</v>
      </c>
      <c r="AB2393" s="17" t="s">
        <v>444</v>
      </c>
      <c r="AC2393">
        <v>0</v>
      </c>
      <c r="AD2393">
        <v>0</v>
      </c>
      <c r="AE2393">
        <v>0</v>
      </c>
      <c r="AF2393">
        <v>2022</v>
      </c>
      <c r="AG2393" s="1">
        <v>44562</v>
      </c>
      <c r="AH2393" s="1">
        <v>44773</v>
      </c>
      <c r="AI2393" s="1">
        <v>44785</v>
      </c>
      <c r="AJ2393" s="17" t="s">
        <v>34</v>
      </c>
      <c r="AK2393" s="17" t="s">
        <v>35</v>
      </c>
      <c r="AL2393" s="17" t="s">
        <v>10388</v>
      </c>
      <c r="AM2393" s="17">
        <f>MONTH(EMPENHO[[#This Row],[data_empenho]])</f>
        <v>3</v>
      </c>
    </row>
    <row r="2394" spans="1:39" x14ac:dyDescent="0.25">
      <c r="A2394">
        <v>10</v>
      </c>
      <c r="B2394">
        <v>1001</v>
      </c>
      <c r="C2394">
        <v>4</v>
      </c>
      <c r="D2394">
        <v>122</v>
      </c>
      <c r="E2394">
        <v>1</v>
      </c>
      <c r="F2394">
        <v>0</v>
      </c>
      <c r="G2394">
        <v>2050</v>
      </c>
      <c r="H2394" s="17" t="s">
        <v>779</v>
      </c>
      <c r="I2394">
        <v>1</v>
      </c>
      <c r="J2394">
        <v>0</v>
      </c>
      <c r="K2394" s="17" t="s">
        <v>5501</v>
      </c>
      <c r="L2394" s="1">
        <v>44680</v>
      </c>
      <c r="M2394">
        <v>-10</v>
      </c>
      <c r="N2394" s="17" t="s">
        <v>451</v>
      </c>
      <c r="O2394">
        <v>5044</v>
      </c>
      <c r="P2394" s="17" t="s">
        <v>438</v>
      </c>
      <c r="Q2394">
        <v>0</v>
      </c>
      <c r="R2394" s="17" t="s">
        <v>439</v>
      </c>
      <c r="S2394" s="17" t="s">
        <v>440</v>
      </c>
      <c r="T2394" s="17" t="s">
        <v>438</v>
      </c>
      <c r="U2394">
        <v>0</v>
      </c>
      <c r="V2394">
        <v>0</v>
      </c>
      <c r="W2394" s="17" t="s">
        <v>5964</v>
      </c>
      <c r="X2394" s="17" t="s">
        <v>465</v>
      </c>
      <c r="Y2394">
        <v>1</v>
      </c>
      <c r="Z2394" s="17" t="s">
        <v>443</v>
      </c>
      <c r="AA2394" s="17" t="s">
        <v>443</v>
      </c>
      <c r="AB2394" s="17" t="s">
        <v>444</v>
      </c>
      <c r="AC2394">
        <v>0</v>
      </c>
      <c r="AD2394">
        <v>0</v>
      </c>
      <c r="AE2394">
        <v>0</v>
      </c>
      <c r="AF2394">
        <v>2022</v>
      </c>
      <c r="AG2394" s="1">
        <v>44562</v>
      </c>
      <c r="AH2394" s="1">
        <v>44773</v>
      </c>
      <c r="AI2394" s="1">
        <v>44785</v>
      </c>
      <c r="AJ2394" s="17" t="s">
        <v>34</v>
      </c>
      <c r="AK2394" s="17" t="s">
        <v>35</v>
      </c>
      <c r="AL2394" s="17" t="s">
        <v>10388</v>
      </c>
      <c r="AM2394" s="17">
        <f>MONTH(EMPENHO[[#This Row],[data_empenho]])</f>
        <v>4</v>
      </c>
    </row>
    <row r="2395" spans="1:39" x14ac:dyDescent="0.25">
      <c r="A2395">
        <v>10</v>
      </c>
      <c r="B2395">
        <v>1004</v>
      </c>
      <c r="C2395">
        <v>17</v>
      </c>
      <c r="D2395">
        <v>511</v>
      </c>
      <c r="E2395">
        <v>12</v>
      </c>
      <c r="F2395">
        <v>0</v>
      </c>
      <c r="G2395">
        <v>2059</v>
      </c>
      <c r="H2395" s="17" t="s">
        <v>698</v>
      </c>
      <c r="I2395">
        <v>1</v>
      </c>
      <c r="J2395">
        <v>0</v>
      </c>
      <c r="K2395" s="17" t="s">
        <v>5503</v>
      </c>
      <c r="L2395" s="1">
        <v>44648</v>
      </c>
      <c r="M2395">
        <v>174</v>
      </c>
      <c r="N2395" s="17" t="s">
        <v>437</v>
      </c>
      <c r="O2395">
        <v>7798</v>
      </c>
      <c r="P2395" s="17" t="s">
        <v>438</v>
      </c>
      <c r="Q2395">
        <v>0</v>
      </c>
      <c r="R2395" s="17" t="s">
        <v>439</v>
      </c>
      <c r="S2395" s="17" t="s">
        <v>440</v>
      </c>
      <c r="T2395" s="17" t="s">
        <v>438</v>
      </c>
      <c r="U2395">
        <v>0</v>
      </c>
      <c r="V2395">
        <v>0</v>
      </c>
      <c r="W2395" s="17" t="s">
        <v>5504</v>
      </c>
      <c r="X2395" s="17" t="s">
        <v>465</v>
      </c>
      <c r="Y2395">
        <v>1</v>
      </c>
      <c r="Z2395" s="17" t="s">
        <v>443</v>
      </c>
      <c r="AA2395" s="17" t="s">
        <v>443</v>
      </c>
      <c r="AB2395" s="17" t="s">
        <v>444</v>
      </c>
      <c r="AC2395">
        <v>0</v>
      </c>
      <c r="AD2395">
        <v>0</v>
      </c>
      <c r="AE2395">
        <v>0</v>
      </c>
      <c r="AF2395">
        <v>2022</v>
      </c>
      <c r="AG2395" s="1">
        <v>44562</v>
      </c>
      <c r="AH2395" s="1">
        <v>44773</v>
      </c>
      <c r="AI2395" s="1">
        <v>44785</v>
      </c>
      <c r="AJ2395" s="17" t="s">
        <v>34</v>
      </c>
      <c r="AK2395" s="17" t="s">
        <v>35</v>
      </c>
      <c r="AL2395" s="17" t="s">
        <v>10388</v>
      </c>
      <c r="AM2395" s="17">
        <f>MONTH(EMPENHO[[#This Row],[data_empenho]])</f>
        <v>3</v>
      </c>
    </row>
    <row r="2396" spans="1:39" x14ac:dyDescent="0.25">
      <c r="A2396">
        <v>5</v>
      </c>
      <c r="B2396">
        <v>502</v>
      </c>
      <c r="C2396">
        <v>12</v>
      </c>
      <c r="D2396">
        <v>782</v>
      </c>
      <c r="E2396">
        <v>2</v>
      </c>
      <c r="F2396">
        <v>0</v>
      </c>
      <c r="G2396">
        <v>2035</v>
      </c>
      <c r="H2396" s="17" t="s">
        <v>860</v>
      </c>
      <c r="I2396">
        <v>20</v>
      </c>
      <c r="J2396">
        <v>0</v>
      </c>
      <c r="K2396" s="17" t="s">
        <v>5505</v>
      </c>
      <c r="L2396" s="1">
        <v>44648</v>
      </c>
      <c r="M2396">
        <v>960</v>
      </c>
      <c r="N2396" s="17" t="s">
        <v>437</v>
      </c>
      <c r="O2396">
        <v>5349</v>
      </c>
      <c r="P2396" s="17" t="s">
        <v>438</v>
      </c>
      <c r="Q2396">
        <v>0</v>
      </c>
      <c r="R2396" s="17" t="s">
        <v>439</v>
      </c>
      <c r="S2396" s="17" t="s">
        <v>440</v>
      </c>
      <c r="T2396" s="17" t="s">
        <v>438</v>
      </c>
      <c r="U2396">
        <v>0</v>
      </c>
      <c r="V2396">
        <v>0</v>
      </c>
      <c r="W2396" s="17" t="s">
        <v>5506</v>
      </c>
      <c r="X2396" s="17" t="s">
        <v>465</v>
      </c>
      <c r="Y2396">
        <v>1</v>
      </c>
      <c r="Z2396" s="17" t="s">
        <v>443</v>
      </c>
      <c r="AA2396" s="17" t="s">
        <v>443</v>
      </c>
      <c r="AB2396" s="17" t="s">
        <v>444</v>
      </c>
      <c r="AC2396">
        <v>0</v>
      </c>
      <c r="AD2396">
        <v>0</v>
      </c>
      <c r="AE2396">
        <v>0</v>
      </c>
      <c r="AF2396">
        <v>2022</v>
      </c>
      <c r="AG2396" s="1">
        <v>44562</v>
      </c>
      <c r="AH2396" s="1">
        <v>44773</v>
      </c>
      <c r="AI2396" s="1">
        <v>44785</v>
      </c>
      <c r="AJ2396" s="17" t="s">
        <v>34</v>
      </c>
      <c r="AK2396" s="17" t="s">
        <v>35</v>
      </c>
      <c r="AL2396" s="17" t="s">
        <v>10388</v>
      </c>
      <c r="AM2396" s="17">
        <f>MONTH(EMPENHO[[#This Row],[data_empenho]])</f>
        <v>3</v>
      </c>
    </row>
    <row r="2397" spans="1:39" x14ac:dyDescent="0.25">
      <c r="A2397">
        <v>2</v>
      </c>
      <c r="B2397">
        <v>201</v>
      </c>
      <c r="C2397">
        <v>4</v>
      </c>
      <c r="D2397">
        <v>122</v>
      </c>
      <c r="E2397">
        <v>1</v>
      </c>
      <c r="F2397">
        <v>0</v>
      </c>
      <c r="G2397">
        <v>2078</v>
      </c>
      <c r="H2397" s="17" t="s">
        <v>3507</v>
      </c>
      <c r="I2397">
        <v>1</v>
      </c>
      <c r="J2397">
        <v>0</v>
      </c>
      <c r="K2397" s="17" t="s">
        <v>5507</v>
      </c>
      <c r="L2397" s="1">
        <v>44648</v>
      </c>
      <c r="M2397">
        <v>88</v>
      </c>
      <c r="N2397" s="17" t="s">
        <v>437</v>
      </c>
      <c r="O2397">
        <v>6315</v>
      </c>
      <c r="P2397" s="17" t="s">
        <v>438</v>
      </c>
      <c r="Q2397">
        <v>0</v>
      </c>
      <c r="R2397" s="17" t="s">
        <v>439</v>
      </c>
      <c r="S2397" s="17" t="s">
        <v>440</v>
      </c>
      <c r="T2397" s="17" t="s">
        <v>438</v>
      </c>
      <c r="U2397">
        <v>0</v>
      </c>
      <c r="V2397">
        <v>0</v>
      </c>
      <c r="W2397" s="17" t="s">
        <v>5508</v>
      </c>
      <c r="X2397" s="17" t="s">
        <v>465</v>
      </c>
      <c r="Y2397">
        <v>1</v>
      </c>
      <c r="Z2397" s="17" t="s">
        <v>443</v>
      </c>
      <c r="AA2397" s="17" t="s">
        <v>443</v>
      </c>
      <c r="AB2397" s="17" t="s">
        <v>444</v>
      </c>
      <c r="AC2397">
        <v>0</v>
      </c>
      <c r="AD2397">
        <v>0</v>
      </c>
      <c r="AE2397">
        <v>0</v>
      </c>
      <c r="AF2397">
        <v>2022</v>
      </c>
      <c r="AG2397" s="1">
        <v>44562</v>
      </c>
      <c r="AH2397" s="1">
        <v>44773</v>
      </c>
      <c r="AI2397" s="1">
        <v>44785</v>
      </c>
      <c r="AJ2397" s="17" t="s">
        <v>34</v>
      </c>
      <c r="AK2397" s="17" t="s">
        <v>35</v>
      </c>
      <c r="AL2397" s="17" t="s">
        <v>10388</v>
      </c>
      <c r="AM2397" s="17">
        <f>MONTH(EMPENHO[[#This Row],[data_empenho]])</f>
        <v>3</v>
      </c>
    </row>
    <row r="2398" spans="1:39" x14ac:dyDescent="0.25">
      <c r="A2398">
        <v>8</v>
      </c>
      <c r="B2398">
        <v>801</v>
      </c>
      <c r="C2398">
        <v>10</v>
      </c>
      <c r="D2398">
        <v>301</v>
      </c>
      <c r="E2398">
        <v>6</v>
      </c>
      <c r="F2398">
        <v>0</v>
      </c>
      <c r="G2398">
        <v>2089</v>
      </c>
      <c r="H2398" s="17" t="s">
        <v>981</v>
      </c>
      <c r="I2398">
        <v>40</v>
      </c>
      <c r="J2398">
        <v>0</v>
      </c>
      <c r="K2398" s="17" t="s">
        <v>5509</v>
      </c>
      <c r="L2398" s="1">
        <v>44648</v>
      </c>
      <c r="M2398">
        <v>220</v>
      </c>
      <c r="N2398" s="17" t="s">
        <v>437</v>
      </c>
      <c r="O2398">
        <v>678</v>
      </c>
      <c r="P2398" s="17" t="s">
        <v>438</v>
      </c>
      <c r="Q2398">
        <v>0</v>
      </c>
      <c r="R2398" s="17" t="s">
        <v>480</v>
      </c>
      <c r="S2398" s="17" t="s">
        <v>653</v>
      </c>
      <c r="T2398" s="17" t="s">
        <v>438</v>
      </c>
      <c r="U2398">
        <v>19</v>
      </c>
      <c r="V2398">
        <v>2021</v>
      </c>
      <c r="W2398" s="17" t="s">
        <v>5510</v>
      </c>
      <c r="X2398" s="17" t="s">
        <v>482</v>
      </c>
      <c r="Y2398">
        <v>7</v>
      </c>
      <c r="Z2398" s="17" t="s">
        <v>443</v>
      </c>
      <c r="AA2398" s="17" t="s">
        <v>443</v>
      </c>
      <c r="AB2398" s="17" t="s">
        <v>444</v>
      </c>
      <c r="AC2398">
        <v>0</v>
      </c>
      <c r="AD2398">
        <v>0</v>
      </c>
      <c r="AE2398">
        <v>0</v>
      </c>
      <c r="AF2398">
        <v>2022</v>
      </c>
      <c r="AG2398" s="1">
        <v>44562</v>
      </c>
      <c r="AH2398" s="1">
        <v>44773</v>
      </c>
      <c r="AI2398" s="1">
        <v>44785</v>
      </c>
      <c r="AJ2398" s="17" t="s">
        <v>34</v>
      </c>
      <c r="AK2398" s="17" t="s">
        <v>35</v>
      </c>
      <c r="AL2398" s="17" t="s">
        <v>10388</v>
      </c>
      <c r="AM2398" s="17">
        <f>MONTH(EMPENHO[[#This Row],[data_empenho]])</f>
        <v>3</v>
      </c>
    </row>
    <row r="2399" spans="1:39" x14ac:dyDescent="0.25">
      <c r="A2399">
        <v>3</v>
      </c>
      <c r="B2399">
        <v>301</v>
      </c>
      <c r="C2399">
        <v>4</v>
      </c>
      <c r="D2399">
        <v>122</v>
      </c>
      <c r="E2399">
        <v>1</v>
      </c>
      <c r="F2399">
        <v>0</v>
      </c>
      <c r="G2399">
        <v>2068</v>
      </c>
      <c r="H2399" s="17" t="s">
        <v>594</v>
      </c>
      <c r="I2399">
        <v>1</v>
      </c>
      <c r="J2399">
        <v>0</v>
      </c>
      <c r="K2399" s="17" t="s">
        <v>5511</v>
      </c>
      <c r="L2399" s="1">
        <v>44648</v>
      </c>
      <c r="M2399">
        <v>6200</v>
      </c>
      <c r="N2399" s="17" t="s">
        <v>437</v>
      </c>
      <c r="O2399">
        <v>7128</v>
      </c>
      <c r="P2399" s="17" t="s">
        <v>438</v>
      </c>
      <c r="Q2399">
        <v>0</v>
      </c>
      <c r="R2399" s="17" t="s">
        <v>439</v>
      </c>
      <c r="S2399" s="17" t="s">
        <v>440</v>
      </c>
      <c r="T2399" s="17" t="s">
        <v>438</v>
      </c>
      <c r="U2399">
        <v>54</v>
      </c>
      <c r="V2399">
        <v>2022</v>
      </c>
      <c r="W2399" s="17" t="s">
        <v>5512</v>
      </c>
      <c r="X2399" s="17" t="s">
        <v>465</v>
      </c>
      <c r="Y2399">
        <v>1</v>
      </c>
      <c r="Z2399" s="17" t="s">
        <v>443</v>
      </c>
      <c r="AA2399" s="17" t="s">
        <v>443</v>
      </c>
      <c r="AB2399" s="17" t="s">
        <v>444</v>
      </c>
      <c r="AC2399">
        <v>0</v>
      </c>
      <c r="AD2399">
        <v>0</v>
      </c>
      <c r="AE2399">
        <v>0</v>
      </c>
      <c r="AF2399">
        <v>2022</v>
      </c>
      <c r="AG2399" s="1">
        <v>44562</v>
      </c>
      <c r="AH2399" s="1">
        <v>44773</v>
      </c>
      <c r="AI2399" s="1">
        <v>44785</v>
      </c>
      <c r="AJ2399" s="17" t="s">
        <v>34</v>
      </c>
      <c r="AK2399" s="17" t="s">
        <v>35</v>
      </c>
      <c r="AL2399" s="17" t="s">
        <v>10388</v>
      </c>
      <c r="AM2399" s="17">
        <f>MONTH(EMPENHO[[#This Row],[data_empenho]])</f>
        <v>3</v>
      </c>
    </row>
    <row r="2400" spans="1:39" x14ac:dyDescent="0.25">
      <c r="A2400">
        <v>9</v>
      </c>
      <c r="B2400">
        <v>904</v>
      </c>
      <c r="C2400">
        <v>8</v>
      </c>
      <c r="D2400">
        <v>243</v>
      </c>
      <c r="E2400">
        <v>11</v>
      </c>
      <c r="F2400">
        <v>0</v>
      </c>
      <c r="G2400">
        <v>2107</v>
      </c>
      <c r="H2400" s="17" t="s">
        <v>478</v>
      </c>
      <c r="I2400">
        <v>1</v>
      </c>
      <c r="J2400">
        <v>0</v>
      </c>
      <c r="K2400" s="17" t="s">
        <v>5513</v>
      </c>
      <c r="L2400" s="1">
        <v>44648</v>
      </c>
      <c r="M2400">
        <v>1150.5</v>
      </c>
      <c r="N2400" s="17" t="s">
        <v>437</v>
      </c>
      <c r="O2400">
        <v>8264</v>
      </c>
      <c r="P2400" s="17" t="s">
        <v>438</v>
      </c>
      <c r="Q2400">
        <v>0</v>
      </c>
      <c r="R2400" s="17" t="s">
        <v>480</v>
      </c>
      <c r="S2400" s="17" t="s">
        <v>653</v>
      </c>
      <c r="T2400" s="17" t="s">
        <v>438</v>
      </c>
      <c r="U2400">
        <v>56</v>
      </c>
      <c r="V2400">
        <v>2021</v>
      </c>
      <c r="W2400" s="17" t="s">
        <v>5514</v>
      </c>
      <c r="X2400" s="17" t="s">
        <v>482</v>
      </c>
      <c r="Y2400">
        <v>7</v>
      </c>
      <c r="Z2400" s="17" t="s">
        <v>443</v>
      </c>
      <c r="AA2400" s="17" t="s">
        <v>443</v>
      </c>
      <c r="AB2400" s="17" t="s">
        <v>444</v>
      </c>
      <c r="AC2400">
        <v>0</v>
      </c>
      <c r="AD2400">
        <v>0</v>
      </c>
      <c r="AE2400">
        <v>0</v>
      </c>
      <c r="AF2400">
        <v>2022</v>
      </c>
      <c r="AG2400" s="1">
        <v>44562</v>
      </c>
      <c r="AH2400" s="1">
        <v>44773</v>
      </c>
      <c r="AI2400" s="1">
        <v>44785</v>
      </c>
      <c r="AJ2400" s="17" t="s">
        <v>34</v>
      </c>
      <c r="AK2400" s="17" t="s">
        <v>35</v>
      </c>
      <c r="AL2400" s="17" t="s">
        <v>10388</v>
      </c>
      <c r="AM2400" s="17">
        <f>MONTH(EMPENHO[[#This Row],[data_empenho]])</f>
        <v>3</v>
      </c>
    </row>
    <row r="2401" spans="1:39" x14ac:dyDescent="0.25">
      <c r="A2401">
        <v>9</v>
      </c>
      <c r="B2401">
        <v>902</v>
      </c>
      <c r="C2401">
        <v>8</v>
      </c>
      <c r="D2401">
        <v>244</v>
      </c>
      <c r="E2401">
        <v>11</v>
      </c>
      <c r="F2401">
        <v>0</v>
      </c>
      <c r="G2401">
        <v>2016</v>
      </c>
      <c r="H2401" s="17" t="s">
        <v>478</v>
      </c>
      <c r="I2401">
        <v>1038</v>
      </c>
      <c r="J2401">
        <v>0</v>
      </c>
      <c r="K2401" s="17" t="s">
        <v>5515</v>
      </c>
      <c r="L2401" s="1">
        <v>44648</v>
      </c>
      <c r="M2401">
        <v>1380.6</v>
      </c>
      <c r="N2401" s="17" t="s">
        <v>437</v>
      </c>
      <c r="O2401">
        <v>8264</v>
      </c>
      <c r="P2401" s="17" t="s">
        <v>438</v>
      </c>
      <c r="Q2401">
        <v>0</v>
      </c>
      <c r="R2401" s="17" t="s">
        <v>480</v>
      </c>
      <c r="S2401" s="17" t="s">
        <v>653</v>
      </c>
      <c r="T2401" s="17" t="s">
        <v>438</v>
      </c>
      <c r="U2401">
        <v>56</v>
      </c>
      <c r="V2401">
        <v>2021</v>
      </c>
      <c r="W2401" s="17" t="s">
        <v>5516</v>
      </c>
      <c r="X2401" s="17" t="s">
        <v>482</v>
      </c>
      <c r="Y2401">
        <v>7</v>
      </c>
      <c r="Z2401" s="17" t="s">
        <v>443</v>
      </c>
      <c r="AA2401" s="17" t="s">
        <v>443</v>
      </c>
      <c r="AB2401" s="17" t="s">
        <v>444</v>
      </c>
      <c r="AC2401">
        <v>0</v>
      </c>
      <c r="AD2401">
        <v>0</v>
      </c>
      <c r="AE2401">
        <v>0</v>
      </c>
      <c r="AF2401">
        <v>2022</v>
      </c>
      <c r="AG2401" s="1">
        <v>44562</v>
      </c>
      <c r="AH2401" s="1">
        <v>44773</v>
      </c>
      <c r="AI2401" s="1">
        <v>44785</v>
      </c>
      <c r="AJ2401" s="17" t="s">
        <v>34</v>
      </c>
      <c r="AK2401" s="17" t="s">
        <v>35</v>
      </c>
      <c r="AL2401" s="17" t="s">
        <v>10388</v>
      </c>
      <c r="AM2401" s="17">
        <f>MONTH(EMPENHO[[#This Row],[data_empenho]])</f>
        <v>3</v>
      </c>
    </row>
    <row r="2402" spans="1:39" x14ac:dyDescent="0.25">
      <c r="A2402">
        <v>5</v>
      </c>
      <c r="B2402">
        <v>502</v>
      </c>
      <c r="C2402">
        <v>12</v>
      </c>
      <c r="D2402">
        <v>365</v>
      </c>
      <c r="E2402">
        <v>2</v>
      </c>
      <c r="F2402">
        <v>0</v>
      </c>
      <c r="G2402">
        <v>2033</v>
      </c>
      <c r="H2402" s="17" t="s">
        <v>2355</v>
      </c>
      <c r="I2402">
        <v>20</v>
      </c>
      <c r="J2402">
        <v>0</v>
      </c>
      <c r="K2402" s="17" t="s">
        <v>5517</v>
      </c>
      <c r="L2402" s="1">
        <v>44648</v>
      </c>
      <c r="M2402">
        <v>199.6</v>
      </c>
      <c r="N2402" s="17" t="s">
        <v>437</v>
      </c>
      <c r="O2402">
        <v>7849</v>
      </c>
      <c r="P2402" s="17" t="s">
        <v>438</v>
      </c>
      <c r="Q2402">
        <v>0</v>
      </c>
      <c r="R2402" s="17" t="s">
        <v>439</v>
      </c>
      <c r="S2402" s="17" t="s">
        <v>440</v>
      </c>
      <c r="T2402" s="17" t="s">
        <v>438</v>
      </c>
      <c r="U2402">
        <v>52</v>
      </c>
      <c r="V2402">
        <v>2022</v>
      </c>
      <c r="W2402" s="17" t="s">
        <v>5518</v>
      </c>
      <c r="X2402" s="17" t="s">
        <v>465</v>
      </c>
      <c r="Y2402">
        <v>1</v>
      </c>
      <c r="Z2402" s="17" t="s">
        <v>443</v>
      </c>
      <c r="AA2402" s="17" t="s">
        <v>443</v>
      </c>
      <c r="AB2402" s="17" t="s">
        <v>444</v>
      </c>
      <c r="AC2402">
        <v>0</v>
      </c>
      <c r="AD2402">
        <v>0</v>
      </c>
      <c r="AE2402">
        <v>0</v>
      </c>
      <c r="AF2402">
        <v>2022</v>
      </c>
      <c r="AG2402" s="1">
        <v>44562</v>
      </c>
      <c r="AH2402" s="1">
        <v>44773</v>
      </c>
      <c r="AI2402" s="1">
        <v>44785</v>
      </c>
      <c r="AJ2402" s="17" t="s">
        <v>34</v>
      </c>
      <c r="AK2402" s="17" t="s">
        <v>35</v>
      </c>
      <c r="AL2402" s="17" t="s">
        <v>10388</v>
      </c>
      <c r="AM2402" s="17">
        <f>MONTH(EMPENHO[[#This Row],[data_empenho]])</f>
        <v>3</v>
      </c>
    </row>
    <row r="2403" spans="1:39" x14ac:dyDescent="0.25">
      <c r="A2403">
        <v>5</v>
      </c>
      <c r="B2403">
        <v>502</v>
      </c>
      <c r="C2403">
        <v>12</v>
      </c>
      <c r="D2403">
        <v>365</v>
      </c>
      <c r="E2403">
        <v>2</v>
      </c>
      <c r="F2403">
        <v>0</v>
      </c>
      <c r="G2403">
        <v>2033</v>
      </c>
      <c r="H2403" s="17" t="s">
        <v>2355</v>
      </c>
      <c r="I2403">
        <v>20</v>
      </c>
      <c r="J2403">
        <v>0</v>
      </c>
      <c r="K2403" s="17" t="s">
        <v>5517</v>
      </c>
      <c r="L2403" s="1">
        <v>44655</v>
      </c>
      <c r="M2403">
        <v>-42.57</v>
      </c>
      <c r="N2403" s="17" t="s">
        <v>451</v>
      </c>
      <c r="O2403">
        <v>7849</v>
      </c>
      <c r="P2403" s="17" t="s">
        <v>438</v>
      </c>
      <c r="Q2403">
        <v>0</v>
      </c>
      <c r="R2403" s="17" t="s">
        <v>439</v>
      </c>
      <c r="S2403" s="17" t="s">
        <v>440</v>
      </c>
      <c r="T2403" s="17" t="s">
        <v>438</v>
      </c>
      <c r="U2403">
        <v>52</v>
      </c>
      <c r="V2403">
        <v>2022</v>
      </c>
      <c r="W2403" s="17" t="s">
        <v>5965</v>
      </c>
      <c r="X2403" s="17" t="s">
        <v>465</v>
      </c>
      <c r="Y2403">
        <v>1</v>
      </c>
      <c r="Z2403" s="17" t="s">
        <v>443</v>
      </c>
      <c r="AA2403" s="17" t="s">
        <v>443</v>
      </c>
      <c r="AB2403" s="17" t="s">
        <v>444</v>
      </c>
      <c r="AC2403">
        <v>0</v>
      </c>
      <c r="AD2403">
        <v>0</v>
      </c>
      <c r="AE2403">
        <v>0</v>
      </c>
      <c r="AF2403">
        <v>2022</v>
      </c>
      <c r="AG2403" s="1">
        <v>44562</v>
      </c>
      <c r="AH2403" s="1">
        <v>44773</v>
      </c>
      <c r="AI2403" s="1">
        <v>44785</v>
      </c>
      <c r="AJ2403" s="17" t="s">
        <v>34</v>
      </c>
      <c r="AK2403" s="17" t="s">
        <v>35</v>
      </c>
      <c r="AL2403" s="17" t="s">
        <v>10388</v>
      </c>
      <c r="AM2403" s="17">
        <f>MONTH(EMPENHO[[#This Row],[data_empenho]])</f>
        <v>4</v>
      </c>
    </row>
    <row r="2404" spans="1:39" x14ac:dyDescent="0.25">
      <c r="A2404">
        <v>5</v>
      </c>
      <c r="B2404">
        <v>502</v>
      </c>
      <c r="C2404">
        <v>12</v>
      </c>
      <c r="D2404">
        <v>365</v>
      </c>
      <c r="E2404">
        <v>2</v>
      </c>
      <c r="F2404">
        <v>0</v>
      </c>
      <c r="G2404">
        <v>2033</v>
      </c>
      <c r="H2404" s="17" t="s">
        <v>2355</v>
      </c>
      <c r="I2404">
        <v>1003</v>
      </c>
      <c r="J2404">
        <v>0</v>
      </c>
      <c r="K2404" s="17" t="s">
        <v>5519</v>
      </c>
      <c r="L2404" s="1">
        <v>44648</v>
      </c>
      <c r="M2404">
        <v>2906.6</v>
      </c>
      <c r="N2404" s="17" t="s">
        <v>437</v>
      </c>
      <c r="O2404">
        <v>7849</v>
      </c>
      <c r="P2404" s="17" t="s">
        <v>438</v>
      </c>
      <c r="Q2404">
        <v>0</v>
      </c>
      <c r="R2404" s="17" t="s">
        <v>439</v>
      </c>
      <c r="S2404" s="17" t="s">
        <v>440</v>
      </c>
      <c r="T2404" s="17" t="s">
        <v>438</v>
      </c>
      <c r="U2404">
        <v>52</v>
      </c>
      <c r="V2404">
        <v>2022</v>
      </c>
      <c r="W2404" s="17" t="s">
        <v>5520</v>
      </c>
      <c r="X2404" s="17" t="s">
        <v>465</v>
      </c>
      <c r="Y2404">
        <v>1</v>
      </c>
      <c r="Z2404" s="17" t="s">
        <v>443</v>
      </c>
      <c r="AA2404" s="17" t="s">
        <v>443</v>
      </c>
      <c r="AB2404" s="17" t="s">
        <v>444</v>
      </c>
      <c r="AC2404">
        <v>0</v>
      </c>
      <c r="AD2404">
        <v>0</v>
      </c>
      <c r="AE2404">
        <v>0</v>
      </c>
      <c r="AF2404">
        <v>2022</v>
      </c>
      <c r="AG2404" s="1">
        <v>44562</v>
      </c>
      <c r="AH2404" s="1">
        <v>44773</v>
      </c>
      <c r="AI2404" s="1">
        <v>44785</v>
      </c>
      <c r="AJ2404" s="17" t="s">
        <v>34</v>
      </c>
      <c r="AK2404" s="17" t="s">
        <v>35</v>
      </c>
      <c r="AL2404" s="17" t="s">
        <v>10388</v>
      </c>
      <c r="AM2404" s="17">
        <f>MONTH(EMPENHO[[#This Row],[data_empenho]])</f>
        <v>3</v>
      </c>
    </row>
    <row r="2405" spans="1:39" x14ac:dyDescent="0.25">
      <c r="A2405">
        <v>8</v>
      </c>
      <c r="B2405">
        <v>801</v>
      </c>
      <c r="C2405">
        <v>10</v>
      </c>
      <c r="D2405">
        <v>301</v>
      </c>
      <c r="E2405">
        <v>6</v>
      </c>
      <c r="F2405">
        <v>0</v>
      </c>
      <c r="G2405">
        <v>2105</v>
      </c>
      <c r="H2405" s="17" t="s">
        <v>641</v>
      </c>
      <c r="I2405">
        <v>40</v>
      </c>
      <c r="J2405">
        <v>0</v>
      </c>
      <c r="K2405" s="17" t="s">
        <v>5521</v>
      </c>
      <c r="L2405" s="1">
        <v>44649</v>
      </c>
      <c r="M2405">
        <v>2000</v>
      </c>
      <c r="N2405" s="17" t="s">
        <v>437</v>
      </c>
      <c r="O2405">
        <v>321</v>
      </c>
      <c r="P2405" s="17" t="s">
        <v>438</v>
      </c>
      <c r="Q2405">
        <v>0</v>
      </c>
      <c r="R2405" s="17" t="s">
        <v>439</v>
      </c>
      <c r="S2405" s="17" t="s">
        <v>440</v>
      </c>
      <c r="T2405" s="17" t="s">
        <v>438</v>
      </c>
      <c r="U2405">
        <v>0</v>
      </c>
      <c r="V2405">
        <v>0</v>
      </c>
      <c r="W2405" s="17" t="s">
        <v>5522</v>
      </c>
      <c r="X2405" s="17" t="s">
        <v>442</v>
      </c>
      <c r="Y2405">
        <v>6</v>
      </c>
      <c r="Z2405" s="17" t="s">
        <v>443</v>
      </c>
      <c r="AA2405" s="17" t="s">
        <v>443</v>
      </c>
      <c r="AB2405" s="17" t="s">
        <v>444</v>
      </c>
      <c r="AC2405">
        <v>0</v>
      </c>
      <c r="AD2405">
        <v>0</v>
      </c>
      <c r="AE2405">
        <v>0</v>
      </c>
      <c r="AF2405">
        <v>2022</v>
      </c>
      <c r="AG2405" s="1">
        <v>44562</v>
      </c>
      <c r="AH2405" s="1">
        <v>44773</v>
      </c>
      <c r="AI2405" s="1">
        <v>44785</v>
      </c>
      <c r="AJ2405" s="17" t="s">
        <v>34</v>
      </c>
      <c r="AK2405" s="17" t="s">
        <v>35</v>
      </c>
      <c r="AL2405" s="17" t="s">
        <v>10388</v>
      </c>
      <c r="AM2405" s="17">
        <f>MONTH(EMPENHO[[#This Row],[data_empenho]])</f>
        <v>3</v>
      </c>
    </row>
    <row r="2406" spans="1:39" x14ac:dyDescent="0.25">
      <c r="A2406">
        <v>5</v>
      </c>
      <c r="B2406">
        <v>504</v>
      </c>
      <c r="C2406">
        <v>27</v>
      </c>
      <c r="D2406">
        <v>812</v>
      </c>
      <c r="E2406">
        <v>3</v>
      </c>
      <c r="F2406">
        <v>0</v>
      </c>
      <c r="G2406">
        <v>2043</v>
      </c>
      <c r="H2406" s="17" t="s">
        <v>2370</v>
      </c>
      <c r="I2406">
        <v>1</v>
      </c>
      <c r="J2406">
        <v>0</v>
      </c>
      <c r="K2406" s="17" t="s">
        <v>5523</v>
      </c>
      <c r="L2406" s="1">
        <v>44649</v>
      </c>
      <c r="M2406">
        <v>800</v>
      </c>
      <c r="N2406" s="17" t="s">
        <v>437</v>
      </c>
      <c r="O2406">
        <v>8415</v>
      </c>
      <c r="P2406" s="17" t="s">
        <v>438</v>
      </c>
      <c r="Q2406">
        <v>0</v>
      </c>
      <c r="R2406" s="17" t="s">
        <v>439</v>
      </c>
      <c r="S2406" s="17" t="s">
        <v>440</v>
      </c>
      <c r="T2406" s="17" t="s">
        <v>438</v>
      </c>
      <c r="U2406">
        <v>0</v>
      </c>
      <c r="V2406">
        <v>0</v>
      </c>
      <c r="W2406" s="17" t="s">
        <v>5524</v>
      </c>
      <c r="X2406" s="17" t="s">
        <v>465</v>
      </c>
      <c r="Y2406">
        <v>1</v>
      </c>
      <c r="Z2406" s="17" t="s">
        <v>443</v>
      </c>
      <c r="AA2406" s="17" t="s">
        <v>443</v>
      </c>
      <c r="AB2406" s="17" t="s">
        <v>444</v>
      </c>
      <c r="AC2406">
        <v>0</v>
      </c>
      <c r="AD2406">
        <v>0</v>
      </c>
      <c r="AE2406">
        <v>0</v>
      </c>
      <c r="AF2406">
        <v>2022</v>
      </c>
      <c r="AG2406" s="1">
        <v>44562</v>
      </c>
      <c r="AH2406" s="1">
        <v>44773</v>
      </c>
      <c r="AI2406" s="1">
        <v>44785</v>
      </c>
      <c r="AJ2406" s="17" t="s">
        <v>34</v>
      </c>
      <c r="AK2406" s="17" t="s">
        <v>35</v>
      </c>
      <c r="AL2406" s="17" t="s">
        <v>10388</v>
      </c>
      <c r="AM2406" s="17">
        <f>MONTH(EMPENHO[[#This Row],[data_empenho]])</f>
        <v>3</v>
      </c>
    </row>
    <row r="2407" spans="1:39" x14ac:dyDescent="0.25">
      <c r="A2407">
        <v>9</v>
      </c>
      <c r="B2407">
        <v>902</v>
      </c>
      <c r="C2407">
        <v>8</v>
      </c>
      <c r="D2407">
        <v>243</v>
      </c>
      <c r="E2407">
        <v>11</v>
      </c>
      <c r="F2407">
        <v>0</v>
      </c>
      <c r="G2407">
        <v>2014</v>
      </c>
      <c r="H2407" s="17" t="s">
        <v>981</v>
      </c>
      <c r="I2407">
        <v>1</v>
      </c>
      <c r="J2407">
        <v>0</v>
      </c>
      <c r="K2407" s="17" t="s">
        <v>5525</v>
      </c>
      <c r="L2407" s="1">
        <v>44649</v>
      </c>
      <c r="M2407">
        <v>220</v>
      </c>
      <c r="N2407" s="17" t="s">
        <v>437</v>
      </c>
      <c r="O2407">
        <v>678</v>
      </c>
      <c r="P2407" s="17" t="s">
        <v>438</v>
      </c>
      <c r="Q2407">
        <v>0</v>
      </c>
      <c r="R2407" s="17" t="s">
        <v>480</v>
      </c>
      <c r="S2407" s="17" t="s">
        <v>653</v>
      </c>
      <c r="T2407" s="17" t="s">
        <v>438</v>
      </c>
      <c r="U2407">
        <v>19</v>
      </c>
      <c r="V2407">
        <v>2021</v>
      </c>
      <c r="W2407" s="17" t="s">
        <v>5526</v>
      </c>
      <c r="X2407" s="17" t="s">
        <v>482</v>
      </c>
      <c r="Y2407">
        <v>7</v>
      </c>
      <c r="Z2407" s="17" t="s">
        <v>443</v>
      </c>
      <c r="AA2407" s="17" t="s">
        <v>443</v>
      </c>
      <c r="AB2407" s="17" t="s">
        <v>444</v>
      </c>
      <c r="AC2407">
        <v>0</v>
      </c>
      <c r="AD2407">
        <v>0</v>
      </c>
      <c r="AE2407">
        <v>0</v>
      </c>
      <c r="AF2407">
        <v>2022</v>
      </c>
      <c r="AG2407" s="1">
        <v>44562</v>
      </c>
      <c r="AH2407" s="1">
        <v>44773</v>
      </c>
      <c r="AI2407" s="1">
        <v>44785</v>
      </c>
      <c r="AJ2407" s="17" t="s">
        <v>34</v>
      </c>
      <c r="AK2407" s="17" t="s">
        <v>35</v>
      </c>
      <c r="AL2407" s="17" t="s">
        <v>10388</v>
      </c>
      <c r="AM2407" s="17">
        <f>MONTH(EMPENHO[[#This Row],[data_empenho]])</f>
        <v>3</v>
      </c>
    </row>
    <row r="2408" spans="1:39" x14ac:dyDescent="0.25">
      <c r="A2408">
        <v>7</v>
      </c>
      <c r="B2408">
        <v>702</v>
      </c>
      <c r="C2408">
        <v>15</v>
      </c>
      <c r="D2408">
        <v>451</v>
      </c>
      <c r="E2408">
        <v>17</v>
      </c>
      <c r="F2408">
        <v>0</v>
      </c>
      <c r="G2408">
        <v>2002</v>
      </c>
      <c r="H2408" s="17" t="s">
        <v>828</v>
      </c>
      <c r="I2408">
        <v>1</v>
      </c>
      <c r="J2408">
        <v>0</v>
      </c>
      <c r="K2408" s="17" t="s">
        <v>5527</v>
      </c>
      <c r="L2408" s="1">
        <v>44649</v>
      </c>
      <c r="M2408">
        <v>3805</v>
      </c>
      <c r="N2408" s="17" t="s">
        <v>437</v>
      </c>
      <c r="O2408">
        <v>7417</v>
      </c>
      <c r="P2408" s="17" t="s">
        <v>438</v>
      </c>
      <c r="Q2408">
        <v>0</v>
      </c>
      <c r="R2408" s="17" t="s">
        <v>439</v>
      </c>
      <c r="S2408" s="17" t="s">
        <v>440</v>
      </c>
      <c r="T2408" s="17" t="s">
        <v>438</v>
      </c>
      <c r="U2408">
        <v>57</v>
      </c>
      <c r="V2408">
        <v>2022</v>
      </c>
      <c r="W2408" s="17" t="s">
        <v>5528</v>
      </c>
      <c r="X2408" s="17" t="s">
        <v>465</v>
      </c>
      <c r="Y2408">
        <v>1</v>
      </c>
      <c r="Z2408" s="17" t="s">
        <v>443</v>
      </c>
      <c r="AA2408" s="17" t="s">
        <v>443</v>
      </c>
      <c r="AB2408" s="17" t="s">
        <v>444</v>
      </c>
      <c r="AC2408">
        <v>0</v>
      </c>
      <c r="AD2408">
        <v>0</v>
      </c>
      <c r="AE2408">
        <v>0</v>
      </c>
      <c r="AF2408">
        <v>2022</v>
      </c>
      <c r="AG2408" s="1">
        <v>44562</v>
      </c>
      <c r="AH2408" s="1">
        <v>44773</v>
      </c>
      <c r="AI2408" s="1">
        <v>44785</v>
      </c>
      <c r="AJ2408" s="17" t="s">
        <v>34</v>
      </c>
      <c r="AK2408" s="17" t="s">
        <v>35</v>
      </c>
      <c r="AL2408" s="17" t="s">
        <v>10388</v>
      </c>
      <c r="AM2408" s="17">
        <f>MONTH(EMPENHO[[#This Row],[data_empenho]])</f>
        <v>3</v>
      </c>
    </row>
    <row r="2409" spans="1:39" x14ac:dyDescent="0.25">
      <c r="A2409">
        <v>7</v>
      </c>
      <c r="B2409">
        <v>702</v>
      </c>
      <c r="C2409">
        <v>15</v>
      </c>
      <c r="D2409">
        <v>451</v>
      </c>
      <c r="E2409">
        <v>17</v>
      </c>
      <c r="F2409">
        <v>0</v>
      </c>
      <c r="G2409">
        <v>2002</v>
      </c>
      <c r="H2409" s="17" t="s">
        <v>860</v>
      </c>
      <c r="I2409">
        <v>1</v>
      </c>
      <c r="J2409">
        <v>0</v>
      </c>
      <c r="K2409" s="17" t="s">
        <v>5529</v>
      </c>
      <c r="L2409" s="1">
        <v>44649</v>
      </c>
      <c r="M2409">
        <v>800</v>
      </c>
      <c r="N2409" s="17" t="s">
        <v>437</v>
      </c>
      <c r="O2409">
        <v>7417</v>
      </c>
      <c r="P2409" s="17" t="s">
        <v>438</v>
      </c>
      <c r="Q2409">
        <v>0</v>
      </c>
      <c r="R2409" s="17" t="s">
        <v>439</v>
      </c>
      <c r="S2409" s="17" t="s">
        <v>440</v>
      </c>
      <c r="T2409" s="17" t="s">
        <v>438</v>
      </c>
      <c r="U2409">
        <v>57</v>
      </c>
      <c r="V2409">
        <v>2022</v>
      </c>
      <c r="W2409" s="17" t="s">
        <v>5530</v>
      </c>
      <c r="X2409" s="17" t="s">
        <v>465</v>
      </c>
      <c r="Y2409">
        <v>1</v>
      </c>
      <c r="Z2409" s="17" t="s">
        <v>443</v>
      </c>
      <c r="AA2409" s="17" t="s">
        <v>443</v>
      </c>
      <c r="AB2409" s="17" t="s">
        <v>444</v>
      </c>
      <c r="AC2409">
        <v>0</v>
      </c>
      <c r="AD2409">
        <v>0</v>
      </c>
      <c r="AE2409">
        <v>0</v>
      </c>
      <c r="AF2409">
        <v>2022</v>
      </c>
      <c r="AG2409" s="1">
        <v>44562</v>
      </c>
      <c r="AH2409" s="1">
        <v>44773</v>
      </c>
      <c r="AI2409" s="1">
        <v>44785</v>
      </c>
      <c r="AJ2409" s="17" t="s">
        <v>34</v>
      </c>
      <c r="AK2409" s="17" t="s">
        <v>35</v>
      </c>
      <c r="AL2409" s="17" t="s">
        <v>10388</v>
      </c>
      <c r="AM2409" s="17">
        <f>MONTH(EMPENHO[[#This Row],[data_empenho]])</f>
        <v>3</v>
      </c>
    </row>
    <row r="2410" spans="1:39" x14ac:dyDescent="0.25">
      <c r="A2410">
        <v>12</v>
      </c>
      <c r="B2410">
        <v>1201</v>
      </c>
      <c r="C2410">
        <v>9</v>
      </c>
      <c r="D2410">
        <v>122</v>
      </c>
      <c r="E2410">
        <v>1</v>
      </c>
      <c r="F2410">
        <v>0</v>
      </c>
      <c r="G2410">
        <v>2066</v>
      </c>
      <c r="H2410" s="17" t="s">
        <v>779</v>
      </c>
      <c r="I2410">
        <v>50</v>
      </c>
      <c r="J2410">
        <v>0</v>
      </c>
      <c r="K2410" s="17" t="s">
        <v>5531</v>
      </c>
      <c r="L2410" s="1">
        <v>44649</v>
      </c>
      <c r="M2410">
        <v>7500</v>
      </c>
      <c r="N2410" s="17" t="s">
        <v>437</v>
      </c>
      <c r="O2410">
        <v>8240</v>
      </c>
      <c r="P2410" s="17" t="s">
        <v>438</v>
      </c>
      <c r="Q2410">
        <v>0</v>
      </c>
      <c r="R2410" s="17" t="s">
        <v>439</v>
      </c>
      <c r="S2410" s="17" t="s">
        <v>440</v>
      </c>
      <c r="T2410" s="17" t="s">
        <v>438</v>
      </c>
      <c r="U2410">
        <v>51</v>
      </c>
      <c r="V2410">
        <v>2022</v>
      </c>
      <c r="W2410" s="17" t="s">
        <v>5532</v>
      </c>
      <c r="X2410" s="17" t="s">
        <v>465</v>
      </c>
      <c r="Y2410">
        <v>1</v>
      </c>
      <c r="Z2410" s="17" t="s">
        <v>443</v>
      </c>
      <c r="AA2410" s="17" t="s">
        <v>443</v>
      </c>
      <c r="AB2410" s="17" t="s">
        <v>444</v>
      </c>
      <c r="AC2410">
        <v>0</v>
      </c>
      <c r="AD2410">
        <v>0</v>
      </c>
      <c r="AE2410">
        <v>0</v>
      </c>
      <c r="AF2410">
        <v>2022</v>
      </c>
      <c r="AG2410" s="1">
        <v>44562</v>
      </c>
      <c r="AH2410" s="1">
        <v>44773</v>
      </c>
      <c r="AI2410" s="1">
        <v>44785</v>
      </c>
      <c r="AJ2410" s="17" t="s">
        <v>34</v>
      </c>
      <c r="AK2410" s="17" t="s">
        <v>35</v>
      </c>
      <c r="AL2410" s="17" t="s">
        <v>10388</v>
      </c>
      <c r="AM2410" s="17">
        <f>MONTH(EMPENHO[[#This Row],[data_empenho]])</f>
        <v>3</v>
      </c>
    </row>
    <row r="2411" spans="1:39" x14ac:dyDescent="0.25">
      <c r="A2411">
        <v>8</v>
      </c>
      <c r="B2411">
        <v>801</v>
      </c>
      <c r="C2411">
        <v>10</v>
      </c>
      <c r="D2411">
        <v>303</v>
      </c>
      <c r="E2411">
        <v>8</v>
      </c>
      <c r="F2411">
        <v>0</v>
      </c>
      <c r="G2411">
        <v>2101</v>
      </c>
      <c r="H2411" s="17" t="s">
        <v>1060</v>
      </c>
      <c r="I2411">
        <v>40</v>
      </c>
      <c r="J2411">
        <v>0</v>
      </c>
      <c r="K2411" s="17" t="s">
        <v>5533</v>
      </c>
      <c r="L2411" s="1">
        <v>44649</v>
      </c>
      <c r="M2411">
        <v>300</v>
      </c>
      <c r="N2411" s="17" t="s">
        <v>437</v>
      </c>
      <c r="O2411">
        <v>8215</v>
      </c>
      <c r="P2411" s="17" t="s">
        <v>438</v>
      </c>
      <c r="Q2411">
        <v>0</v>
      </c>
      <c r="R2411" s="17" t="s">
        <v>439</v>
      </c>
      <c r="S2411" s="17" t="s">
        <v>440</v>
      </c>
      <c r="T2411" s="17" t="s">
        <v>438</v>
      </c>
      <c r="U2411">
        <v>0</v>
      </c>
      <c r="V2411">
        <v>0</v>
      </c>
      <c r="W2411" s="17" t="s">
        <v>5534</v>
      </c>
      <c r="X2411" s="17" t="s">
        <v>465</v>
      </c>
      <c r="Y2411">
        <v>1</v>
      </c>
      <c r="Z2411" s="17" t="s">
        <v>443</v>
      </c>
      <c r="AA2411" s="17" t="s">
        <v>443</v>
      </c>
      <c r="AB2411" s="17" t="s">
        <v>444</v>
      </c>
      <c r="AC2411">
        <v>0</v>
      </c>
      <c r="AD2411">
        <v>0</v>
      </c>
      <c r="AE2411">
        <v>0</v>
      </c>
      <c r="AF2411">
        <v>2022</v>
      </c>
      <c r="AG2411" s="1">
        <v>44562</v>
      </c>
      <c r="AH2411" s="1">
        <v>44773</v>
      </c>
      <c r="AI2411" s="1">
        <v>44785</v>
      </c>
      <c r="AJ2411" s="17" t="s">
        <v>34</v>
      </c>
      <c r="AK2411" s="17" t="s">
        <v>35</v>
      </c>
      <c r="AL2411" s="17" t="s">
        <v>10388</v>
      </c>
      <c r="AM2411" s="17">
        <f>MONTH(EMPENHO[[#This Row],[data_empenho]])</f>
        <v>3</v>
      </c>
    </row>
    <row r="2412" spans="1:39" x14ac:dyDescent="0.25">
      <c r="A2412">
        <v>6</v>
      </c>
      <c r="B2412">
        <v>603</v>
      </c>
      <c r="C2412">
        <v>26</v>
      </c>
      <c r="D2412">
        <v>782</v>
      </c>
      <c r="E2412">
        <v>17</v>
      </c>
      <c r="F2412">
        <v>0</v>
      </c>
      <c r="G2412">
        <v>2073</v>
      </c>
      <c r="H2412" s="17" t="s">
        <v>860</v>
      </c>
      <c r="I2412">
        <v>1</v>
      </c>
      <c r="J2412">
        <v>0</v>
      </c>
      <c r="K2412" s="17" t="s">
        <v>5535</v>
      </c>
      <c r="L2412" s="1">
        <v>44649</v>
      </c>
      <c r="M2412">
        <v>100</v>
      </c>
      <c r="N2412" s="17" t="s">
        <v>437</v>
      </c>
      <c r="O2412">
        <v>5619</v>
      </c>
      <c r="P2412" s="17" t="s">
        <v>438</v>
      </c>
      <c r="Q2412">
        <v>0</v>
      </c>
      <c r="R2412" s="17" t="s">
        <v>439</v>
      </c>
      <c r="S2412" s="17" t="s">
        <v>440</v>
      </c>
      <c r="T2412" s="17" t="s">
        <v>438</v>
      </c>
      <c r="U2412">
        <v>0</v>
      </c>
      <c r="V2412">
        <v>0</v>
      </c>
      <c r="W2412" s="17" t="s">
        <v>5536</v>
      </c>
      <c r="X2412" s="17" t="s">
        <v>465</v>
      </c>
      <c r="Y2412">
        <v>1</v>
      </c>
      <c r="Z2412" s="17" t="s">
        <v>443</v>
      </c>
      <c r="AA2412" s="17" t="s">
        <v>443</v>
      </c>
      <c r="AB2412" s="17" t="s">
        <v>444</v>
      </c>
      <c r="AC2412">
        <v>0</v>
      </c>
      <c r="AD2412">
        <v>0</v>
      </c>
      <c r="AE2412">
        <v>0</v>
      </c>
      <c r="AF2412">
        <v>2022</v>
      </c>
      <c r="AG2412" s="1">
        <v>44562</v>
      </c>
      <c r="AH2412" s="1">
        <v>44773</v>
      </c>
      <c r="AI2412" s="1">
        <v>44785</v>
      </c>
      <c r="AJ2412" s="17" t="s">
        <v>34</v>
      </c>
      <c r="AK2412" s="17" t="s">
        <v>35</v>
      </c>
      <c r="AL2412" s="17" t="s">
        <v>10388</v>
      </c>
      <c r="AM2412" s="17">
        <f>MONTH(EMPENHO[[#This Row],[data_empenho]])</f>
        <v>3</v>
      </c>
    </row>
    <row r="2413" spans="1:39" x14ac:dyDescent="0.25">
      <c r="A2413">
        <v>6</v>
      </c>
      <c r="B2413">
        <v>603</v>
      </c>
      <c r="C2413">
        <v>26</v>
      </c>
      <c r="D2413">
        <v>782</v>
      </c>
      <c r="E2413">
        <v>17</v>
      </c>
      <c r="F2413">
        <v>0</v>
      </c>
      <c r="G2413">
        <v>2073</v>
      </c>
      <c r="H2413" s="17" t="s">
        <v>828</v>
      </c>
      <c r="I2413">
        <v>1</v>
      </c>
      <c r="J2413">
        <v>0</v>
      </c>
      <c r="K2413" s="17" t="s">
        <v>5537</v>
      </c>
      <c r="L2413" s="1">
        <v>44649</v>
      </c>
      <c r="M2413">
        <v>510</v>
      </c>
      <c r="N2413" s="17" t="s">
        <v>437</v>
      </c>
      <c r="O2413">
        <v>5619</v>
      </c>
      <c r="P2413" s="17" t="s">
        <v>438</v>
      </c>
      <c r="Q2413">
        <v>0</v>
      </c>
      <c r="R2413" s="17" t="s">
        <v>439</v>
      </c>
      <c r="S2413" s="17" t="s">
        <v>440</v>
      </c>
      <c r="T2413" s="17" t="s">
        <v>438</v>
      </c>
      <c r="U2413">
        <v>0</v>
      </c>
      <c r="V2413">
        <v>0</v>
      </c>
      <c r="W2413" s="17" t="s">
        <v>5538</v>
      </c>
      <c r="X2413" s="17" t="s">
        <v>465</v>
      </c>
      <c r="Y2413">
        <v>1</v>
      </c>
      <c r="Z2413" s="17" t="s">
        <v>443</v>
      </c>
      <c r="AA2413" s="17" t="s">
        <v>443</v>
      </c>
      <c r="AB2413" s="17" t="s">
        <v>444</v>
      </c>
      <c r="AC2413">
        <v>0</v>
      </c>
      <c r="AD2413">
        <v>0</v>
      </c>
      <c r="AE2413">
        <v>0</v>
      </c>
      <c r="AF2413">
        <v>2022</v>
      </c>
      <c r="AG2413" s="1">
        <v>44562</v>
      </c>
      <c r="AH2413" s="1">
        <v>44773</v>
      </c>
      <c r="AI2413" s="1">
        <v>44785</v>
      </c>
      <c r="AJ2413" s="17" t="s">
        <v>34</v>
      </c>
      <c r="AK2413" s="17" t="s">
        <v>35</v>
      </c>
      <c r="AL2413" s="17" t="s">
        <v>10388</v>
      </c>
      <c r="AM2413" s="17">
        <f>MONTH(EMPENHO[[#This Row],[data_empenho]])</f>
        <v>3</v>
      </c>
    </row>
    <row r="2414" spans="1:39" x14ac:dyDescent="0.25">
      <c r="A2414">
        <v>6</v>
      </c>
      <c r="B2414">
        <v>603</v>
      </c>
      <c r="C2414">
        <v>26</v>
      </c>
      <c r="D2414">
        <v>782</v>
      </c>
      <c r="E2414">
        <v>17</v>
      </c>
      <c r="F2414">
        <v>0</v>
      </c>
      <c r="G2414">
        <v>2073</v>
      </c>
      <c r="H2414" s="17" t="s">
        <v>828</v>
      </c>
      <c r="I2414">
        <v>1</v>
      </c>
      <c r="J2414">
        <v>0</v>
      </c>
      <c r="K2414" s="17" t="s">
        <v>5539</v>
      </c>
      <c r="L2414" s="1">
        <v>44649</v>
      </c>
      <c r="M2414">
        <v>210</v>
      </c>
      <c r="N2414" s="17" t="s">
        <v>437</v>
      </c>
      <c r="O2414">
        <v>3923</v>
      </c>
      <c r="P2414" s="17" t="s">
        <v>438</v>
      </c>
      <c r="Q2414">
        <v>0</v>
      </c>
      <c r="R2414" s="17" t="s">
        <v>439</v>
      </c>
      <c r="S2414" s="17" t="s">
        <v>440</v>
      </c>
      <c r="T2414" s="17" t="s">
        <v>438</v>
      </c>
      <c r="U2414">
        <v>0</v>
      </c>
      <c r="V2414">
        <v>0</v>
      </c>
      <c r="W2414" s="17" t="s">
        <v>5540</v>
      </c>
      <c r="X2414" s="17" t="s">
        <v>465</v>
      </c>
      <c r="Y2414">
        <v>1</v>
      </c>
      <c r="Z2414" s="17" t="s">
        <v>443</v>
      </c>
      <c r="AA2414" s="17" t="s">
        <v>443</v>
      </c>
      <c r="AB2414" s="17" t="s">
        <v>444</v>
      </c>
      <c r="AC2414">
        <v>0</v>
      </c>
      <c r="AD2414">
        <v>0</v>
      </c>
      <c r="AE2414">
        <v>0</v>
      </c>
      <c r="AF2414">
        <v>2022</v>
      </c>
      <c r="AG2414" s="1">
        <v>44562</v>
      </c>
      <c r="AH2414" s="1">
        <v>44773</v>
      </c>
      <c r="AI2414" s="1">
        <v>44785</v>
      </c>
      <c r="AJ2414" s="17" t="s">
        <v>34</v>
      </c>
      <c r="AK2414" s="17" t="s">
        <v>35</v>
      </c>
      <c r="AL2414" s="17" t="s">
        <v>10388</v>
      </c>
      <c r="AM2414" s="17">
        <f>MONTH(EMPENHO[[#This Row],[data_empenho]])</f>
        <v>3</v>
      </c>
    </row>
    <row r="2415" spans="1:39" x14ac:dyDescent="0.25">
      <c r="A2415">
        <v>6</v>
      </c>
      <c r="B2415">
        <v>603</v>
      </c>
      <c r="C2415">
        <v>26</v>
      </c>
      <c r="D2415">
        <v>782</v>
      </c>
      <c r="E2415">
        <v>17</v>
      </c>
      <c r="F2415">
        <v>0</v>
      </c>
      <c r="G2415">
        <v>2073</v>
      </c>
      <c r="H2415" s="17" t="s">
        <v>698</v>
      </c>
      <c r="I2415">
        <v>1</v>
      </c>
      <c r="J2415">
        <v>0</v>
      </c>
      <c r="K2415" s="17" t="s">
        <v>5541</v>
      </c>
      <c r="L2415" s="1">
        <v>44649</v>
      </c>
      <c r="M2415">
        <v>283</v>
      </c>
      <c r="N2415" s="17" t="s">
        <v>437</v>
      </c>
      <c r="O2415">
        <v>4298</v>
      </c>
      <c r="P2415" s="17" t="s">
        <v>438</v>
      </c>
      <c r="Q2415">
        <v>0</v>
      </c>
      <c r="R2415" s="17" t="s">
        <v>439</v>
      </c>
      <c r="S2415" s="17" t="s">
        <v>440</v>
      </c>
      <c r="T2415" s="17" t="s">
        <v>438</v>
      </c>
      <c r="U2415">
        <v>0</v>
      </c>
      <c r="V2415">
        <v>0</v>
      </c>
      <c r="W2415" s="17" t="s">
        <v>5542</v>
      </c>
      <c r="X2415" s="17" t="s">
        <v>465</v>
      </c>
      <c r="Y2415">
        <v>1</v>
      </c>
      <c r="Z2415" s="17" t="s">
        <v>443</v>
      </c>
      <c r="AA2415" s="17" t="s">
        <v>443</v>
      </c>
      <c r="AB2415" s="17" t="s">
        <v>444</v>
      </c>
      <c r="AC2415">
        <v>0</v>
      </c>
      <c r="AD2415">
        <v>0</v>
      </c>
      <c r="AE2415">
        <v>0</v>
      </c>
      <c r="AF2415">
        <v>2022</v>
      </c>
      <c r="AG2415" s="1">
        <v>44562</v>
      </c>
      <c r="AH2415" s="1">
        <v>44773</v>
      </c>
      <c r="AI2415" s="1">
        <v>44785</v>
      </c>
      <c r="AJ2415" s="17" t="s">
        <v>34</v>
      </c>
      <c r="AK2415" s="17" t="s">
        <v>35</v>
      </c>
      <c r="AL2415" s="17" t="s">
        <v>10388</v>
      </c>
      <c r="AM2415" s="17">
        <f>MONTH(EMPENHO[[#This Row],[data_empenho]])</f>
        <v>3</v>
      </c>
    </row>
    <row r="2416" spans="1:39" x14ac:dyDescent="0.25">
      <c r="A2416">
        <v>3</v>
      </c>
      <c r="B2416">
        <v>301</v>
      </c>
      <c r="C2416">
        <v>4</v>
      </c>
      <c r="D2416">
        <v>122</v>
      </c>
      <c r="E2416">
        <v>1</v>
      </c>
      <c r="F2416">
        <v>0</v>
      </c>
      <c r="G2416">
        <v>2068</v>
      </c>
      <c r="H2416" s="17" t="s">
        <v>2107</v>
      </c>
      <c r="I2416">
        <v>1</v>
      </c>
      <c r="J2416">
        <v>0</v>
      </c>
      <c r="K2416" s="17" t="s">
        <v>5543</v>
      </c>
      <c r="L2416" s="1">
        <v>44649</v>
      </c>
      <c r="M2416">
        <v>184</v>
      </c>
      <c r="N2416" s="17" t="s">
        <v>437</v>
      </c>
      <c r="O2416">
        <v>7781</v>
      </c>
      <c r="P2416" s="17" t="s">
        <v>438</v>
      </c>
      <c r="Q2416">
        <v>0</v>
      </c>
      <c r="R2416" s="17" t="s">
        <v>439</v>
      </c>
      <c r="S2416" s="17" t="s">
        <v>440</v>
      </c>
      <c r="T2416" s="17" t="s">
        <v>438</v>
      </c>
      <c r="U2416">
        <v>0</v>
      </c>
      <c r="V2416">
        <v>0</v>
      </c>
      <c r="W2416" s="17" t="s">
        <v>5544</v>
      </c>
      <c r="X2416" s="17" t="s">
        <v>465</v>
      </c>
      <c r="Y2416">
        <v>1</v>
      </c>
      <c r="Z2416" s="17" t="s">
        <v>443</v>
      </c>
      <c r="AA2416" s="17" t="s">
        <v>443</v>
      </c>
      <c r="AB2416" s="17" t="s">
        <v>444</v>
      </c>
      <c r="AC2416">
        <v>0</v>
      </c>
      <c r="AD2416">
        <v>0</v>
      </c>
      <c r="AE2416">
        <v>0</v>
      </c>
      <c r="AF2416">
        <v>2022</v>
      </c>
      <c r="AG2416" s="1">
        <v>44562</v>
      </c>
      <c r="AH2416" s="1">
        <v>44773</v>
      </c>
      <c r="AI2416" s="1">
        <v>44785</v>
      </c>
      <c r="AJ2416" s="17" t="s">
        <v>34</v>
      </c>
      <c r="AK2416" s="17" t="s">
        <v>35</v>
      </c>
      <c r="AL2416" s="17" t="s">
        <v>10388</v>
      </c>
      <c r="AM2416" s="17">
        <f>MONTH(EMPENHO[[#This Row],[data_empenho]])</f>
        <v>3</v>
      </c>
    </row>
    <row r="2417" spans="1:39" x14ac:dyDescent="0.25">
      <c r="A2417">
        <v>2</v>
      </c>
      <c r="B2417">
        <v>203</v>
      </c>
      <c r="C2417">
        <v>4</v>
      </c>
      <c r="D2417">
        <v>122</v>
      </c>
      <c r="E2417">
        <v>1</v>
      </c>
      <c r="F2417">
        <v>0</v>
      </c>
      <c r="G2417">
        <v>2081</v>
      </c>
      <c r="H2417" s="17" t="s">
        <v>2107</v>
      </c>
      <c r="I2417">
        <v>1</v>
      </c>
      <c r="J2417">
        <v>0</v>
      </c>
      <c r="K2417" s="17" t="s">
        <v>5545</v>
      </c>
      <c r="L2417" s="1">
        <v>44649</v>
      </c>
      <c r="M2417">
        <v>92</v>
      </c>
      <c r="N2417" s="17" t="s">
        <v>437</v>
      </c>
      <c r="O2417">
        <v>7781</v>
      </c>
      <c r="P2417" s="17" t="s">
        <v>438</v>
      </c>
      <c r="Q2417">
        <v>0</v>
      </c>
      <c r="R2417" s="17" t="s">
        <v>439</v>
      </c>
      <c r="S2417" s="17" t="s">
        <v>440</v>
      </c>
      <c r="T2417" s="17" t="s">
        <v>438</v>
      </c>
      <c r="U2417">
        <v>0</v>
      </c>
      <c r="V2417">
        <v>0</v>
      </c>
      <c r="W2417" s="17" t="s">
        <v>5546</v>
      </c>
      <c r="X2417" s="17" t="s">
        <v>465</v>
      </c>
      <c r="Y2417">
        <v>1</v>
      </c>
      <c r="Z2417" s="17" t="s">
        <v>443</v>
      </c>
      <c r="AA2417" s="17" t="s">
        <v>443</v>
      </c>
      <c r="AB2417" s="17" t="s">
        <v>444</v>
      </c>
      <c r="AC2417">
        <v>0</v>
      </c>
      <c r="AD2417">
        <v>0</v>
      </c>
      <c r="AE2417">
        <v>0</v>
      </c>
      <c r="AF2417">
        <v>2022</v>
      </c>
      <c r="AG2417" s="1">
        <v>44562</v>
      </c>
      <c r="AH2417" s="1">
        <v>44773</v>
      </c>
      <c r="AI2417" s="1">
        <v>44785</v>
      </c>
      <c r="AJ2417" s="17" t="s">
        <v>34</v>
      </c>
      <c r="AK2417" s="17" t="s">
        <v>35</v>
      </c>
      <c r="AL2417" s="17" t="s">
        <v>10388</v>
      </c>
      <c r="AM2417" s="17">
        <f>MONTH(EMPENHO[[#This Row],[data_empenho]])</f>
        <v>3</v>
      </c>
    </row>
    <row r="2418" spans="1:39" x14ac:dyDescent="0.25">
      <c r="A2418">
        <v>2</v>
      </c>
      <c r="B2418">
        <v>201</v>
      </c>
      <c r="C2418">
        <v>4</v>
      </c>
      <c r="D2418">
        <v>122</v>
      </c>
      <c r="E2418">
        <v>1</v>
      </c>
      <c r="F2418">
        <v>0</v>
      </c>
      <c r="G2418">
        <v>2078</v>
      </c>
      <c r="H2418" s="17" t="s">
        <v>2107</v>
      </c>
      <c r="I2418">
        <v>1</v>
      </c>
      <c r="J2418">
        <v>0</v>
      </c>
      <c r="K2418" s="17" t="s">
        <v>5547</v>
      </c>
      <c r="L2418" s="1">
        <v>44649</v>
      </c>
      <c r="M2418">
        <v>184</v>
      </c>
      <c r="N2418" s="17" t="s">
        <v>437</v>
      </c>
      <c r="O2418">
        <v>7781</v>
      </c>
      <c r="P2418" s="17" t="s">
        <v>438</v>
      </c>
      <c r="Q2418">
        <v>0</v>
      </c>
      <c r="R2418" s="17" t="s">
        <v>439</v>
      </c>
      <c r="S2418" s="17" t="s">
        <v>440</v>
      </c>
      <c r="T2418" s="17" t="s">
        <v>438</v>
      </c>
      <c r="U2418">
        <v>0</v>
      </c>
      <c r="V2418">
        <v>0</v>
      </c>
      <c r="W2418" s="17" t="s">
        <v>5548</v>
      </c>
      <c r="X2418" s="17" t="s">
        <v>465</v>
      </c>
      <c r="Y2418">
        <v>1</v>
      </c>
      <c r="Z2418" s="17" t="s">
        <v>443</v>
      </c>
      <c r="AA2418" s="17" t="s">
        <v>443</v>
      </c>
      <c r="AB2418" s="17" t="s">
        <v>444</v>
      </c>
      <c r="AC2418">
        <v>0</v>
      </c>
      <c r="AD2418">
        <v>0</v>
      </c>
      <c r="AE2418">
        <v>0</v>
      </c>
      <c r="AF2418">
        <v>2022</v>
      </c>
      <c r="AG2418" s="1">
        <v>44562</v>
      </c>
      <c r="AH2418" s="1">
        <v>44773</v>
      </c>
      <c r="AI2418" s="1">
        <v>44785</v>
      </c>
      <c r="AJ2418" s="17" t="s">
        <v>34</v>
      </c>
      <c r="AK2418" s="17" t="s">
        <v>35</v>
      </c>
      <c r="AL2418" s="17" t="s">
        <v>10388</v>
      </c>
      <c r="AM2418" s="17">
        <f>MONTH(EMPENHO[[#This Row],[data_empenho]])</f>
        <v>3</v>
      </c>
    </row>
    <row r="2419" spans="1:39" x14ac:dyDescent="0.25">
      <c r="A2419">
        <v>5</v>
      </c>
      <c r="B2419">
        <v>502</v>
      </c>
      <c r="C2419">
        <v>12</v>
      </c>
      <c r="D2419">
        <v>361</v>
      </c>
      <c r="E2419">
        <v>2</v>
      </c>
      <c r="F2419">
        <v>0</v>
      </c>
      <c r="G2419">
        <v>2031</v>
      </c>
      <c r="H2419" s="17" t="s">
        <v>682</v>
      </c>
      <c r="I2419">
        <v>20</v>
      </c>
      <c r="J2419">
        <v>0</v>
      </c>
      <c r="K2419" s="17" t="s">
        <v>5549</v>
      </c>
      <c r="L2419" s="1">
        <v>44649</v>
      </c>
      <c r="M2419">
        <v>2000</v>
      </c>
      <c r="N2419" s="17" t="s">
        <v>437</v>
      </c>
      <c r="O2419">
        <v>8191</v>
      </c>
      <c r="P2419" s="17" t="s">
        <v>438</v>
      </c>
      <c r="Q2419">
        <v>0</v>
      </c>
      <c r="R2419" s="17" t="s">
        <v>439</v>
      </c>
      <c r="S2419" s="17" t="s">
        <v>440</v>
      </c>
      <c r="T2419" s="17" t="s">
        <v>438</v>
      </c>
      <c r="U2419">
        <v>0</v>
      </c>
      <c r="V2419">
        <v>0</v>
      </c>
      <c r="W2419" s="17" t="s">
        <v>5550</v>
      </c>
      <c r="X2419" s="17" t="s">
        <v>465</v>
      </c>
      <c r="Y2419">
        <v>1</v>
      </c>
      <c r="Z2419" s="17" t="s">
        <v>443</v>
      </c>
      <c r="AA2419" s="17" t="s">
        <v>443</v>
      </c>
      <c r="AB2419" s="17" t="s">
        <v>444</v>
      </c>
      <c r="AC2419">
        <v>0</v>
      </c>
      <c r="AD2419">
        <v>0</v>
      </c>
      <c r="AE2419">
        <v>0</v>
      </c>
      <c r="AF2419">
        <v>2022</v>
      </c>
      <c r="AG2419" s="1">
        <v>44562</v>
      </c>
      <c r="AH2419" s="1">
        <v>44773</v>
      </c>
      <c r="AI2419" s="1">
        <v>44785</v>
      </c>
      <c r="AJ2419" s="17" t="s">
        <v>34</v>
      </c>
      <c r="AK2419" s="17" t="s">
        <v>35</v>
      </c>
      <c r="AL2419" s="17" t="s">
        <v>10388</v>
      </c>
      <c r="AM2419" s="17">
        <f>MONTH(EMPENHO[[#This Row],[data_empenho]])</f>
        <v>3</v>
      </c>
    </row>
    <row r="2420" spans="1:39" x14ac:dyDescent="0.25">
      <c r="A2420">
        <v>5</v>
      </c>
      <c r="B2420">
        <v>502</v>
      </c>
      <c r="C2420">
        <v>12</v>
      </c>
      <c r="D2420">
        <v>365</v>
      </c>
      <c r="E2420">
        <v>2</v>
      </c>
      <c r="F2420">
        <v>0</v>
      </c>
      <c r="G2420">
        <v>2033</v>
      </c>
      <c r="H2420" s="17" t="s">
        <v>689</v>
      </c>
      <c r="I2420">
        <v>20</v>
      </c>
      <c r="J2420">
        <v>0</v>
      </c>
      <c r="K2420" s="17" t="s">
        <v>5551</v>
      </c>
      <c r="L2420" s="1">
        <v>44649</v>
      </c>
      <c r="M2420">
        <v>1694</v>
      </c>
      <c r="N2420" s="17" t="s">
        <v>437</v>
      </c>
      <c r="O2420">
        <v>6857</v>
      </c>
      <c r="P2420" s="17" t="s">
        <v>438</v>
      </c>
      <c r="Q2420">
        <v>0</v>
      </c>
      <c r="R2420" s="17" t="s">
        <v>439</v>
      </c>
      <c r="S2420" s="17" t="s">
        <v>440</v>
      </c>
      <c r="T2420" s="17" t="s">
        <v>438</v>
      </c>
      <c r="U2420">
        <v>55</v>
      </c>
      <c r="V2420">
        <v>2022</v>
      </c>
      <c r="W2420" s="17" t="s">
        <v>5552</v>
      </c>
      <c r="X2420" s="17" t="s">
        <v>465</v>
      </c>
      <c r="Y2420">
        <v>1</v>
      </c>
      <c r="Z2420" s="17" t="s">
        <v>443</v>
      </c>
      <c r="AA2420" s="17" t="s">
        <v>443</v>
      </c>
      <c r="AB2420" s="17" t="s">
        <v>444</v>
      </c>
      <c r="AC2420">
        <v>0</v>
      </c>
      <c r="AD2420">
        <v>0</v>
      </c>
      <c r="AE2420">
        <v>0</v>
      </c>
      <c r="AF2420">
        <v>2022</v>
      </c>
      <c r="AG2420" s="1">
        <v>44562</v>
      </c>
      <c r="AH2420" s="1">
        <v>44773</v>
      </c>
      <c r="AI2420" s="1">
        <v>44785</v>
      </c>
      <c r="AJ2420" s="17" t="s">
        <v>34</v>
      </c>
      <c r="AK2420" s="17" t="s">
        <v>35</v>
      </c>
      <c r="AL2420" s="17" t="s">
        <v>10388</v>
      </c>
      <c r="AM2420" s="17">
        <f>MONTH(EMPENHO[[#This Row],[data_empenho]])</f>
        <v>3</v>
      </c>
    </row>
    <row r="2421" spans="1:39" x14ac:dyDescent="0.25">
      <c r="A2421">
        <v>5</v>
      </c>
      <c r="B2421">
        <v>502</v>
      </c>
      <c r="C2421">
        <v>12</v>
      </c>
      <c r="D2421">
        <v>365</v>
      </c>
      <c r="E2421">
        <v>2</v>
      </c>
      <c r="F2421">
        <v>0</v>
      </c>
      <c r="G2421">
        <v>2033</v>
      </c>
      <c r="H2421" s="17" t="s">
        <v>682</v>
      </c>
      <c r="I2421">
        <v>20</v>
      </c>
      <c r="J2421">
        <v>0</v>
      </c>
      <c r="K2421" s="17" t="s">
        <v>5553</v>
      </c>
      <c r="L2421" s="1">
        <v>44649</v>
      </c>
      <c r="M2421">
        <v>900</v>
      </c>
      <c r="N2421" s="17" t="s">
        <v>437</v>
      </c>
      <c r="O2421">
        <v>6857</v>
      </c>
      <c r="P2421" s="17" t="s">
        <v>438</v>
      </c>
      <c r="Q2421">
        <v>0</v>
      </c>
      <c r="R2421" s="17" t="s">
        <v>439</v>
      </c>
      <c r="S2421" s="17" t="s">
        <v>440</v>
      </c>
      <c r="T2421" s="17" t="s">
        <v>438</v>
      </c>
      <c r="U2421">
        <v>55</v>
      </c>
      <c r="V2421">
        <v>2022</v>
      </c>
      <c r="W2421" s="17" t="s">
        <v>5554</v>
      </c>
      <c r="X2421" s="17" t="s">
        <v>465</v>
      </c>
      <c r="Y2421">
        <v>1</v>
      </c>
      <c r="Z2421" s="17" t="s">
        <v>443</v>
      </c>
      <c r="AA2421" s="17" t="s">
        <v>443</v>
      </c>
      <c r="AB2421" s="17" t="s">
        <v>444</v>
      </c>
      <c r="AC2421">
        <v>0</v>
      </c>
      <c r="AD2421">
        <v>0</v>
      </c>
      <c r="AE2421">
        <v>0</v>
      </c>
      <c r="AF2421">
        <v>2022</v>
      </c>
      <c r="AG2421" s="1">
        <v>44562</v>
      </c>
      <c r="AH2421" s="1">
        <v>44773</v>
      </c>
      <c r="AI2421" s="1">
        <v>44785</v>
      </c>
      <c r="AJ2421" s="17" t="s">
        <v>34</v>
      </c>
      <c r="AK2421" s="17" t="s">
        <v>35</v>
      </c>
      <c r="AL2421" s="17" t="s">
        <v>10388</v>
      </c>
      <c r="AM2421" s="17">
        <f>MONTH(EMPENHO[[#This Row],[data_empenho]])</f>
        <v>3</v>
      </c>
    </row>
    <row r="2422" spans="1:39" x14ac:dyDescent="0.25">
      <c r="A2422">
        <v>5</v>
      </c>
      <c r="B2422">
        <v>502</v>
      </c>
      <c r="C2422">
        <v>12</v>
      </c>
      <c r="D2422">
        <v>361</v>
      </c>
      <c r="E2422">
        <v>2</v>
      </c>
      <c r="F2422">
        <v>0</v>
      </c>
      <c r="G2422">
        <v>2031</v>
      </c>
      <c r="H2422" s="17" t="s">
        <v>2743</v>
      </c>
      <c r="I2422">
        <v>20</v>
      </c>
      <c r="J2422">
        <v>0</v>
      </c>
      <c r="K2422" s="17" t="s">
        <v>5555</v>
      </c>
      <c r="L2422" s="1">
        <v>44649</v>
      </c>
      <c r="M2422">
        <v>7769.83</v>
      </c>
      <c r="N2422" s="17" t="s">
        <v>437</v>
      </c>
      <c r="O2422">
        <v>5649</v>
      </c>
      <c r="P2422" s="17" t="s">
        <v>438</v>
      </c>
      <c r="Q2422">
        <v>0</v>
      </c>
      <c r="R2422" s="17" t="s">
        <v>439</v>
      </c>
      <c r="S2422" s="17" t="s">
        <v>440</v>
      </c>
      <c r="T2422" s="17" t="s">
        <v>438</v>
      </c>
      <c r="U2422">
        <v>55</v>
      </c>
      <c r="V2422">
        <v>2022</v>
      </c>
      <c r="W2422" s="17" t="s">
        <v>5556</v>
      </c>
      <c r="X2422" s="17" t="s">
        <v>465</v>
      </c>
      <c r="Y2422">
        <v>1</v>
      </c>
      <c r="Z2422" s="17" t="s">
        <v>443</v>
      </c>
      <c r="AA2422" s="17" t="s">
        <v>443</v>
      </c>
      <c r="AB2422" s="17" t="s">
        <v>444</v>
      </c>
      <c r="AC2422">
        <v>0</v>
      </c>
      <c r="AD2422">
        <v>0</v>
      </c>
      <c r="AE2422">
        <v>0</v>
      </c>
      <c r="AF2422">
        <v>2022</v>
      </c>
      <c r="AG2422" s="1">
        <v>44562</v>
      </c>
      <c r="AH2422" s="1">
        <v>44773</v>
      </c>
      <c r="AI2422" s="1">
        <v>44785</v>
      </c>
      <c r="AJ2422" s="17" t="s">
        <v>34</v>
      </c>
      <c r="AK2422" s="17" t="s">
        <v>35</v>
      </c>
      <c r="AL2422" s="17" t="s">
        <v>10388</v>
      </c>
      <c r="AM2422" s="17">
        <f>MONTH(EMPENHO[[#This Row],[data_empenho]])</f>
        <v>3</v>
      </c>
    </row>
    <row r="2423" spans="1:39" x14ac:dyDescent="0.25">
      <c r="A2423">
        <v>5</v>
      </c>
      <c r="B2423">
        <v>502</v>
      </c>
      <c r="C2423">
        <v>12</v>
      </c>
      <c r="D2423">
        <v>361</v>
      </c>
      <c r="E2423">
        <v>2</v>
      </c>
      <c r="F2423">
        <v>0</v>
      </c>
      <c r="G2423">
        <v>2031</v>
      </c>
      <c r="H2423" s="17" t="s">
        <v>3807</v>
      </c>
      <c r="I2423">
        <v>1014</v>
      </c>
      <c r="J2423">
        <v>0</v>
      </c>
      <c r="K2423" s="17" t="s">
        <v>5557</v>
      </c>
      <c r="L2423" s="1">
        <v>44649</v>
      </c>
      <c r="M2423">
        <v>1350</v>
      </c>
      <c r="N2423" s="17" t="s">
        <v>437</v>
      </c>
      <c r="O2423">
        <v>5649</v>
      </c>
      <c r="P2423" s="17" t="s">
        <v>438</v>
      </c>
      <c r="Q2423">
        <v>0</v>
      </c>
      <c r="R2423" s="17" t="s">
        <v>439</v>
      </c>
      <c r="S2423" s="17" t="s">
        <v>440</v>
      </c>
      <c r="T2423" s="17" t="s">
        <v>438</v>
      </c>
      <c r="U2423">
        <v>55</v>
      </c>
      <c r="V2423">
        <v>2022</v>
      </c>
      <c r="W2423" s="17" t="s">
        <v>5558</v>
      </c>
      <c r="X2423" s="17" t="s">
        <v>465</v>
      </c>
      <c r="Y2423">
        <v>1</v>
      </c>
      <c r="Z2423" s="17" t="s">
        <v>443</v>
      </c>
      <c r="AA2423" s="17" t="s">
        <v>443</v>
      </c>
      <c r="AB2423" s="17" t="s">
        <v>444</v>
      </c>
      <c r="AC2423">
        <v>0</v>
      </c>
      <c r="AD2423">
        <v>0</v>
      </c>
      <c r="AE2423">
        <v>0</v>
      </c>
      <c r="AF2423">
        <v>2022</v>
      </c>
      <c r="AG2423" s="1">
        <v>44562</v>
      </c>
      <c r="AH2423" s="1">
        <v>44773</v>
      </c>
      <c r="AI2423" s="1">
        <v>44785</v>
      </c>
      <c r="AJ2423" s="17" t="s">
        <v>34</v>
      </c>
      <c r="AK2423" s="17" t="s">
        <v>35</v>
      </c>
      <c r="AL2423" s="17" t="s">
        <v>10388</v>
      </c>
      <c r="AM2423" s="17">
        <f>MONTH(EMPENHO[[#This Row],[data_empenho]])</f>
        <v>3</v>
      </c>
    </row>
    <row r="2424" spans="1:39" x14ac:dyDescent="0.25">
      <c r="A2424">
        <v>5</v>
      </c>
      <c r="B2424">
        <v>502</v>
      </c>
      <c r="C2424">
        <v>12</v>
      </c>
      <c r="D2424">
        <v>365</v>
      </c>
      <c r="E2424">
        <v>2</v>
      </c>
      <c r="F2424">
        <v>0</v>
      </c>
      <c r="G2424">
        <v>2033</v>
      </c>
      <c r="H2424" s="17" t="s">
        <v>3807</v>
      </c>
      <c r="I2424">
        <v>20</v>
      </c>
      <c r="J2424">
        <v>0</v>
      </c>
      <c r="K2424" s="17" t="s">
        <v>5559</v>
      </c>
      <c r="L2424" s="1">
        <v>44649</v>
      </c>
      <c r="M2424">
        <v>1350</v>
      </c>
      <c r="N2424" s="17" t="s">
        <v>437</v>
      </c>
      <c r="O2424">
        <v>5649</v>
      </c>
      <c r="P2424" s="17" t="s">
        <v>438</v>
      </c>
      <c r="Q2424">
        <v>0</v>
      </c>
      <c r="R2424" s="17" t="s">
        <v>439</v>
      </c>
      <c r="S2424" s="17" t="s">
        <v>440</v>
      </c>
      <c r="T2424" s="17" t="s">
        <v>438</v>
      </c>
      <c r="U2424">
        <v>55</v>
      </c>
      <c r="V2424">
        <v>2022</v>
      </c>
      <c r="W2424" s="17" t="s">
        <v>5560</v>
      </c>
      <c r="X2424" s="17" t="s">
        <v>465</v>
      </c>
      <c r="Y2424">
        <v>1</v>
      </c>
      <c r="Z2424" s="17" t="s">
        <v>443</v>
      </c>
      <c r="AA2424" s="17" t="s">
        <v>443</v>
      </c>
      <c r="AB2424" s="17" t="s">
        <v>444</v>
      </c>
      <c r="AC2424">
        <v>0</v>
      </c>
      <c r="AD2424">
        <v>0</v>
      </c>
      <c r="AE2424">
        <v>0</v>
      </c>
      <c r="AF2424">
        <v>2022</v>
      </c>
      <c r="AG2424" s="1">
        <v>44562</v>
      </c>
      <c r="AH2424" s="1">
        <v>44773</v>
      </c>
      <c r="AI2424" s="1">
        <v>44785</v>
      </c>
      <c r="AJ2424" s="17" t="s">
        <v>34</v>
      </c>
      <c r="AK2424" s="17" t="s">
        <v>35</v>
      </c>
      <c r="AL2424" s="17" t="s">
        <v>10388</v>
      </c>
      <c r="AM2424" s="17">
        <f>MONTH(EMPENHO[[#This Row],[data_empenho]])</f>
        <v>3</v>
      </c>
    </row>
    <row r="2425" spans="1:39" x14ac:dyDescent="0.25">
      <c r="A2425">
        <v>10</v>
      </c>
      <c r="B2425">
        <v>1001</v>
      </c>
      <c r="C2425">
        <v>4</v>
      </c>
      <c r="D2425">
        <v>122</v>
      </c>
      <c r="E2425">
        <v>1</v>
      </c>
      <c r="F2425">
        <v>0</v>
      </c>
      <c r="G2425">
        <v>1062</v>
      </c>
      <c r="H2425" s="17" t="s">
        <v>1016</v>
      </c>
      <c r="I2425">
        <v>1</v>
      </c>
      <c r="J2425">
        <v>0</v>
      </c>
      <c r="K2425" s="17" t="s">
        <v>5561</v>
      </c>
      <c r="L2425" s="1">
        <v>44649</v>
      </c>
      <c r="M2425">
        <v>983.75</v>
      </c>
      <c r="N2425" s="17" t="s">
        <v>437</v>
      </c>
      <c r="O2425">
        <v>5301</v>
      </c>
      <c r="P2425" s="17" t="s">
        <v>438</v>
      </c>
      <c r="Q2425">
        <v>0</v>
      </c>
      <c r="R2425" s="17" t="s">
        <v>439</v>
      </c>
      <c r="S2425" s="17" t="s">
        <v>440</v>
      </c>
      <c r="T2425" s="17" t="s">
        <v>438</v>
      </c>
      <c r="U2425">
        <v>53</v>
      </c>
      <c r="V2425">
        <v>2022</v>
      </c>
      <c r="W2425" s="17" t="s">
        <v>5562</v>
      </c>
      <c r="X2425" s="17" t="s">
        <v>465</v>
      </c>
      <c r="Y2425">
        <v>1</v>
      </c>
      <c r="Z2425" s="17" t="s">
        <v>443</v>
      </c>
      <c r="AA2425" s="17" t="s">
        <v>443</v>
      </c>
      <c r="AB2425" s="17" t="s">
        <v>444</v>
      </c>
      <c r="AC2425">
        <v>0</v>
      </c>
      <c r="AD2425">
        <v>0</v>
      </c>
      <c r="AE2425">
        <v>0</v>
      </c>
      <c r="AF2425">
        <v>2022</v>
      </c>
      <c r="AG2425" s="1">
        <v>44562</v>
      </c>
      <c r="AH2425" s="1">
        <v>44773</v>
      </c>
      <c r="AI2425" s="1">
        <v>44785</v>
      </c>
      <c r="AJ2425" s="17" t="s">
        <v>34</v>
      </c>
      <c r="AK2425" s="17" t="s">
        <v>35</v>
      </c>
      <c r="AL2425" s="17" t="s">
        <v>10388</v>
      </c>
      <c r="AM2425" s="17">
        <f>MONTH(EMPENHO[[#This Row],[data_empenho]])</f>
        <v>3</v>
      </c>
    </row>
    <row r="2426" spans="1:39" x14ac:dyDescent="0.25">
      <c r="A2426">
        <v>10</v>
      </c>
      <c r="B2426">
        <v>1001</v>
      </c>
      <c r="C2426">
        <v>4</v>
      </c>
      <c r="D2426">
        <v>122</v>
      </c>
      <c r="E2426">
        <v>1</v>
      </c>
      <c r="F2426">
        <v>0</v>
      </c>
      <c r="G2426">
        <v>1062</v>
      </c>
      <c r="H2426" s="17" t="s">
        <v>1016</v>
      </c>
      <c r="I2426">
        <v>1</v>
      </c>
      <c r="J2426">
        <v>0</v>
      </c>
      <c r="K2426" s="17" t="s">
        <v>5563</v>
      </c>
      <c r="L2426" s="1">
        <v>44649</v>
      </c>
      <c r="M2426">
        <v>1319.2</v>
      </c>
      <c r="N2426" s="17" t="s">
        <v>437</v>
      </c>
      <c r="O2426">
        <v>4434</v>
      </c>
      <c r="P2426" s="17" t="s">
        <v>438</v>
      </c>
      <c r="Q2426">
        <v>0</v>
      </c>
      <c r="R2426" s="17" t="s">
        <v>439</v>
      </c>
      <c r="S2426" s="17" t="s">
        <v>440</v>
      </c>
      <c r="T2426" s="17" t="s">
        <v>438</v>
      </c>
      <c r="U2426">
        <v>53</v>
      </c>
      <c r="V2426">
        <v>2022</v>
      </c>
      <c r="W2426" s="17" t="s">
        <v>5564</v>
      </c>
      <c r="X2426" s="17" t="s">
        <v>465</v>
      </c>
      <c r="Y2426">
        <v>1</v>
      </c>
      <c r="Z2426" s="17" t="s">
        <v>443</v>
      </c>
      <c r="AA2426" s="17" t="s">
        <v>443</v>
      </c>
      <c r="AB2426" s="17" t="s">
        <v>444</v>
      </c>
      <c r="AC2426">
        <v>0</v>
      </c>
      <c r="AD2426">
        <v>0</v>
      </c>
      <c r="AE2426">
        <v>0</v>
      </c>
      <c r="AF2426">
        <v>2022</v>
      </c>
      <c r="AG2426" s="1">
        <v>44562</v>
      </c>
      <c r="AH2426" s="1">
        <v>44773</v>
      </c>
      <c r="AI2426" s="1">
        <v>44785</v>
      </c>
      <c r="AJ2426" s="17" t="s">
        <v>34</v>
      </c>
      <c r="AK2426" s="17" t="s">
        <v>35</v>
      </c>
      <c r="AL2426" s="17" t="s">
        <v>10388</v>
      </c>
      <c r="AM2426" s="17">
        <f>MONTH(EMPENHO[[#This Row],[data_empenho]])</f>
        <v>3</v>
      </c>
    </row>
    <row r="2427" spans="1:39" x14ac:dyDescent="0.25">
      <c r="A2427">
        <v>10</v>
      </c>
      <c r="B2427">
        <v>1001</v>
      </c>
      <c r="C2427">
        <v>4</v>
      </c>
      <c r="D2427">
        <v>122</v>
      </c>
      <c r="E2427">
        <v>1</v>
      </c>
      <c r="F2427">
        <v>0</v>
      </c>
      <c r="G2427">
        <v>1062</v>
      </c>
      <c r="H2427" s="17" t="s">
        <v>1016</v>
      </c>
      <c r="I2427">
        <v>1</v>
      </c>
      <c r="J2427">
        <v>0</v>
      </c>
      <c r="K2427" s="17" t="s">
        <v>5565</v>
      </c>
      <c r="L2427" s="1">
        <v>44649</v>
      </c>
      <c r="M2427">
        <v>2945.4</v>
      </c>
      <c r="N2427" s="17" t="s">
        <v>437</v>
      </c>
      <c r="O2427">
        <v>4628</v>
      </c>
      <c r="P2427" s="17" t="s">
        <v>438</v>
      </c>
      <c r="Q2427">
        <v>0</v>
      </c>
      <c r="R2427" s="17" t="s">
        <v>439</v>
      </c>
      <c r="S2427" s="17" t="s">
        <v>440</v>
      </c>
      <c r="T2427" s="17" t="s">
        <v>438</v>
      </c>
      <c r="U2427">
        <v>53</v>
      </c>
      <c r="V2427">
        <v>2022</v>
      </c>
      <c r="W2427" s="17" t="s">
        <v>5566</v>
      </c>
      <c r="X2427" s="17" t="s">
        <v>465</v>
      </c>
      <c r="Y2427">
        <v>1</v>
      </c>
      <c r="Z2427" s="17" t="s">
        <v>443</v>
      </c>
      <c r="AA2427" s="17" t="s">
        <v>443</v>
      </c>
      <c r="AB2427" s="17" t="s">
        <v>444</v>
      </c>
      <c r="AC2427">
        <v>0</v>
      </c>
      <c r="AD2427">
        <v>0</v>
      </c>
      <c r="AE2427">
        <v>0</v>
      </c>
      <c r="AF2427">
        <v>2022</v>
      </c>
      <c r="AG2427" s="1">
        <v>44562</v>
      </c>
      <c r="AH2427" s="1">
        <v>44773</v>
      </c>
      <c r="AI2427" s="1">
        <v>44785</v>
      </c>
      <c r="AJ2427" s="17" t="s">
        <v>34</v>
      </c>
      <c r="AK2427" s="17" t="s">
        <v>35</v>
      </c>
      <c r="AL2427" s="17" t="s">
        <v>10388</v>
      </c>
      <c r="AM2427" s="17">
        <f>MONTH(EMPENHO[[#This Row],[data_empenho]])</f>
        <v>3</v>
      </c>
    </row>
    <row r="2428" spans="1:39" x14ac:dyDescent="0.25">
      <c r="A2428">
        <v>11</v>
      </c>
      <c r="B2428">
        <v>1101</v>
      </c>
      <c r="C2428">
        <v>28</v>
      </c>
      <c r="D2428">
        <v>846</v>
      </c>
      <c r="E2428">
        <v>0</v>
      </c>
      <c r="F2428">
        <v>0</v>
      </c>
      <c r="G2428">
        <v>7</v>
      </c>
      <c r="H2428" s="17" t="s">
        <v>739</v>
      </c>
      <c r="I2428">
        <v>1</v>
      </c>
      <c r="J2428">
        <v>0</v>
      </c>
      <c r="K2428" s="17" t="s">
        <v>5567</v>
      </c>
      <c r="L2428" s="1">
        <v>44649</v>
      </c>
      <c r="M2428">
        <v>88.78</v>
      </c>
      <c r="N2428" s="17" t="s">
        <v>437</v>
      </c>
      <c r="O2428">
        <v>38</v>
      </c>
      <c r="P2428" s="17" t="s">
        <v>438</v>
      </c>
      <c r="Q2428">
        <v>0</v>
      </c>
      <c r="R2428" s="17" t="s">
        <v>439</v>
      </c>
      <c r="S2428" s="17" t="s">
        <v>440</v>
      </c>
      <c r="T2428" s="17" t="s">
        <v>438</v>
      </c>
      <c r="U2428">
        <v>0</v>
      </c>
      <c r="V2428">
        <v>0</v>
      </c>
      <c r="W2428" s="17" t="s">
        <v>5568</v>
      </c>
      <c r="X2428" s="17" t="s">
        <v>465</v>
      </c>
      <c r="Y2428">
        <v>1</v>
      </c>
      <c r="Z2428" s="17" t="s">
        <v>443</v>
      </c>
      <c r="AA2428" s="17" t="s">
        <v>443</v>
      </c>
      <c r="AB2428" s="17" t="s">
        <v>444</v>
      </c>
      <c r="AC2428">
        <v>0</v>
      </c>
      <c r="AD2428">
        <v>0</v>
      </c>
      <c r="AE2428">
        <v>0</v>
      </c>
      <c r="AF2428">
        <v>2022</v>
      </c>
      <c r="AG2428" s="1">
        <v>44562</v>
      </c>
      <c r="AH2428" s="1">
        <v>44773</v>
      </c>
      <c r="AI2428" s="1">
        <v>44785</v>
      </c>
      <c r="AJ2428" s="17" t="s">
        <v>34</v>
      </c>
      <c r="AK2428" s="17" t="s">
        <v>35</v>
      </c>
      <c r="AL2428" s="17" t="s">
        <v>10388</v>
      </c>
      <c r="AM2428" s="17">
        <f>MONTH(EMPENHO[[#This Row],[data_empenho]])</f>
        <v>3</v>
      </c>
    </row>
    <row r="2429" spans="1:39" x14ac:dyDescent="0.25">
      <c r="A2429">
        <v>5</v>
      </c>
      <c r="B2429">
        <v>502</v>
      </c>
      <c r="C2429">
        <v>12</v>
      </c>
      <c r="D2429">
        <v>361</v>
      </c>
      <c r="E2429">
        <v>2</v>
      </c>
      <c r="F2429">
        <v>0</v>
      </c>
      <c r="G2429">
        <v>2031</v>
      </c>
      <c r="H2429" s="17" t="s">
        <v>2576</v>
      </c>
      <c r="I2429">
        <v>20</v>
      </c>
      <c r="J2429">
        <v>0</v>
      </c>
      <c r="K2429" s="17" t="s">
        <v>5569</v>
      </c>
      <c r="L2429" s="1">
        <v>44649</v>
      </c>
      <c r="M2429">
        <v>2580</v>
      </c>
      <c r="N2429" s="17" t="s">
        <v>437</v>
      </c>
      <c r="O2429">
        <v>5649</v>
      </c>
      <c r="P2429" s="17" t="s">
        <v>438</v>
      </c>
      <c r="Q2429">
        <v>0</v>
      </c>
      <c r="R2429" s="17" t="s">
        <v>439</v>
      </c>
      <c r="S2429" s="17" t="s">
        <v>440</v>
      </c>
      <c r="T2429" s="17" t="s">
        <v>438</v>
      </c>
      <c r="U2429">
        <v>56</v>
      </c>
      <c r="V2429">
        <v>2022</v>
      </c>
      <c r="W2429" s="17" t="s">
        <v>5570</v>
      </c>
      <c r="X2429" s="17" t="s">
        <v>465</v>
      </c>
      <c r="Y2429">
        <v>1</v>
      </c>
      <c r="Z2429" s="17" t="s">
        <v>443</v>
      </c>
      <c r="AA2429" s="17" t="s">
        <v>443</v>
      </c>
      <c r="AB2429" s="17" t="s">
        <v>444</v>
      </c>
      <c r="AC2429">
        <v>0</v>
      </c>
      <c r="AD2429">
        <v>0</v>
      </c>
      <c r="AE2429">
        <v>0</v>
      </c>
      <c r="AF2429">
        <v>2022</v>
      </c>
      <c r="AG2429" s="1">
        <v>44562</v>
      </c>
      <c r="AH2429" s="1">
        <v>44773</v>
      </c>
      <c r="AI2429" s="1">
        <v>44785</v>
      </c>
      <c r="AJ2429" s="17" t="s">
        <v>34</v>
      </c>
      <c r="AK2429" s="17" t="s">
        <v>35</v>
      </c>
      <c r="AL2429" s="17" t="s">
        <v>10388</v>
      </c>
      <c r="AM2429" s="17">
        <f>MONTH(EMPENHO[[#This Row],[data_empenho]])</f>
        <v>3</v>
      </c>
    </row>
    <row r="2430" spans="1:39" x14ac:dyDescent="0.25">
      <c r="A2430">
        <v>5</v>
      </c>
      <c r="B2430">
        <v>502</v>
      </c>
      <c r="C2430">
        <v>12</v>
      </c>
      <c r="D2430">
        <v>361</v>
      </c>
      <c r="E2430">
        <v>2</v>
      </c>
      <c r="F2430">
        <v>0</v>
      </c>
      <c r="G2430">
        <v>2031</v>
      </c>
      <c r="H2430" s="17" t="s">
        <v>5571</v>
      </c>
      <c r="I2430">
        <v>20</v>
      </c>
      <c r="J2430">
        <v>0</v>
      </c>
      <c r="K2430" s="17" t="s">
        <v>5572</v>
      </c>
      <c r="L2430" s="1">
        <v>44649</v>
      </c>
      <c r="M2430">
        <v>250</v>
      </c>
      <c r="N2430" s="17" t="s">
        <v>437</v>
      </c>
      <c r="O2430">
        <v>5649</v>
      </c>
      <c r="P2430" s="17" t="s">
        <v>438</v>
      </c>
      <c r="Q2430">
        <v>0</v>
      </c>
      <c r="R2430" s="17" t="s">
        <v>439</v>
      </c>
      <c r="S2430" s="17" t="s">
        <v>440</v>
      </c>
      <c r="T2430" s="17" t="s">
        <v>438</v>
      </c>
      <c r="U2430">
        <v>56</v>
      </c>
      <c r="V2430">
        <v>2022</v>
      </c>
      <c r="W2430" s="17" t="s">
        <v>5573</v>
      </c>
      <c r="X2430" s="17" t="s">
        <v>465</v>
      </c>
      <c r="Y2430">
        <v>1</v>
      </c>
      <c r="Z2430" s="17" t="s">
        <v>443</v>
      </c>
      <c r="AA2430" s="17" t="s">
        <v>443</v>
      </c>
      <c r="AB2430" s="17" t="s">
        <v>444</v>
      </c>
      <c r="AC2430">
        <v>0</v>
      </c>
      <c r="AD2430">
        <v>0</v>
      </c>
      <c r="AE2430">
        <v>0</v>
      </c>
      <c r="AF2430">
        <v>2022</v>
      </c>
      <c r="AG2430" s="1">
        <v>44562</v>
      </c>
      <c r="AH2430" s="1">
        <v>44773</v>
      </c>
      <c r="AI2430" s="1">
        <v>44785</v>
      </c>
      <c r="AJ2430" s="17" t="s">
        <v>34</v>
      </c>
      <c r="AK2430" s="17" t="s">
        <v>35</v>
      </c>
      <c r="AL2430" s="17" t="s">
        <v>10388</v>
      </c>
      <c r="AM2430" s="17">
        <f>MONTH(EMPENHO[[#This Row],[data_empenho]])</f>
        <v>3</v>
      </c>
    </row>
    <row r="2431" spans="1:39" x14ac:dyDescent="0.25">
      <c r="A2431">
        <v>8</v>
      </c>
      <c r="B2431">
        <v>801</v>
      </c>
      <c r="C2431">
        <v>10</v>
      </c>
      <c r="D2431">
        <v>303</v>
      </c>
      <c r="E2431">
        <v>8</v>
      </c>
      <c r="F2431">
        <v>0</v>
      </c>
      <c r="G2431">
        <v>2100</v>
      </c>
      <c r="H2431" s="17" t="s">
        <v>662</v>
      </c>
      <c r="I2431">
        <v>4500</v>
      </c>
      <c r="J2431">
        <v>0</v>
      </c>
      <c r="K2431" s="17" t="s">
        <v>5574</v>
      </c>
      <c r="L2431" s="1">
        <v>44649</v>
      </c>
      <c r="M2431">
        <v>202.7</v>
      </c>
      <c r="N2431" s="17" t="s">
        <v>437</v>
      </c>
      <c r="O2431">
        <v>4763</v>
      </c>
      <c r="P2431" s="17" t="s">
        <v>438</v>
      </c>
      <c r="Q2431">
        <v>0</v>
      </c>
      <c r="R2431" s="17" t="s">
        <v>439</v>
      </c>
      <c r="S2431" s="17" t="s">
        <v>440</v>
      </c>
      <c r="T2431" s="17" t="s">
        <v>438</v>
      </c>
      <c r="U2431">
        <v>0</v>
      </c>
      <c r="V2431">
        <v>0</v>
      </c>
      <c r="W2431" s="17" t="s">
        <v>5575</v>
      </c>
      <c r="X2431" s="17" t="s">
        <v>465</v>
      </c>
      <c r="Y2431">
        <v>1</v>
      </c>
      <c r="Z2431" s="17" t="s">
        <v>443</v>
      </c>
      <c r="AA2431" s="17" t="s">
        <v>443</v>
      </c>
      <c r="AB2431" s="17" t="s">
        <v>444</v>
      </c>
      <c r="AC2431">
        <v>0</v>
      </c>
      <c r="AD2431">
        <v>0</v>
      </c>
      <c r="AE2431">
        <v>0</v>
      </c>
      <c r="AF2431">
        <v>2022</v>
      </c>
      <c r="AG2431" s="1">
        <v>44562</v>
      </c>
      <c r="AH2431" s="1">
        <v>44773</v>
      </c>
      <c r="AI2431" s="1">
        <v>44785</v>
      </c>
      <c r="AJ2431" s="17" t="s">
        <v>34</v>
      </c>
      <c r="AK2431" s="17" t="s">
        <v>35</v>
      </c>
      <c r="AL2431" s="17" t="s">
        <v>10388</v>
      </c>
      <c r="AM2431" s="17">
        <f>MONTH(EMPENHO[[#This Row],[data_empenho]])</f>
        <v>3</v>
      </c>
    </row>
    <row r="2432" spans="1:39" x14ac:dyDescent="0.25">
      <c r="A2432">
        <v>8</v>
      </c>
      <c r="B2432">
        <v>801</v>
      </c>
      <c r="C2432">
        <v>10</v>
      </c>
      <c r="D2432">
        <v>303</v>
      </c>
      <c r="E2432">
        <v>8</v>
      </c>
      <c r="F2432">
        <v>0</v>
      </c>
      <c r="G2432">
        <v>2100</v>
      </c>
      <c r="H2432" s="17" t="s">
        <v>662</v>
      </c>
      <c r="I2432">
        <v>4050</v>
      </c>
      <c r="J2432">
        <v>0</v>
      </c>
      <c r="K2432" s="17" t="s">
        <v>5576</v>
      </c>
      <c r="L2432" s="1">
        <v>44649</v>
      </c>
      <c r="M2432">
        <v>17</v>
      </c>
      <c r="N2432" s="17" t="s">
        <v>437</v>
      </c>
      <c r="O2432">
        <v>5293</v>
      </c>
      <c r="P2432" s="17" t="s">
        <v>438</v>
      </c>
      <c r="Q2432">
        <v>0</v>
      </c>
      <c r="R2432" s="17" t="s">
        <v>439</v>
      </c>
      <c r="S2432" s="17" t="s">
        <v>440</v>
      </c>
      <c r="T2432" s="17" t="s">
        <v>438</v>
      </c>
      <c r="U2432">
        <v>0</v>
      </c>
      <c r="V2432">
        <v>0</v>
      </c>
      <c r="W2432" s="17" t="s">
        <v>5577</v>
      </c>
      <c r="X2432" s="17" t="s">
        <v>465</v>
      </c>
      <c r="Y2432">
        <v>1</v>
      </c>
      <c r="Z2432" s="17" t="s">
        <v>443</v>
      </c>
      <c r="AA2432" s="17" t="s">
        <v>443</v>
      </c>
      <c r="AB2432" s="17" t="s">
        <v>444</v>
      </c>
      <c r="AC2432">
        <v>0</v>
      </c>
      <c r="AD2432">
        <v>0</v>
      </c>
      <c r="AE2432">
        <v>0</v>
      </c>
      <c r="AF2432">
        <v>2022</v>
      </c>
      <c r="AG2432" s="1">
        <v>44562</v>
      </c>
      <c r="AH2432" s="1">
        <v>44773</v>
      </c>
      <c r="AI2432" s="1">
        <v>44785</v>
      </c>
      <c r="AJ2432" s="17" t="s">
        <v>34</v>
      </c>
      <c r="AK2432" s="17" t="s">
        <v>35</v>
      </c>
      <c r="AL2432" s="17" t="s">
        <v>10388</v>
      </c>
      <c r="AM2432" s="17">
        <f>MONTH(EMPENHO[[#This Row],[data_empenho]])</f>
        <v>3</v>
      </c>
    </row>
    <row r="2433" spans="1:39" x14ac:dyDescent="0.25">
      <c r="A2433">
        <v>8</v>
      </c>
      <c r="B2433">
        <v>801</v>
      </c>
      <c r="C2433">
        <v>10</v>
      </c>
      <c r="D2433">
        <v>303</v>
      </c>
      <c r="E2433">
        <v>8</v>
      </c>
      <c r="F2433">
        <v>0</v>
      </c>
      <c r="G2433">
        <v>2100</v>
      </c>
      <c r="H2433" s="17" t="s">
        <v>662</v>
      </c>
      <c r="I2433">
        <v>4050</v>
      </c>
      <c r="J2433">
        <v>0</v>
      </c>
      <c r="K2433" s="17" t="s">
        <v>5578</v>
      </c>
      <c r="L2433" s="1">
        <v>44649</v>
      </c>
      <c r="M2433">
        <v>96.63</v>
      </c>
      <c r="N2433" s="17" t="s">
        <v>437</v>
      </c>
      <c r="O2433">
        <v>6938</v>
      </c>
      <c r="P2433" s="17" t="s">
        <v>438</v>
      </c>
      <c r="Q2433">
        <v>0</v>
      </c>
      <c r="R2433" s="17" t="s">
        <v>439</v>
      </c>
      <c r="S2433" s="17" t="s">
        <v>440</v>
      </c>
      <c r="T2433" s="17" t="s">
        <v>438</v>
      </c>
      <c r="U2433">
        <v>0</v>
      </c>
      <c r="V2433">
        <v>0</v>
      </c>
      <c r="W2433" s="17" t="s">
        <v>5579</v>
      </c>
      <c r="X2433" s="17" t="s">
        <v>465</v>
      </c>
      <c r="Y2433">
        <v>1</v>
      </c>
      <c r="Z2433" s="17" t="s">
        <v>443</v>
      </c>
      <c r="AA2433" s="17" t="s">
        <v>443</v>
      </c>
      <c r="AB2433" s="17" t="s">
        <v>444</v>
      </c>
      <c r="AC2433">
        <v>0</v>
      </c>
      <c r="AD2433">
        <v>0</v>
      </c>
      <c r="AE2433">
        <v>0</v>
      </c>
      <c r="AF2433">
        <v>2022</v>
      </c>
      <c r="AG2433" s="1">
        <v>44562</v>
      </c>
      <c r="AH2433" s="1">
        <v>44773</v>
      </c>
      <c r="AI2433" s="1">
        <v>44785</v>
      </c>
      <c r="AJ2433" s="17" t="s">
        <v>34</v>
      </c>
      <c r="AK2433" s="17" t="s">
        <v>35</v>
      </c>
      <c r="AL2433" s="17" t="s">
        <v>10388</v>
      </c>
      <c r="AM2433" s="17">
        <f>MONTH(EMPENHO[[#This Row],[data_empenho]])</f>
        <v>3</v>
      </c>
    </row>
    <row r="2434" spans="1:39" x14ac:dyDescent="0.25">
      <c r="A2434">
        <v>8</v>
      </c>
      <c r="B2434">
        <v>801</v>
      </c>
      <c r="C2434">
        <v>10</v>
      </c>
      <c r="D2434">
        <v>303</v>
      </c>
      <c r="E2434">
        <v>8</v>
      </c>
      <c r="F2434">
        <v>0</v>
      </c>
      <c r="G2434">
        <v>2100</v>
      </c>
      <c r="H2434" s="17" t="s">
        <v>662</v>
      </c>
      <c r="I2434">
        <v>4050</v>
      </c>
      <c r="J2434">
        <v>0</v>
      </c>
      <c r="K2434" s="17" t="s">
        <v>5580</v>
      </c>
      <c r="L2434" s="1">
        <v>44649</v>
      </c>
      <c r="M2434">
        <v>132.9</v>
      </c>
      <c r="N2434" s="17" t="s">
        <v>437</v>
      </c>
      <c r="O2434">
        <v>4763</v>
      </c>
      <c r="P2434" s="17" t="s">
        <v>438</v>
      </c>
      <c r="Q2434">
        <v>0</v>
      </c>
      <c r="R2434" s="17" t="s">
        <v>439</v>
      </c>
      <c r="S2434" s="17" t="s">
        <v>440</v>
      </c>
      <c r="T2434" s="17" t="s">
        <v>438</v>
      </c>
      <c r="U2434">
        <v>0</v>
      </c>
      <c r="V2434">
        <v>0</v>
      </c>
      <c r="W2434" s="17" t="s">
        <v>5581</v>
      </c>
      <c r="X2434" s="17" t="s">
        <v>465</v>
      </c>
      <c r="Y2434">
        <v>1</v>
      </c>
      <c r="Z2434" s="17" t="s">
        <v>443</v>
      </c>
      <c r="AA2434" s="17" t="s">
        <v>443</v>
      </c>
      <c r="AB2434" s="17" t="s">
        <v>444</v>
      </c>
      <c r="AC2434">
        <v>0</v>
      </c>
      <c r="AD2434">
        <v>0</v>
      </c>
      <c r="AE2434">
        <v>0</v>
      </c>
      <c r="AF2434">
        <v>2022</v>
      </c>
      <c r="AG2434" s="1">
        <v>44562</v>
      </c>
      <c r="AH2434" s="1">
        <v>44773</v>
      </c>
      <c r="AI2434" s="1">
        <v>44785</v>
      </c>
      <c r="AJ2434" s="17" t="s">
        <v>34</v>
      </c>
      <c r="AK2434" s="17" t="s">
        <v>35</v>
      </c>
      <c r="AL2434" s="17" t="s">
        <v>10388</v>
      </c>
      <c r="AM2434" s="17">
        <f>MONTH(EMPENHO[[#This Row],[data_empenho]])</f>
        <v>3</v>
      </c>
    </row>
    <row r="2435" spans="1:39" x14ac:dyDescent="0.25">
      <c r="A2435">
        <v>8</v>
      </c>
      <c r="B2435">
        <v>801</v>
      </c>
      <c r="C2435">
        <v>10</v>
      </c>
      <c r="D2435">
        <v>303</v>
      </c>
      <c r="E2435">
        <v>8</v>
      </c>
      <c r="F2435">
        <v>0</v>
      </c>
      <c r="G2435">
        <v>2100</v>
      </c>
      <c r="H2435" s="17" t="s">
        <v>662</v>
      </c>
      <c r="I2435">
        <v>4500</v>
      </c>
      <c r="J2435">
        <v>0</v>
      </c>
      <c r="K2435" s="17" t="s">
        <v>5582</v>
      </c>
      <c r="L2435" s="1">
        <v>44649</v>
      </c>
      <c r="M2435">
        <v>39</v>
      </c>
      <c r="N2435" s="17" t="s">
        <v>437</v>
      </c>
      <c r="O2435">
        <v>4763</v>
      </c>
      <c r="P2435" s="17" t="s">
        <v>438</v>
      </c>
      <c r="Q2435">
        <v>0</v>
      </c>
      <c r="R2435" s="17" t="s">
        <v>439</v>
      </c>
      <c r="S2435" s="17" t="s">
        <v>440</v>
      </c>
      <c r="T2435" s="17" t="s">
        <v>438</v>
      </c>
      <c r="U2435">
        <v>0</v>
      </c>
      <c r="V2435">
        <v>0</v>
      </c>
      <c r="W2435" s="17" t="s">
        <v>5583</v>
      </c>
      <c r="X2435" s="17" t="s">
        <v>465</v>
      </c>
      <c r="Y2435">
        <v>1</v>
      </c>
      <c r="Z2435" s="17" t="s">
        <v>443</v>
      </c>
      <c r="AA2435" s="17" t="s">
        <v>443</v>
      </c>
      <c r="AB2435" s="17" t="s">
        <v>444</v>
      </c>
      <c r="AC2435">
        <v>0</v>
      </c>
      <c r="AD2435">
        <v>0</v>
      </c>
      <c r="AE2435">
        <v>0</v>
      </c>
      <c r="AF2435">
        <v>2022</v>
      </c>
      <c r="AG2435" s="1">
        <v>44562</v>
      </c>
      <c r="AH2435" s="1">
        <v>44773</v>
      </c>
      <c r="AI2435" s="1">
        <v>44785</v>
      </c>
      <c r="AJ2435" s="17" t="s">
        <v>34</v>
      </c>
      <c r="AK2435" s="17" t="s">
        <v>35</v>
      </c>
      <c r="AL2435" s="17" t="s">
        <v>10388</v>
      </c>
      <c r="AM2435" s="17">
        <f>MONTH(EMPENHO[[#This Row],[data_empenho]])</f>
        <v>3</v>
      </c>
    </row>
    <row r="2436" spans="1:39" x14ac:dyDescent="0.25">
      <c r="A2436">
        <v>5</v>
      </c>
      <c r="B2436">
        <v>502</v>
      </c>
      <c r="C2436">
        <v>12</v>
      </c>
      <c r="D2436">
        <v>361</v>
      </c>
      <c r="E2436">
        <v>2</v>
      </c>
      <c r="F2436">
        <v>0</v>
      </c>
      <c r="G2436">
        <v>2025</v>
      </c>
      <c r="H2436" s="17" t="s">
        <v>1712</v>
      </c>
      <c r="I2436">
        <v>31</v>
      </c>
      <c r="J2436">
        <v>0</v>
      </c>
      <c r="K2436" s="17" t="s">
        <v>5584</v>
      </c>
      <c r="L2436" s="1">
        <v>44650</v>
      </c>
      <c r="M2436">
        <v>235.19</v>
      </c>
      <c r="N2436" s="17" t="s">
        <v>437</v>
      </c>
      <c r="O2436">
        <v>249</v>
      </c>
      <c r="P2436" s="17" t="s">
        <v>438</v>
      </c>
      <c r="Q2436">
        <v>501</v>
      </c>
      <c r="R2436" s="17" t="s">
        <v>439</v>
      </c>
      <c r="S2436" s="17" t="s">
        <v>440</v>
      </c>
      <c r="T2436" s="17" t="s">
        <v>438</v>
      </c>
      <c r="U2436">
        <v>0</v>
      </c>
      <c r="V2436">
        <v>0</v>
      </c>
      <c r="W2436" s="17" t="s">
        <v>5585</v>
      </c>
      <c r="X2436" s="17" t="s">
        <v>442</v>
      </c>
      <c r="Y2436">
        <v>0</v>
      </c>
      <c r="Z2436" s="17" t="s">
        <v>443</v>
      </c>
      <c r="AA2436" s="17" t="s">
        <v>443</v>
      </c>
      <c r="AB2436" s="17" t="s">
        <v>444</v>
      </c>
      <c r="AC2436">
        <v>0</v>
      </c>
      <c r="AD2436">
        <v>0</v>
      </c>
      <c r="AE2436">
        <v>0</v>
      </c>
      <c r="AF2436">
        <v>2022</v>
      </c>
      <c r="AG2436" s="1">
        <v>44562</v>
      </c>
      <c r="AH2436" s="1">
        <v>44773</v>
      </c>
      <c r="AI2436" s="1">
        <v>44785</v>
      </c>
      <c r="AJ2436" s="17" t="s">
        <v>34</v>
      </c>
      <c r="AK2436" s="17" t="s">
        <v>35</v>
      </c>
      <c r="AL2436" s="17" t="s">
        <v>10388</v>
      </c>
      <c r="AM2436" s="17">
        <f>MONTH(EMPENHO[[#This Row],[data_empenho]])</f>
        <v>3</v>
      </c>
    </row>
    <row r="2437" spans="1:39" x14ac:dyDescent="0.25">
      <c r="A2437">
        <v>8</v>
      </c>
      <c r="B2437">
        <v>801</v>
      </c>
      <c r="C2437">
        <v>10</v>
      </c>
      <c r="D2437">
        <v>305</v>
      </c>
      <c r="E2437">
        <v>7</v>
      </c>
      <c r="F2437">
        <v>0</v>
      </c>
      <c r="G2437">
        <v>2104</v>
      </c>
      <c r="H2437" s="17" t="s">
        <v>1712</v>
      </c>
      <c r="I2437">
        <v>40</v>
      </c>
      <c r="J2437">
        <v>0</v>
      </c>
      <c r="K2437" s="17" t="s">
        <v>5586</v>
      </c>
      <c r="L2437" s="1">
        <v>44650</v>
      </c>
      <c r="M2437">
        <v>196.7</v>
      </c>
      <c r="N2437" s="17" t="s">
        <v>437</v>
      </c>
      <c r="O2437">
        <v>249</v>
      </c>
      <c r="P2437" s="17" t="s">
        <v>438</v>
      </c>
      <c r="Q2437">
        <v>0</v>
      </c>
      <c r="R2437" s="17" t="s">
        <v>439</v>
      </c>
      <c r="S2437" s="17" t="s">
        <v>440</v>
      </c>
      <c r="T2437" s="17" t="s">
        <v>438</v>
      </c>
      <c r="U2437">
        <v>0</v>
      </c>
      <c r="V2437">
        <v>0</v>
      </c>
      <c r="W2437" s="17" t="s">
        <v>5585</v>
      </c>
      <c r="X2437" s="17" t="s">
        <v>442</v>
      </c>
      <c r="Y2437">
        <v>0</v>
      </c>
      <c r="Z2437" s="17" t="s">
        <v>443</v>
      </c>
      <c r="AA2437" s="17" t="s">
        <v>443</v>
      </c>
      <c r="AB2437" s="17" t="s">
        <v>444</v>
      </c>
      <c r="AC2437">
        <v>0</v>
      </c>
      <c r="AD2437">
        <v>0</v>
      </c>
      <c r="AE2437">
        <v>0</v>
      </c>
      <c r="AF2437">
        <v>2022</v>
      </c>
      <c r="AG2437" s="1">
        <v>44562</v>
      </c>
      <c r="AH2437" s="1">
        <v>44773</v>
      </c>
      <c r="AI2437" s="1">
        <v>44785</v>
      </c>
      <c r="AJ2437" s="17" t="s">
        <v>34</v>
      </c>
      <c r="AK2437" s="17" t="s">
        <v>35</v>
      </c>
      <c r="AL2437" s="17" t="s">
        <v>10388</v>
      </c>
      <c r="AM2437" s="17">
        <f>MONTH(EMPENHO[[#This Row],[data_empenho]])</f>
        <v>3</v>
      </c>
    </row>
    <row r="2438" spans="1:39" x14ac:dyDescent="0.25">
      <c r="A2438">
        <v>8</v>
      </c>
      <c r="B2438">
        <v>801</v>
      </c>
      <c r="C2438">
        <v>10</v>
      </c>
      <c r="D2438">
        <v>301</v>
      </c>
      <c r="E2438">
        <v>6</v>
      </c>
      <c r="F2438">
        <v>0</v>
      </c>
      <c r="G2438">
        <v>2091</v>
      </c>
      <c r="H2438" s="17" t="s">
        <v>1712</v>
      </c>
      <c r="I2438">
        <v>40</v>
      </c>
      <c r="J2438">
        <v>0</v>
      </c>
      <c r="K2438" s="17" t="s">
        <v>5587</v>
      </c>
      <c r="L2438" s="1">
        <v>44650</v>
      </c>
      <c r="M2438">
        <v>1197.55</v>
      </c>
      <c r="N2438" s="17" t="s">
        <v>437</v>
      </c>
      <c r="O2438">
        <v>249</v>
      </c>
      <c r="P2438" s="17" t="s">
        <v>438</v>
      </c>
      <c r="Q2438">
        <v>0</v>
      </c>
      <c r="R2438" s="17" t="s">
        <v>439</v>
      </c>
      <c r="S2438" s="17" t="s">
        <v>440</v>
      </c>
      <c r="T2438" s="17" t="s">
        <v>438</v>
      </c>
      <c r="U2438">
        <v>0</v>
      </c>
      <c r="V2438">
        <v>0</v>
      </c>
      <c r="W2438" s="17" t="s">
        <v>5585</v>
      </c>
      <c r="X2438" s="17" t="s">
        <v>442</v>
      </c>
      <c r="Y2438">
        <v>0</v>
      </c>
      <c r="Z2438" s="17" t="s">
        <v>443</v>
      </c>
      <c r="AA2438" s="17" t="s">
        <v>443</v>
      </c>
      <c r="AB2438" s="17" t="s">
        <v>444</v>
      </c>
      <c r="AC2438">
        <v>0</v>
      </c>
      <c r="AD2438">
        <v>0</v>
      </c>
      <c r="AE2438">
        <v>0</v>
      </c>
      <c r="AF2438">
        <v>2022</v>
      </c>
      <c r="AG2438" s="1">
        <v>44562</v>
      </c>
      <c r="AH2438" s="1">
        <v>44773</v>
      </c>
      <c r="AI2438" s="1">
        <v>44785</v>
      </c>
      <c r="AJ2438" s="17" t="s">
        <v>34</v>
      </c>
      <c r="AK2438" s="17" t="s">
        <v>35</v>
      </c>
      <c r="AL2438" s="17" t="s">
        <v>10388</v>
      </c>
      <c r="AM2438" s="17">
        <f>MONTH(EMPENHO[[#This Row],[data_empenho]])</f>
        <v>3</v>
      </c>
    </row>
    <row r="2439" spans="1:39" x14ac:dyDescent="0.25">
      <c r="A2439">
        <v>8</v>
      </c>
      <c r="B2439">
        <v>801</v>
      </c>
      <c r="C2439">
        <v>10</v>
      </c>
      <c r="D2439">
        <v>301</v>
      </c>
      <c r="E2439">
        <v>6</v>
      </c>
      <c r="F2439">
        <v>0</v>
      </c>
      <c r="G2439">
        <v>2091</v>
      </c>
      <c r="H2439" s="17" t="s">
        <v>1712</v>
      </c>
      <c r="I2439">
        <v>40</v>
      </c>
      <c r="J2439">
        <v>0</v>
      </c>
      <c r="K2439" s="17" t="s">
        <v>5588</v>
      </c>
      <c r="L2439" s="1">
        <v>44650</v>
      </c>
      <c r="M2439">
        <v>1376.63</v>
      </c>
      <c r="N2439" s="17" t="s">
        <v>437</v>
      </c>
      <c r="O2439">
        <v>249</v>
      </c>
      <c r="P2439" s="17" t="s">
        <v>438</v>
      </c>
      <c r="Q2439">
        <v>0</v>
      </c>
      <c r="R2439" s="17" t="s">
        <v>439</v>
      </c>
      <c r="S2439" s="17" t="s">
        <v>440</v>
      </c>
      <c r="T2439" s="17" t="s">
        <v>438</v>
      </c>
      <c r="U2439">
        <v>0</v>
      </c>
      <c r="V2439">
        <v>0</v>
      </c>
      <c r="W2439" s="17" t="s">
        <v>5585</v>
      </c>
      <c r="X2439" s="17" t="s">
        <v>442</v>
      </c>
      <c r="Y2439">
        <v>0</v>
      </c>
      <c r="Z2439" s="17" t="s">
        <v>443</v>
      </c>
      <c r="AA2439" s="17" t="s">
        <v>443</v>
      </c>
      <c r="AB2439" s="17" t="s">
        <v>444</v>
      </c>
      <c r="AC2439">
        <v>0</v>
      </c>
      <c r="AD2439">
        <v>0</v>
      </c>
      <c r="AE2439">
        <v>0</v>
      </c>
      <c r="AF2439">
        <v>2022</v>
      </c>
      <c r="AG2439" s="1">
        <v>44562</v>
      </c>
      <c r="AH2439" s="1">
        <v>44773</v>
      </c>
      <c r="AI2439" s="1">
        <v>44785</v>
      </c>
      <c r="AJ2439" s="17" t="s">
        <v>34</v>
      </c>
      <c r="AK2439" s="17" t="s">
        <v>35</v>
      </c>
      <c r="AL2439" s="17" t="s">
        <v>10388</v>
      </c>
      <c r="AM2439" s="17">
        <f>MONTH(EMPENHO[[#This Row],[data_empenho]])</f>
        <v>3</v>
      </c>
    </row>
    <row r="2440" spans="1:39" x14ac:dyDescent="0.25">
      <c r="A2440">
        <v>9</v>
      </c>
      <c r="B2440">
        <v>904</v>
      </c>
      <c r="C2440">
        <v>8</v>
      </c>
      <c r="D2440">
        <v>243</v>
      </c>
      <c r="E2440">
        <v>11</v>
      </c>
      <c r="F2440">
        <v>0</v>
      </c>
      <c r="G2440">
        <v>2107</v>
      </c>
      <c r="H2440" s="17" t="s">
        <v>1716</v>
      </c>
      <c r="I2440">
        <v>1</v>
      </c>
      <c r="J2440">
        <v>0</v>
      </c>
      <c r="K2440" s="17" t="s">
        <v>5589</v>
      </c>
      <c r="L2440" s="1">
        <v>44650</v>
      </c>
      <c r="M2440">
        <v>2026.83</v>
      </c>
      <c r="N2440" s="17" t="s">
        <v>437</v>
      </c>
      <c r="O2440">
        <v>155</v>
      </c>
      <c r="P2440" s="17" t="s">
        <v>438</v>
      </c>
      <c r="Q2440">
        <v>0</v>
      </c>
      <c r="R2440" s="17" t="s">
        <v>439</v>
      </c>
      <c r="S2440" s="17" t="s">
        <v>440</v>
      </c>
      <c r="T2440" s="17" t="s">
        <v>438</v>
      </c>
      <c r="U2440">
        <v>0</v>
      </c>
      <c r="V2440">
        <v>0</v>
      </c>
      <c r="W2440" s="17" t="s">
        <v>5590</v>
      </c>
      <c r="X2440" s="17" t="s">
        <v>442</v>
      </c>
      <c r="Y2440">
        <v>0</v>
      </c>
      <c r="Z2440" s="17" t="s">
        <v>443</v>
      </c>
      <c r="AA2440" s="17" t="s">
        <v>443</v>
      </c>
      <c r="AB2440" s="17" t="s">
        <v>444</v>
      </c>
      <c r="AC2440">
        <v>0</v>
      </c>
      <c r="AD2440">
        <v>0</v>
      </c>
      <c r="AE2440">
        <v>0</v>
      </c>
      <c r="AF2440">
        <v>2022</v>
      </c>
      <c r="AG2440" s="1">
        <v>44562</v>
      </c>
      <c r="AH2440" s="1">
        <v>44773</v>
      </c>
      <c r="AI2440" s="1">
        <v>44785</v>
      </c>
      <c r="AJ2440" s="17" t="s">
        <v>34</v>
      </c>
      <c r="AK2440" s="17" t="s">
        <v>35</v>
      </c>
      <c r="AL2440" s="17" t="s">
        <v>10388</v>
      </c>
      <c r="AM2440" s="17">
        <f>MONTH(EMPENHO[[#This Row],[data_empenho]])</f>
        <v>3</v>
      </c>
    </row>
    <row r="2441" spans="1:39" x14ac:dyDescent="0.25">
      <c r="A2441">
        <v>2</v>
      </c>
      <c r="B2441">
        <v>201</v>
      </c>
      <c r="C2441">
        <v>4</v>
      </c>
      <c r="D2441">
        <v>122</v>
      </c>
      <c r="E2441">
        <v>1</v>
      </c>
      <c r="F2441">
        <v>0</v>
      </c>
      <c r="G2441">
        <v>2078</v>
      </c>
      <c r="H2441" s="17" t="s">
        <v>1721</v>
      </c>
      <c r="I2441">
        <v>1</v>
      </c>
      <c r="J2441">
        <v>0</v>
      </c>
      <c r="K2441" s="17" t="s">
        <v>5591</v>
      </c>
      <c r="L2441" s="1">
        <v>44650</v>
      </c>
      <c r="M2441">
        <v>5189.9399999999996</v>
      </c>
      <c r="N2441" s="17" t="s">
        <v>437</v>
      </c>
      <c r="O2441">
        <v>155</v>
      </c>
      <c r="P2441" s="17" t="s">
        <v>438</v>
      </c>
      <c r="Q2441">
        <v>0</v>
      </c>
      <c r="R2441" s="17" t="s">
        <v>439</v>
      </c>
      <c r="S2441" s="17" t="s">
        <v>440</v>
      </c>
      <c r="T2441" s="17" t="s">
        <v>438</v>
      </c>
      <c r="U2441">
        <v>0</v>
      </c>
      <c r="V2441">
        <v>0</v>
      </c>
      <c r="W2441" s="17" t="s">
        <v>5592</v>
      </c>
      <c r="X2441" s="17" t="s">
        <v>442</v>
      </c>
      <c r="Y2441">
        <v>0</v>
      </c>
      <c r="Z2441" s="17" t="s">
        <v>443</v>
      </c>
      <c r="AA2441" s="17" t="s">
        <v>443</v>
      </c>
      <c r="AB2441" s="17" t="s">
        <v>444</v>
      </c>
      <c r="AC2441">
        <v>0</v>
      </c>
      <c r="AD2441">
        <v>0</v>
      </c>
      <c r="AE2441">
        <v>0</v>
      </c>
      <c r="AF2441">
        <v>2022</v>
      </c>
      <c r="AG2441" s="1">
        <v>44562</v>
      </c>
      <c r="AH2441" s="1">
        <v>44773</v>
      </c>
      <c r="AI2441" s="1">
        <v>44785</v>
      </c>
      <c r="AJ2441" s="17" t="s">
        <v>34</v>
      </c>
      <c r="AK2441" s="17" t="s">
        <v>35</v>
      </c>
      <c r="AL2441" s="17" t="s">
        <v>10388</v>
      </c>
      <c r="AM2441" s="17">
        <f>MONTH(EMPENHO[[#This Row],[data_empenho]])</f>
        <v>3</v>
      </c>
    </row>
    <row r="2442" spans="1:39" x14ac:dyDescent="0.25">
      <c r="A2442">
        <v>2</v>
      </c>
      <c r="B2442">
        <v>203</v>
      </c>
      <c r="C2442">
        <v>4</v>
      </c>
      <c r="D2442">
        <v>122</v>
      </c>
      <c r="E2442">
        <v>1</v>
      </c>
      <c r="F2442">
        <v>0</v>
      </c>
      <c r="G2442">
        <v>2081</v>
      </c>
      <c r="H2442" s="17" t="s">
        <v>1721</v>
      </c>
      <c r="I2442">
        <v>1</v>
      </c>
      <c r="J2442">
        <v>0</v>
      </c>
      <c r="K2442" s="17" t="s">
        <v>5593</v>
      </c>
      <c r="L2442" s="1">
        <v>44650</v>
      </c>
      <c r="M2442">
        <v>2883</v>
      </c>
      <c r="N2442" s="17" t="s">
        <v>437</v>
      </c>
      <c r="O2442">
        <v>155</v>
      </c>
      <c r="P2442" s="17" t="s">
        <v>438</v>
      </c>
      <c r="Q2442">
        <v>0</v>
      </c>
      <c r="R2442" s="17" t="s">
        <v>439</v>
      </c>
      <c r="S2442" s="17" t="s">
        <v>440</v>
      </c>
      <c r="T2442" s="17" t="s">
        <v>438</v>
      </c>
      <c r="U2442">
        <v>0</v>
      </c>
      <c r="V2442">
        <v>0</v>
      </c>
      <c r="W2442" s="17" t="s">
        <v>5594</v>
      </c>
      <c r="X2442" s="17" t="s">
        <v>442</v>
      </c>
      <c r="Y2442">
        <v>0</v>
      </c>
      <c r="Z2442" s="17" t="s">
        <v>443</v>
      </c>
      <c r="AA2442" s="17" t="s">
        <v>443</v>
      </c>
      <c r="AB2442" s="17" t="s">
        <v>444</v>
      </c>
      <c r="AC2442">
        <v>0</v>
      </c>
      <c r="AD2442">
        <v>0</v>
      </c>
      <c r="AE2442">
        <v>0</v>
      </c>
      <c r="AF2442">
        <v>2022</v>
      </c>
      <c r="AG2442" s="1">
        <v>44562</v>
      </c>
      <c r="AH2442" s="1">
        <v>44773</v>
      </c>
      <c r="AI2442" s="1">
        <v>44785</v>
      </c>
      <c r="AJ2442" s="17" t="s">
        <v>34</v>
      </c>
      <c r="AK2442" s="17" t="s">
        <v>35</v>
      </c>
      <c r="AL2442" s="17" t="s">
        <v>10388</v>
      </c>
      <c r="AM2442" s="17">
        <f>MONTH(EMPENHO[[#This Row],[data_empenho]])</f>
        <v>3</v>
      </c>
    </row>
    <row r="2443" spans="1:39" x14ac:dyDescent="0.25">
      <c r="A2443">
        <v>3</v>
      </c>
      <c r="B2443">
        <v>301</v>
      </c>
      <c r="C2443">
        <v>4</v>
      </c>
      <c r="D2443">
        <v>122</v>
      </c>
      <c r="E2443">
        <v>1</v>
      </c>
      <c r="F2443">
        <v>0</v>
      </c>
      <c r="G2443">
        <v>2068</v>
      </c>
      <c r="H2443" s="17" t="s">
        <v>1721</v>
      </c>
      <c r="I2443">
        <v>1</v>
      </c>
      <c r="J2443">
        <v>0</v>
      </c>
      <c r="K2443" s="17" t="s">
        <v>5595</v>
      </c>
      <c r="L2443" s="1">
        <v>44650</v>
      </c>
      <c r="M2443">
        <v>1288.27</v>
      </c>
      <c r="N2443" s="17" t="s">
        <v>437</v>
      </c>
      <c r="O2443">
        <v>155</v>
      </c>
      <c r="P2443" s="17" t="s">
        <v>438</v>
      </c>
      <c r="Q2443">
        <v>0</v>
      </c>
      <c r="R2443" s="17" t="s">
        <v>439</v>
      </c>
      <c r="S2443" s="17" t="s">
        <v>440</v>
      </c>
      <c r="T2443" s="17" t="s">
        <v>438</v>
      </c>
      <c r="U2443">
        <v>0</v>
      </c>
      <c r="V2443">
        <v>0</v>
      </c>
      <c r="W2443" s="17" t="s">
        <v>5596</v>
      </c>
      <c r="X2443" s="17" t="s">
        <v>442</v>
      </c>
      <c r="Y2443">
        <v>0</v>
      </c>
      <c r="Z2443" s="17" t="s">
        <v>443</v>
      </c>
      <c r="AA2443" s="17" t="s">
        <v>443</v>
      </c>
      <c r="AB2443" s="17" t="s">
        <v>444</v>
      </c>
      <c r="AC2443">
        <v>0</v>
      </c>
      <c r="AD2443">
        <v>0</v>
      </c>
      <c r="AE2443">
        <v>0</v>
      </c>
      <c r="AF2443">
        <v>2022</v>
      </c>
      <c r="AG2443" s="1">
        <v>44562</v>
      </c>
      <c r="AH2443" s="1">
        <v>44773</v>
      </c>
      <c r="AI2443" s="1">
        <v>44785</v>
      </c>
      <c r="AJ2443" s="17" t="s">
        <v>34</v>
      </c>
      <c r="AK2443" s="17" t="s">
        <v>35</v>
      </c>
      <c r="AL2443" s="17" t="s">
        <v>10388</v>
      </c>
      <c r="AM2443" s="17">
        <f>MONTH(EMPENHO[[#This Row],[data_empenho]])</f>
        <v>3</v>
      </c>
    </row>
    <row r="2444" spans="1:39" x14ac:dyDescent="0.25">
      <c r="A2444">
        <v>4</v>
      </c>
      <c r="B2444">
        <v>401</v>
      </c>
      <c r="C2444">
        <v>4</v>
      </c>
      <c r="D2444">
        <v>123</v>
      </c>
      <c r="E2444">
        <v>1</v>
      </c>
      <c r="F2444">
        <v>0</v>
      </c>
      <c r="G2444">
        <v>2075</v>
      </c>
      <c r="H2444" s="17" t="s">
        <v>1721</v>
      </c>
      <c r="I2444">
        <v>1</v>
      </c>
      <c r="J2444">
        <v>0</v>
      </c>
      <c r="K2444" s="17" t="s">
        <v>5597</v>
      </c>
      <c r="L2444" s="1">
        <v>44650</v>
      </c>
      <c r="M2444">
        <v>1342.04</v>
      </c>
      <c r="N2444" s="17" t="s">
        <v>437</v>
      </c>
      <c r="O2444">
        <v>155</v>
      </c>
      <c r="P2444" s="17" t="s">
        <v>438</v>
      </c>
      <c r="Q2444">
        <v>0</v>
      </c>
      <c r="R2444" s="17" t="s">
        <v>439</v>
      </c>
      <c r="S2444" s="17" t="s">
        <v>440</v>
      </c>
      <c r="T2444" s="17" t="s">
        <v>438</v>
      </c>
      <c r="U2444">
        <v>0</v>
      </c>
      <c r="V2444">
        <v>0</v>
      </c>
      <c r="W2444" s="17" t="s">
        <v>5598</v>
      </c>
      <c r="X2444" s="17" t="s">
        <v>442</v>
      </c>
      <c r="Y2444">
        <v>0</v>
      </c>
      <c r="Z2444" s="17" t="s">
        <v>443</v>
      </c>
      <c r="AA2444" s="17" t="s">
        <v>443</v>
      </c>
      <c r="AB2444" s="17" t="s">
        <v>444</v>
      </c>
      <c r="AC2444">
        <v>0</v>
      </c>
      <c r="AD2444">
        <v>0</v>
      </c>
      <c r="AE2444">
        <v>0</v>
      </c>
      <c r="AF2444">
        <v>2022</v>
      </c>
      <c r="AG2444" s="1">
        <v>44562</v>
      </c>
      <c r="AH2444" s="1">
        <v>44773</v>
      </c>
      <c r="AI2444" s="1">
        <v>44785</v>
      </c>
      <c r="AJ2444" s="17" t="s">
        <v>34</v>
      </c>
      <c r="AK2444" s="17" t="s">
        <v>35</v>
      </c>
      <c r="AL2444" s="17" t="s">
        <v>10388</v>
      </c>
      <c r="AM2444" s="17">
        <f>MONTH(EMPENHO[[#This Row],[data_empenho]])</f>
        <v>3</v>
      </c>
    </row>
    <row r="2445" spans="1:39" x14ac:dyDescent="0.25">
      <c r="A2445">
        <v>9</v>
      </c>
      <c r="B2445">
        <v>901</v>
      </c>
      <c r="C2445">
        <v>4</v>
      </c>
      <c r="D2445">
        <v>122</v>
      </c>
      <c r="E2445">
        <v>1</v>
      </c>
      <c r="F2445">
        <v>0</v>
      </c>
      <c r="G2445">
        <v>2010</v>
      </c>
      <c r="H2445" s="17" t="s">
        <v>1721</v>
      </c>
      <c r="I2445">
        <v>1</v>
      </c>
      <c r="J2445">
        <v>0</v>
      </c>
      <c r="K2445" s="17" t="s">
        <v>5599</v>
      </c>
      <c r="L2445" s="1">
        <v>44650</v>
      </c>
      <c r="M2445">
        <v>728.38</v>
      </c>
      <c r="N2445" s="17" t="s">
        <v>437</v>
      </c>
      <c r="O2445">
        <v>155</v>
      </c>
      <c r="P2445" s="17" t="s">
        <v>438</v>
      </c>
      <c r="Q2445">
        <v>0</v>
      </c>
      <c r="R2445" s="17" t="s">
        <v>439</v>
      </c>
      <c r="S2445" s="17" t="s">
        <v>440</v>
      </c>
      <c r="T2445" s="17" t="s">
        <v>438</v>
      </c>
      <c r="U2445">
        <v>0</v>
      </c>
      <c r="V2445">
        <v>0</v>
      </c>
      <c r="W2445" s="17" t="s">
        <v>5600</v>
      </c>
      <c r="X2445" s="17" t="s">
        <v>442</v>
      </c>
      <c r="Y2445">
        <v>0</v>
      </c>
      <c r="Z2445" s="17" t="s">
        <v>443</v>
      </c>
      <c r="AA2445" s="17" t="s">
        <v>443</v>
      </c>
      <c r="AB2445" s="17" t="s">
        <v>444</v>
      </c>
      <c r="AC2445">
        <v>0</v>
      </c>
      <c r="AD2445">
        <v>0</v>
      </c>
      <c r="AE2445">
        <v>0</v>
      </c>
      <c r="AF2445">
        <v>2022</v>
      </c>
      <c r="AG2445" s="1">
        <v>44562</v>
      </c>
      <c r="AH2445" s="1">
        <v>44773</v>
      </c>
      <c r="AI2445" s="1">
        <v>44785</v>
      </c>
      <c r="AJ2445" s="17" t="s">
        <v>34</v>
      </c>
      <c r="AK2445" s="17" t="s">
        <v>35</v>
      </c>
      <c r="AL2445" s="17" t="s">
        <v>10388</v>
      </c>
      <c r="AM2445" s="17">
        <f>MONTH(EMPENHO[[#This Row],[data_empenho]])</f>
        <v>3</v>
      </c>
    </row>
    <row r="2446" spans="1:39" x14ac:dyDescent="0.25">
      <c r="A2446">
        <v>6</v>
      </c>
      <c r="B2446">
        <v>601</v>
      </c>
      <c r="C2446">
        <v>4</v>
      </c>
      <c r="D2446">
        <v>122</v>
      </c>
      <c r="E2446">
        <v>1</v>
      </c>
      <c r="F2446">
        <v>0</v>
      </c>
      <c r="G2446">
        <v>2072</v>
      </c>
      <c r="H2446" s="17" t="s">
        <v>1721</v>
      </c>
      <c r="I2446">
        <v>1</v>
      </c>
      <c r="J2446">
        <v>0</v>
      </c>
      <c r="K2446" s="17" t="s">
        <v>5601</v>
      </c>
      <c r="L2446" s="1">
        <v>44650</v>
      </c>
      <c r="M2446">
        <v>2122.6799999999998</v>
      </c>
      <c r="N2446" s="17" t="s">
        <v>437</v>
      </c>
      <c r="O2446">
        <v>155</v>
      </c>
      <c r="P2446" s="17" t="s">
        <v>438</v>
      </c>
      <c r="Q2446">
        <v>0</v>
      </c>
      <c r="R2446" s="17" t="s">
        <v>439</v>
      </c>
      <c r="S2446" s="17" t="s">
        <v>440</v>
      </c>
      <c r="T2446" s="17" t="s">
        <v>438</v>
      </c>
      <c r="U2446">
        <v>0</v>
      </c>
      <c r="V2446">
        <v>0</v>
      </c>
      <c r="W2446" s="17" t="s">
        <v>5602</v>
      </c>
      <c r="X2446" s="17" t="s">
        <v>442</v>
      </c>
      <c r="Y2446">
        <v>0</v>
      </c>
      <c r="Z2446" s="17" t="s">
        <v>443</v>
      </c>
      <c r="AA2446" s="17" t="s">
        <v>443</v>
      </c>
      <c r="AB2446" s="17" t="s">
        <v>444</v>
      </c>
      <c r="AC2446">
        <v>0</v>
      </c>
      <c r="AD2446">
        <v>0</v>
      </c>
      <c r="AE2446">
        <v>0</v>
      </c>
      <c r="AF2446">
        <v>2022</v>
      </c>
      <c r="AG2446" s="1">
        <v>44562</v>
      </c>
      <c r="AH2446" s="1">
        <v>44773</v>
      </c>
      <c r="AI2446" s="1">
        <v>44785</v>
      </c>
      <c r="AJ2446" s="17" t="s">
        <v>34</v>
      </c>
      <c r="AK2446" s="17" t="s">
        <v>35</v>
      </c>
      <c r="AL2446" s="17" t="s">
        <v>10388</v>
      </c>
      <c r="AM2446" s="17">
        <f>MONTH(EMPENHO[[#This Row],[data_empenho]])</f>
        <v>3</v>
      </c>
    </row>
    <row r="2447" spans="1:39" x14ac:dyDescent="0.25">
      <c r="A2447">
        <v>7</v>
      </c>
      <c r="B2447">
        <v>701</v>
      </c>
      <c r="C2447">
        <v>4</v>
      </c>
      <c r="D2447">
        <v>122</v>
      </c>
      <c r="E2447">
        <v>1</v>
      </c>
      <c r="F2447">
        <v>0</v>
      </c>
      <c r="G2447">
        <v>2001</v>
      </c>
      <c r="H2447" s="17" t="s">
        <v>1721</v>
      </c>
      <c r="I2447">
        <v>1</v>
      </c>
      <c r="J2447">
        <v>0</v>
      </c>
      <c r="K2447" s="17" t="s">
        <v>5603</v>
      </c>
      <c r="L2447" s="1">
        <v>44650</v>
      </c>
      <c r="M2447">
        <v>380.28</v>
      </c>
      <c r="N2447" s="17" t="s">
        <v>437</v>
      </c>
      <c r="O2447">
        <v>155</v>
      </c>
      <c r="P2447" s="17" t="s">
        <v>438</v>
      </c>
      <c r="Q2447">
        <v>0</v>
      </c>
      <c r="R2447" s="17" t="s">
        <v>439</v>
      </c>
      <c r="S2447" s="17" t="s">
        <v>440</v>
      </c>
      <c r="T2447" s="17" t="s">
        <v>438</v>
      </c>
      <c r="U2447">
        <v>0</v>
      </c>
      <c r="V2447">
        <v>0</v>
      </c>
      <c r="W2447" s="17" t="s">
        <v>5604</v>
      </c>
      <c r="X2447" s="17" t="s">
        <v>442</v>
      </c>
      <c r="Y2447">
        <v>0</v>
      </c>
      <c r="Z2447" s="17" t="s">
        <v>443</v>
      </c>
      <c r="AA2447" s="17" t="s">
        <v>443</v>
      </c>
      <c r="AB2447" s="17" t="s">
        <v>444</v>
      </c>
      <c r="AC2447">
        <v>0</v>
      </c>
      <c r="AD2447">
        <v>0</v>
      </c>
      <c r="AE2447">
        <v>0</v>
      </c>
      <c r="AF2447">
        <v>2022</v>
      </c>
      <c r="AG2447" s="1">
        <v>44562</v>
      </c>
      <c r="AH2447" s="1">
        <v>44773</v>
      </c>
      <c r="AI2447" s="1">
        <v>44785</v>
      </c>
      <c r="AJ2447" s="17" t="s">
        <v>34</v>
      </c>
      <c r="AK2447" s="17" t="s">
        <v>35</v>
      </c>
      <c r="AL2447" s="17" t="s">
        <v>10388</v>
      </c>
      <c r="AM2447" s="17">
        <f>MONTH(EMPENHO[[#This Row],[data_empenho]])</f>
        <v>3</v>
      </c>
    </row>
    <row r="2448" spans="1:39" x14ac:dyDescent="0.25">
      <c r="A2448">
        <v>10</v>
      </c>
      <c r="B2448">
        <v>1001</v>
      </c>
      <c r="C2448">
        <v>4</v>
      </c>
      <c r="D2448">
        <v>122</v>
      </c>
      <c r="E2448">
        <v>1</v>
      </c>
      <c r="F2448">
        <v>0</v>
      </c>
      <c r="G2448">
        <v>2050</v>
      </c>
      <c r="H2448" s="17" t="s">
        <v>1721</v>
      </c>
      <c r="I2448">
        <v>1</v>
      </c>
      <c r="J2448">
        <v>0</v>
      </c>
      <c r="K2448" s="17" t="s">
        <v>5605</v>
      </c>
      <c r="L2448" s="1">
        <v>44650</v>
      </c>
      <c r="M2448">
        <v>589.58000000000004</v>
      </c>
      <c r="N2448" s="17" t="s">
        <v>437</v>
      </c>
      <c r="O2448">
        <v>155</v>
      </c>
      <c r="P2448" s="17" t="s">
        <v>438</v>
      </c>
      <c r="Q2448">
        <v>0</v>
      </c>
      <c r="R2448" s="17" t="s">
        <v>439</v>
      </c>
      <c r="S2448" s="17" t="s">
        <v>440</v>
      </c>
      <c r="T2448" s="17" t="s">
        <v>438</v>
      </c>
      <c r="U2448">
        <v>0</v>
      </c>
      <c r="V2448">
        <v>0</v>
      </c>
      <c r="W2448" s="17" t="s">
        <v>5606</v>
      </c>
      <c r="X2448" s="17" t="s">
        <v>442</v>
      </c>
      <c r="Y2448">
        <v>0</v>
      </c>
      <c r="Z2448" s="17" t="s">
        <v>443</v>
      </c>
      <c r="AA2448" s="17" t="s">
        <v>443</v>
      </c>
      <c r="AB2448" s="17" t="s">
        <v>444</v>
      </c>
      <c r="AC2448">
        <v>0</v>
      </c>
      <c r="AD2448">
        <v>0</v>
      </c>
      <c r="AE2448">
        <v>0</v>
      </c>
      <c r="AF2448">
        <v>2022</v>
      </c>
      <c r="AG2448" s="1">
        <v>44562</v>
      </c>
      <c r="AH2448" s="1">
        <v>44773</v>
      </c>
      <c r="AI2448" s="1">
        <v>44785</v>
      </c>
      <c r="AJ2448" s="17" t="s">
        <v>34</v>
      </c>
      <c r="AK2448" s="17" t="s">
        <v>35</v>
      </c>
      <c r="AL2448" s="17" t="s">
        <v>10388</v>
      </c>
      <c r="AM2448" s="17">
        <f>MONTH(EMPENHO[[#This Row],[data_empenho]])</f>
        <v>3</v>
      </c>
    </row>
    <row r="2449" spans="1:39" x14ac:dyDescent="0.25">
      <c r="A2449">
        <v>5</v>
      </c>
      <c r="B2449">
        <v>501</v>
      </c>
      <c r="C2449">
        <v>4</v>
      </c>
      <c r="D2449">
        <v>122</v>
      </c>
      <c r="E2449">
        <v>1</v>
      </c>
      <c r="F2449">
        <v>0</v>
      </c>
      <c r="G2449">
        <v>2022</v>
      </c>
      <c r="H2449" s="17" t="s">
        <v>1721</v>
      </c>
      <c r="I2449">
        <v>1</v>
      </c>
      <c r="J2449">
        <v>0</v>
      </c>
      <c r="K2449" s="17" t="s">
        <v>5607</v>
      </c>
      <c r="L2449" s="1">
        <v>44650</v>
      </c>
      <c r="M2449">
        <v>2507</v>
      </c>
      <c r="N2449" s="17" t="s">
        <v>437</v>
      </c>
      <c r="O2449">
        <v>155</v>
      </c>
      <c r="P2449" s="17" t="s">
        <v>438</v>
      </c>
      <c r="Q2449">
        <v>0</v>
      </c>
      <c r="R2449" s="17" t="s">
        <v>439</v>
      </c>
      <c r="S2449" s="17" t="s">
        <v>440</v>
      </c>
      <c r="T2449" s="17" t="s">
        <v>438</v>
      </c>
      <c r="U2449">
        <v>0</v>
      </c>
      <c r="V2449">
        <v>0</v>
      </c>
      <c r="W2449" s="17" t="s">
        <v>5608</v>
      </c>
      <c r="X2449" s="17" t="s">
        <v>442</v>
      </c>
      <c r="Y2449">
        <v>0</v>
      </c>
      <c r="Z2449" s="17" t="s">
        <v>443</v>
      </c>
      <c r="AA2449" s="17" t="s">
        <v>443</v>
      </c>
      <c r="AB2449" s="17" t="s">
        <v>444</v>
      </c>
      <c r="AC2449">
        <v>0</v>
      </c>
      <c r="AD2449">
        <v>0</v>
      </c>
      <c r="AE2449">
        <v>0</v>
      </c>
      <c r="AF2449">
        <v>2022</v>
      </c>
      <c r="AG2449" s="1">
        <v>44562</v>
      </c>
      <c r="AH2449" s="1">
        <v>44773</v>
      </c>
      <c r="AI2449" s="1">
        <v>44785</v>
      </c>
      <c r="AJ2449" s="17" t="s">
        <v>34</v>
      </c>
      <c r="AK2449" s="17" t="s">
        <v>35</v>
      </c>
      <c r="AL2449" s="17" t="s">
        <v>10388</v>
      </c>
      <c r="AM2449" s="17">
        <f>MONTH(EMPENHO[[#This Row],[data_empenho]])</f>
        <v>3</v>
      </c>
    </row>
    <row r="2450" spans="1:39" x14ac:dyDescent="0.25">
      <c r="A2450">
        <v>5</v>
      </c>
      <c r="B2450">
        <v>502</v>
      </c>
      <c r="C2450">
        <v>12</v>
      </c>
      <c r="D2450">
        <v>361</v>
      </c>
      <c r="E2450">
        <v>2</v>
      </c>
      <c r="F2450">
        <v>0</v>
      </c>
      <c r="G2450">
        <v>2031</v>
      </c>
      <c r="H2450" s="17" t="s">
        <v>1721</v>
      </c>
      <c r="I2450">
        <v>31</v>
      </c>
      <c r="J2450">
        <v>0</v>
      </c>
      <c r="K2450" s="17" t="s">
        <v>5609</v>
      </c>
      <c r="L2450" s="1">
        <v>44650</v>
      </c>
      <c r="M2450">
        <v>530.62</v>
      </c>
      <c r="N2450" s="17" t="s">
        <v>437</v>
      </c>
      <c r="O2450">
        <v>155</v>
      </c>
      <c r="P2450" s="17" t="s">
        <v>438</v>
      </c>
      <c r="Q2450">
        <v>501</v>
      </c>
      <c r="R2450" s="17" t="s">
        <v>439</v>
      </c>
      <c r="S2450" s="17" t="s">
        <v>440</v>
      </c>
      <c r="T2450" s="17" t="s">
        <v>438</v>
      </c>
      <c r="U2450">
        <v>0</v>
      </c>
      <c r="V2450">
        <v>0</v>
      </c>
      <c r="W2450" s="17" t="s">
        <v>5610</v>
      </c>
      <c r="X2450" s="17" t="s">
        <v>442</v>
      </c>
      <c r="Y2450">
        <v>0</v>
      </c>
      <c r="Z2450" s="17" t="s">
        <v>443</v>
      </c>
      <c r="AA2450" s="17" t="s">
        <v>443</v>
      </c>
      <c r="AB2450" s="17" t="s">
        <v>444</v>
      </c>
      <c r="AC2450">
        <v>0</v>
      </c>
      <c r="AD2450">
        <v>0</v>
      </c>
      <c r="AE2450">
        <v>0</v>
      </c>
      <c r="AF2450">
        <v>2022</v>
      </c>
      <c r="AG2450" s="1">
        <v>44562</v>
      </c>
      <c r="AH2450" s="1">
        <v>44773</v>
      </c>
      <c r="AI2450" s="1">
        <v>44785</v>
      </c>
      <c r="AJ2450" s="17" t="s">
        <v>34</v>
      </c>
      <c r="AK2450" s="17" t="s">
        <v>35</v>
      </c>
      <c r="AL2450" s="17" t="s">
        <v>10388</v>
      </c>
      <c r="AM2450" s="17">
        <f>MONTH(EMPENHO[[#This Row],[data_empenho]])</f>
        <v>3</v>
      </c>
    </row>
    <row r="2451" spans="1:39" x14ac:dyDescent="0.25">
      <c r="A2451">
        <v>5</v>
      </c>
      <c r="B2451">
        <v>502</v>
      </c>
      <c r="C2451">
        <v>12</v>
      </c>
      <c r="D2451">
        <v>361</v>
      </c>
      <c r="E2451">
        <v>2</v>
      </c>
      <c r="F2451">
        <v>0</v>
      </c>
      <c r="G2451">
        <v>2025</v>
      </c>
      <c r="H2451" s="17" t="s">
        <v>1721</v>
      </c>
      <c r="I2451">
        <v>31</v>
      </c>
      <c r="J2451">
        <v>0</v>
      </c>
      <c r="K2451" s="17" t="s">
        <v>5611</v>
      </c>
      <c r="L2451" s="1">
        <v>44650</v>
      </c>
      <c r="M2451">
        <v>3198.64</v>
      </c>
      <c r="N2451" s="17" t="s">
        <v>437</v>
      </c>
      <c r="O2451">
        <v>155</v>
      </c>
      <c r="P2451" s="17" t="s">
        <v>438</v>
      </c>
      <c r="Q2451">
        <v>501</v>
      </c>
      <c r="R2451" s="17" t="s">
        <v>439</v>
      </c>
      <c r="S2451" s="17" t="s">
        <v>440</v>
      </c>
      <c r="T2451" s="17" t="s">
        <v>438</v>
      </c>
      <c r="U2451">
        <v>0</v>
      </c>
      <c r="V2451">
        <v>0</v>
      </c>
      <c r="W2451" s="17" t="s">
        <v>5612</v>
      </c>
      <c r="X2451" s="17" t="s">
        <v>442</v>
      </c>
      <c r="Y2451">
        <v>0</v>
      </c>
      <c r="Z2451" s="17" t="s">
        <v>443</v>
      </c>
      <c r="AA2451" s="17" t="s">
        <v>443</v>
      </c>
      <c r="AB2451" s="17" t="s">
        <v>444</v>
      </c>
      <c r="AC2451">
        <v>0</v>
      </c>
      <c r="AD2451">
        <v>0</v>
      </c>
      <c r="AE2451">
        <v>0</v>
      </c>
      <c r="AF2451">
        <v>2022</v>
      </c>
      <c r="AG2451" s="1">
        <v>44562</v>
      </c>
      <c r="AH2451" s="1">
        <v>44773</v>
      </c>
      <c r="AI2451" s="1">
        <v>44785</v>
      </c>
      <c r="AJ2451" s="17" t="s">
        <v>34</v>
      </c>
      <c r="AK2451" s="17" t="s">
        <v>35</v>
      </c>
      <c r="AL2451" s="17" t="s">
        <v>10388</v>
      </c>
      <c r="AM2451" s="17">
        <f>MONTH(EMPENHO[[#This Row],[data_empenho]])</f>
        <v>3</v>
      </c>
    </row>
    <row r="2452" spans="1:39" x14ac:dyDescent="0.25">
      <c r="A2452">
        <v>5</v>
      </c>
      <c r="B2452">
        <v>502</v>
      </c>
      <c r="C2452">
        <v>12</v>
      </c>
      <c r="D2452">
        <v>361</v>
      </c>
      <c r="E2452">
        <v>2</v>
      </c>
      <c r="F2452">
        <v>0</v>
      </c>
      <c r="G2452">
        <v>2025</v>
      </c>
      <c r="H2452" s="17" t="s">
        <v>1721</v>
      </c>
      <c r="I2452">
        <v>31</v>
      </c>
      <c r="J2452">
        <v>0</v>
      </c>
      <c r="K2452" s="17" t="s">
        <v>5613</v>
      </c>
      <c r="L2452" s="1">
        <v>44650</v>
      </c>
      <c r="M2452">
        <v>617.38</v>
      </c>
      <c r="N2452" s="17" t="s">
        <v>437</v>
      </c>
      <c r="O2452">
        <v>155</v>
      </c>
      <c r="P2452" s="17" t="s">
        <v>438</v>
      </c>
      <c r="Q2452">
        <v>501</v>
      </c>
      <c r="R2452" s="17" t="s">
        <v>439</v>
      </c>
      <c r="S2452" s="17" t="s">
        <v>440</v>
      </c>
      <c r="T2452" s="17" t="s">
        <v>438</v>
      </c>
      <c r="U2452">
        <v>0</v>
      </c>
      <c r="V2452">
        <v>0</v>
      </c>
      <c r="W2452" s="17" t="s">
        <v>5614</v>
      </c>
      <c r="X2452" s="17" t="s">
        <v>442</v>
      </c>
      <c r="Y2452">
        <v>0</v>
      </c>
      <c r="Z2452" s="17" t="s">
        <v>443</v>
      </c>
      <c r="AA2452" s="17" t="s">
        <v>443</v>
      </c>
      <c r="AB2452" s="17" t="s">
        <v>444</v>
      </c>
      <c r="AC2452">
        <v>0</v>
      </c>
      <c r="AD2452">
        <v>0</v>
      </c>
      <c r="AE2452">
        <v>0</v>
      </c>
      <c r="AF2452">
        <v>2022</v>
      </c>
      <c r="AG2452" s="1">
        <v>44562</v>
      </c>
      <c r="AH2452" s="1">
        <v>44773</v>
      </c>
      <c r="AI2452" s="1">
        <v>44785</v>
      </c>
      <c r="AJ2452" s="17" t="s">
        <v>34</v>
      </c>
      <c r="AK2452" s="17" t="s">
        <v>35</v>
      </c>
      <c r="AL2452" s="17" t="s">
        <v>10388</v>
      </c>
      <c r="AM2452" s="17">
        <f>MONTH(EMPENHO[[#This Row],[data_empenho]])</f>
        <v>3</v>
      </c>
    </row>
    <row r="2453" spans="1:39" x14ac:dyDescent="0.25">
      <c r="A2453">
        <v>8</v>
      </c>
      <c r="B2453">
        <v>801</v>
      </c>
      <c r="C2453">
        <v>10</v>
      </c>
      <c r="D2453">
        <v>301</v>
      </c>
      <c r="E2453">
        <v>6</v>
      </c>
      <c r="F2453">
        <v>0</v>
      </c>
      <c r="G2453">
        <v>2091</v>
      </c>
      <c r="H2453" s="17" t="s">
        <v>1721</v>
      </c>
      <c r="I2453">
        <v>40</v>
      </c>
      <c r="J2453">
        <v>0</v>
      </c>
      <c r="K2453" s="17" t="s">
        <v>5615</v>
      </c>
      <c r="L2453" s="1">
        <v>44650</v>
      </c>
      <c r="M2453">
        <v>3143.58</v>
      </c>
      <c r="N2453" s="17" t="s">
        <v>437</v>
      </c>
      <c r="O2453">
        <v>155</v>
      </c>
      <c r="P2453" s="17" t="s">
        <v>438</v>
      </c>
      <c r="Q2453">
        <v>0</v>
      </c>
      <c r="R2453" s="17" t="s">
        <v>439</v>
      </c>
      <c r="S2453" s="17" t="s">
        <v>440</v>
      </c>
      <c r="T2453" s="17" t="s">
        <v>438</v>
      </c>
      <c r="U2453">
        <v>0</v>
      </c>
      <c r="V2453">
        <v>0</v>
      </c>
      <c r="W2453" s="17" t="s">
        <v>5616</v>
      </c>
      <c r="X2453" s="17" t="s">
        <v>442</v>
      </c>
      <c r="Y2453">
        <v>0</v>
      </c>
      <c r="Z2453" s="17" t="s">
        <v>443</v>
      </c>
      <c r="AA2453" s="17" t="s">
        <v>443</v>
      </c>
      <c r="AB2453" s="17" t="s">
        <v>444</v>
      </c>
      <c r="AC2453">
        <v>0</v>
      </c>
      <c r="AD2453">
        <v>0</v>
      </c>
      <c r="AE2453">
        <v>0</v>
      </c>
      <c r="AF2453">
        <v>2022</v>
      </c>
      <c r="AG2453" s="1">
        <v>44562</v>
      </c>
      <c r="AH2453" s="1">
        <v>44773</v>
      </c>
      <c r="AI2453" s="1">
        <v>44785</v>
      </c>
      <c r="AJ2453" s="17" t="s">
        <v>34</v>
      </c>
      <c r="AK2453" s="17" t="s">
        <v>35</v>
      </c>
      <c r="AL2453" s="17" t="s">
        <v>10388</v>
      </c>
      <c r="AM2453" s="17">
        <f>MONTH(EMPENHO[[#This Row],[data_empenho]])</f>
        <v>3</v>
      </c>
    </row>
    <row r="2454" spans="1:39" x14ac:dyDescent="0.25">
      <c r="A2454">
        <v>8</v>
      </c>
      <c r="B2454">
        <v>801</v>
      </c>
      <c r="C2454">
        <v>10</v>
      </c>
      <c r="D2454">
        <v>301</v>
      </c>
      <c r="E2454">
        <v>6</v>
      </c>
      <c r="F2454">
        <v>0</v>
      </c>
      <c r="G2454">
        <v>2091</v>
      </c>
      <c r="H2454" s="17" t="s">
        <v>1721</v>
      </c>
      <c r="I2454">
        <v>40</v>
      </c>
      <c r="J2454">
        <v>0</v>
      </c>
      <c r="K2454" s="17" t="s">
        <v>5617</v>
      </c>
      <c r="L2454" s="1">
        <v>44650</v>
      </c>
      <c r="M2454">
        <v>3613.65</v>
      </c>
      <c r="N2454" s="17" t="s">
        <v>437</v>
      </c>
      <c r="O2454">
        <v>155</v>
      </c>
      <c r="P2454" s="17" t="s">
        <v>438</v>
      </c>
      <c r="Q2454">
        <v>0</v>
      </c>
      <c r="R2454" s="17" t="s">
        <v>439</v>
      </c>
      <c r="S2454" s="17" t="s">
        <v>440</v>
      </c>
      <c r="T2454" s="17" t="s">
        <v>438</v>
      </c>
      <c r="U2454">
        <v>0</v>
      </c>
      <c r="V2454">
        <v>0</v>
      </c>
      <c r="W2454" s="17" t="s">
        <v>5618</v>
      </c>
      <c r="X2454" s="17" t="s">
        <v>442</v>
      </c>
      <c r="Y2454">
        <v>0</v>
      </c>
      <c r="Z2454" s="17" t="s">
        <v>443</v>
      </c>
      <c r="AA2454" s="17" t="s">
        <v>443</v>
      </c>
      <c r="AB2454" s="17" t="s">
        <v>444</v>
      </c>
      <c r="AC2454">
        <v>0</v>
      </c>
      <c r="AD2454">
        <v>0</v>
      </c>
      <c r="AE2454">
        <v>0</v>
      </c>
      <c r="AF2454">
        <v>2022</v>
      </c>
      <c r="AG2454" s="1">
        <v>44562</v>
      </c>
      <c r="AH2454" s="1">
        <v>44773</v>
      </c>
      <c r="AI2454" s="1">
        <v>44785</v>
      </c>
      <c r="AJ2454" s="17" t="s">
        <v>34</v>
      </c>
      <c r="AK2454" s="17" t="s">
        <v>35</v>
      </c>
      <c r="AL2454" s="17" t="s">
        <v>10388</v>
      </c>
      <c r="AM2454" s="17">
        <f>MONTH(EMPENHO[[#This Row],[data_empenho]])</f>
        <v>3</v>
      </c>
    </row>
    <row r="2455" spans="1:39" x14ac:dyDescent="0.25">
      <c r="A2455">
        <v>8</v>
      </c>
      <c r="B2455">
        <v>801</v>
      </c>
      <c r="C2455">
        <v>10</v>
      </c>
      <c r="D2455">
        <v>305</v>
      </c>
      <c r="E2455">
        <v>7</v>
      </c>
      <c r="F2455">
        <v>0</v>
      </c>
      <c r="G2455">
        <v>2104</v>
      </c>
      <c r="H2455" s="17" t="s">
        <v>1721</v>
      </c>
      <c r="I2455">
        <v>40</v>
      </c>
      <c r="J2455">
        <v>0</v>
      </c>
      <c r="K2455" s="17" t="s">
        <v>5619</v>
      </c>
      <c r="L2455" s="1">
        <v>44650</v>
      </c>
      <c r="M2455">
        <v>516.34</v>
      </c>
      <c r="N2455" s="17" t="s">
        <v>437</v>
      </c>
      <c r="O2455">
        <v>155</v>
      </c>
      <c r="P2455" s="17" t="s">
        <v>438</v>
      </c>
      <c r="Q2455">
        <v>0</v>
      </c>
      <c r="R2455" s="17" t="s">
        <v>439</v>
      </c>
      <c r="S2455" s="17" t="s">
        <v>440</v>
      </c>
      <c r="T2455" s="17" t="s">
        <v>438</v>
      </c>
      <c r="U2455">
        <v>0</v>
      </c>
      <c r="V2455">
        <v>0</v>
      </c>
      <c r="W2455" s="17" t="s">
        <v>5620</v>
      </c>
      <c r="X2455" s="17" t="s">
        <v>442</v>
      </c>
      <c r="Y2455">
        <v>0</v>
      </c>
      <c r="Z2455" s="17" t="s">
        <v>443</v>
      </c>
      <c r="AA2455" s="17" t="s">
        <v>443</v>
      </c>
      <c r="AB2455" s="17" t="s">
        <v>444</v>
      </c>
      <c r="AC2455">
        <v>0</v>
      </c>
      <c r="AD2455">
        <v>0</v>
      </c>
      <c r="AE2455">
        <v>0</v>
      </c>
      <c r="AF2455">
        <v>2022</v>
      </c>
      <c r="AG2455" s="1">
        <v>44562</v>
      </c>
      <c r="AH2455" s="1">
        <v>44773</v>
      </c>
      <c r="AI2455" s="1">
        <v>44785</v>
      </c>
      <c r="AJ2455" s="17" t="s">
        <v>34</v>
      </c>
      <c r="AK2455" s="17" t="s">
        <v>35</v>
      </c>
      <c r="AL2455" s="17" t="s">
        <v>10388</v>
      </c>
      <c r="AM2455" s="17">
        <f>MONTH(EMPENHO[[#This Row],[data_empenho]])</f>
        <v>3</v>
      </c>
    </row>
    <row r="2456" spans="1:39" x14ac:dyDescent="0.25">
      <c r="A2456">
        <v>8</v>
      </c>
      <c r="B2456">
        <v>801</v>
      </c>
      <c r="C2456">
        <v>10</v>
      </c>
      <c r="D2456">
        <v>302</v>
      </c>
      <c r="E2456">
        <v>8</v>
      </c>
      <c r="F2456">
        <v>0</v>
      </c>
      <c r="G2456">
        <v>2096</v>
      </c>
      <c r="H2456" s="17" t="s">
        <v>1721</v>
      </c>
      <c r="I2456">
        <v>40</v>
      </c>
      <c r="J2456">
        <v>0</v>
      </c>
      <c r="K2456" s="17" t="s">
        <v>5621</v>
      </c>
      <c r="L2456" s="1">
        <v>44650</v>
      </c>
      <c r="M2456">
        <v>543.21</v>
      </c>
      <c r="N2456" s="17" t="s">
        <v>437</v>
      </c>
      <c r="O2456">
        <v>155</v>
      </c>
      <c r="P2456" s="17" t="s">
        <v>438</v>
      </c>
      <c r="Q2456">
        <v>0</v>
      </c>
      <c r="R2456" s="17" t="s">
        <v>439</v>
      </c>
      <c r="S2456" s="17" t="s">
        <v>440</v>
      </c>
      <c r="T2456" s="17" t="s">
        <v>438</v>
      </c>
      <c r="U2456">
        <v>0</v>
      </c>
      <c r="V2456">
        <v>0</v>
      </c>
      <c r="W2456" s="17" t="s">
        <v>5622</v>
      </c>
      <c r="X2456" s="17" t="s">
        <v>442</v>
      </c>
      <c r="Y2456">
        <v>0</v>
      </c>
      <c r="Z2456" s="17" t="s">
        <v>443</v>
      </c>
      <c r="AA2456" s="17" t="s">
        <v>443</v>
      </c>
      <c r="AB2456" s="17" t="s">
        <v>444</v>
      </c>
      <c r="AC2456">
        <v>0</v>
      </c>
      <c r="AD2456">
        <v>0</v>
      </c>
      <c r="AE2456">
        <v>0</v>
      </c>
      <c r="AF2456">
        <v>2022</v>
      </c>
      <c r="AG2456" s="1">
        <v>44562</v>
      </c>
      <c r="AH2456" s="1">
        <v>44773</v>
      </c>
      <c r="AI2456" s="1">
        <v>44785</v>
      </c>
      <c r="AJ2456" s="17" t="s">
        <v>34</v>
      </c>
      <c r="AK2456" s="17" t="s">
        <v>35</v>
      </c>
      <c r="AL2456" s="17" t="s">
        <v>10388</v>
      </c>
      <c r="AM2456" s="17">
        <f>MONTH(EMPENHO[[#This Row],[data_empenho]])</f>
        <v>3</v>
      </c>
    </row>
    <row r="2457" spans="1:39" x14ac:dyDescent="0.25">
      <c r="A2457">
        <v>8</v>
      </c>
      <c r="B2457">
        <v>801</v>
      </c>
      <c r="C2457">
        <v>10</v>
      </c>
      <c r="D2457">
        <v>301</v>
      </c>
      <c r="E2457">
        <v>6</v>
      </c>
      <c r="F2457">
        <v>0</v>
      </c>
      <c r="G2457">
        <v>2092</v>
      </c>
      <c r="H2457" s="17" t="s">
        <v>1721</v>
      </c>
      <c r="I2457">
        <v>40</v>
      </c>
      <c r="J2457">
        <v>0</v>
      </c>
      <c r="K2457" s="17" t="s">
        <v>5623</v>
      </c>
      <c r="L2457" s="1">
        <v>44650</v>
      </c>
      <c r="M2457">
        <v>1046</v>
      </c>
      <c r="N2457" s="17" t="s">
        <v>437</v>
      </c>
      <c r="O2457">
        <v>155</v>
      </c>
      <c r="P2457" s="17" t="s">
        <v>438</v>
      </c>
      <c r="Q2457">
        <v>0</v>
      </c>
      <c r="R2457" s="17" t="s">
        <v>439</v>
      </c>
      <c r="S2457" s="17" t="s">
        <v>440</v>
      </c>
      <c r="T2457" s="17" t="s">
        <v>438</v>
      </c>
      <c r="U2457">
        <v>0</v>
      </c>
      <c r="V2457">
        <v>0</v>
      </c>
      <c r="W2457" s="17" t="s">
        <v>5624</v>
      </c>
      <c r="X2457" s="17" t="s">
        <v>442</v>
      </c>
      <c r="Y2457">
        <v>0</v>
      </c>
      <c r="Z2457" s="17" t="s">
        <v>443</v>
      </c>
      <c r="AA2457" s="17" t="s">
        <v>443</v>
      </c>
      <c r="AB2457" s="17" t="s">
        <v>444</v>
      </c>
      <c r="AC2457">
        <v>0</v>
      </c>
      <c r="AD2457">
        <v>0</v>
      </c>
      <c r="AE2457">
        <v>0</v>
      </c>
      <c r="AF2457">
        <v>2022</v>
      </c>
      <c r="AG2457" s="1">
        <v>44562</v>
      </c>
      <c r="AH2457" s="1">
        <v>44773</v>
      </c>
      <c r="AI2457" s="1">
        <v>44785</v>
      </c>
      <c r="AJ2457" s="17" t="s">
        <v>34</v>
      </c>
      <c r="AK2457" s="17" t="s">
        <v>35</v>
      </c>
      <c r="AL2457" s="17" t="s">
        <v>10388</v>
      </c>
      <c r="AM2457" s="17">
        <f>MONTH(EMPENHO[[#This Row],[data_empenho]])</f>
        <v>3</v>
      </c>
    </row>
    <row r="2458" spans="1:39" x14ac:dyDescent="0.25">
      <c r="A2458">
        <v>8</v>
      </c>
      <c r="B2458">
        <v>801</v>
      </c>
      <c r="C2458">
        <v>10</v>
      </c>
      <c r="D2458">
        <v>122</v>
      </c>
      <c r="E2458">
        <v>5</v>
      </c>
      <c r="F2458">
        <v>0</v>
      </c>
      <c r="G2458">
        <v>2084</v>
      </c>
      <c r="H2458" s="17" t="s">
        <v>1721</v>
      </c>
      <c r="I2458">
        <v>40</v>
      </c>
      <c r="J2458">
        <v>0</v>
      </c>
      <c r="K2458" s="17" t="s">
        <v>5625</v>
      </c>
      <c r="L2458" s="1">
        <v>44650</v>
      </c>
      <c r="M2458">
        <v>2987.4</v>
      </c>
      <c r="N2458" s="17" t="s">
        <v>437</v>
      </c>
      <c r="O2458">
        <v>155</v>
      </c>
      <c r="P2458" s="17" t="s">
        <v>438</v>
      </c>
      <c r="Q2458">
        <v>0</v>
      </c>
      <c r="R2458" s="17" t="s">
        <v>439</v>
      </c>
      <c r="S2458" s="17" t="s">
        <v>440</v>
      </c>
      <c r="T2458" s="17" t="s">
        <v>438</v>
      </c>
      <c r="U2458">
        <v>0</v>
      </c>
      <c r="V2458">
        <v>0</v>
      </c>
      <c r="W2458" s="17" t="s">
        <v>5626</v>
      </c>
      <c r="X2458" s="17" t="s">
        <v>442</v>
      </c>
      <c r="Y2458">
        <v>0</v>
      </c>
      <c r="Z2458" s="17" t="s">
        <v>443</v>
      </c>
      <c r="AA2458" s="17" t="s">
        <v>443</v>
      </c>
      <c r="AB2458" s="17" t="s">
        <v>444</v>
      </c>
      <c r="AC2458">
        <v>0</v>
      </c>
      <c r="AD2458">
        <v>0</v>
      </c>
      <c r="AE2458">
        <v>0</v>
      </c>
      <c r="AF2458">
        <v>2022</v>
      </c>
      <c r="AG2458" s="1">
        <v>44562</v>
      </c>
      <c r="AH2458" s="1">
        <v>44773</v>
      </c>
      <c r="AI2458" s="1">
        <v>44785</v>
      </c>
      <c r="AJ2458" s="17" t="s">
        <v>34</v>
      </c>
      <c r="AK2458" s="17" t="s">
        <v>35</v>
      </c>
      <c r="AL2458" s="17" t="s">
        <v>10388</v>
      </c>
      <c r="AM2458" s="17">
        <f>MONTH(EMPENHO[[#This Row],[data_empenho]])</f>
        <v>3</v>
      </c>
    </row>
    <row r="2459" spans="1:39" x14ac:dyDescent="0.25">
      <c r="A2459">
        <v>2</v>
      </c>
      <c r="B2459">
        <v>203</v>
      </c>
      <c r="C2459">
        <v>4</v>
      </c>
      <c r="D2459">
        <v>124</v>
      </c>
      <c r="E2459">
        <v>1</v>
      </c>
      <c r="F2459">
        <v>0</v>
      </c>
      <c r="G2459">
        <v>2082</v>
      </c>
      <c r="H2459" s="17" t="s">
        <v>2478</v>
      </c>
      <c r="I2459">
        <v>1</v>
      </c>
      <c r="J2459">
        <v>0</v>
      </c>
      <c r="K2459" s="17" t="s">
        <v>5627</v>
      </c>
      <c r="L2459" s="1">
        <v>44650</v>
      </c>
      <c r="M2459">
        <v>955.4</v>
      </c>
      <c r="N2459" s="17" t="s">
        <v>437</v>
      </c>
      <c r="O2459">
        <v>6</v>
      </c>
      <c r="P2459" s="17" t="s">
        <v>438</v>
      </c>
      <c r="Q2459">
        <v>0</v>
      </c>
      <c r="R2459" s="17" t="s">
        <v>439</v>
      </c>
      <c r="S2459" s="17" t="s">
        <v>440</v>
      </c>
      <c r="T2459" s="17" t="s">
        <v>438</v>
      </c>
      <c r="U2459">
        <v>0</v>
      </c>
      <c r="V2459">
        <v>0</v>
      </c>
      <c r="W2459" s="17" t="s">
        <v>5628</v>
      </c>
      <c r="X2459" s="17" t="s">
        <v>442</v>
      </c>
      <c r="Y2459">
        <v>0</v>
      </c>
      <c r="Z2459" s="17" t="s">
        <v>443</v>
      </c>
      <c r="AA2459" s="17" t="s">
        <v>443</v>
      </c>
      <c r="AB2459" s="17" t="s">
        <v>444</v>
      </c>
      <c r="AC2459">
        <v>0</v>
      </c>
      <c r="AD2459">
        <v>0</v>
      </c>
      <c r="AE2459">
        <v>0</v>
      </c>
      <c r="AF2459">
        <v>2022</v>
      </c>
      <c r="AG2459" s="1">
        <v>44562</v>
      </c>
      <c r="AH2459" s="1">
        <v>44773</v>
      </c>
      <c r="AI2459" s="1">
        <v>44785</v>
      </c>
      <c r="AJ2459" s="17" t="s">
        <v>34</v>
      </c>
      <c r="AK2459" s="17" t="s">
        <v>35</v>
      </c>
      <c r="AL2459" s="17" t="s">
        <v>10388</v>
      </c>
      <c r="AM2459" s="17">
        <f>MONTH(EMPENHO[[#This Row],[data_empenho]])</f>
        <v>3</v>
      </c>
    </row>
    <row r="2460" spans="1:39" x14ac:dyDescent="0.25">
      <c r="A2460">
        <v>2</v>
      </c>
      <c r="B2460">
        <v>201</v>
      </c>
      <c r="C2460">
        <v>4</v>
      </c>
      <c r="D2460">
        <v>122</v>
      </c>
      <c r="E2460">
        <v>1</v>
      </c>
      <c r="F2460">
        <v>0</v>
      </c>
      <c r="G2460">
        <v>2078</v>
      </c>
      <c r="H2460" s="17" t="s">
        <v>2478</v>
      </c>
      <c r="I2460">
        <v>1</v>
      </c>
      <c r="J2460">
        <v>0</v>
      </c>
      <c r="K2460" s="17" t="s">
        <v>5629</v>
      </c>
      <c r="L2460" s="1">
        <v>44650</v>
      </c>
      <c r="M2460">
        <v>254.57</v>
      </c>
      <c r="N2460" s="17" t="s">
        <v>437</v>
      </c>
      <c r="O2460">
        <v>6</v>
      </c>
      <c r="P2460" s="17" t="s">
        <v>438</v>
      </c>
      <c r="Q2460">
        <v>0</v>
      </c>
      <c r="R2460" s="17" t="s">
        <v>439</v>
      </c>
      <c r="S2460" s="17" t="s">
        <v>440</v>
      </c>
      <c r="T2460" s="17" t="s">
        <v>438</v>
      </c>
      <c r="U2460">
        <v>0</v>
      </c>
      <c r="V2460">
        <v>0</v>
      </c>
      <c r="W2460" s="17" t="s">
        <v>5630</v>
      </c>
      <c r="X2460" s="17" t="s">
        <v>442</v>
      </c>
      <c r="Y2460">
        <v>0</v>
      </c>
      <c r="Z2460" s="17" t="s">
        <v>443</v>
      </c>
      <c r="AA2460" s="17" t="s">
        <v>443</v>
      </c>
      <c r="AB2460" s="17" t="s">
        <v>444</v>
      </c>
      <c r="AC2460">
        <v>0</v>
      </c>
      <c r="AD2460">
        <v>0</v>
      </c>
      <c r="AE2460">
        <v>0</v>
      </c>
      <c r="AF2460">
        <v>2022</v>
      </c>
      <c r="AG2460" s="1">
        <v>44562</v>
      </c>
      <c r="AH2460" s="1">
        <v>44773</v>
      </c>
      <c r="AI2460" s="1">
        <v>44785</v>
      </c>
      <c r="AJ2460" s="17" t="s">
        <v>34</v>
      </c>
      <c r="AK2460" s="17" t="s">
        <v>35</v>
      </c>
      <c r="AL2460" s="17" t="s">
        <v>10388</v>
      </c>
      <c r="AM2460" s="17">
        <f>MONTH(EMPENHO[[#This Row],[data_empenho]])</f>
        <v>3</v>
      </c>
    </row>
    <row r="2461" spans="1:39" x14ac:dyDescent="0.25">
      <c r="A2461">
        <v>3</v>
      </c>
      <c r="B2461">
        <v>301</v>
      </c>
      <c r="C2461">
        <v>4</v>
      </c>
      <c r="D2461">
        <v>122</v>
      </c>
      <c r="E2461">
        <v>1</v>
      </c>
      <c r="F2461">
        <v>0</v>
      </c>
      <c r="G2461">
        <v>2067</v>
      </c>
      <c r="H2461" s="17" t="s">
        <v>2478</v>
      </c>
      <c r="I2461">
        <v>1</v>
      </c>
      <c r="J2461">
        <v>0</v>
      </c>
      <c r="K2461" s="17" t="s">
        <v>5631</v>
      </c>
      <c r="L2461" s="1">
        <v>44650</v>
      </c>
      <c r="M2461">
        <v>780.01</v>
      </c>
      <c r="N2461" s="17" t="s">
        <v>437</v>
      </c>
      <c r="O2461">
        <v>6</v>
      </c>
      <c r="P2461" s="17" t="s">
        <v>438</v>
      </c>
      <c r="Q2461">
        <v>0</v>
      </c>
      <c r="R2461" s="17" t="s">
        <v>439</v>
      </c>
      <c r="S2461" s="17" t="s">
        <v>440</v>
      </c>
      <c r="T2461" s="17" t="s">
        <v>438</v>
      </c>
      <c r="U2461">
        <v>0</v>
      </c>
      <c r="V2461">
        <v>0</v>
      </c>
      <c r="W2461" s="17" t="s">
        <v>5632</v>
      </c>
      <c r="X2461" s="17" t="s">
        <v>442</v>
      </c>
      <c r="Y2461">
        <v>0</v>
      </c>
      <c r="Z2461" s="17" t="s">
        <v>443</v>
      </c>
      <c r="AA2461" s="17" t="s">
        <v>443</v>
      </c>
      <c r="AB2461" s="17" t="s">
        <v>444</v>
      </c>
      <c r="AC2461">
        <v>0</v>
      </c>
      <c r="AD2461">
        <v>0</v>
      </c>
      <c r="AE2461">
        <v>0</v>
      </c>
      <c r="AF2461">
        <v>2022</v>
      </c>
      <c r="AG2461" s="1">
        <v>44562</v>
      </c>
      <c r="AH2461" s="1">
        <v>44773</v>
      </c>
      <c r="AI2461" s="1">
        <v>44785</v>
      </c>
      <c r="AJ2461" s="17" t="s">
        <v>34</v>
      </c>
      <c r="AK2461" s="17" t="s">
        <v>35</v>
      </c>
      <c r="AL2461" s="17" t="s">
        <v>10388</v>
      </c>
      <c r="AM2461" s="17">
        <f>MONTH(EMPENHO[[#This Row],[data_empenho]])</f>
        <v>3</v>
      </c>
    </row>
    <row r="2462" spans="1:39" x14ac:dyDescent="0.25">
      <c r="A2462">
        <v>3</v>
      </c>
      <c r="B2462">
        <v>301</v>
      </c>
      <c r="C2462">
        <v>4</v>
      </c>
      <c r="D2462">
        <v>122</v>
      </c>
      <c r="E2462">
        <v>1</v>
      </c>
      <c r="F2462">
        <v>0</v>
      </c>
      <c r="G2462">
        <v>2068</v>
      </c>
      <c r="H2462" s="17" t="s">
        <v>2478</v>
      </c>
      <c r="I2462">
        <v>1</v>
      </c>
      <c r="J2462">
        <v>0</v>
      </c>
      <c r="K2462" s="17" t="s">
        <v>5633</v>
      </c>
      <c r="L2462" s="1">
        <v>44650</v>
      </c>
      <c r="M2462">
        <v>1627.84</v>
      </c>
      <c r="N2462" s="17" t="s">
        <v>437</v>
      </c>
      <c r="O2462">
        <v>6</v>
      </c>
      <c r="P2462" s="17" t="s">
        <v>438</v>
      </c>
      <c r="Q2462">
        <v>0</v>
      </c>
      <c r="R2462" s="17" t="s">
        <v>439</v>
      </c>
      <c r="S2462" s="17" t="s">
        <v>440</v>
      </c>
      <c r="T2462" s="17" t="s">
        <v>438</v>
      </c>
      <c r="U2462">
        <v>0</v>
      </c>
      <c r="V2462">
        <v>0</v>
      </c>
      <c r="W2462" s="17" t="s">
        <v>5634</v>
      </c>
      <c r="X2462" s="17" t="s">
        <v>442</v>
      </c>
      <c r="Y2462">
        <v>0</v>
      </c>
      <c r="Z2462" s="17" t="s">
        <v>443</v>
      </c>
      <c r="AA2462" s="17" t="s">
        <v>443</v>
      </c>
      <c r="AB2462" s="17" t="s">
        <v>444</v>
      </c>
      <c r="AC2462">
        <v>0</v>
      </c>
      <c r="AD2462">
        <v>0</v>
      </c>
      <c r="AE2462">
        <v>0</v>
      </c>
      <c r="AF2462">
        <v>2022</v>
      </c>
      <c r="AG2462" s="1">
        <v>44562</v>
      </c>
      <c r="AH2462" s="1">
        <v>44773</v>
      </c>
      <c r="AI2462" s="1">
        <v>44785</v>
      </c>
      <c r="AJ2462" s="17" t="s">
        <v>34</v>
      </c>
      <c r="AK2462" s="17" t="s">
        <v>35</v>
      </c>
      <c r="AL2462" s="17" t="s">
        <v>10388</v>
      </c>
      <c r="AM2462" s="17">
        <f>MONTH(EMPENHO[[#This Row],[data_empenho]])</f>
        <v>3</v>
      </c>
    </row>
    <row r="2463" spans="1:39" x14ac:dyDescent="0.25">
      <c r="A2463">
        <v>3</v>
      </c>
      <c r="B2463">
        <v>301</v>
      </c>
      <c r="C2463">
        <v>4</v>
      </c>
      <c r="D2463">
        <v>122</v>
      </c>
      <c r="E2463">
        <v>1</v>
      </c>
      <c r="F2463">
        <v>0</v>
      </c>
      <c r="G2463">
        <v>2068</v>
      </c>
      <c r="H2463" s="17" t="s">
        <v>2478</v>
      </c>
      <c r="I2463">
        <v>1</v>
      </c>
      <c r="J2463">
        <v>0</v>
      </c>
      <c r="K2463" s="17" t="s">
        <v>5635</v>
      </c>
      <c r="L2463" s="1">
        <v>44650</v>
      </c>
      <c r="M2463">
        <v>332.74</v>
      </c>
      <c r="N2463" s="17" t="s">
        <v>437</v>
      </c>
      <c r="O2463">
        <v>6</v>
      </c>
      <c r="P2463" s="17" t="s">
        <v>438</v>
      </c>
      <c r="Q2463">
        <v>0</v>
      </c>
      <c r="R2463" s="17" t="s">
        <v>439</v>
      </c>
      <c r="S2463" s="17" t="s">
        <v>440</v>
      </c>
      <c r="T2463" s="17" t="s">
        <v>438</v>
      </c>
      <c r="U2463">
        <v>0</v>
      </c>
      <c r="V2463">
        <v>0</v>
      </c>
      <c r="W2463" s="17" t="s">
        <v>5636</v>
      </c>
      <c r="X2463" s="17" t="s">
        <v>442</v>
      </c>
      <c r="Y2463">
        <v>0</v>
      </c>
      <c r="Z2463" s="17" t="s">
        <v>443</v>
      </c>
      <c r="AA2463" s="17" t="s">
        <v>443</v>
      </c>
      <c r="AB2463" s="17" t="s">
        <v>444</v>
      </c>
      <c r="AC2463">
        <v>0</v>
      </c>
      <c r="AD2463">
        <v>0</v>
      </c>
      <c r="AE2463">
        <v>0</v>
      </c>
      <c r="AF2463">
        <v>2022</v>
      </c>
      <c r="AG2463" s="1">
        <v>44562</v>
      </c>
      <c r="AH2463" s="1">
        <v>44773</v>
      </c>
      <c r="AI2463" s="1">
        <v>44785</v>
      </c>
      <c r="AJ2463" s="17" t="s">
        <v>34</v>
      </c>
      <c r="AK2463" s="17" t="s">
        <v>35</v>
      </c>
      <c r="AL2463" s="17" t="s">
        <v>10388</v>
      </c>
      <c r="AM2463" s="17">
        <f>MONTH(EMPENHO[[#This Row],[data_empenho]])</f>
        <v>3</v>
      </c>
    </row>
    <row r="2464" spans="1:39" x14ac:dyDescent="0.25">
      <c r="A2464">
        <v>3</v>
      </c>
      <c r="B2464">
        <v>301</v>
      </c>
      <c r="C2464">
        <v>4</v>
      </c>
      <c r="D2464">
        <v>122</v>
      </c>
      <c r="E2464">
        <v>1</v>
      </c>
      <c r="F2464">
        <v>0</v>
      </c>
      <c r="G2464">
        <v>2068</v>
      </c>
      <c r="H2464" s="17" t="s">
        <v>2478</v>
      </c>
      <c r="I2464">
        <v>1</v>
      </c>
      <c r="J2464">
        <v>0</v>
      </c>
      <c r="K2464" s="17" t="s">
        <v>5637</v>
      </c>
      <c r="L2464" s="1">
        <v>44650</v>
      </c>
      <c r="M2464">
        <v>499.11</v>
      </c>
      <c r="N2464" s="17" t="s">
        <v>437</v>
      </c>
      <c r="O2464">
        <v>6</v>
      </c>
      <c r="P2464" s="17" t="s">
        <v>438</v>
      </c>
      <c r="Q2464">
        <v>0</v>
      </c>
      <c r="R2464" s="17" t="s">
        <v>439</v>
      </c>
      <c r="S2464" s="17" t="s">
        <v>440</v>
      </c>
      <c r="T2464" s="17" t="s">
        <v>438</v>
      </c>
      <c r="U2464">
        <v>0</v>
      </c>
      <c r="V2464">
        <v>0</v>
      </c>
      <c r="W2464" s="17" t="s">
        <v>5638</v>
      </c>
      <c r="X2464" s="17" t="s">
        <v>442</v>
      </c>
      <c r="Y2464">
        <v>0</v>
      </c>
      <c r="Z2464" s="17" t="s">
        <v>443</v>
      </c>
      <c r="AA2464" s="17" t="s">
        <v>443</v>
      </c>
      <c r="AB2464" s="17" t="s">
        <v>444</v>
      </c>
      <c r="AC2464">
        <v>0</v>
      </c>
      <c r="AD2464">
        <v>0</v>
      </c>
      <c r="AE2464">
        <v>0</v>
      </c>
      <c r="AF2464">
        <v>2022</v>
      </c>
      <c r="AG2464" s="1">
        <v>44562</v>
      </c>
      <c r="AH2464" s="1">
        <v>44773</v>
      </c>
      <c r="AI2464" s="1">
        <v>44785</v>
      </c>
      <c r="AJ2464" s="17" t="s">
        <v>34</v>
      </c>
      <c r="AK2464" s="17" t="s">
        <v>35</v>
      </c>
      <c r="AL2464" s="17" t="s">
        <v>10388</v>
      </c>
      <c r="AM2464" s="17">
        <f>MONTH(EMPENHO[[#This Row],[data_empenho]])</f>
        <v>3</v>
      </c>
    </row>
    <row r="2465" spans="1:39" x14ac:dyDescent="0.25">
      <c r="A2465">
        <v>4</v>
      </c>
      <c r="B2465">
        <v>401</v>
      </c>
      <c r="C2465">
        <v>4</v>
      </c>
      <c r="D2465">
        <v>123</v>
      </c>
      <c r="E2465">
        <v>1</v>
      </c>
      <c r="F2465">
        <v>0</v>
      </c>
      <c r="G2465">
        <v>2075</v>
      </c>
      <c r="H2465" s="17" t="s">
        <v>2478</v>
      </c>
      <c r="I2465">
        <v>1</v>
      </c>
      <c r="J2465">
        <v>0</v>
      </c>
      <c r="K2465" s="17" t="s">
        <v>5639</v>
      </c>
      <c r="L2465" s="1">
        <v>44650</v>
      </c>
      <c r="M2465">
        <v>3987.89</v>
      </c>
      <c r="N2465" s="17" t="s">
        <v>437</v>
      </c>
      <c r="O2465">
        <v>6</v>
      </c>
      <c r="P2465" s="17" t="s">
        <v>438</v>
      </c>
      <c r="Q2465">
        <v>0</v>
      </c>
      <c r="R2465" s="17" t="s">
        <v>439</v>
      </c>
      <c r="S2465" s="17" t="s">
        <v>440</v>
      </c>
      <c r="T2465" s="17" t="s">
        <v>438</v>
      </c>
      <c r="U2465">
        <v>0</v>
      </c>
      <c r="V2465">
        <v>0</v>
      </c>
      <c r="W2465" s="17" t="s">
        <v>5640</v>
      </c>
      <c r="X2465" s="17" t="s">
        <v>442</v>
      </c>
      <c r="Y2465">
        <v>0</v>
      </c>
      <c r="Z2465" s="17" t="s">
        <v>443</v>
      </c>
      <c r="AA2465" s="17" t="s">
        <v>443</v>
      </c>
      <c r="AB2465" s="17" t="s">
        <v>444</v>
      </c>
      <c r="AC2465">
        <v>0</v>
      </c>
      <c r="AD2465">
        <v>0</v>
      </c>
      <c r="AE2465">
        <v>0</v>
      </c>
      <c r="AF2465">
        <v>2022</v>
      </c>
      <c r="AG2465" s="1">
        <v>44562</v>
      </c>
      <c r="AH2465" s="1">
        <v>44773</v>
      </c>
      <c r="AI2465" s="1">
        <v>44785</v>
      </c>
      <c r="AJ2465" s="17" t="s">
        <v>34</v>
      </c>
      <c r="AK2465" s="17" t="s">
        <v>35</v>
      </c>
      <c r="AL2465" s="17" t="s">
        <v>10388</v>
      </c>
      <c r="AM2465" s="17">
        <f>MONTH(EMPENHO[[#This Row],[data_empenho]])</f>
        <v>3</v>
      </c>
    </row>
    <row r="2466" spans="1:39" x14ac:dyDescent="0.25">
      <c r="A2466">
        <v>4</v>
      </c>
      <c r="B2466">
        <v>401</v>
      </c>
      <c r="C2466">
        <v>4</v>
      </c>
      <c r="D2466">
        <v>123</v>
      </c>
      <c r="E2466">
        <v>1</v>
      </c>
      <c r="F2466">
        <v>0</v>
      </c>
      <c r="G2466">
        <v>2075</v>
      </c>
      <c r="H2466" s="17" t="s">
        <v>2478</v>
      </c>
      <c r="I2466">
        <v>1</v>
      </c>
      <c r="J2466">
        <v>0</v>
      </c>
      <c r="K2466" s="17" t="s">
        <v>5641</v>
      </c>
      <c r="L2466" s="1">
        <v>44650</v>
      </c>
      <c r="M2466">
        <v>499.11</v>
      </c>
      <c r="N2466" s="17" t="s">
        <v>437</v>
      </c>
      <c r="O2466">
        <v>6</v>
      </c>
      <c r="P2466" s="17" t="s">
        <v>438</v>
      </c>
      <c r="Q2466">
        <v>0</v>
      </c>
      <c r="R2466" s="17" t="s">
        <v>439</v>
      </c>
      <c r="S2466" s="17" t="s">
        <v>440</v>
      </c>
      <c r="T2466" s="17" t="s">
        <v>438</v>
      </c>
      <c r="U2466">
        <v>0</v>
      </c>
      <c r="V2466">
        <v>0</v>
      </c>
      <c r="W2466" s="17" t="s">
        <v>5642</v>
      </c>
      <c r="X2466" s="17" t="s">
        <v>442</v>
      </c>
      <c r="Y2466">
        <v>0</v>
      </c>
      <c r="Z2466" s="17" t="s">
        <v>443</v>
      </c>
      <c r="AA2466" s="17" t="s">
        <v>443</v>
      </c>
      <c r="AB2466" s="17" t="s">
        <v>444</v>
      </c>
      <c r="AC2466">
        <v>0</v>
      </c>
      <c r="AD2466">
        <v>0</v>
      </c>
      <c r="AE2466">
        <v>0</v>
      </c>
      <c r="AF2466">
        <v>2022</v>
      </c>
      <c r="AG2466" s="1">
        <v>44562</v>
      </c>
      <c r="AH2466" s="1">
        <v>44773</v>
      </c>
      <c r="AI2466" s="1">
        <v>44785</v>
      </c>
      <c r="AJ2466" s="17" t="s">
        <v>34</v>
      </c>
      <c r="AK2466" s="17" t="s">
        <v>35</v>
      </c>
      <c r="AL2466" s="17" t="s">
        <v>10388</v>
      </c>
      <c r="AM2466" s="17">
        <f>MONTH(EMPENHO[[#This Row],[data_empenho]])</f>
        <v>3</v>
      </c>
    </row>
    <row r="2467" spans="1:39" x14ac:dyDescent="0.25">
      <c r="A2467">
        <v>4</v>
      </c>
      <c r="B2467">
        <v>401</v>
      </c>
      <c r="C2467">
        <v>4</v>
      </c>
      <c r="D2467">
        <v>123</v>
      </c>
      <c r="E2467">
        <v>1</v>
      </c>
      <c r="F2467">
        <v>0</v>
      </c>
      <c r="G2467">
        <v>2075</v>
      </c>
      <c r="H2467" s="17" t="s">
        <v>2478</v>
      </c>
      <c r="I2467">
        <v>1</v>
      </c>
      <c r="J2467">
        <v>0</v>
      </c>
      <c r="K2467" s="17" t="s">
        <v>5643</v>
      </c>
      <c r="L2467" s="1">
        <v>44650</v>
      </c>
      <c r="M2467">
        <v>499.11</v>
      </c>
      <c r="N2467" s="17" t="s">
        <v>437</v>
      </c>
      <c r="O2467">
        <v>6</v>
      </c>
      <c r="P2467" s="17" t="s">
        <v>438</v>
      </c>
      <c r="Q2467">
        <v>0</v>
      </c>
      <c r="R2467" s="17" t="s">
        <v>439</v>
      </c>
      <c r="S2467" s="17" t="s">
        <v>440</v>
      </c>
      <c r="T2467" s="17" t="s">
        <v>438</v>
      </c>
      <c r="U2467">
        <v>0</v>
      </c>
      <c r="V2467">
        <v>0</v>
      </c>
      <c r="W2467" s="17" t="s">
        <v>5644</v>
      </c>
      <c r="X2467" s="17" t="s">
        <v>442</v>
      </c>
      <c r="Y2467">
        <v>0</v>
      </c>
      <c r="Z2467" s="17" t="s">
        <v>443</v>
      </c>
      <c r="AA2467" s="17" t="s">
        <v>443</v>
      </c>
      <c r="AB2467" s="17" t="s">
        <v>444</v>
      </c>
      <c r="AC2467">
        <v>0</v>
      </c>
      <c r="AD2467">
        <v>0</v>
      </c>
      <c r="AE2467">
        <v>0</v>
      </c>
      <c r="AF2467">
        <v>2022</v>
      </c>
      <c r="AG2467" s="1">
        <v>44562</v>
      </c>
      <c r="AH2467" s="1">
        <v>44773</v>
      </c>
      <c r="AI2467" s="1">
        <v>44785</v>
      </c>
      <c r="AJ2467" s="17" t="s">
        <v>34</v>
      </c>
      <c r="AK2467" s="17" t="s">
        <v>35</v>
      </c>
      <c r="AL2467" s="17" t="s">
        <v>10388</v>
      </c>
      <c r="AM2467" s="17">
        <f>MONTH(EMPENHO[[#This Row],[data_empenho]])</f>
        <v>3</v>
      </c>
    </row>
    <row r="2468" spans="1:39" x14ac:dyDescent="0.25">
      <c r="A2468">
        <v>4</v>
      </c>
      <c r="B2468">
        <v>401</v>
      </c>
      <c r="C2468">
        <v>4</v>
      </c>
      <c r="D2468">
        <v>129</v>
      </c>
      <c r="E2468">
        <v>1</v>
      </c>
      <c r="F2468">
        <v>0</v>
      </c>
      <c r="G2468">
        <v>2077</v>
      </c>
      <c r="H2468" s="17" t="s">
        <v>2478</v>
      </c>
      <c r="I2468">
        <v>1</v>
      </c>
      <c r="J2468">
        <v>0</v>
      </c>
      <c r="K2468" s="17" t="s">
        <v>5645</v>
      </c>
      <c r="L2468" s="1">
        <v>44650</v>
      </c>
      <c r="M2468">
        <v>2145.84</v>
      </c>
      <c r="N2468" s="17" t="s">
        <v>437</v>
      </c>
      <c r="O2468">
        <v>6</v>
      </c>
      <c r="P2468" s="17" t="s">
        <v>438</v>
      </c>
      <c r="Q2468">
        <v>0</v>
      </c>
      <c r="R2468" s="17" t="s">
        <v>439</v>
      </c>
      <c r="S2468" s="17" t="s">
        <v>440</v>
      </c>
      <c r="T2468" s="17" t="s">
        <v>438</v>
      </c>
      <c r="U2468">
        <v>0</v>
      </c>
      <c r="V2468">
        <v>0</v>
      </c>
      <c r="W2468" s="17" t="s">
        <v>5646</v>
      </c>
      <c r="X2468" s="17" t="s">
        <v>442</v>
      </c>
      <c r="Y2468">
        <v>0</v>
      </c>
      <c r="Z2468" s="17" t="s">
        <v>443</v>
      </c>
      <c r="AA2468" s="17" t="s">
        <v>443</v>
      </c>
      <c r="AB2468" s="17" t="s">
        <v>444</v>
      </c>
      <c r="AC2468">
        <v>0</v>
      </c>
      <c r="AD2468">
        <v>0</v>
      </c>
      <c r="AE2468">
        <v>0</v>
      </c>
      <c r="AF2468">
        <v>2022</v>
      </c>
      <c r="AG2468" s="1">
        <v>44562</v>
      </c>
      <c r="AH2468" s="1">
        <v>44773</v>
      </c>
      <c r="AI2468" s="1">
        <v>44785</v>
      </c>
      <c r="AJ2468" s="17" t="s">
        <v>34</v>
      </c>
      <c r="AK2468" s="17" t="s">
        <v>35</v>
      </c>
      <c r="AL2468" s="17" t="s">
        <v>10388</v>
      </c>
      <c r="AM2468" s="17">
        <f>MONTH(EMPENHO[[#This Row],[data_empenho]])</f>
        <v>3</v>
      </c>
    </row>
    <row r="2469" spans="1:39" x14ac:dyDescent="0.25">
      <c r="A2469">
        <v>6</v>
      </c>
      <c r="B2469">
        <v>601</v>
      </c>
      <c r="C2469">
        <v>4</v>
      </c>
      <c r="D2469">
        <v>122</v>
      </c>
      <c r="E2469">
        <v>1</v>
      </c>
      <c r="F2469">
        <v>0</v>
      </c>
      <c r="G2469">
        <v>2072</v>
      </c>
      <c r="H2469" s="17" t="s">
        <v>2478</v>
      </c>
      <c r="I2469">
        <v>1</v>
      </c>
      <c r="J2469">
        <v>0</v>
      </c>
      <c r="K2469" s="17" t="s">
        <v>5647</v>
      </c>
      <c r="L2469" s="1">
        <v>44650</v>
      </c>
      <c r="M2469">
        <v>3976.98</v>
      </c>
      <c r="N2469" s="17" t="s">
        <v>437</v>
      </c>
      <c r="O2469">
        <v>6</v>
      </c>
      <c r="P2469" s="17" t="s">
        <v>438</v>
      </c>
      <c r="Q2469">
        <v>0</v>
      </c>
      <c r="R2469" s="17" t="s">
        <v>439</v>
      </c>
      <c r="S2469" s="17" t="s">
        <v>440</v>
      </c>
      <c r="T2469" s="17" t="s">
        <v>438</v>
      </c>
      <c r="U2469">
        <v>0</v>
      </c>
      <c r="V2469">
        <v>0</v>
      </c>
      <c r="W2469" s="17" t="s">
        <v>5648</v>
      </c>
      <c r="X2469" s="17" t="s">
        <v>442</v>
      </c>
      <c r="Y2469">
        <v>0</v>
      </c>
      <c r="Z2469" s="17" t="s">
        <v>443</v>
      </c>
      <c r="AA2469" s="17" t="s">
        <v>443</v>
      </c>
      <c r="AB2469" s="17" t="s">
        <v>444</v>
      </c>
      <c r="AC2469">
        <v>0</v>
      </c>
      <c r="AD2469">
        <v>0</v>
      </c>
      <c r="AE2469">
        <v>0</v>
      </c>
      <c r="AF2469">
        <v>2022</v>
      </c>
      <c r="AG2469" s="1">
        <v>44562</v>
      </c>
      <c r="AH2469" s="1">
        <v>44773</v>
      </c>
      <c r="AI2469" s="1">
        <v>44785</v>
      </c>
      <c r="AJ2469" s="17" t="s">
        <v>34</v>
      </c>
      <c r="AK2469" s="17" t="s">
        <v>35</v>
      </c>
      <c r="AL2469" s="17" t="s">
        <v>10388</v>
      </c>
      <c r="AM2469" s="17">
        <f>MONTH(EMPENHO[[#This Row],[data_empenho]])</f>
        <v>3</v>
      </c>
    </row>
    <row r="2470" spans="1:39" x14ac:dyDescent="0.25">
      <c r="A2470">
        <v>7</v>
      </c>
      <c r="B2470">
        <v>701</v>
      </c>
      <c r="C2470">
        <v>4</v>
      </c>
      <c r="D2470">
        <v>122</v>
      </c>
      <c r="E2470">
        <v>1</v>
      </c>
      <c r="F2470">
        <v>0</v>
      </c>
      <c r="G2470">
        <v>2001</v>
      </c>
      <c r="H2470" s="17" t="s">
        <v>2478</v>
      </c>
      <c r="I2470">
        <v>1</v>
      </c>
      <c r="J2470">
        <v>0</v>
      </c>
      <c r="K2470" s="17" t="s">
        <v>5649</v>
      </c>
      <c r="L2470" s="1">
        <v>44650</v>
      </c>
      <c r="M2470">
        <v>8038.8</v>
      </c>
      <c r="N2470" s="17" t="s">
        <v>437</v>
      </c>
      <c r="O2470">
        <v>6</v>
      </c>
      <c r="P2470" s="17" t="s">
        <v>438</v>
      </c>
      <c r="Q2470">
        <v>0</v>
      </c>
      <c r="R2470" s="17" t="s">
        <v>439</v>
      </c>
      <c r="S2470" s="17" t="s">
        <v>440</v>
      </c>
      <c r="T2470" s="17" t="s">
        <v>438</v>
      </c>
      <c r="U2470">
        <v>0</v>
      </c>
      <c r="V2470">
        <v>0</v>
      </c>
      <c r="W2470" s="17" t="s">
        <v>5650</v>
      </c>
      <c r="X2470" s="17" t="s">
        <v>442</v>
      </c>
      <c r="Y2470">
        <v>0</v>
      </c>
      <c r="Z2470" s="17" t="s">
        <v>443</v>
      </c>
      <c r="AA2470" s="17" t="s">
        <v>443</v>
      </c>
      <c r="AB2470" s="17" t="s">
        <v>444</v>
      </c>
      <c r="AC2470">
        <v>0</v>
      </c>
      <c r="AD2470">
        <v>0</v>
      </c>
      <c r="AE2470">
        <v>0</v>
      </c>
      <c r="AF2470">
        <v>2022</v>
      </c>
      <c r="AG2470" s="1">
        <v>44562</v>
      </c>
      <c r="AH2470" s="1">
        <v>44773</v>
      </c>
      <c r="AI2470" s="1">
        <v>44785</v>
      </c>
      <c r="AJ2470" s="17" t="s">
        <v>34</v>
      </c>
      <c r="AK2470" s="17" t="s">
        <v>35</v>
      </c>
      <c r="AL2470" s="17" t="s">
        <v>10388</v>
      </c>
      <c r="AM2470" s="17">
        <f>MONTH(EMPENHO[[#This Row],[data_empenho]])</f>
        <v>3</v>
      </c>
    </row>
    <row r="2471" spans="1:39" x14ac:dyDescent="0.25">
      <c r="A2471">
        <v>9</v>
      </c>
      <c r="B2471">
        <v>901</v>
      </c>
      <c r="C2471">
        <v>4</v>
      </c>
      <c r="D2471">
        <v>122</v>
      </c>
      <c r="E2471">
        <v>1</v>
      </c>
      <c r="F2471">
        <v>0</v>
      </c>
      <c r="G2471">
        <v>2010</v>
      </c>
      <c r="H2471" s="17" t="s">
        <v>2478</v>
      </c>
      <c r="I2471">
        <v>1</v>
      </c>
      <c r="J2471">
        <v>0</v>
      </c>
      <c r="K2471" s="17" t="s">
        <v>5651</v>
      </c>
      <c r="L2471" s="1">
        <v>44650</v>
      </c>
      <c r="M2471">
        <v>2103.1999999999998</v>
      </c>
      <c r="N2471" s="17" t="s">
        <v>437</v>
      </c>
      <c r="O2471">
        <v>6</v>
      </c>
      <c r="P2471" s="17" t="s">
        <v>438</v>
      </c>
      <c r="Q2471">
        <v>0</v>
      </c>
      <c r="R2471" s="17" t="s">
        <v>439</v>
      </c>
      <c r="S2471" s="17" t="s">
        <v>440</v>
      </c>
      <c r="T2471" s="17" t="s">
        <v>438</v>
      </c>
      <c r="U2471">
        <v>0</v>
      </c>
      <c r="V2471">
        <v>0</v>
      </c>
      <c r="W2471" s="17" t="s">
        <v>5652</v>
      </c>
      <c r="X2471" s="17" t="s">
        <v>442</v>
      </c>
      <c r="Y2471">
        <v>0</v>
      </c>
      <c r="Z2471" s="17" t="s">
        <v>443</v>
      </c>
      <c r="AA2471" s="17" t="s">
        <v>443</v>
      </c>
      <c r="AB2471" s="17" t="s">
        <v>444</v>
      </c>
      <c r="AC2471">
        <v>0</v>
      </c>
      <c r="AD2471">
        <v>0</v>
      </c>
      <c r="AE2471">
        <v>0</v>
      </c>
      <c r="AF2471">
        <v>2022</v>
      </c>
      <c r="AG2471" s="1">
        <v>44562</v>
      </c>
      <c r="AH2471" s="1">
        <v>44773</v>
      </c>
      <c r="AI2471" s="1">
        <v>44785</v>
      </c>
      <c r="AJ2471" s="17" t="s">
        <v>34</v>
      </c>
      <c r="AK2471" s="17" t="s">
        <v>35</v>
      </c>
      <c r="AL2471" s="17" t="s">
        <v>10388</v>
      </c>
      <c r="AM2471" s="17">
        <f>MONTH(EMPENHO[[#This Row],[data_empenho]])</f>
        <v>3</v>
      </c>
    </row>
    <row r="2472" spans="1:39" x14ac:dyDescent="0.25">
      <c r="A2472">
        <v>9</v>
      </c>
      <c r="B2472">
        <v>902</v>
      </c>
      <c r="C2472">
        <v>8</v>
      </c>
      <c r="D2472">
        <v>244</v>
      </c>
      <c r="E2472">
        <v>11</v>
      </c>
      <c r="F2472">
        <v>0</v>
      </c>
      <c r="G2472">
        <v>2018</v>
      </c>
      <c r="H2472" s="17" t="s">
        <v>2478</v>
      </c>
      <c r="I2472">
        <v>1</v>
      </c>
      <c r="J2472">
        <v>0</v>
      </c>
      <c r="K2472" s="17" t="s">
        <v>5653</v>
      </c>
      <c r="L2472" s="1">
        <v>44650</v>
      </c>
      <c r="M2472">
        <v>1968.73</v>
      </c>
      <c r="N2472" s="17" t="s">
        <v>437</v>
      </c>
      <c r="O2472">
        <v>6</v>
      </c>
      <c r="P2472" s="17" t="s">
        <v>438</v>
      </c>
      <c r="Q2472">
        <v>0</v>
      </c>
      <c r="R2472" s="17" t="s">
        <v>439</v>
      </c>
      <c r="S2472" s="17" t="s">
        <v>440</v>
      </c>
      <c r="T2472" s="17" t="s">
        <v>438</v>
      </c>
      <c r="U2472">
        <v>0</v>
      </c>
      <c r="V2472">
        <v>0</v>
      </c>
      <c r="W2472" s="17" t="s">
        <v>5654</v>
      </c>
      <c r="X2472" s="17" t="s">
        <v>442</v>
      </c>
      <c r="Y2472">
        <v>0</v>
      </c>
      <c r="Z2472" s="17" t="s">
        <v>443</v>
      </c>
      <c r="AA2472" s="17" t="s">
        <v>443</v>
      </c>
      <c r="AB2472" s="17" t="s">
        <v>444</v>
      </c>
      <c r="AC2472">
        <v>0</v>
      </c>
      <c r="AD2472">
        <v>0</v>
      </c>
      <c r="AE2472">
        <v>0</v>
      </c>
      <c r="AF2472">
        <v>2022</v>
      </c>
      <c r="AG2472" s="1">
        <v>44562</v>
      </c>
      <c r="AH2472" s="1">
        <v>44773</v>
      </c>
      <c r="AI2472" s="1">
        <v>44785</v>
      </c>
      <c r="AJ2472" s="17" t="s">
        <v>34</v>
      </c>
      <c r="AK2472" s="17" t="s">
        <v>35</v>
      </c>
      <c r="AL2472" s="17" t="s">
        <v>10388</v>
      </c>
      <c r="AM2472" s="17">
        <f>MONTH(EMPENHO[[#This Row],[data_empenho]])</f>
        <v>3</v>
      </c>
    </row>
    <row r="2473" spans="1:39" x14ac:dyDescent="0.25">
      <c r="A2473">
        <v>10</v>
      </c>
      <c r="B2473">
        <v>1001</v>
      </c>
      <c r="C2473">
        <v>4</v>
      </c>
      <c r="D2473">
        <v>122</v>
      </c>
      <c r="E2473">
        <v>1</v>
      </c>
      <c r="F2473">
        <v>0</v>
      </c>
      <c r="G2473">
        <v>2050</v>
      </c>
      <c r="H2473" s="17" t="s">
        <v>2478</v>
      </c>
      <c r="I2473">
        <v>1</v>
      </c>
      <c r="J2473">
        <v>0</v>
      </c>
      <c r="K2473" s="17" t="s">
        <v>5655</v>
      </c>
      <c r="L2473" s="1">
        <v>44650</v>
      </c>
      <c r="M2473">
        <v>4592.26</v>
      </c>
      <c r="N2473" s="17" t="s">
        <v>437</v>
      </c>
      <c r="O2473">
        <v>6</v>
      </c>
      <c r="P2473" s="17" t="s">
        <v>438</v>
      </c>
      <c r="Q2473">
        <v>0</v>
      </c>
      <c r="R2473" s="17" t="s">
        <v>439</v>
      </c>
      <c r="S2473" s="17" t="s">
        <v>440</v>
      </c>
      <c r="T2473" s="17" t="s">
        <v>438</v>
      </c>
      <c r="U2473">
        <v>0</v>
      </c>
      <c r="V2473">
        <v>0</v>
      </c>
      <c r="W2473" s="17" t="s">
        <v>5656</v>
      </c>
      <c r="X2473" s="17" t="s">
        <v>442</v>
      </c>
      <c r="Y2473">
        <v>0</v>
      </c>
      <c r="Z2473" s="17" t="s">
        <v>443</v>
      </c>
      <c r="AA2473" s="17" t="s">
        <v>443</v>
      </c>
      <c r="AB2473" s="17" t="s">
        <v>444</v>
      </c>
      <c r="AC2473">
        <v>0</v>
      </c>
      <c r="AD2473">
        <v>0</v>
      </c>
      <c r="AE2473">
        <v>0</v>
      </c>
      <c r="AF2473">
        <v>2022</v>
      </c>
      <c r="AG2473" s="1">
        <v>44562</v>
      </c>
      <c r="AH2473" s="1">
        <v>44773</v>
      </c>
      <c r="AI2473" s="1">
        <v>44785</v>
      </c>
      <c r="AJ2473" s="17" t="s">
        <v>34</v>
      </c>
      <c r="AK2473" s="17" t="s">
        <v>35</v>
      </c>
      <c r="AL2473" s="17" t="s">
        <v>10388</v>
      </c>
      <c r="AM2473" s="17">
        <f>MONTH(EMPENHO[[#This Row],[data_empenho]])</f>
        <v>3</v>
      </c>
    </row>
    <row r="2474" spans="1:39" x14ac:dyDescent="0.25">
      <c r="A2474">
        <v>5</v>
      </c>
      <c r="B2474">
        <v>501</v>
      </c>
      <c r="C2474">
        <v>4</v>
      </c>
      <c r="D2474">
        <v>122</v>
      </c>
      <c r="E2474">
        <v>1</v>
      </c>
      <c r="F2474">
        <v>0</v>
      </c>
      <c r="G2474">
        <v>2022</v>
      </c>
      <c r="H2474" s="17" t="s">
        <v>2478</v>
      </c>
      <c r="I2474">
        <v>1</v>
      </c>
      <c r="J2474">
        <v>0</v>
      </c>
      <c r="K2474" s="17" t="s">
        <v>5657</v>
      </c>
      <c r="L2474" s="1">
        <v>44650</v>
      </c>
      <c r="M2474">
        <v>2054</v>
      </c>
      <c r="N2474" s="17" t="s">
        <v>437</v>
      </c>
      <c r="O2474">
        <v>6</v>
      </c>
      <c r="P2474" s="17" t="s">
        <v>438</v>
      </c>
      <c r="Q2474">
        <v>0</v>
      </c>
      <c r="R2474" s="17" t="s">
        <v>439</v>
      </c>
      <c r="S2474" s="17" t="s">
        <v>440</v>
      </c>
      <c r="T2474" s="17" t="s">
        <v>438</v>
      </c>
      <c r="U2474">
        <v>0</v>
      </c>
      <c r="V2474">
        <v>0</v>
      </c>
      <c r="W2474" s="17" t="s">
        <v>5658</v>
      </c>
      <c r="X2474" s="17" t="s">
        <v>442</v>
      </c>
      <c r="Y2474">
        <v>0</v>
      </c>
      <c r="Z2474" s="17" t="s">
        <v>443</v>
      </c>
      <c r="AA2474" s="17" t="s">
        <v>443</v>
      </c>
      <c r="AB2474" s="17" t="s">
        <v>444</v>
      </c>
      <c r="AC2474">
        <v>0</v>
      </c>
      <c r="AD2474">
        <v>0</v>
      </c>
      <c r="AE2474">
        <v>0</v>
      </c>
      <c r="AF2474">
        <v>2022</v>
      </c>
      <c r="AG2474" s="1">
        <v>44562</v>
      </c>
      <c r="AH2474" s="1">
        <v>44773</v>
      </c>
      <c r="AI2474" s="1">
        <v>44785</v>
      </c>
      <c r="AJ2474" s="17" t="s">
        <v>34</v>
      </c>
      <c r="AK2474" s="17" t="s">
        <v>35</v>
      </c>
      <c r="AL2474" s="17" t="s">
        <v>10388</v>
      </c>
      <c r="AM2474" s="17">
        <f>MONTH(EMPENHO[[#This Row],[data_empenho]])</f>
        <v>3</v>
      </c>
    </row>
    <row r="2475" spans="1:39" x14ac:dyDescent="0.25">
      <c r="A2475">
        <v>5</v>
      </c>
      <c r="B2475">
        <v>502</v>
      </c>
      <c r="C2475">
        <v>12</v>
      </c>
      <c r="D2475">
        <v>365</v>
      </c>
      <c r="E2475">
        <v>2</v>
      </c>
      <c r="F2475">
        <v>0</v>
      </c>
      <c r="G2475">
        <v>2026</v>
      </c>
      <c r="H2475" s="17" t="s">
        <v>2478</v>
      </c>
      <c r="I2475">
        <v>31</v>
      </c>
      <c r="J2475">
        <v>0</v>
      </c>
      <c r="K2475" s="17" t="s">
        <v>5659</v>
      </c>
      <c r="L2475" s="1">
        <v>44650</v>
      </c>
      <c r="M2475">
        <v>11725.59</v>
      </c>
      <c r="N2475" s="17" t="s">
        <v>437</v>
      </c>
      <c r="O2475">
        <v>6</v>
      </c>
      <c r="P2475" s="17" t="s">
        <v>438</v>
      </c>
      <c r="Q2475">
        <v>501</v>
      </c>
      <c r="R2475" s="17" t="s">
        <v>439</v>
      </c>
      <c r="S2475" s="17" t="s">
        <v>440</v>
      </c>
      <c r="T2475" s="17" t="s">
        <v>438</v>
      </c>
      <c r="U2475">
        <v>0</v>
      </c>
      <c r="V2475">
        <v>0</v>
      </c>
      <c r="W2475" s="17" t="s">
        <v>5660</v>
      </c>
      <c r="X2475" s="17" t="s">
        <v>442</v>
      </c>
      <c r="Y2475">
        <v>0</v>
      </c>
      <c r="Z2475" s="17" t="s">
        <v>443</v>
      </c>
      <c r="AA2475" s="17" t="s">
        <v>443</v>
      </c>
      <c r="AB2475" s="17" t="s">
        <v>444</v>
      </c>
      <c r="AC2475">
        <v>0</v>
      </c>
      <c r="AD2475">
        <v>0</v>
      </c>
      <c r="AE2475">
        <v>0</v>
      </c>
      <c r="AF2475">
        <v>2022</v>
      </c>
      <c r="AG2475" s="1">
        <v>44562</v>
      </c>
      <c r="AH2475" s="1">
        <v>44773</v>
      </c>
      <c r="AI2475" s="1">
        <v>44785</v>
      </c>
      <c r="AJ2475" s="17" t="s">
        <v>34</v>
      </c>
      <c r="AK2475" s="17" t="s">
        <v>35</v>
      </c>
      <c r="AL2475" s="17" t="s">
        <v>10388</v>
      </c>
      <c r="AM2475" s="17">
        <f>MONTH(EMPENHO[[#This Row],[data_empenho]])</f>
        <v>3</v>
      </c>
    </row>
    <row r="2476" spans="1:39" x14ac:dyDescent="0.25">
      <c r="A2476">
        <v>5</v>
      </c>
      <c r="B2476">
        <v>502</v>
      </c>
      <c r="C2476">
        <v>12</v>
      </c>
      <c r="D2476">
        <v>365</v>
      </c>
      <c r="E2476">
        <v>2</v>
      </c>
      <c r="F2476">
        <v>0</v>
      </c>
      <c r="G2476">
        <v>2033</v>
      </c>
      <c r="H2476" s="17" t="s">
        <v>2478</v>
      </c>
      <c r="I2476">
        <v>31</v>
      </c>
      <c r="J2476">
        <v>0</v>
      </c>
      <c r="K2476" s="17" t="s">
        <v>5661</v>
      </c>
      <c r="L2476" s="1">
        <v>44650</v>
      </c>
      <c r="M2476">
        <v>1860.51</v>
      </c>
      <c r="N2476" s="17" t="s">
        <v>437</v>
      </c>
      <c r="O2476">
        <v>6</v>
      </c>
      <c r="P2476" s="17" t="s">
        <v>438</v>
      </c>
      <c r="Q2476">
        <v>501</v>
      </c>
      <c r="R2476" s="17" t="s">
        <v>439</v>
      </c>
      <c r="S2476" s="17" t="s">
        <v>440</v>
      </c>
      <c r="T2476" s="17" t="s">
        <v>438</v>
      </c>
      <c r="U2476">
        <v>0</v>
      </c>
      <c r="V2476">
        <v>0</v>
      </c>
      <c r="W2476" s="17" t="s">
        <v>5662</v>
      </c>
      <c r="X2476" s="17" t="s">
        <v>442</v>
      </c>
      <c r="Y2476">
        <v>0</v>
      </c>
      <c r="Z2476" s="17" t="s">
        <v>443</v>
      </c>
      <c r="AA2476" s="17" t="s">
        <v>443</v>
      </c>
      <c r="AB2476" s="17" t="s">
        <v>444</v>
      </c>
      <c r="AC2476">
        <v>0</v>
      </c>
      <c r="AD2476">
        <v>0</v>
      </c>
      <c r="AE2476">
        <v>0</v>
      </c>
      <c r="AF2476">
        <v>2022</v>
      </c>
      <c r="AG2476" s="1">
        <v>44562</v>
      </c>
      <c r="AH2476" s="1">
        <v>44773</v>
      </c>
      <c r="AI2476" s="1">
        <v>44785</v>
      </c>
      <c r="AJ2476" s="17" t="s">
        <v>34</v>
      </c>
      <c r="AK2476" s="17" t="s">
        <v>35</v>
      </c>
      <c r="AL2476" s="17" t="s">
        <v>10388</v>
      </c>
      <c r="AM2476" s="17">
        <f>MONTH(EMPENHO[[#This Row],[data_empenho]])</f>
        <v>3</v>
      </c>
    </row>
    <row r="2477" spans="1:39" x14ac:dyDescent="0.25">
      <c r="A2477">
        <v>5</v>
      </c>
      <c r="B2477">
        <v>502</v>
      </c>
      <c r="C2477">
        <v>12</v>
      </c>
      <c r="D2477">
        <v>361</v>
      </c>
      <c r="E2477">
        <v>2</v>
      </c>
      <c r="F2477">
        <v>0</v>
      </c>
      <c r="G2477">
        <v>2025</v>
      </c>
      <c r="H2477" s="17" t="s">
        <v>2478</v>
      </c>
      <c r="I2477">
        <v>31</v>
      </c>
      <c r="J2477">
        <v>0</v>
      </c>
      <c r="K2477" s="17" t="s">
        <v>5663</v>
      </c>
      <c r="L2477" s="1">
        <v>44650</v>
      </c>
      <c r="M2477">
        <v>20221.18</v>
      </c>
      <c r="N2477" s="17" t="s">
        <v>437</v>
      </c>
      <c r="O2477">
        <v>6</v>
      </c>
      <c r="P2477" s="17" t="s">
        <v>438</v>
      </c>
      <c r="Q2477">
        <v>501</v>
      </c>
      <c r="R2477" s="17" t="s">
        <v>439</v>
      </c>
      <c r="S2477" s="17" t="s">
        <v>440</v>
      </c>
      <c r="T2477" s="17" t="s">
        <v>438</v>
      </c>
      <c r="U2477">
        <v>0</v>
      </c>
      <c r="V2477">
        <v>0</v>
      </c>
      <c r="W2477" s="17" t="s">
        <v>5664</v>
      </c>
      <c r="X2477" s="17" t="s">
        <v>442</v>
      </c>
      <c r="Y2477">
        <v>0</v>
      </c>
      <c r="Z2477" s="17" t="s">
        <v>443</v>
      </c>
      <c r="AA2477" s="17" t="s">
        <v>443</v>
      </c>
      <c r="AB2477" s="17" t="s">
        <v>444</v>
      </c>
      <c r="AC2477">
        <v>0</v>
      </c>
      <c r="AD2477">
        <v>0</v>
      </c>
      <c r="AE2477">
        <v>0</v>
      </c>
      <c r="AF2477">
        <v>2022</v>
      </c>
      <c r="AG2477" s="1">
        <v>44562</v>
      </c>
      <c r="AH2477" s="1">
        <v>44773</v>
      </c>
      <c r="AI2477" s="1">
        <v>44785</v>
      </c>
      <c r="AJ2477" s="17" t="s">
        <v>34</v>
      </c>
      <c r="AK2477" s="17" t="s">
        <v>35</v>
      </c>
      <c r="AL2477" s="17" t="s">
        <v>10388</v>
      </c>
      <c r="AM2477" s="17">
        <f>MONTH(EMPENHO[[#This Row],[data_empenho]])</f>
        <v>3</v>
      </c>
    </row>
    <row r="2478" spans="1:39" x14ac:dyDescent="0.25">
      <c r="A2478">
        <v>5</v>
      </c>
      <c r="B2478">
        <v>502</v>
      </c>
      <c r="C2478">
        <v>12</v>
      </c>
      <c r="D2478">
        <v>365</v>
      </c>
      <c r="E2478">
        <v>2</v>
      </c>
      <c r="F2478">
        <v>0</v>
      </c>
      <c r="G2478">
        <v>2026</v>
      </c>
      <c r="H2478" s="17" t="s">
        <v>2478</v>
      </c>
      <c r="I2478">
        <v>31</v>
      </c>
      <c r="J2478">
        <v>0</v>
      </c>
      <c r="K2478" s="17" t="s">
        <v>5665</v>
      </c>
      <c r="L2478" s="1">
        <v>44650</v>
      </c>
      <c r="M2478">
        <v>3376.27</v>
      </c>
      <c r="N2478" s="17" t="s">
        <v>437</v>
      </c>
      <c r="O2478">
        <v>6</v>
      </c>
      <c r="P2478" s="17" t="s">
        <v>438</v>
      </c>
      <c r="Q2478">
        <v>501</v>
      </c>
      <c r="R2478" s="17" t="s">
        <v>439</v>
      </c>
      <c r="S2478" s="17" t="s">
        <v>440</v>
      </c>
      <c r="T2478" s="17" t="s">
        <v>438</v>
      </c>
      <c r="U2478">
        <v>0</v>
      </c>
      <c r="V2478">
        <v>0</v>
      </c>
      <c r="W2478" s="17" t="s">
        <v>5666</v>
      </c>
      <c r="X2478" s="17" t="s">
        <v>442</v>
      </c>
      <c r="Y2478">
        <v>0</v>
      </c>
      <c r="Z2478" s="17" t="s">
        <v>443</v>
      </c>
      <c r="AA2478" s="17" t="s">
        <v>443</v>
      </c>
      <c r="AB2478" s="17" t="s">
        <v>444</v>
      </c>
      <c r="AC2478">
        <v>0</v>
      </c>
      <c r="AD2478">
        <v>0</v>
      </c>
      <c r="AE2478">
        <v>0</v>
      </c>
      <c r="AF2478">
        <v>2022</v>
      </c>
      <c r="AG2478" s="1">
        <v>44562</v>
      </c>
      <c r="AH2478" s="1">
        <v>44773</v>
      </c>
      <c r="AI2478" s="1">
        <v>44785</v>
      </c>
      <c r="AJ2478" s="17" t="s">
        <v>34</v>
      </c>
      <c r="AK2478" s="17" t="s">
        <v>35</v>
      </c>
      <c r="AL2478" s="17" t="s">
        <v>10388</v>
      </c>
      <c r="AM2478" s="17">
        <f>MONTH(EMPENHO[[#This Row],[data_empenho]])</f>
        <v>3</v>
      </c>
    </row>
    <row r="2479" spans="1:39" x14ac:dyDescent="0.25">
      <c r="A2479">
        <v>5</v>
      </c>
      <c r="B2479">
        <v>502</v>
      </c>
      <c r="C2479">
        <v>12</v>
      </c>
      <c r="D2479">
        <v>361</v>
      </c>
      <c r="E2479">
        <v>2</v>
      </c>
      <c r="F2479">
        <v>0</v>
      </c>
      <c r="G2479">
        <v>2031</v>
      </c>
      <c r="H2479" s="17" t="s">
        <v>2478</v>
      </c>
      <c r="I2479">
        <v>31</v>
      </c>
      <c r="J2479">
        <v>0</v>
      </c>
      <c r="K2479" s="17" t="s">
        <v>5667</v>
      </c>
      <c r="L2479" s="1">
        <v>44650</v>
      </c>
      <c r="M2479">
        <v>521.02</v>
      </c>
      <c r="N2479" s="17" t="s">
        <v>437</v>
      </c>
      <c r="O2479">
        <v>6</v>
      </c>
      <c r="P2479" s="17" t="s">
        <v>438</v>
      </c>
      <c r="Q2479">
        <v>501</v>
      </c>
      <c r="R2479" s="17" t="s">
        <v>439</v>
      </c>
      <c r="S2479" s="17" t="s">
        <v>440</v>
      </c>
      <c r="T2479" s="17" t="s">
        <v>438</v>
      </c>
      <c r="U2479">
        <v>0</v>
      </c>
      <c r="V2479">
        <v>0</v>
      </c>
      <c r="W2479" s="17" t="s">
        <v>5668</v>
      </c>
      <c r="X2479" s="17" t="s">
        <v>442</v>
      </c>
      <c r="Y2479">
        <v>0</v>
      </c>
      <c r="Z2479" s="17" t="s">
        <v>443</v>
      </c>
      <c r="AA2479" s="17" t="s">
        <v>443</v>
      </c>
      <c r="AB2479" s="17" t="s">
        <v>444</v>
      </c>
      <c r="AC2479">
        <v>0</v>
      </c>
      <c r="AD2479">
        <v>0</v>
      </c>
      <c r="AE2479">
        <v>0</v>
      </c>
      <c r="AF2479">
        <v>2022</v>
      </c>
      <c r="AG2479" s="1">
        <v>44562</v>
      </c>
      <c r="AH2479" s="1">
        <v>44773</v>
      </c>
      <c r="AI2479" s="1">
        <v>44785</v>
      </c>
      <c r="AJ2479" s="17" t="s">
        <v>34</v>
      </c>
      <c r="AK2479" s="17" t="s">
        <v>35</v>
      </c>
      <c r="AL2479" s="17" t="s">
        <v>10388</v>
      </c>
      <c r="AM2479" s="17">
        <f>MONTH(EMPENHO[[#This Row],[data_empenho]])</f>
        <v>3</v>
      </c>
    </row>
    <row r="2480" spans="1:39" x14ac:dyDescent="0.25">
      <c r="A2480">
        <v>5</v>
      </c>
      <c r="B2480">
        <v>502</v>
      </c>
      <c r="C2480">
        <v>12</v>
      </c>
      <c r="D2480">
        <v>365</v>
      </c>
      <c r="E2480">
        <v>2</v>
      </c>
      <c r="F2480">
        <v>0</v>
      </c>
      <c r="G2480">
        <v>2033</v>
      </c>
      <c r="H2480" s="17" t="s">
        <v>2478</v>
      </c>
      <c r="I2480">
        <v>31</v>
      </c>
      <c r="J2480">
        <v>0</v>
      </c>
      <c r="K2480" s="17" t="s">
        <v>5669</v>
      </c>
      <c r="L2480" s="1">
        <v>44650</v>
      </c>
      <c r="M2480">
        <v>504.94</v>
      </c>
      <c r="N2480" s="17" t="s">
        <v>437</v>
      </c>
      <c r="O2480">
        <v>6</v>
      </c>
      <c r="P2480" s="17" t="s">
        <v>438</v>
      </c>
      <c r="Q2480">
        <v>501</v>
      </c>
      <c r="R2480" s="17" t="s">
        <v>439</v>
      </c>
      <c r="S2480" s="17" t="s">
        <v>440</v>
      </c>
      <c r="T2480" s="17" t="s">
        <v>438</v>
      </c>
      <c r="U2480">
        <v>0</v>
      </c>
      <c r="V2480">
        <v>0</v>
      </c>
      <c r="W2480" s="17" t="s">
        <v>5670</v>
      </c>
      <c r="X2480" s="17" t="s">
        <v>442</v>
      </c>
      <c r="Y2480">
        <v>0</v>
      </c>
      <c r="Z2480" s="17" t="s">
        <v>443</v>
      </c>
      <c r="AA2480" s="17" t="s">
        <v>443</v>
      </c>
      <c r="AB2480" s="17" t="s">
        <v>444</v>
      </c>
      <c r="AC2480">
        <v>0</v>
      </c>
      <c r="AD2480">
        <v>0</v>
      </c>
      <c r="AE2480">
        <v>0</v>
      </c>
      <c r="AF2480">
        <v>2022</v>
      </c>
      <c r="AG2480" s="1">
        <v>44562</v>
      </c>
      <c r="AH2480" s="1">
        <v>44773</v>
      </c>
      <c r="AI2480" s="1">
        <v>44785</v>
      </c>
      <c r="AJ2480" s="17" t="s">
        <v>34</v>
      </c>
      <c r="AK2480" s="17" t="s">
        <v>35</v>
      </c>
      <c r="AL2480" s="17" t="s">
        <v>10388</v>
      </c>
      <c r="AM2480" s="17">
        <f>MONTH(EMPENHO[[#This Row],[data_empenho]])</f>
        <v>3</v>
      </c>
    </row>
    <row r="2481" spans="1:39" x14ac:dyDescent="0.25">
      <c r="A2481">
        <v>5</v>
      </c>
      <c r="B2481">
        <v>502</v>
      </c>
      <c r="C2481">
        <v>12</v>
      </c>
      <c r="D2481">
        <v>782</v>
      </c>
      <c r="E2481">
        <v>2</v>
      </c>
      <c r="F2481">
        <v>0</v>
      </c>
      <c r="G2481">
        <v>2035</v>
      </c>
      <c r="H2481" s="17" t="s">
        <v>2478</v>
      </c>
      <c r="I2481">
        <v>31</v>
      </c>
      <c r="J2481">
        <v>0</v>
      </c>
      <c r="K2481" s="17" t="s">
        <v>5671</v>
      </c>
      <c r="L2481" s="1">
        <v>44650</v>
      </c>
      <c r="M2481">
        <v>3012.34</v>
      </c>
      <c r="N2481" s="17" t="s">
        <v>437</v>
      </c>
      <c r="O2481">
        <v>6</v>
      </c>
      <c r="P2481" s="17" t="s">
        <v>438</v>
      </c>
      <c r="Q2481">
        <v>501</v>
      </c>
      <c r="R2481" s="17" t="s">
        <v>439</v>
      </c>
      <c r="S2481" s="17" t="s">
        <v>440</v>
      </c>
      <c r="T2481" s="17" t="s">
        <v>438</v>
      </c>
      <c r="U2481">
        <v>0</v>
      </c>
      <c r="V2481">
        <v>0</v>
      </c>
      <c r="W2481" s="17" t="s">
        <v>5672</v>
      </c>
      <c r="X2481" s="17" t="s">
        <v>442</v>
      </c>
      <c r="Y2481">
        <v>0</v>
      </c>
      <c r="Z2481" s="17" t="s">
        <v>443</v>
      </c>
      <c r="AA2481" s="17" t="s">
        <v>443</v>
      </c>
      <c r="AB2481" s="17" t="s">
        <v>444</v>
      </c>
      <c r="AC2481">
        <v>0</v>
      </c>
      <c r="AD2481">
        <v>0</v>
      </c>
      <c r="AE2481">
        <v>0</v>
      </c>
      <c r="AF2481">
        <v>2022</v>
      </c>
      <c r="AG2481" s="1">
        <v>44562</v>
      </c>
      <c r="AH2481" s="1">
        <v>44773</v>
      </c>
      <c r="AI2481" s="1">
        <v>44785</v>
      </c>
      <c r="AJ2481" s="17" t="s">
        <v>34</v>
      </c>
      <c r="AK2481" s="17" t="s">
        <v>35</v>
      </c>
      <c r="AL2481" s="17" t="s">
        <v>10388</v>
      </c>
      <c r="AM2481" s="17">
        <f>MONTH(EMPENHO[[#This Row],[data_empenho]])</f>
        <v>3</v>
      </c>
    </row>
    <row r="2482" spans="1:39" x14ac:dyDescent="0.25">
      <c r="A2482">
        <v>5</v>
      </c>
      <c r="B2482">
        <v>502</v>
      </c>
      <c r="C2482">
        <v>12</v>
      </c>
      <c r="D2482">
        <v>361</v>
      </c>
      <c r="E2482">
        <v>2</v>
      </c>
      <c r="F2482">
        <v>0</v>
      </c>
      <c r="G2482">
        <v>2025</v>
      </c>
      <c r="H2482" s="17" t="s">
        <v>2478</v>
      </c>
      <c r="I2482">
        <v>31</v>
      </c>
      <c r="J2482">
        <v>0</v>
      </c>
      <c r="K2482" s="17" t="s">
        <v>5673</v>
      </c>
      <c r="L2482" s="1">
        <v>44650</v>
      </c>
      <c r="M2482">
        <v>472.01</v>
      </c>
      <c r="N2482" s="17" t="s">
        <v>437</v>
      </c>
      <c r="O2482">
        <v>6</v>
      </c>
      <c r="P2482" s="17" t="s">
        <v>438</v>
      </c>
      <c r="Q2482">
        <v>501</v>
      </c>
      <c r="R2482" s="17" t="s">
        <v>439</v>
      </c>
      <c r="S2482" s="17" t="s">
        <v>440</v>
      </c>
      <c r="T2482" s="17" t="s">
        <v>438</v>
      </c>
      <c r="U2482">
        <v>0</v>
      </c>
      <c r="V2482">
        <v>0</v>
      </c>
      <c r="W2482" s="17" t="s">
        <v>5674</v>
      </c>
      <c r="X2482" s="17" t="s">
        <v>442</v>
      </c>
      <c r="Y2482">
        <v>0</v>
      </c>
      <c r="Z2482" s="17" t="s">
        <v>443</v>
      </c>
      <c r="AA2482" s="17" t="s">
        <v>443</v>
      </c>
      <c r="AB2482" s="17" t="s">
        <v>444</v>
      </c>
      <c r="AC2482">
        <v>0</v>
      </c>
      <c r="AD2482">
        <v>0</v>
      </c>
      <c r="AE2482">
        <v>0</v>
      </c>
      <c r="AF2482">
        <v>2022</v>
      </c>
      <c r="AG2482" s="1">
        <v>44562</v>
      </c>
      <c r="AH2482" s="1">
        <v>44773</v>
      </c>
      <c r="AI2482" s="1">
        <v>44785</v>
      </c>
      <c r="AJ2482" s="17" t="s">
        <v>34</v>
      </c>
      <c r="AK2482" s="17" t="s">
        <v>35</v>
      </c>
      <c r="AL2482" s="17" t="s">
        <v>10388</v>
      </c>
      <c r="AM2482" s="17">
        <f>MONTH(EMPENHO[[#This Row],[data_empenho]])</f>
        <v>3</v>
      </c>
    </row>
    <row r="2483" spans="1:39" x14ac:dyDescent="0.25">
      <c r="A2483">
        <v>5</v>
      </c>
      <c r="B2483">
        <v>502</v>
      </c>
      <c r="C2483">
        <v>12</v>
      </c>
      <c r="D2483">
        <v>365</v>
      </c>
      <c r="E2483">
        <v>2</v>
      </c>
      <c r="F2483">
        <v>0</v>
      </c>
      <c r="G2483">
        <v>2026</v>
      </c>
      <c r="H2483" s="17" t="s">
        <v>2478</v>
      </c>
      <c r="I2483">
        <v>31</v>
      </c>
      <c r="J2483">
        <v>0</v>
      </c>
      <c r="K2483" s="17" t="s">
        <v>5675</v>
      </c>
      <c r="L2483" s="1">
        <v>44650</v>
      </c>
      <c r="M2483">
        <v>1117.43</v>
      </c>
      <c r="N2483" s="17" t="s">
        <v>437</v>
      </c>
      <c r="O2483">
        <v>6</v>
      </c>
      <c r="P2483" s="17" t="s">
        <v>438</v>
      </c>
      <c r="Q2483">
        <v>501</v>
      </c>
      <c r="R2483" s="17" t="s">
        <v>439</v>
      </c>
      <c r="S2483" s="17" t="s">
        <v>440</v>
      </c>
      <c r="T2483" s="17" t="s">
        <v>438</v>
      </c>
      <c r="U2483">
        <v>0</v>
      </c>
      <c r="V2483">
        <v>0</v>
      </c>
      <c r="W2483" s="17" t="s">
        <v>5676</v>
      </c>
      <c r="X2483" s="17" t="s">
        <v>442</v>
      </c>
      <c r="Y2483">
        <v>0</v>
      </c>
      <c r="Z2483" s="17" t="s">
        <v>443</v>
      </c>
      <c r="AA2483" s="17" t="s">
        <v>443</v>
      </c>
      <c r="AB2483" s="17" t="s">
        <v>444</v>
      </c>
      <c r="AC2483">
        <v>0</v>
      </c>
      <c r="AD2483">
        <v>0</v>
      </c>
      <c r="AE2483">
        <v>0</v>
      </c>
      <c r="AF2483">
        <v>2022</v>
      </c>
      <c r="AG2483" s="1">
        <v>44562</v>
      </c>
      <c r="AH2483" s="1">
        <v>44773</v>
      </c>
      <c r="AI2483" s="1">
        <v>44785</v>
      </c>
      <c r="AJ2483" s="17" t="s">
        <v>34</v>
      </c>
      <c r="AK2483" s="17" t="s">
        <v>35</v>
      </c>
      <c r="AL2483" s="17" t="s">
        <v>10388</v>
      </c>
      <c r="AM2483" s="17">
        <f>MONTH(EMPENHO[[#This Row],[data_empenho]])</f>
        <v>3</v>
      </c>
    </row>
    <row r="2484" spans="1:39" x14ac:dyDescent="0.25">
      <c r="A2484">
        <v>5</v>
      </c>
      <c r="B2484">
        <v>502</v>
      </c>
      <c r="C2484">
        <v>12</v>
      </c>
      <c r="D2484">
        <v>361</v>
      </c>
      <c r="E2484">
        <v>2</v>
      </c>
      <c r="F2484">
        <v>0</v>
      </c>
      <c r="G2484">
        <v>2031</v>
      </c>
      <c r="H2484" s="17" t="s">
        <v>2478</v>
      </c>
      <c r="I2484">
        <v>31</v>
      </c>
      <c r="J2484">
        <v>0</v>
      </c>
      <c r="K2484" s="17" t="s">
        <v>5677</v>
      </c>
      <c r="L2484" s="1">
        <v>44650</v>
      </c>
      <c r="M2484">
        <v>2680.57</v>
      </c>
      <c r="N2484" s="17" t="s">
        <v>437</v>
      </c>
      <c r="O2484">
        <v>6</v>
      </c>
      <c r="P2484" s="17" t="s">
        <v>438</v>
      </c>
      <c r="Q2484">
        <v>501</v>
      </c>
      <c r="R2484" s="17" t="s">
        <v>439</v>
      </c>
      <c r="S2484" s="17" t="s">
        <v>440</v>
      </c>
      <c r="T2484" s="17" t="s">
        <v>438</v>
      </c>
      <c r="U2484">
        <v>0</v>
      </c>
      <c r="V2484">
        <v>0</v>
      </c>
      <c r="W2484" s="17" t="s">
        <v>5678</v>
      </c>
      <c r="X2484" s="17" t="s">
        <v>442</v>
      </c>
      <c r="Y2484">
        <v>0</v>
      </c>
      <c r="Z2484" s="17" t="s">
        <v>443</v>
      </c>
      <c r="AA2484" s="17" t="s">
        <v>443</v>
      </c>
      <c r="AB2484" s="17" t="s">
        <v>444</v>
      </c>
      <c r="AC2484">
        <v>0</v>
      </c>
      <c r="AD2484">
        <v>0</v>
      </c>
      <c r="AE2484">
        <v>0</v>
      </c>
      <c r="AF2484">
        <v>2022</v>
      </c>
      <c r="AG2484" s="1">
        <v>44562</v>
      </c>
      <c r="AH2484" s="1">
        <v>44773</v>
      </c>
      <c r="AI2484" s="1">
        <v>44785</v>
      </c>
      <c r="AJ2484" s="17" t="s">
        <v>34</v>
      </c>
      <c r="AK2484" s="17" t="s">
        <v>35</v>
      </c>
      <c r="AL2484" s="17" t="s">
        <v>10388</v>
      </c>
      <c r="AM2484" s="17">
        <f>MONTH(EMPENHO[[#This Row],[data_empenho]])</f>
        <v>3</v>
      </c>
    </row>
    <row r="2485" spans="1:39" x14ac:dyDescent="0.25">
      <c r="A2485">
        <v>5</v>
      </c>
      <c r="B2485">
        <v>502</v>
      </c>
      <c r="C2485">
        <v>12</v>
      </c>
      <c r="D2485">
        <v>361</v>
      </c>
      <c r="E2485">
        <v>2</v>
      </c>
      <c r="F2485">
        <v>0</v>
      </c>
      <c r="G2485">
        <v>2031</v>
      </c>
      <c r="H2485" s="17" t="s">
        <v>2478</v>
      </c>
      <c r="I2485">
        <v>31</v>
      </c>
      <c r="J2485">
        <v>0</v>
      </c>
      <c r="K2485" s="17" t="s">
        <v>5679</v>
      </c>
      <c r="L2485" s="1">
        <v>44650</v>
      </c>
      <c r="M2485">
        <v>217.95</v>
      </c>
      <c r="N2485" s="17" t="s">
        <v>437</v>
      </c>
      <c r="O2485">
        <v>6</v>
      </c>
      <c r="P2485" s="17" t="s">
        <v>438</v>
      </c>
      <c r="Q2485">
        <v>501</v>
      </c>
      <c r="R2485" s="17" t="s">
        <v>439</v>
      </c>
      <c r="S2485" s="17" t="s">
        <v>440</v>
      </c>
      <c r="T2485" s="17" t="s">
        <v>438</v>
      </c>
      <c r="U2485">
        <v>0</v>
      </c>
      <c r="V2485">
        <v>0</v>
      </c>
      <c r="W2485" s="17" t="s">
        <v>5680</v>
      </c>
      <c r="X2485" s="17" t="s">
        <v>442</v>
      </c>
      <c r="Y2485">
        <v>0</v>
      </c>
      <c r="Z2485" s="17" t="s">
        <v>443</v>
      </c>
      <c r="AA2485" s="17" t="s">
        <v>443</v>
      </c>
      <c r="AB2485" s="17" t="s">
        <v>444</v>
      </c>
      <c r="AC2485">
        <v>0</v>
      </c>
      <c r="AD2485">
        <v>0</v>
      </c>
      <c r="AE2485">
        <v>0</v>
      </c>
      <c r="AF2485">
        <v>2022</v>
      </c>
      <c r="AG2485" s="1">
        <v>44562</v>
      </c>
      <c r="AH2485" s="1">
        <v>44773</v>
      </c>
      <c r="AI2485" s="1">
        <v>44785</v>
      </c>
      <c r="AJ2485" s="17" t="s">
        <v>34</v>
      </c>
      <c r="AK2485" s="17" t="s">
        <v>35</v>
      </c>
      <c r="AL2485" s="17" t="s">
        <v>10388</v>
      </c>
      <c r="AM2485" s="17">
        <f>MONTH(EMPENHO[[#This Row],[data_empenho]])</f>
        <v>3</v>
      </c>
    </row>
    <row r="2486" spans="1:39" x14ac:dyDescent="0.25">
      <c r="A2486">
        <v>5</v>
      </c>
      <c r="B2486">
        <v>502</v>
      </c>
      <c r="C2486">
        <v>12</v>
      </c>
      <c r="D2486">
        <v>361</v>
      </c>
      <c r="E2486">
        <v>2</v>
      </c>
      <c r="F2486">
        <v>0</v>
      </c>
      <c r="G2486">
        <v>2025</v>
      </c>
      <c r="H2486" s="17" t="s">
        <v>2478</v>
      </c>
      <c r="I2486">
        <v>31</v>
      </c>
      <c r="J2486">
        <v>0</v>
      </c>
      <c r="K2486" s="17" t="s">
        <v>5681</v>
      </c>
      <c r="L2486" s="1">
        <v>44650</v>
      </c>
      <c r="M2486">
        <v>2878.5</v>
      </c>
      <c r="N2486" s="17" t="s">
        <v>437</v>
      </c>
      <c r="O2486">
        <v>6</v>
      </c>
      <c r="P2486" s="17" t="s">
        <v>438</v>
      </c>
      <c r="Q2486">
        <v>501</v>
      </c>
      <c r="R2486" s="17" t="s">
        <v>439</v>
      </c>
      <c r="S2486" s="17" t="s">
        <v>440</v>
      </c>
      <c r="T2486" s="17" t="s">
        <v>438</v>
      </c>
      <c r="U2486">
        <v>0</v>
      </c>
      <c r="V2486">
        <v>0</v>
      </c>
      <c r="W2486" s="17" t="s">
        <v>5682</v>
      </c>
      <c r="X2486" s="17" t="s">
        <v>442</v>
      </c>
      <c r="Y2486">
        <v>0</v>
      </c>
      <c r="Z2486" s="17" t="s">
        <v>443</v>
      </c>
      <c r="AA2486" s="17" t="s">
        <v>443</v>
      </c>
      <c r="AB2486" s="17" t="s">
        <v>444</v>
      </c>
      <c r="AC2486">
        <v>0</v>
      </c>
      <c r="AD2486">
        <v>0</v>
      </c>
      <c r="AE2486">
        <v>0</v>
      </c>
      <c r="AF2486">
        <v>2022</v>
      </c>
      <c r="AG2486" s="1">
        <v>44562</v>
      </c>
      <c r="AH2486" s="1">
        <v>44773</v>
      </c>
      <c r="AI2486" s="1">
        <v>44785</v>
      </c>
      <c r="AJ2486" s="17" t="s">
        <v>34</v>
      </c>
      <c r="AK2486" s="17" t="s">
        <v>35</v>
      </c>
      <c r="AL2486" s="17" t="s">
        <v>10388</v>
      </c>
      <c r="AM2486" s="17">
        <f>MONTH(EMPENHO[[#This Row],[data_empenho]])</f>
        <v>3</v>
      </c>
    </row>
    <row r="2487" spans="1:39" x14ac:dyDescent="0.25">
      <c r="A2487">
        <v>8</v>
      </c>
      <c r="B2487">
        <v>801</v>
      </c>
      <c r="C2487">
        <v>10</v>
      </c>
      <c r="D2487">
        <v>122</v>
      </c>
      <c r="E2487">
        <v>5</v>
      </c>
      <c r="F2487">
        <v>0</v>
      </c>
      <c r="G2487">
        <v>2084</v>
      </c>
      <c r="H2487" s="17" t="s">
        <v>2478</v>
      </c>
      <c r="I2487">
        <v>40</v>
      </c>
      <c r="J2487">
        <v>0</v>
      </c>
      <c r="K2487" s="17" t="s">
        <v>5683</v>
      </c>
      <c r="L2487" s="1">
        <v>44650</v>
      </c>
      <c r="M2487">
        <v>1755.76</v>
      </c>
      <c r="N2487" s="17" t="s">
        <v>437</v>
      </c>
      <c r="O2487">
        <v>6</v>
      </c>
      <c r="P2487" s="17" t="s">
        <v>438</v>
      </c>
      <c r="Q2487">
        <v>0</v>
      </c>
      <c r="R2487" s="17" t="s">
        <v>439</v>
      </c>
      <c r="S2487" s="17" t="s">
        <v>440</v>
      </c>
      <c r="T2487" s="17" t="s">
        <v>438</v>
      </c>
      <c r="U2487">
        <v>0</v>
      </c>
      <c r="V2487">
        <v>0</v>
      </c>
      <c r="W2487" s="17" t="s">
        <v>5684</v>
      </c>
      <c r="X2487" s="17" t="s">
        <v>442</v>
      </c>
      <c r="Y2487">
        <v>0</v>
      </c>
      <c r="Z2487" s="17" t="s">
        <v>443</v>
      </c>
      <c r="AA2487" s="17" t="s">
        <v>443</v>
      </c>
      <c r="AB2487" s="17" t="s">
        <v>444</v>
      </c>
      <c r="AC2487">
        <v>0</v>
      </c>
      <c r="AD2487">
        <v>0</v>
      </c>
      <c r="AE2487">
        <v>0</v>
      </c>
      <c r="AF2487">
        <v>2022</v>
      </c>
      <c r="AG2487" s="1">
        <v>44562</v>
      </c>
      <c r="AH2487" s="1">
        <v>44773</v>
      </c>
      <c r="AI2487" s="1">
        <v>44785</v>
      </c>
      <c r="AJ2487" s="17" t="s">
        <v>34</v>
      </c>
      <c r="AK2487" s="17" t="s">
        <v>35</v>
      </c>
      <c r="AL2487" s="17" t="s">
        <v>10388</v>
      </c>
      <c r="AM2487" s="17">
        <f>MONTH(EMPENHO[[#This Row],[data_empenho]])</f>
        <v>3</v>
      </c>
    </row>
    <row r="2488" spans="1:39" x14ac:dyDescent="0.25">
      <c r="A2488">
        <v>8</v>
      </c>
      <c r="B2488">
        <v>801</v>
      </c>
      <c r="C2488">
        <v>10</v>
      </c>
      <c r="D2488">
        <v>305</v>
      </c>
      <c r="E2488">
        <v>7</v>
      </c>
      <c r="F2488">
        <v>0</v>
      </c>
      <c r="G2488">
        <v>2104</v>
      </c>
      <c r="H2488" s="17" t="s">
        <v>2478</v>
      </c>
      <c r="I2488">
        <v>40</v>
      </c>
      <c r="J2488">
        <v>0</v>
      </c>
      <c r="K2488" s="17" t="s">
        <v>5685</v>
      </c>
      <c r="L2488" s="1">
        <v>44650</v>
      </c>
      <c r="M2488">
        <v>1278.48</v>
      </c>
      <c r="N2488" s="17" t="s">
        <v>437</v>
      </c>
      <c r="O2488">
        <v>6</v>
      </c>
      <c r="P2488" s="17" t="s">
        <v>438</v>
      </c>
      <c r="Q2488">
        <v>0</v>
      </c>
      <c r="R2488" s="17" t="s">
        <v>439</v>
      </c>
      <c r="S2488" s="17" t="s">
        <v>440</v>
      </c>
      <c r="T2488" s="17" t="s">
        <v>438</v>
      </c>
      <c r="U2488">
        <v>0</v>
      </c>
      <c r="V2488">
        <v>0</v>
      </c>
      <c r="W2488" s="17" t="s">
        <v>5686</v>
      </c>
      <c r="X2488" s="17" t="s">
        <v>442</v>
      </c>
      <c r="Y2488">
        <v>0</v>
      </c>
      <c r="Z2488" s="17" t="s">
        <v>443</v>
      </c>
      <c r="AA2488" s="17" t="s">
        <v>443</v>
      </c>
      <c r="AB2488" s="17" t="s">
        <v>444</v>
      </c>
      <c r="AC2488">
        <v>0</v>
      </c>
      <c r="AD2488">
        <v>0</v>
      </c>
      <c r="AE2488">
        <v>0</v>
      </c>
      <c r="AF2488">
        <v>2022</v>
      </c>
      <c r="AG2488" s="1">
        <v>44562</v>
      </c>
      <c r="AH2488" s="1">
        <v>44773</v>
      </c>
      <c r="AI2488" s="1">
        <v>44785</v>
      </c>
      <c r="AJ2488" s="17" t="s">
        <v>34</v>
      </c>
      <c r="AK2488" s="17" t="s">
        <v>35</v>
      </c>
      <c r="AL2488" s="17" t="s">
        <v>10388</v>
      </c>
      <c r="AM2488" s="17">
        <f>MONTH(EMPENHO[[#This Row],[data_empenho]])</f>
        <v>3</v>
      </c>
    </row>
    <row r="2489" spans="1:39" x14ac:dyDescent="0.25">
      <c r="A2489">
        <v>8</v>
      </c>
      <c r="B2489">
        <v>801</v>
      </c>
      <c r="C2489">
        <v>10</v>
      </c>
      <c r="D2489">
        <v>301</v>
      </c>
      <c r="E2489">
        <v>6</v>
      </c>
      <c r="F2489">
        <v>0</v>
      </c>
      <c r="G2489">
        <v>2105</v>
      </c>
      <c r="H2489" s="17" t="s">
        <v>2478</v>
      </c>
      <c r="I2489">
        <v>40</v>
      </c>
      <c r="J2489">
        <v>0</v>
      </c>
      <c r="K2489" s="17" t="s">
        <v>5687</v>
      </c>
      <c r="L2489" s="1">
        <v>44650</v>
      </c>
      <c r="M2489">
        <v>2334.52</v>
      </c>
      <c r="N2489" s="17" t="s">
        <v>437</v>
      </c>
      <c r="O2489">
        <v>6</v>
      </c>
      <c r="P2489" s="17" t="s">
        <v>438</v>
      </c>
      <c r="Q2489">
        <v>0</v>
      </c>
      <c r="R2489" s="17" t="s">
        <v>439</v>
      </c>
      <c r="S2489" s="17" t="s">
        <v>440</v>
      </c>
      <c r="T2489" s="17" t="s">
        <v>438</v>
      </c>
      <c r="U2489">
        <v>0</v>
      </c>
      <c r="V2489">
        <v>0</v>
      </c>
      <c r="W2489" s="17" t="s">
        <v>5688</v>
      </c>
      <c r="X2489" s="17" t="s">
        <v>442</v>
      </c>
      <c r="Y2489">
        <v>0</v>
      </c>
      <c r="Z2489" s="17" t="s">
        <v>443</v>
      </c>
      <c r="AA2489" s="17" t="s">
        <v>443</v>
      </c>
      <c r="AB2489" s="17" t="s">
        <v>444</v>
      </c>
      <c r="AC2489">
        <v>0</v>
      </c>
      <c r="AD2489">
        <v>0</v>
      </c>
      <c r="AE2489">
        <v>0</v>
      </c>
      <c r="AF2489">
        <v>2022</v>
      </c>
      <c r="AG2489" s="1">
        <v>44562</v>
      </c>
      <c r="AH2489" s="1">
        <v>44773</v>
      </c>
      <c r="AI2489" s="1">
        <v>44785</v>
      </c>
      <c r="AJ2489" s="17" t="s">
        <v>34</v>
      </c>
      <c r="AK2489" s="17" t="s">
        <v>35</v>
      </c>
      <c r="AL2489" s="17" t="s">
        <v>10388</v>
      </c>
      <c r="AM2489" s="17">
        <f>MONTH(EMPENHO[[#This Row],[data_empenho]])</f>
        <v>3</v>
      </c>
    </row>
    <row r="2490" spans="1:39" x14ac:dyDescent="0.25">
      <c r="A2490">
        <v>8</v>
      </c>
      <c r="B2490">
        <v>801</v>
      </c>
      <c r="C2490">
        <v>10</v>
      </c>
      <c r="D2490">
        <v>301</v>
      </c>
      <c r="E2490">
        <v>6</v>
      </c>
      <c r="F2490">
        <v>0</v>
      </c>
      <c r="G2490">
        <v>2089</v>
      </c>
      <c r="H2490" s="17" t="s">
        <v>2478</v>
      </c>
      <c r="I2490">
        <v>40</v>
      </c>
      <c r="J2490">
        <v>0</v>
      </c>
      <c r="K2490" s="17" t="s">
        <v>5689</v>
      </c>
      <c r="L2490" s="1">
        <v>44650</v>
      </c>
      <c r="M2490">
        <v>666.76</v>
      </c>
      <c r="N2490" s="17" t="s">
        <v>437</v>
      </c>
      <c r="O2490">
        <v>6</v>
      </c>
      <c r="P2490" s="17" t="s">
        <v>438</v>
      </c>
      <c r="Q2490">
        <v>0</v>
      </c>
      <c r="R2490" s="17" t="s">
        <v>439</v>
      </c>
      <c r="S2490" s="17" t="s">
        <v>440</v>
      </c>
      <c r="T2490" s="17" t="s">
        <v>438</v>
      </c>
      <c r="U2490">
        <v>0</v>
      </c>
      <c r="V2490">
        <v>0</v>
      </c>
      <c r="W2490" s="17" t="s">
        <v>5690</v>
      </c>
      <c r="X2490" s="17" t="s">
        <v>442</v>
      </c>
      <c r="Y2490">
        <v>0</v>
      </c>
      <c r="Z2490" s="17" t="s">
        <v>443</v>
      </c>
      <c r="AA2490" s="17" t="s">
        <v>443</v>
      </c>
      <c r="AB2490" s="17" t="s">
        <v>444</v>
      </c>
      <c r="AC2490">
        <v>0</v>
      </c>
      <c r="AD2490">
        <v>0</v>
      </c>
      <c r="AE2490">
        <v>0</v>
      </c>
      <c r="AF2490">
        <v>2022</v>
      </c>
      <c r="AG2490" s="1">
        <v>44562</v>
      </c>
      <c r="AH2490" s="1">
        <v>44773</v>
      </c>
      <c r="AI2490" s="1">
        <v>44785</v>
      </c>
      <c r="AJ2490" s="17" t="s">
        <v>34</v>
      </c>
      <c r="AK2490" s="17" t="s">
        <v>35</v>
      </c>
      <c r="AL2490" s="17" t="s">
        <v>10388</v>
      </c>
      <c r="AM2490" s="17">
        <f>MONTH(EMPENHO[[#This Row],[data_empenho]])</f>
        <v>3</v>
      </c>
    </row>
    <row r="2491" spans="1:39" x14ac:dyDescent="0.25">
      <c r="A2491">
        <v>8</v>
      </c>
      <c r="B2491">
        <v>801</v>
      </c>
      <c r="C2491">
        <v>10</v>
      </c>
      <c r="D2491">
        <v>301</v>
      </c>
      <c r="E2491">
        <v>9</v>
      </c>
      <c r="F2491">
        <v>0</v>
      </c>
      <c r="G2491">
        <v>2109</v>
      </c>
      <c r="H2491" s="17" t="s">
        <v>2478</v>
      </c>
      <c r="I2491">
        <v>40</v>
      </c>
      <c r="J2491">
        <v>0</v>
      </c>
      <c r="K2491" s="17" t="s">
        <v>5691</v>
      </c>
      <c r="L2491" s="1">
        <v>44650</v>
      </c>
      <c r="M2491">
        <v>783.54</v>
      </c>
      <c r="N2491" s="17" t="s">
        <v>437</v>
      </c>
      <c r="O2491">
        <v>6</v>
      </c>
      <c r="P2491" s="17" t="s">
        <v>438</v>
      </c>
      <c r="Q2491">
        <v>0</v>
      </c>
      <c r="R2491" s="17" t="s">
        <v>439</v>
      </c>
      <c r="S2491" s="17" t="s">
        <v>440</v>
      </c>
      <c r="T2491" s="17" t="s">
        <v>438</v>
      </c>
      <c r="U2491">
        <v>0</v>
      </c>
      <c r="V2491">
        <v>0</v>
      </c>
      <c r="W2491" s="17" t="s">
        <v>5692</v>
      </c>
      <c r="X2491" s="17" t="s">
        <v>442</v>
      </c>
      <c r="Y2491">
        <v>0</v>
      </c>
      <c r="Z2491" s="17" t="s">
        <v>443</v>
      </c>
      <c r="AA2491" s="17" t="s">
        <v>443</v>
      </c>
      <c r="AB2491" s="17" t="s">
        <v>444</v>
      </c>
      <c r="AC2491">
        <v>0</v>
      </c>
      <c r="AD2491">
        <v>0</v>
      </c>
      <c r="AE2491">
        <v>0</v>
      </c>
      <c r="AF2491">
        <v>2022</v>
      </c>
      <c r="AG2491" s="1">
        <v>44562</v>
      </c>
      <c r="AH2491" s="1">
        <v>44773</v>
      </c>
      <c r="AI2491" s="1">
        <v>44785</v>
      </c>
      <c r="AJ2491" s="17" t="s">
        <v>34</v>
      </c>
      <c r="AK2491" s="17" t="s">
        <v>35</v>
      </c>
      <c r="AL2491" s="17" t="s">
        <v>10388</v>
      </c>
      <c r="AM2491" s="17">
        <f>MONTH(EMPENHO[[#This Row],[data_empenho]])</f>
        <v>3</v>
      </c>
    </row>
    <row r="2492" spans="1:39" x14ac:dyDescent="0.25">
      <c r="A2492">
        <v>8</v>
      </c>
      <c r="B2492">
        <v>801</v>
      </c>
      <c r="C2492">
        <v>10</v>
      </c>
      <c r="D2492">
        <v>301</v>
      </c>
      <c r="E2492">
        <v>6</v>
      </c>
      <c r="F2492">
        <v>0</v>
      </c>
      <c r="G2492">
        <v>2090</v>
      </c>
      <c r="H2492" s="17" t="s">
        <v>2478</v>
      </c>
      <c r="I2492">
        <v>40</v>
      </c>
      <c r="J2492">
        <v>0</v>
      </c>
      <c r="K2492" s="17" t="s">
        <v>5693</v>
      </c>
      <c r="L2492" s="1">
        <v>44650</v>
      </c>
      <c r="M2492">
        <v>1370.96</v>
      </c>
      <c r="N2492" s="17" t="s">
        <v>437</v>
      </c>
      <c r="O2492">
        <v>6</v>
      </c>
      <c r="P2492" s="17" t="s">
        <v>438</v>
      </c>
      <c r="Q2492">
        <v>0</v>
      </c>
      <c r="R2492" s="17" t="s">
        <v>439</v>
      </c>
      <c r="S2492" s="17" t="s">
        <v>440</v>
      </c>
      <c r="T2492" s="17" t="s">
        <v>438</v>
      </c>
      <c r="U2492">
        <v>0</v>
      </c>
      <c r="V2492">
        <v>0</v>
      </c>
      <c r="W2492" s="17" t="s">
        <v>5694</v>
      </c>
      <c r="X2492" s="17" t="s">
        <v>442</v>
      </c>
      <c r="Y2492">
        <v>0</v>
      </c>
      <c r="Z2492" s="17" t="s">
        <v>443</v>
      </c>
      <c r="AA2492" s="17" t="s">
        <v>443</v>
      </c>
      <c r="AB2492" s="17" t="s">
        <v>444</v>
      </c>
      <c r="AC2492">
        <v>0</v>
      </c>
      <c r="AD2492">
        <v>0</v>
      </c>
      <c r="AE2492">
        <v>0</v>
      </c>
      <c r="AF2492">
        <v>2022</v>
      </c>
      <c r="AG2492" s="1">
        <v>44562</v>
      </c>
      <c r="AH2492" s="1">
        <v>44773</v>
      </c>
      <c r="AI2492" s="1">
        <v>44785</v>
      </c>
      <c r="AJ2492" s="17" t="s">
        <v>34</v>
      </c>
      <c r="AK2492" s="17" t="s">
        <v>35</v>
      </c>
      <c r="AL2492" s="17" t="s">
        <v>10388</v>
      </c>
      <c r="AM2492" s="17">
        <f>MONTH(EMPENHO[[#This Row],[data_empenho]])</f>
        <v>3</v>
      </c>
    </row>
    <row r="2493" spans="1:39" x14ac:dyDescent="0.25">
      <c r="A2493">
        <v>8</v>
      </c>
      <c r="B2493">
        <v>801</v>
      </c>
      <c r="C2493">
        <v>10</v>
      </c>
      <c r="D2493">
        <v>301</v>
      </c>
      <c r="E2493">
        <v>6</v>
      </c>
      <c r="F2493">
        <v>0</v>
      </c>
      <c r="G2493">
        <v>2092</v>
      </c>
      <c r="H2493" s="17" t="s">
        <v>2478</v>
      </c>
      <c r="I2493">
        <v>40</v>
      </c>
      <c r="J2493">
        <v>0</v>
      </c>
      <c r="K2493" s="17" t="s">
        <v>5695</v>
      </c>
      <c r="L2493" s="1">
        <v>44650</v>
      </c>
      <c r="M2493">
        <v>3223.03</v>
      </c>
      <c r="N2493" s="17" t="s">
        <v>437</v>
      </c>
      <c r="O2493">
        <v>6</v>
      </c>
      <c r="P2493" s="17" t="s">
        <v>438</v>
      </c>
      <c r="Q2493">
        <v>0</v>
      </c>
      <c r="R2493" s="17" t="s">
        <v>439</v>
      </c>
      <c r="S2493" s="17" t="s">
        <v>440</v>
      </c>
      <c r="T2493" s="17" t="s">
        <v>438</v>
      </c>
      <c r="U2493">
        <v>0</v>
      </c>
      <c r="V2493">
        <v>0</v>
      </c>
      <c r="W2493" s="17" t="s">
        <v>5696</v>
      </c>
      <c r="X2493" s="17" t="s">
        <v>442</v>
      </c>
      <c r="Y2493">
        <v>0</v>
      </c>
      <c r="Z2493" s="17" t="s">
        <v>443</v>
      </c>
      <c r="AA2493" s="17" t="s">
        <v>443</v>
      </c>
      <c r="AB2493" s="17" t="s">
        <v>444</v>
      </c>
      <c r="AC2493">
        <v>0</v>
      </c>
      <c r="AD2493">
        <v>0</v>
      </c>
      <c r="AE2493">
        <v>0</v>
      </c>
      <c r="AF2493">
        <v>2022</v>
      </c>
      <c r="AG2493" s="1">
        <v>44562</v>
      </c>
      <c r="AH2493" s="1">
        <v>44773</v>
      </c>
      <c r="AI2493" s="1">
        <v>44785</v>
      </c>
      <c r="AJ2493" s="17" t="s">
        <v>34</v>
      </c>
      <c r="AK2493" s="17" t="s">
        <v>35</v>
      </c>
      <c r="AL2493" s="17" t="s">
        <v>10388</v>
      </c>
      <c r="AM2493" s="17">
        <f>MONTH(EMPENHO[[#This Row],[data_empenho]])</f>
        <v>3</v>
      </c>
    </row>
    <row r="2494" spans="1:39" x14ac:dyDescent="0.25">
      <c r="A2494">
        <v>8</v>
      </c>
      <c r="B2494">
        <v>801</v>
      </c>
      <c r="C2494">
        <v>10</v>
      </c>
      <c r="D2494">
        <v>301</v>
      </c>
      <c r="E2494">
        <v>6</v>
      </c>
      <c r="F2494">
        <v>0</v>
      </c>
      <c r="G2494">
        <v>2090</v>
      </c>
      <c r="H2494" s="17" t="s">
        <v>2478</v>
      </c>
      <c r="I2494">
        <v>40</v>
      </c>
      <c r="J2494">
        <v>0</v>
      </c>
      <c r="K2494" s="17" t="s">
        <v>5697</v>
      </c>
      <c r="L2494" s="1">
        <v>44650</v>
      </c>
      <c r="M2494">
        <v>1060.6300000000001</v>
      </c>
      <c r="N2494" s="17" t="s">
        <v>437</v>
      </c>
      <c r="O2494">
        <v>6</v>
      </c>
      <c r="P2494" s="17" t="s">
        <v>438</v>
      </c>
      <c r="Q2494">
        <v>0</v>
      </c>
      <c r="R2494" s="17" t="s">
        <v>439</v>
      </c>
      <c r="S2494" s="17" t="s">
        <v>440</v>
      </c>
      <c r="T2494" s="17" t="s">
        <v>438</v>
      </c>
      <c r="U2494">
        <v>0</v>
      </c>
      <c r="V2494">
        <v>0</v>
      </c>
      <c r="W2494" s="17" t="s">
        <v>5698</v>
      </c>
      <c r="X2494" s="17" t="s">
        <v>442</v>
      </c>
      <c r="Y2494">
        <v>0</v>
      </c>
      <c r="Z2494" s="17" t="s">
        <v>443</v>
      </c>
      <c r="AA2494" s="17" t="s">
        <v>443</v>
      </c>
      <c r="AB2494" s="17" t="s">
        <v>444</v>
      </c>
      <c r="AC2494">
        <v>0</v>
      </c>
      <c r="AD2494">
        <v>0</v>
      </c>
      <c r="AE2494">
        <v>0</v>
      </c>
      <c r="AF2494">
        <v>2022</v>
      </c>
      <c r="AG2494" s="1">
        <v>44562</v>
      </c>
      <c r="AH2494" s="1">
        <v>44773</v>
      </c>
      <c r="AI2494" s="1">
        <v>44785</v>
      </c>
      <c r="AJ2494" s="17" t="s">
        <v>34</v>
      </c>
      <c r="AK2494" s="17" t="s">
        <v>35</v>
      </c>
      <c r="AL2494" s="17" t="s">
        <v>10388</v>
      </c>
      <c r="AM2494" s="17">
        <f>MONTH(EMPENHO[[#This Row],[data_empenho]])</f>
        <v>3</v>
      </c>
    </row>
    <row r="2495" spans="1:39" x14ac:dyDescent="0.25">
      <c r="A2495">
        <v>8</v>
      </c>
      <c r="B2495">
        <v>801</v>
      </c>
      <c r="C2495">
        <v>10</v>
      </c>
      <c r="D2495">
        <v>301</v>
      </c>
      <c r="E2495">
        <v>6</v>
      </c>
      <c r="F2495">
        <v>0</v>
      </c>
      <c r="G2495">
        <v>2092</v>
      </c>
      <c r="H2495" s="17" t="s">
        <v>2478</v>
      </c>
      <c r="I2495">
        <v>40</v>
      </c>
      <c r="J2495">
        <v>0</v>
      </c>
      <c r="K2495" s="17" t="s">
        <v>5699</v>
      </c>
      <c r="L2495" s="1">
        <v>44650</v>
      </c>
      <c r="M2495">
        <v>3089.06</v>
      </c>
      <c r="N2495" s="17" t="s">
        <v>437</v>
      </c>
      <c r="O2495">
        <v>6</v>
      </c>
      <c r="P2495" s="17" t="s">
        <v>438</v>
      </c>
      <c r="Q2495">
        <v>0</v>
      </c>
      <c r="R2495" s="17" t="s">
        <v>439</v>
      </c>
      <c r="S2495" s="17" t="s">
        <v>440</v>
      </c>
      <c r="T2495" s="17" t="s">
        <v>438</v>
      </c>
      <c r="U2495">
        <v>0</v>
      </c>
      <c r="V2495">
        <v>0</v>
      </c>
      <c r="W2495" s="17" t="s">
        <v>5700</v>
      </c>
      <c r="X2495" s="17" t="s">
        <v>442</v>
      </c>
      <c r="Y2495">
        <v>0</v>
      </c>
      <c r="Z2495" s="17" t="s">
        <v>443</v>
      </c>
      <c r="AA2495" s="17" t="s">
        <v>443</v>
      </c>
      <c r="AB2495" s="17" t="s">
        <v>444</v>
      </c>
      <c r="AC2495">
        <v>0</v>
      </c>
      <c r="AD2495">
        <v>0</v>
      </c>
      <c r="AE2495">
        <v>0</v>
      </c>
      <c r="AF2495">
        <v>2022</v>
      </c>
      <c r="AG2495" s="1">
        <v>44562</v>
      </c>
      <c r="AH2495" s="1">
        <v>44773</v>
      </c>
      <c r="AI2495" s="1">
        <v>44785</v>
      </c>
      <c r="AJ2495" s="17" t="s">
        <v>34</v>
      </c>
      <c r="AK2495" s="17" t="s">
        <v>35</v>
      </c>
      <c r="AL2495" s="17" t="s">
        <v>10388</v>
      </c>
      <c r="AM2495" s="17">
        <f>MONTH(EMPENHO[[#This Row],[data_empenho]])</f>
        <v>3</v>
      </c>
    </row>
    <row r="2496" spans="1:39" x14ac:dyDescent="0.25">
      <c r="A2496">
        <v>8</v>
      </c>
      <c r="B2496">
        <v>801</v>
      </c>
      <c r="C2496">
        <v>10</v>
      </c>
      <c r="D2496">
        <v>302</v>
      </c>
      <c r="E2496">
        <v>8</v>
      </c>
      <c r="F2496">
        <v>0</v>
      </c>
      <c r="G2496">
        <v>2096</v>
      </c>
      <c r="H2496" s="17" t="s">
        <v>2478</v>
      </c>
      <c r="I2496">
        <v>40</v>
      </c>
      <c r="J2496">
        <v>0</v>
      </c>
      <c r="K2496" s="17" t="s">
        <v>5701</v>
      </c>
      <c r="L2496" s="1">
        <v>44650</v>
      </c>
      <c r="M2496">
        <v>4326.38</v>
      </c>
      <c r="N2496" s="17" t="s">
        <v>437</v>
      </c>
      <c r="O2496">
        <v>6</v>
      </c>
      <c r="P2496" s="17" t="s">
        <v>438</v>
      </c>
      <c r="Q2496">
        <v>0</v>
      </c>
      <c r="R2496" s="17" t="s">
        <v>439</v>
      </c>
      <c r="S2496" s="17" t="s">
        <v>440</v>
      </c>
      <c r="T2496" s="17" t="s">
        <v>438</v>
      </c>
      <c r="U2496">
        <v>0</v>
      </c>
      <c r="V2496">
        <v>0</v>
      </c>
      <c r="W2496" s="17" t="s">
        <v>5702</v>
      </c>
      <c r="X2496" s="17" t="s">
        <v>442</v>
      </c>
      <c r="Y2496">
        <v>0</v>
      </c>
      <c r="Z2496" s="17" t="s">
        <v>443</v>
      </c>
      <c r="AA2496" s="17" t="s">
        <v>443</v>
      </c>
      <c r="AB2496" s="17" t="s">
        <v>444</v>
      </c>
      <c r="AC2496">
        <v>0</v>
      </c>
      <c r="AD2496">
        <v>0</v>
      </c>
      <c r="AE2496">
        <v>0</v>
      </c>
      <c r="AF2496">
        <v>2022</v>
      </c>
      <c r="AG2496" s="1">
        <v>44562</v>
      </c>
      <c r="AH2496" s="1">
        <v>44773</v>
      </c>
      <c r="AI2496" s="1">
        <v>44785</v>
      </c>
      <c r="AJ2496" s="17" t="s">
        <v>34</v>
      </c>
      <c r="AK2496" s="17" t="s">
        <v>35</v>
      </c>
      <c r="AL2496" s="17" t="s">
        <v>10388</v>
      </c>
      <c r="AM2496" s="17">
        <f>MONTH(EMPENHO[[#This Row],[data_empenho]])</f>
        <v>3</v>
      </c>
    </row>
    <row r="2497" spans="1:39" x14ac:dyDescent="0.25">
      <c r="A2497">
        <v>8</v>
      </c>
      <c r="B2497">
        <v>801</v>
      </c>
      <c r="C2497">
        <v>10</v>
      </c>
      <c r="D2497">
        <v>301</v>
      </c>
      <c r="E2497">
        <v>6</v>
      </c>
      <c r="F2497">
        <v>0</v>
      </c>
      <c r="G2497">
        <v>2092</v>
      </c>
      <c r="H2497" s="17" t="s">
        <v>2478</v>
      </c>
      <c r="I2497">
        <v>40</v>
      </c>
      <c r="J2497">
        <v>0</v>
      </c>
      <c r="K2497" s="17" t="s">
        <v>5703</v>
      </c>
      <c r="L2497" s="1">
        <v>44650</v>
      </c>
      <c r="M2497">
        <v>252.19</v>
      </c>
      <c r="N2497" s="17" t="s">
        <v>437</v>
      </c>
      <c r="O2497">
        <v>6</v>
      </c>
      <c r="P2497" s="17" t="s">
        <v>438</v>
      </c>
      <c r="Q2497">
        <v>0</v>
      </c>
      <c r="R2497" s="17" t="s">
        <v>439</v>
      </c>
      <c r="S2497" s="17" t="s">
        <v>440</v>
      </c>
      <c r="T2497" s="17" t="s">
        <v>438</v>
      </c>
      <c r="U2497">
        <v>0</v>
      </c>
      <c r="V2497">
        <v>0</v>
      </c>
      <c r="W2497" s="17" t="s">
        <v>5704</v>
      </c>
      <c r="X2497" s="17" t="s">
        <v>442</v>
      </c>
      <c r="Y2497">
        <v>0</v>
      </c>
      <c r="Z2497" s="17" t="s">
        <v>443</v>
      </c>
      <c r="AA2497" s="17" t="s">
        <v>443</v>
      </c>
      <c r="AB2497" s="17" t="s">
        <v>444</v>
      </c>
      <c r="AC2497">
        <v>0</v>
      </c>
      <c r="AD2497">
        <v>0</v>
      </c>
      <c r="AE2497">
        <v>0</v>
      </c>
      <c r="AF2497">
        <v>2022</v>
      </c>
      <c r="AG2497" s="1">
        <v>44562</v>
      </c>
      <c r="AH2497" s="1">
        <v>44773</v>
      </c>
      <c r="AI2497" s="1">
        <v>44785</v>
      </c>
      <c r="AJ2497" s="17" t="s">
        <v>34</v>
      </c>
      <c r="AK2497" s="17" t="s">
        <v>35</v>
      </c>
      <c r="AL2497" s="17" t="s">
        <v>10388</v>
      </c>
      <c r="AM2497" s="17">
        <f>MONTH(EMPENHO[[#This Row],[data_empenho]])</f>
        <v>3</v>
      </c>
    </row>
    <row r="2498" spans="1:39" x14ac:dyDescent="0.25">
      <c r="A2498">
        <v>8</v>
      </c>
      <c r="B2498">
        <v>801</v>
      </c>
      <c r="C2498">
        <v>10</v>
      </c>
      <c r="D2498">
        <v>302</v>
      </c>
      <c r="E2498">
        <v>8</v>
      </c>
      <c r="F2498">
        <v>0</v>
      </c>
      <c r="G2498">
        <v>2096</v>
      </c>
      <c r="H2498" s="17" t="s">
        <v>2478</v>
      </c>
      <c r="I2498">
        <v>40</v>
      </c>
      <c r="J2498">
        <v>0</v>
      </c>
      <c r="K2498" s="17" t="s">
        <v>5705</v>
      </c>
      <c r="L2498" s="1">
        <v>44650</v>
      </c>
      <c r="M2498">
        <v>1195.28</v>
      </c>
      <c r="N2498" s="17" t="s">
        <v>437</v>
      </c>
      <c r="O2498">
        <v>6</v>
      </c>
      <c r="P2498" s="17" t="s">
        <v>438</v>
      </c>
      <c r="Q2498">
        <v>0</v>
      </c>
      <c r="R2498" s="17" t="s">
        <v>439</v>
      </c>
      <c r="S2498" s="17" t="s">
        <v>440</v>
      </c>
      <c r="T2498" s="17" t="s">
        <v>438</v>
      </c>
      <c r="U2498">
        <v>0</v>
      </c>
      <c r="V2498">
        <v>0</v>
      </c>
      <c r="W2498" s="17" t="s">
        <v>5706</v>
      </c>
      <c r="X2498" s="17" t="s">
        <v>442</v>
      </c>
      <c r="Y2498">
        <v>0</v>
      </c>
      <c r="Z2498" s="17" t="s">
        <v>443</v>
      </c>
      <c r="AA2498" s="17" t="s">
        <v>443</v>
      </c>
      <c r="AB2498" s="17" t="s">
        <v>444</v>
      </c>
      <c r="AC2498">
        <v>0</v>
      </c>
      <c r="AD2498">
        <v>0</v>
      </c>
      <c r="AE2498">
        <v>0</v>
      </c>
      <c r="AF2498">
        <v>2022</v>
      </c>
      <c r="AG2498" s="1">
        <v>44562</v>
      </c>
      <c r="AH2498" s="1">
        <v>44773</v>
      </c>
      <c r="AI2498" s="1">
        <v>44785</v>
      </c>
      <c r="AJ2498" s="17" t="s">
        <v>34</v>
      </c>
      <c r="AK2498" s="17" t="s">
        <v>35</v>
      </c>
      <c r="AL2498" s="17" t="s">
        <v>10388</v>
      </c>
      <c r="AM2498" s="17">
        <f>MONTH(EMPENHO[[#This Row],[data_empenho]])</f>
        <v>3</v>
      </c>
    </row>
    <row r="2499" spans="1:39" x14ac:dyDescent="0.25">
      <c r="A2499">
        <v>12</v>
      </c>
      <c r="B2499">
        <v>1201</v>
      </c>
      <c r="C2499">
        <v>9</v>
      </c>
      <c r="D2499">
        <v>122</v>
      </c>
      <c r="E2499">
        <v>1</v>
      </c>
      <c r="F2499">
        <v>0</v>
      </c>
      <c r="G2499">
        <v>2066</v>
      </c>
      <c r="H2499" s="17" t="s">
        <v>1708</v>
      </c>
      <c r="I2499">
        <v>50</v>
      </c>
      <c r="J2499">
        <v>0</v>
      </c>
      <c r="K2499" s="17" t="s">
        <v>5707</v>
      </c>
      <c r="L2499" s="1">
        <v>44650</v>
      </c>
      <c r="M2499">
        <v>1262.52</v>
      </c>
      <c r="N2499" s="17" t="s">
        <v>437</v>
      </c>
      <c r="O2499">
        <v>6</v>
      </c>
      <c r="P2499" s="17" t="s">
        <v>438</v>
      </c>
      <c r="Q2499">
        <v>0</v>
      </c>
      <c r="R2499" s="17" t="s">
        <v>439</v>
      </c>
      <c r="S2499" s="17" t="s">
        <v>440</v>
      </c>
      <c r="T2499" s="17" t="s">
        <v>438</v>
      </c>
      <c r="U2499">
        <v>0</v>
      </c>
      <c r="V2499">
        <v>0</v>
      </c>
      <c r="W2499" s="17" t="s">
        <v>5708</v>
      </c>
      <c r="X2499" s="17" t="s">
        <v>442</v>
      </c>
      <c r="Y2499">
        <v>0</v>
      </c>
      <c r="Z2499" s="17" t="s">
        <v>443</v>
      </c>
      <c r="AA2499" s="17" t="s">
        <v>443</v>
      </c>
      <c r="AB2499" s="17" t="s">
        <v>444</v>
      </c>
      <c r="AC2499">
        <v>0</v>
      </c>
      <c r="AD2499">
        <v>0</v>
      </c>
      <c r="AE2499">
        <v>0</v>
      </c>
      <c r="AF2499">
        <v>2022</v>
      </c>
      <c r="AG2499" s="1">
        <v>44562</v>
      </c>
      <c r="AH2499" s="1">
        <v>44773</v>
      </c>
      <c r="AI2499" s="1">
        <v>44785</v>
      </c>
      <c r="AJ2499" s="17" t="s">
        <v>34</v>
      </c>
      <c r="AK2499" s="17" t="s">
        <v>35</v>
      </c>
      <c r="AL2499" s="17" t="s">
        <v>10388</v>
      </c>
      <c r="AM2499" s="17">
        <f>MONTH(EMPENHO[[#This Row],[data_empenho]])</f>
        <v>3</v>
      </c>
    </row>
    <row r="2500" spans="1:39" x14ac:dyDescent="0.25">
      <c r="A2500">
        <v>12</v>
      </c>
      <c r="B2500">
        <v>1201</v>
      </c>
      <c r="C2500">
        <v>9</v>
      </c>
      <c r="D2500">
        <v>122</v>
      </c>
      <c r="E2500">
        <v>1</v>
      </c>
      <c r="F2500">
        <v>0</v>
      </c>
      <c r="G2500">
        <v>2066</v>
      </c>
      <c r="H2500" s="17" t="s">
        <v>5709</v>
      </c>
      <c r="I2500">
        <v>50</v>
      </c>
      <c r="J2500">
        <v>0</v>
      </c>
      <c r="K2500" s="17" t="s">
        <v>5710</v>
      </c>
      <c r="L2500" s="1">
        <v>44650</v>
      </c>
      <c r="M2500">
        <v>454.48</v>
      </c>
      <c r="N2500" s="17" t="s">
        <v>437</v>
      </c>
      <c r="O2500">
        <v>6</v>
      </c>
      <c r="P2500" s="17" t="s">
        <v>438</v>
      </c>
      <c r="Q2500">
        <v>0</v>
      </c>
      <c r="R2500" s="17" t="s">
        <v>439</v>
      </c>
      <c r="S2500" s="17" t="s">
        <v>440</v>
      </c>
      <c r="T2500" s="17" t="s">
        <v>438</v>
      </c>
      <c r="U2500">
        <v>0</v>
      </c>
      <c r="V2500">
        <v>0</v>
      </c>
      <c r="W2500" s="17" t="s">
        <v>5711</v>
      </c>
      <c r="X2500" s="17" t="s">
        <v>442</v>
      </c>
      <c r="Y2500">
        <v>0</v>
      </c>
      <c r="Z2500" s="17" t="s">
        <v>443</v>
      </c>
      <c r="AA2500" s="17" t="s">
        <v>443</v>
      </c>
      <c r="AB2500" s="17" t="s">
        <v>444</v>
      </c>
      <c r="AC2500">
        <v>0</v>
      </c>
      <c r="AD2500">
        <v>0</v>
      </c>
      <c r="AE2500">
        <v>0</v>
      </c>
      <c r="AF2500">
        <v>2022</v>
      </c>
      <c r="AG2500" s="1">
        <v>44562</v>
      </c>
      <c r="AH2500" s="1">
        <v>44773</v>
      </c>
      <c r="AI2500" s="1">
        <v>44785</v>
      </c>
      <c r="AJ2500" s="17" t="s">
        <v>34</v>
      </c>
      <c r="AK2500" s="17" t="s">
        <v>35</v>
      </c>
      <c r="AL2500" s="17" t="s">
        <v>10388</v>
      </c>
      <c r="AM2500" s="17">
        <f>MONTH(EMPENHO[[#This Row],[data_empenho]])</f>
        <v>3</v>
      </c>
    </row>
    <row r="2501" spans="1:39" x14ac:dyDescent="0.25">
      <c r="A2501">
        <v>3</v>
      </c>
      <c r="B2501">
        <v>301</v>
      </c>
      <c r="C2501">
        <v>9</v>
      </c>
      <c r="D2501">
        <v>272</v>
      </c>
      <c r="E2501">
        <v>20</v>
      </c>
      <c r="F2501">
        <v>0</v>
      </c>
      <c r="G2501">
        <v>9</v>
      </c>
      <c r="H2501" s="17" t="s">
        <v>1847</v>
      </c>
      <c r="I2501">
        <v>1</v>
      </c>
      <c r="J2501">
        <v>0</v>
      </c>
      <c r="K2501" s="17" t="s">
        <v>5712</v>
      </c>
      <c r="L2501" s="1">
        <v>44650</v>
      </c>
      <c r="M2501">
        <v>44781.84</v>
      </c>
      <c r="N2501" s="17" t="s">
        <v>437</v>
      </c>
      <c r="O2501">
        <v>6</v>
      </c>
      <c r="P2501" s="17" t="s">
        <v>438</v>
      </c>
      <c r="Q2501">
        <v>0</v>
      </c>
      <c r="R2501" s="17" t="s">
        <v>439</v>
      </c>
      <c r="S2501" s="17" t="s">
        <v>440</v>
      </c>
      <c r="T2501" s="17" t="s">
        <v>438</v>
      </c>
      <c r="U2501">
        <v>0</v>
      </c>
      <c r="V2501">
        <v>0</v>
      </c>
      <c r="W2501" s="17" t="s">
        <v>5713</v>
      </c>
      <c r="X2501" s="17" t="s">
        <v>442</v>
      </c>
      <c r="Y2501">
        <v>0</v>
      </c>
      <c r="Z2501" s="17" t="s">
        <v>443</v>
      </c>
      <c r="AA2501" s="17" t="s">
        <v>443</v>
      </c>
      <c r="AB2501" s="17" t="s">
        <v>444</v>
      </c>
      <c r="AC2501">
        <v>0</v>
      </c>
      <c r="AD2501">
        <v>0</v>
      </c>
      <c r="AE2501">
        <v>0</v>
      </c>
      <c r="AF2501">
        <v>2022</v>
      </c>
      <c r="AG2501" s="1">
        <v>44562</v>
      </c>
      <c r="AH2501" s="1">
        <v>44773</v>
      </c>
      <c r="AI2501" s="1">
        <v>44785</v>
      </c>
      <c r="AJ2501" s="17" t="s">
        <v>34</v>
      </c>
      <c r="AK2501" s="17" t="s">
        <v>35</v>
      </c>
      <c r="AL2501" s="17" t="s">
        <v>10388</v>
      </c>
      <c r="AM2501" s="17">
        <f>MONTH(EMPENHO[[#This Row],[data_empenho]])</f>
        <v>3</v>
      </c>
    </row>
    <row r="2502" spans="1:39" x14ac:dyDescent="0.25">
      <c r="A2502">
        <v>5</v>
      </c>
      <c r="B2502">
        <v>502</v>
      </c>
      <c r="C2502">
        <v>12</v>
      </c>
      <c r="D2502">
        <v>272</v>
      </c>
      <c r="E2502">
        <v>20</v>
      </c>
      <c r="F2502">
        <v>0</v>
      </c>
      <c r="G2502">
        <v>16</v>
      </c>
      <c r="H2502" s="17" t="s">
        <v>1847</v>
      </c>
      <c r="I2502">
        <v>31</v>
      </c>
      <c r="J2502">
        <v>0</v>
      </c>
      <c r="K2502" s="17" t="s">
        <v>5714</v>
      </c>
      <c r="L2502" s="1">
        <v>44650</v>
      </c>
      <c r="M2502">
        <v>63407.74</v>
      </c>
      <c r="N2502" s="17" t="s">
        <v>437</v>
      </c>
      <c r="O2502">
        <v>6</v>
      </c>
      <c r="P2502" s="17" t="s">
        <v>438</v>
      </c>
      <c r="Q2502">
        <v>501</v>
      </c>
      <c r="R2502" s="17" t="s">
        <v>439</v>
      </c>
      <c r="S2502" s="17" t="s">
        <v>440</v>
      </c>
      <c r="T2502" s="17" t="s">
        <v>438</v>
      </c>
      <c r="U2502">
        <v>0</v>
      </c>
      <c r="V2502">
        <v>0</v>
      </c>
      <c r="W2502" s="17" t="s">
        <v>5715</v>
      </c>
      <c r="X2502" s="17" t="s">
        <v>442</v>
      </c>
      <c r="Y2502">
        <v>0</v>
      </c>
      <c r="Z2502" s="17" t="s">
        <v>443</v>
      </c>
      <c r="AA2502" s="17" t="s">
        <v>443</v>
      </c>
      <c r="AB2502" s="17" t="s">
        <v>444</v>
      </c>
      <c r="AC2502">
        <v>0</v>
      </c>
      <c r="AD2502">
        <v>0</v>
      </c>
      <c r="AE2502">
        <v>0</v>
      </c>
      <c r="AF2502">
        <v>2022</v>
      </c>
      <c r="AG2502" s="1">
        <v>44562</v>
      </c>
      <c r="AH2502" s="1">
        <v>44773</v>
      </c>
      <c r="AI2502" s="1">
        <v>44785</v>
      </c>
      <c r="AJ2502" s="17" t="s">
        <v>34</v>
      </c>
      <c r="AK2502" s="17" t="s">
        <v>35</v>
      </c>
      <c r="AL2502" s="17" t="s">
        <v>10388</v>
      </c>
      <c r="AM2502" s="17">
        <f>MONTH(EMPENHO[[#This Row],[data_empenho]])</f>
        <v>3</v>
      </c>
    </row>
    <row r="2503" spans="1:39" x14ac:dyDescent="0.25">
      <c r="A2503">
        <v>8</v>
      </c>
      <c r="B2503">
        <v>801</v>
      </c>
      <c r="C2503">
        <v>10</v>
      </c>
      <c r="D2503">
        <v>272</v>
      </c>
      <c r="E2503">
        <v>20</v>
      </c>
      <c r="F2503">
        <v>0</v>
      </c>
      <c r="G2503">
        <v>21</v>
      </c>
      <c r="H2503" s="17" t="s">
        <v>1847</v>
      </c>
      <c r="I2503">
        <v>40</v>
      </c>
      <c r="J2503">
        <v>0</v>
      </c>
      <c r="K2503" s="17" t="s">
        <v>5716</v>
      </c>
      <c r="L2503" s="1">
        <v>44650</v>
      </c>
      <c r="M2503">
        <v>27844.26</v>
      </c>
      <c r="N2503" s="17" t="s">
        <v>437</v>
      </c>
      <c r="O2503">
        <v>6</v>
      </c>
      <c r="P2503" s="17" t="s">
        <v>438</v>
      </c>
      <c r="Q2503">
        <v>0</v>
      </c>
      <c r="R2503" s="17" t="s">
        <v>439</v>
      </c>
      <c r="S2503" s="17" t="s">
        <v>440</v>
      </c>
      <c r="T2503" s="17" t="s">
        <v>438</v>
      </c>
      <c r="U2503">
        <v>0</v>
      </c>
      <c r="V2503">
        <v>0</v>
      </c>
      <c r="W2503" s="17" t="s">
        <v>5717</v>
      </c>
      <c r="X2503" s="17" t="s">
        <v>442</v>
      </c>
      <c r="Y2503">
        <v>0</v>
      </c>
      <c r="Z2503" s="17" t="s">
        <v>443</v>
      </c>
      <c r="AA2503" s="17" t="s">
        <v>443</v>
      </c>
      <c r="AB2503" s="17" t="s">
        <v>444</v>
      </c>
      <c r="AC2503">
        <v>0</v>
      </c>
      <c r="AD2503">
        <v>0</v>
      </c>
      <c r="AE2503">
        <v>0</v>
      </c>
      <c r="AF2503">
        <v>2022</v>
      </c>
      <c r="AG2503" s="1">
        <v>44562</v>
      </c>
      <c r="AH2503" s="1">
        <v>44773</v>
      </c>
      <c r="AI2503" s="1">
        <v>44785</v>
      </c>
      <c r="AJ2503" s="17" t="s">
        <v>34</v>
      </c>
      <c r="AK2503" s="17" t="s">
        <v>35</v>
      </c>
      <c r="AL2503" s="17" t="s">
        <v>10388</v>
      </c>
      <c r="AM2503" s="17">
        <f>MONTH(EMPENHO[[#This Row],[data_empenho]])</f>
        <v>3</v>
      </c>
    </row>
    <row r="2504" spans="1:39" x14ac:dyDescent="0.25">
      <c r="A2504">
        <v>3</v>
      </c>
      <c r="B2504">
        <v>301</v>
      </c>
      <c r="C2504">
        <v>9</v>
      </c>
      <c r="D2504">
        <v>272</v>
      </c>
      <c r="E2504">
        <v>20</v>
      </c>
      <c r="F2504">
        <v>0</v>
      </c>
      <c r="G2504">
        <v>9</v>
      </c>
      <c r="H2504" s="17" t="s">
        <v>2566</v>
      </c>
      <c r="I2504">
        <v>1</v>
      </c>
      <c r="J2504">
        <v>0</v>
      </c>
      <c r="K2504" s="17" t="s">
        <v>5718</v>
      </c>
      <c r="L2504" s="1">
        <v>44650</v>
      </c>
      <c r="M2504">
        <v>1647.59</v>
      </c>
      <c r="N2504" s="17" t="s">
        <v>437</v>
      </c>
      <c r="O2504">
        <v>6</v>
      </c>
      <c r="P2504" s="17" t="s">
        <v>438</v>
      </c>
      <c r="Q2504">
        <v>0</v>
      </c>
      <c r="R2504" s="17" t="s">
        <v>439</v>
      </c>
      <c r="S2504" s="17" t="s">
        <v>440</v>
      </c>
      <c r="T2504" s="17" t="s">
        <v>438</v>
      </c>
      <c r="U2504">
        <v>0</v>
      </c>
      <c r="V2504">
        <v>0</v>
      </c>
      <c r="W2504" s="17" t="s">
        <v>5719</v>
      </c>
      <c r="X2504" s="17" t="s">
        <v>442</v>
      </c>
      <c r="Y2504">
        <v>0</v>
      </c>
      <c r="Z2504" s="17" t="s">
        <v>443</v>
      </c>
      <c r="AA2504" s="17" t="s">
        <v>443</v>
      </c>
      <c r="AB2504" s="17" t="s">
        <v>444</v>
      </c>
      <c r="AC2504">
        <v>0</v>
      </c>
      <c r="AD2504">
        <v>0</v>
      </c>
      <c r="AE2504">
        <v>0</v>
      </c>
      <c r="AF2504">
        <v>2022</v>
      </c>
      <c r="AG2504" s="1">
        <v>44562</v>
      </c>
      <c r="AH2504" s="1">
        <v>44773</v>
      </c>
      <c r="AI2504" s="1">
        <v>44785</v>
      </c>
      <c r="AJ2504" s="17" t="s">
        <v>34</v>
      </c>
      <c r="AK2504" s="17" t="s">
        <v>35</v>
      </c>
      <c r="AL2504" s="17" t="s">
        <v>10388</v>
      </c>
      <c r="AM2504" s="17">
        <f>MONTH(EMPENHO[[#This Row],[data_empenho]])</f>
        <v>3</v>
      </c>
    </row>
    <row r="2505" spans="1:39" x14ac:dyDescent="0.25">
      <c r="A2505">
        <v>3</v>
      </c>
      <c r="B2505">
        <v>301</v>
      </c>
      <c r="C2505">
        <v>9</v>
      </c>
      <c r="D2505">
        <v>272</v>
      </c>
      <c r="E2505">
        <v>20</v>
      </c>
      <c r="F2505">
        <v>0</v>
      </c>
      <c r="G2505">
        <v>9</v>
      </c>
      <c r="H2505" s="17" t="s">
        <v>2569</v>
      </c>
      <c r="I2505">
        <v>1</v>
      </c>
      <c r="J2505">
        <v>0</v>
      </c>
      <c r="K2505" s="17" t="s">
        <v>5720</v>
      </c>
      <c r="L2505" s="1">
        <v>44650</v>
      </c>
      <c r="M2505">
        <v>593.1</v>
      </c>
      <c r="N2505" s="17" t="s">
        <v>437</v>
      </c>
      <c r="O2505">
        <v>6</v>
      </c>
      <c r="P2505" s="17" t="s">
        <v>438</v>
      </c>
      <c r="Q2505">
        <v>0</v>
      </c>
      <c r="R2505" s="17" t="s">
        <v>439</v>
      </c>
      <c r="S2505" s="17" t="s">
        <v>440</v>
      </c>
      <c r="T2505" s="17" t="s">
        <v>438</v>
      </c>
      <c r="U2505">
        <v>0</v>
      </c>
      <c r="V2505">
        <v>0</v>
      </c>
      <c r="W2505" s="17" t="s">
        <v>5721</v>
      </c>
      <c r="X2505" s="17" t="s">
        <v>442</v>
      </c>
      <c r="Y2505">
        <v>0</v>
      </c>
      <c r="Z2505" s="17" t="s">
        <v>443</v>
      </c>
      <c r="AA2505" s="17" t="s">
        <v>443</v>
      </c>
      <c r="AB2505" s="17" t="s">
        <v>444</v>
      </c>
      <c r="AC2505">
        <v>0</v>
      </c>
      <c r="AD2505">
        <v>0</v>
      </c>
      <c r="AE2505">
        <v>0</v>
      </c>
      <c r="AF2505">
        <v>2022</v>
      </c>
      <c r="AG2505" s="1">
        <v>44562</v>
      </c>
      <c r="AH2505" s="1">
        <v>44773</v>
      </c>
      <c r="AI2505" s="1">
        <v>44785</v>
      </c>
      <c r="AJ2505" s="17" t="s">
        <v>34</v>
      </c>
      <c r="AK2505" s="17" t="s">
        <v>35</v>
      </c>
      <c r="AL2505" s="17" t="s">
        <v>10388</v>
      </c>
      <c r="AM2505" s="17">
        <f>MONTH(EMPENHO[[#This Row],[data_empenho]])</f>
        <v>3</v>
      </c>
    </row>
    <row r="2506" spans="1:39" x14ac:dyDescent="0.25">
      <c r="A2506">
        <v>3</v>
      </c>
      <c r="B2506">
        <v>301</v>
      </c>
      <c r="C2506">
        <v>9</v>
      </c>
      <c r="D2506">
        <v>272</v>
      </c>
      <c r="E2506">
        <v>20</v>
      </c>
      <c r="F2506">
        <v>0</v>
      </c>
      <c r="G2506">
        <v>9</v>
      </c>
      <c r="H2506" s="17" t="s">
        <v>1847</v>
      </c>
      <c r="I2506">
        <v>1</v>
      </c>
      <c r="J2506">
        <v>0</v>
      </c>
      <c r="K2506" s="17" t="s">
        <v>5722</v>
      </c>
      <c r="L2506" s="1">
        <v>44650</v>
      </c>
      <c r="M2506">
        <v>1303.3399999999999</v>
      </c>
      <c r="N2506" s="17" t="s">
        <v>437</v>
      </c>
      <c r="O2506">
        <v>6</v>
      </c>
      <c r="P2506" s="17" t="s">
        <v>438</v>
      </c>
      <c r="Q2506">
        <v>0</v>
      </c>
      <c r="R2506" s="17" t="s">
        <v>439</v>
      </c>
      <c r="S2506" s="17" t="s">
        <v>440</v>
      </c>
      <c r="T2506" s="17" t="s">
        <v>438</v>
      </c>
      <c r="U2506">
        <v>0</v>
      </c>
      <c r="V2506">
        <v>0</v>
      </c>
      <c r="W2506" s="17" t="s">
        <v>5723</v>
      </c>
      <c r="X2506" s="17" t="s">
        <v>442</v>
      </c>
      <c r="Y2506">
        <v>0</v>
      </c>
      <c r="Z2506" s="17" t="s">
        <v>443</v>
      </c>
      <c r="AA2506" s="17" t="s">
        <v>443</v>
      </c>
      <c r="AB2506" s="17" t="s">
        <v>444</v>
      </c>
      <c r="AC2506">
        <v>0</v>
      </c>
      <c r="AD2506">
        <v>0</v>
      </c>
      <c r="AE2506">
        <v>0</v>
      </c>
      <c r="AF2506">
        <v>2022</v>
      </c>
      <c r="AG2506" s="1">
        <v>44562</v>
      </c>
      <c r="AH2506" s="1">
        <v>44773</v>
      </c>
      <c r="AI2506" s="1">
        <v>44785</v>
      </c>
      <c r="AJ2506" s="17" t="s">
        <v>34</v>
      </c>
      <c r="AK2506" s="17" t="s">
        <v>35</v>
      </c>
      <c r="AL2506" s="17" t="s">
        <v>10388</v>
      </c>
      <c r="AM2506" s="17">
        <f>MONTH(EMPENHO[[#This Row],[data_empenho]])</f>
        <v>3</v>
      </c>
    </row>
    <row r="2507" spans="1:39" x14ac:dyDescent="0.25">
      <c r="A2507">
        <v>8</v>
      </c>
      <c r="B2507">
        <v>801</v>
      </c>
      <c r="C2507">
        <v>10</v>
      </c>
      <c r="D2507">
        <v>301</v>
      </c>
      <c r="E2507">
        <v>6</v>
      </c>
      <c r="F2507">
        <v>0</v>
      </c>
      <c r="G2507">
        <v>2105</v>
      </c>
      <c r="H2507" s="17" t="s">
        <v>641</v>
      </c>
      <c r="I2507">
        <v>40</v>
      </c>
      <c r="J2507">
        <v>0</v>
      </c>
      <c r="K2507" s="17" t="s">
        <v>5724</v>
      </c>
      <c r="L2507" s="1">
        <v>44650</v>
      </c>
      <c r="M2507">
        <v>2500</v>
      </c>
      <c r="N2507" s="17" t="s">
        <v>437</v>
      </c>
      <c r="O2507">
        <v>4295</v>
      </c>
      <c r="P2507" s="17" t="s">
        <v>438</v>
      </c>
      <c r="Q2507">
        <v>0</v>
      </c>
      <c r="R2507" s="17" t="s">
        <v>439</v>
      </c>
      <c r="S2507" s="17" t="s">
        <v>440</v>
      </c>
      <c r="T2507" s="17" t="s">
        <v>438</v>
      </c>
      <c r="U2507">
        <v>0</v>
      </c>
      <c r="V2507">
        <v>0</v>
      </c>
      <c r="W2507" s="17" t="s">
        <v>5725</v>
      </c>
      <c r="X2507" s="17" t="s">
        <v>442</v>
      </c>
      <c r="Y2507">
        <v>6</v>
      </c>
      <c r="Z2507" s="17" t="s">
        <v>443</v>
      </c>
      <c r="AA2507" s="17" t="s">
        <v>443</v>
      </c>
      <c r="AB2507" s="17" t="s">
        <v>444</v>
      </c>
      <c r="AC2507">
        <v>0</v>
      </c>
      <c r="AD2507">
        <v>0</v>
      </c>
      <c r="AE2507">
        <v>0</v>
      </c>
      <c r="AF2507">
        <v>2022</v>
      </c>
      <c r="AG2507" s="1">
        <v>44562</v>
      </c>
      <c r="AH2507" s="1">
        <v>44773</v>
      </c>
      <c r="AI2507" s="1">
        <v>44785</v>
      </c>
      <c r="AJ2507" s="17" t="s">
        <v>34</v>
      </c>
      <c r="AK2507" s="17" t="s">
        <v>35</v>
      </c>
      <c r="AL2507" s="17" t="s">
        <v>10388</v>
      </c>
      <c r="AM2507" s="17">
        <f>MONTH(EMPENHO[[#This Row],[data_empenho]])</f>
        <v>3</v>
      </c>
    </row>
    <row r="2508" spans="1:39" x14ac:dyDescent="0.25">
      <c r="A2508">
        <v>5</v>
      </c>
      <c r="B2508">
        <v>502</v>
      </c>
      <c r="C2508">
        <v>12</v>
      </c>
      <c r="D2508">
        <v>361</v>
      </c>
      <c r="E2508">
        <v>2</v>
      </c>
      <c r="F2508">
        <v>0</v>
      </c>
      <c r="G2508">
        <v>2031</v>
      </c>
      <c r="H2508" s="17" t="s">
        <v>2336</v>
      </c>
      <c r="I2508">
        <v>20</v>
      </c>
      <c r="J2508">
        <v>0</v>
      </c>
      <c r="K2508" s="17" t="s">
        <v>5726</v>
      </c>
      <c r="L2508" s="1">
        <v>44650</v>
      </c>
      <c r="M2508">
        <v>1190</v>
      </c>
      <c r="N2508" s="17" t="s">
        <v>437</v>
      </c>
      <c r="O2508">
        <v>1243</v>
      </c>
      <c r="P2508" s="17" t="s">
        <v>438</v>
      </c>
      <c r="Q2508">
        <v>0</v>
      </c>
      <c r="R2508" s="17" t="s">
        <v>439</v>
      </c>
      <c r="S2508" s="17" t="s">
        <v>440</v>
      </c>
      <c r="T2508" s="17" t="s">
        <v>438</v>
      </c>
      <c r="U2508">
        <v>0</v>
      </c>
      <c r="V2508">
        <v>0</v>
      </c>
      <c r="W2508" s="17" t="s">
        <v>5727</v>
      </c>
      <c r="X2508" s="17" t="s">
        <v>465</v>
      </c>
      <c r="Y2508">
        <v>1</v>
      </c>
      <c r="Z2508" s="17" t="s">
        <v>443</v>
      </c>
      <c r="AA2508" s="17" t="s">
        <v>443</v>
      </c>
      <c r="AB2508" s="17" t="s">
        <v>444</v>
      </c>
      <c r="AC2508">
        <v>0</v>
      </c>
      <c r="AD2508">
        <v>0</v>
      </c>
      <c r="AE2508">
        <v>0</v>
      </c>
      <c r="AF2508">
        <v>2022</v>
      </c>
      <c r="AG2508" s="1">
        <v>44562</v>
      </c>
      <c r="AH2508" s="1">
        <v>44773</v>
      </c>
      <c r="AI2508" s="1">
        <v>44785</v>
      </c>
      <c r="AJ2508" s="17" t="s">
        <v>34</v>
      </c>
      <c r="AK2508" s="17" t="s">
        <v>35</v>
      </c>
      <c r="AL2508" s="17" t="s">
        <v>10388</v>
      </c>
      <c r="AM2508" s="17">
        <f>MONTH(EMPENHO[[#This Row],[data_empenho]])</f>
        <v>3</v>
      </c>
    </row>
    <row r="2509" spans="1:39" x14ac:dyDescent="0.25">
      <c r="A2509">
        <v>7</v>
      </c>
      <c r="B2509">
        <v>702</v>
      </c>
      <c r="C2509">
        <v>27</v>
      </c>
      <c r="D2509">
        <v>813</v>
      </c>
      <c r="E2509">
        <v>3</v>
      </c>
      <c r="F2509">
        <v>0</v>
      </c>
      <c r="G2509">
        <v>1038</v>
      </c>
      <c r="H2509" s="17" t="s">
        <v>1016</v>
      </c>
      <c r="I2509">
        <v>1</v>
      </c>
      <c r="J2509">
        <v>0</v>
      </c>
      <c r="K2509" s="17" t="s">
        <v>5728</v>
      </c>
      <c r="L2509" s="1">
        <v>44650</v>
      </c>
      <c r="M2509">
        <v>440.7</v>
      </c>
      <c r="N2509" s="17" t="s">
        <v>437</v>
      </c>
      <c r="O2509">
        <v>1645</v>
      </c>
      <c r="P2509" s="17" t="s">
        <v>438</v>
      </c>
      <c r="Q2509">
        <v>0</v>
      </c>
      <c r="R2509" s="17" t="s">
        <v>439</v>
      </c>
      <c r="S2509" s="17" t="s">
        <v>440</v>
      </c>
      <c r="T2509" s="17" t="s">
        <v>438</v>
      </c>
      <c r="U2509">
        <v>0</v>
      </c>
      <c r="V2509">
        <v>0</v>
      </c>
      <c r="W2509" s="17" t="s">
        <v>5729</v>
      </c>
      <c r="X2509" s="17" t="s">
        <v>465</v>
      </c>
      <c r="Y2509">
        <v>1</v>
      </c>
      <c r="Z2509" s="17" t="s">
        <v>443</v>
      </c>
      <c r="AA2509" s="17" t="s">
        <v>443</v>
      </c>
      <c r="AB2509" s="17" t="s">
        <v>444</v>
      </c>
      <c r="AC2509">
        <v>0</v>
      </c>
      <c r="AD2509">
        <v>0</v>
      </c>
      <c r="AE2509">
        <v>0</v>
      </c>
      <c r="AF2509">
        <v>2022</v>
      </c>
      <c r="AG2509" s="1">
        <v>44562</v>
      </c>
      <c r="AH2509" s="1">
        <v>44773</v>
      </c>
      <c r="AI2509" s="1">
        <v>44785</v>
      </c>
      <c r="AJ2509" s="17" t="s">
        <v>34</v>
      </c>
      <c r="AK2509" s="17" t="s">
        <v>35</v>
      </c>
      <c r="AL2509" s="17" t="s">
        <v>10388</v>
      </c>
      <c r="AM2509" s="17">
        <f>MONTH(EMPENHO[[#This Row],[data_empenho]])</f>
        <v>3</v>
      </c>
    </row>
    <row r="2510" spans="1:39" x14ac:dyDescent="0.25">
      <c r="A2510">
        <v>6</v>
      </c>
      <c r="B2510">
        <v>603</v>
      </c>
      <c r="C2510">
        <v>26</v>
      </c>
      <c r="D2510">
        <v>782</v>
      </c>
      <c r="E2510">
        <v>17</v>
      </c>
      <c r="F2510">
        <v>0</v>
      </c>
      <c r="G2510">
        <v>2073</v>
      </c>
      <c r="H2510" s="17" t="s">
        <v>698</v>
      </c>
      <c r="I2510">
        <v>1</v>
      </c>
      <c r="J2510">
        <v>0</v>
      </c>
      <c r="K2510" s="17" t="s">
        <v>5730</v>
      </c>
      <c r="L2510" s="1">
        <v>44650</v>
      </c>
      <c r="M2510">
        <v>497</v>
      </c>
      <c r="N2510" s="17" t="s">
        <v>437</v>
      </c>
      <c r="O2510">
        <v>5923</v>
      </c>
      <c r="P2510" s="17" t="s">
        <v>438</v>
      </c>
      <c r="Q2510">
        <v>0</v>
      </c>
      <c r="R2510" s="17" t="s">
        <v>439</v>
      </c>
      <c r="S2510" s="17" t="s">
        <v>440</v>
      </c>
      <c r="T2510" s="17" t="s">
        <v>438</v>
      </c>
      <c r="U2510">
        <v>0</v>
      </c>
      <c r="V2510">
        <v>0</v>
      </c>
      <c r="W2510" s="17" t="s">
        <v>5731</v>
      </c>
      <c r="X2510" s="17" t="s">
        <v>465</v>
      </c>
      <c r="Y2510">
        <v>1</v>
      </c>
      <c r="Z2510" s="17" t="s">
        <v>443</v>
      </c>
      <c r="AA2510" s="17" t="s">
        <v>443</v>
      </c>
      <c r="AB2510" s="17" t="s">
        <v>444</v>
      </c>
      <c r="AC2510">
        <v>0</v>
      </c>
      <c r="AD2510">
        <v>0</v>
      </c>
      <c r="AE2510">
        <v>0</v>
      </c>
      <c r="AF2510">
        <v>2022</v>
      </c>
      <c r="AG2510" s="1">
        <v>44562</v>
      </c>
      <c r="AH2510" s="1">
        <v>44773</v>
      </c>
      <c r="AI2510" s="1">
        <v>44785</v>
      </c>
      <c r="AJ2510" s="17" t="s">
        <v>34</v>
      </c>
      <c r="AK2510" s="17" t="s">
        <v>35</v>
      </c>
      <c r="AL2510" s="17" t="s">
        <v>10388</v>
      </c>
      <c r="AM2510" s="17">
        <f>MONTH(EMPENHO[[#This Row],[data_empenho]])</f>
        <v>3</v>
      </c>
    </row>
    <row r="2511" spans="1:39" x14ac:dyDescent="0.25">
      <c r="A2511">
        <v>8</v>
      </c>
      <c r="B2511">
        <v>801</v>
      </c>
      <c r="C2511">
        <v>10</v>
      </c>
      <c r="D2511">
        <v>303</v>
      </c>
      <c r="E2511">
        <v>8</v>
      </c>
      <c r="F2511">
        <v>0</v>
      </c>
      <c r="G2511">
        <v>2101</v>
      </c>
      <c r="H2511" s="17" t="s">
        <v>1060</v>
      </c>
      <c r="I2511">
        <v>40</v>
      </c>
      <c r="J2511">
        <v>0</v>
      </c>
      <c r="K2511" s="17" t="s">
        <v>5732</v>
      </c>
      <c r="L2511" s="1">
        <v>44650</v>
      </c>
      <c r="M2511">
        <v>400</v>
      </c>
      <c r="N2511" s="17" t="s">
        <v>437</v>
      </c>
      <c r="O2511">
        <v>8413</v>
      </c>
      <c r="P2511" s="17" t="s">
        <v>438</v>
      </c>
      <c r="Q2511">
        <v>0</v>
      </c>
      <c r="R2511" s="17" t="s">
        <v>439</v>
      </c>
      <c r="S2511" s="17" t="s">
        <v>440</v>
      </c>
      <c r="T2511" s="17" t="s">
        <v>438</v>
      </c>
      <c r="U2511">
        <v>0</v>
      </c>
      <c r="V2511">
        <v>0</v>
      </c>
      <c r="W2511" s="17" t="s">
        <v>5733</v>
      </c>
      <c r="X2511" s="17" t="s">
        <v>442</v>
      </c>
      <c r="Y2511">
        <v>0</v>
      </c>
      <c r="Z2511" s="17" t="s">
        <v>443</v>
      </c>
      <c r="AA2511" s="17" t="s">
        <v>443</v>
      </c>
      <c r="AB2511" s="17" t="s">
        <v>444</v>
      </c>
      <c r="AC2511">
        <v>0</v>
      </c>
      <c r="AD2511">
        <v>0</v>
      </c>
      <c r="AE2511">
        <v>0</v>
      </c>
      <c r="AF2511">
        <v>2022</v>
      </c>
      <c r="AG2511" s="1">
        <v>44562</v>
      </c>
      <c r="AH2511" s="1">
        <v>44773</v>
      </c>
      <c r="AI2511" s="1">
        <v>44785</v>
      </c>
      <c r="AJ2511" s="17" t="s">
        <v>34</v>
      </c>
      <c r="AK2511" s="17" t="s">
        <v>35</v>
      </c>
      <c r="AL2511" s="17" t="s">
        <v>10388</v>
      </c>
      <c r="AM2511" s="17">
        <f>MONTH(EMPENHO[[#This Row],[data_empenho]])</f>
        <v>3</v>
      </c>
    </row>
    <row r="2512" spans="1:39" x14ac:dyDescent="0.25">
      <c r="A2512">
        <v>6</v>
      </c>
      <c r="B2512">
        <v>603</v>
      </c>
      <c r="C2512">
        <v>26</v>
      </c>
      <c r="D2512">
        <v>782</v>
      </c>
      <c r="E2512">
        <v>17</v>
      </c>
      <c r="F2512">
        <v>0</v>
      </c>
      <c r="G2512">
        <v>2073</v>
      </c>
      <c r="H2512" s="17" t="s">
        <v>679</v>
      </c>
      <c r="I2512">
        <v>1</v>
      </c>
      <c r="J2512">
        <v>0</v>
      </c>
      <c r="K2512" s="17" t="s">
        <v>5734</v>
      </c>
      <c r="L2512" s="1">
        <v>44650</v>
      </c>
      <c r="M2512">
        <v>4020</v>
      </c>
      <c r="N2512" s="17" t="s">
        <v>437</v>
      </c>
      <c r="O2512">
        <v>8330</v>
      </c>
      <c r="P2512" s="17" t="s">
        <v>438</v>
      </c>
      <c r="Q2512">
        <v>0</v>
      </c>
      <c r="R2512" s="17" t="s">
        <v>480</v>
      </c>
      <c r="S2512" s="17" t="s">
        <v>653</v>
      </c>
      <c r="T2512" s="17" t="s">
        <v>438</v>
      </c>
      <c r="U2512">
        <v>4</v>
      </c>
      <c r="V2512">
        <v>2022</v>
      </c>
      <c r="W2512" s="17" t="s">
        <v>5735</v>
      </c>
      <c r="X2512" s="17" t="s">
        <v>482</v>
      </c>
      <c r="Y2512">
        <v>7</v>
      </c>
      <c r="Z2512" s="17" t="s">
        <v>443</v>
      </c>
      <c r="AA2512" s="17" t="s">
        <v>443</v>
      </c>
      <c r="AB2512" s="17" t="s">
        <v>444</v>
      </c>
      <c r="AC2512">
        <v>0</v>
      </c>
      <c r="AD2512">
        <v>0</v>
      </c>
      <c r="AE2512">
        <v>0</v>
      </c>
      <c r="AF2512">
        <v>2022</v>
      </c>
      <c r="AG2512" s="1">
        <v>44562</v>
      </c>
      <c r="AH2512" s="1">
        <v>44773</v>
      </c>
      <c r="AI2512" s="1">
        <v>44785</v>
      </c>
      <c r="AJ2512" s="17" t="s">
        <v>34</v>
      </c>
      <c r="AK2512" s="17" t="s">
        <v>35</v>
      </c>
      <c r="AL2512" s="17" t="s">
        <v>10388</v>
      </c>
      <c r="AM2512" s="17">
        <f>MONTH(EMPENHO[[#This Row],[data_empenho]])</f>
        <v>3</v>
      </c>
    </row>
    <row r="2513" spans="1:39" x14ac:dyDescent="0.25">
      <c r="A2513">
        <v>7</v>
      </c>
      <c r="B2513">
        <v>702</v>
      </c>
      <c r="C2513">
        <v>15</v>
      </c>
      <c r="D2513">
        <v>451</v>
      </c>
      <c r="E2513">
        <v>17</v>
      </c>
      <c r="F2513">
        <v>0</v>
      </c>
      <c r="G2513">
        <v>2002</v>
      </c>
      <c r="H2513" s="17" t="s">
        <v>478</v>
      </c>
      <c r="I2513">
        <v>1</v>
      </c>
      <c r="J2513">
        <v>0</v>
      </c>
      <c r="K2513" s="17" t="s">
        <v>5736</v>
      </c>
      <c r="L2513" s="1">
        <v>44650</v>
      </c>
      <c r="M2513">
        <v>6590</v>
      </c>
      <c r="N2513" s="17" t="s">
        <v>437</v>
      </c>
      <c r="O2513">
        <v>8264</v>
      </c>
      <c r="P2513" s="17" t="s">
        <v>438</v>
      </c>
      <c r="Q2513">
        <v>0</v>
      </c>
      <c r="R2513" s="17" t="s">
        <v>480</v>
      </c>
      <c r="S2513" s="17" t="s">
        <v>653</v>
      </c>
      <c r="T2513" s="17" t="s">
        <v>438</v>
      </c>
      <c r="U2513">
        <v>2</v>
      </c>
      <c r="V2513">
        <v>2022</v>
      </c>
      <c r="W2513" s="17" t="s">
        <v>5737</v>
      </c>
      <c r="X2513" s="17" t="s">
        <v>482</v>
      </c>
      <c r="Y2513">
        <v>7</v>
      </c>
      <c r="Z2513" s="17" t="s">
        <v>443</v>
      </c>
      <c r="AA2513" s="17" t="s">
        <v>443</v>
      </c>
      <c r="AB2513" s="17" t="s">
        <v>444</v>
      </c>
      <c r="AC2513">
        <v>0</v>
      </c>
      <c r="AD2513">
        <v>0</v>
      </c>
      <c r="AE2513">
        <v>0</v>
      </c>
      <c r="AF2513">
        <v>2022</v>
      </c>
      <c r="AG2513" s="1">
        <v>44562</v>
      </c>
      <c r="AH2513" s="1">
        <v>44773</v>
      </c>
      <c r="AI2513" s="1">
        <v>44785</v>
      </c>
      <c r="AJ2513" s="17" t="s">
        <v>34</v>
      </c>
      <c r="AK2513" s="17" t="s">
        <v>35</v>
      </c>
      <c r="AL2513" s="17" t="s">
        <v>10388</v>
      </c>
      <c r="AM2513" s="17">
        <f>MONTH(EMPENHO[[#This Row],[data_empenho]])</f>
        <v>3</v>
      </c>
    </row>
    <row r="2514" spans="1:39" x14ac:dyDescent="0.25">
      <c r="A2514">
        <v>10</v>
      </c>
      <c r="B2514">
        <v>1002</v>
      </c>
      <c r="C2514">
        <v>20</v>
      </c>
      <c r="D2514">
        <v>608</v>
      </c>
      <c r="E2514">
        <v>4</v>
      </c>
      <c r="F2514">
        <v>0</v>
      </c>
      <c r="G2514">
        <v>2056</v>
      </c>
      <c r="H2514" s="17" t="s">
        <v>698</v>
      </c>
      <c r="I2514">
        <v>1</v>
      </c>
      <c r="J2514">
        <v>0</v>
      </c>
      <c r="K2514" s="17" t="s">
        <v>5738</v>
      </c>
      <c r="L2514" s="1">
        <v>44650</v>
      </c>
      <c r="M2514">
        <v>630</v>
      </c>
      <c r="N2514" s="17" t="s">
        <v>437</v>
      </c>
      <c r="O2514">
        <v>7898</v>
      </c>
      <c r="P2514" s="17" t="s">
        <v>438</v>
      </c>
      <c r="Q2514">
        <v>0</v>
      </c>
      <c r="R2514" s="17" t="s">
        <v>439</v>
      </c>
      <c r="S2514" s="17" t="s">
        <v>440</v>
      </c>
      <c r="T2514" s="17" t="s">
        <v>438</v>
      </c>
      <c r="U2514">
        <v>0</v>
      </c>
      <c r="V2514">
        <v>0</v>
      </c>
      <c r="W2514" s="17" t="s">
        <v>5739</v>
      </c>
      <c r="X2514" s="17" t="s">
        <v>465</v>
      </c>
      <c r="Y2514">
        <v>1</v>
      </c>
      <c r="Z2514" s="17" t="s">
        <v>443</v>
      </c>
      <c r="AA2514" s="17" t="s">
        <v>443</v>
      </c>
      <c r="AB2514" s="17" t="s">
        <v>444</v>
      </c>
      <c r="AC2514">
        <v>0</v>
      </c>
      <c r="AD2514">
        <v>0</v>
      </c>
      <c r="AE2514">
        <v>0</v>
      </c>
      <c r="AF2514">
        <v>2022</v>
      </c>
      <c r="AG2514" s="1">
        <v>44562</v>
      </c>
      <c r="AH2514" s="1">
        <v>44773</v>
      </c>
      <c r="AI2514" s="1">
        <v>44785</v>
      </c>
      <c r="AJ2514" s="17" t="s">
        <v>34</v>
      </c>
      <c r="AK2514" s="17" t="s">
        <v>35</v>
      </c>
      <c r="AL2514" s="17" t="s">
        <v>10388</v>
      </c>
      <c r="AM2514" s="17">
        <f>MONTH(EMPENHO[[#This Row],[data_empenho]])</f>
        <v>3</v>
      </c>
    </row>
    <row r="2515" spans="1:39" x14ac:dyDescent="0.25">
      <c r="A2515">
        <v>8</v>
      </c>
      <c r="B2515">
        <v>801</v>
      </c>
      <c r="C2515">
        <v>10</v>
      </c>
      <c r="D2515">
        <v>303</v>
      </c>
      <c r="E2515">
        <v>8</v>
      </c>
      <c r="F2515">
        <v>0</v>
      </c>
      <c r="G2515">
        <v>2100</v>
      </c>
      <c r="H2515" s="17" t="s">
        <v>662</v>
      </c>
      <c r="I2515">
        <v>4050</v>
      </c>
      <c r="J2515">
        <v>0</v>
      </c>
      <c r="K2515" s="17" t="s">
        <v>5740</v>
      </c>
      <c r="L2515" s="1">
        <v>44650</v>
      </c>
      <c r="M2515">
        <v>182.5</v>
      </c>
      <c r="N2515" s="17" t="s">
        <v>437</v>
      </c>
      <c r="O2515">
        <v>4763</v>
      </c>
      <c r="P2515" s="17" t="s">
        <v>438</v>
      </c>
      <c r="Q2515">
        <v>0</v>
      </c>
      <c r="R2515" s="17" t="s">
        <v>439</v>
      </c>
      <c r="S2515" s="17" t="s">
        <v>440</v>
      </c>
      <c r="T2515" s="17" t="s">
        <v>438</v>
      </c>
      <c r="U2515">
        <v>0</v>
      </c>
      <c r="V2515">
        <v>0</v>
      </c>
      <c r="W2515" s="17" t="s">
        <v>5741</v>
      </c>
      <c r="X2515" s="17" t="s">
        <v>465</v>
      </c>
      <c r="Y2515">
        <v>1</v>
      </c>
      <c r="Z2515" s="17" t="s">
        <v>443</v>
      </c>
      <c r="AA2515" s="17" t="s">
        <v>443</v>
      </c>
      <c r="AB2515" s="17" t="s">
        <v>444</v>
      </c>
      <c r="AC2515">
        <v>0</v>
      </c>
      <c r="AD2515">
        <v>0</v>
      </c>
      <c r="AE2515">
        <v>0</v>
      </c>
      <c r="AF2515">
        <v>2022</v>
      </c>
      <c r="AG2515" s="1">
        <v>44562</v>
      </c>
      <c r="AH2515" s="1">
        <v>44773</v>
      </c>
      <c r="AI2515" s="1">
        <v>44785</v>
      </c>
      <c r="AJ2515" s="17" t="s">
        <v>34</v>
      </c>
      <c r="AK2515" s="17" t="s">
        <v>35</v>
      </c>
      <c r="AL2515" s="17" t="s">
        <v>10388</v>
      </c>
      <c r="AM2515" s="17">
        <f>MONTH(EMPENHO[[#This Row],[data_empenho]])</f>
        <v>3</v>
      </c>
    </row>
    <row r="2516" spans="1:39" x14ac:dyDescent="0.25">
      <c r="A2516">
        <v>9</v>
      </c>
      <c r="B2516">
        <v>902</v>
      </c>
      <c r="C2516">
        <v>8</v>
      </c>
      <c r="D2516">
        <v>241</v>
      </c>
      <c r="E2516">
        <v>11</v>
      </c>
      <c r="F2516">
        <v>0</v>
      </c>
      <c r="G2516">
        <v>2011</v>
      </c>
      <c r="H2516" s="17" t="s">
        <v>651</v>
      </c>
      <c r="I2516">
        <v>1</v>
      </c>
      <c r="J2516">
        <v>0</v>
      </c>
      <c r="K2516" s="17" t="s">
        <v>5742</v>
      </c>
      <c r="L2516" s="1">
        <v>44651</v>
      </c>
      <c r="M2516">
        <v>234.66</v>
      </c>
      <c r="N2516" s="17" t="s">
        <v>437</v>
      </c>
      <c r="O2516">
        <v>8264</v>
      </c>
      <c r="P2516" s="17" t="s">
        <v>438</v>
      </c>
      <c r="Q2516">
        <v>0</v>
      </c>
      <c r="R2516" s="17" t="s">
        <v>480</v>
      </c>
      <c r="S2516" s="17" t="s">
        <v>653</v>
      </c>
      <c r="T2516" s="17" t="s">
        <v>438</v>
      </c>
      <c r="U2516">
        <v>56</v>
      </c>
      <c r="V2516">
        <v>2021</v>
      </c>
      <c r="W2516" s="17" t="s">
        <v>5743</v>
      </c>
      <c r="X2516" s="17" t="s">
        <v>482</v>
      </c>
      <c r="Y2516">
        <v>7</v>
      </c>
      <c r="Z2516" s="17" t="s">
        <v>443</v>
      </c>
      <c r="AA2516" s="17" t="s">
        <v>443</v>
      </c>
      <c r="AB2516" s="17" t="s">
        <v>444</v>
      </c>
      <c r="AC2516">
        <v>0</v>
      </c>
      <c r="AD2516">
        <v>0</v>
      </c>
      <c r="AE2516">
        <v>0</v>
      </c>
      <c r="AF2516">
        <v>2022</v>
      </c>
      <c r="AG2516" s="1">
        <v>44562</v>
      </c>
      <c r="AH2516" s="1">
        <v>44773</v>
      </c>
      <c r="AI2516" s="1">
        <v>44785</v>
      </c>
      <c r="AJ2516" s="17" t="s">
        <v>34</v>
      </c>
      <c r="AK2516" s="17" t="s">
        <v>35</v>
      </c>
      <c r="AL2516" s="17" t="s">
        <v>10388</v>
      </c>
      <c r="AM2516" s="17">
        <f>MONTH(EMPENHO[[#This Row],[data_empenho]])</f>
        <v>3</v>
      </c>
    </row>
    <row r="2517" spans="1:39" x14ac:dyDescent="0.25">
      <c r="A2517">
        <v>5</v>
      </c>
      <c r="B2517">
        <v>502</v>
      </c>
      <c r="C2517">
        <v>12</v>
      </c>
      <c r="D2517">
        <v>365</v>
      </c>
      <c r="E2517">
        <v>2</v>
      </c>
      <c r="F2517">
        <v>0</v>
      </c>
      <c r="G2517">
        <v>2033</v>
      </c>
      <c r="H2517" s="17" t="s">
        <v>682</v>
      </c>
      <c r="I2517">
        <v>1014</v>
      </c>
      <c r="J2517">
        <v>0</v>
      </c>
      <c r="K2517" s="17" t="s">
        <v>5744</v>
      </c>
      <c r="L2517" s="1">
        <v>44651</v>
      </c>
      <c r="M2517">
        <v>1360</v>
      </c>
      <c r="N2517" s="17" t="s">
        <v>437</v>
      </c>
      <c r="O2517">
        <v>8417</v>
      </c>
      <c r="P2517" s="17" t="s">
        <v>438</v>
      </c>
      <c r="Q2517">
        <v>0</v>
      </c>
      <c r="R2517" s="17" t="s">
        <v>439</v>
      </c>
      <c r="S2517" s="17" t="s">
        <v>440</v>
      </c>
      <c r="T2517" s="17" t="s">
        <v>438</v>
      </c>
      <c r="U2517">
        <v>0</v>
      </c>
      <c r="V2517">
        <v>0</v>
      </c>
      <c r="W2517" s="17" t="s">
        <v>5745</v>
      </c>
      <c r="X2517" s="17" t="s">
        <v>465</v>
      </c>
      <c r="Y2517">
        <v>1</v>
      </c>
      <c r="Z2517" s="17" t="s">
        <v>443</v>
      </c>
      <c r="AA2517" s="17" t="s">
        <v>443</v>
      </c>
      <c r="AB2517" s="17" t="s">
        <v>444</v>
      </c>
      <c r="AC2517">
        <v>0</v>
      </c>
      <c r="AD2517">
        <v>0</v>
      </c>
      <c r="AE2517">
        <v>0</v>
      </c>
      <c r="AF2517">
        <v>2022</v>
      </c>
      <c r="AG2517" s="1">
        <v>44562</v>
      </c>
      <c r="AH2517" s="1">
        <v>44773</v>
      </c>
      <c r="AI2517" s="1">
        <v>44785</v>
      </c>
      <c r="AJ2517" s="17" t="s">
        <v>34</v>
      </c>
      <c r="AK2517" s="17" t="s">
        <v>35</v>
      </c>
      <c r="AL2517" s="17" t="s">
        <v>10388</v>
      </c>
      <c r="AM2517" s="17">
        <f>MONTH(EMPENHO[[#This Row],[data_empenho]])</f>
        <v>3</v>
      </c>
    </row>
    <row r="2518" spans="1:39" x14ac:dyDescent="0.25">
      <c r="A2518">
        <v>5</v>
      </c>
      <c r="B2518">
        <v>502</v>
      </c>
      <c r="C2518">
        <v>12</v>
      </c>
      <c r="D2518">
        <v>365</v>
      </c>
      <c r="E2518">
        <v>2</v>
      </c>
      <c r="F2518">
        <v>0</v>
      </c>
      <c r="G2518">
        <v>2033</v>
      </c>
      <c r="H2518" s="17" t="s">
        <v>682</v>
      </c>
      <c r="I2518">
        <v>1014</v>
      </c>
      <c r="J2518">
        <v>0</v>
      </c>
      <c r="K2518" s="17" t="s">
        <v>5744</v>
      </c>
      <c r="L2518" s="1">
        <v>44726</v>
      </c>
      <c r="M2518">
        <v>-1360</v>
      </c>
      <c r="N2518" s="17" t="s">
        <v>451</v>
      </c>
      <c r="O2518">
        <v>8417</v>
      </c>
      <c r="P2518" s="17" t="s">
        <v>438</v>
      </c>
      <c r="Q2518">
        <v>0</v>
      </c>
      <c r="R2518" s="17" t="s">
        <v>439</v>
      </c>
      <c r="S2518" s="17" t="s">
        <v>440</v>
      </c>
      <c r="T2518" s="17" t="s">
        <v>438</v>
      </c>
      <c r="U2518">
        <v>0</v>
      </c>
      <c r="V2518">
        <v>0</v>
      </c>
      <c r="W2518" s="17" t="s">
        <v>8887</v>
      </c>
      <c r="X2518" s="17" t="s">
        <v>465</v>
      </c>
      <c r="Y2518">
        <v>1</v>
      </c>
      <c r="Z2518" s="17" t="s">
        <v>443</v>
      </c>
      <c r="AA2518" s="17" t="s">
        <v>443</v>
      </c>
      <c r="AB2518" s="17" t="s">
        <v>444</v>
      </c>
      <c r="AC2518">
        <v>0</v>
      </c>
      <c r="AD2518">
        <v>0</v>
      </c>
      <c r="AE2518">
        <v>0</v>
      </c>
      <c r="AF2518">
        <v>2022</v>
      </c>
      <c r="AG2518" s="1">
        <v>44562</v>
      </c>
      <c r="AH2518" s="1">
        <v>44773</v>
      </c>
      <c r="AI2518" s="1">
        <v>44785</v>
      </c>
      <c r="AJ2518" s="17" t="s">
        <v>34</v>
      </c>
      <c r="AK2518" s="17" t="s">
        <v>35</v>
      </c>
      <c r="AL2518" s="17" t="s">
        <v>10388</v>
      </c>
      <c r="AM2518" s="17">
        <f>MONTH(EMPENHO[[#This Row],[data_empenho]])</f>
        <v>6</v>
      </c>
    </row>
    <row r="2519" spans="1:39" x14ac:dyDescent="0.25">
      <c r="A2519">
        <v>2</v>
      </c>
      <c r="B2519">
        <v>203</v>
      </c>
      <c r="C2519">
        <v>4</v>
      </c>
      <c r="D2519">
        <v>122</v>
      </c>
      <c r="E2519">
        <v>1</v>
      </c>
      <c r="F2519">
        <v>0</v>
      </c>
      <c r="G2519">
        <v>2081</v>
      </c>
      <c r="H2519" s="17" t="s">
        <v>611</v>
      </c>
      <c r="I2519">
        <v>1</v>
      </c>
      <c r="J2519">
        <v>0</v>
      </c>
      <c r="K2519" s="17" t="s">
        <v>5746</v>
      </c>
      <c r="L2519" s="1">
        <v>44651</v>
      </c>
      <c r="M2519">
        <v>28800</v>
      </c>
      <c r="N2519" s="17" t="s">
        <v>437</v>
      </c>
      <c r="O2519">
        <v>8329</v>
      </c>
      <c r="P2519" s="17" t="s">
        <v>438</v>
      </c>
      <c r="Q2519">
        <v>0</v>
      </c>
      <c r="R2519" s="17" t="s">
        <v>480</v>
      </c>
      <c r="S2519" s="17" t="s">
        <v>440</v>
      </c>
      <c r="T2519" s="17" t="s">
        <v>438</v>
      </c>
      <c r="U2519">
        <v>11</v>
      </c>
      <c r="V2519">
        <v>2022</v>
      </c>
      <c r="W2519" s="17" t="s">
        <v>5747</v>
      </c>
      <c r="X2519" s="17" t="s">
        <v>482</v>
      </c>
      <c r="Y2519">
        <v>1</v>
      </c>
      <c r="Z2519" s="17" t="s">
        <v>443</v>
      </c>
      <c r="AA2519" s="17" t="s">
        <v>443</v>
      </c>
      <c r="AB2519" s="17" t="s">
        <v>444</v>
      </c>
      <c r="AC2519">
        <v>0</v>
      </c>
      <c r="AD2519">
        <v>0</v>
      </c>
      <c r="AE2519">
        <v>0</v>
      </c>
      <c r="AF2519">
        <v>2022</v>
      </c>
      <c r="AG2519" s="1">
        <v>44562</v>
      </c>
      <c r="AH2519" s="1">
        <v>44773</v>
      </c>
      <c r="AI2519" s="1">
        <v>44785</v>
      </c>
      <c r="AJ2519" s="17" t="s">
        <v>34</v>
      </c>
      <c r="AK2519" s="17" t="s">
        <v>35</v>
      </c>
      <c r="AL2519" s="17" t="s">
        <v>10388</v>
      </c>
      <c r="AM2519" s="17">
        <f>MONTH(EMPENHO[[#This Row],[data_empenho]])</f>
        <v>3</v>
      </c>
    </row>
    <row r="2520" spans="1:39" x14ac:dyDescent="0.25">
      <c r="A2520">
        <v>2</v>
      </c>
      <c r="B2520">
        <v>201</v>
      </c>
      <c r="C2520">
        <v>4</v>
      </c>
      <c r="D2520">
        <v>122</v>
      </c>
      <c r="E2520">
        <v>1</v>
      </c>
      <c r="F2520">
        <v>0</v>
      </c>
      <c r="G2520">
        <v>2078</v>
      </c>
      <c r="H2520" s="17" t="s">
        <v>1859</v>
      </c>
      <c r="I2520">
        <v>1</v>
      </c>
      <c r="J2520">
        <v>0</v>
      </c>
      <c r="K2520" s="17" t="s">
        <v>5748</v>
      </c>
      <c r="L2520" s="1">
        <v>44651</v>
      </c>
      <c r="M2520">
        <v>465.99</v>
      </c>
      <c r="N2520" s="17" t="s">
        <v>437</v>
      </c>
      <c r="O2520">
        <v>6424</v>
      </c>
      <c r="P2520" s="17" t="s">
        <v>438</v>
      </c>
      <c r="Q2520">
        <v>0</v>
      </c>
      <c r="R2520" s="17" t="s">
        <v>1083</v>
      </c>
      <c r="S2520" s="17" t="s">
        <v>440</v>
      </c>
      <c r="T2520" s="17" t="s">
        <v>438</v>
      </c>
      <c r="U2520">
        <v>2</v>
      </c>
      <c r="V2520">
        <v>2021</v>
      </c>
      <c r="W2520" s="17" t="s">
        <v>5749</v>
      </c>
      <c r="X2520" s="17" t="s">
        <v>1085</v>
      </c>
      <c r="Y2520">
        <v>7</v>
      </c>
      <c r="Z2520" s="17" t="s">
        <v>443</v>
      </c>
      <c r="AA2520" s="17" t="s">
        <v>443</v>
      </c>
      <c r="AB2520" s="17" t="s">
        <v>444</v>
      </c>
      <c r="AC2520">
        <v>0</v>
      </c>
      <c r="AD2520">
        <v>0</v>
      </c>
      <c r="AE2520">
        <v>0</v>
      </c>
      <c r="AF2520">
        <v>2022</v>
      </c>
      <c r="AG2520" s="1">
        <v>44562</v>
      </c>
      <c r="AH2520" s="1">
        <v>44773</v>
      </c>
      <c r="AI2520" s="1">
        <v>44785</v>
      </c>
      <c r="AJ2520" s="17" t="s">
        <v>34</v>
      </c>
      <c r="AK2520" s="17" t="s">
        <v>35</v>
      </c>
      <c r="AL2520" s="17" t="s">
        <v>10388</v>
      </c>
      <c r="AM2520" s="17">
        <f>MONTH(EMPENHO[[#This Row],[data_empenho]])</f>
        <v>3</v>
      </c>
    </row>
    <row r="2521" spans="1:39" x14ac:dyDescent="0.25">
      <c r="A2521">
        <v>2</v>
      </c>
      <c r="B2521">
        <v>203</v>
      </c>
      <c r="C2521">
        <v>4</v>
      </c>
      <c r="D2521">
        <v>122</v>
      </c>
      <c r="E2521">
        <v>1</v>
      </c>
      <c r="F2521">
        <v>0</v>
      </c>
      <c r="G2521">
        <v>2081</v>
      </c>
      <c r="H2521" s="17" t="s">
        <v>1859</v>
      </c>
      <c r="I2521">
        <v>1</v>
      </c>
      <c r="J2521">
        <v>0</v>
      </c>
      <c r="K2521" s="17" t="s">
        <v>5750</v>
      </c>
      <c r="L2521" s="1">
        <v>44651</v>
      </c>
      <c r="M2521">
        <v>1840.66</v>
      </c>
      <c r="N2521" s="17" t="s">
        <v>437</v>
      </c>
      <c r="O2521">
        <v>6424</v>
      </c>
      <c r="P2521" s="17" t="s">
        <v>438</v>
      </c>
      <c r="Q2521">
        <v>0</v>
      </c>
      <c r="R2521" s="17" t="s">
        <v>1083</v>
      </c>
      <c r="S2521" s="17" t="s">
        <v>440</v>
      </c>
      <c r="T2521" s="17" t="s">
        <v>438</v>
      </c>
      <c r="U2521">
        <v>2</v>
      </c>
      <c r="V2521">
        <v>2021</v>
      </c>
      <c r="W2521" s="17" t="s">
        <v>5749</v>
      </c>
      <c r="X2521" s="17" t="s">
        <v>1085</v>
      </c>
      <c r="Y2521">
        <v>6</v>
      </c>
      <c r="Z2521" s="17" t="s">
        <v>443</v>
      </c>
      <c r="AA2521" s="17" t="s">
        <v>443</v>
      </c>
      <c r="AB2521" s="17" t="s">
        <v>444</v>
      </c>
      <c r="AC2521">
        <v>0</v>
      </c>
      <c r="AD2521">
        <v>0</v>
      </c>
      <c r="AE2521">
        <v>0</v>
      </c>
      <c r="AF2521">
        <v>2022</v>
      </c>
      <c r="AG2521" s="1">
        <v>44562</v>
      </c>
      <c r="AH2521" s="1">
        <v>44773</v>
      </c>
      <c r="AI2521" s="1">
        <v>44785</v>
      </c>
      <c r="AJ2521" s="17" t="s">
        <v>34</v>
      </c>
      <c r="AK2521" s="17" t="s">
        <v>35</v>
      </c>
      <c r="AL2521" s="17" t="s">
        <v>10388</v>
      </c>
      <c r="AM2521" s="17">
        <f>MONTH(EMPENHO[[#This Row],[data_empenho]])</f>
        <v>3</v>
      </c>
    </row>
    <row r="2522" spans="1:39" x14ac:dyDescent="0.25">
      <c r="A2522">
        <v>2</v>
      </c>
      <c r="B2522">
        <v>203</v>
      </c>
      <c r="C2522">
        <v>4</v>
      </c>
      <c r="D2522">
        <v>124</v>
      </c>
      <c r="E2522">
        <v>1</v>
      </c>
      <c r="F2522">
        <v>0</v>
      </c>
      <c r="G2522">
        <v>2082</v>
      </c>
      <c r="H2522" s="17" t="s">
        <v>1859</v>
      </c>
      <c r="I2522">
        <v>1</v>
      </c>
      <c r="J2522">
        <v>0</v>
      </c>
      <c r="K2522" s="17" t="s">
        <v>5751</v>
      </c>
      <c r="L2522" s="1">
        <v>44651</v>
      </c>
      <c r="M2522">
        <v>442.69</v>
      </c>
      <c r="N2522" s="17" t="s">
        <v>437</v>
      </c>
      <c r="O2522">
        <v>6424</v>
      </c>
      <c r="P2522" s="17" t="s">
        <v>438</v>
      </c>
      <c r="Q2522">
        <v>0</v>
      </c>
      <c r="R2522" s="17" t="s">
        <v>1083</v>
      </c>
      <c r="S2522" s="17" t="s">
        <v>440</v>
      </c>
      <c r="T2522" s="17" t="s">
        <v>438</v>
      </c>
      <c r="U2522">
        <v>2</v>
      </c>
      <c r="V2522">
        <v>2021</v>
      </c>
      <c r="W2522" s="17" t="s">
        <v>5749</v>
      </c>
      <c r="X2522" s="17" t="s">
        <v>1085</v>
      </c>
      <c r="Y2522">
        <v>7</v>
      </c>
      <c r="Z2522" s="17" t="s">
        <v>443</v>
      </c>
      <c r="AA2522" s="17" t="s">
        <v>443</v>
      </c>
      <c r="AB2522" s="17" t="s">
        <v>444</v>
      </c>
      <c r="AC2522">
        <v>0</v>
      </c>
      <c r="AD2522">
        <v>0</v>
      </c>
      <c r="AE2522">
        <v>0</v>
      </c>
      <c r="AF2522">
        <v>2022</v>
      </c>
      <c r="AG2522" s="1">
        <v>44562</v>
      </c>
      <c r="AH2522" s="1">
        <v>44773</v>
      </c>
      <c r="AI2522" s="1">
        <v>44785</v>
      </c>
      <c r="AJ2522" s="17" t="s">
        <v>34</v>
      </c>
      <c r="AK2522" s="17" t="s">
        <v>35</v>
      </c>
      <c r="AL2522" s="17" t="s">
        <v>10388</v>
      </c>
      <c r="AM2522" s="17">
        <f>MONTH(EMPENHO[[#This Row],[data_empenho]])</f>
        <v>3</v>
      </c>
    </row>
    <row r="2523" spans="1:39" x14ac:dyDescent="0.25">
      <c r="A2523">
        <v>3</v>
      </c>
      <c r="B2523">
        <v>301</v>
      </c>
      <c r="C2523">
        <v>4</v>
      </c>
      <c r="D2523">
        <v>122</v>
      </c>
      <c r="E2523">
        <v>1</v>
      </c>
      <c r="F2523">
        <v>0</v>
      </c>
      <c r="G2523">
        <v>2067</v>
      </c>
      <c r="H2523" s="17" t="s">
        <v>1859</v>
      </c>
      <c r="I2523">
        <v>1</v>
      </c>
      <c r="J2523">
        <v>0</v>
      </c>
      <c r="K2523" s="17" t="s">
        <v>5752</v>
      </c>
      <c r="L2523" s="1">
        <v>44651</v>
      </c>
      <c r="M2523">
        <v>1188.27</v>
      </c>
      <c r="N2523" s="17" t="s">
        <v>437</v>
      </c>
      <c r="O2523">
        <v>6424</v>
      </c>
      <c r="P2523" s="17" t="s">
        <v>438</v>
      </c>
      <c r="Q2523">
        <v>0</v>
      </c>
      <c r="R2523" s="17" t="s">
        <v>1083</v>
      </c>
      <c r="S2523" s="17" t="s">
        <v>440</v>
      </c>
      <c r="T2523" s="17" t="s">
        <v>438</v>
      </c>
      <c r="U2523">
        <v>2</v>
      </c>
      <c r="V2523">
        <v>2021</v>
      </c>
      <c r="W2523" s="17" t="s">
        <v>5749</v>
      </c>
      <c r="X2523" s="17" t="s">
        <v>1085</v>
      </c>
      <c r="Y2523">
        <v>6</v>
      </c>
      <c r="Z2523" s="17" t="s">
        <v>443</v>
      </c>
      <c r="AA2523" s="17" t="s">
        <v>443</v>
      </c>
      <c r="AB2523" s="17" t="s">
        <v>444</v>
      </c>
      <c r="AC2523">
        <v>0</v>
      </c>
      <c r="AD2523">
        <v>0</v>
      </c>
      <c r="AE2523">
        <v>0</v>
      </c>
      <c r="AF2523">
        <v>2022</v>
      </c>
      <c r="AG2523" s="1">
        <v>44562</v>
      </c>
      <c r="AH2523" s="1">
        <v>44773</v>
      </c>
      <c r="AI2523" s="1">
        <v>44785</v>
      </c>
      <c r="AJ2523" s="17" t="s">
        <v>34</v>
      </c>
      <c r="AK2523" s="17" t="s">
        <v>35</v>
      </c>
      <c r="AL2523" s="17" t="s">
        <v>10388</v>
      </c>
      <c r="AM2523" s="17">
        <f>MONTH(EMPENHO[[#This Row],[data_empenho]])</f>
        <v>3</v>
      </c>
    </row>
    <row r="2524" spans="1:39" x14ac:dyDescent="0.25">
      <c r="A2524">
        <v>3</v>
      </c>
      <c r="B2524">
        <v>301</v>
      </c>
      <c r="C2524">
        <v>4</v>
      </c>
      <c r="D2524">
        <v>122</v>
      </c>
      <c r="E2524">
        <v>1</v>
      </c>
      <c r="F2524">
        <v>0</v>
      </c>
      <c r="G2524">
        <v>2068</v>
      </c>
      <c r="H2524" s="17" t="s">
        <v>1859</v>
      </c>
      <c r="I2524">
        <v>1</v>
      </c>
      <c r="J2524">
        <v>0</v>
      </c>
      <c r="K2524" s="17" t="s">
        <v>5753</v>
      </c>
      <c r="L2524" s="1">
        <v>44651</v>
      </c>
      <c r="M2524">
        <v>3098.82</v>
      </c>
      <c r="N2524" s="17" t="s">
        <v>437</v>
      </c>
      <c r="O2524">
        <v>6424</v>
      </c>
      <c r="P2524" s="17" t="s">
        <v>438</v>
      </c>
      <c r="Q2524">
        <v>0</v>
      </c>
      <c r="R2524" s="17" t="s">
        <v>1083</v>
      </c>
      <c r="S2524" s="17" t="s">
        <v>440</v>
      </c>
      <c r="T2524" s="17" t="s">
        <v>438</v>
      </c>
      <c r="U2524">
        <v>2</v>
      </c>
      <c r="V2524">
        <v>2021</v>
      </c>
      <c r="W2524" s="17" t="s">
        <v>5749</v>
      </c>
      <c r="X2524" s="17" t="s">
        <v>1085</v>
      </c>
      <c r="Y2524">
        <v>1</v>
      </c>
      <c r="Z2524" s="17" t="s">
        <v>443</v>
      </c>
      <c r="AA2524" s="17" t="s">
        <v>443</v>
      </c>
      <c r="AB2524" s="17" t="s">
        <v>444</v>
      </c>
      <c r="AC2524">
        <v>0</v>
      </c>
      <c r="AD2524">
        <v>0</v>
      </c>
      <c r="AE2524">
        <v>0</v>
      </c>
      <c r="AF2524">
        <v>2022</v>
      </c>
      <c r="AG2524" s="1">
        <v>44562</v>
      </c>
      <c r="AH2524" s="1">
        <v>44773</v>
      </c>
      <c r="AI2524" s="1">
        <v>44785</v>
      </c>
      <c r="AJ2524" s="17" t="s">
        <v>34</v>
      </c>
      <c r="AK2524" s="17" t="s">
        <v>35</v>
      </c>
      <c r="AL2524" s="17" t="s">
        <v>10388</v>
      </c>
      <c r="AM2524" s="17">
        <f>MONTH(EMPENHO[[#This Row],[data_empenho]])</f>
        <v>3</v>
      </c>
    </row>
    <row r="2525" spans="1:39" x14ac:dyDescent="0.25">
      <c r="A2525">
        <v>4</v>
      </c>
      <c r="B2525">
        <v>401</v>
      </c>
      <c r="C2525">
        <v>4</v>
      </c>
      <c r="D2525">
        <v>123</v>
      </c>
      <c r="E2525">
        <v>1</v>
      </c>
      <c r="F2525">
        <v>0</v>
      </c>
      <c r="G2525">
        <v>2075</v>
      </c>
      <c r="H2525" s="17" t="s">
        <v>1859</v>
      </c>
      <c r="I2525">
        <v>1</v>
      </c>
      <c r="J2525">
        <v>0</v>
      </c>
      <c r="K2525" s="17" t="s">
        <v>5754</v>
      </c>
      <c r="L2525" s="1">
        <v>44651</v>
      </c>
      <c r="M2525">
        <v>4450.1899999999996</v>
      </c>
      <c r="N2525" s="17" t="s">
        <v>437</v>
      </c>
      <c r="O2525">
        <v>6424</v>
      </c>
      <c r="P2525" s="17" t="s">
        <v>438</v>
      </c>
      <c r="Q2525">
        <v>0</v>
      </c>
      <c r="R2525" s="17" t="s">
        <v>1083</v>
      </c>
      <c r="S2525" s="17" t="s">
        <v>440</v>
      </c>
      <c r="T2525" s="17" t="s">
        <v>438</v>
      </c>
      <c r="U2525">
        <v>2</v>
      </c>
      <c r="V2525">
        <v>2021</v>
      </c>
      <c r="W2525" s="17" t="s">
        <v>5749</v>
      </c>
      <c r="X2525" s="17" t="s">
        <v>1085</v>
      </c>
      <c r="Y2525">
        <v>1</v>
      </c>
      <c r="Z2525" s="17" t="s">
        <v>443</v>
      </c>
      <c r="AA2525" s="17" t="s">
        <v>443</v>
      </c>
      <c r="AB2525" s="17" t="s">
        <v>444</v>
      </c>
      <c r="AC2525">
        <v>0</v>
      </c>
      <c r="AD2525">
        <v>0</v>
      </c>
      <c r="AE2525">
        <v>0</v>
      </c>
      <c r="AF2525">
        <v>2022</v>
      </c>
      <c r="AG2525" s="1">
        <v>44562</v>
      </c>
      <c r="AH2525" s="1">
        <v>44773</v>
      </c>
      <c r="AI2525" s="1">
        <v>44785</v>
      </c>
      <c r="AJ2525" s="17" t="s">
        <v>34</v>
      </c>
      <c r="AK2525" s="17" t="s">
        <v>35</v>
      </c>
      <c r="AL2525" s="17" t="s">
        <v>10388</v>
      </c>
      <c r="AM2525" s="17">
        <f>MONTH(EMPENHO[[#This Row],[data_empenho]])</f>
        <v>3</v>
      </c>
    </row>
    <row r="2526" spans="1:39" x14ac:dyDescent="0.25">
      <c r="A2526">
        <v>4</v>
      </c>
      <c r="B2526">
        <v>401</v>
      </c>
      <c r="C2526">
        <v>4</v>
      </c>
      <c r="D2526">
        <v>129</v>
      </c>
      <c r="E2526">
        <v>1</v>
      </c>
      <c r="F2526">
        <v>0</v>
      </c>
      <c r="G2526">
        <v>2077</v>
      </c>
      <c r="H2526" s="17" t="s">
        <v>1859</v>
      </c>
      <c r="I2526">
        <v>1</v>
      </c>
      <c r="J2526">
        <v>0</v>
      </c>
      <c r="K2526" s="17" t="s">
        <v>5755</v>
      </c>
      <c r="L2526" s="1">
        <v>44651</v>
      </c>
      <c r="M2526">
        <v>1188.26</v>
      </c>
      <c r="N2526" s="17" t="s">
        <v>437</v>
      </c>
      <c r="O2526">
        <v>6424</v>
      </c>
      <c r="P2526" s="17" t="s">
        <v>438</v>
      </c>
      <c r="Q2526">
        <v>0</v>
      </c>
      <c r="R2526" s="17" t="s">
        <v>1083</v>
      </c>
      <c r="S2526" s="17" t="s">
        <v>440</v>
      </c>
      <c r="T2526" s="17" t="s">
        <v>438</v>
      </c>
      <c r="U2526">
        <v>2</v>
      </c>
      <c r="V2526">
        <v>2021</v>
      </c>
      <c r="W2526" s="17" t="s">
        <v>5749</v>
      </c>
      <c r="X2526" s="17" t="s">
        <v>1085</v>
      </c>
      <c r="Y2526">
        <v>1</v>
      </c>
      <c r="Z2526" s="17" t="s">
        <v>443</v>
      </c>
      <c r="AA2526" s="17" t="s">
        <v>443</v>
      </c>
      <c r="AB2526" s="17" t="s">
        <v>444</v>
      </c>
      <c r="AC2526">
        <v>0</v>
      </c>
      <c r="AD2526">
        <v>0</v>
      </c>
      <c r="AE2526">
        <v>0</v>
      </c>
      <c r="AF2526">
        <v>2022</v>
      </c>
      <c r="AG2526" s="1">
        <v>44562</v>
      </c>
      <c r="AH2526" s="1">
        <v>44773</v>
      </c>
      <c r="AI2526" s="1">
        <v>44785</v>
      </c>
      <c r="AJ2526" s="17" t="s">
        <v>34</v>
      </c>
      <c r="AK2526" s="17" t="s">
        <v>35</v>
      </c>
      <c r="AL2526" s="17" t="s">
        <v>10388</v>
      </c>
      <c r="AM2526" s="17">
        <f>MONTH(EMPENHO[[#This Row],[data_empenho]])</f>
        <v>3</v>
      </c>
    </row>
    <row r="2527" spans="1:39" x14ac:dyDescent="0.25">
      <c r="A2527">
        <v>5</v>
      </c>
      <c r="B2527">
        <v>501</v>
      </c>
      <c r="C2527">
        <v>4</v>
      </c>
      <c r="D2527">
        <v>122</v>
      </c>
      <c r="E2527">
        <v>1</v>
      </c>
      <c r="F2527">
        <v>0</v>
      </c>
      <c r="G2527">
        <v>2022</v>
      </c>
      <c r="H2527" s="17" t="s">
        <v>1859</v>
      </c>
      <c r="I2527">
        <v>1</v>
      </c>
      <c r="J2527">
        <v>0</v>
      </c>
      <c r="K2527" s="17" t="s">
        <v>5756</v>
      </c>
      <c r="L2527" s="1">
        <v>44651</v>
      </c>
      <c r="M2527">
        <v>3471.62</v>
      </c>
      <c r="N2527" s="17" t="s">
        <v>437</v>
      </c>
      <c r="O2527">
        <v>6424</v>
      </c>
      <c r="P2527" s="17" t="s">
        <v>438</v>
      </c>
      <c r="Q2527">
        <v>0</v>
      </c>
      <c r="R2527" s="17" t="s">
        <v>1083</v>
      </c>
      <c r="S2527" s="17" t="s">
        <v>440</v>
      </c>
      <c r="T2527" s="17" t="s">
        <v>438</v>
      </c>
      <c r="U2527">
        <v>2</v>
      </c>
      <c r="V2527">
        <v>2021</v>
      </c>
      <c r="W2527" s="17" t="s">
        <v>5749</v>
      </c>
      <c r="X2527" s="17" t="s">
        <v>1085</v>
      </c>
      <c r="Y2527">
        <v>1</v>
      </c>
      <c r="Z2527" s="17" t="s">
        <v>443</v>
      </c>
      <c r="AA2527" s="17" t="s">
        <v>443</v>
      </c>
      <c r="AB2527" s="17" t="s">
        <v>444</v>
      </c>
      <c r="AC2527">
        <v>0</v>
      </c>
      <c r="AD2527">
        <v>0</v>
      </c>
      <c r="AE2527">
        <v>0</v>
      </c>
      <c r="AF2527">
        <v>2022</v>
      </c>
      <c r="AG2527" s="1">
        <v>44562</v>
      </c>
      <c r="AH2527" s="1">
        <v>44773</v>
      </c>
      <c r="AI2527" s="1">
        <v>44785</v>
      </c>
      <c r="AJ2527" s="17" t="s">
        <v>34</v>
      </c>
      <c r="AK2527" s="17" t="s">
        <v>35</v>
      </c>
      <c r="AL2527" s="17" t="s">
        <v>10388</v>
      </c>
      <c r="AM2527" s="17">
        <f>MONTH(EMPENHO[[#This Row],[data_empenho]])</f>
        <v>3</v>
      </c>
    </row>
    <row r="2528" spans="1:39" x14ac:dyDescent="0.25">
      <c r="A2528">
        <v>5</v>
      </c>
      <c r="B2528">
        <v>502</v>
      </c>
      <c r="C2528">
        <v>12</v>
      </c>
      <c r="D2528">
        <v>361</v>
      </c>
      <c r="E2528">
        <v>2</v>
      </c>
      <c r="F2528">
        <v>0</v>
      </c>
      <c r="G2528">
        <v>2027</v>
      </c>
      <c r="H2528" s="17" t="s">
        <v>1859</v>
      </c>
      <c r="I2528">
        <v>20</v>
      </c>
      <c r="J2528">
        <v>0</v>
      </c>
      <c r="K2528" s="17" t="s">
        <v>5757</v>
      </c>
      <c r="L2528" s="1">
        <v>44651</v>
      </c>
      <c r="M2528">
        <v>6861.84</v>
      </c>
      <c r="N2528" s="17" t="s">
        <v>437</v>
      </c>
      <c r="O2528">
        <v>6424</v>
      </c>
      <c r="P2528" s="17" t="s">
        <v>438</v>
      </c>
      <c r="Q2528">
        <v>0</v>
      </c>
      <c r="R2528" s="17" t="s">
        <v>1083</v>
      </c>
      <c r="S2528" s="17" t="s">
        <v>440</v>
      </c>
      <c r="T2528" s="17" t="s">
        <v>438</v>
      </c>
      <c r="U2528">
        <v>2</v>
      </c>
      <c r="V2528">
        <v>2021</v>
      </c>
      <c r="W2528" s="17" t="s">
        <v>5749</v>
      </c>
      <c r="X2528" s="17" t="s">
        <v>1085</v>
      </c>
      <c r="Y2528">
        <v>1</v>
      </c>
      <c r="Z2528" s="17" t="s">
        <v>443</v>
      </c>
      <c r="AA2528" s="17" t="s">
        <v>443</v>
      </c>
      <c r="AB2528" s="17" t="s">
        <v>444</v>
      </c>
      <c r="AC2528">
        <v>0</v>
      </c>
      <c r="AD2528">
        <v>0</v>
      </c>
      <c r="AE2528">
        <v>0</v>
      </c>
      <c r="AF2528">
        <v>2022</v>
      </c>
      <c r="AG2528" s="1">
        <v>44562</v>
      </c>
      <c r="AH2528" s="1">
        <v>44773</v>
      </c>
      <c r="AI2528" s="1">
        <v>44785</v>
      </c>
      <c r="AJ2528" s="17" t="s">
        <v>34</v>
      </c>
      <c r="AK2528" s="17" t="s">
        <v>35</v>
      </c>
      <c r="AL2528" s="17" t="s">
        <v>10388</v>
      </c>
      <c r="AM2528" s="17">
        <f>MONTH(EMPENHO[[#This Row],[data_empenho]])</f>
        <v>3</v>
      </c>
    </row>
    <row r="2529" spans="1:39" x14ac:dyDescent="0.25">
      <c r="A2529">
        <v>5</v>
      </c>
      <c r="B2529">
        <v>502</v>
      </c>
      <c r="C2529">
        <v>12</v>
      </c>
      <c r="D2529">
        <v>361</v>
      </c>
      <c r="E2529">
        <v>2</v>
      </c>
      <c r="F2529">
        <v>0</v>
      </c>
      <c r="G2529">
        <v>2031</v>
      </c>
      <c r="H2529" s="17" t="s">
        <v>1859</v>
      </c>
      <c r="I2529">
        <v>20</v>
      </c>
      <c r="J2529">
        <v>0</v>
      </c>
      <c r="K2529" s="17" t="s">
        <v>5758</v>
      </c>
      <c r="L2529" s="1">
        <v>44651</v>
      </c>
      <c r="M2529">
        <v>1852.31</v>
      </c>
      <c r="N2529" s="17" t="s">
        <v>437</v>
      </c>
      <c r="O2529">
        <v>6424</v>
      </c>
      <c r="P2529" s="17" t="s">
        <v>438</v>
      </c>
      <c r="Q2529">
        <v>0</v>
      </c>
      <c r="R2529" s="17" t="s">
        <v>1083</v>
      </c>
      <c r="S2529" s="17" t="s">
        <v>440</v>
      </c>
      <c r="T2529" s="17" t="s">
        <v>438</v>
      </c>
      <c r="U2529">
        <v>2</v>
      </c>
      <c r="V2529">
        <v>2021</v>
      </c>
      <c r="W2529" s="17" t="s">
        <v>5749</v>
      </c>
      <c r="X2529" s="17" t="s">
        <v>1085</v>
      </c>
      <c r="Y2529">
        <v>1</v>
      </c>
      <c r="Z2529" s="17" t="s">
        <v>443</v>
      </c>
      <c r="AA2529" s="17" t="s">
        <v>443</v>
      </c>
      <c r="AB2529" s="17" t="s">
        <v>444</v>
      </c>
      <c r="AC2529">
        <v>0</v>
      </c>
      <c r="AD2529">
        <v>0</v>
      </c>
      <c r="AE2529">
        <v>0</v>
      </c>
      <c r="AF2529">
        <v>2022</v>
      </c>
      <c r="AG2529" s="1">
        <v>44562</v>
      </c>
      <c r="AH2529" s="1">
        <v>44773</v>
      </c>
      <c r="AI2529" s="1">
        <v>44785</v>
      </c>
      <c r="AJ2529" s="17" t="s">
        <v>34</v>
      </c>
      <c r="AK2529" s="17" t="s">
        <v>35</v>
      </c>
      <c r="AL2529" s="17" t="s">
        <v>10388</v>
      </c>
      <c r="AM2529" s="17">
        <f>MONTH(EMPENHO[[#This Row],[data_empenho]])</f>
        <v>3</v>
      </c>
    </row>
    <row r="2530" spans="1:39" x14ac:dyDescent="0.25">
      <c r="A2530">
        <v>5</v>
      </c>
      <c r="B2530">
        <v>502</v>
      </c>
      <c r="C2530">
        <v>12</v>
      </c>
      <c r="D2530">
        <v>365</v>
      </c>
      <c r="E2530">
        <v>2</v>
      </c>
      <c r="F2530">
        <v>0</v>
      </c>
      <c r="G2530">
        <v>2026</v>
      </c>
      <c r="H2530" s="17" t="s">
        <v>1859</v>
      </c>
      <c r="I2530">
        <v>20</v>
      </c>
      <c r="J2530">
        <v>0</v>
      </c>
      <c r="K2530" s="17" t="s">
        <v>5759</v>
      </c>
      <c r="L2530" s="1">
        <v>44651</v>
      </c>
      <c r="M2530">
        <v>11160.45</v>
      </c>
      <c r="N2530" s="17" t="s">
        <v>437</v>
      </c>
      <c r="O2530">
        <v>6424</v>
      </c>
      <c r="P2530" s="17" t="s">
        <v>438</v>
      </c>
      <c r="Q2530">
        <v>0</v>
      </c>
      <c r="R2530" s="17" t="s">
        <v>1083</v>
      </c>
      <c r="S2530" s="17" t="s">
        <v>440</v>
      </c>
      <c r="T2530" s="17" t="s">
        <v>438</v>
      </c>
      <c r="U2530">
        <v>2</v>
      </c>
      <c r="V2530">
        <v>2021</v>
      </c>
      <c r="W2530" s="17" t="s">
        <v>5749</v>
      </c>
      <c r="X2530" s="17" t="s">
        <v>1085</v>
      </c>
      <c r="Y2530">
        <v>1</v>
      </c>
      <c r="Z2530" s="17" t="s">
        <v>443</v>
      </c>
      <c r="AA2530" s="17" t="s">
        <v>443</v>
      </c>
      <c r="AB2530" s="17" t="s">
        <v>444</v>
      </c>
      <c r="AC2530">
        <v>0</v>
      </c>
      <c r="AD2530">
        <v>0</v>
      </c>
      <c r="AE2530">
        <v>0</v>
      </c>
      <c r="AF2530">
        <v>2022</v>
      </c>
      <c r="AG2530" s="1">
        <v>44562</v>
      </c>
      <c r="AH2530" s="1">
        <v>44773</v>
      </c>
      <c r="AI2530" s="1">
        <v>44785</v>
      </c>
      <c r="AJ2530" s="17" t="s">
        <v>34</v>
      </c>
      <c r="AK2530" s="17" t="s">
        <v>35</v>
      </c>
      <c r="AL2530" s="17" t="s">
        <v>10388</v>
      </c>
      <c r="AM2530" s="17">
        <f>MONTH(EMPENHO[[#This Row],[data_empenho]])</f>
        <v>3</v>
      </c>
    </row>
    <row r="2531" spans="1:39" x14ac:dyDescent="0.25">
      <c r="A2531">
        <v>5</v>
      </c>
      <c r="B2531">
        <v>502</v>
      </c>
      <c r="C2531">
        <v>12</v>
      </c>
      <c r="D2531">
        <v>365</v>
      </c>
      <c r="E2531">
        <v>2</v>
      </c>
      <c r="F2531">
        <v>0</v>
      </c>
      <c r="G2531">
        <v>2028</v>
      </c>
      <c r="H2531" s="17" t="s">
        <v>1859</v>
      </c>
      <c r="I2531">
        <v>20</v>
      </c>
      <c r="J2531">
        <v>0</v>
      </c>
      <c r="K2531" s="17" t="s">
        <v>5760</v>
      </c>
      <c r="L2531" s="1">
        <v>44651</v>
      </c>
      <c r="M2531">
        <v>5323.95</v>
      </c>
      <c r="N2531" s="17" t="s">
        <v>437</v>
      </c>
      <c r="O2531">
        <v>6424</v>
      </c>
      <c r="P2531" s="17" t="s">
        <v>438</v>
      </c>
      <c r="Q2531">
        <v>0</v>
      </c>
      <c r="R2531" s="17" t="s">
        <v>1083</v>
      </c>
      <c r="S2531" s="17" t="s">
        <v>440</v>
      </c>
      <c r="T2531" s="17" t="s">
        <v>438</v>
      </c>
      <c r="U2531">
        <v>2</v>
      </c>
      <c r="V2531">
        <v>2021</v>
      </c>
      <c r="W2531" s="17" t="s">
        <v>5749</v>
      </c>
      <c r="X2531" s="17" t="s">
        <v>1085</v>
      </c>
      <c r="Y2531">
        <v>1</v>
      </c>
      <c r="Z2531" s="17" t="s">
        <v>443</v>
      </c>
      <c r="AA2531" s="17" t="s">
        <v>443</v>
      </c>
      <c r="AB2531" s="17" t="s">
        <v>444</v>
      </c>
      <c r="AC2531">
        <v>0</v>
      </c>
      <c r="AD2531">
        <v>0</v>
      </c>
      <c r="AE2531">
        <v>0</v>
      </c>
      <c r="AF2531">
        <v>2022</v>
      </c>
      <c r="AG2531" s="1">
        <v>44562</v>
      </c>
      <c r="AH2531" s="1">
        <v>44773</v>
      </c>
      <c r="AI2531" s="1">
        <v>44785</v>
      </c>
      <c r="AJ2531" s="17" t="s">
        <v>34</v>
      </c>
      <c r="AK2531" s="17" t="s">
        <v>35</v>
      </c>
      <c r="AL2531" s="17" t="s">
        <v>10388</v>
      </c>
      <c r="AM2531" s="17">
        <f>MONTH(EMPENHO[[#This Row],[data_empenho]])</f>
        <v>3</v>
      </c>
    </row>
    <row r="2532" spans="1:39" x14ac:dyDescent="0.25">
      <c r="A2532">
        <v>5</v>
      </c>
      <c r="B2532">
        <v>502</v>
      </c>
      <c r="C2532">
        <v>12</v>
      </c>
      <c r="D2532">
        <v>365</v>
      </c>
      <c r="E2532">
        <v>2</v>
      </c>
      <c r="F2532">
        <v>0</v>
      </c>
      <c r="G2532">
        <v>2033</v>
      </c>
      <c r="H2532" s="17" t="s">
        <v>1859</v>
      </c>
      <c r="I2532">
        <v>20</v>
      </c>
      <c r="J2532">
        <v>0</v>
      </c>
      <c r="K2532" s="17" t="s">
        <v>5761</v>
      </c>
      <c r="L2532" s="1">
        <v>44651</v>
      </c>
      <c r="M2532">
        <v>6151.13</v>
      </c>
      <c r="N2532" s="17" t="s">
        <v>437</v>
      </c>
      <c r="O2532">
        <v>6424</v>
      </c>
      <c r="P2532" s="17" t="s">
        <v>438</v>
      </c>
      <c r="Q2532">
        <v>0</v>
      </c>
      <c r="R2532" s="17" t="s">
        <v>1083</v>
      </c>
      <c r="S2532" s="17" t="s">
        <v>440</v>
      </c>
      <c r="T2532" s="17" t="s">
        <v>438</v>
      </c>
      <c r="U2532">
        <v>2</v>
      </c>
      <c r="V2532">
        <v>2021</v>
      </c>
      <c r="W2532" s="17" t="s">
        <v>5749</v>
      </c>
      <c r="X2532" s="17" t="s">
        <v>1085</v>
      </c>
      <c r="Y2532">
        <v>1</v>
      </c>
      <c r="Z2532" s="17" t="s">
        <v>443</v>
      </c>
      <c r="AA2532" s="17" t="s">
        <v>443</v>
      </c>
      <c r="AB2532" s="17" t="s">
        <v>444</v>
      </c>
      <c r="AC2532">
        <v>0</v>
      </c>
      <c r="AD2532">
        <v>0</v>
      </c>
      <c r="AE2532">
        <v>0</v>
      </c>
      <c r="AF2532">
        <v>2022</v>
      </c>
      <c r="AG2532" s="1">
        <v>44562</v>
      </c>
      <c r="AH2532" s="1">
        <v>44773</v>
      </c>
      <c r="AI2532" s="1">
        <v>44785</v>
      </c>
      <c r="AJ2532" s="17" t="s">
        <v>34</v>
      </c>
      <c r="AK2532" s="17" t="s">
        <v>35</v>
      </c>
      <c r="AL2532" s="17" t="s">
        <v>10388</v>
      </c>
      <c r="AM2532" s="17">
        <f>MONTH(EMPENHO[[#This Row],[data_empenho]])</f>
        <v>3</v>
      </c>
    </row>
    <row r="2533" spans="1:39" x14ac:dyDescent="0.25">
      <c r="A2533">
        <v>5</v>
      </c>
      <c r="B2533">
        <v>502</v>
      </c>
      <c r="C2533">
        <v>12</v>
      </c>
      <c r="D2533">
        <v>782</v>
      </c>
      <c r="E2533">
        <v>2</v>
      </c>
      <c r="F2533">
        <v>0</v>
      </c>
      <c r="G2533">
        <v>2035</v>
      </c>
      <c r="H2533" s="17" t="s">
        <v>1859</v>
      </c>
      <c r="I2533">
        <v>20</v>
      </c>
      <c r="J2533">
        <v>0</v>
      </c>
      <c r="K2533" s="17" t="s">
        <v>5762</v>
      </c>
      <c r="L2533" s="1">
        <v>44651</v>
      </c>
      <c r="M2533">
        <v>3914.3</v>
      </c>
      <c r="N2533" s="17" t="s">
        <v>437</v>
      </c>
      <c r="O2533">
        <v>6424</v>
      </c>
      <c r="P2533" s="17" t="s">
        <v>438</v>
      </c>
      <c r="Q2533">
        <v>0</v>
      </c>
      <c r="R2533" s="17" t="s">
        <v>1083</v>
      </c>
      <c r="S2533" s="17" t="s">
        <v>440</v>
      </c>
      <c r="T2533" s="17" t="s">
        <v>438</v>
      </c>
      <c r="U2533">
        <v>2</v>
      </c>
      <c r="V2533">
        <v>2021</v>
      </c>
      <c r="W2533" s="17" t="s">
        <v>5749</v>
      </c>
      <c r="X2533" s="17" t="s">
        <v>1085</v>
      </c>
      <c r="Y2533">
        <v>1</v>
      </c>
      <c r="Z2533" s="17" t="s">
        <v>443</v>
      </c>
      <c r="AA2533" s="17" t="s">
        <v>443</v>
      </c>
      <c r="AB2533" s="17" t="s">
        <v>444</v>
      </c>
      <c r="AC2533">
        <v>0</v>
      </c>
      <c r="AD2533">
        <v>0</v>
      </c>
      <c r="AE2533">
        <v>0</v>
      </c>
      <c r="AF2533">
        <v>2022</v>
      </c>
      <c r="AG2533" s="1">
        <v>44562</v>
      </c>
      <c r="AH2533" s="1">
        <v>44773</v>
      </c>
      <c r="AI2533" s="1">
        <v>44785</v>
      </c>
      <c r="AJ2533" s="17" t="s">
        <v>34</v>
      </c>
      <c r="AK2533" s="17" t="s">
        <v>35</v>
      </c>
      <c r="AL2533" s="17" t="s">
        <v>10388</v>
      </c>
      <c r="AM2533" s="17">
        <f>MONTH(EMPENHO[[#This Row],[data_empenho]])</f>
        <v>3</v>
      </c>
    </row>
    <row r="2534" spans="1:39" x14ac:dyDescent="0.25">
      <c r="A2534">
        <v>6</v>
      </c>
      <c r="B2534">
        <v>601</v>
      </c>
      <c r="C2534">
        <v>4</v>
      </c>
      <c r="D2534">
        <v>122</v>
      </c>
      <c r="E2534">
        <v>1</v>
      </c>
      <c r="F2534">
        <v>0</v>
      </c>
      <c r="G2534">
        <v>2072</v>
      </c>
      <c r="H2534" s="17" t="s">
        <v>1859</v>
      </c>
      <c r="I2534">
        <v>1</v>
      </c>
      <c r="J2534">
        <v>0</v>
      </c>
      <c r="K2534" s="17" t="s">
        <v>5763</v>
      </c>
      <c r="L2534" s="1">
        <v>44651</v>
      </c>
      <c r="M2534">
        <v>5521.96</v>
      </c>
      <c r="N2534" s="17" t="s">
        <v>437</v>
      </c>
      <c r="O2534">
        <v>6424</v>
      </c>
      <c r="P2534" s="17" t="s">
        <v>438</v>
      </c>
      <c r="Q2534">
        <v>0</v>
      </c>
      <c r="R2534" s="17" t="s">
        <v>1083</v>
      </c>
      <c r="S2534" s="17" t="s">
        <v>440</v>
      </c>
      <c r="T2534" s="17" t="s">
        <v>438</v>
      </c>
      <c r="U2534">
        <v>2</v>
      </c>
      <c r="V2534">
        <v>2021</v>
      </c>
      <c r="W2534" s="17" t="s">
        <v>5749</v>
      </c>
      <c r="X2534" s="17" t="s">
        <v>1085</v>
      </c>
      <c r="Y2534">
        <v>1</v>
      </c>
      <c r="Z2534" s="17" t="s">
        <v>443</v>
      </c>
      <c r="AA2534" s="17" t="s">
        <v>443</v>
      </c>
      <c r="AB2534" s="17" t="s">
        <v>444</v>
      </c>
      <c r="AC2534">
        <v>0</v>
      </c>
      <c r="AD2534">
        <v>0</v>
      </c>
      <c r="AE2534">
        <v>0</v>
      </c>
      <c r="AF2534">
        <v>2022</v>
      </c>
      <c r="AG2534" s="1">
        <v>44562</v>
      </c>
      <c r="AH2534" s="1">
        <v>44773</v>
      </c>
      <c r="AI2534" s="1">
        <v>44785</v>
      </c>
      <c r="AJ2534" s="17" t="s">
        <v>34</v>
      </c>
      <c r="AK2534" s="17" t="s">
        <v>35</v>
      </c>
      <c r="AL2534" s="17" t="s">
        <v>10388</v>
      </c>
      <c r="AM2534" s="17">
        <f>MONTH(EMPENHO[[#This Row],[data_empenho]])</f>
        <v>3</v>
      </c>
    </row>
    <row r="2535" spans="1:39" x14ac:dyDescent="0.25">
      <c r="A2535">
        <v>7</v>
      </c>
      <c r="B2535">
        <v>701</v>
      </c>
      <c r="C2535">
        <v>4</v>
      </c>
      <c r="D2535">
        <v>122</v>
      </c>
      <c r="E2535">
        <v>1</v>
      </c>
      <c r="F2535">
        <v>0</v>
      </c>
      <c r="G2535">
        <v>2001</v>
      </c>
      <c r="H2535" s="17" t="s">
        <v>1859</v>
      </c>
      <c r="I2535">
        <v>1</v>
      </c>
      <c r="J2535">
        <v>0</v>
      </c>
      <c r="K2535" s="17" t="s">
        <v>5764</v>
      </c>
      <c r="L2535" s="1">
        <v>44651</v>
      </c>
      <c r="M2535">
        <v>9436.26</v>
      </c>
      <c r="N2535" s="17" t="s">
        <v>437</v>
      </c>
      <c r="O2535">
        <v>6424</v>
      </c>
      <c r="P2535" s="17" t="s">
        <v>438</v>
      </c>
      <c r="Q2535">
        <v>0</v>
      </c>
      <c r="R2535" s="17" t="s">
        <v>1083</v>
      </c>
      <c r="S2535" s="17" t="s">
        <v>440</v>
      </c>
      <c r="T2535" s="17" t="s">
        <v>438</v>
      </c>
      <c r="U2535">
        <v>2</v>
      </c>
      <c r="V2535">
        <v>2021</v>
      </c>
      <c r="W2535" s="17" t="s">
        <v>5749</v>
      </c>
      <c r="X2535" s="17" t="s">
        <v>1085</v>
      </c>
      <c r="Y2535">
        <v>1</v>
      </c>
      <c r="Z2535" s="17" t="s">
        <v>443</v>
      </c>
      <c r="AA2535" s="17" t="s">
        <v>443</v>
      </c>
      <c r="AB2535" s="17" t="s">
        <v>444</v>
      </c>
      <c r="AC2535">
        <v>0</v>
      </c>
      <c r="AD2535">
        <v>0</v>
      </c>
      <c r="AE2535">
        <v>0</v>
      </c>
      <c r="AF2535">
        <v>2022</v>
      </c>
      <c r="AG2535" s="1">
        <v>44562</v>
      </c>
      <c r="AH2535" s="1">
        <v>44773</v>
      </c>
      <c r="AI2535" s="1">
        <v>44785</v>
      </c>
      <c r="AJ2535" s="17" t="s">
        <v>34</v>
      </c>
      <c r="AK2535" s="17" t="s">
        <v>35</v>
      </c>
      <c r="AL2535" s="17" t="s">
        <v>10388</v>
      </c>
      <c r="AM2535" s="17">
        <f>MONTH(EMPENHO[[#This Row],[data_empenho]])</f>
        <v>3</v>
      </c>
    </row>
    <row r="2536" spans="1:39" x14ac:dyDescent="0.25">
      <c r="A2536">
        <v>8</v>
      </c>
      <c r="B2536">
        <v>801</v>
      </c>
      <c r="C2536">
        <v>10</v>
      </c>
      <c r="D2536">
        <v>122</v>
      </c>
      <c r="E2536">
        <v>5</v>
      </c>
      <c r="F2536">
        <v>0</v>
      </c>
      <c r="G2536">
        <v>2084</v>
      </c>
      <c r="H2536" s="17" t="s">
        <v>1859</v>
      </c>
      <c r="I2536">
        <v>40</v>
      </c>
      <c r="J2536">
        <v>0</v>
      </c>
      <c r="K2536" s="17" t="s">
        <v>5765</v>
      </c>
      <c r="L2536" s="1">
        <v>44651</v>
      </c>
      <c r="M2536">
        <v>4683.1899999999996</v>
      </c>
      <c r="N2536" s="17" t="s">
        <v>437</v>
      </c>
      <c r="O2536">
        <v>6424</v>
      </c>
      <c r="P2536" s="17" t="s">
        <v>438</v>
      </c>
      <c r="Q2536">
        <v>0</v>
      </c>
      <c r="R2536" s="17" t="s">
        <v>1083</v>
      </c>
      <c r="S2536" s="17" t="s">
        <v>440</v>
      </c>
      <c r="T2536" s="17" t="s">
        <v>438</v>
      </c>
      <c r="U2536">
        <v>2</v>
      </c>
      <c r="V2536">
        <v>2021</v>
      </c>
      <c r="W2536" s="17" t="s">
        <v>5749</v>
      </c>
      <c r="X2536" s="17" t="s">
        <v>1085</v>
      </c>
      <c r="Y2536">
        <v>1</v>
      </c>
      <c r="Z2536" s="17" t="s">
        <v>443</v>
      </c>
      <c r="AA2536" s="17" t="s">
        <v>443</v>
      </c>
      <c r="AB2536" s="17" t="s">
        <v>444</v>
      </c>
      <c r="AC2536">
        <v>0</v>
      </c>
      <c r="AD2536">
        <v>0</v>
      </c>
      <c r="AE2536">
        <v>0</v>
      </c>
      <c r="AF2536">
        <v>2022</v>
      </c>
      <c r="AG2536" s="1">
        <v>44562</v>
      </c>
      <c r="AH2536" s="1">
        <v>44773</v>
      </c>
      <c r="AI2536" s="1">
        <v>44785</v>
      </c>
      <c r="AJ2536" s="17" t="s">
        <v>34</v>
      </c>
      <c r="AK2536" s="17" t="s">
        <v>35</v>
      </c>
      <c r="AL2536" s="17" t="s">
        <v>10388</v>
      </c>
      <c r="AM2536" s="17">
        <f>MONTH(EMPENHO[[#This Row],[data_empenho]])</f>
        <v>3</v>
      </c>
    </row>
    <row r="2537" spans="1:39" x14ac:dyDescent="0.25">
      <c r="A2537">
        <v>8</v>
      </c>
      <c r="B2537">
        <v>801</v>
      </c>
      <c r="C2537">
        <v>10</v>
      </c>
      <c r="D2537">
        <v>301</v>
      </c>
      <c r="E2537">
        <v>6</v>
      </c>
      <c r="F2537">
        <v>0</v>
      </c>
      <c r="G2537">
        <v>2089</v>
      </c>
      <c r="H2537" s="17" t="s">
        <v>1859</v>
      </c>
      <c r="I2537">
        <v>40</v>
      </c>
      <c r="J2537">
        <v>0</v>
      </c>
      <c r="K2537" s="17" t="s">
        <v>5766</v>
      </c>
      <c r="L2537" s="1">
        <v>44651</v>
      </c>
      <c r="M2537">
        <v>885.38</v>
      </c>
      <c r="N2537" s="17" t="s">
        <v>437</v>
      </c>
      <c r="O2537">
        <v>6424</v>
      </c>
      <c r="P2537" s="17" t="s">
        <v>438</v>
      </c>
      <c r="Q2537">
        <v>0</v>
      </c>
      <c r="R2537" s="17" t="s">
        <v>1083</v>
      </c>
      <c r="S2537" s="17" t="s">
        <v>440</v>
      </c>
      <c r="T2537" s="17" t="s">
        <v>438</v>
      </c>
      <c r="U2537">
        <v>2</v>
      </c>
      <c r="V2537">
        <v>2021</v>
      </c>
      <c r="W2537" s="17" t="s">
        <v>5749</v>
      </c>
      <c r="X2537" s="17" t="s">
        <v>1085</v>
      </c>
      <c r="Y2537">
        <v>1</v>
      </c>
      <c r="Z2537" s="17" t="s">
        <v>443</v>
      </c>
      <c r="AA2537" s="17" t="s">
        <v>443</v>
      </c>
      <c r="AB2537" s="17" t="s">
        <v>444</v>
      </c>
      <c r="AC2537">
        <v>0</v>
      </c>
      <c r="AD2537">
        <v>0</v>
      </c>
      <c r="AE2537">
        <v>0</v>
      </c>
      <c r="AF2537">
        <v>2022</v>
      </c>
      <c r="AG2537" s="1">
        <v>44562</v>
      </c>
      <c r="AH2537" s="1">
        <v>44773</v>
      </c>
      <c r="AI2537" s="1">
        <v>44785</v>
      </c>
      <c r="AJ2537" s="17" t="s">
        <v>34</v>
      </c>
      <c r="AK2537" s="17" t="s">
        <v>35</v>
      </c>
      <c r="AL2537" s="17" t="s">
        <v>10388</v>
      </c>
      <c r="AM2537" s="17">
        <f>MONTH(EMPENHO[[#This Row],[data_empenho]])</f>
        <v>3</v>
      </c>
    </row>
    <row r="2538" spans="1:39" x14ac:dyDescent="0.25">
      <c r="A2538">
        <v>8</v>
      </c>
      <c r="B2538">
        <v>801</v>
      </c>
      <c r="C2538">
        <v>10</v>
      </c>
      <c r="D2538">
        <v>301</v>
      </c>
      <c r="E2538">
        <v>6</v>
      </c>
      <c r="F2538">
        <v>0</v>
      </c>
      <c r="G2538">
        <v>2090</v>
      </c>
      <c r="H2538" s="17" t="s">
        <v>1859</v>
      </c>
      <c r="I2538">
        <v>40</v>
      </c>
      <c r="J2538">
        <v>0</v>
      </c>
      <c r="K2538" s="17" t="s">
        <v>5767</v>
      </c>
      <c r="L2538" s="1">
        <v>44651</v>
      </c>
      <c r="M2538">
        <v>908.68</v>
      </c>
      <c r="N2538" s="17" t="s">
        <v>437</v>
      </c>
      <c r="O2538">
        <v>6424</v>
      </c>
      <c r="P2538" s="17" t="s">
        <v>438</v>
      </c>
      <c r="Q2538">
        <v>0</v>
      </c>
      <c r="R2538" s="17" t="s">
        <v>1083</v>
      </c>
      <c r="S2538" s="17" t="s">
        <v>440</v>
      </c>
      <c r="T2538" s="17" t="s">
        <v>438</v>
      </c>
      <c r="U2538">
        <v>2</v>
      </c>
      <c r="V2538">
        <v>2021</v>
      </c>
      <c r="W2538" s="17" t="s">
        <v>5749</v>
      </c>
      <c r="X2538" s="17" t="s">
        <v>1085</v>
      </c>
      <c r="Y2538">
        <v>1</v>
      </c>
      <c r="Z2538" s="17" t="s">
        <v>443</v>
      </c>
      <c r="AA2538" s="17" t="s">
        <v>443</v>
      </c>
      <c r="AB2538" s="17" t="s">
        <v>444</v>
      </c>
      <c r="AC2538">
        <v>0</v>
      </c>
      <c r="AD2538">
        <v>0</v>
      </c>
      <c r="AE2538">
        <v>0</v>
      </c>
      <c r="AF2538">
        <v>2022</v>
      </c>
      <c r="AG2538" s="1">
        <v>44562</v>
      </c>
      <c r="AH2538" s="1">
        <v>44773</v>
      </c>
      <c r="AI2538" s="1">
        <v>44785</v>
      </c>
      <c r="AJ2538" s="17" t="s">
        <v>34</v>
      </c>
      <c r="AK2538" s="17" t="s">
        <v>35</v>
      </c>
      <c r="AL2538" s="17" t="s">
        <v>10388</v>
      </c>
      <c r="AM2538" s="17">
        <f>MONTH(EMPENHO[[#This Row],[data_empenho]])</f>
        <v>3</v>
      </c>
    </row>
    <row r="2539" spans="1:39" x14ac:dyDescent="0.25">
      <c r="A2539">
        <v>8</v>
      </c>
      <c r="B2539">
        <v>801</v>
      </c>
      <c r="C2539">
        <v>10</v>
      </c>
      <c r="D2539">
        <v>301</v>
      </c>
      <c r="E2539">
        <v>6</v>
      </c>
      <c r="F2539">
        <v>0</v>
      </c>
      <c r="G2539">
        <v>2091</v>
      </c>
      <c r="H2539" s="17" t="s">
        <v>1859</v>
      </c>
      <c r="I2539">
        <v>40</v>
      </c>
      <c r="J2539">
        <v>0</v>
      </c>
      <c r="K2539" s="17" t="s">
        <v>5768</v>
      </c>
      <c r="L2539" s="1">
        <v>44651</v>
      </c>
      <c r="M2539">
        <v>489.28</v>
      </c>
      <c r="N2539" s="17" t="s">
        <v>437</v>
      </c>
      <c r="O2539">
        <v>6424</v>
      </c>
      <c r="P2539" s="17" t="s">
        <v>438</v>
      </c>
      <c r="Q2539">
        <v>0</v>
      </c>
      <c r="R2539" s="17" t="s">
        <v>1083</v>
      </c>
      <c r="S2539" s="17" t="s">
        <v>440</v>
      </c>
      <c r="T2539" s="17" t="s">
        <v>438</v>
      </c>
      <c r="U2539">
        <v>2</v>
      </c>
      <c r="V2539">
        <v>2021</v>
      </c>
      <c r="W2539" s="17" t="s">
        <v>5749</v>
      </c>
      <c r="X2539" s="17" t="s">
        <v>1085</v>
      </c>
      <c r="Y2539">
        <v>1</v>
      </c>
      <c r="Z2539" s="17" t="s">
        <v>443</v>
      </c>
      <c r="AA2539" s="17" t="s">
        <v>443</v>
      </c>
      <c r="AB2539" s="17" t="s">
        <v>444</v>
      </c>
      <c r="AC2539">
        <v>0</v>
      </c>
      <c r="AD2539">
        <v>0</v>
      </c>
      <c r="AE2539">
        <v>0</v>
      </c>
      <c r="AF2539">
        <v>2022</v>
      </c>
      <c r="AG2539" s="1">
        <v>44562</v>
      </c>
      <c r="AH2539" s="1">
        <v>44773</v>
      </c>
      <c r="AI2539" s="1">
        <v>44785</v>
      </c>
      <c r="AJ2539" s="17" t="s">
        <v>34</v>
      </c>
      <c r="AK2539" s="17" t="s">
        <v>35</v>
      </c>
      <c r="AL2539" s="17" t="s">
        <v>10388</v>
      </c>
      <c r="AM2539" s="17">
        <f>MONTH(EMPENHO[[#This Row],[data_empenho]])</f>
        <v>3</v>
      </c>
    </row>
    <row r="2540" spans="1:39" x14ac:dyDescent="0.25">
      <c r="A2540">
        <v>8</v>
      </c>
      <c r="B2540">
        <v>801</v>
      </c>
      <c r="C2540">
        <v>10</v>
      </c>
      <c r="D2540">
        <v>301</v>
      </c>
      <c r="E2540">
        <v>6</v>
      </c>
      <c r="F2540">
        <v>0</v>
      </c>
      <c r="G2540">
        <v>2092</v>
      </c>
      <c r="H2540" s="17" t="s">
        <v>1859</v>
      </c>
      <c r="I2540">
        <v>40</v>
      </c>
      <c r="J2540">
        <v>0</v>
      </c>
      <c r="K2540" s="17" t="s">
        <v>5769</v>
      </c>
      <c r="L2540" s="1">
        <v>44651</v>
      </c>
      <c r="M2540">
        <v>5685.06</v>
      </c>
      <c r="N2540" s="17" t="s">
        <v>437</v>
      </c>
      <c r="O2540">
        <v>6424</v>
      </c>
      <c r="P2540" s="17" t="s">
        <v>438</v>
      </c>
      <c r="Q2540">
        <v>0</v>
      </c>
      <c r="R2540" s="17" t="s">
        <v>1083</v>
      </c>
      <c r="S2540" s="17" t="s">
        <v>440</v>
      </c>
      <c r="T2540" s="17" t="s">
        <v>438</v>
      </c>
      <c r="U2540">
        <v>2</v>
      </c>
      <c r="V2540">
        <v>2021</v>
      </c>
      <c r="W2540" s="17" t="s">
        <v>5749</v>
      </c>
      <c r="X2540" s="17" t="s">
        <v>1085</v>
      </c>
      <c r="Y2540">
        <v>1</v>
      </c>
      <c r="Z2540" s="17" t="s">
        <v>443</v>
      </c>
      <c r="AA2540" s="17" t="s">
        <v>443</v>
      </c>
      <c r="AB2540" s="17" t="s">
        <v>444</v>
      </c>
      <c r="AC2540">
        <v>0</v>
      </c>
      <c r="AD2540">
        <v>0</v>
      </c>
      <c r="AE2540">
        <v>0</v>
      </c>
      <c r="AF2540">
        <v>2022</v>
      </c>
      <c r="AG2540" s="1">
        <v>44562</v>
      </c>
      <c r="AH2540" s="1">
        <v>44773</v>
      </c>
      <c r="AI2540" s="1">
        <v>44785</v>
      </c>
      <c r="AJ2540" s="17" t="s">
        <v>34</v>
      </c>
      <c r="AK2540" s="17" t="s">
        <v>35</v>
      </c>
      <c r="AL2540" s="17" t="s">
        <v>10388</v>
      </c>
      <c r="AM2540" s="17">
        <f>MONTH(EMPENHO[[#This Row],[data_empenho]])</f>
        <v>3</v>
      </c>
    </row>
    <row r="2541" spans="1:39" x14ac:dyDescent="0.25">
      <c r="A2541">
        <v>8</v>
      </c>
      <c r="B2541">
        <v>801</v>
      </c>
      <c r="C2541">
        <v>10</v>
      </c>
      <c r="D2541">
        <v>301</v>
      </c>
      <c r="E2541">
        <v>6</v>
      </c>
      <c r="F2541">
        <v>0</v>
      </c>
      <c r="G2541">
        <v>2105</v>
      </c>
      <c r="H2541" s="17" t="s">
        <v>1859</v>
      </c>
      <c r="I2541">
        <v>40</v>
      </c>
      <c r="J2541">
        <v>0</v>
      </c>
      <c r="K2541" s="17" t="s">
        <v>5770</v>
      </c>
      <c r="L2541" s="1">
        <v>44651</v>
      </c>
      <c r="M2541">
        <v>2120.23</v>
      </c>
      <c r="N2541" s="17" t="s">
        <v>437</v>
      </c>
      <c r="O2541">
        <v>6424</v>
      </c>
      <c r="P2541" s="17" t="s">
        <v>438</v>
      </c>
      <c r="Q2541">
        <v>0</v>
      </c>
      <c r="R2541" s="17" t="s">
        <v>1083</v>
      </c>
      <c r="S2541" s="17" t="s">
        <v>440</v>
      </c>
      <c r="T2541" s="17" t="s">
        <v>438</v>
      </c>
      <c r="U2541">
        <v>2</v>
      </c>
      <c r="V2541">
        <v>2021</v>
      </c>
      <c r="W2541" s="17" t="s">
        <v>5749</v>
      </c>
      <c r="X2541" s="17" t="s">
        <v>1085</v>
      </c>
      <c r="Y2541">
        <v>1</v>
      </c>
      <c r="Z2541" s="17" t="s">
        <v>443</v>
      </c>
      <c r="AA2541" s="17" t="s">
        <v>443</v>
      </c>
      <c r="AB2541" s="17" t="s">
        <v>444</v>
      </c>
      <c r="AC2541">
        <v>0</v>
      </c>
      <c r="AD2541">
        <v>0</v>
      </c>
      <c r="AE2541">
        <v>0</v>
      </c>
      <c r="AF2541">
        <v>2022</v>
      </c>
      <c r="AG2541" s="1">
        <v>44562</v>
      </c>
      <c r="AH2541" s="1">
        <v>44773</v>
      </c>
      <c r="AI2541" s="1">
        <v>44785</v>
      </c>
      <c r="AJ2541" s="17" t="s">
        <v>34</v>
      </c>
      <c r="AK2541" s="17" t="s">
        <v>35</v>
      </c>
      <c r="AL2541" s="17" t="s">
        <v>10388</v>
      </c>
      <c r="AM2541" s="17">
        <f>MONTH(EMPENHO[[#This Row],[data_empenho]])</f>
        <v>3</v>
      </c>
    </row>
    <row r="2542" spans="1:39" x14ac:dyDescent="0.25">
      <c r="A2542">
        <v>8</v>
      </c>
      <c r="B2542">
        <v>801</v>
      </c>
      <c r="C2542">
        <v>10</v>
      </c>
      <c r="D2542">
        <v>301</v>
      </c>
      <c r="E2542">
        <v>9</v>
      </c>
      <c r="F2542">
        <v>0</v>
      </c>
      <c r="G2542">
        <v>2109</v>
      </c>
      <c r="H2542" s="17" t="s">
        <v>1859</v>
      </c>
      <c r="I2542">
        <v>40</v>
      </c>
      <c r="J2542">
        <v>0</v>
      </c>
      <c r="K2542" s="17" t="s">
        <v>5771</v>
      </c>
      <c r="L2542" s="1">
        <v>44651</v>
      </c>
      <c r="M2542">
        <v>209.69</v>
      </c>
      <c r="N2542" s="17" t="s">
        <v>437</v>
      </c>
      <c r="O2542">
        <v>6424</v>
      </c>
      <c r="P2542" s="17" t="s">
        <v>438</v>
      </c>
      <c r="Q2542">
        <v>0</v>
      </c>
      <c r="R2542" s="17" t="s">
        <v>1083</v>
      </c>
      <c r="S2542" s="17" t="s">
        <v>440</v>
      </c>
      <c r="T2542" s="17" t="s">
        <v>438</v>
      </c>
      <c r="U2542">
        <v>2</v>
      </c>
      <c r="V2542">
        <v>2021</v>
      </c>
      <c r="W2542" s="17" t="s">
        <v>5749</v>
      </c>
      <c r="X2542" s="17" t="s">
        <v>1085</v>
      </c>
      <c r="Y2542">
        <v>1</v>
      </c>
      <c r="Z2542" s="17" t="s">
        <v>443</v>
      </c>
      <c r="AA2542" s="17" t="s">
        <v>443</v>
      </c>
      <c r="AB2542" s="17" t="s">
        <v>444</v>
      </c>
      <c r="AC2542">
        <v>0</v>
      </c>
      <c r="AD2542">
        <v>0</v>
      </c>
      <c r="AE2542">
        <v>0</v>
      </c>
      <c r="AF2542">
        <v>2022</v>
      </c>
      <c r="AG2542" s="1">
        <v>44562</v>
      </c>
      <c r="AH2542" s="1">
        <v>44773</v>
      </c>
      <c r="AI2542" s="1">
        <v>44785</v>
      </c>
      <c r="AJ2542" s="17" t="s">
        <v>34</v>
      </c>
      <c r="AK2542" s="17" t="s">
        <v>35</v>
      </c>
      <c r="AL2542" s="17" t="s">
        <v>10388</v>
      </c>
      <c r="AM2542" s="17">
        <f>MONTH(EMPENHO[[#This Row],[data_empenho]])</f>
        <v>3</v>
      </c>
    </row>
    <row r="2543" spans="1:39" x14ac:dyDescent="0.25">
      <c r="A2543">
        <v>8</v>
      </c>
      <c r="B2543">
        <v>801</v>
      </c>
      <c r="C2543">
        <v>10</v>
      </c>
      <c r="D2543">
        <v>302</v>
      </c>
      <c r="E2543">
        <v>8</v>
      </c>
      <c r="F2543">
        <v>0</v>
      </c>
      <c r="G2543">
        <v>2096</v>
      </c>
      <c r="H2543" s="17" t="s">
        <v>1859</v>
      </c>
      <c r="I2543">
        <v>40</v>
      </c>
      <c r="J2543">
        <v>0</v>
      </c>
      <c r="K2543" s="17" t="s">
        <v>5772</v>
      </c>
      <c r="L2543" s="1">
        <v>44651</v>
      </c>
      <c r="M2543">
        <v>2853.08</v>
      </c>
      <c r="N2543" s="17" t="s">
        <v>437</v>
      </c>
      <c r="O2543">
        <v>6424</v>
      </c>
      <c r="P2543" s="17" t="s">
        <v>438</v>
      </c>
      <c r="Q2543">
        <v>0</v>
      </c>
      <c r="R2543" s="17" t="s">
        <v>1083</v>
      </c>
      <c r="S2543" s="17" t="s">
        <v>440</v>
      </c>
      <c r="T2543" s="17" t="s">
        <v>438</v>
      </c>
      <c r="U2543">
        <v>2</v>
      </c>
      <c r="V2543">
        <v>2021</v>
      </c>
      <c r="W2543" s="17" t="s">
        <v>5749</v>
      </c>
      <c r="X2543" s="17" t="s">
        <v>1085</v>
      </c>
      <c r="Y2543">
        <v>1</v>
      </c>
      <c r="Z2543" s="17" t="s">
        <v>443</v>
      </c>
      <c r="AA2543" s="17" t="s">
        <v>443</v>
      </c>
      <c r="AB2543" s="17" t="s">
        <v>444</v>
      </c>
      <c r="AC2543">
        <v>0</v>
      </c>
      <c r="AD2543">
        <v>0</v>
      </c>
      <c r="AE2543">
        <v>0</v>
      </c>
      <c r="AF2543">
        <v>2022</v>
      </c>
      <c r="AG2543" s="1">
        <v>44562</v>
      </c>
      <c r="AH2543" s="1">
        <v>44773</v>
      </c>
      <c r="AI2543" s="1">
        <v>44785</v>
      </c>
      <c r="AJ2543" s="17" t="s">
        <v>34</v>
      </c>
      <c r="AK2543" s="17" t="s">
        <v>35</v>
      </c>
      <c r="AL2543" s="17" t="s">
        <v>10388</v>
      </c>
      <c r="AM2543" s="17">
        <f>MONTH(EMPENHO[[#This Row],[data_empenho]])</f>
        <v>3</v>
      </c>
    </row>
    <row r="2544" spans="1:39" x14ac:dyDescent="0.25">
      <c r="A2544">
        <v>8</v>
      </c>
      <c r="B2544">
        <v>801</v>
      </c>
      <c r="C2544">
        <v>10</v>
      </c>
      <c r="D2544">
        <v>304</v>
      </c>
      <c r="E2544">
        <v>7</v>
      </c>
      <c r="F2544">
        <v>0</v>
      </c>
      <c r="G2544">
        <v>2103</v>
      </c>
      <c r="H2544" s="17" t="s">
        <v>1859</v>
      </c>
      <c r="I2544">
        <v>40</v>
      </c>
      <c r="J2544">
        <v>0</v>
      </c>
      <c r="K2544" s="17" t="s">
        <v>5773</v>
      </c>
      <c r="L2544" s="1">
        <v>44651</v>
      </c>
      <c r="M2544">
        <v>6034.55</v>
      </c>
      <c r="N2544" s="17" t="s">
        <v>437</v>
      </c>
      <c r="O2544">
        <v>6424</v>
      </c>
      <c r="P2544" s="17" t="s">
        <v>438</v>
      </c>
      <c r="Q2544">
        <v>0</v>
      </c>
      <c r="R2544" s="17" t="s">
        <v>1083</v>
      </c>
      <c r="S2544" s="17" t="s">
        <v>440</v>
      </c>
      <c r="T2544" s="17" t="s">
        <v>438</v>
      </c>
      <c r="U2544">
        <v>2</v>
      </c>
      <c r="V2544">
        <v>2021</v>
      </c>
      <c r="W2544" s="17" t="s">
        <v>5749</v>
      </c>
      <c r="X2544" s="17" t="s">
        <v>1085</v>
      </c>
      <c r="Y2544">
        <v>1</v>
      </c>
      <c r="Z2544" s="17" t="s">
        <v>443</v>
      </c>
      <c r="AA2544" s="17" t="s">
        <v>443</v>
      </c>
      <c r="AB2544" s="17" t="s">
        <v>444</v>
      </c>
      <c r="AC2544">
        <v>0</v>
      </c>
      <c r="AD2544">
        <v>0</v>
      </c>
      <c r="AE2544">
        <v>0</v>
      </c>
      <c r="AF2544">
        <v>2022</v>
      </c>
      <c r="AG2544" s="1">
        <v>44562</v>
      </c>
      <c r="AH2544" s="1">
        <v>44773</v>
      </c>
      <c r="AI2544" s="1">
        <v>44785</v>
      </c>
      <c r="AJ2544" s="17" t="s">
        <v>34</v>
      </c>
      <c r="AK2544" s="17" t="s">
        <v>35</v>
      </c>
      <c r="AL2544" s="17" t="s">
        <v>10388</v>
      </c>
      <c r="AM2544" s="17">
        <f>MONTH(EMPENHO[[#This Row],[data_empenho]])</f>
        <v>3</v>
      </c>
    </row>
    <row r="2545" spans="1:39" x14ac:dyDescent="0.25">
      <c r="A2545">
        <v>8</v>
      </c>
      <c r="B2545">
        <v>801</v>
      </c>
      <c r="C2545">
        <v>10</v>
      </c>
      <c r="D2545">
        <v>305</v>
      </c>
      <c r="E2545">
        <v>7</v>
      </c>
      <c r="F2545">
        <v>0</v>
      </c>
      <c r="G2545">
        <v>2104</v>
      </c>
      <c r="H2545" s="17" t="s">
        <v>1859</v>
      </c>
      <c r="I2545">
        <v>40</v>
      </c>
      <c r="J2545">
        <v>0</v>
      </c>
      <c r="K2545" s="17" t="s">
        <v>5774</v>
      </c>
      <c r="L2545" s="1">
        <v>44651</v>
      </c>
      <c r="M2545">
        <v>1001.87</v>
      </c>
      <c r="N2545" s="17" t="s">
        <v>437</v>
      </c>
      <c r="O2545">
        <v>6424</v>
      </c>
      <c r="P2545" s="17" t="s">
        <v>438</v>
      </c>
      <c r="Q2545">
        <v>0</v>
      </c>
      <c r="R2545" s="17" t="s">
        <v>1083</v>
      </c>
      <c r="S2545" s="17" t="s">
        <v>440</v>
      </c>
      <c r="T2545" s="17" t="s">
        <v>438</v>
      </c>
      <c r="U2545">
        <v>2</v>
      </c>
      <c r="V2545">
        <v>2021</v>
      </c>
      <c r="W2545" s="17" t="s">
        <v>5749</v>
      </c>
      <c r="X2545" s="17" t="s">
        <v>1085</v>
      </c>
      <c r="Y2545">
        <v>1</v>
      </c>
      <c r="Z2545" s="17" t="s">
        <v>443</v>
      </c>
      <c r="AA2545" s="17" t="s">
        <v>443</v>
      </c>
      <c r="AB2545" s="17" t="s">
        <v>444</v>
      </c>
      <c r="AC2545">
        <v>0</v>
      </c>
      <c r="AD2545">
        <v>0</v>
      </c>
      <c r="AE2545">
        <v>0</v>
      </c>
      <c r="AF2545">
        <v>2022</v>
      </c>
      <c r="AG2545" s="1">
        <v>44562</v>
      </c>
      <c r="AH2545" s="1">
        <v>44773</v>
      </c>
      <c r="AI2545" s="1">
        <v>44785</v>
      </c>
      <c r="AJ2545" s="17" t="s">
        <v>34</v>
      </c>
      <c r="AK2545" s="17" t="s">
        <v>35</v>
      </c>
      <c r="AL2545" s="17" t="s">
        <v>10388</v>
      </c>
      <c r="AM2545" s="17">
        <f>MONTH(EMPENHO[[#This Row],[data_empenho]])</f>
        <v>3</v>
      </c>
    </row>
    <row r="2546" spans="1:39" x14ac:dyDescent="0.25">
      <c r="A2546">
        <v>9</v>
      </c>
      <c r="B2546">
        <v>901</v>
      </c>
      <c r="C2546">
        <v>4</v>
      </c>
      <c r="D2546">
        <v>122</v>
      </c>
      <c r="E2546">
        <v>1</v>
      </c>
      <c r="F2546">
        <v>0</v>
      </c>
      <c r="G2546">
        <v>2010</v>
      </c>
      <c r="H2546" s="17" t="s">
        <v>1859</v>
      </c>
      <c r="I2546">
        <v>1</v>
      </c>
      <c r="J2546">
        <v>0</v>
      </c>
      <c r="K2546" s="17" t="s">
        <v>5775</v>
      </c>
      <c r="L2546" s="1">
        <v>44651</v>
      </c>
      <c r="M2546">
        <v>3518.22</v>
      </c>
      <c r="N2546" s="17" t="s">
        <v>437</v>
      </c>
      <c r="O2546">
        <v>6424</v>
      </c>
      <c r="P2546" s="17" t="s">
        <v>438</v>
      </c>
      <c r="Q2546">
        <v>0</v>
      </c>
      <c r="R2546" s="17" t="s">
        <v>1083</v>
      </c>
      <c r="S2546" s="17" t="s">
        <v>440</v>
      </c>
      <c r="T2546" s="17" t="s">
        <v>438</v>
      </c>
      <c r="U2546">
        <v>2</v>
      </c>
      <c r="V2546">
        <v>2021</v>
      </c>
      <c r="W2546" s="17" t="s">
        <v>5749</v>
      </c>
      <c r="X2546" s="17" t="s">
        <v>1085</v>
      </c>
      <c r="Y2546">
        <v>1</v>
      </c>
      <c r="Z2546" s="17" t="s">
        <v>443</v>
      </c>
      <c r="AA2546" s="17" t="s">
        <v>443</v>
      </c>
      <c r="AB2546" s="17" t="s">
        <v>444</v>
      </c>
      <c r="AC2546">
        <v>0</v>
      </c>
      <c r="AD2546">
        <v>0</v>
      </c>
      <c r="AE2546">
        <v>0</v>
      </c>
      <c r="AF2546">
        <v>2022</v>
      </c>
      <c r="AG2546" s="1">
        <v>44562</v>
      </c>
      <c r="AH2546" s="1">
        <v>44773</v>
      </c>
      <c r="AI2546" s="1">
        <v>44785</v>
      </c>
      <c r="AJ2546" s="17" t="s">
        <v>34</v>
      </c>
      <c r="AK2546" s="17" t="s">
        <v>35</v>
      </c>
      <c r="AL2546" s="17" t="s">
        <v>10388</v>
      </c>
      <c r="AM2546" s="17">
        <f>MONTH(EMPENHO[[#This Row],[data_empenho]])</f>
        <v>3</v>
      </c>
    </row>
    <row r="2547" spans="1:39" x14ac:dyDescent="0.25">
      <c r="A2547">
        <v>9</v>
      </c>
      <c r="B2547">
        <v>902</v>
      </c>
      <c r="C2547">
        <v>8</v>
      </c>
      <c r="D2547">
        <v>244</v>
      </c>
      <c r="E2547">
        <v>11</v>
      </c>
      <c r="F2547">
        <v>0</v>
      </c>
      <c r="G2547">
        <v>2018</v>
      </c>
      <c r="H2547" s="17" t="s">
        <v>1859</v>
      </c>
      <c r="I2547">
        <v>1</v>
      </c>
      <c r="J2547">
        <v>0</v>
      </c>
      <c r="K2547" s="17" t="s">
        <v>5776</v>
      </c>
      <c r="L2547" s="1">
        <v>44651</v>
      </c>
      <c r="M2547">
        <v>1654.26</v>
      </c>
      <c r="N2547" s="17" t="s">
        <v>437</v>
      </c>
      <c r="O2547">
        <v>6424</v>
      </c>
      <c r="P2547" s="17" t="s">
        <v>438</v>
      </c>
      <c r="Q2547">
        <v>0</v>
      </c>
      <c r="R2547" s="17" t="s">
        <v>1083</v>
      </c>
      <c r="S2547" s="17" t="s">
        <v>440</v>
      </c>
      <c r="T2547" s="17" t="s">
        <v>438</v>
      </c>
      <c r="U2547">
        <v>2</v>
      </c>
      <c r="V2547">
        <v>2021</v>
      </c>
      <c r="W2547" s="17" t="s">
        <v>5749</v>
      </c>
      <c r="X2547" s="17" t="s">
        <v>1085</v>
      </c>
      <c r="Y2547">
        <v>1</v>
      </c>
      <c r="Z2547" s="17" t="s">
        <v>443</v>
      </c>
      <c r="AA2547" s="17" t="s">
        <v>443</v>
      </c>
      <c r="AB2547" s="17" t="s">
        <v>444</v>
      </c>
      <c r="AC2547">
        <v>0</v>
      </c>
      <c r="AD2547">
        <v>0</v>
      </c>
      <c r="AE2547">
        <v>0</v>
      </c>
      <c r="AF2547">
        <v>2022</v>
      </c>
      <c r="AG2547" s="1">
        <v>44562</v>
      </c>
      <c r="AH2547" s="1">
        <v>44773</v>
      </c>
      <c r="AI2547" s="1">
        <v>44785</v>
      </c>
      <c r="AJ2547" s="17" t="s">
        <v>34</v>
      </c>
      <c r="AK2547" s="17" t="s">
        <v>35</v>
      </c>
      <c r="AL2547" s="17" t="s">
        <v>10388</v>
      </c>
      <c r="AM2547" s="17">
        <f>MONTH(EMPENHO[[#This Row],[data_empenho]])</f>
        <v>3</v>
      </c>
    </row>
    <row r="2548" spans="1:39" x14ac:dyDescent="0.25">
      <c r="A2548">
        <v>10</v>
      </c>
      <c r="B2548">
        <v>1001</v>
      </c>
      <c r="C2548">
        <v>4</v>
      </c>
      <c r="D2548">
        <v>122</v>
      </c>
      <c r="E2548">
        <v>1</v>
      </c>
      <c r="F2548">
        <v>0</v>
      </c>
      <c r="G2548">
        <v>2050</v>
      </c>
      <c r="H2548" s="17" t="s">
        <v>1859</v>
      </c>
      <c r="I2548">
        <v>1</v>
      </c>
      <c r="J2548">
        <v>0</v>
      </c>
      <c r="K2548" s="17" t="s">
        <v>5777</v>
      </c>
      <c r="L2548" s="1">
        <v>44651</v>
      </c>
      <c r="M2548">
        <v>3378.43</v>
      </c>
      <c r="N2548" s="17" t="s">
        <v>437</v>
      </c>
      <c r="O2548">
        <v>6424</v>
      </c>
      <c r="P2548" s="17" t="s">
        <v>438</v>
      </c>
      <c r="Q2548">
        <v>0</v>
      </c>
      <c r="R2548" s="17" t="s">
        <v>1083</v>
      </c>
      <c r="S2548" s="17" t="s">
        <v>440</v>
      </c>
      <c r="T2548" s="17" t="s">
        <v>438</v>
      </c>
      <c r="U2548">
        <v>2</v>
      </c>
      <c r="V2548">
        <v>2021</v>
      </c>
      <c r="W2548" s="17" t="s">
        <v>5749</v>
      </c>
      <c r="X2548" s="17" t="s">
        <v>1085</v>
      </c>
      <c r="Y2548">
        <v>1</v>
      </c>
      <c r="Z2548" s="17" t="s">
        <v>443</v>
      </c>
      <c r="AA2548" s="17" t="s">
        <v>443</v>
      </c>
      <c r="AB2548" s="17" t="s">
        <v>444</v>
      </c>
      <c r="AC2548">
        <v>0</v>
      </c>
      <c r="AD2548">
        <v>0</v>
      </c>
      <c r="AE2548">
        <v>0</v>
      </c>
      <c r="AF2548">
        <v>2022</v>
      </c>
      <c r="AG2548" s="1">
        <v>44562</v>
      </c>
      <c r="AH2548" s="1">
        <v>44773</v>
      </c>
      <c r="AI2548" s="1">
        <v>44785</v>
      </c>
      <c r="AJ2548" s="17" t="s">
        <v>34</v>
      </c>
      <c r="AK2548" s="17" t="s">
        <v>35</v>
      </c>
      <c r="AL2548" s="17" t="s">
        <v>10388</v>
      </c>
      <c r="AM2548" s="17">
        <f>MONTH(EMPENHO[[#This Row],[data_empenho]])</f>
        <v>3</v>
      </c>
    </row>
    <row r="2549" spans="1:39" x14ac:dyDescent="0.25">
      <c r="A2549">
        <v>10</v>
      </c>
      <c r="B2549">
        <v>1002</v>
      </c>
      <c r="C2549">
        <v>20</v>
      </c>
      <c r="D2549">
        <v>608</v>
      </c>
      <c r="E2549">
        <v>4</v>
      </c>
      <c r="F2549">
        <v>0</v>
      </c>
      <c r="G2549">
        <v>2056</v>
      </c>
      <c r="H2549" s="17" t="s">
        <v>478</v>
      </c>
      <c r="I2549">
        <v>1</v>
      </c>
      <c r="J2549">
        <v>0</v>
      </c>
      <c r="K2549" s="17" t="s">
        <v>5778</v>
      </c>
      <c r="L2549" s="1">
        <v>44651</v>
      </c>
      <c r="M2549">
        <v>4476</v>
      </c>
      <c r="N2549" s="17" t="s">
        <v>437</v>
      </c>
      <c r="O2549">
        <v>8264</v>
      </c>
      <c r="P2549" s="17" t="s">
        <v>438</v>
      </c>
      <c r="Q2549">
        <v>0</v>
      </c>
      <c r="R2549" s="17" t="s">
        <v>480</v>
      </c>
      <c r="S2549" s="17" t="s">
        <v>653</v>
      </c>
      <c r="T2549" s="17" t="s">
        <v>438</v>
      </c>
      <c r="U2549">
        <v>56</v>
      </c>
      <c r="V2549">
        <v>2021</v>
      </c>
      <c r="W2549" s="17" t="s">
        <v>5779</v>
      </c>
      <c r="X2549" s="17" t="s">
        <v>482</v>
      </c>
      <c r="Y2549">
        <v>7</v>
      </c>
      <c r="Z2549" s="17" t="s">
        <v>443</v>
      </c>
      <c r="AA2549" s="17" t="s">
        <v>443</v>
      </c>
      <c r="AB2549" s="17" t="s">
        <v>444</v>
      </c>
      <c r="AC2549">
        <v>0</v>
      </c>
      <c r="AD2549">
        <v>0</v>
      </c>
      <c r="AE2549">
        <v>0</v>
      </c>
      <c r="AF2549">
        <v>2022</v>
      </c>
      <c r="AG2549" s="1">
        <v>44562</v>
      </c>
      <c r="AH2549" s="1">
        <v>44773</v>
      </c>
      <c r="AI2549" s="1">
        <v>44785</v>
      </c>
      <c r="AJ2549" s="17" t="s">
        <v>34</v>
      </c>
      <c r="AK2549" s="17" t="s">
        <v>35</v>
      </c>
      <c r="AL2549" s="17" t="s">
        <v>10388</v>
      </c>
      <c r="AM2549" s="17">
        <f>MONTH(EMPENHO[[#This Row],[data_empenho]])</f>
        <v>3</v>
      </c>
    </row>
    <row r="2550" spans="1:39" x14ac:dyDescent="0.25">
      <c r="A2550">
        <v>8</v>
      </c>
      <c r="B2550">
        <v>801</v>
      </c>
      <c r="C2550">
        <v>10</v>
      </c>
      <c r="D2550">
        <v>301</v>
      </c>
      <c r="E2550">
        <v>6</v>
      </c>
      <c r="F2550">
        <v>0</v>
      </c>
      <c r="G2550">
        <v>2105</v>
      </c>
      <c r="H2550" s="17" t="s">
        <v>445</v>
      </c>
      <c r="I2550">
        <v>40</v>
      </c>
      <c r="J2550">
        <v>0</v>
      </c>
      <c r="K2550" s="17" t="s">
        <v>5780</v>
      </c>
      <c r="L2550" s="1">
        <v>44651</v>
      </c>
      <c r="M2550">
        <v>47.5</v>
      </c>
      <c r="N2550" s="17" t="s">
        <v>437</v>
      </c>
      <c r="O2550">
        <v>4876</v>
      </c>
      <c r="P2550" s="17" t="s">
        <v>438</v>
      </c>
      <c r="Q2550">
        <v>0</v>
      </c>
      <c r="R2550" s="17" t="s">
        <v>439</v>
      </c>
      <c r="S2550" s="17" t="s">
        <v>440</v>
      </c>
      <c r="T2550" s="17" t="s">
        <v>438</v>
      </c>
      <c r="U2550">
        <v>0</v>
      </c>
      <c r="V2550">
        <v>0</v>
      </c>
      <c r="W2550" s="17" t="s">
        <v>5781</v>
      </c>
      <c r="X2550" s="17" t="s">
        <v>442</v>
      </c>
      <c r="Y2550">
        <v>0</v>
      </c>
      <c r="Z2550" s="17" t="s">
        <v>486</v>
      </c>
      <c r="AA2550" s="17" t="s">
        <v>443</v>
      </c>
      <c r="AB2550" s="17" t="s">
        <v>444</v>
      </c>
      <c r="AC2550">
        <v>0</v>
      </c>
      <c r="AD2550">
        <v>0</v>
      </c>
      <c r="AE2550">
        <v>0</v>
      </c>
      <c r="AF2550">
        <v>2022</v>
      </c>
      <c r="AG2550" s="1">
        <v>44562</v>
      </c>
      <c r="AH2550" s="1">
        <v>44773</v>
      </c>
      <c r="AI2550" s="1">
        <v>44785</v>
      </c>
      <c r="AJ2550" s="17" t="s">
        <v>34</v>
      </c>
      <c r="AK2550" s="17" t="s">
        <v>35</v>
      </c>
      <c r="AL2550" s="17" t="s">
        <v>10388</v>
      </c>
      <c r="AM2550" s="17">
        <f>MONTH(EMPENHO[[#This Row],[data_empenho]])</f>
        <v>3</v>
      </c>
    </row>
    <row r="2551" spans="1:39" x14ac:dyDescent="0.25">
      <c r="A2551">
        <v>8</v>
      </c>
      <c r="B2551">
        <v>801</v>
      </c>
      <c r="C2551">
        <v>10</v>
      </c>
      <c r="D2551">
        <v>301</v>
      </c>
      <c r="E2551">
        <v>6</v>
      </c>
      <c r="F2551">
        <v>0</v>
      </c>
      <c r="G2551">
        <v>2105</v>
      </c>
      <c r="H2551" s="17" t="s">
        <v>445</v>
      </c>
      <c r="I2551">
        <v>40</v>
      </c>
      <c r="J2551">
        <v>0</v>
      </c>
      <c r="K2551" s="17" t="s">
        <v>5782</v>
      </c>
      <c r="L2551" s="1">
        <v>44651</v>
      </c>
      <c r="M2551">
        <v>155</v>
      </c>
      <c r="N2551" s="17" t="s">
        <v>437</v>
      </c>
      <c r="O2551">
        <v>6885</v>
      </c>
      <c r="P2551" s="17" t="s">
        <v>438</v>
      </c>
      <c r="Q2551">
        <v>0</v>
      </c>
      <c r="R2551" s="17" t="s">
        <v>439</v>
      </c>
      <c r="S2551" s="17" t="s">
        <v>440</v>
      </c>
      <c r="T2551" s="17" t="s">
        <v>438</v>
      </c>
      <c r="U2551">
        <v>0</v>
      </c>
      <c r="V2551">
        <v>0</v>
      </c>
      <c r="W2551" s="17" t="s">
        <v>5783</v>
      </c>
      <c r="X2551" s="17" t="s">
        <v>442</v>
      </c>
      <c r="Y2551">
        <v>0</v>
      </c>
      <c r="Z2551" s="17" t="s">
        <v>486</v>
      </c>
      <c r="AA2551" s="17" t="s">
        <v>443</v>
      </c>
      <c r="AB2551" s="17" t="s">
        <v>444</v>
      </c>
      <c r="AC2551">
        <v>0</v>
      </c>
      <c r="AD2551">
        <v>0</v>
      </c>
      <c r="AE2551">
        <v>0</v>
      </c>
      <c r="AF2551">
        <v>2022</v>
      </c>
      <c r="AG2551" s="1">
        <v>44562</v>
      </c>
      <c r="AH2551" s="1">
        <v>44773</v>
      </c>
      <c r="AI2551" s="1">
        <v>44785</v>
      </c>
      <c r="AJ2551" s="17" t="s">
        <v>34</v>
      </c>
      <c r="AK2551" s="17" t="s">
        <v>35</v>
      </c>
      <c r="AL2551" s="17" t="s">
        <v>10388</v>
      </c>
      <c r="AM2551" s="17">
        <f>MONTH(EMPENHO[[#This Row],[data_empenho]])</f>
        <v>3</v>
      </c>
    </row>
    <row r="2552" spans="1:39" x14ac:dyDescent="0.25">
      <c r="A2552">
        <v>5</v>
      </c>
      <c r="B2552">
        <v>502</v>
      </c>
      <c r="C2552">
        <v>12</v>
      </c>
      <c r="D2552">
        <v>128</v>
      </c>
      <c r="E2552">
        <v>2</v>
      </c>
      <c r="F2552">
        <v>0</v>
      </c>
      <c r="G2552">
        <v>2023</v>
      </c>
      <c r="H2552" s="17" t="s">
        <v>445</v>
      </c>
      <c r="I2552">
        <v>20</v>
      </c>
      <c r="J2552">
        <v>0</v>
      </c>
      <c r="K2552" s="17" t="s">
        <v>5784</v>
      </c>
      <c r="L2552" s="1">
        <v>44651</v>
      </c>
      <c r="M2552">
        <v>47.5</v>
      </c>
      <c r="N2552" s="17" t="s">
        <v>437</v>
      </c>
      <c r="O2552">
        <v>4908</v>
      </c>
      <c r="P2552" s="17" t="s">
        <v>438</v>
      </c>
      <c r="Q2552">
        <v>0</v>
      </c>
      <c r="R2552" s="17" t="s">
        <v>439</v>
      </c>
      <c r="S2552" s="17" t="s">
        <v>440</v>
      </c>
      <c r="T2552" s="17" t="s">
        <v>438</v>
      </c>
      <c r="U2552">
        <v>0</v>
      </c>
      <c r="V2552">
        <v>0</v>
      </c>
      <c r="W2552" s="17" t="s">
        <v>5785</v>
      </c>
      <c r="X2552" s="17" t="s">
        <v>442</v>
      </c>
      <c r="Y2552">
        <v>0</v>
      </c>
      <c r="Z2552" s="17" t="s">
        <v>486</v>
      </c>
      <c r="AA2552" s="17" t="s">
        <v>443</v>
      </c>
      <c r="AB2552" s="17" t="s">
        <v>444</v>
      </c>
      <c r="AC2552">
        <v>0</v>
      </c>
      <c r="AD2552">
        <v>0</v>
      </c>
      <c r="AE2552">
        <v>0</v>
      </c>
      <c r="AF2552">
        <v>2022</v>
      </c>
      <c r="AG2552" s="1">
        <v>44562</v>
      </c>
      <c r="AH2552" s="1">
        <v>44773</v>
      </c>
      <c r="AI2552" s="1">
        <v>44785</v>
      </c>
      <c r="AJ2552" s="17" t="s">
        <v>34</v>
      </c>
      <c r="AK2552" s="17" t="s">
        <v>35</v>
      </c>
      <c r="AL2552" s="17" t="s">
        <v>10388</v>
      </c>
      <c r="AM2552" s="17">
        <f>MONTH(EMPENHO[[#This Row],[data_empenho]])</f>
        <v>3</v>
      </c>
    </row>
    <row r="2553" spans="1:39" x14ac:dyDescent="0.25">
      <c r="A2553">
        <v>5</v>
      </c>
      <c r="B2553">
        <v>502</v>
      </c>
      <c r="C2553">
        <v>12</v>
      </c>
      <c r="D2553">
        <v>128</v>
      </c>
      <c r="E2553">
        <v>2</v>
      </c>
      <c r="F2553">
        <v>0</v>
      </c>
      <c r="G2553">
        <v>2023</v>
      </c>
      <c r="H2553" s="17" t="s">
        <v>445</v>
      </c>
      <c r="I2553">
        <v>20</v>
      </c>
      <c r="J2553">
        <v>0</v>
      </c>
      <c r="K2553" s="17" t="s">
        <v>5786</v>
      </c>
      <c r="L2553" s="1">
        <v>44651</v>
      </c>
      <c r="M2553">
        <v>47.5</v>
      </c>
      <c r="N2553" s="17" t="s">
        <v>437</v>
      </c>
      <c r="O2553">
        <v>3663</v>
      </c>
      <c r="P2553" s="17" t="s">
        <v>438</v>
      </c>
      <c r="Q2553">
        <v>0</v>
      </c>
      <c r="R2553" s="17" t="s">
        <v>439</v>
      </c>
      <c r="S2553" s="17" t="s">
        <v>440</v>
      </c>
      <c r="T2553" s="17" t="s">
        <v>438</v>
      </c>
      <c r="U2553">
        <v>0</v>
      </c>
      <c r="V2553">
        <v>0</v>
      </c>
      <c r="W2553" s="17" t="s">
        <v>5787</v>
      </c>
      <c r="X2553" s="17" t="s">
        <v>442</v>
      </c>
      <c r="Y2553">
        <v>0</v>
      </c>
      <c r="Z2553" s="17" t="s">
        <v>486</v>
      </c>
      <c r="AA2553" s="17" t="s">
        <v>443</v>
      </c>
      <c r="AB2553" s="17" t="s">
        <v>444</v>
      </c>
      <c r="AC2553">
        <v>0</v>
      </c>
      <c r="AD2553">
        <v>0</v>
      </c>
      <c r="AE2553">
        <v>0</v>
      </c>
      <c r="AF2553">
        <v>2022</v>
      </c>
      <c r="AG2553" s="1">
        <v>44562</v>
      </c>
      <c r="AH2553" s="1">
        <v>44773</v>
      </c>
      <c r="AI2553" s="1">
        <v>44785</v>
      </c>
      <c r="AJ2553" s="17" t="s">
        <v>34</v>
      </c>
      <c r="AK2553" s="17" t="s">
        <v>35</v>
      </c>
      <c r="AL2553" s="17" t="s">
        <v>10388</v>
      </c>
      <c r="AM2553" s="17">
        <f>MONTH(EMPENHO[[#This Row],[data_empenho]])</f>
        <v>3</v>
      </c>
    </row>
    <row r="2554" spans="1:39" x14ac:dyDescent="0.25">
      <c r="A2554">
        <v>5</v>
      </c>
      <c r="B2554">
        <v>502</v>
      </c>
      <c r="C2554">
        <v>12</v>
      </c>
      <c r="D2554">
        <v>128</v>
      </c>
      <c r="E2554">
        <v>2</v>
      </c>
      <c r="F2554">
        <v>0</v>
      </c>
      <c r="G2554">
        <v>2023</v>
      </c>
      <c r="H2554" s="17" t="s">
        <v>445</v>
      </c>
      <c r="I2554">
        <v>20</v>
      </c>
      <c r="J2554">
        <v>0</v>
      </c>
      <c r="K2554" s="17" t="s">
        <v>5788</v>
      </c>
      <c r="L2554" s="1">
        <v>44651</v>
      </c>
      <c r="M2554">
        <v>47.5</v>
      </c>
      <c r="N2554" s="17" t="s">
        <v>437</v>
      </c>
      <c r="O2554">
        <v>8152</v>
      </c>
      <c r="P2554" s="17" t="s">
        <v>438</v>
      </c>
      <c r="Q2554">
        <v>0</v>
      </c>
      <c r="R2554" s="17" t="s">
        <v>439</v>
      </c>
      <c r="S2554" s="17" t="s">
        <v>440</v>
      </c>
      <c r="T2554" s="17" t="s">
        <v>438</v>
      </c>
      <c r="U2554">
        <v>0</v>
      </c>
      <c r="V2554">
        <v>0</v>
      </c>
      <c r="W2554" s="17" t="s">
        <v>5789</v>
      </c>
      <c r="X2554" s="17" t="s">
        <v>442</v>
      </c>
      <c r="Y2554">
        <v>0</v>
      </c>
      <c r="Z2554" s="17" t="s">
        <v>486</v>
      </c>
      <c r="AA2554" s="17" t="s">
        <v>443</v>
      </c>
      <c r="AB2554" s="17" t="s">
        <v>444</v>
      </c>
      <c r="AC2554">
        <v>0</v>
      </c>
      <c r="AD2554">
        <v>0</v>
      </c>
      <c r="AE2554">
        <v>0</v>
      </c>
      <c r="AF2554">
        <v>2022</v>
      </c>
      <c r="AG2554" s="1">
        <v>44562</v>
      </c>
      <c r="AH2554" s="1">
        <v>44773</v>
      </c>
      <c r="AI2554" s="1">
        <v>44785</v>
      </c>
      <c r="AJ2554" s="17" t="s">
        <v>34</v>
      </c>
      <c r="AK2554" s="17" t="s">
        <v>35</v>
      </c>
      <c r="AL2554" s="17" t="s">
        <v>10388</v>
      </c>
      <c r="AM2554" s="17">
        <f>MONTH(EMPENHO[[#This Row],[data_empenho]])</f>
        <v>3</v>
      </c>
    </row>
    <row r="2555" spans="1:39" x14ac:dyDescent="0.25">
      <c r="A2555">
        <v>5</v>
      </c>
      <c r="B2555">
        <v>502</v>
      </c>
      <c r="C2555">
        <v>12</v>
      </c>
      <c r="D2555">
        <v>128</v>
      </c>
      <c r="E2555">
        <v>2</v>
      </c>
      <c r="F2555">
        <v>0</v>
      </c>
      <c r="G2555">
        <v>2023</v>
      </c>
      <c r="H2555" s="17" t="s">
        <v>445</v>
      </c>
      <c r="I2555">
        <v>20</v>
      </c>
      <c r="J2555">
        <v>0</v>
      </c>
      <c r="K2555" s="17" t="s">
        <v>5790</v>
      </c>
      <c r="L2555" s="1">
        <v>44651</v>
      </c>
      <c r="M2555">
        <v>47.5</v>
      </c>
      <c r="N2555" s="17" t="s">
        <v>437</v>
      </c>
      <c r="O2555">
        <v>7038</v>
      </c>
      <c r="P2555" s="17" t="s">
        <v>438</v>
      </c>
      <c r="Q2555">
        <v>0</v>
      </c>
      <c r="R2555" s="17" t="s">
        <v>439</v>
      </c>
      <c r="S2555" s="17" t="s">
        <v>440</v>
      </c>
      <c r="T2555" s="17" t="s">
        <v>438</v>
      </c>
      <c r="U2555">
        <v>0</v>
      </c>
      <c r="V2555">
        <v>0</v>
      </c>
      <c r="W2555" s="17" t="s">
        <v>5791</v>
      </c>
      <c r="X2555" s="17" t="s">
        <v>442</v>
      </c>
      <c r="Y2555">
        <v>0</v>
      </c>
      <c r="Z2555" s="17" t="s">
        <v>486</v>
      </c>
      <c r="AA2555" s="17" t="s">
        <v>443</v>
      </c>
      <c r="AB2555" s="17" t="s">
        <v>444</v>
      </c>
      <c r="AC2555">
        <v>0</v>
      </c>
      <c r="AD2555">
        <v>0</v>
      </c>
      <c r="AE2555">
        <v>0</v>
      </c>
      <c r="AF2555">
        <v>2022</v>
      </c>
      <c r="AG2555" s="1">
        <v>44562</v>
      </c>
      <c r="AH2555" s="1">
        <v>44773</v>
      </c>
      <c r="AI2555" s="1">
        <v>44785</v>
      </c>
      <c r="AJ2555" s="17" t="s">
        <v>34</v>
      </c>
      <c r="AK2555" s="17" t="s">
        <v>35</v>
      </c>
      <c r="AL2555" s="17" t="s">
        <v>10388</v>
      </c>
      <c r="AM2555" s="17">
        <f>MONTH(EMPENHO[[#This Row],[data_empenho]])</f>
        <v>3</v>
      </c>
    </row>
    <row r="2556" spans="1:39" x14ac:dyDescent="0.25">
      <c r="A2556">
        <v>5</v>
      </c>
      <c r="B2556">
        <v>502</v>
      </c>
      <c r="C2556">
        <v>12</v>
      </c>
      <c r="D2556">
        <v>128</v>
      </c>
      <c r="E2556">
        <v>2</v>
      </c>
      <c r="F2556">
        <v>0</v>
      </c>
      <c r="G2556">
        <v>2023</v>
      </c>
      <c r="H2556" s="17" t="s">
        <v>445</v>
      </c>
      <c r="I2556">
        <v>20</v>
      </c>
      <c r="J2556">
        <v>0</v>
      </c>
      <c r="K2556" s="17" t="s">
        <v>5792</v>
      </c>
      <c r="L2556" s="1">
        <v>44651</v>
      </c>
      <c r="M2556">
        <v>47.5</v>
      </c>
      <c r="N2556" s="17" t="s">
        <v>437</v>
      </c>
      <c r="O2556">
        <v>380</v>
      </c>
      <c r="P2556" s="17" t="s">
        <v>438</v>
      </c>
      <c r="Q2556">
        <v>0</v>
      </c>
      <c r="R2556" s="17" t="s">
        <v>439</v>
      </c>
      <c r="S2556" s="17" t="s">
        <v>440</v>
      </c>
      <c r="T2556" s="17" t="s">
        <v>438</v>
      </c>
      <c r="U2556">
        <v>0</v>
      </c>
      <c r="V2556">
        <v>0</v>
      </c>
      <c r="W2556" s="17" t="s">
        <v>5793</v>
      </c>
      <c r="X2556" s="17" t="s">
        <v>442</v>
      </c>
      <c r="Y2556">
        <v>0</v>
      </c>
      <c r="Z2556" s="17" t="s">
        <v>486</v>
      </c>
      <c r="AA2556" s="17" t="s">
        <v>443</v>
      </c>
      <c r="AB2556" s="17" t="s">
        <v>444</v>
      </c>
      <c r="AC2556">
        <v>0</v>
      </c>
      <c r="AD2556">
        <v>0</v>
      </c>
      <c r="AE2556">
        <v>0</v>
      </c>
      <c r="AF2556">
        <v>2022</v>
      </c>
      <c r="AG2556" s="1">
        <v>44562</v>
      </c>
      <c r="AH2556" s="1">
        <v>44773</v>
      </c>
      <c r="AI2556" s="1">
        <v>44785</v>
      </c>
      <c r="AJ2556" s="17" t="s">
        <v>34</v>
      </c>
      <c r="AK2556" s="17" t="s">
        <v>35</v>
      </c>
      <c r="AL2556" s="17" t="s">
        <v>10388</v>
      </c>
      <c r="AM2556" s="17">
        <f>MONTH(EMPENHO[[#This Row],[data_empenho]])</f>
        <v>3</v>
      </c>
    </row>
    <row r="2557" spans="1:39" x14ac:dyDescent="0.25">
      <c r="A2557">
        <v>4</v>
      </c>
      <c r="B2557">
        <v>401</v>
      </c>
      <c r="C2557">
        <v>4</v>
      </c>
      <c r="D2557">
        <v>123</v>
      </c>
      <c r="E2557">
        <v>1</v>
      </c>
      <c r="F2557">
        <v>0</v>
      </c>
      <c r="G2557">
        <v>2075</v>
      </c>
      <c r="H2557" s="17" t="s">
        <v>445</v>
      </c>
      <c r="I2557">
        <v>1</v>
      </c>
      <c r="J2557">
        <v>0</v>
      </c>
      <c r="K2557" s="17" t="s">
        <v>5794</v>
      </c>
      <c r="L2557" s="1">
        <v>44651</v>
      </c>
      <c r="M2557">
        <v>465</v>
      </c>
      <c r="N2557" s="17" t="s">
        <v>437</v>
      </c>
      <c r="O2557">
        <v>4506</v>
      </c>
      <c r="P2557" s="17" t="s">
        <v>438</v>
      </c>
      <c r="Q2557">
        <v>0</v>
      </c>
      <c r="R2557" s="17" t="s">
        <v>439</v>
      </c>
      <c r="S2557" s="17" t="s">
        <v>440</v>
      </c>
      <c r="T2557" s="17" t="s">
        <v>438</v>
      </c>
      <c r="U2557">
        <v>0</v>
      </c>
      <c r="V2557">
        <v>0</v>
      </c>
      <c r="W2557" s="17" t="s">
        <v>5795</v>
      </c>
      <c r="X2557" s="17" t="s">
        <v>442</v>
      </c>
      <c r="Y2557">
        <v>0</v>
      </c>
      <c r="Z2557" s="17" t="s">
        <v>486</v>
      </c>
      <c r="AA2557" s="17" t="s">
        <v>443</v>
      </c>
      <c r="AB2557" s="17" t="s">
        <v>444</v>
      </c>
      <c r="AC2557">
        <v>0</v>
      </c>
      <c r="AD2557">
        <v>0</v>
      </c>
      <c r="AE2557">
        <v>0</v>
      </c>
      <c r="AF2557">
        <v>2022</v>
      </c>
      <c r="AG2557" s="1">
        <v>44562</v>
      </c>
      <c r="AH2557" s="1">
        <v>44773</v>
      </c>
      <c r="AI2557" s="1">
        <v>44785</v>
      </c>
      <c r="AJ2557" s="17" t="s">
        <v>34</v>
      </c>
      <c r="AK2557" s="17" t="s">
        <v>35</v>
      </c>
      <c r="AL2557" s="17" t="s">
        <v>10388</v>
      </c>
      <c r="AM2557" s="17">
        <f>MONTH(EMPENHO[[#This Row],[data_empenho]])</f>
        <v>3</v>
      </c>
    </row>
    <row r="2558" spans="1:39" x14ac:dyDescent="0.25">
      <c r="A2558">
        <v>5</v>
      </c>
      <c r="B2558">
        <v>502</v>
      </c>
      <c r="C2558">
        <v>12</v>
      </c>
      <c r="D2558">
        <v>128</v>
      </c>
      <c r="E2558">
        <v>2</v>
      </c>
      <c r="F2558">
        <v>0</v>
      </c>
      <c r="G2558">
        <v>2023</v>
      </c>
      <c r="H2558" s="17" t="s">
        <v>445</v>
      </c>
      <c r="I2558">
        <v>20</v>
      </c>
      <c r="J2558">
        <v>0</v>
      </c>
      <c r="K2558" s="17" t="s">
        <v>5796</v>
      </c>
      <c r="L2558" s="1">
        <v>44651</v>
      </c>
      <c r="M2558">
        <v>47.5</v>
      </c>
      <c r="N2558" s="17" t="s">
        <v>437</v>
      </c>
      <c r="O2558">
        <v>8224</v>
      </c>
      <c r="P2558" s="17" t="s">
        <v>438</v>
      </c>
      <c r="Q2558">
        <v>0</v>
      </c>
      <c r="R2558" s="17" t="s">
        <v>439</v>
      </c>
      <c r="S2558" s="17" t="s">
        <v>440</v>
      </c>
      <c r="T2558" s="17" t="s">
        <v>438</v>
      </c>
      <c r="U2558">
        <v>0</v>
      </c>
      <c r="V2558">
        <v>0</v>
      </c>
      <c r="W2558" s="17" t="s">
        <v>5797</v>
      </c>
      <c r="X2558" s="17" t="s">
        <v>442</v>
      </c>
      <c r="Y2558">
        <v>0</v>
      </c>
      <c r="Z2558" s="17" t="s">
        <v>486</v>
      </c>
      <c r="AA2558" s="17" t="s">
        <v>443</v>
      </c>
      <c r="AB2558" s="17" t="s">
        <v>444</v>
      </c>
      <c r="AC2558">
        <v>0</v>
      </c>
      <c r="AD2558">
        <v>0</v>
      </c>
      <c r="AE2558">
        <v>0</v>
      </c>
      <c r="AF2558">
        <v>2022</v>
      </c>
      <c r="AG2558" s="1">
        <v>44562</v>
      </c>
      <c r="AH2558" s="1">
        <v>44773</v>
      </c>
      <c r="AI2558" s="1">
        <v>44785</v>
      </c>
      <c r="AJ2558" s="17" t="s">
        <v>34</v>
      </c>
      <c r="AK2558" s="17" t="s">
        <v>35</v>
      </c>
      <c r="AL2558" s="17" t="s">
        <v>10388</v>
      </c>
      <c r="AM2558" s="17">
        <f>MONTH(EMPENHO[[#This Row],[data_empenho]])</f>
        <v>3</v>
      </c>
    </row>
    <row r="2559" spans="1:39" x14ac:dyDescent="0.25">
      <c r="A2559">
        <v>5</v>
      </c>
      <c r="B2559">
        <v>502</v>
      </c>
      <c r="C2559">
        <v>12</v>
      </c>
      <c r="D2559">
        <v>128</v>
      </c>
      <c r="E2559">
        <v>2</v>
      </c>
      <c r="F2559">
        <v>0</v>
      </c>
      <c r="G2559">
        <v>2023</v>
      </c>
      <c r="H2559" s="17" t="s">
        <v>445</v>
      </c>
      <c r="I2559">
        <v>20</v>
      </c>
      <c r="J2559">
        <v>0</v>
      </c>
      <c r="K2559" s="17" t="s">
        <v>5798</v>
      </c>
      <c r="L2559" s="1">
        <v>44651</v>
      </c>
      <c r="M2559">
        <v>47.5</v>
      </c>
      <c r="N2559" s="17" t="s">
        <v>437</v>
      </c>
      <c r="O2559">
        <v>4440</v>
      </c>
      <c r="P2559" s="17" t="s">
        <v>438</v>
      </c>
      <c r="Q2559">
        <v>0</v>
      </c>
      <c r="R2559" s="17" t="s">
        <v>439</v>
      </c>
      <c r="S2559" s="17" t="s">
        <v>440</v>
      </c>
      <c r="T2559" s="17" t="s">
        <v>438</v>
      </c>
      <c r="U2559">
        <v>0</v>
      </c>
      <c r="V2559">
        <v>0</v>
      </c>
      <c r="W2559" s="17" t="s">
        <v>5799</v>
      </c>
      <c r="X2559" s="17" t="s">
        <v>442</v>
      </c>
      <c r="Y2559">
        <v>0</v>
      </c>
      <c r="Z2559" s="17" t="s">
        <v>486</v>
      </c>
      <c r="AA2559" s="17" t="s">
        <v>443</v>
      </c>
      <c r="AB2559" s="17" t="s">
        <v>444</v>
      </c>
      <c r="AC2559">
        <v>0</v>
      </c>
      <c r="AD2559">
        <v>0</v>
      </c>
      <c r="AE2559">
        <v>0</v>
      </c>
      <c r="AF2559">
        <v>2022</v>
      </c>
      <c r="AG2559" s="1">
        <v>44562</v>
      </c>
      <c r="AH2559" s="1">
        <v>44773</v>
      </c>
      <c r="AI2559" s="1">
        <v>44785</v>
      </c>
      <c r="AJ2559" s="17" t="s">
        <v>34</v>
      </c>
      <c r="AK2559" s="17" t="s">
        <v>35</v>
      </c>
      <c r="AL2559" s="17" t="s">
        <v>10388</v>
      </c>
      <c r="AM2559" s="17">
        <f>MONTH(EMPENHO[[#This Row],[data_empenho]])</f>
        <v>3</v>
      </c>
    </row>
    <row r="2560" spans="1:39" x14ac:dyDescent="0.25">
      <c r="A2560">
        <v>5</v>
      </c>
      <c r="B2560">
        <v>502</v>
      </c>
      <c r="C2560">
        <v>12</v>
      </c>
      <c r="D2560">
        <v>128</v>
      </c>
      <c r="E2560">
        <v>2</v>
      </c>
      <c r="F2560">
        <v>0</v>
      </c>
      <c r="G2560">
        <v>2023</v>
      </c>
      <c r="H2560" s="17" t="s">
        <v>445</v>
      </c>
      <c r="I2560">
        <v>20</v>
      </c>
      <c r="J2560">
        <v>0</v>
      </c>
      <c r="K2560" s="17" t="s">
        <v>5800</v>
      </c>
      <c r="L2560" s="1">
        <v>44651</v>
      </c>
      <c r="M2560">
        <v>47.5</v>
      </c>
      <c r="N2560" s="17" t="s">
        <v>437</v>
      </c>
      <c r="O2560">
        <v>4859</v>
      </c>
      <c r="P2560" s="17" t="s">
        <v>438</v>
      </c>
      <c r="Q2560">
        <v>0</v>
      </c>
      <c r="R2560" s="17" t="s">
        <v>439</v>
      </c>
      <c r="S2560" s="17" t="s">
        <v>440</v>
      </c>
      <c r="T2560" s="17" t="s">
        <v>438</v>
      </c>
      <c r="U2560">
        <v>0</v>
      </c>
      <c r="V2560">
        <v>0</v>
      </c>
      <c r="W2560" s="17" t="s">
        <v>5801</v>
      </c>
      <c r="X2560" s="17" t="s">
        <v>442</v>
      </c>
      <c r="Y2560">
        <v>0</v>
      </c>
      <c r="Z2560" s="17" t="s">
        <v>486</v>
      </c>
      <c r="AA2560" s="17" t="s">
        <v>443</v>
      </c>
      <c r="AB2560" s="17" t="s">
        <v>444</v>
      </c>
      <c r="AC2560">
        <v>0</v>
      </c>
      <c r="AD2560">
        <v>0</v>
      </c>
      <c r="AE2560">
        <v>0</v>
      </c>
      <c r="AF2560">
        <v>2022</v>
      </c>
      <c r="AG2560" s="1">
        <v>44562</v>
      </c>
      <c r="AH2560" s="1">
        <v>44773</v>
      </c>
      <c r="AI2560" s="1">
        <v>44785</v>
      </c>
      <c r="AJ2560" s="17" t="s">
        <v>34</v>
      </c>
      <c r="AK2560" s="17" t="s">
        <v>35</v>
      </c>
      <c r="AL2560" s="17" t="s">
        <v>10388</v>
      </c>
      <c r="AM2560" s="17">
        <f>MONTH(EMPENHO[[#This Row],[data_empenho]])</f>
        <v>3</v>
      </c>
    </row>
    <row r="2561" spans="1:39" x14ac:dyDescent="0.25">
      <c r="A2561">
        <v>5</v>
      </c>
      <c r="B2561">
        <v>502</v>
      </c>
      <c r="C2561">
        <v>12</v>
      </c>
      <c r="D2561">
        <v>128</v>
      </c>
      <c r="E2561">
        <v>2</v>
      </c>
      <c r="F2561">
        <v>0</v>
      </c>
      <c r="G2561">
        <v>2023</v>
      </c>
      <c r="H2561" s="17" t="s">
        <v>445</v>
      </c>
      <c r="I2561">
        <v>20</v>
      </c>
      <c r="J2561">
        <v>0</v>
      </c>
      <c r="K2561" s="17" t="s">
        <v>5802</v>
      </c>
      <c r="L2561" s="1">
        <v>44651</v>
      </c>
      <c r="M2561">
        <v>47.5</v>
      </c>
      <c r="N2561" s="17" t="s">
        <v>437</v>
      </c>
      <c r="O2561">
        <v>8418</v>
      </c>
      <c r="P2561" s="17" t="s">
        <v>438</v>
      </c>
      <c r="Q2561">
        <v>0</v>
      </c>
      <c r="R2561" s="17" t="s">
        <v>439</v>
      </c>
      <c r="S2561" s="17" t="s">
        <v>440</v>
      </c>
      <c r="T2561" s="17" t="s">
        <v>438</v>
      </c>
      <c r="U2561">
        <v>0</v>
      </c>
      <c r="V2561">
        <v>0</v>
      </c>
      <c r="W2561" s="17" t="s">
        <v>5803</v>
      </c>
      <c r="X2561" s="17" t="s">
        <v>442</v>
      </c>
      <c r="Y2561">
        <v>0</v>
      </c>
      <c r="Z2561" s="17" t="s">
        <v>486</v>
      </c>
      <c r="AA2561" s="17" t="s">
        <v>443</v>
      </c>
      <c r="AB2561" s="17" t="s">
        <v>444</v>
      </c>
      <c r="AC2561">
        <v>0</v>
      </c>
      <c r="AD2561">
        <v>0</v>
      </c>
      <c r="AE2561">
        <v>0</v>
      </c>
      <c r="AF2561">
        <v>2022</v>
      </c>
      <c r="AG2561" s="1">
        <v>44562</v>
      </c>
      <c r="AH2561" s="1">
        <v>44773</v>
      </c>
      <c r="AI2561" s="1">
        <v>44785</v>
      </c>
      <c r="AJ2561" s="17" t="s">
        <v>34</v>
      </c>
      <c r="AK2561" s="17" t="s">
        <v>35</v>
      </c>
      <c r="AL2561" s="17" t="s">
        <v>10388</v>
      </c>
      <c r="AM2561" s="17">
        <f>MONTH(EMPENHO[[#This Row],[data_empenho]])</f>
        <v>3</v>
      </c>
    </row>
    <row r="2562" spans="1:39" x14ac:dyDescent="0.25">
      <c r="A2562">
        <v>5</v>
      </c>
      <c r="B2562">
        <v>502</v>
      </c>
      <c r="C2562">
        <v>12</v>
      </c>
      <c r="D2562">
        <v>128</v>
      </c>
      <c r="E2562">
        <v>2</v>
      </c>
      <c r="F2562">
        <v>0</v>
      </c>
      <c r="G2562">
        <v>2023</v>
      </c>
      <c r="H2562" s="17" t="s">
        <v>445</v>
      </c>
      <c r="I2562">
        <v>20</v>
      </c>
      <c r="J2562">
        <v>0</v>
      </c>
      <c r="K2562" s="17" t="s">
        <v>5804</v>
      </c>
      <c r="L2562" s="1">
        <v>44651</v>
      </c>
      <c r="M2562">
        <v>47.5</v>
      </c>
      <c r="N2562" s="17" t="s">
        <v>437</v>
      </c>
      <c r="O2562">
        <v>7227</v>
      </c>
      <c r="P2562" s="17" t="s">
        <v>438</v>
      </c>
      <c r="Q2562">
        <v>0</v>
      </c>
      <c r="R2562" s="17" t="s">
        <v>439</v>
      </c>
      <c r="S2562" s="17" t="s">
        <v>440</v>
      </c>
      <c r="T2562" s="17" t="s">
        <v>438</v>
      </c>
      <c r="U2562">
        <v>0</v>
      </c>
      <c r="V2562">
        <v>0</v>
      </c>
      <c r="W2562" s="17" t="s">
        <v>5805</v>
      </c>
      <c r="X2562" s="17" t="s">
        <v>442</v>
      </c>
      <c r="Y2562">
        <v>0</v>
      </c>
      <c r="Z2562" s="17" t="s">
        <v>486</v>
      </c>
      <c r="AA2562" s="17" t="s">
        <v>443</v>
      </c>
      <c r="AB2562" s="17" t="s">
        <v>444</v>
      </c>
      <c r="AC2562">
        <v>0</v>
      </c>
      <c r="AD2562">
        <v>0</v>
      </c>
      <c r="AE2562">
        <v>0</v>
      </c>
      <c r="AF2562">
        <v>2022</v>
      </c>
      <c r="AG2562" s="1">
        <v>44562</v>
      </c>
      <c r="AH2562" s="1">
        <v>44773</v>
      </c>
      <c r="AI2562" s="1">
        <v>44785</v>
      </c>
      <c r="AJ2562" s="17" t="s">
        <v>34</v>
      </c>
      <c r="AK2562" s="17" t="s">
        <v>35</v>
      </c>
      <c r="AL2562" s="17" t="s">
        <v>10388</v>
      </c>
      <c r="AM2562" s="17">
        <f>MONTH(EMPENHO[[#This Row],[data_empenho]])</f>
        <v>3</v>
      </c>
    </row>
    <row r="2563" spans="1:39" x14ac:dyDescent="0.25">
      <c r="A2563">
        <v>5</v>
      </c>
      <c r="B2563">
        <v>502</v>
      </c>
      <c r="C2563">
        <v>12</v>
      </c>
      <c r="D2563">
        <v>128</v>
      </c>
      <c r="E2563">
        <v>2</v>
      </c>
      <c r="F2563">
        <v>0</v>
      </c>
      <c r="G2563">
        <v>2023</v>
      </c>
      <c r="H2563" s="17" t="s">
        <v>445</v>
      </c>
      <c r="I2563">
        <v>20</v>
      </c>
      <c r="J2563">
        <v>0</v>
      </c>
      <c r="K2563" s="17" t="s">
        <v>5806</v>
      </c>
      <c r="L2563" s="1">
        <v>44651</v>
      </c>
      <c r="M2563">
        <v>47.5</v>
      </c>
      <c r="N2563" s="17" t="s">
        <v>437</v>
      </c>
      <c r="O2563">
        <v>4672</v>
      </c>
      <c r="P2563" s="17" t="s">
        <v>438</v>
      </c>
      <c r="Q2563">
        <v>0</v>
      </c>
      <c r="R2563" s="17" t="s">
        <v>439</v>
      </c>
      <c r="S2563" s="17" t="s">
        <v>440</v>
      </c>
      <c r="T2563" s="17" t="s">
        <v>438</v>
      </c>
      <c r="U2563">
        <v>0</v>
      </c>
      <c r="V2563">
        <v>0</v>
      </c>
      <c r="W2563" s="17" t="s">
        <v>5807</v>
      </c>
      <c r="X2563" s="17" t="s">
        <v>442</v>
      </c>
      <c r="Y2563">
        <v>0</v>
      </c>
      <c r="Z2563" s="17" t="s">
        <v>486</v>
      </c>
      <c r="AA2563" s="17" t="s">
        <v>443</v>
      </c>
      <c r="AB2563" s="17" t="s">
        <v>444</v>
      </c>
      <c r="AC2563">
        <v>0</v>
      </c>
      <c r="AD2563">
        <v>0</v>
      </c>
      <c r="AE2563">
        <v>0</v>
      </c>
      <c r="AF2563">
        <v>2022</v>
      </c>
      <c r="AG2563" s="1">
        <v>44562</v>
      </c>
      <c r="AH2563" s="1">
        <v>44773</v>
      </c>
      <c r="AI2563" s="1">
        <v>44785</v>
      </c>
      <c r="AJ2563" s="17" t="s">
        <v>34</v>
      </c>
      <c r="AK2563" s="17" t="s">
        <v>35</v>
      </c>
      <c r="AL2563" s="17" t="s">
        <v>10388</v>
      </c>
      <c r="AM2563" s="17">
        <f>MONTH(EMPENHO[[#This Row],[data_empenho]])</f>
        <v>3</v>
      </c>
    </row>
    <row r="2564" spans="1:39" x14ac:dyDescent="0.25">
      <c r="A2564">
        <v>5</v>
      </c>
      <c r="B2564">
        <v>502</v>
      </c>
      <c r="C2564">
        <v>12</v>
      </c>
      <c r="D2564">
        <v>128</v>
      </c>
      <c r="E2564">
        <v>2</v>
      </c>
      <c r="F2564">
        <v>0</v>
      </c>
      <c r="G2564">
        <v>2023</v>
      </c>
      <c r="H2564" s="17" t="s">
        <v>445</v>
      </c>
      <c r="I2564">
        <v>20</v>
      </c>
      <c r="J2564">
        <v>0</v>
      </c>
      <c r="K2564" s="17" t="s">
        <v>5808</v>
      </c>
      <c r="L2564" s="1">
        <v>44651</v>
      </c>
      <c r="M2564">
        <v>47.5</v>
      </c>
      <c r="N2564" s="17" t="s">
        <v>437</v>
      </c>
      <c r="O2564">
        <v>3853</v>
      </c>
      <c r="P2564" s="17" t="s">
        <v>438</v>
      </c>
      <c r="Q2564">
        <v>0</v>
      </c>
      <c r="R2564" s="17" t="s">
        <v>439</v>
      </c>
      <c r="S2564" s="17" t="s">
        <v>440</v>
      </c>
      <c r="T2564" s="17" t="s">
        <v>438</v>
      </c>
      <c r="U2564">
        <v>0</v>
      </c>
      <c r="V2564">
        <v>0</v>
      </c>
      <c r="W2564" s="17" t="s">
        <v>5809</v>
      </c>
      <c r="X2564" s="17" t="s">
        <v>442</v>
      </c>
      <c r="Y2564">
        <v>0</v>
      </c>
      <c r="Z2564" s="17" t="s">
        <v>486</v>
      </c>
      <c r="AA2564" s="17" t="s">
        <v>443</v>
      </c>
      <c r="AB2564" s="17" t="s">
        <v>444</v>
      </c>
      <c r="AC2564">
        <v>0</v>
      </c>
      <c r="AD2564">
        <v>0</v>
      </c>
      <c r="AE2564">
        <v>0</v>
      </c>
      <c r="AF2564">
        <v>2022</v>
      </c>
      <c r="AG2564" s="1">
        <v>44562</v>
      </c>
      <c r="AH2564" s="1">
        <v>44773</v>
      </c>
      <c r="AI2564" s="1">
        <v>44785</v>
      </c>
      <c r="AJ2564" s="17" t="s">
        <v>34</v>
      </c>
      <c r="AK2564" s="17" t="s">
        <v>35</v>
      </c>
      <c r="AL2564" s="17" t="s">
        <v>10388</v>
      </c>
      <c r="AM2564" s="17">
        <f>MONTH(EMPENHO[[#This Row],[data_empenho]])</f>
        <v>3</v>
      </c>
    </row>
    <row r="2565" spans="1:39" x14ac:dyDescent="0.25">
      <c r="A2565">
        <v>5</v>
      </c>
      <c r="B2565">
        <v>502</v>
      </c>
      <c r="C2565">
        <v>12</v>
      </c>
      <c r="D2565">
        <v>128</v>
      </c>
      <c r="E2565">
        <v>2</v>
      </c>
      <c r="F2565">
        <v>0</v>
      </c>
      <c r="G2565">
        <v>2023</v>
      </c>
      <c r="H2565" s="17" t="s">
        <v>445</v>
      </c>
      <c r="I2565">
        <v>20</v>
      </c>
      <c r="J2565">
        <v>0</v>
      </c>
      <c r="K2565" s="17" t="s">
        <v>5810</v>
      </c>
      <c r="L2565" s="1">
        <v>44651</v>
      </c>
      <c r="M2565">
        <v>47.5</v>
      </c>
      <c r="N2565" s="17" t="s">
        <v>437</v>
      </c>
      <c r="O2565">
        <v>8419</v>
      </c>
      <c r="P2565" s="17" t="s">
        <v>438</v>
      </c>
      <c r="Q2565">
        <v>0</v>
      </c>
      <c r="R2565" s="17" t="s">
        <v>439</v>
      </c>
      <c r="S2565" s="17" t="s">
        <v>440</v>
      </c>
      <c r="T2565" s="17" t="s">
        <v>438</v>
      </c>
      <c r="U2565">
        <v>0</v>
      </c>
      <c r="V2565">
        <v>0</v>
      </c>
      <c r="W2565" s="17" t="s">
        <v>5811</v>
      </c>
      <c r="X2565" s="17" t="s">
        <v>442</v>
      </c>
      <c r="Y2565">
        <v>0</v>
      </c>
      <c r="Z2565" s="17" t="s">
        <v>486</v>
      </c>
      <c r="AA2565" s="17" t="s">
        <v>443</v>
      </c>
      <c r="AB2565" s="17" t="s">
        <v>444</v>
      </c>
      <c r="AC2565">
        <v>0</v>
      </c>
      <c r="AD2565">
        <v>0</v>
      </c>
      <c r="AE2565">
        <v>0</v>
      </c>
      <c r="AF2565">
        <v>2022</v>
      </c>
      <c r="AG2565" s="1">
        <v>44562</v>
      </c>
      <c r="AH2565" s="1">
        <v>44773</v>
      </c>
      <c r="AI2565" s="1">
        <v>44785</v>
      </c>
      <c r="AJ2565" s="17" t="s">
        <v>34</v>
      </c>
      <c r="AK2565" s="17" t="s">
        <v>35</v>
      </c>
      <c r="AL2565" s="17" t="s">
        <v>10388</v>
      </c>
      <c r="AM2565" s="17">
        <f>MONTH(EMPENHO[[#This Row],[data_empenho]])</f>
        <v>3</v>
      </c>
    </row>
    <row r="2566" spans="1:39" x14ac:dyDescent="0.25">
      <c r="A2566">
        <v>5</v>
      </c>
      <c r="B2566">
        <v>502</v>
      </c>
      <c r="C2566">
        <v>12</v>
      </c>
      <c r="D2566">
        <v>128</v>
      </c>
      <c r="E2566">
        <v>2</v>
      </c>
      <c r="F2566">
        <v>0</v>
      </c>
      <c r="G2566">
        <v>2023</v>
      </c>
      <c r="H2566" s="17" t="s">
        <v>445</v>
      </c>
      <c r="I2566">
        <v>20</v>
      </c>
      <c r="J2566">
        <v>0</v>
      </c>
      <c r="K2566" s="17" t="s">
        <v>5812</v>
      </c>
      <c r="L2566" s="1">
        <v>44651</v>
      </c>
      <c r="M2566">
        <v>47.5</v>
      </c>
      <c r="N2566" s="17" t="s">
        <v>437</v>
      </c>
      <c r="O2566">
        <v>8426</v>
      </c>
      <c r="P2566" s="17" t="s">
        <v>438</v>
      </c>
      <c r="Q2566">
        <v>0</v>
      </c>
      <c r="R2566" s="17" t="s">
        <v>439</v>
      </c>
      <c r="S2566" s="17" t="s">
        <v>440</v>
      </c>
      <c r="T2566" s="17" t="s">
        <v>438</v>
      </c>
      <c r="U2566">
        <v>0</v>
      </c>
      <c r="V2566">
        <v>0</v>
      </c>
      <c r="W2566" s="17" t="s">
        <v>5813</v>
      </c>
      <c r="X2566" s="17" t="s">
        <v>442</v>
      </c>
      <c r="Y2566">
        <v>0</v>
      </c>
      <c r="Z2566" s="17" t="s">
        <v>486</v>
      </c>
      <c r="AA2566" s="17" t="s">
        <v>443</v>
      </c>
      <c r="AB2566" s="17" t="s">
        <v>444</v>
      </c>
      <c r="AC2566">
        <v>0</v>
      </c>
      <c r="AD2566">
        <v>0</v>
      </c>
      <c r="AE2566">
        <v>0</v>
      </c>
      <c r="AF2566">
        <v>2022</v>
      </c>
      <c r="AG2566" s="1">
        <v>44562</v>
      </c>
      <c r="AH2566" s="1">
        <v>44773</v>
      </c>
      <c r="AI2566" s="1">
        <v>44785</v>
      </c>
      <c r="AJ2566" s="17" t="s">
        <v>34</v>
      </c>
      <c r="AK2566" s="17" t="s">
        <v>35</v>
      </c>
      <c r="AL2566" s="17" t="s">
        <v>10388</v>
      </c>
      <c r="AM2566" s="17">
        <f>MONTH(EMPENHO[[#This Row],[data_empenho]])</f>
        <v>3</v>
      </c>
    </row>
    <row r="2567" spans="1:39" x14ac:dyDescent="0.25">
      <c r="A2567">
        <v>5</v>
      </c>
      <c r="B2567">
        <v>502</v>
      </c>
      <c r="C2567">
        <v>12</v>
      </c>
      <c r="D2567">
        <v>128</v>
      </c>
      <c r="E2567">
        <v>2</v>
      </c>
      <c r="F2567">
        <v>0</v>
      </c>
      <c r="G2567">
        <v>2023</v>
      </c>
      <c r="H2567" s="17" t="s">
        <v>445</v>
      </c>
      <c r="I2567">
        <v>20</v>
      </c>
      <c r="J2567">
        <v>0</v>
      </c>
      <c r="K2567" s="17" t="s">
        <v>5814</v>
      </c>
      <c r="L2567" s="1">
        <v>44651</v>
      </c>
      <c r="M2567">
        <v>47.5</v>
      </c>
      <c r="N2567" s="17" t="s">
        <v>437</v>
      </c>
      <c r="O2567">
        <v>4858</v>
      </c>
      <c r="P2567" s="17" t="s">
        <v>438</v>
      </c>
      <c r="Q2567">
        <v>0</v>
      </c>
      <c r="R2567" s="17" t="s">
        <v>439</v>
      </c>
      <c r="S2567" s="17" t="s">
        <v>440</v>
      </c>
      <c r="T2567" s="17" t="s">
        <v>438</v>
      </c>
      <c r="U2567">
        <v>0</v>
      </c>
      <c r="V2567">
        <v>0</v>
      </c>
      <c r="W2567" s="17" t="s">
        <v>5815</v>
      </c>
      <c r="X2567" s="17" t="s">
        <v>442</v>
      </c>
      <c r="Y2567">
        <v>0</v>
      </c>
      <c r="Z2567" s="17" t="s">
        <v>486</v>
      </c>
      <c r="AA2567" s="17" t="s">
        <v>443</v>
      </c>
      <c r="AB2567" s="17" t="s">
        <v>444</v>
      </c>
      <c r="AC2567">
        <v>0</v>
      </c>
      <c r="AD2567">
        <v>0</v>
      </c>
      <c r="AE2567">
        <v>0</v>
      </c>
      <c r="AF2567">
        <v>2022</v>
      </c>
      <c r="AG2567" s="1">
        <v>44562</v>
      </c>
      <c r="AH2567" s="1">
        <v>44773</v>
      </c>
      <c r="AI2567" s="1">
        <v>44785</v>
      </c>
      <c r="AJ2567" s="17" t="s">
        <v>34</v>
      </c>
      <c r="AK2567" s="17" t="s">
        <v>35</v>
      </c>
      <c r="AL2567" s="17" t="s">
        <v>10388</v>
      </c>
      <c r="AM2567" s="17">
        <f>MONTH(EMPENHO[[#This Row],[data_empenho]])</f>
        <v>3</v>
      </c>
    </row>
    <row r="2568" spans="1:39" x14ac:dyDescent="0.25">
      <c r="A2568">
        <v>5</v>
      </c>
      <c r="B2568">
        <v>502</v>
      </c>
      <c r="C2568">
        <v>12</v>
      </c>
      <c r="D2568">
        <v>128</v>
      </c>
      <c r="E2568">
        <v>2</v>
      </c>
      <c r="F2568">
        <v>0</v>
      </c>
      <c r="G2568">
        <v>2023</v>
      </c>
      <c r="H2568" s="17" t="s">
        <v>445</v>
      </c>
      <c r="I2568">
        <v>20</v>
      </c>
      <c r="J2568">
        <v>0</v>
      </c>
      <c r="K2568" s="17" t="s">
        <v>5816</v>
      </c>
      <c r="L2568" s="1">
        <v>44651</v>
      </c>
      <c r="M2568">
        <v>47.5</v>
      </c>
      <c r="N2568" s="17" t="s">
        <v>437</v>
      </c>
      <c r="O2568">
        <v>4887</v>
      </c>
      <c r="P2568" s="17" t="s">
        <v>438</v>
      </c>
      <c r="Q2568">
        <v>0</v>
      </c>
      <c r="R2568" s="17" t="s">
        <v>439</v>
      </c>
      <c r="S2568" s="17" t="s">
        <v>440</v>
      </c>
      <c r="T2568" s="17" t="s">
        <v>438</v>
      </c>
      <c r="U2568">
        <v>0</v>
      </c>
      <c r="V2568">
        <v>0</v>
      </c>
      <c r="W2568" s="17" t="s">
        <v>5817</v>
      </c>
      <c r="X2568" s="17" t="s">
        <v>442</v>
      </c>
      <c r="Y2568">
        <v>0</v>
      </c>
      <c r="Z2568" s="17" t="s">
        <v>486</v>
      </c>
      <c r="AA2568" s="17" t="s">
        <v>443</v>
      </c>
      <c r="AB2568" s="17" t="s">
        <v>444</v>
      </c>
      <c r="AC2568">
        <v>0</v>
      </c>
      <c r="AD2568">
        <v>0</v>
      </c>
      <c r="AE2568">
        <v>0</v>
      </c>
      <c r="AF2568">
        <v>2022</v>
      </c>
      <c r="AG2568" s="1">
        <v>44562</v>
      </c>
      <c r="AH2568" s="1">
        <v>44773</v>
      </c>
      <c r="AI2568" s="1">
        <v>44785</v>
      </c>
      <c r="AJ2568" s="17" t="s">
        <v>34</v>
      </c>
      <c r="AK2568" s="17" t="s">
        <v>35</v>
      </c>
      <c r="AL2568" s="17" t="s">
        <v>10388</v>
      </c>
      <c r="AM2568" s="17">
        <f>MONTH(EMPENHO[[#This Row],[data_empenho]])</f>
        <v>3</v>
      </c>
    </row>
    <row r="2569" spans="1:39" x14ac:dyDescent="0.25">
      <c r="A2569">
        <v>5</v>
      </c>
      <c r="B2569">
        <v>502</v>
      </c>
      <c r="C2569">
        <v>12</v>
      </c>
      <c r="D2569">
        <v>128</v>
      </c>
      <c r="E2569">
        <v>2</v>
      </c>
      <c r="F2569">
        <v>0</v>
      </c>
      <c r="G2569">
        <v>2023</v>
      </c>
      <c r="H2569" s="17" t="s">
        <v>445</v>
      </c>
      <c r="I2569">
        <v>20</v>
      </c>
      <c r="J2569">
        <v>0</v>
      </c>
      <c r="K2569" s="17" t="s">
        <v>5818</v>
      </c>
      <c r="L2569" s="1">
        <v>44651</v>
      </c>
      <c r="M2569">
        <v>47.5</v>
      </c>
      <c r="N2569" s="17" t="s">
        <v>437</v>
      </c>
      <c r="O2569">
        <v>4510</v>
      </c>
      <c r="P2569" s="17" t="s">
        <v>438</v>
      </c>
      <c r="Q2569">
        <v>0</v>
      </c>
      <c r="R2569" s="17" t="s">
        <v>439</v>
      </c>
      <c r="S2569" s="17" t="s">
        <v>440</v>
      </c>
      <c r="T2569" s="17" t="s">
        <v>438</v>
      </c>
      <c r="U2569">
        <v>0</v>
      </c>
      <c r="V2569">
        <v>0</v>
      </c>
      <c r="W2569" s="17" t="s">
        <v>5819</v>
      </c>
      <c r="X2569" s="17" t="s">
        <v>442</v>
      </c>
      <c r="Y2569">
        <v>0</v>
      </c>
      <c r="Z2569" s="17" t="s">
        <v>486</v>
      </c>
      <c r="AA2569" s="17" t="s">
        <v>443</v>
      </c>
      <c r="AB2569" s="17" t="s">
        <v>444</v>
      </c>
      <c r="AC2569">
        <v>0</v>
      </c>
      <c r="AD2569">
        <v>0</v>
      </c>
      <c r="AE2569">
        <v>0</v>
      </c>
      <c r="AF2569">
        <v>2022</v>
      </c>
      <c r="AG2569" s="1">
        <v>44562</v>
      </c>
      <c r="AH2569" s="1">
        <v>44773</v>
      </c>
      <c r="AI2569" s="1">
        <v>44785</v>
      </c>
      <c r="AJ2569" s="17" t="s">
        <v>34</v>
      </c>
      <c r="AK2569" s="17" t="s">
        <v>35</v>
      </c>
      <c r="AL2569" s="17" t="s">
        <v>10388</v>
      </c>
      <c r="AM2569" s="17">
        <f>MONTH(EMPENHO[[#This Row],[data_empenho]])</f>
        <v>3</v>
      </c>
    </row>
    <row r="2570" spans="1:39" x14ac:dyDescent="0.25">
      <c r="A2570">
        <v>5</v>
      </c>
      <c r="B2570">
        <v>502</v>
      </c>
      <c r="C2570">
        <v>12</v>
      </c>
      <c r="D2570">
        <v>128</v>
      </c>
      <c r="E2570">
        <v>2</v>
      </c>
      <c r="F2570">
        <v>0</v>
      </c>
      <c r="G2570">
        <v>2023</v>
      </c>
      <c r="H2570" s="17" t="s">
        <v>445</v>
      </c>
      <c r="I2570">
        <v>20</v>
      </c>
      <c r="J2570">
        <v>0</v>
      </c>
      <c r="K2570" s="17" t="s">
        <v>5820</v>
      </c>
      <c r="L2570" s="1">
        <v>44651</v>
      </c>
      <c r="M2570">
        <v>47.5</v>
      </c>
      <c r="N2570" s="17" t="s">
        <v>437</v>
      </c>
      <c r="O2570">
        <v>8150</v>
      </c>
      <c r="P2570" s="17" t="s">
        <v>438</v>
      </c>
      <c r="Q2570">
        <v>0</v>
      </c>
      <c r="R2570" s="17" t="s">
        <v>439</v>
      </c>
      <c r="S2570" s="17" t="s">
        <v>440</v>
      </c>
      <c r="T2570" s="17" t="s">
        <v>438</v>
      </c>
      <c r="U2570">
        <v>0</v>
      </c>
      <c r="V2570">
        <v>0</v>
      </c>
      <c r="W2570" s="17" t="s">
        <v>5821</v>
      </c>
      <c r="X2570" s="17" t="s">
        <v>442</v>
      </c>
      <c r="Y2570">
        <v>0</v>
      </c>
      <c r="Z2570" s="17" t="s">
        <v>486</v>
      </c>
      <c r="AA2570" s="17" t="s">
        <v>443</v>
      </c>
      <c r="AB2570" s="17" t="s">
        <v>444</v>
      </c>
      <c r="AC2570">
        <v>0</v>
      </c>
      <c r="AD2570">
        <v>0</v>
      </c>
      <c r="AE2570">
        <v>0</v>
      </c>
      <c r="AF2570">
        <v>2022</v>
      </c>
      <c r="AG2570" s="1">
        <v>44562</v>
      </c>
      <c r="AH2570" s="1">
        <v>44773</v>
      </c>
      <c r="AI2570" s="1">
        <v>44785</v>
      </c>
      <c r="AJ2570" s="17" t="s">
        <v>34</v>
      </c>
      <c r="AK2570" s="17" t="s">
        <v>35</v>
      </c>
      <c r="AL2570" s="17" t="s">
        <v>10388</v>
      </c>
      <c r="AM2570" s="17">
        <f>MONTH(EMPENHO[[#This Row],[data_empenho]])</f>
        <v>3</v>
      </c>
    </row>
    <row r="2571" spans="1:39" x14ac:dyDescent="0.25">
      <c r="A2571">
        <v>5</v>
      </c>
      <c r="B2571">
        <v>502</v>
      </c>
      <c r="C2571">
        <v>12</v>
      </c>
      <c r="D2571">
        <v>128</v>
      </c>
      <c r="E2571">
        <v>2</v>
      </c>
      <c r="F2571">
        <v>0</v>
      </c>
      <c r="G2571">
        <v>2023</v>
      </c>
      <c r="H2571" s="17" t="s">
        <v>445</v>
      </c>
      <c r="I2571">
        <v>20</v>
      </c>
      <c r="J2571">
        <v>0</v>
      </c>
      <c r="K2571" s="17" t="s">
        <v>5822</v>
      </c>
      <c r="L2571" s="1">
        <v>44651</v>
      </c>
      <c r="M2571">
        <v>47.5</v>
      </c>
      <c r="N2571" s="17" t="s">
        <v>437</v>
      </c>
      <c r="O2571">
        <v>4888</v>
      </c>
      <c r="P2571" s="17" t="s">
        <v>438</v>
      </c>
      <c r="Q2571">
        <v>0</v>
      </c>
      <c r="R2571" s="17" t="s">
        <v>439</v>
      </c>
      <c r="S2571" s="17" t="s">
        <v>440</v>
      </c>
      <c r="T2571" s="17" t="s">
        <v>438</v>
      </c>
      <c r="U2571">
        <v>0</v>
      </c>
      <c r="V2571">
        <v>0</v>
      </c>
      <c r="W2571" s="17" t="s">
        <v>5823</v>
      </c>
      <c r="X2571" s="17" t="s">
        <v>442</v>
      </c>
      <c r="Y2571">
        <v>0</v>
      </c>
      <c r="Z2571" s="17" t="s">
        <v>486</v>
      </c>
      <c r="AA2571" s="17" t="s">
        <v>443</v>
      </c>
      <c r="AB2571" s="17" t="s">
        <v>444</v>
      </c>
      <c r="AC2571">
        <v>0</v>
      </c>
      <c r="AD2571">
        <v>0</v>
      </c>
      <c r="AE2571">
        <v>0</v>
      </c>
      <c r="AF2571">
        <v>2022</v>
      </c>
      <c r="AG2571" s="1">
        <v>44562</v>
      </c>
      <c r="AH2571" s="1">
        <v>44773</v>
      </c>
      <c r="AI2571" s="1">
        <v>44785</v>
      </c>
      <c r="AJ2571" s="17" t="s">
        <v>34</v>
      </c>
      <c r="AK2571" s="17" t="s">
        <v>35</v>
      </c>
      <c r="AL2571" s="17" t="s">
        <v>10388</v>
      </c>
      <c r="AM2571" s="17">
        <f>MONTH(EMPENHO[[#This Row],[data_empenho]])</f>
        <v>3</v>
      </c>
    </row>
    <row r="2572" spans="1:39" x14ac:dyDescent="0.25">
      <c r="A2572">
        <v>5</v>
      </c>
      <c r="B2572">
        <v>502</v>
      </c>
      <c r="C2572">
        <v>12</v>
      </c>
      <c r="D2572">
        <v>128</v>
      </c>
      <c r="E2572">
        <v>2</v>
      </c>
      <c r="F2572">
        <v>0</v>
      </c>
      <c r="G2572">
        <v>2023</v>
      </c>
      <c r="H2572" s="17" t="s">
        <v>445</v>
      </c>
      <c r="I2572">
        <v>20</v>
      </c>
      <c r="J2572">
        <v>0</v>
      </c>
      <c r="K2572" s="17" t="s">
        <v>5824</v>
      </c>
      <c r="L2572" s="1">
        <v>44651</v>
      </c>
      <c r="M2572">
        <v>47.5</v>
      </c>
      <c r="N2572" s="17" t="s">
        <v>437</v>
      </c>
      <c r="O2572">
        <v>8153</v>
      </c>
      <c r="P2572" s="17" t="s">
        <v>438</v>
      </c>
      <c r="Q2572">
        <v>0</v>
      </c>
      <c r="R2572" s="17" t="s">
        <v>439</v>
      </c>
      <c r="S2572" s="17" t="s">
        <v>440</v>
      </c>
      <c r="T2572" s="17" t="s">
        <v>438</v>
      </c>
      <c r="U2572">
        <v>0</v>
      </c>
      <c r="V2572">
        <v>0</v>
      </c>
      <c r="W2572" s="17" t="s">
        <v>5825</v>
      </c>
      <c r="X2572" s="17" t="s">
        <v>442</v>
      </c>
      <c r="Y2572">
        <v>0</v>
      </c>
      <c r="Z2572" s="17" t="s">
        <v>486</v>
      </c>
      <c r="AA2572" s="17" t="s">
        <v>443</v>
      </c>
      <c r="AB2572" s="17" t="s">
        <v>444</v>
      </c>
      <c r="AC2572">
        <v>0</v>
      </c>
      <c r="AD2572">
        <v>0</v>
      </c>
      <c r="AE2572">
        <v>0</v>
      </c>
      <c r="AF2572">
        <v>2022</v>
      </c>
      <c r="AG2572" s="1">
        <v>44562</v>
      </c>
      <c r="AH2572" s="1">
        <v>44773</v>
      </c>
      <c r="AI2572" s="1">
        <v>44785</v>
      </c>
      <c r="AJ2572" s="17" t="s">
        <v>34</v>
      </c>
      <c r="AK2572" s="17" t="s">
        <v>35</v>
      </c>
      <c r="AL2572" s="17" t="s">
        <v>10388</v>
      </c>
      <c r="AM2572" s="17">
        <f>MONTH(EMPENHO[[#This Row],[data_empenho]])</f>
        <v>3</v>
      </c>
    </row>
    <row r="2573" spans="1:39" x14ac:dyDescent="0.25">
      <c r="A2573">
        <v>9</v>
      </c>
      <c r="B2573">
        <v>902</v>
      </c>
      <c r="C2573">
        <v>8</v>
      </c>
      <c r="D2573">
        <v>243</v>
      </c>
      <c r="E2573">
        <v>11</v>
      </c>
      <c r="F2573">
        <v>0</v>
      </c>
      <c r="G2573">
        <v>2014</v>
      </c>
      <c r="H2573" s="17" t="s">
        <v>981</v>
      </c>
      <c r="I2573">
        <v>1</v>
      </c>
      <c r="J2573">
        <v>0</v>
      </c>
      <c r="K2573" s="17" t="s">
        <v>5966</v>
      </c>
      <c r="L2573" s="1">
        <v>44652</v>
      </c>
      <c r="M2573">
        <v>367.5</v>
      </c>
      <c r="N2573" s="17" t="s">
        <v>437</v>
      </c>
      <c r="O2573">
        <v>678</v>
      </c>
      <c r="P2573" s="17" t="s">
        <v>438</v>
      </c>
      <c r="Q2573">
        <v>0</v>
      </c>
      <c r="R2573" s="17" t="s">
        <v>480</v>
      </c>
      <c r="S2573" s="17" t="s">
        <v>653</v>
      </c>
      <c r="T2573" s="17" t="s">
        <v>438</v>
      </c>
      <c r="U2573">
        <v>19</v>
      </c>
      <c r="V2573">
        <v>2021</v>
      </c>
      <c r="W2573" s="17" t="s">
        <v>5967</v>
      </c>
      <c r="X2573" s="17" t="s">
        <v>482</v>
      </c>
      <c r="Y2573">
        <v>7</v>
      </c>
      <c r="Z2573" s="17" t="s">
        <v>443</v>
      </c>
      <c r="AA2573" s="17" t="s">
        <v>443</v>
      </c>
      <c r="AB2573" s="17" t="s">
        <v>444</v>
      </c>
      <c r="AC2573">
        <v>0</v>
      </c>
      <c r="AD2573">
        <v>0</v>
      </c>
      <c r="AE2573">
        <v>0</v>
      </c>
      <c r="AF2573">
        <v>2022</v>
      </c>
      <c r="AG2573" s="1">
        <v>44562</v>
      </c>
      <c r="AH2573" s="1">
        <v>44773</v>
      </c>
      <c r="AI2573" s="1">
        <v>44785</v>
      </c>
      <c r="AJ2573" s="17" t="s">
        <v>34</v>
      </c>
      <c r="AK2573" s="17" t="s">
        <v>35</v>
      </c>
      <c r="AL2573" s="17" t="s">
        <v>10388</v>
      </c>
      <c r="AM2573" s="17">
        <f>MONTH(EMPENHO[[#This Row],[data_empenho]])</f>
        <v>4</v>
      </c>
    </row>
    <row r="2574" spans="1:39" x14ac:dyDescent="0.25">
      <c r="A2574">
        <v>8</v>
      </c>
      <c r="B2574">
        <v>801</v>
      </c>
      <c r="C2574">
        <v>10</v>
      </c>
      <c r="D2574">
        <v>301</v>
      </c>
      <c r="E2574">
        <v>9</v>
      </c>
      <c r="F2574">
        <v>0</v>
      </c>
      <c r="G2574">
        <v>2109</v>
      </c>
      <c r="H2574" s="17" t="s">
        <v>5968</v>
      </c>
      <c r="I2574">
        <v>40</v>
      </c>
      <c r="J2574">
        <v>0</v>
      </c>
      <c r="K2574" s="17" t="s">
        <v>5969</v>
      </c>
      <c r="L2574" s="1">
        <v>44652</v>
      </c>
      <c r="M2574">
        <v>945</v>
      </c>
      <c r="N2574" s="17" t="s">
        <v>437</v>
      </c>
      <c r="O2574">
        <v>7299</v>
      </c>
      <c r="P2574" s="17" t="s">
        <v>438</v>
      </c>
      <c r="Q2574">
        <v>0</v>
      </c>
      <c r="R2574" s="17" t="s">
        <v>480</v>
      </c>
      <c r="S2574" s="17" t="s">
        <v>653</v>
      </c>
      <c r="T2574" s="17" t="s">
        <v>438</v>
      </c>
      <c r="U2574">
        <v>44</v>
      </c>
      <c r="V2574">
        <v>2021</v>
      </c>
      <c r="W2574" s="17" t="s">
        <v>5970</v>
      </c>
      <c r="X2574" s="17" t="s">
        <v>482</v>
      </c>
      <c r="Y2574">
        <v>7</v>
      </c>
      <c r="Z2574" s="17" t="s">
        <v>443</v>
      </c>
      <c r="AA2574" s="17" t="s">
        <v>443</v>
      </c>
      <c r="AB2574" s="17" t="s">
        <v>444</v>
      </c>
      <c r="AC2574">
        <v>0</v>
      </c>
      <c r="AD2574">
        <v>0</v>
      </c>
      <c r="AE2574">
        <v>0</v>
      </c>
      <c r="AF2574">
        <v>2022</v>
      </c>
      <c r="AG2574" s="1">
        <v>44562</v>
      </c>
      <c r="AH2574" s="1">
        <v>44773</v>
      </c>
      <c r="AI2574" s="1">
        <v>44785</v>
      </c>
      <c r="AJ2574" s="17" t="s">
        <v>34</v>
      </c>
      <c r="AK2574" s="17" t="s">
        <v>35</v>
      </c>
      <c r="AL2574" s="17" t="s">
        <v>10388</v>
      </c>
      <c r="AM2574" s="17">
        <f>MONTH(EMPENHO[[#This Row],[data_empenho]])</f>
        <v>4</v>
      </c>
    </row>
    <row r="2575" spans="1:39" x14ac:dyDescent="0.25">
      <c r="A2575">
        <v>8</v>
      </c>
      <c r="B2575">
        <v>801</v>
      </c>
      <c r="C2575">
        <v>10</v>
      </c>
      <c r="D2575">
        <v>302</v>
      </c>
      <c r="E2575">
        <v>8</v>
      </c>
      <c r="F2575">
        <v>0</v>
      </c>
      <c r="G2575">
        <v>2096</v>
      </c>
      <c r="H2575" s="17" t="s">
        <v>5971</v>
      </c>
      <c r="I2575">
        <v>40</v>
      </c>
      <c r="J2575">
        <v>0</v>
      </c>
      <c r="K2575" s="17" t="s">
        <v>5972</v>
      </c>
      <c r="L2575" s="1">
        <v>44652</v>
      </c>
      <c r="M2575">
        <v>82800</v>
      </c>
      <c r="N2575" s="17" t="s">
        <v>437</v>
      </c>
      <c r="O2575">
        <v>7610</v>
      </c>
      <c r="P2575" s="17" t="s">
        <v>438</v>
      </c>
      <c r="Q2575">
        <v>0</v>
      </c>
      <c r="R2575" s="17" t="s">
        <v>480</v>
      </c>
      <c r="S2575" s="17" t="s">
        <v>440</v>
      </c>
      <c r="T2575" s="17" t="s">
        <v>438</v>
      </c>
      <c r="U2575">
        <v>13</v>
      </c>
      <c r="V2575">
        <v>2022</v>
      </c>
      <c r="W2575" s="17" t="s">
        <v>5973</v>
      </c>
      <c r="X2575" s="17" t="s">
        <v>482</v>
      </c>
      <c r="Y2575">
        <v>1</v>
      </c>
      <c r="Z2575" s="17" t="s">
        <v>443</v>
      </c>
      <c r="AA2575" s="17" t="s">
        <v>443</v>
      </c>
      <c r="AB2575" s="17" t="s">
        <v>444</v>
      </c>
      <c r="AC2575">
        <v>0</v>
      </c>
      <c r="AD2575">
        <v>0</v>
      </c>
      <c r="AE2575">
        <v>0</v>
      </c>
      <c r="AF2575">
        <v>2022</v>
      </c>
      <c r="AG2575" s="1">
        <v>44562</v>
      </c>
      <c r="AH2575" s="1">
        <v>44773</v>
      </c>
      <c r="AI2575" s="1">
        <v>44785</v>
      </c>
      <c r="AJ2575" s="17" t="s">
        <v>34</v>
      </c>
      <c r="AK2575" s="17" t="s">
        <v>35</v>
      </c>
      <c r="AL2575" s="17" t="s">
        <v>10388</v>
      </c>
      <c r="AM2575" s="17">
        <f>MONTH(EMPENHO[[#This Row],[data_empenho]])</f>
        <v>4</v>
      </c>
    </row>
    <row r="2576" spans="1:39" x14ac:dyDescent="0.25">
      <c r="A2576">
        <v>6</v>
      </c>
      <c r="B2576">
        <v>603</v>
      </c>
      <c r="C2576">
        <v>26</v>
      </c>
      <c r="D2576">
        <v>782</v>
      </c>
      <c r="E2576">
        <v>17</v>
      </c>
      <c r="F2576">
        <v>0</v>
      </c>
      <c r="G2576">
        <v>2073</v>
      </c>
      <c r="H2576" s="17" t="s">
        <v>755</v>
      </c>
      <c r="I2576">
        <v>1</v>
      </c>
      <c r="J2576">
        <v>0</v>
      </c>
      <c r="K2576" s="17" t="s">
        <v>5974</v>
      </c>
      <c r="L2576" s="1">
        <v>44652</v>
      </c>
      <c r="M2576">
        <v>8438</v>
      </c>
      <c r="N2576" s="17" t="s">
        <v>437</v>
      </c>
      <c r="O2576">
        <v>5965</v>
      </c>
      <c r="P2576" s="17" t="s">
        <v>438</v>
      </c>
      <c r="Q2576">
        <v>0</v>
      </c>
      <c r="R2576" s="17" t="s">
        <v>480</v>
      </c>
      <c r="S2576" s="17" t="s">
        <v>653</v>
      </c>
      <c r="T2576" s="17" t="s">
        <v>438</v>
      </c>
      <c r="U2576">
        <v>53</v>
      </c>
      <c r="V2576">
        <v>2021</v>
      </c>
      <c r="W2576" s="17" t="s">
        <v>5975</v>
      </c>
      <c r="X2576" s="17" t="s">
        <v>482</v>
      </c>
      <c r="Y2576">
        <v>7</v>
      </c>
      <c r="Z2576" s="17" t="s">
        <v>443</v>
      </c>
      <c r="AA2576" s="17" t="s">
        <v>443</v>
      </c>
      <c r="AB2576" s="17" t="s">
        <v>444</v>
      </c>
      <c r="AC2576">
        <v>0</v>
      </c>
      <c r="AD2576">
        <v>0</v>
      </c>
      <c r="AE2576">
        <v>0</v>
      </c>
      <c r="AF2576">
        <v>2022</v>
      </c>
      <c r="AG2576" s="1">
        <v>44562</v>
      </c>
      <c r="AH2576" s="1">
        <v>44773</v>
      </c>
      <c r="AI2576" s="1">
        <v>44785</v>
      </c>
      <c r="AJ2576" s="17" t="s">
        <v>34</v>
      </c>
      <c r="AK2576" s="17" t="s">
        <v>35</v>
      </c>
      <c r="AL2576" s="17" t="s">
        <v>10388</v>
      </c>
      <c r="AM2576" s="17">
        <f>MONTH(EMPENHO[[#This Row],[data_empenho]])</f>
        <v>4</v>
      </c>
    </row>
    <row r="2577" spans="1:39" x14ac:dyDescent="0.25">
      <c r="A2577">
        <v>6</v>
      </c>
      <c r="B2577">
        <v>603</v>
      </c>
      <c r="C2577">
        <v>26</v>
      </c>
      <c r="D2577">
        <v>782</v>
      </c>
      <c r="E2577">
        <v>17</v>
      </c>
      <c r="F2577">
        <v>0</v>
      </c>
      <c r="G2577">
        <v>2073</v>
      </c>
      <c r="H2577" s="17" t="s">
        <v>755</v>
      </c>
      <c r="I2577">
        <v>1</v>
      </c>
      <c r="J2577">
        <v>0</v>
      </c>
      <c r="K2577" s="17" t="s">
        <v>5974</v>
      </c>
      <c r="L2577" s="1">
        <v>44770</v>
      </c>
      <c r="M2577">
        <v>-16</v>
      </c>
      <c r="N2577" s="17" t="s">
        <v>451</v>
      </c>
      <c r="O2577">
        <v>5965</v>
      </c>
      <c r="P2577" s="17" t="s">
        <v>438</v>
      </c>
      <c r="Q2577">
        <v>0</v>
      </c>
      <c r="R2577" s="17" t="s">
        <v>480</v>
      </c>
      <c r="S2577" s="17" t="s">
        <v>653</v>
      </c>
      <c r="T2577" s="17" t="s">
        <v>438</v>
      </c>
      <c r="U2577">
        <v>53</v>
      </c>
      <c r="V2577">
        <v>2021</v>
      </c>
      <c r="W2577" s="17" t="s">
        <v>790</v>
      </c>
      <c r="X2577" s="17" t="s">
        <v>482</v>
      </c>
      <c r="Y2577">
        <v>7</v>
      </c>
      <c r="Z2577" s="17" t="s">
        <v>443</v>
      </c>
      <c r="AA2577" s="17" t="s">
        <v>443</v>
      </c>
      <c r="AB2577" s="17" t="s">
        <v>444</v>
      </c>
      <c r="AC2577">
        <v>0</v>
      </c>
      <c r="AD2577">
        <v>0</v>
      </c>
      <c r="AE2577">
        <v>0</v>
      </c>
      <c r="AF2577">
        <v>2022</v>
      </c>
      <c r="AG2577" s="1">
        <v>44562</v>
      </c>
      <c r="AH2577" s="1">
        <v>44773</v>
      </c>
      <c r="AI2577" s="1">
        <v>44785</v>
      </c>
      <c r="AJ2577" s="17" t="s">
        <v>34</v>
      </c>
      <c r="AK2577" s="17" t="s">
        <v>35</v>
      </c>
      <c r="AL2577" s="17" t="s">
        <v>10388</v>
      </c>
      <c r="AM2577" s="17">
        <f>MONTH(EMPENHO[[#This Row],[data_empenho]])</f>
        <v>7</v>
      </c>
    </row>
    <row r="2578" spans="1:39" x14ac:dyDescent="0.25">
      <c r="A2578">
        <v>9</v>
      </c>
      <c r="B2578">
        <v>902</v>
      </c>
      <c r="C2578">
        <v>8</v>
      </c>
      <c r="D2578">
        <v>243</v>
      </c>
      <c r="E2578">
        <v>11</v>
      </c>
      <c r="F2578">
        <v>0</v>
      </c>
      <c r="G2578">
        <v>2014</v>
      </c>
      <c r="H2578" s="17" t="s">
        <v>981</v>
      </c>
      <c r="I2578">
        <v>1</v>
      </c>
      <c r="J2578">
        <v>0</v>
      </c>
      <c r="K2578" s="17" t="s">
        <v>5976</v>
      </c>
      <c r="L2578" s="1">
        <v>44652</v>
      </c>
      <c r="M2578">
        <v>210.14</v>
      </c>
      <c r="N2578" s="17" t="s">
        <v>437</v>
      </c>
      <c r="O2578">
        <v>678</v>
      </c>
      <c r="P2578" s="17" t="s">
        <v>438</v>
      </c>
      <c r="Q2578">
        <v>0</v>
      </c>
      <c r="R2578" s="17" t="s">
        <v>480</v>
      </c>
      <c r="S2578" s="17" t="s">
        <v>653</v>
      </c>
      <c r="T2578" s="17" t="s">
        <v>438</v>
      </c>
      <c r="U2578">
        <v>19</v>
      </c>
      <c r="V2578">
        <v>2021</v>
      </c>
      <c r="W2578" s="17" t="s">
        <v>5977</v>
      </c>
      <c r="X2578" s="17" t="s">
        <v>482</v>
      </c>
      <c r="Y2578">
        <v>7</v>
      </c>
      <c r="Z2578" s="17" t="s">
        <v>443</v>
      </c>
      <c r="AA2578" s="17" t="s">
        <v>443</v>
      </c>
      <c r="AB2578" s="17" t="s">
        <v>444</v>
      </c>
      <c r="AC2578">
        <v>0</v>
      </c>
      <c r="AD2578">
        <v>0</v>
      </c>
      <c r="AE2578">
        <v>0</v>
      </c>
      <c r="AF2578">
        <v>2022</v>
      </c>
      <c r="AG2578" s="1">
        <v>44562</v>
      </c>
      <c r="AH2578" s="1">
        <v>44773</v>
      </c>
      <c r="AI2578" s="1">
        <v>44785</v>
      </c>
      <c r="AJ2578" s="17" t="s">
        <v>34</v>
      </c>
      <c r="AK2578" s="17" t="s">
        <v>35</v>
      </c>
      <c r="AL2578" s="17" t="s">
        <v>10388</v>
      </c>
      <c r="AM2578" s="17">
        <f>MONTH(EMPENHO[[#This Row],[data_empenho]])</f>
        <v>4</v>
      </c>
    </row>
    <row r="2579" spans="1:39" x14ac:dyDescent="0.25">
      <c r="A2579">
        <v>9</v>
      </c>
      <c r="B2579">
        <v>902</v>
      </c>
      <c r="C2579">
        <v>8</v>
      </c>
      <c r="D2579">
        <v>241</v>
      </c>
      <c r="E2579">
        <v>11</v>
      </c>
      <c r="F2579">
        <v>0</v>
      </c>
      <c r="G2579">
        <v>2011</v>
      </c>
      <c r="H2579" s="17" t="s">
        <v>981</v>
      </c>
      <c r="I2579">
        <v>1</v>
      </c>
      <c r="J2579">
        <v>0</v>
      </c>
      <c r="K2579" s="17" t="s">
        <v>5978</v>
      </c>
      <c r="L2579" s="1">
        <v>44652</v>
      </c>
      <c r="M2579">
        <v>1744.66</v>
      </c>
      <c r="N2579" s="17" t="s">
        <v>437</v>
      </c>
      <c r="O2579">
        <v>678</v>
      </c>
      <c r="P2579" s="17" t="s">
        <v>438</v>
      </c>
      <c r="Q2579">
        <v>0</v>
      </c>
      <c r="R2579" s="17" t="s">
        <v>480</v>
      </c>
      <c r="S2579" s="17" t="s">
        <v>653</v>
      </c>
      <c r="T2579" s="17" t="s">
        <v>438</v>
      </c>
      <c r="U2579">
        <v>19</v>
      </c>
      <c r="V2579">
        <v>2021</v>
      </c>
      <c r="W2579" s="17" t="s">
        <v>5979</v>
      </c>
      <c r="X2579" s="17" t="s">
        <v>482</v>
      </c>
      <c r="Y2579">
        <v>7</v>
      </c>
      <c r="Z2579" s="17" t="s">
        <v>443</v>
      </c>
      <c r="AA2579" s="17" t="s">
        <v>443</v>
      </c>
      <c r="AB2579" s="17" t="s">
        <v>444</v>
      </c>
      <c r="AC2579">
        <v>0</v>
      </c>
      <c r="AD2579">
        <v>0</v>
      </c>
      <c r="AE2579">
        <v>0</v>
      </c>
      <c r="AF2579">
        <v>2022</v>
      </c>
      <c r="AG2579" s="1">
        <v>44562</v>
      </c>
      <c r="AH2579" s="1">
        <v>44773</v>
      </c>
      <c r="AI2579" s="1">
        <v>44785</v>
      </c>
      <c r="AJ2579" s="17" t="s">
        <v>34</v>
      </c>
      <c r="AK2579" s="17" t="s">
        <v>35</v>
      </c>
      <c r="AL2579" s="17" t="s">
        <v>10388</v>
      </c>
      <c r="AM2579" s="17">
        <f>MONTH(EMPENHO[[#This Row],[data_empenho]])</f>
        <v>4</v>
      </c>
    </row>
    <row r="2580" spans="1:39" x14ac:dyDescent="0.25">
      <c r="A2580">
        <v>9</v>
      </c>
      <c r="B2580">
        <v>902</v>
      </c>
      <c r="C2580">
        <v>8</v>
      </c>
      <c r="D2580">
        <v>243</v>
      </c>
      <c r="E2580">
        <v>11</v>
      </c>
      <c r="F2580">
        <v>0</v>
      </c>
      <c r="G2580">
        <v>2014</v>
      </c>
      <c r="H2580" s="17" t="s">
        <v>981</v>
      </c>
      <c r="I2580">
        <v>1</v>
      </c>
      <c r="J2580">
        <v>0</v>
      </c>
      <c r="K2580" s="17" t="s">
        <v>5980</v>
      </c>
      <c r="L2580" s="1">
        <v>44652</v>
      </c>
      <c r="M2580">
        <v>243.64</v>
      </c>
      <c r="N2580" s="17" t="s">
        <v>437</v>
      </c>
      <c r="O2580">
        <v>678</v>
      </c>
      <c r="P2580" s="17" t="s">
        <v>438</v>
      </c>
      <c r="Q2580">
        <v>0</v>
      </c>
      <c r="R2580" s="17" t="s">
        <v>480</v>
      </c>
      <c r="S2580" s="17" t="s">
        <v>653</v>
      </c>
      <c r="T2580" s="17" t="s">
        <v>438</v>
      </c>
      <c r="U2580">
        <v>19</v>
      </c>
      <c r="V2580">
        <v>2021</v>
      </c>
      <c r="W2580" s="17" t="s">
        <v>5981</v>
      </c>
      <c r="X2580" s="17" t="s">
        <v>482</v>
      </c>
      <c r="Y2580">
        <v>7</v>
      </c>
      <c r="Z2580" s="17" t="s">
        <v>443</v>
      </c>
      <c r="AA2580" s="17" t="s">
        <v>443</v>
      </c>
      <c r="AB2580" s="17" t="s">
        <v>444</v>
      </c>
      <c r="AC2580">
        <v>0</v>
      </c>
      <c r="AD2580">
        <v>0</v>
      </c>
      <c r="AE2580">
        <v>0</v>
      </c>
      <c r="AF2580">
        <v>2022</v>
      </c>
      <c r="AG2580" s="1">
        <v>44562</v>
      </c>
      <c r="AH2580" s="1">
        <v>44773</v>
      </c>
      <c r="AI2580" s="1">
        <v>44785</v>
      </c>
      <c r="AJ2580" s="17" t="s">
        <v>34</v>
      </c>
      <c r="AK2580" s="17" t="s">
        <v>35</v>
      </c>
      <c r="AL2580" s="17" t="s">
        <v>10388</v>
      </c>
      <c r="AM2580" s="17">
        <f>MONTH(EMPENHO[[#This Row],[data_empenho]])</f>
        <v>4</v>
      </c>
    </row>
    <row r="2581" spans="1:39" x14ac:dyDescent="0.25">
      <c r="A2581">
        <v>6</v>
      </c>
      <c r="B2581">
        <v>603</v>
      </c>
      <c r="C2581">
        <v>26</v>
      </c>
      <c r="D2581">
        <v>782</v>
      </c>
      <c r="E2581">
        <v>17</v>
      </c>
      <c r="F2581">
        <v>0</v>
      </c>
      <c r="G2581">
        <v>2073</v>
      </c>
      <c r="H2581" s="17" t="s">
        <v>698</v>
      </c>
      <c r="I2581">
        <v>1</v>
      </c>
      <c r="J2581">
        <v>0</v>
      </c>
      <c r="K2581" s="17" t="s">
        <v>5982</v>
      </c>
      <c r="L2581" s="1">
        <v>44652</v>
      </c>
      <c r="M2581">
        <v>300</v>
      </c>
      <c r="N2581" s="17" t="s">
        <v>437</v>
      </c>
      <c r="O2581">
        <v>5965</v>
      </c>
      <c r="P2581" s="17" t="s">
        <v>438</v>
      </c>
      <c r="Q2581">
        <v>0</v>
      </c>
      <c r="R2581" s="17" t="s">
        <v>480</v>
      </c>
      <c r="S2581" s="17" t="s">
        <v>653</v>
      </c>
      <c r="T2581" s="17" t="s">
        <v>438</v>
      </c>
      <c r="U2581">
        <v>39</v>
      </c>
      <c r="V2581">
        <v>2021</v>
      </c>
      <c r="W2581" s="17" t="s">
        <v>5983</v>
      </c>
      <c r="X2581" s="17" t="s">
        <v>482</v>
      </c>
      <c r="Y2581">
        <v>7</v>
      </c>
      <c r="Z2581" s="17" t="s">
        <v>443</v>
      </c>
      <c r="AA2581" s="17" t="s">
        <v>443</v>
      </c>
      <c r="AB2581" s="17" t="s">
        <v>444</v>
      </c>
      <c r="AC2581">
        <v>0</v>
      </c>
      <c r="AD2581">
        <v>0</v>
      </c>
      <c r="AE2581">
        <v>0</v>
      </c>
      <c r="AF2581">
        <v>2022</v>
      </c>
      <c r="AG2581" s="1">
        <v>44562</v>
      </c>
      <c r="AH2581" s="1">
        <v>44773</v>
      </c>
      <c r="AI2581" s="1">
        <v>44785</v>
      </c>
      <c r="AJ2581" s="17" t="s">
        <v>34</v>
      </c>
      <c r="AK2581" s="17" t="s">
        <v>35</v>
      </c>
      <c r="AL2581" s="17" t="s">
        <v>10388</v>
      </c>
      <c r="AM2581" s="17">
        <f>MONTH(EMPENHO[[#This Row],[data_empenho]])</f>
        <v>4</v>
      </c>
    </row>
    <row r="2582" spans="1:39" x14ac:dyDescent="0.25">
      <c r="A2582">
        <v>6</v>
      </c>
      <c r="B2582">
        <v>603</v>
      </c>
      <c r="C2582">
        <v>26</v>
      </c>
      <c r="D2582">
        <v>782</v>
      </c>
      <c r="E2582">
        <v>17</v>
      </c>
      <c r="F2582">
        <v>0</v>
      </c>
      <c r="G2582">
        <v>2073</v>
      </c>
      <c r="H2582" s="17" t="s">
        <v>698</v>
      </c>
      <c r="I2582">
        <v>1</v>
      </c>
      <c r="J2582">
        <v>0</v>
      </c>
      <c r="K2582" s="17" t="s">
        <v>5984</v>
      </c>
      <c r="L2582" s="1">
        <v>44652</v>
      </c>
      <c r="M2582">
        <v>21676</v>
      </c>
      <c r="N2582" s="17" t="s">
        <v>437</v>
      </c>
      <c r="O2582">
        <v>5965</v>
      </c>
      <c r="P2582" s="17" t="s">
        <v>438</v>
      </c>
      <c r="Q2582">
        <v>0</v>
      </c>
      <c r="R2582" s="17" t="s">
        <v>480</v>
      </c>
      <c r="S2582" s="17" t="s">
        <v>653</v>
      </c>
      <c r="T2582" s="17" t="s">
        <v>438</v>
      </c>
      <c r="U2582">
        <v>39</v>
      </c>
      <c r="V2582">
        <v>2021</v>
      </c>
      <c r="W2582" s="17" t="s">
        <v>5985</v>
      </c>
      <c r="X2582" s="17" t="s">
        <v>482</v>
      </c>
      <c r="Y2582">
        <v>7</v>
      </c>
      <c r="Z2582" s="17" t="s">
        <v>443</v>
      </c>
      <c r="AA2582" s="17" t="s">
        <v>443</v>
      </c>
      <c r="AB2582" s="17" t="s">
        <v>444</v>
      </c>
      <c r="AC2582">
        <v>0</v>
      </c>
      <c r="AD2582">
        <v>0</v>
      </c>
      <c r="AE2582">
        <v>0</v>
      </c>
      <c r="AF2582">
        <v>2022</v>
      </c>
      <c r="AG2582" s="1">
        <v>44562</v>
      </c>
      <c r="AH2582" s="1">
        <v>44773</v>
      </c>
      <c r="AI2582" s="1">
        <v>44785</v>
      </c>
      <c r="AJ2582" s="17" t="s">
        <v>34</v>
      </c>
      <c r="AK2582" s="17" t="s">
        <v>35</v>
      </c>
      <c r="AL2582" s="17" t="s">
        <v>10388</v>
      </c>
      <c r="AM2582" s="17">
        <f>MONTH(EMPENHO[[#This Row],[data_empenho]])</f>
        <v>4</v>
      </c>
    </row>
    <row r="2583" spans="1:39" x14ac:dyDescent="0.25">
      <c r="A2583">
        <v>6</v>
      </c>
      <c r="B2583">
        <v>603</v>
      </c>
      <c r="C2583">
        <v>26</v>
      </c>
      <c r="D2583">
        <v>782</v>
      </c>
      <c r="E2583">
        <v>17</v>
      </c>
      <c r="F2583">
        <v>0</v>
      </c>
      <c r="G2583">
        <v>2073</v>
      </c>
      <c r="H2583" s="17" t="s">
        <v>860</v>
      </c>
      <c r="I2583">
        <v>1</v>
      </c>
      <c r="J2583">
        <v>0</v>
      </c>
      <c r="K2583" s="17" t="s">
        <v>5986</v>
      </c>
      <c r="L2583" s="1">
        <v>44652</v>
      </c>
      <c r="M2583">
        <v>110</v>
      </c>
      <c r="N2583" s="17" t="s">
        <v>437</v>
      </c>
      <c r="O2583">
        <v>5965</v>
      </c>
      <c r="P2583" s="17" t="s">
        <v>438</v>
      </c>
      <c r="Q2583">
        <v>0</v>
      </c>
      <c r="R2583" s="17" t="s">
        <v>480</v>
      </c>
      <c r="S2583" s="17" t="s">
        <v>653</v>
      </c>
      <c r="T2583" s="17" t="s">
        <v>438</v>
      </c>
      <c r="U2583">
        <v>53</v>
      </c>
      <c r="V2583">
        <v>2021</v>
      </c>
      <c r="W2583" s="17" t="s">
        <v>5987</v>
      </c>
      <c r="X2583" s="17" t="s">
        <v>482</v>
      </c>
      <c r="Y2583">
        <v>7</v>
      </c>
      <c r="Z2583" s="17" t="s">
        <v>443</v>
      </c>
      <c r="AA2583" s="17" t="s">
        <v>443</v>
      </c>
      <c r="AB2583" s="17" t="s">
        <v>444</v>
      </c>
      <c r="AC2583">
        <v>0</v>
      </c>
      <c r="AD2583">
        <v>0</v>
      </c>
      <c r="AE2583">
        <v>0</v>
      </c>
      <c r="AF2583">
        <v>2022</v>
      </c>
      <c r="AG2583" s="1">
        <v>44562</v>
      </c>
      <c r="AH2583" s="1">
        <v>44773</v>
      </c>
      <c r="AI2583" s="1">
        <v>44785</v>
      </c>
      <c r="AJ2583" s="17" t="s">
        <v>34</v>
      </c>
      <c r="AK2583" s="17" t="s">
        <v>35</v>
      </c>
      <c r="AL2583" s="17" t="s">
        <v>10388</v>
      </c>
      <c r="AM2583" s="17">
        <f>MONTH(EMPENHO[[#This Row],[data_empenho]])</f>
        <v>4</v>
      </c>
    </row>
    <row r="2584" spans="1:39" x14ac:dyDescent="0.25">
      <c r="A2584">
        <v>7</v>
      </c>
      <c r="B2584">
        <v>702</v>
      </c>
      <c r="C2584">
        <v>15</v>
      </c>
      <c r="D2584">
        <v>451</v>
      </c>
      <c r="E2584">
        <v>17</v>
      </c>
      <c r="F2584">
        <v>0</v>
      </c>
      <c r="G2584">
        <v>2002</v>
      </c>
      <c r="H2584" s="17" t="s">
        <v>698</v>
      </c>
      <c r="I2584">
        <v>1</v>
      </c>
      <c r="J2584">
        <v>0</v>
      </c>
      <c r="K2584" s="17" t="s">
        <v>5988</v>
      </c>
      <c r="L2584" s="1">
        <v>44652</v>
      </c>
      <c r="M2584">
        <v>4736</v>
      </c>
      <c r="N2584" s="17" t="s">
        <v>437</v>
      </c>
      <c r="O2584">
        <v>5965</v>
      </c>
      <c r="P2584" s="17" t="s">
        <v>438</v>
      </c>
      <c r="Q2584">
        <v>0</v>
      </c>
      <c r="R2584" s="17" t="s">
        <v>480</v>
      </c>
      <c r="S2584" s="17" t="s">
        <v>653</v>
      </c>
      <c r="T2584" s="17" t="s">
        <v>438</v>
      </c>
      <c r="U2584">
        <v>39</v>
      </c>
      <c r="V2584">
        <v>2021</v>
      </c>
      <c r="W2584" s="17" t="s">
        <v>5989</v>
      </c>
      <c r="X2584" s="17" t="s">
        <v>482</v>
      </c>
      <c r="Y2584">
        <v>7</v>
      </c>
      <c r="Z2584" s="17" t="s">
        <v>443</v>
      </c>
      <c r="AA2584" s="17" t="s">
        <v>443</v>
      </c>
      <c r="AB2584" s="17" t="s">
        <v>444</v>
      </c>
      <c r="AC2584">
        <v>0</v>
      </c>
      <c r="AD2584">
        <v>0</v>
      </c>
      <c r="AE2584">
        <v>0</v>
      </c>
      <c r="AF2584">
        <v>2022</v>
      </c>
      <c r="AG2584" s="1">
        <v>44562</v>
      </c>
      <c r="AH2584" s="1">
        <v>44773</v>
      </c>
      <c r="AI2584" s="1">
        <v>44785</v>
      </c>
      <c r="AJ2584" s="17" t="s">
        <v>34</v>
      </c>
      <c r="AK2584" s="17" t="s">
        <v>35</v>
      </c>
      <c r="AL2584" s="17" t="s">
        <v>10388</v>
      </c>
      <c r="AM2584" s="17">
        <f>MONTH(EMPENHO[[#This Row],[data_empenho]])</f>
        <v>4</v>
      </c>
    </row>
    <row r="2585" spans="1:39" x14ac:dyDescent="0.25">
      <c r="A2585">
        <v>7</v>
      </c>
      <c r="B2585">
        <v>702</v>
      </c>
      <c r="C2585">
        <v>15</v>
      </c>
      <c r="D2585">
        <v>451</v>
      </c>
      <c r="E2585">
        <v>17</v>
      </c>
      <c r="F2585">
        <v>0</v>
      </c>
      <c r="G2585">
        <v>2002</v>
      </c>
      <c r="H2585" s="17" t="s">
        <v>698</v>
      </c>
      <c r="I2585">
        <v>1</v>
      </c>
      <c r="J2585">
        <v>0</v>
      </c>
      <c r="K2585" s="17" t="s">
        <v>5988</v>
      </c>
      <c r="L2585" s="1">
        <v>44692</v>
      </c>
      <c r="M2585">
        <v>-4736</v>
      </c>
      <c r="N2585" s="17" t="s">
        <v>451</v>
      </c>
      <c r="O2585">
        <v>5965</v>
      </c>
      <c r="P2585" s="17" t="s">
        <v>438</v>
      </c>
      <c r="Q2585">
        <v>0</v>
      </c>
      <c r="R2585" s="17" t="s">
        <v>480</v>
      </c>
      <c r="S2585" s="17" t="s">
        <v>653</v>
      </c>
      <c r="T2585" s="17" t="s">
        <v>438</v>
      </c>
      <c r="U2585">
        <v>39</v>
      </c>
      <c r="V2585">
        <v>2021</v>
      </c>
      <c r="W2585" s="17" t="s">
        <v>7402</v>
      </c>
      <c r="X2585" s="17" t="s">
        <v>482</v>
      </c>
      <c r="Y2585">
        <v>7</v>
      </c>
      <c r="Z2585" s="17" t="s">
        <v>443</v>
      </c>
      <c r="AA2585" s="17" t="s">
        <v>443</v>
      </c>
      <c r="AB2585" s="17" t="s">
        <v>444</v>
      </c>
      <c r="AC2585">
        <v>0</v>
      </c>
      <c r="AD2585">
        <v>0</v>
      </c>
      <c r="AE2585">
        <v>0</v>
      </c>
      <c r="AF2585">
        <v>2022</v>
      </c>
      <c r="AG2585" s="1">
        <v>44562</v>
      </c>
      <c r="AH2585" s="1">
        <v>44773</v>
      </c>
      <c r="AI2585" s="1">
        <v>44785</v>
      </c>
      <c r="AJ2585" s="17" t="s">
        <v>34</v>
      </c>
      <c r="AK2585" s="17" t="s">
        <v>35</v>
      </c>
      <c r="AL2585" s="17" t="s">
        <v>10388</v>
      </c>
      <c r="AM2585" s="17">
        <f>MONTH(EMPENHO[[#This Row],[data_empenho]])</f>
        <v>5</v>
      </c>
    </row>
    <row r="2586" spans="1:39" x14ac:dyDescent="0.25">
      <c r="A2586">
        <v>2</v>
      </c>
      <c r="B2586">
        <v>203</v>
      </c>
      <c r="C2586">
        <v>4</v>
      </c>
      <c r="D2586">
        <v>122</v>
      </c>
      <c r="E2586">
        <v>1</v>
      </c>
      <c r="F2586">
        <v>0</v>
      </c>
      <c r="G2586">
        <v>2081</v>
      </c>
      <c r="H2586" s="17" t="s">
        <v>638</v>
      </c>
      <c r="I2586">
        <v>1</v>
      </c>
      <c r="J2586">
        <v>0</v>
      </c>
      <c r="K2586" s="17" t="s">
        <v>5990</v>
      </c>
      <c r="L2586" s="1">
        <v>44652</v>
      </c>
      <c r="M2586">
        <v>15</v>
      </c>
      <c r="N2586" s="17" t="s">
        <v>437</v>
      </c>
      <c r="O2586">
        <v>5325</v>
      </c>
      <c r="P2586" s="17" t="s">
        <v>438</v>
      </c>
      <c r="Q2586">
        <v>0</v>
      </c>
      <c r="R2586" s="17" t="s">
        <v>439</v>
      </c>
      <c r="S2586" s="17" t="s">
        <v>440</v>
      </c>
      <c r="T2586" s="17" t="s">
        <v>438</v>
      </c>
      <c r="U2586">
        <v>0</v>
      </c>
      <c r="V2586">
        <v>0</v>
      </c>
      <c r="W2586" s="17" t="s">
        <v>5991</v>
      </c>
      <c r="X2586" s="17" t="s">
        <v>465</v>
      </c>
      <c r="Y2586">
        <v>1</v>
      </c>
      <c r="Z2586" s="17" t="s">
        <v>443</v>
      </c>
      <c r="AA2586" s="17" t="s">
        <v>443</v>
      </c>
      <c r="AB2586" s="17" t="s">
        <v>444</v>
      </c>
      <c r="AC2586">
        <v>0</v>
      </c>
      <c r="AD2586">
        <v>0</v>
      </c>
      <c r="AE2586">
        <v>0</v>
      </c>
      <c r="AF2586">
        <v>2022</v>
      </c>
      <c r="AG2586" s="1">
        <v>44562</v>
      </c>
      <c r="AH2586" s="1">
        <v>44773</v>
      </c>
      <c r="AI2586" s="1">
        <v>44785</v>
      </c>
      <c r="AJ2586" s="17" t="s">
        <v>34</v>
      </c>
      <c r="AK2586" s="17" t="s">
        <v>35</v>
      </c>
      <c r="AL2586" s="17" t="s">
        <v>10388</v>
      </c>
      <c r="AM2586" s="17">
        <f>MONTH(EMPENHO[[#This Row],[data_empenho]])</f>
        <v>4</v>
      </c>
    </row>
    <row r="2587" spans="1:39" x14ac:dyDescent="0.25">
      <c r="A2587">
        <v>9</v>
      </c>
      <c r="B2587">
        <v>902</v>
      </c>
      <c r="C2587">
        <v>8</v>
      </c>
      <c r="D2587">
        <v>244</v>
      </c>
      <c r="E2587">
        <v>11</v>
      </c>
      <c r="F2587">
        <v>0</v>
      </c>
      <c r="G2587">
        <v>2018</v>
      </c>
      <c r="H2587" s="17" t="s">
        <v>2043</v>
      </c>
      <c r="I2587">
        <v>1</v>
      </c>
      <c r="J2587">
        <v>0</v>
      </c>
      <c r="K2587" s="17" t="s">
        <v>5992</v>
      </c>
      <c r="L2587" s="1">
        <v>44652</v>
      </c>
      <c r="M2587">
        <v>11.52</v>
      </c>
      <c r="N2587" s="17" t="s">
        <v>437</v>
      </c>
      <c r="O2587">
        <v>6782</v>
      </c>
      <c r="P2587" s="17" t="s">
        <v>438</v>
      </c>
      <c r="Q2587">
        <v>0</v>
      </c>
      <c r="R2587" s="17" t="s">
        <v>480</v>
      </c>
      <c r="S2587" s="17" t="s">
        <v>653</v>
      </c>
      <c r="T2587" s="17" t="s">
        <v>438</v>
      </c>
      <c r="U2587">
        <v>20</v>
      </c>
      <c r="V2587">
        <v>2021</v>
      </c>
      <c r="W2587" s="17" t="s">
        <v>5993</v>
      </c>
      <c r="X2587" s="17" t="s">
        <v>482</v>
      </c>
      <c r="Y2587">
        <v>7</v>
      </c>
      <c r="Z2587" s="17" t="s">
        <v>443</v>
      </c>
      <c r="AA2587" s="17" t="s">
        <v>443</v>
      </c>
      <c r="AB2587" s="17" t="s">
        <v>444</v>
      </c>
      <c r="AC2587">
        <v>0</v>
      </c>
      <c r="AD2587">
        <v>0</v>
      </c>
      <c r="AE2587">
        <v>0</v>
      </c>
      <c r="AF2587">
        <v>2022</v>
      </c>
      <c r="AG2587" s="1">
        <v>44562</v>
      </c>
      <c r="AH2587" s="1">
        <v>44773</v>
      </c>
      <c r="AI2587" s="1">
        <v>44785</v>
      </c>
      <c r="AJ2587" s="17" t="s">
        <v>34</v>
      </c>
      <c r="AK2587" s="17" t="s">
        <v>35</v>
      </c>
      <c r="AL2587" s="17" t="s">
        <v>10388</v>
      </c>
      <c r="AM2587" s="17">
        <f>MONTH(EMPENHO[[#This Row],[data_empenho]])</f>
        <v>4</v>
      </c>
    </row>
    <row r="2588" spans="1:39" x14ac:dyDescent="0.25">
      <c r="A2588">
        <v>9</v>
      </c>
      <c r="B2588">
        <v>902</v>
      </c>
      <c r="C2588">
        <v>8</v>
      </c>
      <c r="D2588">
        <v>244</v>
      </c>
      <c r="E2588">
        <v>11</v>
      </c>
      <c r="F2588">
        <v>0</v>
      </c>
      <c r="G2588">
        <v>2018</v>
      </c>
      <c r="H2588" s="17" t="s">
        <v>962</v>
      </c>
      <c r="I2588">
        <v>1</v>
      </c>
      <c r="J2588">
        <v>0</v>
      </c>
      <c r="K2588" s="17" t="s">
        <v>5994</v>
      </c>
      <c r="L2588" s="1">
        <v>44652</v>
      </c>
      <c r="M2588">
        <v>136.32</v>
      </c>
      <c r="N2588" s="17" t="s">
        <v>437</v>
      </c>
      <c r="O2588">
        <v>7845</v>
      </c>
      <c r="P2588" s="17" t="s">
        <v>438</v>
      </c>
      <c r="Q2588">
        <v>0</v>
      </c>
      <c r="R2588" s="17" t="s">
        <v>480</v>
      </c>
      <c r="S2588" s="17" t="s">
        <v>653</v>
      </c>
      <c r="T2588" s="17" t="s">
        <v>438</v>
      </c>
      <c r="U2588">
        <v>20</v>
      </c>
      <c r="V2588">
        <v>2021</v>
      </c>
      <c r="W2588" s="17" t="s">
        <v>5995</v>
      </c>
      <c r="X2588" s="17" t="s">
        <v>482</v>
      </c>
      <c r="Y2588">
        <v>7</v>
      </c>
      <c r="Z2588" s="17" t="s">
        <v>443</v>
      </c>
      <c r="AA2588" s="17" t="s">
        <v>443</v>
      </c>
      <c r="AB2588" s="17" t="s">
        <v>444</v>
      </c>
      <c r="AC2588">
        <v>0</v>
      </c>
      <c r="AD2588">
        <v>0</v>
      </c>
      <c r="AE2588">
        <v>0</v>
      </c>
      <c r="AF2588">
        <v>2022</v>
      </c>
      <c r="AG2588" s="1">
        <v>44562</v>
      </c>
      <c r="AH2588" s="1">
        <v>44773</v>
      </c>
      <c r="AI2588" s="1">
        <v>44785</v>
      </c>
      <c r="AJ2588" s="17" t="s">
        <v>34</v>
      </c>
      <c r="AK2588" s="17" t="s">
        <v>35</v>
      </c>
      <c r="AL2588" s="17" t="s">
        <v>10388</v>
      </c>
      <c r="AM2588" s="17">
        <f>MONTH(EMPENHO[[#This Row],[data_empenho]])</f>
        <v>4</v>
      </c>
    </row>
    <row r="2589" spans="1:39" x14ac:dyDescent="0.25">
      <c r="A2589">
        <v>9</v>
      </c>
      <c r="B2589">
        <v>902</v>
      </c>
      <c r="C2589">
        <v>8</v>
      </c>
      <c r="D2589">
        <v>244</v>
      </c>
      <c r="E2589">
        <v>11</v>
      </c>
      <c r="F2589">
        <v>0</v>
      </c>
      <c r="G2589">
        <v>2018</v>
      </c>
      <c r="H2589" s="17" t="s">
        <v>962</v>
      </c>
      <c r="I2589">
        <v>1</v>
      </c>
      <c r="J2589">
        <v>0</v>
      </c>
      <c r="K2589" s="17" t="s">
        <v>5996</v>
      </c>
      <c r="L2589" s="1">
        <v>44652</v>
      </c>
      <c r="M2589">
        <v>141</v>
      </c>
      <c r="N2589" s="17" t="s">
        <v>437</v>
      </c>
      <c r="O2589">
        <v>7241</v>
      </c>
      <c r="P2589" s="17" t="s">
        <v>438</v>
      </c>
      <c r="Q2589">
        <v>0</v>
      </c>
      <c r="R2589" s="17" t="s">
        <v>480</v>
      </c>
      <c r="S2589" s="17" t="s">
        <v>653</v>
      </c>
      <c r="T2589" s="17" t="s">
        <v>438</v>
      </c>
      <c r="U2589">
        <v>20</v>
      </c>
      <c r="V2589">
        <v>2021</v>
      </c>
      <c r="W2589" s="17" t="s">
        <v>5997</v>
      </c>
      <c r="X2589" s="17" t="s">
        <v>482</v>
      </c>
      <c r="Y2589">
        <v>7</v>
      </c>
      <c r="Z2589" s="17" t="s">
        <v>443</v>
      </c>
      <c r="AA2589" s="17" t="s">
        <v>443</v>
      </c>
      <c r="AB2589" s="17" t="s">
        <v>444</v>
      </c>
      <c r="AC2589">
        <v>0</v>
      </c>
      <c r="AD2589">
        <v>0</v>
      </c>
      <c r="AE2589">
        <v>0</v>
      </c>
      <c r="AF2589">
        <v>2022</v>
      </c>
      <c r="AG2589" s="1">
        <v>44562</v>
      </c>
      <c r="AH2589" s="1">
        <v>44773</v>
      </c>
      <c r="AI2589" s="1">
        <v>44785</v>
      </c>
      <c r="AJ2589" s="17" t="s">
        <v>34</v>
      </c>
      <c r="AK2589" s="17" t="s">
        <v>35</v>
      </c>
      <c r="AL2589" s="17" t="s">
        <v>10388</v>
      </c>
      <c r="AM2589" s="17">
        <f>MONTH(EMPENHO[[#This Row],[data_empenho]])</f>
        <v>4</v>
      </c>
    </row>
    <row r="2590" spans="1:39" x14ac:dyDescent="0.25">
      <c r="A2590">
        <v>7</v>
      </c>
      <c r="B2590">
        <v>702</v>
      </c>
      <c r="C2590">
        <v>15</v>
      </c>
      <c r="D2590">
        <v>451</v>
      </c>
      <c r="E2590">
        <v>17</v>
      </c>
      <c r="F2590">
        <v>0</v>
      </c>
      <c r="G2590">
        <v>2002</v>
      </c>
      <c r="H2590" s="17" t="s">
        <v>755</v>
      </c>
      <c r="I2590">
        <v>1</v>
      </c>
      <c r="J2590">
        <v>0</v>
      </c>
      <c r="K2590" s="17" t="s">
        <v>5998</v>
      </c>
      <c r="L2590" s="1">
        <v>44652</v>
      </c>
      <c r="M2590">
        <v>2207</v>
      </c>
      <c r="N2590" s="17" t="s">
        <v>437</v>
      </c>
      <c r="O2590">
        <v>5965</v>
      </c>
      <c r="P2590" s="17" t="s">
        <v>438</v>
      </c>
      <c r="Q2590">
        <v>0</v>
      </c>
      <c r="R2590" s="17" t="s">
        <v>480</v>
      </c>
      <c r="S2590" s="17" t="s">
        <v>653</v>
      </c>
      <c r="T2590" s="17" t="s">
        <v>438</v>
      </c>
      <c r="U2590">
        <v>53</v>
      </c>
      <c r="V2590">
        <v>2021</v>
      </c>
      <c r="W2590" s="17" t="s">
        <v>5999</v>
      </c>
      <c r="X2590" s="17" t="s">
        <v>482</v>
      </c>
      <c r="Y2590">
        <v>7</v>
      </c>
      <c r="Z2590" s="17" t="s">
        <v>443</v>
      </c>
      <c r="AA2590" s="17" t="s">
        <v>443</v>
      </c>
      <c r="AB2590" s="17" t="s">
        <v>444</v>
      </c>
      <c r="AC2590">
        <v>0</v>
      </c>
      <c r="AD2590">
        <v>0</v>
      </c>
      <c r="AE2590">
        <v>0</v>
      </c>
      <c r="AF2590">
        <v>2022</v>
      </c>
      <c r="AG2590" s="1">
        <v>44562</v>
      </c>
      <c r="AH2590" s="1">
        <v>44773</v>
      </c>
      <c r="AI2590" s="1">
        <v>44785</v>
      </c>
      <c r="AJ2590" s="17" t="s">
        <v>34</v>
      </c>
      <c r="AK2590" s="17" t="s">
        <v>35</v>
      </c>
      <c r="AL2590" s="17" t="s">
        <v>10388</v>
      </c>
      <c r="AM2590" s="17">
        <f>MONTH(EMPENHO[[#This Row],[data_empenho]])</f>
        <v>4</v>
      </c>
    </row>
    <row r="2591" spans="1:39" x14ac:dyDescent="0.25">
      <c r="A2591">
        <v>7</v>
      </c>
      <c r="B2591">
        <v>702</v>
      </c>
      <c r="C2591">
        <v>15</v>
      </c>
      <c r="D2591">
        <v>451</v>
      </c>
      <c r="E2591">
        <v>17</v>
      </c>
      <c r="F2591">
        <v>0</v>
      </c>
      <c r="G2591">
        <v>2002</v>
      </c>
      <c r="H2591" s="17" t="s">
        <v>860</v>
      </c>
      <c r="I2591">
        <v>1</v>
      </c>
      <c r="J2591">
        <v>0</v>
      </c>
      <c r="K2591" s="17" t="s">
        <v>6000</v>
      </c>
      <c r="L2591" s="1">
        <v>44652</v>
      </c>
      <c r="M2591">
        <v>44</v>
      </c>
      <c r="N2591" s="17" t="s">
        <v>437</v>
      </c>
      <c r="O2591">
        <v>5965</v>
      </c>
      <c r="P2591" s="17" t="s">
        <v>438</v>
      </c>
      <c r="Q2591">
        <v>0</v>
      </c>
      <c r="R2591" s="17" t="s">
        <v>480</v>
      </c>
      <c r="S2591" s="17" t="s">
        <v>653</v>
      </c>
      <c r="T2591" s="17" t="s">
        <v>438</v>
      </c>
      <c r="U2591">
        <v>53</v>
      </c>
      <c r="V2591">
        <v>2021</v>
      </c>
      <c r="W2591" s="17" t="s">
        <v>6001</v>
      </c>
      <c r="X2591" s="17" t="s">
        <v>482</v>
      </c>
      <c r="Y2591">
        <v>7</v>
      </c>
      <c r="Z2591" s="17" t="s">
        <v>443</v>
      </c>
      <c r="AA2591" s="17" t="s">
        <v>443</v>
      </c>
      <c r="AB2591" s="17" t="s">
        <v>444</v>
      </c>
      <c r="AC2591">
        <v>0</v>
      </c>
      <c r="AD2591">
        <v>0</v>
      </c>
      <c r="AE2591">
        <v>0</v>
      </c>
      <c r="AF2591">
        <v>2022</v>
      </c>
      <c r="AG2591" s="1">
        <v>44562</v>
      </c>
      <c r="AH2591" s="1">
        <v>44773</v>
      </c>
      <c r="AI2591" s="1">
        <v>44785</v>
      </c>
      <c r="AJ2591" s="17" t="s">
        <v>34</v>
      </c>
      <c r="AK2591" s="17" t="s">
        <v>35</v>
      </c>
      <c r="AL2591" s="17" t="s">
        <v>10388</v>
      </c>
      <c r="AM2591" s="17">
        <f>MONTH(EMPENHO[[#This Row],[data_empenho]])</f>
        <v>4</v>
      </c>
    </row>
    <row r="2592" spans="1:39" x14ac:dyDescent="0.25">
      <c r="A2592">
        <v>3</v>
      </c>
      <c r="B2592">
        <v>301</v>
      </c>
      <c r="C2592">
        <v>4</v>
      </c>
      <c r="D2592">
        <v>122</v>
      </c>
      <c r="E2592">
        <v>1</v>
      </c>
      <c r="F2592">
        <v>0</v>
      </c>
      <c r="G2592">
        <v>2068</v>
      </c>
      <c r="H2592" s="17" t="s">
        <v>638</v>
      </c>
      <c r="I2592">
        <v>1</v>
      </c>
      <c r="J2592">
        <v>0</v>
      </c>
      <c r="K2592" s="17" t="s">
        <v>6002</v>
      </c>
      <c r="L2592" s="1">
        <v>44652</v>
      </c>
      <c r="M2592">
        <v>35</v>
      </c>
      <c r="N2592" s="17" t="s">
        <v>437</v>
      </c>
      <c r="O2592">
        <v>5325</v>
      </c>
      <c r="P2592" s="17" t="s">
        <v>438</v>
      </c>
      <c r="Q2592">
        <v>0</v>
      </c>
      <c r="R2592" s="17" t="s">
        <v>439</v>
      </c>
      <c r="S2592" s="17" t="s">
        <v>440</v>
      </c>
      <c r="T2592" s="17" t="s">
        <v>438</v>
      </c>
      <c r="U2592">
        <v>0</v>
      </c>
      <c r="V2592">
        <v>0</v>
      </c>
      <c r="W2592" s="17" t="s">
        <v>6003</v>
      </c>
      <c r="X2592" s="17" t="s">
        <v>465</v>
      </c>
      <c r="Y2592">
        <v>1</v>
      </c>
      <c r="Z2592" s="17" t="s">
        <v>443</v>
      </c>
      <c r="AA2592" s="17" t="s">
        <v>443</v>
      </c>
      <c r="AB2592" s="17" t="s">
        <v>444</v>
      </c>
      <c r="AC2592">
        <v>0</v>
      </c>
      <c r="AD2592">
        <v>0</v>
      </c>
      <c r="AE2592">
        <v>0</v>
      </c>
      <c r="AF2592">
        <v>2022</v>
      </c>
      <c r="AG2592" s="1">
        <v>44562</v>
      </c>
      <c r="AH2592" s="1">
        <v>44773</v>
      </c>
      <c r="AI2592" s="1">
        <v>44785</v>
      </c>
      <c r="AJ2592" s="17" t="s">
        <v>34</v>
      </c>
      <c r="AK2592" s="17" t="s">
        <v>35</v>
      </c>
      <c r="AL2592" s="17" t="s">
        <v>10388</v>
      </c>
      <c r="AM2592" s="17">
        <f>MONTH(EMPENHO[[#This Row],[data_empenho]])</f>
        <v>4</v>
      </c>
    </row>
    <row r="2593" spans="1:39" x14ac:dyDescent="0.25">
      <c r="A2593">
        <v>3</v>
      </c>
      <c r="B2593">
        <v>301</v>
      </c>
      <c r="C2593">
        <v>4</v>
      </c>
      <c r="D2593">
        <v>122</v>
      </c>
      <c r="E2593">
        <v>1</v>
      </c>
      <c r="F2593">
        <v>0</v>
      </c>
      <c r="G2593">
        <v>2068</v>
      </c>
      <c r="H2593" s="17" t="s">
        <v>638</v>
      </c>
      <c r="I2593">
        <v>1</v>
      </c>
      <c r="J2593">
        <v>0</v>
      </c>
      <c r="K2593" s="17" t="s">
        <v>6004</v>
      </c>
      <c r="L2593" s="1">
        <v>44652</v>
      </c>
      <c r="M2593">
        <v>35</v>
      </c>
      <c r="N2593" s="17" t="s">
        <v>437</v>
      </c>
      <c r="O2593">
        <v>5325</v>
      </c>
      <c r="P2593" s="17" t="s">
        <v>438</v>
      </c>
      <c r="Q2593">
        <v>0</v>
      </c>
      <c r="R2593" s="17" t="s">
        <v>439</v>
      </c>
      <c r="S2593" s="17" t="s">
        <v>440</v>
      </c>
      <c r="T2593" s="17" t="s">
        <v>438</v>
      </c>
      <c r="U2593">
        <v>0</v>
      </c>
      <c r="V2593">
        <v>0</v>
      </c>
      <c r="W2593" s="17" t="s">
        <v>6005</v>
      </c>
      <c r="X2593" s="17" t="s">
        <v>465</v>
      </c>
      <c r="Y2593">
        <v>1</v>
      </c>
      <c r="Z2593" s="17" t="s">
        <v>443</v>
      </c>
      <c r="AA2593" s="17" t="s">
        <v>443</v>
      </c>
      <c r="AB2593" s="17" t="s">
        <v>444</v>
      </c>
      <c r="AC2593">
        <v>0</v>
      </c>
      <c r="AD2593">
        <v>0</v>
      </c>
      <c r="AE2593">
        <v>0</v>
      </c>
      <c r="AF2593">
        <v>2022</v>
      </c>
      <c r="AG2593" s="1">
        <v>44562</v>
      </c>
      <c r="AH2593" s="1">
        <v>44773</v>
      </c>
      <c r="AI2593" s="1">
        <v>44785</v>
      </c>
      <c r="AJ2593" s="17" t="s">
        <v>34</v>
      </c>
      <c r="AK2593" s="17" t="s">
        <v>35</v>
      </c>
      <c r="AL2593" s="17" t="s">
        <v>10388</v>
      </c>
      <c r="AM2593" s="17">
        <f>MONTH(EMPENHO[[#This Row],[data_empenho]])</f>
        <v>4</v>
      </c>
    </row>
    <row r="2594" spans="1:39" x14ac:dyDescent="0.25">
      <c r="A2594">
        <v>8</v>
      </c>
      <c r="B2594">
        <v>801</v>
      </c>
      <c r="C2594">
        <v>10</v>
      </c>
      <c r="D2594">
        <v>301</v>
      </c>
      <c r="E2594">
        <v>9</v>
      </c>
      <c r="F2594">
        <v>0</v>
      </c>
      <c r="G2594">
        <v>2109</v>
      </c>
      <c r="H2594" s="17" t="s">
        <v>5968</v>
      </c>
      <c r="I2594">
        <v>40</v>
      </c>
      <c r="J2594">
        <v>0</v>
      </c>
      <c r="K2594" s="17" t="s">
        <v>6006</v>
      </c>
      <c r="L2594" s="1">
        <v>44652</v>
      </c>
      <c r="M2594">
        <v>945</v>
      </c>
      <c r="N2594" s="17" t="s">
        <v>437</v>
      </c>
      <c r="O2594">
        <v>7299</v>
      </c>
      <c r="P2594" s="17" t="s">
        <v>438</v>
      </c>
      <c r="Q2594">
        <v>0</v>
      </c>
      <c r="R2594" s="17" t="s">
        <v>480</v>
      </c>
      <c r="S2594" s="17" t="s">
        <v>653</v>
      </c>
      <c r="T2594" s="17" t="s">
        <v>438</v>
      </c>
      <c r="U2594">
        <v>44</v>
      </c>
      <c r="V2594">
        <v>2021</v>
      </c>
      <c r="W2594" s="17" t="s">
        <v>6007</v>
      </c>
      <c r="X2594" s="17" t="s">
        <v>482</v>
      </c>
      <c r="Y2594">
        <v>7</v>
      </c>
      <c r="Z2594" s="17" t="s">
        <v>443</v>
      </c>
      <c r="AA2594" s="17" t="s">
        <v>443</v>
      </c>
      <c r="AB2594" s="17" t="s">
        <v>444</v>
      </c>
      <c r="AC2594">
        <v>0</v>
      </c>
      <c r="AD2594">
        <v>0</v>
      </c>
      <c r="AE2594">
        <v>0</v>
      </c>
      <c r="AF2594">
        <v>2022</v>
      </c>
      <c r="AG2594" s="1">
        <v>44562</v>
      </c>
      <c r="AH2594" s="1">
        <v>44773</v>
      </c>
      <c r="AI2594" s="1">
        <v>44785</v>
      </c>
      <c r="AJ2594" s="17" t="s">
        <v>34</v>
      </c>
      <c r="AK2594" s="17" t="s">
        <v>35</v>
      </c>
      <c r="AL2594" s="17" t="s">
        <v>10388</v>
      </c>
      <c r="AM2594" s="17">
        <f>MONTH(EMPENHO[[#This Row],[data_empenho]])</f>
        <v>4</v>
      </c>
    </row>
    <row r="2595" spans="1:39" x14ac:dyDescent="0.25">
      <c r="A2595">
        <v>8</v>
      </c>
      <c r="B2595">
        <v>801</v>
      </c>
      <c r="C2595">
        <v>10</v>
      </c>
      <c r="D2595">
        <v>301</v>
      </c>
      <c r="E2595">
        <v>6</v>
      </c>
      <c r="F2595">
        <v>0</v>
      </c>
      <c r="G2595">
        <v>2092</v>
      </c>
      <c r="H2595" s="17" t="s">
        <v>5968</v>
      </c>
      <c r="I2595">
        <v>40</v>
      </c>
      <c r="J2595">
        <v>0</v>
      </c>
      <c r="K2595" s="17" t="s">
        <v>6008</v>
      </c>
      <c r="L2595" s="1">
        <v>44652</v>
      </c>
      <c r="M2595">
        <v>2700</v>
      </c>
      <c r="N2595" s="17" t="s">
        <v>437</v>
      </c>
      <c r="O2595">
        <v>8176</v>
      </c>
      <c r="P2595" s="17" t="s">
        <v>438</v>
      </c>
      <c r="Q2595">
        <v>0</v>
      </c>
      <c r="R2595" s="17" t="s">
        <v>480</v>
      </c>
      <c r="S2595" s="17" t="s">
        <v>653</v>
      </c>
      <c r="T2595" s="17" t="s">
        <v>438</v>
      </c>
      <c r="U2595">
        <v>44</v>
      </c>
      <c r="V2595">
        <v>2021</v>
      </c>
      <c r="W2595" s="17" t="s">
        <v>6009</v>
      </c>
      <c r="X2595" s="17" t="s">
        <v>482</v>
      </c>
      <c r="Y2595">
        <v>7</v>
      </c>
      <c r="Z2595" s="17" t="s">
        <v>443</v>
      </c>
      <c r="AA2595" s="17" t="s">
        <v>443</v>
      </c>
      <c r="AB2595" s="17" t="s">
        <v>444</v>
      </c>
      <c r="AC2595">
        <v>0</v>
      </c>
      <c r="AD2595">
        <v>0</v>
      </c>
      <c r="AE2595">
        <v>0</v>
      </c>
      <c r="AF2595">
        <v>2022</v>
      </c>
      <c r="AG2595" s="1">
        <v>44562</v>
      </c>
      <c r="AH2595" s="1">
        <v>44773</v>
      </c>
      <c r="AI2595" s="1">
        <v>44785</v>
      </c>
      <c r="AJ2595" s="17" t="s">
        <v>34</v>
      </c>
      <c r="AK2595" s="17" t="s">
        <v>35</v>
      </c>
      <c r="AL2595" s="17" t="s">
        <v>10388</v>
      </c>
      <c r="AM2595" s="17">
        <f>MONTH(EMPENHO[[#This Row],[data_empenho]])</f>
        <v>4</v>
      </c>
    </row>
    <row r="2596" spans="1:39" x14ac:dyDescent="0.25">
      <c r="A2596">
        <v>2</v>
      </c>
      <c r="B2596">
        <v>203</v>
      </c>
      <c r="C2596">
        <v>4</v>
      </c>
      <c r="D2596">
        <v>124</v>
      </c>
      <c r="E2596">
        <v>1</v>
      </c>
      <c r="F2596">
        <v>0</v>
      </c>
      <c r="G2596">
        <v>2082</v>
      </c>
      <c r="H2596" s="17" t="s">
        <v>3768</v>
      </c>
      <c r="I2596">
        <v>1</v>
      </c>
      <c r="J2596">
        <v>0</v>
      </c>
      <c r="K2596" s="17" t="s">
        <v>6010</v>
      </c>
      <c r="L2596" s="1">
        <v>44652</v>
      </c>
      <c r="M2596">
        <v>385</v>
      </c>
      <c r="N2596" s="17" t="s">
        <v>437</v>
      </c>
      <c r="O2596">
        <v>8424</v>
      </c>
      <c r="P2596" s="17" t="s">
        <v>438</v>
      </c>
      <c r="Q2596">
        <v>0</v>
      </c>
      <c r="R2596" s="17" t="s">
        <v>439</v>
      </c>
      <c r="S2596" s="17" t="s">
        <v>440</v>
      </c>
      <c r="T2596" s="17" t="s">
        <v>438</v>
      </c>
      <c r="U2596">
        <v>0</v>
      </c>
      <c r="V2596">
        <v>0</v>
      </c>
      <c r="W2596" s="17" t="s">
        <v>6011</v>
      </c>
      <c r="X2596" s="17" t="s">
        <v>465</v>
      </c>
      <c r="Y2596">
        <v>1</v>
      </c>
      <c r="Z2596" s="17" t="s">
        <v>443</v>
      </c>
      <c r="AA2596" s="17" t="s">
        <v>443</v>
      </c>
      <c r="AB2596" s="17" t="s">
        <v>444</v>
      </c>
      <c r="AC2596">
        <v>0</v>
      </c>
      <c r="AD2596">
        <v>0</v>
      </c>
      <c r="AE2596">
        <v>0</v>
      </c>
      <c r="AF2596">
        <v>2022</v>
      </c>
      <c r="AG2596" s="1">
        <v>44562</v>
      </c>
      <c r="AH2596" s="1">
        <v>44773</v>
      </c>
      <c r="AI2596" s="1">
        <v>44785</v>
      </c>
      <c r="AJ2596" s="17" t="s">
        <v>34</v>
      </c>
      <c r="AK2596" s="17" t="s">
        <v>35</v>
      </c>
      <c r="AL2596" s="17" t="s">
        <v>10388</v>
      </c>
      <c r="AM2596" s="17">
        <f>MONTH(EMPENHO[[#This Row],[data_empenho]])</f>
        <v>4</v>
      </c>
    </row>
    <row r="2597" spans="1:39" x14ac:dyDescent="0.25">
      <c r="A2597">
        <v>8</v>
      </c>
      <c r="B2597">
        <v>801</v>
      </c>
      <c r="C2597">
        <v>10</v>
      </c>
      <c r="D2597">
        <v>301</v>
      </c>
      <c r="E2597">
        <v>6</v>
      </c>
      <c r="F2597">
        <v>0</v>
      </c>
      <c r="G2597">
        <v>2105</v>
      </c>
      <c r="H2597" s="17" t="s">
        <v>445</v>
      </c>
      <c r="I2597">
        <v>40</v>
      </c>
      <c r="J2597">
        <v>0</v>
      </c>
      <c r="K2597" s="17" t="s">
        <v>6012</v>
      </c>
      <c r="L2597" s="1">
        <v>44652</v>
      </c>
      <c r="M2597">
        <v>3000</v>
      </c>
      <c r="N2597" s="17" t="s">
        <v>437</v>
      </c>
      <c r="O2597">
        <v>321</v>
      </c>
      <c r="P2597" s="17" t="s">
        <v>438</v>
      </c>
      <c r="Q2597">
        <v>0</v>
      </c>
      <c r="R2597" s="17" t="s">
        <v>439</v>
      </c>
      <c r="S2597" s="17" t="s">
        <v>440</v>
      </c>
      <c r="T2597" s="17" t="s">
        <v>438</v>
      </c>
      <c r="U2597">
        <v>0</v>
      </c>
      <c r="V2597">
        <v>0</v>
      </c>
      <c r="W2597" s="17" t="s">
        <v>6013</v>
      </c>
      <c r="X2597" s="17" t="s">
        <v>442</v>
      </c>
      <c r="Y2597">
        <v>0</v>
      </c>
      <c r="Z2597" s="17" t="s">
        <v>443</v>
      </c>
      <c r="AA2597" s="17" t="s">
        <v>443</v>
      </c>
      <c r="AB2597" s="17" t="s">
        <v>444</v>
      </c>
      <c r="AC2597">
        <v>0</v>
      </c>
      <c r="AD2597">
        <v>0</v>
      </c>
      <c r="AE2597">
        <v>0</v>
      </c>
      <c r="AF2597">
        <v>2022</v>
      </c>
      <c r="AG2597" s="1">
        <v>44562</v>
      </c>
      <c r="AH2597" s="1">
        <v>44773</v>
      </c>
      <c r="AI2597" s="1">
        <v>44785</v>
      </c>
      <c r="AJ2597" s="17" t="s">
        <v>34</v>
      </c>
      <c r="AK2597" s="17" t="s">
        <v>35</v>
      </c>
      <c r="AL2597" s="17" t="s">
        <v>10388</v>
      </c>
      <c r="AM2597" s="17">
        <f>MONTH(EMPENHO[[#This Row],[data_empenho]])</f>
        <v>4</v>
      </c>
    </row>
    <row r="2598" spans="1:39" x14ac:dyDescent="0.25">
      <c r="A2598">
        <v>8</v>
      </c>
      <c r="B2598">
        <v>801</v>
      </c>
      <c r="C2598">
        <v>10</v>
      </c>
      <c r="D2598">
        <v>301</v>
      </c>
      <c r="E2598">
        <v>6</v>
      </c>
      <c r="F2598">
        <v>0</v>
      </c>
      <c r="G2598">
        <v>2105</v>
      </c>
      <c r="H2598" s="17" t="s">
        <v>445</v>
      </c>
      <c r="I2598">
        <v>40</v>
      </c>
      <c r="J2598">
        <v>0</v>
      </c>
      <c r="K2598" s="17" t="s">
        <v>6014</v>
      </c>
      <c r="L2598" s="1">
        <v>44652</v>
      </c>
      <c r="M2598">
        <v>2000</v>
      </c>
      <c r="N2598" s="17" t="s">
        <v>437</v>
      </c>
      <c r="O2598">
        <v>4876</v>
      </c>
      <c r="P2598" s="17" t="s">
        <v>438</v>
      </c>
      <c r="Q2598">
        <v>0</v>
      </c>
      <c r="R2598" s="17" t="s">
        <v>439</v>
      </c>
      <c r="S2598" s="17" t="s">
        <v>440</v>
      </c>
      <c r="T2598" s="17" t="s">
        <v>438</v>
      </c>
      <c r="U2598">
        <v>0</v>
      </c>
      <c r="V2598">
        <v>0</v>
      </c>
      <c r="W2598" s="17" t="s">
        <v>6015</v>
      </c>
      <c r="X2598" s="17" t="s">
        <v>442</v>
      </c>
      <c r="Y2598">
        <v>0</v>
      </c>
      <c r="Z2598" s="17" t="s">
        <v>443</v>
      </c>
      <c r="AA2598" s="17" t="s">
        <v>443</v>
      </c>
      <c r="AB2598" s="17" t="s">
        <v>444</v>
      </c>
      <c r="AC2598">
        <v>0</v>
      </c>
      <c r="AD2598">
        <v>0</v>
      </c>
      <c r="AE2598">
        <v>0</v>
      </c>
      <c r="AF2598">
        <v>2022</v>
      </c>
      <c r="AG2598" s="1">
        <v>44562</v>
      </c>
      <c r="AH2598" s="1">
        <v>44773</v>
      </c>
      <c r="AI2598" s="1">
        <v>44785</v>
      </c>
      <c r="AJ2598" s="17" t="s">
        <v>34</v>
      </c>
      <c r="AK2598" s="17" t="s">
        <v>35</v>
      </c>
      <c r="AL2598" s="17" t="s">
        <v>10388</v>
      </c>
      <c r="AM2598" s="17">
        <f>MONTH(EMPENHO[[#This Row],[data_empenho]])</f>
        <v>4</v>
      </c>
    </row>
    <row r="2599" spans="1:39" x14ac:dyDescent="0.25">
      <c r="A2599">
        <v>8</v>
      </c>
      <c r="B2599">
        <v>801</v>
      </c>
      <c r="C2599">
        <v>10</v>
      </c>
      <c r="D2599">
        <v>301</v>
      </c>
      <c r="E2599">
        <v>6</v>
      </c>
      <c r="F2599">
        <v>0</v>
      </c>
      <c r="G2599">
        <v>2105</v>
      </c>
      <c r="H2599" s="17" t="s">
        <v>445</v>
      </c>
      <c r="I2599">
        <v>40</v>
      </c>
      <c r="J2599">
        <v>0</v>
      </c>
      <c r="K2599" s="17" t="s">
        <v>6016</v>
      </c>
      <c r="L2599" s="1">
        <v>44652</v>
      </c>
      <c r="M2599">
        <v>500</v>
      </c>
      <c r="N2599" s="17" t="s">
        <v>437</v>
      </c>
      <c r="O2599">
        <v>5512</v>
      </c>
      <c r="P2599" s="17" t="s">
        <v>438</v>
      </c>
      <c r="Q2599">
        <v>0</v>
      </c>
      <c r="R2599" s="17" t="s">
        <v>439</v>
      </c>
      <c r="S2599" s="17" t="s">
        <v>440</v>
      </c>
      <c r="T2599" s="17" t="s">
        <v>438</v>
      </c>
      <c r="U2599">
        <v>0</v>
      </c>
      <c r="V2599">
        <v>0</v>
      </c>
      <c r="W2599" s="17" t="s">
        <v>6015</v>
      </c>
      <c r="X2599" s="17" t="s">
        <v>442</v>
      </c>
      <c r="Y2599">
        <v>0</v>
      </c>
      <c r="Z2599" s="17" t="s">
        <v>443</v>
      </c>
      <c r="AA2599" s="17" t="s">
        <v>443</v>
      </c>
      <c r="AB2599" s="17" t="s">
        <v>444</v>
      </c>
      <c r="AC2599">
        <v>0</v>
      </c>
      <c r="AD2599">
        <v>0</v>
      </c>
      <c r="AE2599">
        <v>0</v>
      </c>
      <c r="AF2599">
        <v>2022</v>
      </c>
      <c r="AG2599" s="1">
        <v>44562</v>
      </c>
      <c r="AH2599" s="1">
        <v>44773</v>
      </c>
      <c r="AI2599" s="1">
        <v>44785</v>
      </c>
      <c r="AJ2599" s="17" t="s">
        <v>34</v>
      </c>
      <c r="AK2599" s="17" t="s">
        <v>35</v>
      </c>
      <c r="AL2599" s="17" t="s">
        <v>10388</v>
      </c>
      <c r="AM2599" s="17">
        <f>MONTH(EMPENHO[[#This Row],[data_empenho]])</f>
        <v>4</v>
      </c>
    </row>
    <row r="2600" spans="1:39" x14ac:dyDescent="0.25">
      <c r="A2600">
        <v>6</v>
      </c>
      <c r="B2600">
        <v>603</v>
      </c>
      <c r="C2600">
        <v>26</v>
      </c>
      <c r="D2600">
        <v>782</v>
      </c>
      <c r="E2600">
        <v>17</v>
      </c>
      <c r="F2600">
        <v>0</v>
      </c>
      <c r="G2600">
        <v>2073</v>
      </c>
      <c r="H2600" s="17" t="s">
        <v>478</v>
      </c>
      <c r="I2600">
        <v>1</v>
      </c>
      <c r="J2600">
        <v>0</v>
      </c>
      <c r="K2600" s="17" t="s">
        <v>6017</v>
      </c>
      <c r="L2600" s="1">
        <v>44652</v>
      </c>
      <c r="M2600">
        <v>1956.77</v>
      </c>
      <c r="N2600" s="17" t="s">
        <v>437</v>
      </c>
      <c r="O2600">
        <v>8264</v>
      </c>
      <c r="P2600" s="17" t="s">
        <v>438</v>
      </c>
      <c r="Q2600">
        <v>0</v>
      </c>
      <c r="R2600" s="17" t="s">
        <v>480</v>
      </c>
      <c r="S2600" s="17" t="s">
        <v>653</v>
      </c>
      <c r="T2600" s="17" t="s">
        <v>438</v>
      </c>
      <c r="U2600">
        <v>2</v>
      </c>
      <c r="V2600">
        <v>2022</v>
      </c>
      <c r="W2600" s="17" t="s">
        <v>6018</v>
      </c>
      <c r="X2600" s="17" t="s">
        <v>482</v>
      </c>
      <c r="Y2600">
        <v>7</v>
      </c>
      <c r="Z2600" s="17" t="s">
        <v>443</v>
      </c>
      <c r="AA2600" s="17" t="s">
        <v>443</v>
      </c>
      <c r="AB2600" s="17" t="s">
        <v>444</v>
      </c>
      <c r="AC2600">
        <v>0</v>
      </c>
      <c r="AD2600">
        <v>0</v>
      </c>
      <c r="AE2600">
        <v>0</v>
      </c>
      <c r="AF2600">
        <v>2022</v>
      </c>
      <c r="AG2600" s="1">
        <v>44562</v>
      </c>
      <c r="AH2600" s="1">
        <v>44773</v>
      </c>
      <c r="AI2600" s="1">
        <v>44785</v>
      </c>
      <c r="AJ2600" s="17" t="s">
        <v>34</v>
      </c>
      <c r="AK2600" s="17" t="s">
        <v>35</v>
      </c>
      <c r="AL2600" s="17" t="s">
        <v>10388</v>
      </c>
      <c r="AM2600" s="17">
        <f>MONTH(EMPENHO[[#This Row],[data_empenho]])</f>
        <v>4</v>
      </c>
    </row>
    <row r="2601" spans="1:39" x14ac:dyDescent="0.25">
      <c r="A2601">
        <v>6</v>
      </c>
      <c r="B2601">
        <v>603</v>
      </c>
      <c r="C2601">
        <v>26</v>
      </c>
      <c r="D2601">
        <v>782</v>
      </c>
      <c r="E2601">
        <v>17</v>
      </c>
      <c r="F2601">
        <v>0</v>
      </c>
      <c r="G2601">
        <v>2073</v>
      </c>
      <c r="H2601" s="17" t="s">
        <v>478</v>
      </c>
      <c r="I2601">
        <v>1</v>
      </c>
      <c r="J2601">
        <v>0</v>
      </c>
      <c r="K2601" s="17" t="s">
        <v>6019</v>
      </c>
      <c r="L2601" s="1">
        <v>44652</v>
      </c>
      <c r="M2601">
        <v>1074.69</v>
      </c>
      <c r="N2601" s="17" t="s">
        <v>437</v>
      </c>
      <c r="O2601">
        <v>8264</v>
      </c>
      <c r="P2601" s="17" t="s">
        <v>438</v>
      </c>
      <c r="Q2601">
        <v>0</v>
      </c>
      <c r="R2601" s="17" t="s">
        <v>480</v>
      </c>
      <c r="S2601" s="17" t="s">
        <v>653</v>
      </c>
      <c r="T2601" s="17" t="s">
        <v>438</v>
      </c>
      <c r="U2601">
        <v>2</v>
      </c>
      <c r="V2601">
        <v>2022</v>
      </c>
      <c r="W2601" s="17" t="s">
        <v>6020</v>
      </c>
      <c r="X2601" s="17" t="s">
        <v>482</v>
      </c>
      <c r="Y2601">
        <v>7</v>
      </c>
      <c r="Z2601" s="17" t="s">
        <v>443</v>
      </c>
      <c r="AA2601" s="17" t="s">
        <v>443</v>
      </c>
      <c r="AB2601" s="17" t="s">
        <v>444</v>
      </c>
      <c r="AC2601">
        <v>0</v>
      </c>
      <c r="AD2601">
        <v>0</v>
      </c>
      <c r="AE2601">
        <v>0</v>
      </c>
      <c r="AF2601">
        <v>2022</v>
      </c>
      <c r="AG2601" s="1">
        <v>44562</v>
      </c>
      <c r="AH2601" s="1">
        <v>44773</v>
      </c>
      <c r="AI2601" s="1">
        <v>44785</v>
      </c>
      <c r="AJ2601" s="17" t="s">
        <v>34</v>
      </c>
      <c r="AK2601" s="17" t="s">
        <v>35</v>
      </c>
      <c r="AL2601" s="17" t="s">
        <v>10388</v>
      </c>
      <c r="AM2601" s="17">
        <f>MONTH(EMPENHO[[#This Row],[data_empenho]])</f>
        <v>4</v>
      </c>
    </row>
    <row r="2602" spans="1:39" x14ac:dyDescent="0.25">
      <c r="A2602">
        <v>10</v>
      </c>
      <c r="B2602">
        <v>1001</v>
      </c>
      <c r="C2602">
        <v>4</v>
      </c>
      <c r="D2602">
        <v>122</v>
      </c>
      <c r="E2602">
        <v>1</v>
      </c>
      <c r="F2602">
        <v>0</v>
      </c>
      <c r="G2602">
        <v>2050</v>
      </c>
      <c r="H2602" s="17" t="s">
        <v>445</v>
      </c>
      <c r="I2602">
        <v>1</v>
      </c>
      <c r="J2602">
        <v>0</v>
      </c>
      <c r="K2602" s="17" t="s">
        <v>6021</v>
      </c>
      <c r="L2602" s="1">
        <v>44652</v>
      </c>
      <c r="M2602">
        <v>465</v>
      </c>
      <c r="N2602" s="17" t="s">
        <v>437</v>
      </c>
      <c r="O2602">
        <v>5467</v>
      </c>
      <c r="P2602" s="17" t="s">
        <v>438</v>
      </c>
      <c r="Q2602">
        <v>0</v>
      </c>
      <c r="R2602" s="17" t="s">
        <v>439</v>
      </c>
      <c r="S2602" s="17" t="s">
        <v>440</v>
      </c>
      <c r="T2602" s="17" t="s">
        <v>438</v>
      </c>
      <c r="U2602">
        <v>0</v>
      </c>
      <c r="V2602">
        <v>0</v>
      </c>
      <c r="W2602" s="17" t="s">
        <v>6022</v>
      </c>
      <c r="X2602" s="17" t="s">
        <v>442</v>
      </c>
      <c r="Y2602">
        <v>0</v>
      </c>
      <c r="Z2602" s="17" t="s">
        <v>486</v>
      </c>
      <c r="AA2602" s="17" t="s">
        <v>443</v>
      </c>
      <c r="AB2602" s="17" t="s">
        <v>444</v>
      </c>
      <c r="AC2602">
        <v>0</v>
      </c>
      <c r="AD2602">
        <v>0</v>
      </c>
      <c r="AE2602">
        <v>0</v>
      </c>
      <c r="AF2602">
        <v>2022</v>
      </c>
      <c r="AG2602" s="1">
        <v>44562</v>
      </c>
      <c r="AH2602" s="1">
        <v>44773</v>
      </c>
      <c r="AI2602" s="1">
        <v>44785</v>
      </c>
      <c r="AJ2602" s="17" t="s">
        <v>34</v>
      </c>
      <c r="AK2602" s="17" t="s">
        <v>35</v>
      </c>
      <c r="AL2602" s="17" t="s">
        <v>10388</v>
      </c>
      <c r="AM2602" s="17">
        <f>MONTH(EMPENHO[[#This Row],[data_empenho]])</f>
        <v>4</v>
      </c>
    </row>
    <row r="2603" spans="1:39" x14ac:dyDescent="0.25">
      <c r="A2603">
        <v>10</v>
      </c>
      <c r="B2603">
        <v>1002</v>
      </c>
      <c r="C2603">
        <v>20</v>
      </c>
      <c r="D2603">
        <v>608</v>
      </c>
      <c r="E2603">
        <v>4</v>
      </c>
      <c r="F2603">
        <v>0</v>
      </c>
      <c r="G2603">
        <v>2056</v>
      </c>
      <c r="H2603" s="17" t="s">
        <v>828</v>
      </c>
      <c r="I2603">
        <v>1</v>
      </c>
      <c r="J2603">
        <v>0</v>
      </c>
      <c r="K2603" s="17" t="s">
        <v>6023</v>
      </c>
      <c r="L2603" s="1">
        <v>44655</v>
      </c>
      <c r="M2603">
        <v>483</v>
      </c>
      <c r="N2603" s="17" t="s">
        <v>437</v>
      </c>
      <c r="O2603">
        <v>5965</v>
      </c>
      <c r="P2603" s="17" t="s">
        <v>438</v>
      </c>
      <c r="Q2603">
        <v>0</v>
      </c>
      <c r="R2603" s="17" t="s">
        <v>480</v>
      </c>
      <c r="S2603" s="17" t="s">
        <v>653</v>
      </c>
      <c r="T2603" s="17" t="s">
        <v>438</v>
      </c>
      <c r="U2603">
        <v>39</v>
      </c>
      <c r="V2603">
        <v>2021</v>
      </c>
      <c r="W2603" s="17" t="s">
        <v>6024</v>
      </c>
      <c r="X2603" s="17" t="s">
        <v>482</v>
      </c>
      <c r="Y2603">
        <v>7</v>
      </c>
      <c r="Z2603" s="17" t="s">
        <v>443</v>
      </c>
      <c r="AA2603" s="17" t="s">
        <v>443</v>
      </c>
      <c r="AB2603" s="17" t="s">
        <v>444</v>
      </c>
      <c r="AC2603">
        <v>0</v>
      </c>
      <c r="AD2603">
        <v>0</v>
      </c>
      <c r="AE2603">
        <v>0</v>
      </c>
      <c r="AF2603">
        <v>2022</v>
      </c>
      <c r="AG2603" s="1">
        <v>44562</v>
      </c>
      <c r="AH2603" s="1">
        <v>44773</v>
      </c>
      <c r="AI2603" s="1">
        <v>44785</v>
      </c>
      <c r="AJ2603" s="17" t="s">
        <v>34</v>
      </c>
      <c r="AK2603" s="17" t="s">
        <v>35</v>
      </c>
      <c r="AL2603" s="17" t="s">
        <v>10388</v>
      </c>
      <c r="AM2603" s="17">
        <f>MONTH(EMPENHO[[#This Row],[data_empenho]])</f>
        <v>4</v>
      </c>
    </row>
    <row r="2604" spans="1:39" x14ac:dyDescent="0.25">
      <c r="A2604">
        <v>8</v>
      </c>
      <c r="B2604">
        <v>801</v>
      </c>
      <c r="C2604">
        <v>10</v>
      </c>
      <c r="D2604">
        <v>302</v>
      </c>
      <c r="E2604">
        <v>8</v>
      </c>
      <c r="F2604">
        <v>0</v>
      </c>
      <c r="G2604">
        <v>2096</v>
      </c>
      <c r="H2604" s="17" t="s">
        <v>6025</v>
      </c>
      <c r="I2604">
        <v>40</v>
      </c>
      <c r="J2604">
        <v>0</v>
      </c>
      <c r="K2604" s="17" t="s">
        <v>6026</v>
      </c>
      <c r="L2604" s="1">
        <v>44655</v>
      </c>
      <c r="M2604">
        <v>3300</v>
      </c>
      <c r="N2604" s="17" t="s">
        <v>437</v>
      </c>
      <c r="O2604">
        <v>8264</v>
      </c>
      <c r="P2604" s="17" t="s">
        <v>438</v>
      </c>
      <c r="Q2604">
        <v>0</v>
      </c>
      <c r="R2604" s="17" t="s">
        <v>480</v>
      </c>
      <c r="S2604" s="17" t="s">
        <v>653</v>
      </c>
      <c r="T2604" s="17" t="s">
        <v>438</v>
      </c>
      <c r="U2604">
        <v>2</v>
      </c>
      <c r="V2604">
        <v>2022</v>
      </c>
      <c r="W2604" s="17" t="s">
        <v>6027</v>
      </c>
      <c r="X2604" s="17" t="s">
        <v>482</v>
      </c>
      <c r="Y2604">
        <v>7</v>
      </c>
      <c r="Z2604" s="17" t="s">
        <v>443</v>
      </c>
      <c r="AA2604" s="17" t="s">
        <v>443</v>
      </c>
      <c r="AB2604" s="17" t="s">
        <v>444</v>
      </c>
      <c r="AC2604">
        <v>0</v>
      </c>
      <c r="AD2604">
        <v>0</v>
      </c>
      <c r="AE2604">
        <v>0</v>
      </c>
      <c r="AF2604">
        <v>2022</v>
      </c>
      <c r="AG2604" s="1">
        <v>44562</v>
      </c>
      <c r="AH2604" s="1">
        <v>44773</v>
      </c>
      <c r="AI2604" s="1">
        <v>44785</v>
      </c>
      <c r="AJ2604" s="17" t="s">
        <v>34</v>
      </c>
      <c r="AK2604" s="17" t="s">
        <v>35</v>
      </c>
      <c r="AL2604" s="17" t="s">
        <v>10388</v>
      </c>
      <c r="AM2604" s="17">
        <f>MONTH(EMPENHO[[#This Row],[data_empenho]])</f>
        <v>4</v>
      </c>
    </row>
    <row r="2605" spans="1:39" x14ac:dyDescent="0.25">
      <c r="A2605">
        <v>5</v>
      </c>
      <c r="B2605">
        <v>502</v>
      </c>
      <c r="C2605">
        <v>12</v>
      </c>
      <c r="D2605">
        <v>782</v>
      </c>
      <c r="E2605">
        <v>2</v>
      </c>
      <c r="F2605">
        <v>0</v>
      </c>
      <c r="G2605">
        <v>2035</v>
      </c>
      <c r="H2605" s="17" t="s">
        <v>2746</v>
      </c>
      <c r="I2605">
        <v>1014</v>
      </c>
      <c r="J2605">
        <v>0</v>
      </c>
      <c r="K2605" s="17" t="s">
        <v>6028</v>
      </c>
      <c r="L2605" s="1">
        <v>44655</v>
      </c>
      <c r="M2605">
        <v>27500</v>
      </c>
      <c r="N2605" s="17" t="s">
        <v>437</v>
      </c>
      <c r="O2605">
        <v>5508</v>
      </c>
      <c r="P2605" s="17" t="s">
        <v>438</v>
      </c>
      <c r="Q2605">
        <v>0</v>
      </c>
      <c r="R2605" s="17" t="s">
        <v>480</v>
      </c>
      <c r="S2605" s="17" t="s">
        <v>653</v>
      </c>
      <c r="T2605" s="17" t="s">
        <v>438</v>
      </c>
      <c r="U2605">
        <v>10</v>
      </c>
      <c r="V2605">
        <v>2020</v>
      </c>
      <c r="W2605" s="17" t="s">
        <v>6029</v>
      </c>
      <c r="X2605" s="17" t="s">
        <v>482</v>
      </c>
      <c r="Y2605">
        <v>7</v>
      </c>
      <c r="Z2605" s="17" t="s">
        <v>443</v>
      </c>
      <c r="AA2605" s="17" t="s">
        <v>443</v>
      </c>
      <c r="AB2605" s="17" t="s">
        <v>444</v>
      </c>
      <c r="AC2605">
        <v>0</v>
      </c>
      <c r="AD2605">
        <v>0</v>
      </c>
      <c r="AE2605">
        <v>0</v>
      </c>
      <c r="AF2605">
        <v>2022</v>
      </c>
      <c r="AG2605" s="1">
        <v>44562</v>
      </c>
      <c r="AH2605" s="1">
        <v>44773</v>
      </c>
      <c r="AI2605" s="1">
        <v>44785</v>
      </c>
      <c r="AJ2605" s="17" t="s">
        <v>34</v>
      </c>
      <c r="AK2605" s="17" t="s">
        <v>35</v>
      </c>
      <c r="AL2605" s="17" t="s">
        <v>10388</v>
      </c>
      <c r="AM2605" s="17">
        <f>MONTH(EMPENHO[[#This Row],[data_empenho]])</f>
        <v>4</v>
      </c>
    </row>
    <row r="2606" spans="1:39" x14ac:dyDescent="0.25">
      <c r="A2606">
        <v>8</v>
      </c>
      <c r="B2606">
        <v>801</v>
      </c>
      <c r="C2606">
        <v>10</v>
      </c>
      <c r="D2606">
        <v>122</v>
      </c>
      <c r="E2606">
        <v>5</v>
      </c>
      <c r="F2606">
        <v>0</v>
      </c>
      <c r="G2606">
        <v>2084</v>
      </c>
      <c r="H2606" s="17" t="s">
        <v>779</v>
      </c>
      <c r="I2606">
        <v>40</v>
      </c>
      <c r="J2606">
        <v>0</v>
      </c>
      <c r="K2606" s="17" t="s">
        <v>6030</v>
      </c>
      <c r="L2606" s="1">
        <v>44655</v>
      </c>
      <c r="M2606">
        <v>500</v>
      </c>
      <c r="N2606" s="17" t="s">
        <v>437</v>
      </c>
      <c r="O2606">
        <v>5484</v>
      </c>
      <c r="P2606" s="17" t="s">
        <v>438</v>
      </c>
      <c r="Q2606">
        <v>0</v>
      </c>
      <c r="R2606" s="17" t="s">
        <v>439</v>
      </c>
      <c r="S2606" s="17" t="s">
        <v>440</v>
      </c>
      <c r="T2606" s="17" t="s">
        <v>438</v>
      </c>
      <c r="U2606">
        <v>0</v>
      </c>
      <c r="V2606">
        <v>0</v>
      </c>
      <c r="W2606" s="17" t="s">
        <v>6031</v>
      </c>
      <c r="X2606" s="17" t="s">
        <v>465</v>
      </c>
      <c r="Y2606">
        <v>1</v>
      </c>
      <c r="Z2606" s="17" t="s">
        <v>443</v>
      </c>
      <c r="AA2606" s="17" t="s">
        <v>443</v>
      </c>
      <c r="AB2606" s="17" t="s">
        <v>444</v>
      </c>
      <c r="AC2606">
        <v>0</v>
      </c>
      <c r="AD2606">
        <v>0</v>
      </c>
      <c r="AE2606">
        <v>0</v>
      </c>
      <c r="AF2606">
        <v>2022</v>
      </c>
      <c r="AG2606" s="1">
        <v>44562</v>
      </c>
      <c r="AH2606" s="1">
        <v>44773</v>
      </c>
      <c r="AI2606" s="1">
        <v>44785</v>
      </c>
      <c r="AJ2606" s="17" t="s">
        <v>34</v>
      </c>
      <c r="AK2606" s="17" t="s">
        <v>35</v>
      </c>
      <c r="AL2606" s="17" t="s">
        <v>10388</v>
      </c>
      <c r="AM2606" s="17">
        <f>MONTH(EMPENHO[[#This Row],[data_empenho]])</f>
        <v>4</v>
      </c>
    </row>
    <row r="2607" spans="1:39" x14ac:dyDescent="0.25">
      <c r="A2607">
        <v>5</v>
      </c>
      <c r="B2607">
        <v>502</v>
      </c>
      <c r="C2607">
        <v>12</v>
      </c>
      <c r="D2607">
        <v>122</v>
      </c>
      <c r="E2607">
        <v>2</v>
      </c>
      <c r="F2607">
        <v>0</v>
      </c>
      <c r="G2607">
        <v>2047</v>
      </c>
      <c r="H2607" s="17" t="s">
        <v>2075</v>
      </c>
      <c r="I2607">
        <v>1</v>
      </c>
      <c r="J2607">
        <v>0</v>
      </c>
      <c r="K2607" s="17" t="s">
        <v>6032</v>
      </c>
      <c r="L2607" s="1">
        <v>44655</v>
      </c>
      <c r="M2607">
        <v>583</v>
      </c>
      <c r="N2607" s="17" t="s">
        <v>437</v>
      </c>
      <c r="O2607">
        <v>6665</v>
      </c>
      <c r="P2607" s="17" t="s">
        <v>438</v>
      </c>
      <c r="Q2607">
        <v>0</v>
      </c>
      <c r="R2607" s="17" t="s">
        <v>439</v>
      </c>
      <c r="S2607" s="17" t="s">
        <v>440</v>
      </c>
      <c r="T2607" s="17" t="s">
        <v>438</v>
      </c>
      <c r="U2607">
        <v>0</v>
      </c>
      <c r="V2607">
        <v>0</v>
      </c>
      <c r="W2607" s="17" t="s">
        <v>6033</v>
      </c>
      <c r="X2607" s="17" t="s">
        <v>465</v>
      </c>
      <c r="Y2607">
        <v>1</v>
      </c>
      <c r="Z2607" s="17" t="s">
        <v>443</v>
      </c>
      <c r="AA2607" s="17" t="s">
        <v>443</v>
      </c>
      <c r="AB2607" s="17" t="s">
        <v>444</v>
      </c>
      <c r="AC2607">
        <v>0</v>
      </c>
      <c r="AD2607">
        <v>0</v>
      </c>
      <c r="AE2607">
        <v>0</v>
      </c>
      <c r="AF2607">
        <v>2022</v>
      </c>
      <c r="AG2607" s="1">
        <v>44562</v>
      </c>
      <c r="AH2607" s="1">
        <v>44773</v>
      </c>
      <c r="AI2607" s="1">
        <v>44785</v>
      </c>
      <c r="AJ2607" s="17" t="s">
        <v>34</v>
      </c>
      <c r="AK2607" s="17" t="s">
        <v>35</v>
      </c>
      <c r="AL2607" s="17" t="s">
        <v>10388</v>
      </c>
      <c r="AM2607" s="17">
        <f>MONTH(EMPENHO[[#This Row],[data_empenho]])</f>
        <v>4</v>
      </c>
    </row>
    <row r="2608" spans="1:39" x14ac:dyDescent="0.25">
      <c r="A2608">
        <v>8</v>
      </c>
      <c r="B2608">
        <v>801</v>
      </c>
      <c r="C2608">
        <v>10</v>
      </c>
      <c r="D2608">
        <v>301</v>
      </c>
      <c r="E2608">
        <v>6</v>
      </c>
      <c r="F2608">
        <v>0</v>
      </c>
      <c r="G2608">
        <v>2105</v>
      </c>
      <c r="H2608" s="17" t="s">
        <v>978</v>
      </c>
      <c r="I2608">
        <v>40</v>
      </c>
      <c r="J2608">
        <v>0</v>
      </c>
      <c r="K2608" s="17" t="s">
        <v>6034</v>
      </c>
      <c r="L2608" s="1">
        <v>44655</v>
      </c>
      <c r="M2608">
        <v>5760</v>
      </c>
      <c r="N2608" s="17" t="s">
        <v>437</v>
      </c>
      <c r="O2608">
        <v>8341</v>
      </c>
      <c r="P2608" s="17" t="s">
        <v>438</v>
      </c>
      <c r="Q2608">
        <v>0</v>
      </c>
      <c r="R2608" s="17" t="s">
        <v>439</v>
      </c>
      <c r="S2608" s="17" t="s">
        <v>440</v>
      </c>
      <c r="T2608" s="17" t="s">
        <v>438</v>
      </c>
      <c r="U2608">
        <v>58</v>
      </c>
      <c r="V2608">
        <v>2022</v>
      </c>
      <c r="W2608" s="17" t="s">
        <v>6035</v>
      </c>
      <c r="X2608" s="17" t="s">
        <v>465</v>
      </c>
      <c r="Y2608">
        <v>1</v>
      </c>
      <c r="Z2608" s="17" t="s">
        <v>443</v>
      </c>
      <c r="AA2608" s="17" t="s">
        <v>443</v>
      </c>
      <c r="AB2608" s="17" t="s">
        <v>444</v>
      </c>
      <c r="AC2608">
        <v>0</v>
      </c>
      <c r="AD2608">
        <v>0</v>
      </c>
      <c r="AE2608">
        <v>0</v>
      </c>
      <c r="AF2608">
        <v>2022</v>
      </c>
      <c r="AG2608" s="1">
        <v>44562</v>
      </c>
      <c r="AH2608" s="1">
        <v>44773</v>
      </c>
      <c r="AI2608" s="1">
        <v>44785</v>
      </c>
      <c r="AJ2608" s="17" t="s">
        <v>34</v>
      </c>
      <c r="AK2608" s="17" t="s">
        <v>35</v>
      </c>
      <c r="AL2608" s="17" t="s">
        <v>10388</v>
      </c>
      <c r="AM2608" s="17">
        <f>MONTH(EMPENHO[[#This Row],[data_empenho]])</f>
        <v>4</v>
      </c>
    </row>
    <row r="2609" spans="1:39" x14ac:dyDescent="0.25">
      <c r="A2609">
        <v>6</v>
      </c>
      <c r="B2609">
        <v>603</v>
      </c>
      <c r="C2609">
        <v>26</v>
      </c>
      <c r="D2609">
        <v>782</v>
      </c>
      <c r="E2609">
        <v>17</v>
      </c>
      <c r="F2609">
        <v>0</v>
      </c>
      <c r="G2609">
        <v>2073</v>
      </c>
      <c r="H2609" s="17" t="s">
        <v>478</v>
      </c>
      <c r="I2609">
        <v>1</v>
      </c>
      <c r="J2609">
        <v>0</v>
      </c>
      <c r="K2609" s="17" t="s">
        <v>6036</v>
      </c>
      <c r="L2609" s="1">
        <v>44655</v>
      </c>
      <c r="M2609">
        <v>574</v>
      </c>
      <c r="N2609" s="17" t="s">
        <v>437</v>
      </c>
      <c r="O2609">
        <v>8264</v>
      </c>
      <c r="P2609" s="17" t="s">
        <v>438</v>
      </c>
      <c r="Q2609">
        <v>0</v>
      </c>
      <c r="R2609" s="17" t="s">
        <v>480</v>
      </c>
      <c r="S2609" s="17" t="s">
        <v>653</v>
      </c>
      <c r="T2609" s="17" t="s">
        <v>438</v>
      </c>
      <c r="U2609">
        <v>2</v>
      </c>
      <c r="V2609">
        <v>2022</v>
      </c>
      <c r="W2609" s="17" t="s">
        <v>6037</v>
      </c>
      <c r="X2609" s="17" t="s">
        <v>482</v>
      </c>
      <c r="Y2609">
        <v>7</v>
      </c>
      <c r="Z2609" s="17" t="s">
        <v>443</v>
      </c>
      <c r="AA2609" s="17" t="s">
        <v>443</v>
      </c>
      <c r="AB2609" s="17" t="s">
        <v>444</v>
      </c>
      <c r="AC2609">
        <v>0</v>
      </c>
      <c r="AD2609">
        <v>0</v>
      </c>
      <c r="AE2609">
        <v>0</v>
      </c>
      <c r="AF2609">
        <v>2022</v>
      </c>
      <c r="AG2609" s="1">
        <v>44562</v>
      </c>
      <c r="AH2609" s="1">
        <v>44773</v>
      </c>
      <c r="AI2609" s="1">
        <v>44785</v>
      </c>
      <c r="AJ2609" s="17" t="s">
        <v>34</v>
      </c>
      <c r="AK2609" s="17" t="s">
        <v>35</v>
      </c>
      <c r="AL2609" s="17" t="s">
        <v>10388</v>
      </c>
      <c r="AM2609" s="17">
        <f>MONTH(EMPENHO[[#This Row],[data_empenho]])</f>
        <v>4</v>
      </c>
    </row>
    <row r="2610" spans="1:39" x14ac:dyDescent="0.25">
      <c r="A2610">
        <v>5</v>
      </c>
      <c r="B2610">
        <v>501</v>
      </c>
      <c r="C2610">
        <v>4</v>
      </c>
      <c r="D2610">
        <v>122</v>
      </c>
      <c r="E2610">
        <v>1</v>
      </c>
      <c r="F2610">
        <v>0</v>
      </c>
      <c r="G2610">
        <v>2022</v>
      </c>
      <c r="H2610" s="17" t="s">
        <v>3797</v>
      </c>
      <c r="I2610">
        <v>1</v>
      </c>
      <c r="J2610">
        <v>0</v>
      </c>
      <c r="K2610" s="17" t="s">
        <v>6038</v>
      </c>
      <c r="L2610" s="1">
        <v>44655</v>
      </c>
      <c r="M2610">
        <v>1084.5999999999999</v>
      </c>
      <c r="N2610" s="17" t="s">
        <v>437</v>
      </c>
      <c r="O2610">
        <v>77</v>
      </c>
      <c r="P2610" s="17" t="s">
        <v>438</v>
      </c>
      <c r="Q2610">
        <v>0</v>
      </c>
      <c r="R2610" s="17" t="s">
        <v>439</v>
      </c>
      <c r="S2610" s="17" t="s">
        <v>440</v>
      </c>
      <c r="T2610" s="17" t="s">
        <v>438</v>
      </c>
      <c r="U2610">
        <v>0</v>
      </c>
      <c r="V2610">
        <v>0</v>
      </c>
      <c r="W2610" s="17" t="s">
        <v>6039</v>
      </c>
      <c r="X2610" s="17" t="s">
        <v>465</v>
      </c>
      <c r="Y2610">
        <v>1</v>
      </c>
      <c r="Z2610" s="17" t="s">
        <v>443</v>
      </c>
      <c r="AA2610" s="17" t="s">
        <v>443</v>
      </c>
      <c r="AB2610" s="17" t="s">
        <v>444</v>
      </c>
      <c r="AC2610">
        <v>0</v>
      </c>
      <c r="AD2610">
        <v>0</v>
      </c>
      <c r="AE2610">
        <v>0</v>
      </c>
      <c r="AF2610">
        <v>2022</v>
      </c>
      <c r="AG2610" s="1">
        <v>44562</v>
      </c>
      <c r="AH2610" s="1">
        <v>44773</v>
      </c>
      <c r="AI2610" s="1">
        <v>44785</v>
      </c>
      <c r="AJ2610" s="17" t="s">
        <v>34</v>
      </c>
      <c r="AK2610" s="17" t="s">
        <v>35</v>
      </c>
      <c r="AL2610" s="17" t="s">
        <v>10388</v>
      </c>
      <c r="AM2610" s="17">
        <f>MONTH(EMPENHO[[#This Row],[data_empenho]])</f>
        <v>4</v>
      </c>
    </row>
    <row r="2611" spans="1:39" x14ac:dyDescent="0.25">
      <c r="A2611">
        <v>10</v>
      </c>
      <c r="B2611">
        <v>1001</v>
      </c>
      <c r="C2611">
        <v>4</v>
      </c>
      <c r="D2611">
        <v>122</v>
      </c>
      <c r="E2611">
        <v>1</v>
      </c>
      <c r="F2611">
        <v>0</v>
      </c>
      <c r="G2611">
        <v>2050</v>
      </c>
      <c r="H2611" s="17" t="s">
        <v>3797</v>
      </c>
      <c r="I2611">
        <v>1</v>
      </c>
      <c r="J2611">
        <v>0</v>
      </c>
      <c r="K2611" s="17" t="s">
        <v>6040</v>
      </c>
      <c r="L2611" s="1">
        <v>44655</v>
      </c>
      <c r="M2611">
        <v>542.29999999999995</v>
      </c>
      <c r="N2611" s="17" t="s">
        <v>437</v>
      </c>
      <c r="O2611">
        <v>77</v>
      </c>
      <c r="P2611" s="17" t="s">
        <v>438</v>
      </c>
      <c r="Q2611">
        <v>0</v>
      </c>
      <c r="R2611" s="17" t="s">
        <v>439</v>
      </c>
      <c r="S2611" s="17" t="s">
        <v>440</v>
      </c>
      <c r="T2611" s="17" t="s">
        <v>438</v>
      </c>
      <c r="U2611">
        <v>0</v>
      </c>
      <c r="V2611">
        <v>0</v>
      </c>
      <c r="W2611" s="17" t="s">
        <v>6041</v>
      </c>
      <c r="X2611" s="17" t="s">
        <v>465</v>
      </c>
      <c r="Y2611">
        <v>1</v>
      </c>
      <c r="Z2611" s="17" t="s">
        <v>443</v>
      </c>
      <c r="AA2611" s="17" t="s">
        <v>443</v>
      </c>
      <c r="AB2611" s="17" t="s">
        <v>444</v>
      </c>
      <c r="AC2611">
        <v>0</v>
      </c>
      <c r="AD2611">
        <v>0</v>
      </c>
      <c r="AE2611">
        <v>0</v>
      </c>
      <c r="AF2611">
        <v>2022</v>
      </c>
      <c r="AG2611" s="1">
        <v>44562</v>
      </c>
      <c r="AH2611" s="1">
        <v>44773</v>
      </c>
      <c r="AI2611" s="1">
        <v>44785</v>
      </c>
      <c r="AJ2611" s="17" t="s">
        <v>34</v>
      </c>
      <c r="AK2611" s="17" t="s">
        <v>35</v>
      </c>
      <c r="AL2611" s="17" t="s">
        <v>10388</v>
      </c>
      <c r="AM2611" s="17">
        <f>MONTH(EMPENHO[[#This Row],[data_empenho]])</f>
        <v>4</v>
      </c>
    </row>
    <row r="2612" spans="1:39" x14ac:dyDescent="0.25">
      <c r="A2612">
        <v>2</v>
      </c>
      <c r="B2612">
        <v>201</v>
      </c>
      <c r="C2612">
        <v>4</v>
      </c>
      <c r="D2612">
        <v>122</v>
      </c>
      <c r="E2612">
        <v>1</v>
      </c>
      <c r="F2612">
        <v>0</v>
      </c>
      <c r="G2612">
        <v>2078</v>
      </c>
      <c r="H2612" s="17" t="s">
        <v>445</v>
      </c>
      <c r="I2612">
        <v>1</v>
      </c>
      <c r="J2612">
        <v>0</v>
      </c>
      <c r="K2612" s="17" t="s">
        <v>6042</v>
      </c>
      <c r="L2612" s="1">
        <v>44655</v>
      </c>
      <c r="M2612">
        <v>3120</v>
      </c>
      <c r="N2612" s="17" t="s">
        <v>437</v>
      </c>
      <c r="O2612">
        <v>313</v>
      </c>
      <c r="P2612" s="17" t="s">
        <v>438</v>
      </c>
      <c r="Q2612">
        <v>0</v>
      </c>
      <c r="R2612" s="17" t="s">
        <v>439</v>
      </c>
      <c r="S2612" s="17" t="s">
        <v>440</v>
      </c>
      <c r="T2612" s="17" t="s">
        <v>438</v>
      </c>
      <c r="U2612">
        <v>0</v>
      </c>
      <c r="V2612">
        <v>0</v>
      </c>
      <c r="W2612" s="17" t="s">
        <v>6043</v>
      </c>
      <c r="X2612" s="17" t="s">
        <v>442</v>
      </c>
      <c r="Y2612">
        <v>0</v>
      </c>
      <c r="Z2612" s="17" t="s">
        <v>450</v>
      </c>
      <c r="AA2612" s="17" t="s">
        <v>443</v>
      </c>
      <c r="AB2612" s="17" t="s">
        <v>444</v>
      </c>
      <c r="AC2612">
        <v>0</v>
      </c>
      <c r="AD2612">
        <v>0</v>
      </c>
      <c r="AE2612">
        <v>0</v>
      </c>
      <c r="AF2612">
        <v>2022</v>
      </c>
      <c r="AG2612" s="1">
        <v>44562</v>
      </c>
      <c r="AH2612" s="1">
        <v>44773</v>
      </c>
      <c r="AI2612" s="1">
        <v>44785</v>
      </c>
      <c r="AJ2612" s="17" t="s">
        <v>34</v>
      </c>
      <c r="AK2612" s="17" t="s">
        <v>35</v>
      </c>
      <c r="AL2612" s="17" t="s">
        <v>10388</v>
      </c>
      <c r="AM2612" s="17">
        <f>MONTH(EMPENHO[[#This Row],[data_empenho]])</f>
        <v>4</v>
      </c>
    </row>
    <row r="2613" spans="1:39" x14ac:dyDescent="0.25">
      <c r="A2613">
        <v>3</v>
      </c>
      <c r="B2613">
        <v>301</v>
      </c>
      <c r="C2613">
        <v>4</v>
      </c>
      <c r="D2613">
        <v>122</v>
      </c>
      <c r="E2613">
        <v>1</v>
      </c>
      <c r="F2613">
        <v>0</v>
      </c>
      <c r="G2613">
        <v>2068</v>
      </c>
      <c r="H2613" s="17" t="s">
        <v>3797</v>
      </c>
      <c r="I2613">
        <v>1</v>
      </c>
      <c r="J2613">
        <v>0</v>
      </c>
      <c r="K2613" s="17" t="s">
        <v>6044</v>
      </c>
      <c r="L2613" s="1">
        <v>44655</v>
      </c>
      <c r="M2613">
        <v>1084.5999999999999</v>
      </c>
      <c r="N2613" s="17" t="s">
        <v>437</v>
      </c>
      <c r="O2613">
        <v>77</v>
      </c>
      <c r="P2613" s="17" t="s">
        <v>438</v>
      </c>
      <c r="Q2613">
        <v>0</v>
      </c>
      <c r="R2613" s="17" t="s">
        <v>439</v>
      </c>
      <c r="S2613" s="17" t="s">
        <v>440</v>
      </c>
      <c r="T2613" s="17" t="s">
        <v>438</v>
      </c>
      <c r="U2613">
        <v>0</v>
      </c>
      <c r="V2613">
        <v>0</v>
      </c>
      <c r="W2613" s="17" t="s">
        <v>6045</v>
      </c>
      <c r="X2613" s="17" t="s">
        <v>465</v>
      </c>
      <c r="Y2613">
        <v>1</v>
      </c>
      <c r="Z2613" s="17" t="s">
        <v>443</v>
      </c>
      <c r="AA2613" s="17" t="s">
        <v>443</v>
      </c>
      <c r="AB2613" s="17" t="s">
        <v>444</v>
      </c>
      <c r="AC2613">
        <v>0</v>
      </c>
      <c r="AD2613">
        <v>0</v>
      </c>
      <c r="AE2613">
        <v>0</v>
      </c>
      <c r="AF2613">
        <v>2022</v>
      </c>
      <c r="AG2613" s="1">
        <v>44562</v>
      </c>
      <c r="AH2613" s="1">
        <v>44773</v>
      </c>
      <c r="AI2613" s="1">
        <v>44785</v>
      </c>
      <c r="AJ2613" s="17" t="s">
        <v>34</v>
      </c>
      <c r="AK2613" s="17" t="s">
        <v>35</v>
      </c>
      <c r="AL2613" s="17" t="s">
        <v>10388</v>
      </c>
      <c r="AM2613" s="17">
        <f>MONTH(EMPENHO[[#This Row],[data_empenho]])</f>
        <v>4</v>
      </c>
    </row>
    <row r="2614" spans="1:39" x14ac:dyDescent="0.25">
      <c r="A2614">
        <v>4</v>
      </c>
      <c r="B2614">
        <v>401</v>
      </c>
      <c r="C2614">
        <v>4</v>
      </c>
      <c r="D2614">
        <v>123</v>
      </c>
      <c r="E2614">
        <v>1</v>
      </c>
      <c r="F2614">
        <v>0</v>
      </c>
      <c r="G2614">
        <v>2075</v>
      </c>
      <c r="H2614" s="17" t="s">
        <v>3797</v>
      </c>
      <c r="I2614">
        <v>1</v>
      </c>
      <c r="J2614">
        <v>0</v>
      </c>
      <c r="K2614" s="17" t="s">
        <v>6046</v>
      </c>
      <c r="L2614" s="1">
        <v>44655</v>
      </c>
      <c r="M2614">
        <v>1626.9</v>
      </c>
      <c r="N2614" s="17" t="s">
        <v>437</v>
      </c>
      <c r="O2614">
        <v>77</v>
      </c>
      <c r="P2614" s="17" t="s">
        <v>438</v>
      </c>
      <c r="Q2614">
        <v>0</v>
      </c>
      <c r="R2614" s="17" t="s">
        <v>439</v>
      </c>
      <c r="S2614" s="17" t="s">
        <v>440</v>
      </c>
      <c r="T2614" s="17" t="s">
        <v>438</v>
      </c>
      <c r="U2614">
        <v>0</v>
      </c>
      <c r="V2614">
        <v>0</v>
      </c>
      <c r="W2614" s="17" t="s">
        <v>6047</v>
      </c>
      <c r="X2614" s="17" t="s">
        <v>465</v>
      </c>
      <c r="Y2614">
        <v>1</v>
      </c>
      <c r="Z2614" s="17" t="s">
        <v>443</v>
      </c>
      <c r="AA2614" s="17" t="s">
        <v>443</v>
      </c>
      <c r="AB2614" s="17" t="s">
        <v>444</v>
      </c>
      <c r="AC2614">
        <v>0</v>
      </c>
      <c r="AD2614">
        <v>0</v>
      </c>
      <c r="AE2614">
        <v>0</v>
      </c>
      <c r="AF2614">
        <v>2022</v>
      </c>
      <c r="AG2614" s="1">
        <v>44562</v>
      </c>
      <c r="AH2614" s="1">
        <v>44773</v>
      </c>
      <c r="AI2614" s="1">
        <v>44785</v>
      </c>
      <c r="AJ2614" s="17" t="s">
        <v>34</v>
      </c>
      <c r="AK2614" s="17" t="s">
        <v>35</v>
      </c>
      <c r="AL2614" s="17" t="s">
        <v>10388</v>
      </c>
      <c r="AM2614" s="17">
        <f>MONTH(EMPENHO[[#This Row],[data_empenho]])</f>
        <v>4</v>
      </c>
    </row>
    <row r="2615" spans="1:39" x14ac:dyDescent="0.25">
      <c r="A2615">
        <v>4</v>
      </c>
      <c r="B2615">
        <v>401</v>
      </c>
      <c r="C2615">
        <v>4</v>
      </c>
      <c r="D2615">
        <v>129</v>
      </c>
      <c r="E2615">
        <v>1</v>
      </c>
      <c r="F2615">
        <v>0</v>
      </c>
      <c r="G2615">
        <v>2077</v>
      </c>
      <c r="H2615" s="17" t="s">
        <v>3797</v>
      </c>
      <c r="I2615">
        <v>1</v>
      </c>
      <c r="J2615">
        <v>0</v>
      </c>
      <c r="K2615" s="17" t="s">
        <v>6048</v>
      </c>
      <c r="L2615" s="1">
        <v>44655</v>
      </c>
      <c r="M2615">
        <v>1084.5999999999999</v>
      </c>
      <c r="N2615" s="17" t="s">
        <v>437</v>
      </c>
      <c r="O2615">
        <v>77</v>
      </c>
      <c r="P2615" s="17" t="s">
        <v>438</v>
      </c>
      <c r="Q2615">
        <v>0</v>
      </c>
      <c r="R2615" s="17" t="s">
        <v>439</v>
      </c>
      <c r="S2615" s="17" t="s">
        <v>440</v>
      </c>
      <c r="T2615" s="17" t="s">
        <v>438</v>
      </c>
      <c r="U2615">
        <v>0</v>
      </c>
      <c r="V2615">
        <v>0</v>
      </c>
      <c r="W2615" s="17" t="s">
        <v>6049</v>
      </c>
      <c r="X2615" s="17" t="s">
        <v>465</v>
      </c>
      <c r="Y2615">
        <v>1</v>
      </c>
      <c r="Z2615" s="17" t="s">
        <v>443</v>
      </c>
      <c r="AA2615" s="17" t="s">
        <v>443</v>
      </c>
      <c r="AB2615" s="17" t="s">
        <v>444</v>
      </c>
      <c r="AC2615">
        <v>0</v>
      </c>
      <c r="AD2615">
        <v>0</v>
      </c>
      <c r="AE2615">
        <v>0</v>
      </c>
      <c r="AF2615">
        <v>2022</v>
      </c>
      <c r="AG2615" s="1">
        <v>44562</v>
      </c>
      <c r="AH2615" s="1">
        <v>44773</v>
      </c>
      <c r="AI2615" s="1">
        <v>44785</v>
      </c>
      <c r="AJ2615" s="17" t="s">
        <v>34</v>
      </c>
      <c r="AK2615" s="17" t="s">
        <v>35</v>
      </c>
      <c r="AL2615" s="17" t="s">
        <v>10388</v>
      </c>
      <c r="AM2615" s="17">
        <f>MONTH(EMPENHO[[#This Row],[data_empenho]])</f>
        <v>4</v>
      </c>
    </row>
    <row r="2616" spans="1:39" x14ac:dyDescent="0.25">
      <c r="A2616">
        <v>2</v>
      </c>
      <c r="B2616">
        <v>203</v>
      </c>
      <c r="C2616">
        <v>4</v>
      </c>
      <c r="D2616">
        <v>122</v>
      </c>
      <c r="E2616">
        <v>1</v>
      </c>
      <c r="F2616">
        <v>0</v>
      </c>
      <c r="G2616">
        <v>2081</v>
      </c>
      <c r="H2616" s="17" t="s">
        <v>3797</v>
      </c>
      <c r="I2616">
        <v>1</v>
      </c>
      <c r="J2616">
        <v>0</v>
      </c>
      <c r="K2616" s="17" t="s">
        <v>6050</v>
      </c>
      <c r="L2616" s="1">
        <v>44655</v>
      </c>
      <c r="M2616">
        <v>1084.5999999999999</v>
      </c>
      <c r="N2616" s="17" t="s">
        <v>437</v>
      </c>
      <c r="O2616">
        <v>77</v>
      </c>
      <c r="P2616" s="17" t="s">
        <v>438</v>
      </c>
      <c r="Q2616">
        <v>0</v>
      </c>
      <c r="R2616" s="17" t="s">
        <v>439</v>
      </c>
      <c r="S2616" s="17" t="s">
        <v>440</v>
      </c>
      <c r="T2616" s="17" t="s">
        <v>438</v>
      </c>
      <c r="U2616">
        <v>0</v>
      </c>
      <c r="V2616">
        <v>0</v>
      </c>
      <c r="W2616" s="17" t="s">
        <v>6051</v>
      </c>
      <c r="X2616" s="17" t="s">
        <v>465</v>
      </c>
      <c r="Y2616">
        <v>1</v>
      </c>
      <c r="Z2616" s="17" t="s">
        <v>443</v>
      </c>
      <c r="AA2616" s="17" t="s">
        <v>443</v>
      </c>
      <c r="AB2616" s="17" t="s">
        <v>444</v>
      </c>
      <c r="AC2616">
        <v>0</v>
      </c>
      <c r="AD2616">
        <v>0</v>
      </c>
      <c r="AE2616">
        <v>0</v>
      </c>
      <c r="AF2616">
        <v>2022</v>
      </c>
      <c r="AG2616" s="1">
        <v>44562</v>
      </c>
      <c r="AH2616" s="1">
        <v>44773</v>
      </c>
      <c r="AI2616" s="1">
        <v>44785</v>
      </c>
      <c r="AJ2616" s="17" t="s">
        <v>34</v>
      </c>
      <c r="AK2616" s="17" t="s">
        <v>35</v>
      </c>
      <c r="AL2616" s="17" t="s">
        <v>10388</v>
      </c>
      <c r="AM2616" s="17">
        <f>MONTH(EMPENHO[[#This Row],[data_empenho]])</f>
        <v>4</v>
      </c>
    </row>
    <row r="2617" spans="1:39" x14ac:dyDescent="0.25">
      <c r="A2617">
        <v>2</v>
      </c>
      <c r="B2617">
        <v>203</v>
      </c>
      <c r="C2617">
        <v>4</v>
      </c>
      <c r="D2617">
        <v>124</v>
      </c>
      <c r="E2617">
        <v>1</v>
      </c>
      <c r="F2617">
        <v>0</v>
      </c>
      <c r="G2617">
        <v>2082</v>
      </c>
      <c r="H2617" s="17" t="s">
        <v>3797</v>
      </c>
      <c r="I2617">
        <v>1</v>
      </c>
      <c r="J2617">
        <v>0</v>
      </c>
      <c r="K2617" s="17" t="s">
        <v>6052</v>
      </c>
      <c r="L2617" s="1">
        <v>44655</v>
      </c>
      <c r="M2617">
        <v>1626.9</v>
      </c>
      <c r="N2617" s="17" t="s">
        <v>437</v>
      </c>
      <c r="O2617">
        <v>77</v>
      </c>
      <c r="P2617" s="17" t="s">
        <v>438</v>
      </c>
      <c r="Q2617">
        <v>0</v>
      </c>
      <c r="R2617" s="17" t="s">
        <v>439</v>
      </c>
      <c r="S2617" s="17" t="s">
        <v>440</v>
      </c>
      <c r="T2617" s="17" t="s">
        <v>438</v>
      </c>
      <c r="U2617">
        <v>0</v>
      </c>
      <c r="V2617">
        <v>0</v>
      </c>
      <c r="W2617" s="17" t="s">
        <v>6053</v>
      </c>
      <c r="X2617" s="17" t="s">
        <v>465</v>
      </c>
      <c r="Y2617">
        <v>1</v>
      </c>
      <c r="Z2617" s="17" t="s">
        <v>443</v>
      </c>
      <c r="AA2617" s="17" t="s">
        <v>443</v>
      </c>
      <c r="AB2617" s="17" t="s">
        <v>444</v>
      </c>
      <c r="AC2617">
        <v>0</v>
      </c>
      <c r="AD2617">
        <v>0</v>
      </c>
      <c r="AE2617">
        <v>0</v>
      </c>
      <c r="AF2617">
        <v>2022</v>
      </c>
      <c r="AG2617" s="1">
        <v>44562</v>
      </c>
      <c r="AH2617" s="1">
        <v>44773</v>
      </c>
      <c r="AI2617" s="1">
        <v>44785</v>
      </c>
      <c r="AJ2617" s="17" t="s">
        <v>34</v>
      </c>
      <c r="AK2617" s="17" t="s">
        <v>35</v>
      </c>
      <c r="AL2617" s="17" t="s">
        <v>10388</v>
      </c>
      <c r="AM2617" s="17">
        <f>MONTH(EMPENHO[[#This Row],[data_empenho]])</f>
        <v>4</v>
      </c>
    </row>
    <row r="2618" spans="1:39" x14ac:dyDescent="0.25">
      <c r="A2618">
        <v>10</v>
      </c>
      <c r="B2618">
        <v>1002</v>
      </c>
      <c r="C2618">
        <v>20</v>
      </c>
      <c r="D2618">
        <v>608</v>
      </c>
      <c r="E2618">
        <v>4</v>
      </c>
      <c r="F2618">
        <v>0</v>
      </c>
      <c r="G2618">
        <v>1020</v>
      </c>
      <c r="H2618" s="17" t="s">
        <v>2759</v>
      </c>
      <c r="I2618">
        <v>1</v>
      </c>
      <c r="J2618">
        <v>1208</v>
      </c>
      <c r="K2618" s="17" t="s">
        <v>6054</v>
      </c>
      <c r="L2618" s="1">
        <v>44655</v>
      </c>
      <c r="M2618">
        <v>413412.5</v>
      </c>
      <c r="N2618" s="17" t="s">
        <v>437</v>
      </c>
      <c r="O2618">
        <v>6856</v>
      </c>
      <c r="P2618" s="17" t="s">
        <v>438</v>
      </c>
      <c r="Q2618">
        <v>0</v>
      </c>
      <c r="R2618" s="17" t="s">
        <v>1083</v>
      </c>
      <c r="S2618" s="17" t="s">
        <v>440</v>
      </c>
      <c r="T2618" s="17" t="s">
        <v>438</v>
      </c>
      <c r="U2618">
        <v>4</v>
      </c>
      <c r="V2618">
        <v>2022</v>
      </c>
      <c r="W2618" s="17" t="s">
        <v>6055</v>
      </c>
      <c r="X2618" s="17" t="s">
        <v>1085</v>
      </c>
      <c r="Y2618">
        <v>1</v>
      </c>
      <c r="Z2618" s="17" t="s">
        <v>443</v>
      </c>
      <c r="AA2618" s="17" t="s">
        <v>443</v>
      </c>
      <c r="AB2618" s="17" t="s">
        <v>444</v>
      </c>
      <c r="AC2618">
        <v>0</v>
      </c>
      <c r="AD2618">
        <v>0</v>
      </c>
      <c r="AE2618">
        <v>0</v>
      </c>
      <c r="AF2618">
        <v>2022</v>
      </c>
      <c r="AG2618" s="1">
        <v>44562</v>
      </c>
      <c r="AH2618" s="1">
        <v>44773</v>
      </c>
      <c r="AI2618" s="1">
        <v>44785</v>
      </c>
      <c r="AJ2618" s="17" t="s">
        <v>34</v>
      </c>
      <c r="AK2618" s="17" t="s">
        <v>35</v>
      </c>
      <c r="AL2618" s="17" t="s">
        <v>10388</v>
      </c>
      <c r="AM2618" s="17">
        <f>MONTH(EMPENHO[[#This Row],[data_empenho]])</f>
        <v>4</v>
      </c>
    </row>
    <row r="2619" spans="1:39" x14ac:dyDescent="0.25">
      <c r="A2619">
        <v>10</v>
      </c>
      <c r="B2619">
        <v>1002</v>
      </c>
      <c r="C2619">
        <v>20</v>
      </c>
      <c r="D2619">
        <v>608</v>
      </c>
      <c r="E2619">
        <v>4</v>
      </c>
      <c r="F2619">
        <v>0</v>
      </c>
      <c r="G2619">
        <v>1020</v>
      </c>
      <c r="H2619" s="17" t="s">
        <v>2759</v>
      </c>
      <c r="I2619">
        <v>1208</v>
      </c>
      <c r="J2619">
        <v>1</v>
      </c>
      <c r="K2619" s="17" t="s">
        <v>6056</v>
      </c>
      <c r="L2619" s="1">
        <v>44655</v>
      </c>
      <c r="M2619">
        <v>231587.5</v>
      </c>
      <c r="N2619" s="17" t="s">
        <v>437</v>
      </c>
      <c r="O2619">
        <v>6856</v>
      </c>
      <c r="P2619" s="17" t="s">
        <v>438</v>
      </c>
      <c r="Q2619">
        <v>0</v>
      </c>
      <c r="R2619" s="17" t="s">
        <v>1083</v>
      </c>
      <c r="S2619" s="17" t="s">
        <v>440</v>
      </c>
      <c r="T2619" s="17" t="s">
        <v>438</v>
      </c>
      <c r="U2619">
        <v>4</v>
      </c>
      <c r="V2619">
        <v>2022</v>
      </c>
      <c r="W2619" s="17" t="s">
        <v>6057</v>
      </c>
      <c r="X2619" s="17" t="s">
        <v>1085</v>
      </c>
      <c r="Y2619">
        <v>1</v>
      </c>
      <c r="Z2619" s="17" t="s">
        <v>443</v>
      </c>
      <c r="AA2619" s="17" t="s">
        <v>443</v>
      </c>
      <c r="AB2619" s="17" t="s">
        <v>444</v>
      </c>
      <c r="AC2619">
        <v>0</v>
      </c>
      <c r="AD2619">
        <v>0</v>
      </c>
      <c r="AE2619">
        <v>0</v>
      </c>
      <c r="AF2619">
        <v>2022</v>
      </c>
      <c r="AG2619" s="1">
        <v>44562</v>
      </c>
      <c r="AH2619" s="1">
        <v>44773</v>
      </c>
      <c r="AI2619" s="1">
        <v>44785</v>
      </c>
      <c r="AJ2619" s="17" t="s">
        <v>34</v>
      </c>
      <c r="AK2619" s="17" t="s">
        <v>35</v>
      </c>
      <c r="AL2619" s="17" t="s">
        <v>10388</v>
      </c>
      <c r="AM2619" s="17">
        <f>MONTH(EMPENHO[[#This Row],[data_empenho]])</f>
        <v>4</v>
      </c>
    </row>
    <row r="2620" spans="1:39" x14ac:dyDescent="0.25">
      <c r="A2620">
        <v>7</v>
      </c>
      <c r="B2620">
        <v>702</v>
      </c>
      <c r="C2620">
        <v>15</v>
      </c>
      <c r="D2620">
        <v>451</v>
      </c>
      <c r="E2620">
        <v>17</v>
      </c>
      <c r="F2620">
        <v>0</v>
      </c>
      <c r="G2620">
        <v>2002</v>
      </c>
      <c r="H2620" s="17" t="s">
        <v>698</v>
      </c>
      <c r="I2620">
        <v>1</v>
      </c>
      <c r="J2620">
        <v>0</v>
      </c>
      <c r="K2620" s="17" t="s">
        <v>6058</v>
      </c>
      <c r="L2620" s="1">
        <v>44656</v>
      </c>
      <c r="M2620">
        <v>91.79</v>
      </c>
      <c r="N2620" s="17" t="s">
        <v>437</v>
      </c>
      <c r="O2620">
        <v>4041</v>
      </c>
      <c r="P2620" s="17" t="s">
        <v>438</v>
      </c>
      <c r="Q2620">
        <v>0</v>
      </c>
      <c r="R2620" s="17" t="s">
        <v>439</v>
      </c>
      <c r="S2620" s="17" t="s">
        <v>440</v>
      </c>
      <c r="T2620" s="17" t="s">
        <v>438</v>
      </c>
      <c r="U2620">
        <v>0</v>
      </c>
      <c r="V2620">
        <v>0</v>
      </c>
      <c r="W2620" s="17" t="s">
        <v>6059</v>
      </c>
      <c r="X2620" s="17" t="s">
        <v>465</v>
      </c>
      <c r="Y2620">
        <v>1</v>
      </c>
      <c r="Z2620" s="17" t="s">
        <v>443</v>
      </c>
      <c r="AA2620" s="17" t="s">
        <v>443</v>
      </c>
      <c r="AB2620" s="17" t="s">
        <v>444</v>
      </c>
      <c r="AC2620">
        <v>0</v>
      </c>
      <c r="AD2620">
        <v>0</v>
      </c>
      <c r="AE2620">
        <v>0</v>
      </c>
      <c r="AF2620">
        <v>2022</v>
      </c>
      <c r="AG2620" s="1">
        <v>44562</v>
      </c>
      <c r="AH2620" s="1">
        <v>44773</v>
      </c>
      <c r="AI2620" s="1">
        <v>44785</v>
      </c>
      <c r="AJ2620" s="17" t="s">
        <v>34</v>
      </c>
      <c r="AK2620" s="17" t="s">
        <v>35</v>
      </c>
      <c r="AL2620" s="17" t="s">
        <v>10388</v>
      </c>
      <c r="AM2620" s="17">
        <f>MONTH(EMPENHO[[#This Row],[data_empenho]])</f>
        <v>4</v>
      </c>
    </row>
    <row r="2621" spans="1:39" x14ac:dyDescent="0.25">
      <c r="A2621">
        <v>8</v>
      </c>
      <c r="B2621">
        <v>801</v>
      </c>
      <c r="C2621">
        <v>10</v>
      </c>
      <c r="D2621">
        <v>301</v>
      </c>
      <c r="E2621">
        <v>6</v>
      </c>
      <c r="F2621">
        <v>0</v>
      </c>
      <c r="G2621">
        <v>2105</v>
      </c>
      <c r="H2621" s="17" t="s">
        <v>3631</v>
      </c>
      <c r="I2621">
        <v>40</v>
      </c>
      <c r="J2621">
        <v>0</v>
      </c>
      <c r="K2621" s="17" t="s">
        <v>6060</v>
      </c>
      <c r="L2621" s="1">
        <v>44656</v>
      </c>
      <c r="M2621">
        <v>2074.63</v>
      </c>
      <c r="N2621" s="17" t="s">
        <v>437</v>
      </c>
      <c r="O2621">
        <v>4977</v>
      </c>
      <c r="P2621" s="17" t="s">
        <v>438</v>
      </c>
      <c r="Q2621">
        <v>0</v>
      </c>
      <c r="R2621" s="17" t="s">
        <v>439</v>
      </c>
      <c r="S2621" s="17" t="s">
        <v>440</v>
      </c>
      <c r="T2621" s="17" t="s">
        <v>438</v>
      </c>
      <c r="U2621">
        <v>59</v>
      </c>
      <c r="V2621">
        <v>2022</v>
      </c>
      <c r="W2621" s="17" t="s">
        <v>6061</v>
      </c>
      <c r="X2621" s="17" t="s">
        <v>465</v>
      </c>
      <c r="Y2621">
        <v>1</v>
      </c>
      <c r="Z2621" s="17" t="s">
        <v>443</v>
      </c>
      <c r="AA2621" s="17" t="s">
        <v>443</v>
      </c>
      <c r="AB2621" s="17" t="s">
        <v>444</v>
      </c>
      <c r="AC2621">
        <v>0</v>
      </c>
      <c r="AD2621">
        <v>0</v>
      </c>
      <c r="AE2621">
        <v>0</v>
      </c>
      <c r="AF2621">
        <v>2022</v>
      </c>
      <c r="AG2621" s="1">
        <v>44562</v>
      </c>
      <c r="AH2621" s="1">
        <v>44773</v>
      </c>
      <c r="AI2621" s="1">
        <v>44785</v>
      </c>
      <c r="AJ2621" s="17" t="s">
        <v>34</v>
      </c>
      <c r="AK2621" s="17" t="s">
        <v>35</v>
      </c>
      <c r="AL2621" s="17" t="s">
        <v>10388</v>
      </c>
      <c r="AM2621" s="17">
        <f>MONTH(EMPENHO[[#This Row],[data_empenho]])</f>
        <v>4</v>
      </c>
    </row>
    <row r="2622" spans="1:39" x14ac:dyDescent="0.25">
      <c r="A2622">
        <v>8</v>
      </c>
      <c r="B2622">
        <v>801</v>
      </c>
      <c r="C2622">
        <v>10</v>
      </c>
      <c r="D2622">
        <v>301</v>
      </c>
      <c r="E2622">
        <v>6</v>
      </c>
      <c r="F2622">
        <v>0</v>
      </c>
      <c r="G2622">
        <v>2105</v>
      </c>
      <c r="H2622" s="17" t="s">
        <v>3631</v>
      </c>
      <c r="I2622">
        <v>40</v>
      </c>
      <c r="J2622">
        <v>0</v>
      </c>
      <c r="K2622" s="17" t="s">
        <v>6062</v>
      </c>
      <c r="L2622" s="1">
        <v>44656</v>
      </c>
      <c r="M2622">
        <v>1091.75</v>
      </c>
      <c r="N2622" s="17" t="s">
        <v>437</v>
      </c>
      <c r="O2622">
        <v>4980</v>
      </c>
      <c r="P2622" s="17" t="s">
        <v>438</v>
      </c>
      <c r="Q2622">
        <v>0</v>
      </c>
      <c r="R2622" s="17" t="s">
        <v>439</v>
      </c>
      <c r="S2622" s="17" t="s">
        <v>440</v>
      </c>
      <c r="T2622" s="17" t="s">
        <v>438</v>
      </c>
      <c r="U2622">
        <v>59</v>
      </c>
      <c r="V2622">
        <v>2022</v>
      </c>
      <c r="W2622" s="17" t="s">
        <v>6063</v>
      </c>
      <c r="X2622" s="17" t="s">
        <v>465</v>
      </c>
      <c r="Y2622">
        <v>1</v>
      </c>
      <c r="Z2622" s="17" t="s">
        <v>443</v>
      </c>
      <c r="AA2622" s="17" t="s">
        <v>443</v>
      </c>
      <c r="AB2622" s="17" t="s">
        <v>444</v>
      </c>
      <c r="AC2622">
        <v>0</v>
      </c>
      <c r="AD2622">
        <v>0</v>
      </c>
      <c r="AE2622">
        <v>0</v>
      </c>
      <c r="AF2622">
        <v>2022</v>
      </c>
      <c r="AG2622" s="1">
        <v>44562</v>
      </c>
      <c r="AH2622" s="1">
        <v>44773</v>
      </c>
      <c r="AI2622" s="1">
        <v>44785</v>
      </c>
      <c r="AJ2622" s="17" t="s">
        <v>34</v>
      </c>
      <c r="AK2622" s="17" t="s">
        <v>35</v>
      </c>
      <c r="AL2622" s="17" t="s">
        <v>10388</v>
      </c>
      <c r="AM2622" s="17">
        <f>MONTH(EMPENHO[[#This Row],[data_empenho]])</f>
        <v>4</v>
      </c>
    </row>
    <row r="2623" spans="1:39" x14ac:dyDescent="0.25">
      <c r="A2623">
        <v>5</v>
      </c>
      <c r="B2623">
        <v>502</v>
      </c>
      <c r="C2623">
        <v>12</v>
      </c>
      <c r="D2623">
        <v>361</v>
      </c>
      <c r="E2623">
        <v>2</v>
      </c>
      <c r="F2623">
        <v>0</v>
      </c>
      <c r="G2623">
        <v>2031</v>
      </c>
      <c r="H2623" s="17" t="s">
        <v>689</v>
      </c>
      <c r="I2623">
        <v>20</v>
      </c>
      <c r="J2623">
        <v>0</v>
      </c>
      <c r="K2623" s="17" t="s">
        <v>6064</v>
      </c>
      <c r="L2623" s="1">
        <v>44656</v>
      </c>
      <c r="M2623">
        <v>1990</v>
      </c>
      <c r="N2623" s="17" t="s">
        <v>437</v>
      </c>
      <c r="O2623">
        <v>4313</v>
      </c>
      <c r="P2623" s="17" t="s">
        <v>438</v>
      </c>
      <c r="Q2623">
        <v>0</v>
      </c>
      <c r="R2623" s="17" t="s">
        <v>480</v>
      </c>
      <c r="S2623" s="17" t="s">
        <v>653</v>
      </c>
      <c r="T2623" s="17" t="s">
        <v>438</v>
      </c>
      <c r="U2623">
        <v>25</v>
      </c>
      <c r="V2623">
        <v>2021</v>
      </c>
      <c r="W2623" s="17" t="s">
        <v>6065</v>
      </c>
      <c r="X2623" s="17" t="s">
        <v>482</v>
      </c>
      <c r="Y2623">
        <v>7</v>
      </c>
      <c r="Z2623" s="17" t="s">
        <v>443</v>
      </c>
      <c r="AA2623" s="17" t="s">
        <v>443</v>
      </c>
      <c r="AB2623" s="17" t="s">
        <v>444</v>
      </c>
      <c r="AC2623">
        <v>0</v>
      </c>
      <c r="AD2623">
        <v>0</v>
      </c>
      <c r="AE2623">
        <v>0</v>
      </c>
      <c r="AF2623">
        <v>2022</v>
      </c>
      <c r="AG2623" s="1">
        <v>44562</v>
      </c>
      <c r="AH2623" s="1">
        <v>44773</v>
      </c>
      <c r="AI2623" s="1">
        <v>44785</v>
      </c>
      <c r="AJ2623" s="17" t="s">
        <v>34</v>
      </c>
      <c r="AK2623" s="17" t="s">
        <v>35</v>
      </c>
      <c r="AL2623" s="17" t="s">
        <v>10388</v>
      </c>
      <c r="AM2623" s="17">
        <f>MONTH(EMPENHO[[#This Row],[data_empenho]])</f>
        <v>4</v>
      </c>
    </row>
    <row r="2624" spans="1:39" x14ac:dyDescent="0.25">
      <c r="A2624">
        <v>5</v>
      </c>
      <c r="B2624">
        <v>502</v>
      </c>
      <c r="C2624">
        <v>12</v>
      </c>
      <c r="D2624">
        <v>361</v>
      </c>
      <c r="E2624">
        <v>2</v>
      </c>
      <c r="F2624">
        <v>0</v>
      </c>
      <c r="G2624">
        <v>2031</v>
      </c>
      <c r="H2624" s="17" t="s">
        <v>689</v>
      </c>
      <c r="I2624">
        <v>20</v>
      </c>
      <c r="J2624">
        <v>0</v>
      </c>
      <c r="K2624" s="17" t="s">
        <v>6066</v>
      </c>
      <c r="L2624" s="1">
        <v>44656</v>
      </c>
      <c r="M2624">
        <v>4296.74</v>
      </c>
      <c r="N2624" s="17" t="s">
        <v>437</v>
      </c>
      <c r="O2624">
        <v>7122</v>
      </c>
      <c r="P2624" s="17" t="s">
        <v>438</v>
      </c>
      <c r="Q2624">
        <v>0</v>
      </c>
      <c r="R2624" s="17" t="s">
        <v>480</v>
      </c>
      <c r="S2624" s="17" t="s">
        <v>653</v>
      </c>
      <c r="T2624" s="17" t="s">
        <v>438</v>
      </c>
      <c r="U2624">
        <v>25</v>
      </c>
      <c r="V2624">
        <v>2021</v>
      </c>
      <c r="W2624" s="17" t="s">
        <v>6067</v>
      </c>
      <c r="X2624" s="17" t="s">
        <v>482</v>
      </c>
      <c r="Y2624">
        <v>7</v>
      </c>
      <c r="Z2624" s="17" t="s">
        <v>443</v>
      </c>
      <c r="AA2624" s="17" t="s">
        <v>443</v>
      </c>
      <c r="AB2624" s="17" t="s">
        <v>444</v>
      </c>
      <c r="AC2624">
        <v>0</v>
      </c>
      <c r="AD2624">
        <v>0</v>
      </c>
      <c r="AE2624">
        <v>0</v>
      </c>
      <c r="AF2624">
        <v>2022</v>
      </c>
      <c r="AG2624" s="1">
        <v>44562</v>
      </c>
      <c r="AH2624" s="1">
        <v>44773</v>
      </c>
      <c r="AI2624" s="1">
        <v>44785</v>
      </c>
      <c r="AJ2624" s="17" t="s">
        <v>34</v>
      </c>
      <c r="AK2624" s="17" t="s">
        <v>35</v>
      </c>
      <c r="AL2624" s="17" t="s">
        <v>10388</v>
      </c>
      <c r="AM2624" s="17">
        <f>MONTH(EMPENHO[[#This Row],[data_empenho]])</f>
        <v>4</v>
      </c>
    </row>
    <row r="2625" spans="1:39" x14ac:dyDescent="0.25">
      <c r="A2625">
        <v>8</v>
      </c>
      <c r="B2625">
        <v>801</v>
      </c>
      <c r="C2625">
        <v>10</v>
      </c>
      <c r="D2625">
        <v>301</v>
      </c>
      <c r="E2625">
        <v>6</v>
      </c>
      <c r="F2625">
        <v>0</v>
      </c>
      <c r="G2625">
        <v>2092</v>
      </c>
      <c r="H2625" s="17" t="s">
        <v>638</v>
      </c>
      <c r="I2625">
        <v>40</v>
      </c>
      <c r="J2625">
        <v>0</v>
      </c>
      <c r="K2625" s="17" t="s">
        <v>6068</v>
      </c>
      <c r="L2625" s="1">
        <v>44656</v>
      </c>
      <c r="M2625">
        <v>75.599999999999994</v>
      </c>
      <c r="N2625" s="17" t="s">
        <v>437</v>
      </c>
      <c r="O2625">
        <v>7764</v>
      </c>
      <c r="P2625" s="17" t="s">
        <v>438</v>
      </c>
      <c r="Q2625">
        <v>0</v>
      </c>
      <c r="R2625" s="17" t="s">
        <v>480</v>
      </c>
      <c r="S2625" s="17" t="s">
        <v>653</v>
      </c>
      <c r="T2625" s="17" t="s">
        <v>438</v>
      </c>
      <c r="U2625">
        <v>28</v>
      </c>
      <c r="V2625">
        <v>2021</v>
      </c>
      <c r="W2625" s="17" t="s">
        <v>6069</v>
      </c>
      <c r="X2625" s="17" t="s">
        <v>482</v>
      </c>
      <c r="Y2625">
        <v>7</v>
      </c>
      <c r="Z2625" s="17" t="s">
        <v>443</v>
      </c>
      <c r="AA2625" s="17" t="s">
        <v>443</v>
      </c>
      <c r="AB2625" s="17" t="s">
        <v>444</v>
      </c>
      <c r="AC2625">
        <v>0</v>
      </c>
      <c r="AD2625">
        <v>0</v>
      </c>
      <c r="AE2625">
        <v>0</v>
      </c>
      <c r="AF2625">
        <v>2022</v>
      </c>
      <c r="AG2625" s="1">
        <v>44562</v>
      </c>
      <c r="AH2625" s="1">
        <v>44773</v>
      </c>
      <c r="AI2625" s="1">
        <v>44785</v>
      </c>
      <c r="AJ2625" s="17" t="s">
        <v>34</v>
      </c>
      <c r="AK2625" s="17" t="s">
        <v>35</v>
      </c>
      <c r="AL2625" s="17" t="s">
        <v>10388</v>
      </c>
      <c r="AM2625" s="17">
        <f>MONTH(EMPENHO[[#This Row],[data_empenho]])</f>
        <v>4</v>
      </c>
    </row>
    <row r="2626" spans="1:39" x14ac:dyDescent="0.25">
      <c r="A2626">
        <v>8</v>
      </c>
      <c r="B2626">
        <v>801</v>
      </c>
      <c r="C2626">
        <v>10</v>
      </c>
      <c r="D2626">
        <v>122</v>
      </c>
      <c r="E2626">
        <v>5</v>
      </c>
      <c r="F2626">
        <v>0</v>
      </c>
      <c r="G2626">
        <v>2084</v>
      </c>
      <c r="H2626" s="17" t="s">
        <v>638</v>
      </c>
      <c r="I2626">
        <v>40</v>
      </c>
      <c r="J2626">
        <v>0</v>
      </c>
      <c r="K2626" s="17" t="s">
        <v>6070</v>
      </c>
      <c r="L2626" s="1">
        <v>44656</v>
      </c>
      <c r="M2626">
        <v>29.7</v>
      </c>
      <c r="N2626" s="17" t="s">
        <v>437</v>
      </c>
      <c r="O2626">
        <v>7840</v>
      </c>
      <c r="P2626" s="17" t="s">
        <v>438</v>
      </c>
      <c r="Q2626">
        <v>0</v>
      </c>
      <c r="R2626" s="17" t="s">
        <v>480</v>
      </c>
      <c r="S2626" s="17" t="s">
        <v>653</v>
      </c>
      <c r="T2626" s="17" t="s">
        <v>438</v>
      </c>
      <c r="U2626">
        <v>28</v>
      </c>
      <c r="V2626">
        <v>2021</v>
      </c>
      <c r="W2626" s="17" t="s">
        <v>6071</v>
      </c>
      <c r="X2626" s="17" t="s">
        <v>482</v>
      </c>
      <c r="Y2626">
        <v>7</v>
      </c>
      <c r="Z2626" s="17" t="s">
        <v>443</v>
      </c>
      <c r="AA2626" s="17" t="s">
        <v>443</v>
      </c>
      <c r="AB2626" s="17" t="s">
        <v>444</v>
      </c>
      <c r="AC2626">
        <v>0</v>
      </c>
      <c r="AD2626">
        <v>0</v>
      </c>
      <c r="AE2626">
        <v>0</v>
      </c>
      <c r="AF2626">
        <v>2022</v>
      </c>
      <c r="AG2626" s="1">
        <v>44562</v>
      </c>
      <c r="AH2626" s="1">
        <v>44773</v>
      </c>
      <c r="AI2626" s="1">
        <v>44785</v>
      </c>
      <c r="AJ2626" s="17" t="s">
        <v>34</v>
      </c>
      <c r="AK2626" s="17" t="s">
        <v>35</v>
      </c>
      <c r="AL2626" s="17" t="s">
        <v>10388</v>
      </c>
      <c r="AM2626" s="17">
        <f>MONTH(EMPENHO[[#This Row],[data_empenho]])</f>
        <v>4</v>
      </c>
    </row>
    <row r="2627" spans="1:39" x14ac:dyDescent="0.25">
      <c r="A2627">
        <v>8</v>
      </c>
      <c r="B2627">
        <v>801</v>
      </c>
      <c r="C2627">
        <v>10</v>
      </c>
      <c r="D2627">
        <v>122</v>
      </c>
      <c r="E2627">
        <v>5</v>
      </c>
      <c r="F2627">
        <v>0</v>
      </c>
      <c r="G2627">
        <v>2084</v>
      </c>
      <c r="H2627" s="17" t="s">
        <v>638</v>
      </c>
      <c r="I2627">
        <v>40</v>
      </c>
      <c r="J2627">
        <v>0</v>
      </c>
      <c r="K2627" s="17" t="s">
        <v>6070</v>
      </c>
      <c r="L2627" s="1">
        <v>44713</v>
      </c>
      <c r="M2627">
        <v>-29.7</v>
      </c>
      <c r="N2627" s="17" t="s">
        <v>451</v>
      </c>
      <c r="O2627">
        <v>7840</v>
      </c>
      <c r="P2627" s="17" t="s">
        <v>438</v>
      </c>
      <c r="Q2627">
        <v>0</v>
      </c>
      <c r="R2627" s="17" t="s">
        <v>480</v>
      </c>
      <c r="S2627" s="17" t="s">
        <v>653</v>
      </c>
      <c r="T2627" s="17" t="s">
        <v>438</v>
      </c>
      <c r="U2627">
        <v>28</v>
      </c>
      <c r="V2627">
        <v>2021</v>
      </c>
      <c r="W2627" s="17" t="s">
        <v>8873</v>
      </c>
      <c r="X2627" s="17" t="s">
        <v>482</v>
      </c>
      <c r="Y2627">
        <v>7</v>
      </c>
      <c r="Z2627" s="17" t="s">
        <v>443</v>
      </c>
      <c r="AA2627" s="17" t="s">
        <v>443</v>
      </c>
      <c r="AB2627" s="17" t="s">
        <v>444</v>
      </c>
      <c r="AC2627">
        <v>0</v>
      </c>
      <c r="AD2627">
        <v>0</v>
      </c>
      <c r="AE2627">
        <v>0</v>
      </c>
      <c r="AF2627">
        <v>2022</v>
      </c>
      <c r="AG2627" s="1">
        <v>44562</v>
      </c>
      <c r="AH2627" s="1">
        <v>44773</v>
      </c>
      <c r="AI2627" s="1">
        <v>44785</v>
      </c>
      <c r="AJ2627" s="17" t="s">
        <v>34</v>
      </c>
      <c r="AK2627" s="17" t="s">
        <v>35</v>
      </c>
      <c r="AL2627" s="17" t="s">
        <v>10388</v>
      </c>
      <c r="AM2627" s="17">
        <f>MONTH(EMPENHO[[#This Row],[data_empenho]])</f>
        <v>6</v>
      </c>
    </row>
    <row r="2628" spans="1:39" x14ac:dyDescent="0.25">
      <c r="A2628">
        <v>8</v>
      </c>
      <c r="B2628">
        <v>801</v>
      </c>
      <c r="C2628">
        <v>10</v>
      </c>
      <c r="D2628">
        <v>122</v>
      </c>
      <c r="E2628">
        <v>5</v>
      </c>
      <c r="F2628">
        <v>0</v>
      </c>
      <c r="G2628">
        <v>2084</v>
      </c>
      <c r="H2628" s="17" t="s">
        <v>638</v>
      </c>
      <c r="I2628">
        <v>40</v>
      </c>
      <c r="J2628">
        <v>0</v>
      </c>
      <c r="K2628" s="17" t="s">
        <v>6072</v>
      </c>
      <c r="L2628" s="1">
        <v>44656</v>
      </c>
      <c r="M2628">
        <v>25</v>
      </c>
      <c r="N2628" s="17" t="s">
        <v>437</v>
      </c>
      <c r="O2628">
        <v>5210</v>
      </c>
      <c r="P2628" s="17" t="s">
        <v>438</v>
      </c>
      <c r="Q2628">
        <v>0</v>
      </c>
      <c r="R2628" s="17" t="s">
        <v>480</v>
      </c>
      <c r="S2628" s="17" t="s">
        <v>653</v>
      </c>
      <c r="T2628" s="17" t="s">
        <v>438</v>
      </c>
      <c r="U2628">
        <v>28</v>
      </c>
      <c r="V2628">
        <v>2021</v>
      </c>
      <c r="W2628" s="17" t="s">
        <v>6073</v>
      </c>
      <c r="X2628" s="17" t="s">
        <v>482</v>
      </c>
      <c r="Y2628">
        <v>7</v>
      </c>
      <c r="Z2628" s="17" t="s">
        <v>443</v>
      </c>
      <c r="AA2628" s="17" t="s">
        <v>443</v>
      </c>
      <c r="AB2628" s="17" t="s">
        <v>444</v>
      </c>
      <c r="AC2628">
        <v>0</v>
      </c>
      <c r="AD2628">
        <v>0</v>
      </c>
      <c r="AE2628">
        <v>0</v>
      </c>
      <c r="AF2628">
        <v>2022</v>
      </c>
      <c r="AG2628" s="1">
        <v>44562</v>
      </c>
      <c r="AH2628" s="1">
        <v>44773</v>
      </c>
      <c r="AI2628" s="1">
        <v>44785</v>
      </c>
      <c r="AJ2628" s="17" t="s">
        <v>34</v>
      </c>
      <c r="AK2628" s="17" t="s">
        <v>35</v>
      </c>
      <c r="AL2628" s="17" t="s">
        <v>10388</v>
      </c>
      <c r="AM2628" s="17">
        <f>MONTH(EMPENHO[[#This Row],[data_empenho]])</f>
        <v>4</v>
      </c>
    </row>
    <row r="2629" spans="1:39" x14ac:dyDescent="0.25">
      <c r="A2629">
        <v>8</v>
      </c>
      <c r="B2629">
        <v>801</v>
      </c>
      <c r="C2629">
        <v>10</v>
      </c>
      <c r="D2629">
        <v>304</v>
      </c>
      <c r="E2629">
        <v>7</v>
      </c>
      <c r="F2629">
        <v>0</v>
      </c>
      <c r="G2629">
        <v>2103</v>
      </c>
      <c r="H2629" s="17" t="s">
        <v>638</v>
      </c>
      <c r="I2629">
        <v>40</v>
      </c>
      <c r="J2629">
        <v>0</v>
      </c>
      <c r="K2629" s="17" t="s">
        <v>6074</v>
      </c>
      <c r="L2629" s="1">
        <v>44656</v>
      </c>
      <c r="M2629">
        <v>9.75</v>
      </c>
      <c r="N2629" s="17" t="s">
        <v>437</v>
      </c>
      <c r="O2629">
        <v>6281</v>
      </c>
      <c r="P2629" s="17" t="s">
        <v>438</v>
      </c>
      <c r="Q2629">
        <v>0</v>
      </c>
      <c r="R2629" s="17" t="s">
        <v>480</v>
      </c>
      <c r="S2629" s="17" t="s">
        <v>653</v>
      </c>
      <c r="T2629" s="17" t="s">
        <v>438</v>
      </c>
      <c r="U2629">
        <v>28</v>
      </c>
      <c r="V2629">
        <v>2021</v>
      </c>
      <c r="W2629" s="17" t="s">
        <v>6075</v>
      </c>
      <c r="X2629" s="17" t="s">
        <v>482</v>
      </c>
      <c r="Y2629">
        <v>7</v>
      </c>
      <c r="Z2629" s="17" t="s">
        <v>443</v>
      </c>
      <c r="AA2629" s="17" t="s">
        <v>443</v>
      </c>
      <c r="AB2629" s="17" t="s">
        <v>444</v>
      </c>
      <c r="AC2629">
        <v>0</v>
      </c>
      <c r="AD2629">
        <v>0</v>
      </c>
      <c r="AE2629">
        <v>0</v>
      </c>
      <c r="AF2629">
        <v>2022</v>
      </c>
      <c r="AG2629" s="1">
        <v>44562</v>
      </c>
      <c r="AH2629" s="1">
        <v>44773</v>
      </c>
      <c r="AI2629" s="1">
        <v>44785</v>
      </c>
      <c r="AJ2629" s="17" t="s">
        <v>34</v>
      </c>
      <c r="AK2629" s="17" t="s">
        <v>35</v>
      </c>
      <c r="AL2629" s="17" t="s">
        <v>10388</v>
      </c>
      <c r="AM2629" s="17">
        <f>MONTH(EMPENHO[[#This Row],[data_empenho]])</f>
        <v>4</v>
      </c>
    </row>
    <row r="2630" spans="1:39" x14ac:dyDescent="0.25">
      <c r="A2630">
        <v>8</v>
      </c>
      <c r="B2630">
        <v>801</v>
      </c>
      <c r="C2630">
        <v>10</v>
      </c>
      <c r="D2630">
        <v>122</v>
      </c>
      <c r="E2630">
        <v>5</v>
      </c>
      <c r="F2630">
        <v>0</v>
      </c>
      <c r="G2630">
        <v>2084</v>
      </c>
      <c r="H2630" s="17" t="s">
        <v>638</v>
      </c>
      <c r="I2630">
        <v>40</v>
      </c>
      <c r="J2630">
        <v>0</v>
      </c>
      <c r="K2630" s="17" t="s">
        <v>6076</v>
      </c>
      <c r="L2630" s="1">
        <v>44656</v>
      </c>
      <c r="M2630">
        <v>51.9</v>
      </c>
      <c r="N2630" s="17" t="s">
        <v>437</v>
      </c>
      <c r="O2630">
        <v>7924</v>
      </c>
      <c r="P2630" s="17" t="s">
        <v>438</v>
      </c>
      <c r="Q2630">
        <v>0</v>
      </c>
      <c r="R2630" s="17" t="s">
        <v>480</v>
      </c>
      <c r="S2630" s="17" t="s">
        <v>653</v>
      </c>
      <c r="T2630" s="17" t="s">
        <v>438</v>
      </c>
      <c r="U2630">
        <v>28</v>
      </c>
      <c r="V2630">
        <v>2021</v>
      </c>
      <c r="W2630" s="17" t="s">
        <v>6077</v>
      </c>
      <c r="X2630" s="17" t="s">
        <v>482</v>
      </c>
      <c r="Y2630">
        <v>7</v>
      </c>
      <c r="Z2630" s="17" t="s">
        <v>443</v>
      </c>
      <c r="AA2630" s="17" t="s">
        <v>443</v>
      </c>
      <c r="AB2630" s="17" t="s">
        <v>444</v>
      </c>
      <c r="AC2630">
        <v>0</v>
      </c>
      <c r="AD2630">
        <v>0</v>
      </c>
      <c r="AE2630">
        <v>0</v>
      </c>
      <c r="AF2630">
        <v>2022</v>
      </c>
      <c r="AG2630" s="1">
        <v>44562</v>
      </c>
      <c r="AH2630" s="1">
        <v>44773</v>
      </c>
      <c r="AI2630" s="1">
        <v>44785</v>
      </c>
      <c r="AJ2630" s="17" t="s">
        <v>34</v>
      </c>
      <c r="AK2630" s="17" t="s">
        <v>35</v>
      </c>
      <c r="AL2630" s="17" t="s">
        <v>10388</v>
      </c>
      <c r="AM2630" s="17">
        <f>MONTH(EMPENHO[[#This Row],[data_empenho]])</f>
        <v>4</v>
      </c>
    </row>
    <row r="2631" spans="1:39" x14ac:dyDescent="0.25">
      <c r="A2631">
        <v>8</v>
      </c>
      <c r="B2631">
        <v>801</v>
      </c>
      <c r="C2631">
        <v>10</v>
      </c>
      <c r="D2631">
        <v>301</v>
      </c>
      <c r="E2631">
        <v>6</v>
      </c>
      <c r="F2631">
        <v>0</v>
      </c>
      <c r="G2631">
        <v>2092</v>
      </c>
      <c r="H2631" s="17" t="s">
        <v>638</v>
      </c>
      <c r="I2631">
        <v>40</v>
      </c>
      <c r="J2631">
        <v>0</v>
      </c>
      <c r="K2631" s="17" t="s">
        <v>6078</v>
      </c>
      <c r="L2631" s="1">
        <v>44656</v>
      </c>
      <c r="M2631">
        <v>307.5</v>
      </c>
      <c r="N2631" s="17" t="s">
        <v>437</v>
      </c>
      <c r="O2631">
        <v>5210</v>
      </c>
      <c r="P2631" s="17" t="s">
        <v>438</v>
      </c>
      <c r="Q2631">
        <v>0</v>
      </c>
      <c r="R2631" s="17" t="s">
        <v>480</v>
      </c>
      <c r="S2631" s="17" t="s">
        <v>653</v>
      </c>
      <c r="T2631" s="17" t="s">
        <v>438</v>
      </c>
      <c r="U2631">
        <v>28</v>
      </c>
      <c r="V2631">
        <v>2021</v>
      </c>
      <c r="W2631" s="17" t="s">
        <v>6079</v>
      </c>
      <c r="X2631" s="17" t="s">
        <v>482</v>
      </c>
      <c r="Y2631">
        <v>7</v>
      </c>
      <c r="Z2631" s="17" t="s">
        <v>443</v>
      </c>
      <c r="AA2631" s="17" t="s">
        <v>443</v>
      </c>
      <c r="AB2631" s="17" t="s">
        <v>444</v>
      </c>
      <c r="AC2631">
        <v>0</v>
      </c>
      <c r="AD2631">
        <v>0</v>
      </c>
      <c r="AE2631">
        <v>0</v>
      </c>
      <c r="AF2631">
        <v>2022</v>
      </c>
      <c r="AG2631" s="1">
        <v>44562</v>
      </c>
      <c r="AH2631" s="1">
        <v>44773</v>
      </c>
      <c r="AI2631" s="1">
        <v>44785</v>
      </c>
      <c r="AJ2631" s="17" t="s">
        <v>34</v>
      </c>
      <c r="AK2631" s="17" t="s">
        <v>35</v>
      </c>
      <c r="AL2631" s="17" t="s">
        <v>10388</v>
      </c>
      <c r="AM2631" s="17">
        <f>MONTH(EMPENHO[[#This Row],[data_empenho]])</f>
        <v>4</v>
      </c>
    </row>
    <row r="2632" spans="1:39" x14ac:dyDescent="0.25">
      <c r="A2632">
        <v>10</v>
      </c>
      <c r="B2632">
        <v>1002</v>
      </c>
      <c r="C2632">
        <v>20</v>
      </c>
      <c r="D2632">
        <v>608</v>
      </c>
      <c r="E2632">
        <v>4</v>
      </c>
      <c r="F2632">
        <v>0</v>
      </c>
      <c r="G2632">
        <v>2052</v>
      </c>
      <c r="H2632" s="17" t="s">
        <v>629</v>
      </c>
      <c r="I2632">
        <v>1</v>
      </c>
      <c r="J2632">
        <v>0</v>
      </c>
      <c r="K2632" s="17" t="s">
        <v>6080</v>
      </c>
      <c r="L2632" s="1">
        <v>44656</v>
      </c>
      <c r="M2632">
        <v>61419.15</v>
      </c>
      <c r="N2632" s="17" t="s">
        <v>437</v>
      </c>
      <c r="O2632">
        <v>217</v>
      </c>
      <c r="P2632" s="17" t="s">
        <v>438</v>
      </c>
      <c r="Q2632">
        <v>0</v>
      </c>
      <c r="R2632" s="17" t="s">
        <v>439</v>
      </c>
      <c r="S2632" s="17" t="s">
        <v>440</v>
      </c>
      <c r="T2632" s="17" t="s">
        <v>438</v>
      </c>
      <c r="U2632">
        <v>60</v>
      </c>
      <c r="V2632">
        <v>2022</v>
      </c>
      <c r="W2632" s="17" t="s">
        <v>6081</v>
      </c>
      <c r="X2632" s="17" t="s">
        <v>465</v>
      </c>
      <c r="Y2632">
        <v>1</v>
      </c>
      <c r="Z2632" s="17" t="s">
        <v>443</v>
      </c>
      <c r="AA2632" s="17" t="s">
        <v>443</v>
      </c>
      <c r="AB2632" s="17" t="s">
        <v>444</v>
      </c>
      <c r="AC2632">
        <v>0</v>
      </c>
      <c r="AD2632">
        <v>0</v>
      </c>
      <c r="AE2632">
        <v>0</v>
      </c>
      <c r="AF2632">
        <v>2022</v>
      </c>
      <c r="AG2632" s="1">
        <v>44562</v>
      </c>
      <c r="AH2632" s="1">
        <v>44773</v>
      </c>
      <c r="AI2632" s="1">
        <v>44785</v>
      </c>
      <c r="AJ2632" s="17" t="s">
        <v>34</v>
      </c>
      <c r="AK2632" s="17" t="s">
        <v>35</v>
      </c>
      <c r="AL2632" s="17" t="s">
        <v>10388</v>
      </c>
      <c r="AM2632" s="17">
        <f>MONTH(EMPENHO[[#This Row],[data_empenho]])</f>
        <v>4</v>
      </c>
    </row>
    <row r="2633" spans="1:39" x14ac:dyDescent="0.25">
      <c r="A2633">
        <v>12</v>
      </c>
      <c r="B2633">
        <v>1201</v>
      </c>
      <c r="C2633">
        <v>9</v>
      </c>
      <c r="D2633">
        <v>122</v>
      </c>
      <c r="E2633">
        <v>1</v>
      </c>
      <c r="F2633">
        <v>0</v>
      </c>
      <c r="G2633">
        <v>2066</v>
      </c>
      <c r="H2633" s="17" t="s">
        <v>4533</v>
      </c>
      <c r="I2633">
        <v>50</v>
      </c>
      <c r="J2633">
        <v>0</v>
      </c>
      <c r="K2633" s="17" t="s">
        <v>6082</v>
      </c>
      <c r="L2633" s="1">
        <v>44656</v>
      </c>
      <c r="M2633">
        <v>373.36</v>
      </c>
      <c r="N2633" s="17" t="s">
        <v>437</v>
      </c>
      <c r="O2633">
        <v>3792</v>
      </c>
      <c r="P2633" s="17" t="s">
        <v>438</v>
      </c>
      <c r="Q2633">
        <v>0</v>
      </c>
      <c r="R2633" s="17" t="s">
        <v>439</v>
      </c>
      <c r="S2633" s="17" t="s">
        <v>440</v>
      </c>
      <c r="T2633" s="17" t="s">
        <v>438</v>
      </c>
      <c r="U2633">
        <v>0</v>
      </c>
      <c r="V2633">
        <v>0</v>
      </c>
      <c r="W2633" s="17" t="s">
        <v>6083</v>
      </c>
      <c r="X2633" s="17" t="s">
        <v>442</v>
      </c>
      <c r="Y2633">
        <v>0</v>
      </c>
      <c r="Z2633" s="17" t="s">
        <v>443</v>
      </c>
      <c r="AA2633" s="17" t="s">
        <v>443</v>
      </c>
      <c r="AB2633" s="17" t="s">
        <v>444</v>
      </c>
      <c r="AC2633">
        <v>0</v>
      </c>
      <c r="AD2633">
        <v>0</v>
      </c>
      <c r="AE2633">
        <v>0</v>
      </c>
      <c r="AF2633">
        <v>2022</v>
      </c>
      <c r="AG2633" s="1">
        <v>44562</v>
      </c>
      <c r="AH2633" s="1">
        <v>44773</v>
      </c>
      <c r="AI2633" s="1">
        <v>44785</v>
      </c>
      <c r="AJ2633" s="17" t="s">
        <v>34</v>
      </c>
      <c r="AK2633" s="17" t="s">
        <v>35</v>
      </c>
      <c r="AL2633" s="17" t="s">
        <v>10388</v>
      </c>
      <c r="AM2633" s="17">
        <f>MONTH(EMPENHO[[#This Row],[data_empenho]])</f>
        <v>4</v>
      </c>
    </row>
    <row r="2634" spans="1:39" x14ac:dyDescent="0.25">
      <c r="A2634">
        <v>8</v>
      </c>
      <c r="B2634">
        <v>801</v>
      </c>
      <c r="C2634">
        <v>10</v>
      </c>
      <c r="D2634">
        <v>122</v>
      </c>
      <c r="E2634">
        <v>5</v>
      </c>
      <c r="F2634">
        <v>0</v>
      </c>
      <c r="G2634">
        <v>2084</v>
      </c>
      <c r="H2634" s="17" t="s">
        <v>445</v>
      </c>
      <c r="I2634">
        <v>40</v>
      </c>
      <c r="J2634">
        <v>0</v>
      </c>
      <c r="K2634" s="17" t="s">
        <v>6084</v>
      </c>
      <c r="L2634" s="1">
        <v>44656</v>
      </c>
      <c r="M2634">
        <v>55</v>
      </c>
      <c r="N2634" s="17" t="s">
        <v>437</v>
      </c>
      <c r="O2634">
        <v>3567</v>
      </c>
      <c r="P2634" s="17" t="s">
        <v>438</v>
      </c>
      <c r="Q2634">
        <v>0</v>
      </c>
      <c r="R2634" s="17" t="s">
        <v>439</v>
      </c>
      <c r="S2634" s="17" t="s">
        <v>440</v>
      </c>
      <c r="T2634" s="17" t="s">
        <v>438</v>
      </c>
      <c r="U2634">
        <v>0</v>
      </c>
      <c r="V2634">
        <v>0</v>
      </c>
      <c r="W2634" s="17" t="s">
        <v>6085</v>
      </c>
      <c r="X2634" s="17" t="s">
        <v>442</v>
      </c>
      <c r="Y2634">
        <v>0</v>
      </c>
      <c r="Z2634" s="17" t="s">
        <v>450</v>
      </c>
      <c r="AA2634" s="17" t="s">
        <v>443</v>
      </c>
      <c r="AB2634" s="17" t="s">
        <v>444</v>
      </c>
      <c r="AC2634">
        <v>0</v>
      </c>
      <c r="AD2634">
        <v>0</v>
      </c>
      <c r="AE2634">
        <v>0</v>
      </c>
      <c r="AF2634">
        <v>2022</v>
      </c>
      <c r="AG2634" s="1">
        <v>44562</v>
      </c>
      <c r="AH2634" s="1">
        <v>44773</v>
      </c>
      <c r="AI2634" s="1">
        <v>44785</v>
      </c>
      <c r="AJ2634" s="17" t="s">
        <v>34</v>
      </c>
      <c r="AK2634" s="17" t="s">
        <v>35</v>
      </c>
      <c r="AL2634" s="17" t="s">
        <v>10388</v>
      </c>
      <c r="AM2634" s="17">
        <f>MONTH(EMPENHO[[#This Row],[data_empenho]])</f>
        <v>4</v>
      </c>
    </row>
    <row r="2635" spans="1:39" x14ac:dyDescent="0.25">
      <c r="A2635">
        <v>6</v>
      </c>
      <c r="B2635">
        <v>603</v>
      </c>
      <c r="C2635">
        <v>26</v>
      </c>
      <c r="D2635">
        <v>782</v>
      </c>
      <c r="E2635">
        <v>17</v>
      </c>
      <c r="F2635">
        <v>0</v>
      </c>
      <c r="G2635">
        <v>2073</v>
      </c>
      <c r="H2635" s="17" t="s">
        <v>828</v>
      </c>
      <c r="I2635">
        <v>1</v>
      </c>
      <c r="J2635">
        <v>0</v>
      </c>
      <c r="K2635" s="17" t="s">
        <v>6086</v>
      </c>
      <c r="L2635" s="1">
        <v>44657</v>
      </c>
      <c r="M2635">
        <v>490</v>
      </c>
      <c r="N2635" s="17" t="s">
        <v>437</v>
      </c>
      <c r="O2635">
        <v>5965</v>
      </c>
      <c r="P2635" s="17" t="s">
        <v>438</v>
      </c>
      <c r="Q2635">
        <v>0</v>
      </c>
      <c r="R2635" s="17" t="s">
        <v>480</v>
      </c>
      <c r="S2635" s="17" t="s">
        <v>653</v>
      </c>
      <c r="T2635" s="17" t="s">
        <v>438</v>
      </c>
      <c r="U2635">
        <v>39</v>
      </c>
      <c r="V2635">
        <v>2021</v>
      </c>
      <c r="W2635" s="17" t="s">
        <v>6087</v>
      </c>
      <c r="X2635" s="17" t="s">
        <v>482</v>
      </c>
      <c r="Y2635">
        <v>7</v>
      </c>
      <c r="Z2635" s="17" t="s">
        <v>443</v>
      </c>
      <c r="AA2635" s="17" t="s">
        <v>443</v>
      </c>
      <c r="AB2635" s="17" t="s">
        <v>444</v>
      </c>
      <c r="AC2635">
        <v>0</v>
      </c>
      <c r="AD2635">
        <v>0</v>
      </c>
      <c r="AE2635">
        <v>0</v>
      </c>
      <c r="AF2635">
        <v>2022</v>
      </c>
      <c r="AG2635" s="1">
        <v>44562</v>
      </c>
      <c r="AH2635" s="1">
        <v>44773</v>
      </c>
      <c r="AI2635" s="1">
        <v>44785</v>
      </c>
      <c r="AJ2635" s="17" t="s">
        <v>34</v>
      </c>
      <c r="AK2635" s="17" t="s">
        <v>35</v>
      </c>
      <c r="AL2635" s="17" t="s">
        <v>10388</v>
      </c>
      <c r="AM2635" s="17">
        <f>MONTH(EMPENHO[[#This Row],[data_empenho]])</f>
        <v>4</v>
      </c>
    </row>
    <row r="2636" spans="1:39" x14ac:dyDescent="0.25">
      <c r="A2636">
        <v>10</v>
      </c>
      <c r="B2636">
        <v>1004</v>
      </c>
      <c r="C2636">
        <v>17</v>
      </c>
      <c r="D2636">
        <v>511</v>
      </c>
      <c r="E2636">
        <v>12</v>
      </c>
      <c r="F2636">
        <v>0</v>
      </c>
      <c r="G2636">
        <v>2059</v>
      </c>
      <c r="H2636" s="17" t="s">
        <v>981</v>
      </c>
      <c r="I2636">
        <v>1</v>
      </c>
      <c r="J2636">
        <v>0</v>
      </c>
      <c r="K2636" s="17" t="s">
        <v>6088</v>
      </c>
      <c r="L2636" s="1">
        <v>44657</v>
      </c>
      <c r="M2636">
        <v>716.4</v>
      </c>
      <c r="N2636" s="17" t="s">
        <v>437</v>
      </c>
      <c r="O2636">
        <v>678</v>
      </c>
      <c r="P2636" s="17" t="s">
        <v>438</v>
      </c>
      <c r="Q2636">
        <v>0</v>
      </c>
      <c r="R2636" s="17" t="s">
        <v>480</v>
      </c>
      <c r="S2636" s="17" t="s">
        <v>653</v>
      </c>
      <c r="T2636" s="17" t="s">
        <v>438</v>
      </c>
      <c r="U2636">
        <v>19</v>
      </c>
      <c r="V2636">
        <v>2021</v>
      </c>
      <c r="W2636" s="17" t="s">
        <v>6089</v>
      </c>
      <c r="X2636" s="17" t="s">
        <v>482</v>
      </c>
      <c r="Y2636">
        <v>7</v>
      </c>
      <c r="Z2636" s="17" t="s">
        <v>443</v>
      </c>
      <c r="AA2636" s="17" t="s">
        <v>443</v>
      </c>
      <c r="AB2636" s="17" t="s">
        <v>444</v>
      </c>
      <c r="AC2636">
        <v>0</v>
      </c>
      <c r="AD2636">
        <v>0</v>
      </c>
      <c r="AE2636">
        <v>0</v>
      </c>
      <c r="AF2636">
        <v>2022</v>
      </c>
      <c r="AG2636" s="1">
        <v>44562</v>
      </c>
      <c r="AH2636" s="1">
        <v>44773</v>
      </c>
      <c r="AI2636" s="1">
        <v>44785</v>
      </c>
      <c r="AJ2636" s="17" t="s">
        <v>34</v>
      </c>
      <c r="AK2636" s="17" t="s">
        <v>35</v>
      </c>
      <c r="AL2636" s="17" t="s">
        <v>10388</v>
      </c>
      <c r="AM2636" s="17">
        <f>MONTH(EMPENHO[[#This Row],[data_empenho]])</f>
        <v>4</v>
      </c>
    </row>
    <row r="2637" spans="1:39" x14ac:dyDescent="0.25">
      <c r="A2637">
        <v>8</v>
      </c>
      <c r="B2637">
        <v>801</v>
      </c>
      <c r="C2637">
        <v>10</v>
      </c>
      <c r="D2637">
        <v>303</v>
      </c>
      <c r="E2637">
        <v>8</v>
      </c>
      <c r="F2637">
        <v>0</v>
      </c>
      <c r="G2637">
        <v>2102</v>
      </c>
      <c r="H2637" s="17" t="s">
        <v>602</v>
      </c>
      <c r="I2637">
        <v>40</v>
      </c>
      <c r="J2637">
        <v>0</v>
      </c>
      <c r="K2637" s="17" t="s">
        <v>6090</v>
      </c>
      <c r="L2637" s="1">
        <v>44657</v>
      </c>
      <c r="M2637">
        <v>3000</v>
      </c>
      <c r="N2637" s="17" t="s">
        <v>437</v>
      </c>
      <c r="O2637">
        <v>4252</v>
      </c>
      <c r="P2637" s="17" t="s">
        <v>438</v>
      </c>
      <c r="Q2637">
        <v>0</v>
      </c>
      <c r="R2637" s="17" t="s">
        <v>439</v>
      </c>
      <c r="S2637" s="17" t="s">
        <v>440</v>
      </c>
      <c r="T2637" s="17" t="s">
        <v>438</v>
      </c>
      <c r="U2637">
        <v>0</v>
      </c>
      <c r="V2637">
        <v>0</v>
      </c>
      <c r="W2637" s="17" t="s">
        <v>6091</v>
      </c>
      <c r="X2637" s="17" t="s">
        <v>465</v>
      </c>
      <c r="Y2637">
        <v>1</v>
      </c>
      <c r="Z2637" s="17" t="s">
        <v>443</v>
      </c>
      <c r="AA2637" s="17" t="s">
        <v>443</v>
      </c>
      <c r="AB2637" s="17" t="s">
        <v>444</v>
      </c>
      <c r="AC2637">
        <v>0</v>
      </c>
      <c r="AD2637">
        <v>0</v>
      </c>
      <c r="AE2637">
        <v>0</v>
      </c>
      <c r="AF2637">
        <v>2022</v>
      </c>
      <c r="AG2637" s="1">
        <v>44562</v>
      </c>
      <c r="AH2637" s="1">
        <v>44773</v>
      </c>
      <c r="AI2637" s="1">
        <v>44785</v>
      </c>
      <c r="AJ2637" s="17" t="s">
        <v>34</v>
      </c>
      <c r="AK2637" s="17" t="s">
        <v>35</v>
      </c>
      <c r="AL2637" s="17" t="s">
        <v>10388</v>
      </c>
      <c r="AM2637" s="17">
        <f>MONTH(EMPENHO[[#This Row],[data_empenho]])</f>
        <v>4</v>
      </c>
    </row>
    <row r="2638" spans="1:39" x14ac:dyDescent="0.25">
      <c r="A2638">
        <v>8</v>
      </c>
      <c r="B2638">
        <v>801</v>
      </c>
      <c r="C2638">
        <v>10</v>
      </c>
      <c r="D2638">
        <v>303</v>
      </c>
      <c r="E2638">
        <v>8</v>
      </c>
      <c r="F2638">
        <v>0</v>
      </c>
      <c r="G2638">
        <v>2102</v>
      </c>
      <c r="H2638" s="17" t="s">
        <v>602</v>
      </c>
      <c r="I2638">
        <v>40</v>
      </c>
      <c r="J2638">
        <v>0</v>
      </c>
      <c r="K2638" s="17" t="s">
        <v>6090</v>
      </c>
      <c r="L2638" s="1">
        <v>44686</v>
      </c>
      <c r="M2638">
        <v>-1000</v>
      </c>
      <c r="N2638" s="17" t="s">
        <v>451</v>
      </c>
      <c r="O2638">
        <v>4252</v>
      </c>
      <c r="P2638" s="17" t="s">
        <v>438</v>
      </c>
      <c r="Q2638">
        <v>0</v>
      </c>
      <c r="R2638" s="17" t="s">
        <v>439</v>
      </c>
      <c r="S2638" s="17" t="s">
        <v>440</v>
      </c>
      <c r="T2638" s="17" t="s">
        <v>438</v>
      </c>
      <c r="U2638">
        <v>0</v>
      </c>
      <c r="V2638">
        <v>0</v>
      </c>
      <c r="W2638" s="17" t="s">
        <v>790</v>
      </c>
      <c r="X2638" s="17" t="s">
        <v>465</v>
      </c>
      <c r="Y2638">
        <v>1</v>
      </c>
      <c r="Z2638" s="17" t="s">
        <v>443</v>
      </c>
      <c r="AA2638" s="17" t="s">
        <v>443</v>
      </c>
      <c r="AB2638" s="17" t="s">
        <v>444</v>
      </c>
      <c r="AC2638">
        <v>0</v>
      </c>
      <c r="AD2638">
        <v>0</v>
      </c>
      <c r="AE2638">
        <v>0</v>
      </c>
      <c r="AF2638">
        <v>2022</v>
      </c>
      <c r="AG2638" s="1">
        <v>44562</v>
      </c>
      <c r="AH2638" s="1">
        <v>44773</v>
      </c>
      <c r="AI2638" s="1">
        <v>44785</v>
      </c>
      <c r="AJ2638" s="17" t="s">
        <v>34</v>
      </c>
      <c r="AK2638" s="17" t="s">
        <v>35</v>
      </c>
      <c r="AL2638" s="17" t="s">
        <v>10388</v>
      </c>
      <c r="AM2638" s="17">
        <f>MONTH(EMPENHO[[#This Row],[data_empenho]])</f>
        <v>5</v>
      </c>
    </row>
    <row r="2639" spans="1:39" x14ac:dyDescent="0.25">
      <c r="A2639">
        <v>8</v>
      </c>
      <c r="B2639">
        <v>801</v>
      </c>
      <c r="C2639">
        <v>10</v>
      </c>
      <c r="D2639">
        <v>303</v>
      </c>
      <c r="E2639">
        <v>8</v>
      </c>
      <c r="F2639">
        <v>0</v>
      </c>
      <c r="G2639">
        <v>2102</v>
      </c>
      <c r="H2639" s="17" t="s">
        <v>1060</v>
      </c>
      <c r="I2639">
        <v>40</v>
      </c>
      <c r="J2639">
        <v>0</v>
      </c>
      <c r="K2639" s="17" t="s">
        <v>6092</v>
      </c>
      <c r="L2639" s="1">
        <v>44657</v>
      </c>
      <c r="M2639">
        <v>3500</v>
      </c>
      <c r="N2639" s="17" t="s">
        <v>437</v>
      </c>
      <c r="O2639">
        <v>5674</v>
      </c>
      <c r="P2639" s="17" t="s">
        <v>438</v>
      </c>
      <c r="Q2639">
        <v>0</v>
      </c>
      <c r="R2639" s="17" t="s">
        <v>439</v>
      </c>
      <c r="S2639" s="17" t="s">
        <v>440</v>
      </c>
      <c r="T2639" s="17" t="s">
        <v>438</v>
      </c>
      <c r="U2639">
        <v>0</v>
      </c>
      <c r="V2639">
        <v>0</v>
      </c>
      <c r="W2639" s="17" t="s">
        <v>6093</v>
      </c>
      <c r="X2639" s="17" t="s">
        <v>442</v>
      </c>
      <c r="Y2639">
        <v>0</v>
      </c>
      <c r="Z2639" s="17" t="s">
        <v>443</v>
      </c>
      <c r="AA2639" s="17" t="s">
        <v>443</v>
      </c>
      <c r="AB2639" s="17" t="s">
        <v>444</v>
      </c>
      <c r="AC2639">
        <v>0</v>
      </c>
      <c r="AD2639">
        <v>0</v>
      </c>
      <c r="AE2639">
        <v>0</v>
      </c>
      <c r="AF2639">
        <v>2022</v>
      </c>
      <c r="AG2639" s="1">
        <v>44562</v>
      </c>
      <c r="AH2639" s="1">
        <v>44773</v>
      </c>
      <c r="AI2639" s="1">
        <v>44785</v>
      </c>
      <c r="AJ2639" s="17" t="s">
        <v>34</v>
      </c>
      <c r="AK2639" s="17" t="s">
        <v>35</v>
      </c>
      <c r="AL2639" s="17" t="s">
        <v>10388</v>
      </c>
      <c r="AM2639" s="17">
        <f>MONTH(EMPENHO[[#This Row],[data_empenho]])</f>
        <v>4</v>
      </c>
    </row>
    <row r="2640" spans="1:39" x14ac:dyDescent="0.25">
      <c r="A2640">
        <v>5</v>
      </c>
      <c r="B2640">
        <v>502</v>
      </c>
      <c r="C2640">
        <v>12</v>
      </c>
      <c r="D2640">
        <v>365</v>
      </c>
      <c r="E2640">
        <v>2</v>
      </c>
      <c r="F2640">
        <v>0</v>
      </c>
      <c r="G2640">
        <v>2033</v>
      </c>
      <c r="H2640" s="17" t="s">
        <v>981</v>
      </c>
      <c r="I2640">
        <v>20</v>
      </c>
      <c r="J2640">
        <v>0</v>
      </c>
      <c r="K2640" s="17" t="s">
        <v>6094</v>
      </c>
      <c r="L2640" s="1">
        <v>44657</v>
      </c>
      <c r="M2640">
        <v>1494</v>
      </c>
      <c r="N2640" s="17" t="s">
        <v>437</v>
      </c>
      <c r="O2640">
        <v>5449</v>
      </c>
      <c r="P2640" s="17" t="s">
        <v>438</v>
      </c>
      <c r="Q2640">
        <v>0</v>
      </c>
      <c r="R2640" s="17" t="s">
        <v>439</v>
      </c>
      <c r="S2640" s="17" t="s">
        <v>440</v>
      </c>
      <c r="T2640" s="17" t="s">
        <v>438</v>
      </c>
      <c r="U2640">
        <v>61</v>
      </c>
      <c r="V2640">
        <v>2022</v>
      </c>
      <c r="W2640" s="17" t="s">
        <v>6095</v>
      </c>
      <c r="X2640" s="17" t="s">
        <v>465</v>
      </c>
      <c r="Y2640">
        <v>1</v>
      </c>
      <c r="Z2640" s="17" t="s">
        <v>443</v>
      </c>
      <c r="AA2640" s="17" t="s">
        <v>443</v>
      </c>
      <c r="AB2640" s="17" t="s">
        <v>444</v>
      </c>
      <c r="AC2640">
        <v>0</v>
      </c>
      <c r="AD2640">
        <v>0</v>
      </c>
      <c r="AE2640">
        <v>0</v>
      </c>
      <c r="AF2640">
        <v>2022</v>
      </c>
      <c r="AG2640" s="1">
        <v>44562</v>
      </c>
      <c r="AH2640" s="1">
        <v>44773</v>
      </c>
      <c r="AI2640" s="1">
        <v>44785</v>
      </c>
      <c r="AJ2640" s="17" t="s">
        <v>34</v>
      </c>
      <c r="AK2640" s="17" t="s">
        <v>35</v>
      </c>
      <c r="AL2640" s="17" t="s">
        <v>10388</v>
      </c>
      <c r="AM2640" s="17">
        <f>MONTH(EMPENHO[[#This Row],[data_empenho]])</f>
        <v>4</v>
      </c>
    </row>
    <row r="2641" spans="1:39" x14ac:dyDescent="0.25">
      <c r="A2641">
        <v>5</v>
      </c>
      <c r="B2641">
        <v>502</v>
      </c>
      <c r="C2641">
        <v>12</v>
      </c>
      <c r="D2641">
        <v>361</v>
      </c>
      <c r="E2641">
        <v>2</v>
      </c>
      <c r="F2641">
        <v>0</v>
      </c>
      <c r="G2641">
        <v>2031</v>
      </c>
      <c r="H2641" s="17" t="s">
        <v>981</v>
      </c>
      <c r="I2641">
        <v>20</v>
      </c>
      <c r="J2641">
        <v>0</v>
      </c>
      <c r="K2641" s="17" t="s">
        <v>6096</v>
      </c>
      <c r="L2641" s="1">
        <v>44657</v>
      </c>
      <c r="M2641">
        <v>2490</v>
      </c>
      <c r="N2641" s="17" t="s">
        <v>437</v>
      </c>
      <c r="O2641">
        <v>5449</v>
      </c>
      <c r="P2641" s="17" t="s">
        <v>438</v>
      </c>
      <c r="Q2641">
        <v>0</v>
      </c>
      <c r="R2641" s="17" t="s">
        <v>439</v>
      </c>
      <c r="S2641" s="17" t="s">
        <v>440</v>
      </c>
      <c r="T2641" s="17" t="s">
        <v>438</v>
      </c>
      <c r="U2641">
        <v>61</v>
      </c>
      <c r="V2641">
        <v>2022</v>
      </c>
      <c r="W2641" s="17" t="s">
        <v>6097</v>
      </c>
      <c r="X2641" s="17" t="s">
        <v>465</v>
      </c>
      <c r="Y2641">
        <v>1</v>
      </c>
      <c r="Z2641" s="17" t="s">
        <v>443</v>
      </c>
      <c r="AA2641" s="17" t="s">
        <v>443</v>
      </c>
      <c r="AB2641" s="17" t="s">
        <v>444</v>
      </c>
      <c r="AC2641">
        <v>0</v>
      </c>
      <c r="AD2641">
        <v>0</v>
      </c>
      <c r="AE2641">
        <v>0</v>
      </c>
      <c r="AF2641">
        <v>2022</v>
      </c>
      <c r="AG2641" s="1">
        <v>44562</v>
      </c>
      <c r="AH2641" s="1">
        <v>44773</v>
      </c>
      <c r="AI2641" s="1">
        <v>44785</v>
      </c>
      <c r="AJ2641" s="17" t="s">
        <v>34</v>
      </c>
      <c r="AK2641" s="17" t="s">
        <v>35</v>
      </c>
      <c r="AL2641" s="17" t="s">
        <v>10388</v>
      </c>
      <c r="AM2641" s="17">
        <f>MONTH(EMPENHO[[#This Row],[data_empenho]])</f>
        <v>4</v>
      </c>
    </row>
    <row r="2642" spans="1:39" x14ac:dyDescent="0.25">
      <c r="A2642">
        <v>7</v>
      </c>
      <c r="B2642">
        <v>702</v>
      </c>
      <c r="C2642">
        <v>15</v>
      </c>
      <c r="D2642">
        <v>451</v>
      </c>
      <c r="E2642">
        <v>17</v>
      </c>
      <c r="F2642">
        <v>0</v>
      </c>
      <c r="G2642">
        <v>2002</v>
      </c>
      <c r="H2642" s="17" t="s">
        <v>860</v>
      </c>
      <c r="I2642">
        <v>1</v>
      </c>
      <c r="J2642">
        <v>0</v>
      </c>
      <c r="K2642" s="17" t="s">
        <v>6098</v>
      </c>
      <c r="L2642" s="1">
        <v>44657</v>
      </c>
      <c r="M2642">
        <v>3900</v>
      </c>
      <c r="N2642" s="17" t="s">
        <v>437</v>
      </c>
      <c r="O2642">
        <v>5651</v>
      </c>
      <c r="P2642" s="17" t="s">
        <v>438</v>
      </c>
      <c r="Q2642">
        <v>0</v>
      </c>
      <c r="R2642" s="17" t="s">
        <v>480</v>
      </c>
      <c r="S2642" s="17" t="s">
        <v>653</v>
      </c>
      <c r="T2642" s="17" t="s">
        <v>438</v>
      </c>
      <c r="U2642">
        <v>31</v>
      </c>
      <c r="V2642">
        <v>2021</v>
      </c>
      <c r="W2642" s="17" t="s">
        <v>6099</v>
      </c>
      <c r="X2642" s="17" t="s">
        <v>482</v>
      </c>
      <c r="Y2642">
        <v>7</v>
      </c>
      <c r="Z2642" s="17" t="s">
        <v>443</v>
      </c>
      <c r="AA2642" s="17" t="s">
        <v>443</v>
      </c>
      <c r="AB2642" s="17" t="s">
        <v>444</v>
      </c>
      <c r="AC2642">
        <v>0</v>
      </c>
      <c r="AD2642">
        <v>0</v>
      </c>
      <c r="AE2642">
        <v>0</v>
      </c>
      <c r="AF2642">
        <v>2022</v>
      </c>
      <c r="AG2642" s="1">
        <v>44562</v>
      </c>
      <c r="AH2642" s="1">
        <v>44773</v>
      </c>
      <c r="AI2642" s="1">
        <v>44785</v>
      </c>
      <c r="AJ2642" s="17" t="s">
        <v>34</v>
      </c>
      <c r="AK2642" s="17" t="s">
        <v>35</v>
      </c>
      <c r="AL2642" s="17" t="s">
        <v>10388</v>
      </c>
      <c r="AM2642" s="17">
        <f>MONTH(EMPENHO[[#This Row],[data_empenho]])</f>
        <v>4</v>
      </c>
    </row>
    <row r="2643" spans="1:39" x14ac:dyDescent="0.25">
      <c r="A2643">
        <v>3</v>
      </c>
      <c r="B2643">
        <v>301</v>
      </c>
      <c r="C2643">
        <v>4</v>
      </c>
      <c r="D2643">
        <v>122</v>
      </c>
      <c r="E2643">
        <v>1</v>
      </c>
      <c r="F2643">
        <v>0</v>
      </c>
      <c r="G2643">
        <v>2067</v>
      </c>
      <c r="H2643" s="17" t="s">
        <v>2107</v>
      </c>
      <c r="I2643">
        <v>1</v>
      </c>
      <c r="J2643">
        <v>0</v>
      </c>
      <c r="K2643" s="17" t="s">
        <v>6100</v>
      </c>
      <c r="L2643" s="1">
        <v>44657</v>
      </c>
      <c r="M2643">
        <v>50</v>
      </c>
      <c r="N2643" s="17" t="s">
        <v>437</v>
      </c>
      <c r="O2643">
        <v>1731</v>
      </c>
      <c r="P2643" s="17" t="s">
        <v>438</v>
      </c>
      <c r="Q2643">
        <v>0</v>
      </c>
      <c r="R2643" s="17" t="s">
        <v>439</v>
      </c>
      <c r="S2643" s="17" t="s">
        <v>440</v>
      </c>
      <c r="T2643" s="17" t="s">
        <v>438</v>
      </c>
      <c r="U2643">
        <v>0</v>
      </c>
      <c r="V2643">
        <v>0</v>
      </c>
      <c r="W2643" s="17" t="s">
        <v>6101</v>
      </c>
      <c r="X2643" s="17" t="s">
        <v>465</v>
      </c>
      <c r="Y2643">
        <v>1</v>
      </c>
      <c r="Z2643" s="17" t="s">
        <v>443</v>
      </c>
      <c r="AA2643" s="17" t="s">
        <v>443</v>
      </c>
      <c r="AB2643" s="17" t="s">
        <v>444</v>
      </c>
      <c r="AC2643">
        <v>0</v>
      </c>
      <c r="AD2643">
        <v>0</v>
      </c>
      <c r="AE2643">
        <v>0</v>
      </c>
      <c r="AF2643">
        <v>2022</v>
      </c>
      <c r="AG2643" s="1">
        <v>44562</v>
      </c>
      <c r="AH2643" s="1">
        <v>44773</v>
      </c>
      <c r="AI2643" s="1">
        <v>44785</v>
      </c>
      <c r="AJ2643" s="17" t="s">
        <v>34</v>
      </c>
      <c r="AK2643" s="17" t="s">
        <v>35</v>
      </c>
      <c r="AL2643" s="17" t="s">
        <v>10388</v>
      </c>
      <c r="AM2643" s="17">
        <f>MONTH(EMPENHO[[#This Row],[data_empenho]])</f>
        <v>4</v>
      </c>
    </row>
    <row r="2644" spans="1:39" x14ac:dyDescent="0.25">
      <c r="A2644">
        <v>3</v>
      </c>
      <c r="B2644">
        <v>301</v>
      </c>
      <c r="C2644">
        <v>4</v>
      </c>
      <c r="D2644">
        <v>122</v>
      </c>
      <c r="E2644">
        <v>1</v>
      </c>
      <c r="F2644">
        <v>0</v>
      </c>
      <c r="G2644">
        <v>2067</v>
      </c>
      <c r="H2644" s="17" t="s">
        <v>2107</v>
      </c>
      <c r="I2644">
        <v>1</v>
      </c>
      <c r="J2644">
        <v>0</v>
      </c>
      <c r="K2644" s="17" t="s">
        <v>6100</v>
      </c>
      <c r="L2644" s="1">
        <v>44657</v>
      </c>
      <c r="M2644">
        <v>-50</v>
      </c>
      <c r="N2644" s="17" t="s">
        <v>451</v>
      </c>
      <c r="O2644">
        <v>1731</v>
      </c>
      <c r="P2644" s="17" t="s">
        <v>438</v>
      </c>
      <c r="Q2644">
        <v>0</v>
      </c>
      <c r="R2644" s="17" t="s">
        <v>439</v>
      </c>
      <c r="S2644" s="17" t="s">
        <v>440</v>
      </c>
      <c r="T2644" s="17" t="s">
        <v>438</v>
      </c>
      <c r="U2644">
        <v>0</v>
      </c>
      <c r="V2644">
        <v>0</v>
      </c>
      <c r="W2644" s="17" t="s">
        <v>6102</v>
      </c>
      <c r="X2644" s="17" t="s">
        <v>465</v>
      </c>
      <c r="Y2644">
        <v>1</v>
      </c>
      <c r="Z2644" s="17" t="s">
        <v>443</v>
      </c>
      <c r="AA2644" s="17" t="s">
        <v>443</v>
      </c>
      <c r="AB2644" s="17" t="s">
        <v>444</v>
      </c>
      <c r="AC2644">
        <v>0</v>
      </c>
      <c r="AD2644">
        <v>0</v>
      </c>
      <c r="AE2644">
        <v>0</v>
      </c>
      <c r="AF2644">
        <v>2022</v>
      </c>
      <c r="AG2644" s="1">
        <v>44562</v>
      </c>
      <c r="AH2644" s="1">
        <v>44773</v>
      </c>
      <c r="AI2644" s="1">
        <v>44785</v>
      </c>
      <c r="AJ2644" s="17" t="s">
        <v>34</v>
      </c>
      <c r="AK2644" s="17" t="s">
        <v>35</v>
      </c>
      <c r="AL2644" s="17" t="s">
        <v>10388</v>
      </c>
      <c r="AM2644" s="17">
        <f>MONTH(EMPENHO[[#This Row],[data_empenho]])</f>
        <v>4</v>
      </c>
    </row>
    <row r="2645" spans="1:39" x14ac:dyDescent="0.25">
      <c r="A2645">
        <v>3</v>
      </c>
      <c r="B2645">
        <v>301</v>
      </c>
      <c r="C2645">
        <v>4</v>
      </c>
      <c r="D2645">
        <v>122</v>
      </c>
      <c r="E2645">
        <v>1</v>
      </c>
      <c r="F2645">
        <v>0</v>
      </c>
      <c r="G2645">
        <v>2067</v>
      </c>
      <c r="H2645" s="17" t="s">
        <v>2072</v>
      </c>
      <c r="I2645">
        <v>1</v>
      </c>
      <c r="J2645">
        <v>0</v>
      </c>
      <c r="K2645" s="17" t="s">
        <v>6103</v>
      </c>
      <c r="L2645" s="1">
        <v>44657</v>
      </c>
      <c r="M2645">
        <v>240</v>
      </c>
      <c r="N2645" s="17" t="s">
        <v>437</v>
      </c>
      <c r="O2645">
        <v>1731</v>
      </c>
      <c r="P2645" s="17" t="s">
        <v>438</v>
      </c>
      <c r="Q2645">
        <v>0</v>
      </c>
      <c r="R2645" s="17" t="s">
        <v>439</v>
      </c>
      <c r="S2645" s="17" t="s">
        <v>440</v>
      </c>
      <c r="T2645" s="17" t="s">
        <v>438</v>
      </c>
      <c r="U2645">
        <v>0</v>
      </c>
      <c r="V2645">
        <v>0</v>
      </c>
      <c r="W2645" s="17" t="s">
        <v>6104</v>
      </c>
      <c r="X2645" s="17" t="s">
        <v>465</v>
      </c>
      <c r="Y2645">
        <v>1</v>
      </c>
      <c r="Z2645" s="17" t="s">
        <v>443</v>
      </c>
      <c r="AA2645" s="17" t="s">
        <v>443</v>
      </c>
      <c r="AB2645" s="17" t="s">
        <v>444</v>
      </c>
      <c r="AC2645">
        <v>0</v>
      </c>
      <c r="AD2645">
        <v>0</v>
      </c>
      <c r="AE2645">
        <v>0</v>
      </c>
      <c r="AF2645">
        <v>2022</v>
      </c>
      <c r="AG2645" s="1">
        <v>44562</v>
      </c>
      <c r="AH2645" s="1">
        <v>44773</v>
      </c>
      <c r="AI2645" s="1">
        <v>44785</v>
      </c>
      <c r="AJ2645" s="17" t="s">
        <v>34</v>
      </c>
      <c r="AK2645" s="17" t="s">
        <v>35</v>
      </c>
      <c r="AL2645" s="17" t="s">
        <v>10388</v>
      </c>
      <c r="AM2645" s="17">
        <f>MONTH(EMPENHO[[#This Row],[data_empenho]])</f>
        <v>4</v>
      </c>
    </row>
    <row r="2646" spans="1:39" x14ac:dyDescent="0.25">
      <c r="A2646">
        <v>3</v>
      </c>
      <c r="B2646">
        <v>301</v>
      </c>
      <c r="C2646">
        <v>4</v>
      </c>
      <c r="D2646">
        <v>122</v>
      </c>
      <c r="E2646">
        <v>1</v>
      </c>
      <c r="F2646">
        <v>0</v>
      </c>
      <c r="G2646">
        <v>2067</v>
      </c>
      <c r="H2646" s="17" t="s">
        <v>2072</v>
      </c>
      <c r="I2646">
        <v>1</v>
      </c>
      <c r="J2646">
        <v>0</v>
      </c>
      <c r="K2646" s="17" t="s">
        <v>6103</v>
      </c>
      <c r="L2646" s="1">
        <v>44657</v>
      </c>
      <c r="M2646">
        <v>-240</v>
      </c>
      <c r="N2646" s="17" t="s">
        <v>451</v>
      </c>
      <c r="O2646">
        <v>1731</v>
      </c>
      <c r="P2646" s="17" t="s">
        <v>438</v>
      </c>
      <c r="Q2646">
        <v>0</v>
      </c>
      <c r="R2646" s="17" t="s">
        <v>439</v>
      </c>
      <c r="S2646" s="17" t="s">
        <v>440</v>
      </c>
      <c r="T2646" s="17" t="s">
        <v>438</v>
      </c>
      <c r="U2646">
        <v>0</v>
      </c>
      <c r="V2646">
        <v>0</v>
      </c>
      <c r="W2646" s="17" t="s">
        <v>6102</v>
      </c>
      <c r="X2646" s="17" t="s">
        <v>465</v>
      </c>
      <c r="Y2646">
        <v>1</v>
      </c>
      <c r="Z2646" s="17" t="s">
        <v>443</v>
      </c>
      <c r="AA2646" s="17" t="s">
        <v>443</v>
      </c>
      <c r="AB2646" s="17" t="s">
        <v>444</v>
      </c>
      <c r="AC2646">
        <v>0</v>
      </c>
      <c r="AD2646">
        <v>0</v>
      </c>
      <c r="AE2646">
        <v>0</v>
      </c>
      <c r="AF2646">
        <v>2022</v>
      </c>
      <c r="AG2646" s="1">
        <v>44562</v>
      </c>
      <c r="AH2646" s="1">
        <v>44773</v>
      </c>
      <c r="AI2646" s="1">
        <v>44785</v>
      </c>
      <c r="AJ2646" s="17" t="s">
        <v>34</v>
      </c>
      <c r="AK2646" s="17" t="s">
        <v>35</v>
      </c>
      <c r="AL2646" s="17" t="s">
        <v>10388</v>
      </c>
      <c r="AM2646" s="17">
        <f>MONTH(EMPENHO[[#This Row],[data_empenho]])</f>
        <v>4</v>
      </c>
    </row>
    <row r="2647" spans="1:39" x14ac:dyDescent="0.25">
      <c r="A2647">
        <v>8</v>
      </c>
      <c r="B2647">
        <v>801</v>
      </c>
      <c r="C2647">
        <v>10</v>
      </c>
      <c r="D2647">
        <v>303</v>
      </c>
      <c r="E2647">
        <v>8</v>
      </c>
      <c r="F2647">
        <v>0</v>
      </c>
      <c r="G2647">
        <v>2100</v>
      </c>
      <c r="H2647" s="17" t="s">
        <v>2422</v>
      </c>
      <c r="I2647">
        <v>40</v>
      </c>
      <c r="J2647">
        <v>0</v>
      </c>
      <c r="K2647" s="17" t="s">
        <v>6105</v>
      </c>
      <c r="L2647" s="1">
        <v>44657</v>
      </c>
      <c r="M2647">
        <v>2100</v>
      </c>
      <c r="N2647" s="17" t="s">
        <v>437</v>
      </c>
      <c r="O2647">
        <v>5286</v>
      </c>
      <c r="P2647" s="17" t="s">
        <v>438</v>
      </c>
      <c r="Q2647">
        <v>0</v>
      </c>
      <c r="R2647" s="17" t="s">
        <v>480</v>
      </c>
      <c r="S2647" s="17" t="s">
        <v>653</v>
      </c>
      <c r="T2647" s="17" t="s">
        <v>438</v>
      </c>
      <c r="U2647">
        <v>36</v>
      </c>
      <c r="V2647">
        <v>2021</v>
      </c>
      <c r="W2647" s="17" t="s">
        <v>6106</v>
      </c>
      <c r="X2647" s="17" t="s">
        <v>482</v>
      </c>
      <c r="Y2647">
        <v>7</v>
      </c>
      <c r="Z2647" s="17" t="s">
        <v>443</v>
      </c>
      <c r="AA2647" s="17" t="s">
        <v>443</v>
      </c>
      <c r="AB2647" s="17" t="s">
        <v>444</v>
      </c>
      <c r="AC2647">
        <v>0</v>
      </c>
      <c r="AD2647">
        <v>0</v>
      </c>
      <c r="AE2647">
        <v>0</v>
      </c>
      <c r="AF2647">
        <v>2022</v>
      </c>
      <c r="AG2647" s="1">
        <v>44562</v>
      </c>
      <c r="AH2647" s="1">
        <v>44773</v>
      </c>
      <c r="AI2647" s="1">
        <v>44785</v>
      </c>
      <c r="AJ2647" s="17" t="s">
        <v>34</v>
      </c>
      <c r="AK2647" s="17" t="s">
        <v>35</v>
      </c>
      <c r="AL2647" s="17" t="s">
        <v>10388</v>
      </c>
      <c r="AM2647" s="17">
        <f>MONTH(EMPENHO[[#This Row],[data_empenho]])</f>
        <v>4</v>
      </c>
    </row>
    <row r="2648" spans="1:39" x14ac:dyDescent="0.25">
      <c r="A2648">
        <v>8</v>
      </c>
      <c r="B2648">
        <v>801</v>
      </c>
      <c r="C2648">
        <v>10</v>
      </c>
      <c r="D2648">
        <v>303</v>
      </c>
      <c r="E2648">
        <v>8</v>
      </c>
      <c r="F2648">
        <v>0</v>
      </c>
      <c r="G2648">
        <v>2100</v>
      </c>
      <c r="H2648" s="17" t="s">
        <v>2422</v>
      </c>
      <c r="I2648">
        <v>40</v>
      </c>
      <c r="J2648">
        <v>0</v>
      </c>
      <c r="K2648" s="17" t="s">
        <v>6107</v>
      </c>
      <c r="L2648" s="1">
        <v>44657</v>
      </c>
      <c r="M2648">
        <v>1760</v>
      </c>
      <c r="N2648" s="17" t="s">
        <v>437</v>
      </c>
      <c r="O2648">
        <v>5286</v>
      </c>
      <c r="P2648" s="17" t="s">
        <v>438</v>
      </c>
      <c r="Q2648">
        <v>0</v>
      </c>
      <c r="R2648" s="17" t="s">
        <v>480</v>
      </c>
      <c r="S2648" s="17" t="s">
        <v>653</v>
      </c>
      <c r="T2648" s="17" t="s">
        <v>438</v>
      </c>
      <c r="U2648">
        <v>36</v>
      </c>
      <c r="V2648">
        <v>2021</v>
      </c>
      <c r="W2648" s="17" t="s">
        <v>6108</v>
      </c>
      <c r="X2648" s="17" t="s">
        <v>482</v>
      </c>
      <c r="Y2648">
        <v>7</v>
      </c>
      <c r="Z2648" s="17" t="s">
        <v>443</v>
      </c>
      <c r="AA2648" s="17" t="s">
        <v>443</v>
      </c>
      <c r="AB2648" s="17" t="s">
        <v>444</v>
      </c>
      <c r="AC2648">
        <v>0</v>
      </c>
      <c r="AD2648">
        <v>0</v>
      </c>
      <c r="AE2648">
        <v>0</v>
      </c>
      <c r="AF2648">
        <v>2022</v>
      </c>
      <c r="AG2648" s="1">
        <v>44562</v>
      </c>
      <c r="AH2648" s="1">
        <v>44773</v>
      </c>
      <c r="AI2648" s="1">
        <v>44785</v>
      </c>
      <c r="AJ2648" s="17" t="s">
        <v>34</v>
      </c>
      <c r="AK2648" s="17" t="s">
        <v>35</v>
      </c>
      <c r="AL2648" s="17" t="s">
        <v>10388</v>
      </c>
      <c r="AM2648" s="17">
        <f>MONTH(EMPENHO[[#This Row],[data_empenho]])</f>
        <v>4</v>
      </c>
    </row>
    <row r="2649" spans="1:39" x14ac:dyDescent="0.25">
      <c r="A2649">
        <v>8</v>
      </c>
      <c r="B2649">
        <v>801</v>
      </c>
      <c r="C2649">
        <v>10</v>
      </c>
      <c r="D2649">
        <v>303</v>
      </c>
      <c r="E2649">
        <v>8</v>
      </c>
      <c r="F2649">
        <v>0</v>
      </c>
      <c r="G2649">
        <v>2100</v>
      </c>
      <c r="H2649" s="17" t="s">
        <v>2422</v>
      </c>
      <c r="I2649">
        <v>40</v>
      </c>
      <c r="J2649">
        <v>0</v>
      </c>
      <c r="K2649" s="17" t="s">
        <v>6109</v>
      </c>
      <c r="L2649" s="1">
        <v>44657</v>
      </c>
      <c r="M2649">
        <v>32040</v>
      </c>
      <c r="N2649" s="17" t="s">
        <v>437</v>
      </c>
      <c r="O2649">
        <v>5286</v>
      </c>
      <c r="P2649" s="17" t="s">
        <v>438</v>
      </c>
      <c r="Q2649">
        <v>0</v>
      </c>
      <c r="R2649" s="17" t="s">
        <v>480</v>
      </c>
      <c r="S2649" s="17" t="s">
        <v>653</v>
      </c>
      <c r="T2649" s="17" t="s">
        <v>438</v>
      </c>
      <c r="U2649">
        <v>36</v>
      </c>
      <c r="V2649">
        <v>2021</v>
      </c>
      <c r="W2649" s="17" t="s">
        <v>6110</v>
      </c>
      <c r="X2649" s="17" t="s">
        <v>482</v>
      </c>
      <c r="Y2649">
        <v>7</v>
      </c>
      <c r="Z2649" s="17" t="s">
        <v>443</v>
      </c>
      <c r="AA2649" s="17" t="s">
        <v>443</v>
      </c>
      <c r="AB2649" s="17" t="s">
        <v>444</v>
      </c>
      <c r="AC2649">
        <v>0</v>
      </c>
      <c r="AD2649">
        <v>0</v>
      </c>
      <c r="AE2649">
        <v>0</v>
      </c>
      <c r="AF2649">
        <v>2022</v>
      </c>
      <c r="AG2649" s="1">
        <v>44562</v>
      </c>
      <c r="AH2649" s="1">
        <v>44773</v>
      </c>
      <c r="AI2649" s="1">
        <v>44785</v>
      </c>
      <c r="AJ2649" s="17" t="s">
        <v>34</v>
      </c>
      <c r="AK2649" s="17" t="s">
        <v>35</v>
      </c>
      <c r="AL2649" s="17" t="s">
        <v>10388</v>
      </c>
      <c r="AM2649" s="17">
        <f>MONTH(EMPENHO[[#This Row],[data_empenho]])</f>
        <v>4</v>
      </c>
    </row>
    <row r="2650" spans="1:39" x14ac:dyDescent="0.25">
      <c r="A2650">
        <v>8</v>
      </c>
      <c r="B2650">
        <v>801</v>
      </c>
      <c r="C2650">
        <v>10</v>
      </c>
      <c r="D2650">
        <v>303</v>
      </c>
      <c r="E2650">
        <v>8</v>
      </c>
      <c r="F2650">
        <v>0</v>
      </c>
      <c r="G2650">
        <v>2101</v>
      </c>
      <c r="H2650" s="17" t="s">
        <v>582</v>
      </c>
      <c r="I2650">
        <v>40</v>
      </c>
      <c r="J2650">
        <v>0</v>
      </c>
      <c r="K2650" s="17" t="s">
        <v>6111</v>
      </c>
      <c r="L2650" s="1">
        <v>44657</v>
      </c>
      <c r="M2650">
        <v>5000</v>
      </c>
      <c r="N2650" s="17" t="s">
        <v>437</v>
      </c>
      <c r="O2650">
        <v>8108</v>
      </c>
      <c r="P2650" s="17" t="s">
        <v>438</v>
      </c>
      <c r="Q2650">
        <v>0</v>
      </c>
      <c r="R2650" s="17" t="s">
        <v>439</v>
      </c>
      <c r="S2650" s="17" t="s">
        <v>440</v>
      </c>
      <c r="T2650" s="17" t="s">
        <v>438</v>
      </c>
      <c r="U2650">
        <v>0</v>
      </c>
      <c r="V2650">
        <v>0</v>
      </c>
      <c r="W2650" s="17" t="s">
        <v>6112</v>
      </c>
      <c r="X2650" s="17" t="s">
        <v>465</v>
      </c>
      <c r="Y2650">
        <v>1</v>
      </c>
      <c r="Z2650" s="17" t="s">
        <v>443</v>
      </c>
      <c r="AA2650" s="17" t="s">
        <v>443</v>
      </c>
      <c r="AB2650" s="17" t="s">
        <v>444</v>
      </c>
      <c r="AC2650">
        <v>0</v>
      </c>
      <c r="AD2650">
        <v>0</v>
      </c>
      <c r="AE2650">
        <v>0</v>
      </c>
      <c r="AF2650">
        <v>2022</v>
      </c>
      <c r="AG2650" s="1">
        <v>44562</v>
      </c>
      <c r="AH2650" s="1">
        <v>44773</v>
      </c>
      <c r="AI2650" s="1">
        <v>44785</v>
      </c>
      <c r="AJ2650" s="17" t="s">
        <v>34</v>
      </c>
      <c r="AK2650" s="17" t="s">
        <v>35</v>
      </c>
      <c r="AL2650" s="17" t="s">
        <v>10388</v>
      </c>
      <c r="AM2650" s="17">
        <f>MONTH(EMPENHO[[#This Row],[data_empenho]])</f>
        <v>4</v>
      </c>
    </row>
    <row r="2651" spans="1:39" x14ac:dyDescent="0.25">
      <c r="A2651">
        <v>8</v>
      </c>
      <c r="B2651">
        <v>801</v>
      </c>
      <c r="C2651">
        <v>10</v>
      </c>
      <c r="D2651">
        <v>301</v>
      </c>
      <c r="E2651">
        <v>6</v>
      </c>
      <c r="F2651">
        <v>0</v>
      </c>
      <c r="G2651">
        <v>2105</v>
      </c>
      <c r="H2651" s="17" t="s">
        <v>478</v>
      </c>
      <c r="I2651">
        <v>40</v>
      </c>
      <c r="J2651">
        <v>0</v>
      </c>
      <c r="K2651" s="17" t="s">
        <v>6113</v>
      </c>
      <c r="L2651" s="1">
        <v>44657</v>
      </c>
      <c r="M2651">
        <v>13200</v>
      </c>
      <c r="N2651" s="17" t="s">
        <v>437</v>
      </c>
      <c r="O2651">
        <v>8264</v>
      </c>
      <c r="P2651" s="17" t="s">
        <v>438</v>
      </c>
      <c r="Q2651">
        <v>0</v>
      </c>
      <c r="R2651" s="17" t="s">
        <v>480</v>
      </c>
      <c r="S2651" s="17" t="s">
        <v>653</v>
      </c>
      <c r="T2651" s="17" t="s">
        <v>438</v>
      </c>
      <c r="U2651">
        <v>2</v>
      </c>
      <c r="V2651">
        <v>2022</v>
      </c>
      <c r="W2651" s="17" t="s">
        <v>6114</v>
      </c>
      <c r="X2651" s="17" t="s">
        <v>482</v>
      </c>
      <c r="Y2651">
        <v>6</v>
      </c>
      <c r="Z2651" s="17" t="s">
        <v>443</v>
      </c>
      <c r="AA2651" s="17" t="s">
        <v>443</v>
      </c>
      <c r="AB2651" s="17" t="s">
        <v>444</v>
      </c>
      <c r="AC2651">
        <v>0</v>
      </c>
      <c r="AD2651">
        <v>0</v>
      </c>
      <c r="AE2651">
        <v>0</v>
      </c>
      <c r="AF2651">
        <v>2022</v>
      </c>
      <c r="AG2651" s="1">
        <v>44562</v>
      </c>
      <c r="AH2651" s="1">
        <v>44773</v>
      </c>
      <c r="AI2651" s="1">
        <v>44785</v>
      </c>
      <c r="AJ2651" s="17" t="s">
        <v>34</v>
      </c>
      <c r="AK2651" s="17" t="s">
        <v>35</v>
      </c>
      <c r="AL2651" s="17" t="s">
        <v>10388</v>
      </c>
      <c r="AM2651" s="17">
        <f>MONTH(EMPENHO[[#This Row],[data_empenho]])</f>
        <v>4</v>
      </c>
    </row>
    <row r="2652" spans="1:39" x14ac:dyDescent="0.25">
      <c r="A2652">
        <v>8</v>
      </c>
      <c r="B2652">
        <v>801</v>
      </c>
      <c r="C2652">
        <v>10</v>
      </c>
      <c r="D2652">
        <v>122</v>
      </c>
      <c r="E2652">
        <v>5</v>
      </c>
      <c r="F2652">
        <v>0</v>
      </c>
      <c r="G2652">
        <v>2084</v>
      </c>
      <c r="H2652" s="17" t="s">
        <v>2730</v>
      </c>
      <c r="I2652">
        <v>40</v>
      </c>
      <c r="J2652">
        <v>0</v>
      </c>
      <c r="K2652" s="17" t="s">
        <v>6115</v>
      </c>
      <c r="L2652" s="1">
        <v>44657</v>
      </c>
      <c r="M2652">
        <v>88</v>
      </c>
      <c r="N2652" s="17" t="s">
        <v>437</v>
      </c>
      <c r="O2652">
        <v>3567</v>
      </c>
      <c r="P2652" s="17" t="s">
        <v>438</v>
      </c>
      <c r="Q2652">
        <v>0</v>
      </c>
      <c r="R2652" s="17" t="s">
        <v>439</v>
      </c>
      <c r="S2652" s="17" t="s">
        <v>440</v>
      </c>
      <c r="T2652" s="17" t="s">
        <v>438</v>
      </c>
      <c r="U2652">
        <v>0</v>
      </c>
      <c r="V2652">
        <v>0</v>
      </c>
      <c r="W2652" s="17" t="s">
        <v>6116</v>
      </c>
      <c r="X2652" s="17" t="s">
        <v>442</v>
      </c>
      <c r="Y2652">
        <v>0</v>
      </c>
      <c r="Z2652" s="17" t="s">
        <v>443</v>
      </c>
      <c r="AA2652" s="17" t="s">
        <v>443</v>
      </c>
      <c r="AB2652" s="17" t="s">
        <v>444</v>
      </c>
      <c r="AC2652">
        <v>0</v>
      </c>
      <c r="AD2652">
        <v>0</v>
      </c>
      <c r="AE2652">
        <v>0</v>
      </c>
      <c r="AF2652">
        <v>2022</v>
      </c>
      <c r="AG2652" s="1">
        <v>44562</v>
      </c>
      <c r="AH2652" s="1">
        <v>44773</v>
      </c>
      <c r="AI2652" s="1">
        <v>44785</v>
      </c>
      <c r="AJ2652" s="17" t="s">
        <v>34</v>
      </c>
      <c r="AK2652" s="17" t="s">
        <v>35</v>
      </c>
      <c r="AL2652" s="17" t="s">
        <v>10388</v>
      </c>
      <c r="AM2652" s="17">
        <f>MONTH(EMPENHO[[#This Row],[data_empenho]])</f>
        <v>4</v>
      </c>
    </row>
    <row r="2653" spans="1:39" x14ac:dyDescent="0.25">
      <c r="A2653">
        <v>8</v>
      </c>
      <c r="B2653">
        <v>801</v>
      </c>
      <c r="C2653">
        <v>10</v>
      </c>
      <c r="D2653">
        <v>301</v>
      </c>
      <c r="E2653">
        <v>6</v>
      </c>
      <c r="F2653">
        <v>0</v>
      </c>
      <c r="G2653">
        <v>2105</v>
      </c>
      <c r="H2653" s="17" t="s">
        <v>860</v>
      </c>
      <c r="I2653">
        <v>40</v>
      </c>
      <c r="J2653">
        <v>0</v>
      </c>
      <c r="K2653" s="17" t="s">
        <v>6117</v>
      </c>
      <c r="L2653" s="1">
        <v>44657</v>
      </c>
      <c r="M2653">
        <v>220</v>
      </c>
      <c r="N2653" s="17" t="s">
        <v>437</v>
      </c>
      <c r="O2653">
        <v>7928</v>
      </c>
      <c r="P2653" s="17" t="s">
        <v>438</v>
      </c>
      <c r="Q2653">
        <v>0</v>
      </c>
      <c r="R2653" s="17" t="s">
        <v>439</v>
      </c>
      <c r="S2653" s="17" t="s">
        <v>440</v>
      </c>
      <c r="T2653" s="17" t="s">
        <v>438</v>
      </c>
      <c r="U2653">
        <v>0</v>
      </c>
      <c r="V2653">
        <v>0</v>
      </c>
      <c r="W2653" s="17" t="s">
        <v>6118</v>
      </c>
      <c r="X2653" s="17" t="s">
        <v>465</v>
      </c>
      <c r="Y2653">
        <v>1</v>
      </c>
      <c r="Z2653" s="17" t="s">
        <v>443</v>
      </c>
      <c r="AA2653" s="17" t="s">
        <v>443</v>
      </c>
      <c r="AB2653" s="17" t="s">
        <v>444</v>
      </c>
      <c r="AC2653">
        <v>0</v>
      </c>
      <c r="AD2653">
        <v>0</v>
      </c>
      <c r="AE2653">
        <v>0</v>
      </c>
      <c r="AF2653">
        <v>2022</v>
      </c>
      <c r="AG2653" s="1">
        <v>44562</v>
      </c>
      <c r="AH2653" s="1">
        <v>44773</v>
      </c>
      <c r="AI2653" s="1">
        <v>44785</v>
      </c>
      <c r="AJ2653" s="17" t="s">
        <v>34</v>
      </c>
      <c r="AK2653" s="17" t="s">
        <v>35</v>
      </c>
      <c r="AL2653" s="17" t="s">
        <v>10388</v>
      </c>
      <c r="AM2653" s="17">
        <f>MONTH(EMPENHO[[#This Row],[data_empenho]])</f>
        <v>4</v>
      </c>
    </row>
    <row r="2654" spans="1:39" x14ac:dyDescent="0.25">
      <c r="A2654">
        <v>8</v>
      </c>
      <c r="B2654">
        <v>801</v>
      </c>
      <c r="C2654">
        <v>10</v>
      </c>
      <c r="D2654">
        <v>301</v>
      </c>
      <c r="E2654">
        <v>6</v>
      </c>
      <c r="F2654">
        <v>0</v>
      </c>
      <c r="G2654">
        <v>2105</v>
      </c>
      <c r="H2654" s="17" t="s">
        <v>828</v>
      </c>
      <c r="I2654">
        <v>40</v>
      </c>
      <c r="J2654">
        <v>0</v>
      </c>
      <c r="K2654" s="17" t="s">
        <v>6119</v>
      </c>
      <c r="L2654" s="1">
        <v>44657</v>
      </c>
      <c r="M2654">
        <v>556</v>
      </c>
      <c r="N2654" s="17" t="s">
        <v>437</v>
      </c>
      <c r="O2654">
        <v>7928</v>
      </c>
      <c r="P2654" s="17" t="s">
        <v>438</v>
      </c>
      <c r="Q2654">
        <v>0</v>
      </c>
      <c r="R2654" s="17" t="s">
        <v>439</v>
      </c>
      <c r="S2654" s="17" t="s">
        <v>440</v>
      </c>
      <c r="T2654" s="17" t="s">
        <v>438</v>
      </c>
      <c r="U2654">
        <v>0</v>
      </c>
      <c r="V2654">
        <v>0</v>
      </c>
      <c r="W2654" s="17" t="s">
        <v>6120</v>
      </c>
      <c r="X2654" s="17" t="s">
        <v>465</v>
      </c>
      <c r="Y2654">
        <v>1</v>
      </c>
      <c r="Z2654" s="17" t="s">
        <v>443</v>
      </c>
      <c r="AA2654" s="17" t="s">
        <v>443</v>
      </c>
      <c r="AB2654" s="17" t="s">
        <v>444</v>
      </c>
      <c r="AC2654">
        <v>0</v>
      </c>
      <c r="AD2654">
        <v>0</v>
      </c>
      <c r="AE2654">
        <v>0</v>
      </c>
      <c r="AF2654">
        <v>2022</v>
      </c>
      <c r="AG2654" s="1">
        <v>44562</v>
      </c>
      <c r="AH2654" s="1">
        <v>44773</v>
      </c>
      <c r="AI2654" s="1">
        <v>44785</v>
      </c>
      <c r="AJ2654" s="17" t="s">
        <v>34</v>
      </c>
      <c r="AK2654" s="17" t="s">
        <v>35</v>
      </c>
      <c r="AL2654" s="17" t="s">
        <v>10388</v>
      </c>
      <c r="AM2654" s="17">
        <f>MONTH(EMPENHO[[#This Row],[data_empenho]])</f>
        <v>4</v>
      </c>
    </row>
    <row r="2655" spans="1:39" x14ac:dyDescent="0.25">
      <c r="A2655">
        <v>11</v>
      </c>
      <c r="B2655">
        <v>1101</v>
      </c>
      <c r="C2655">
        <v>28</v>
      </c>
      <c r="D2655">
        <v>845</v>
      </c>
      <c r="E2655">
        <v>0</v>
      </c>
      <c r="F2655">
        <v>0</v>
      </c>
      <c r="G2655">
        <v>2083</v>
      </c>
      <c r="H2655" s="17" t="s">
        <v>6121</v>
      </c>
      <c r="I2655">
        <v>1</v>
      </c>
      <c r="J2655">
        <v>0</v>
      </c>
      <c r="K2655" s="17" t="s">
        <v>6122</v>
      </c>
      <c r="L2655" s="1">
        <v>44658</v>
      </c>
      <c r="M2655">
        <v>2120.02</v>
      </c>
      <c r="N2655" s="17" t="s">
        <v>437</v>
      </c>
      <c r="O2655">
        <v>8442</v>
      </c>
      <c r="P2655" s="17" t="s">
        <v>438</v>
      </c>
      <c r="Q2655">
        <v>0</v>
      </c>
      <c r="R2655" s="17" t="s">
        <v>439</v>
      </c>
      <c r="S2655" s="17" t="s">
        <v>440</v>
      </c>
      <c r="T2655" s="17" t="s">
        <v>438</v>
      </c>
      <c r="U2655">
        <v>0</v>
      </c>
      <c r="V2655">
        <v>0</v>
      </c>
      <c r="W2655" s="17" t="s">
        <v>6123</v>
      </c>
      <c r="X2655" s="17" t="s">
        <v>442</v>
      </c>
      <c r="Y2655">
        <v>0</v>
      </c>
      <c r="Z2655" s="17" t="s">
        <v>443</v>
      </c>
      <c r="AA2655" s="17" t="s">
        <v>443</v>
      </c>
      <c r="AB2655" s="17" t="s">
        <v>444</v>
      </c>
      <c r="AC2655">
        <v>0</v>
      </c>
      <c r="AD2655">
        <v>0</v>
      </c>
      <c r="AE2655">
        <v>0</v>
      </c>
      <c r="AF2655">
        <v>2022</v>
      </c>
      <c r="AG2655" s="1">
        <v>44562</v>
      </c>
      <c r="AH2655" s="1">
        <v>44773</v>
      </c>
      <c r="AI2655" s="1">
        <v>44785</v>
      </c>
      <c r="AJ2655" s="17" t="s">
        <v>34</v>
      </c>
      <c r="AK2655" s="17" t="s">
        <v>35</v>
      </c>
      <c r="AL2655" s="17" t="s">
        <v>10388</v>
      </c>
      <c r="AM2655" s="17">
        <f>MONTH(EMPENHO[[#This Row],[data_empenho]])</f>
        <v>4</v>
      </c>
    </row>
    <row r="2656" spans="1:39" x14ac:dyDescent="0.25">
      <c r="A2656">
        <v>8</v>
      </c>
      <c r="B2656">
        <v>801</v>
      </c>
      <c r="C2656">
        <v>10</v>
      </c>
      <c r="D2656">
        <v>303</v>
      </c>
      <c r="E2656">
        <v>8</v>
      </c>
      <c r="F2656">
        <v>0</v>
      </c>
      <c r="G2656">
        <v>2101</v>
      </c>
      <c r="H2656" s="17" t="s">
        <v>1060</v>
      </c>
      <c r="I2656">
        <v>40</v>
      </c>
      <c r="J2656">
        <v>0</v>
      </c>
      <c r="K2656" s="17" t="s">
        <v>6124</v>
      </c>
      <c r="L2656" s="1">
        <v>44658</v>
      </c>
      <c r="M2656">
        <v>200</v>
      </c>
      <c r="N2656" s="17" t="s">
        <v>437</v>
      </c>
      <c r="O2656">
        <v>1709</v>
      </c>
      <c r="P2656" s="17" t="s">
        <v>438</v>
      </c>
      <c r="Q2656">
        <v>0</v>
      </c>
      <c r="R2656" s="17" t="s">
        <v>439</v>
      </c>
      <c r="S2656" s="17" t="s">
        <v>440</v>
      </c>
      <c r="T2656" s="17" t="s">
        <v>438</v>
      </c>
      <c r="U2656">
        <v>0</v>
      </c>
      <c r="V2656">
        <v>0</v>
      </c>
      <c r="W2656" s="17" t="s">
        <v>6125</v>
      </c>
      <c r="X2656" s="17" t="s">
        <v>442</v>
      </c>
      <c r="Y2656">
        <v>0</v>
      </c>
      <c r="Z2656" s="17" t="s">
        <v>443</v>
      </c>
      <c r="AA2656" s="17" t="s">
        <v>443</v>
      </c>
      <c r="AB2656" s="17" t="s">
        <v>444</v>
      </c>
      <c r="AC2656">
        <v>0</v>
      </c>
      <c r="AD2656">
        <v>0</v>
      </c>
      <c r="AE2656">
        <v>0</v>
      </c>
      <c r="AF2656">
        <v>2022</v>
      </c>
      <c r="AG2656" s="1">
        <v>44562</v>
      </c>
      <c r="AH2656" s="1">
        <v>44773</v>
      </c>
      <c r="AI2656" s="1">
        <v>44785</v>
      </c>
      <c r="AJ2656" s="17" t="s">
        <v>34</v>
      </c>
      <c r="AK2656" s="17" t="s">
        <v>35</v>
      </c>
      <c r="AL2656" s="17" t="s">
        <v>10388</v>
      </c>
      <c r="AM2656" s="17">
        <f>MONTH(EMPENHO[[#This Row],[data_empenho]])</f>
        <v>4</v>
      </c>
    </row>
    <row r="2657" spans="1:39" x14ac:dyDescent="0.25">
      <c r="A2657">
        <v>12</v>
      </c>
      <c r="B2657">
        <v>1201</v>
      </c>
      <c r="C2657">
        <v>9</v>
      </c>
      <c r="D2657">
        <v>122</v>
      </c>
      <c r="E2657">
        <v>1</v>
      </c>
      <c r="F2657">
        <v>0</v>
      </c>
      <c r="G2657">
        <v>2066</v>
      </c>
      <c r="H2657" s="17" t="s">
        <v>445</v>
      </c>
      <c r="I2657">
        <v>50</v>
      </c>
      <c r="J2657">
        <v>0</v>
      </c>
      <c r="K2657" s="17" t="s">
        <v>6126</v>
      </c>
      <c r="L2657" s="1">
        <v>44658</v>
      </c>
      <c r="M2657">
        <v>465</v>
      </c>
      <c r="N2657" s="17" t="s">
        <v>437</v>
      </c>
      <c r="O2657">
        <v>3792</v>
      </c>
      <c r="P2657" s="17" t="s">
        <v>438</v>
      </c>
      <c r="Q2657">
        <v>0</v>
      </c>
      <c r="R2657" s="17" t="s">
        <v>439</v>
      </c>
      <c r="S2657" s="17" t="s">
        <v>440</v>
      </c>
      <c r="T2657" s="17" t="s">
        <v>438</v>
      </c>
      <c r="U2657">
        <v>0</v>
      </c>
      <c r="V2657">
        <v>0</v>
      </c>
      <c r="W2657" s="17" t="s">
        <v>6127</v>
      </c>
      <c r="X2657" s="17" t="s">
        <v>442</v>
      </c>
      <c r="Y2657">
        <v>0</v>
      </c>
      <c r="Z2657" s="17" t="s">
        <v>450</v>
      </c>
      <c r="AA2657" s="17" t="s">
        <v>443</v>
      </c>
      <c r="AB2657" s="17" t="s">
        <v>444</v>
      </c>
      <c r="AC2657">
        <v>0</v>
      </c>
      <c r="AD2657">
        <v>0</v>
      </c>
      <c r="AE2657">
        <v>0</v>
      </c>
      <c r="AF2657">
        <v>2022</v>
      </c>
      <c r="AG2657" s="1">
        <v>44562</v>
      </c>
      <c r="AH2657" s="1">
        <v>44773</v>
      </c>
      <c r="AI2657" s="1">
        <v>44785</v>
      </c>
      <c r="AJ2657" s="17" t="s">
        <v>34</v>
      </c>
      <c r="AK2657" s="17" t="s">
        <v>35</v>
      </c>
      <c r="AL2657" s="17" t="s">
        <v>10388</v>
      </c>
      <c r="AM2657" s="17">
        <f>MONTH(EMPENHO[[#This Row],[data_empenho]])</f>
        <v>4</v>
      </c>
    </row>
    <row r="2658" spans="1:39" x14ac:dyDescent="0.25">
      <c r="A2658">
        <v>12</v>
      </c>
      <c r="B2658">
        <v>1201</v>
      </c>
      <c r="C2658">
        <v>9</v>
      </c>
      <c r="D2658">
        <v>122</v>
      </c>
      <c r="E2658">
        <v>1</v>
      </c>
      <c r="F2658">
        <v>0</v>
      </c>
      <c r="G2658">
        <v>2066</v>
      </c>
      <c r="H2658" s="17" t="s">
        <v>4533</v>
      </c>
      <c r="I2658">
        <v>50</v>
      </c>
      <c r="J2658">
        <v>0</v>
      </c>
      <c r="K2658" s="17" t="s">
        <v>6128</v>
      </c>
      <c r="L2658" s="1">
        <v>44658</v>
      </c>
      <c r="M2658">
        <v>78.040000000000006</v>
      </c>
      <c r="N2658" s="17" t="s">
        <v>437</v>
      </c>
      <c r="O2658">
        <v>3792</v>
      </c>
      <c r="P2658" s="17" t="s">
        <v>438</v>
      </c>
      <c r="Q2658">
        <v>0</v>
      </c>
      <c r="R2658" s="17" t="s">
        <v>439</v>
      </c>
      <c r="S2658" s="17" t="s">
        <v>440</v>
      </c>
      <c r="T2658" s="17" t="s">
        <v>438</v>
      </c>
      <c r="U2658">
        <v>0</v>
      </c>
      <c r="V2658">
        <v>0</v>
      </c>
      <c r="W2658" s="17" t="s">
        <v>6129</v>
      </c>
      <c r="X2658" s="17" t="s">
        <v>465</v>
      </c>
      <c r="Y2658">
        <v>1</v>
      </c>
      <c r="Z2658" s="17" t="s">
        <v>443</v>
      </c>
      <c r="AA2658" s="17" t="s">
        <v>443</v>
      </c>
      <c r="AB2658" s="17" t="s">
        <v>444</v>
      </c>
      <c r="AC2658">
        <v>0</v>
      </c>
      <c r="AD2658">
        <v>0</v>
      </c>
      <c r="AE2658">
        <v>0</v>
      </c>
      <c r="AF2658">
        <v>2022</v>
      </c>
      <c r="AG2658" s="1">
        <v>44562</v>
      </c>
      <c r="AH2658" s="1">
        <v>44773</v>
      </c>
      <c r="AI2658" s="1">
        <v>44785</v>
      </c>
      <c r="AJ2658" s="17" t="s">
        <v>34</v>
      </c>
      <c r="AK2658" s="17" t="s">
        <v>35</v>
      </c>
      <c r="AL2658" s="17" t="s">
        <v>10388</v>
      </c>
      <c r="AM2658" s="17">
        <f>MONTH(EMPENHO[[#This Row],[data_empenho]])</f>
        <v>4</v>
      </c>
    </row>
    <row r="2659" spans="1:39" x14ac:dyDescent="0.25">
      <c r="A2659">
        <v>5</v>
      </c>
      <c r="B2659">
        <v>502</v>
      </c>
      <c r="C2659">
        <v>12</v>
      </c>
      <c r="D2659">
        <v>782</v>
      </c>
      <c r="E2659">
        <v>2</v>
      </c>
      <c r="F2659">
        <v>0</v>
      </c>
      <c r="G2659">
        <v>2035</v>
      </c>
      <c r="H2659" s="17" t="s">
        <v>2746</v>
      </c>
      <c r="I2659">
        <v>20</v>
      </c>
      <c r="J2659">
        <v>0</v>
      </c>
      <c r="K2659" s="17" t="s">
        <v>6130</v>
      </c>
      <c r="L2659" s="1">
        <v>44658</v>
      </c>
      <c r="M2659">
        <v>21226.54</v>
      </c>
      <c r="N2659" s="17" t="s">
        <v>437</v>
      </c>
      <c r="O2659">
        <v>5508</v>
      </c>
      <c r="P2659" s="17" t="s">
        <v>438</v>
      </c>
      <c r="Q2659">
        <v>0</v>
      </c>
      <c r="R2659" s="17" t="s">
        <v>480</v>
      </c>
      <c r="S2659" s="17" t="s">
        <v>440</v>
      </c>
      <c r="T2659" s="17" t="s">
        <v>438</v>
      </c>
      <c r="U2659">
        <v>10</v>
      </c>
      <c r="V2659">
        <v>2020</v>
      </c>
      <c r="W2659" s="17" t="s">
        <v>6131</v>
      </c>
      <c r="X2659" s="17" t="s">
        <v>482</v>
      </c>
      <c r="Y2659">
        <v>7</v>
      </c>
      <c r="Z2659" s="17" t="s">
        <v>443</v>
      </c>
      <c r="AA2659" s="17" t="s">
        <v>443</v>
      </c>
      <c r="AB2659" s="17" t="s">
        <v>444</v>
      </c>
      <c r="AC2659">
        <v>0</v>
      </c>
      <c r="AD2659">
        <v>0</v>
      </c>
      <c r="AE2659">
        <v>0</v>
      </c>
      <c r="AF2659">
        <v>2022</v>
      </c>
      <c r="AG2659" s="1">
        <v>44562</v>
      </c>
      <c r="AH2659" s="1">
        <v>44773</v>
      </c>
      <c r="AI2659" s="1">
        <v>44785</v>
      </c>
      <c r="AJ2659" s="17" t="s">
        <v>34</v>
      </c>
      <c r="AK2659" s="17" t="s">
        <v>35</v>
      </c>
      <c r="AL2659" s="17" t="s">
        <v>10388</v>
      </c>
      <c r="AM2659" s="17">
        <f>MONTH(EMPENHO[[#This Row],[data_empenho]])</f>
        <v>4</v>
      </c>
    </row>
    <row r="2660" spans="1:39" x14ac:dyDescent="0.25">
      <c r="A2660">
        <v>5</v>
      </c>
      <c r="B2660">
        <v>502</v>
      </c>
      <c r="C2660">
        <v>12</v>
      </c>
      <c r="D2660">
        <v>782</v>
      </c>
      <c r="E2660">
        <v>2</v>
      </c>
      <c r="F2660">
        <v>0</v>
      </c>
      <c r="G2660">
        <v>2035</v>
      </c>
      <c r="H2660" s="17" t="s">
        <v>2746</v>
      </c>
      <c r="I2660">
        <v>20</v>
      </c>
      <c r="J2660">
        <v>0</v>
      </c>
      <c r="K2660" s="17" t="s">
        <v>6132</v>
      </c>
      <c r="L2660" s="1">
        <v>44658</v>
      </c>
      <c r="M2660">
        <v>6025.14</v>
      </c>
      <c r="N2660" s="17" t="s">
        <v>437</v>
      </c>
      <c r="O2660">
        <v>5508</v>
      </c>
      <c r="P2660" s="17" t="s">
        <v>438</v>
      </c>
      <c r="Q2660">
        <v>0</v>
      </c>
      <c r="R2660" s="17" t="s">
        <v>1083</v>
      </c>
      <c r="S2660" s="17" t="s">
        <v>440</v>
      </c>
      <c r="T2660" s="17" t="s">
        <v>438</v>
      </c>
      <c r="U2660">
        <v>12</v>
      </c>
      <c r="V2660">
        <v>2021</v>
      </c>
      <c r="W2660" s="17" t="s">
        <v>6133</v>
      </c>
      <c r="X2660" s="17" t="s">
        <v>1085</v>
      </c>
      <c r="Y2660">
        <v>7</v>
      </c>
      <c r="Z2660" s="17" t="s">
        <v>443</v>
      </c>
      <c r="AA2660" s="17" t="s">
        <v>443</v>
      </c>
      <c r="AB2660" s="17" t="s">
        <v>444</v>
      </c>
      <c r="AC2660">
        <v>0</v>
      </c>
      <c r="AD2660">
        <v>0</v>
      </c>
      <c r="AE2660">
        <v>0</v>
      </c>
      <c r="AF2660">
        <v>2022</v>
      </c>
      <c r="AG2660" s="1">
        <v>44562</v>
      </c>
      <c r="AH2660" s="1">
        <v>44773</v>
      </c>
      <c r="AI2660" s="1">
        <v>44785</v>
      </c>
      <c r="AJ2660" s="17" t="s">
        <v>34</v>
      </c>
      <c r="AK2660" s="17" t="s">
        <v>35</v>
      </c>
      <c r="AL2660" s="17" t="s">
        <v>10388</v>
      </c>
      <c r="AM2660" s="17">
        <f>MONTH(EMPENHO[[#This Row],[data_empenho]])</f>
        <v>4</v>
      </c>
    </row>
    <row r="2661" spans="1:39" x14ac:dyDescent="0.25">
      <c r="A2661">
        <v>5</v>
      </c>
      <c r="B2661">
        <v>502</v>
      </c>
      <c r="C2661">
        <v>12</v>
      </c>
      <c r="D2661">
        <v>782</v>
      </c>
      <c r="E2661">
        <v>2</v>
      </c>
      <c r="F2661">
        <v>0</v>
      </c>
      <c r="G2661">
        <v>2035</v>
      </c>
      <c r="H2661" s="17" t="s">
        <v>2746</v>
      </c>
      <c r="I2661">
        <v>20</v>
      </c>
      <c r="J2661">
        <v>0</v>
      </c>
      <c r="K2661" s="17" t="s">
        <v>6134</v>
      </c>
      <c r="L2661" s="1">
        <v>44658</v>
      </c>
      <c r="M2661">
        <v>5563.32</v>
      </c>
      <c r="N2661" s="17" t="s">
        <v>437</v>
      </c>
      <c r="O2661">
        <v>1669</v>
      </c>
      <c r="P2661" s="17" t="s">
        <v>438</v>
      </c>
      <c r="Q2661">
        <v>0</v>
      </c>
      <c r="R2661" s="17" t="s">
        <v>480</v>
      </c>
      <c r="S2661" s="17" t="s">
        <v>440</v>
      </c>
      <c r="T2661" s="17" t="s">
        <v>438</v>
      </c>
      <c r="U2661">
        <v>10</v>
      </c>
      <c r="V2661">
        <v>2020</v>
      </c>
      <c r="W2661" s="17" t="s">
        <v>6135</v>
      </c>
      <c r="X2661" s="17" t="s">
        <v>482</v>
      </c>
      <c r="Y2661">
        <v>7</v>
      </c>
      <c r="Z2661" s="17" t="s">
        <v>443</v>
      </c>
      <c r="AA2661" s="17" t="s">
        <v>443</v>
      </c>
      <c r="AB2661" s="17" t="s">
        <v>444</v>
      </c>
      <c r="AC2661">
        <v>0</v>
      </c>
      <c r="AD2661">
        <v>0</v>
      </c>
      <c r="AE2661">
        <v>0</v>
      </c>
      <c r="AF2661">
        <v>2022</v>
      </c>
      <c r="AG2661" s="1">
        <v>44562</v>
      </c>
      <c r="AH2661" s="1">
        <v>44773</v>
      </c>
      <c r="AI2661" s="1">
        <v>44785</v>
      </c>
      <c r="AJ2661" s="17" t="s">
        <v>34</v>
      </c>
      <c r="AK2661" s="17" t="s">
        <v>35</v>
      </c>
      <c r="AL2661" s="17" t="s">
        <v>10388</v>
      </c>
      <c r="AM2661" s="17">
        <f>MONTH(EMPENHO[[#This Row],[data_empenho]])</f>
        <v>4</v>
      </c>
    </row>
    <row r="2662" spans="1:39" x14ac:dyDescent="0.25">
      <c r="A2662">
        <v>5</v>
      </c>
      <c r="B2662">
        <v>502</v>
      </c>
      <c r="C2662">
        <v>12</v>
      </c>
      <c r="D2662">
        <v>782</v>
      </c>
      <c r="E2662">
        <v>2</v>
      </c>
      <c r="F2662">
        <v>0</v>
      </c>
      <c r="G2662">
        <v>2035</v>
      </c>
      <c r="H2662" s="17" t="s">
        <v>2746</v>
      </c>
      <c r="I2662">
        <v>20</v>
      </c>
      <c r="J2662">
        <v>0</v>
      </c>
      <c r="K2662" s="17" t="s">
        <v>6136</v>
      </c>
      <c r="L2662" s="1">
        <v>44658</v>
      </c>
      <c r="M2662">
        <v>596.07000000000005</v>
      </c>
      <c r="N2662" s="17" t="s">
        <v>437</v>
      </c>
      <c r="O2662">
        <v>1669</v>
      </c>
      <c r="P2662" s="17" t="s">
        <v>438</v>
      </c>
      <c r="Q2662">
        <v>0</v>
      </c>
      <c r="R2662" s="17" t="s">
        <v>480</v>
      </c>
      <c r="S2662" s="17" t="s">
        <v>440</v>
      </c>
      <c r="T2662" s="17" t="s">
        <v>438</v>
      </c>
      <c r="U2662">
        <v>10</v>
      </c>
      <c r="V2662">
        <v>2020</v>
      </c>
      <c r="W2662" s="17" t="s">
        <v>6137</v>
      </c>
      <c r="X2662" s="17" t="s">
        <v>482</v>
      </c>
      <c r="Y2662">
        <v>7</v>
      </c>
      <c r="Z2662" s="17" t="s">
        <v>443</v>
      </c>
      <c r="AA2662" s="17" t="s">
        <v>443</v>
      </c>
      <c r="AB2662" s="17" t="s">
        <v>444</v>
      </c>
      <c r="AC2662">
        <v>0</v>
      </c>
      <c r="AD2662">
        <v>0</v>
      </c>
      <c r="AE2662">
        <v>0</v>
      </c>
      <c r="AF2662">
        <v>2022</v>
      </c>
      <c r="AG2662" s="1">
        <v>44562</v>
      </c>
      <c r="AH2662" s="1">
        <v>44773</v>
      </c>
      <c r="AI2662" s="1">
        <v>44785</v>
      </c>
      <c r="AJ2662" s="17" t="s">
        <v>34</v>
      </c>
      <c r="AK2662" s="17" t="s">
        <v>35</v>
      </c>
      <c r="AL2662" s="17" t="s">
        <v>10388</v>
      </c>
      <c r="AM2662" s="17">
        <f>MONTH(EMPENHO[[#This Row],[data_empenho]])</f>
        <v>4</v>
      </c>
    </row>
    <row r="2663" spans="1:39" x14ac:dyDescent="0.25">
      <c r="A2663">
        <v>3</v>
      </c>
      <c r="B2663">
        <v>301</v>
      </c>
      <c r="C2663">
        <v>4</v>
      </c>
      <c r="D2663">
        <v>122</v>
      </c>
      <c r="E2663">
        <v>1</v>
      </c>
      <c r="F2663">
        <v>0</v>
      </c>
      <c r="G2663">
        <v>2068</v>
      </c>
      <c r="H2663" s="17" t="s">
        <v>779</v>
      </c>
      <c r="I2663">
        <v>1</v>
      </c>
      <c r="J2663">
        <v>0</v>
      </c>
      <c r="K2663" s="17" t="s">
        <v>6138</v>
      </c>
      <c r="L2663" s="1">
        <v>44658</v>
      </c>
      <c r="M2663">
        <v>271</v>
      </c>
      <c r="N2663" s="17" t="s">
        <v>437</v>
      </c>
      <c r="O2663">
        <v>5044</v>
      </c>
      <c r="P2663" s="17" t="s">
        <v>438</v>
      </c>
      <c r="Q2663">
        <v>0</v>
      </c>
      <c r="R2663" s="17" t="s">
        <v>439</v>
      </c>
      <c r="S2663" s="17" t="s">
        <v>440</v>
      </c>
      <c r="T2663" s="17" t="s">
        <v>438</v>
      </c>
      <c r="U2663">
        <v>0</v>
      </c>
      <c r="V2663">
        <v>0</v>
      </c>
      <c r="W2663" s="17" t="s">
        <v>6139</v>
      </c>
      <c r="X2663" s="17" t="s">
        <v>465</v>
      </c>
      <c r="Y2663">
        <v>1</v>
      </c>
      <c r="Z2663" s="17" t="s">
        <v>443</v>
      </c>
      <c r="AA2663" s="17" t="s">
        <v>443</v>
      </c>
      <c r="AB2663" s="17" t="s">
        <v>444</v>
      </c>
      <c r="AC2663">
        <v>0</v>
      </c>
      <c r="AD2663">
        <v>0</v>
      </c>
      <c r="AE2663">
        <v>0</v>
      </c>
      <c r="AF2663">
        <v>2022</v>
      </c>
      <c r="AG2663" s="1">
        <v>44562</v>
      </c>
      <c r="AH2663" s="1">
        <v>44773</v>
      </c>
      <c r="AI2663" s="1">
        <v>44785</v>
      </c>
      <c r="AJ2663" s="17" t="s">
        <v>34</v>
      </c>
      <c r="AK2663" s="17" t="s">
        <v>35</v>
      </c>
      <c r="AL2663" s="17" t="s">
        <v>10388</v>
      </c>
      <c r="AM2663" s="17">
        <f>MONTH(EMPENHO[[#This Row],[data_empenho]])</f>
        <v>4</v>
      </c>
    </row>
    <row r="2664" spans="1:39" x14ac:dyDescent="0.25">
      <c r="A2664">
        <v>5</v>
      </c>
      <c r="B2664">
        <v>502</v>
      </c>
      <c r="C2664">
        <v>12</v>
      </c>
      <c r="D2664">
        <v>361</v>
      </c>
      <c r="E2664">
        <v>2</v>
      </c>
      <c r="F2664">
        <v>0</v>
      </c>
      <c r="G2664">
        <v>2031</v>
      </c>
      <c r="H2664" s="17" t="s">
        <v>4820</v>
      </c>
      <c r="I2664">
        <v>20</v>
      </c>
      <c r="J2664">
        <v>0</v>
      </c>
      <c r="K2664" s="17" t="s">
        <v>6140</v>
      </c>
      <c r="L2664" s="1">
        <v>44658</v>
      </c>
      <c r="M2664">
        <v>383.34</v>
      </c>
      <c r="N2664" s="17" t="s">
        <v>437</v>
      </c>
      <c r="O2664">
        <v>7843</v>
      </c>
      <c r="P2664" s="17" t="s">
        <v>438</v>
      </c>
      <c r="Q2664">
        <v>0</v>
      </c>
      <c r="R2664" s="17" t="s">
        <v>480</v>
      </c>
      <c r="S2664" s="17" t="s">
        <v>653</v>
      </c>
      <c r="T2664" s="17" t="s">
        <v>438</v>
      </c>
      <c r="U2664">
        <v>20</v>
      </c>
      <c r="V2664">
        <v>2021</v>
      </c>
      <c r="W2664" s="17" t="s">
        <v>6141</v>
      </c>
      <c r="X2664" s="17" t="s">
        <v>482</v>
      </c>
      <c r="Y2664">
        <v>7</v>
      </c>
      <c r="Z2664" s="17" t="s">
        <v>443</v>
      </c>
      <c r="AA2664" s="17" t="s">
        <v>443</v>
      </c>
      <c r="AB2664" s="17" t="s">
        <v>444</v>
      </c>
      <c r="AC2664">
        <v>0</v>
      </c>
      <c r="AD2664">
        <v>0</v>
      </c>
      <c r="AE2664">
        <v>0</v>
      </c>
      <c r="AF2664">
        <v>2022</v>
      </c>
      <c r="AG2664" s="1">
        <v>44562</v>
      </c>
      <c r="AH2664" s="1">
        <v>44773</v>
      </c>
      <c r="AI2664" s="1">
        <v>44785</v>
      </c>
      <c r="AJ2664" s="17" t="s">
        <v>34</v>
      </c>
      <c r="AK2664" s="17" t="s">
        <v>35</v>
      </c>
      <c r="AL2664" s="17" t="s">
        <v>10388</v>
      </c>
      <c r="AM2664" s="17">
        <f>MONTH(EMPENHO[[#This Row],[data_empenho]])</f>
        <v>4</v>
      </c>
    </row>
    <row r="2665" spans="1:39" x14ac:dyDescent="0.25">
      <c r="A2665">
        <v>5</v>
      </c>
      <c r="B2665">
        <v>502</v>
      </c>
      <c r="C2665">
        <v>12</v>
      </c>
      <c r="D2665">
        <v>365</v>
      </c>
      <c r="E2665">
        <v>2</v>
      </c>
      <c r="F2665">
        <v>0</v>
      </c>
      <c r="G2665">
        <v>2033</v>
      </c>
      <c r="H2665" s="17" t="s">
        <v>1929</v>
      </c>
      <c r="I2665">
        <v>20</v>
      </c>
      <c r="J2665">
        <v>0</v>
      </c>
      <c r="K2665" s="17" t="s">
        <v>6142</v>
      </c>
      <c r="L2665" s="1">
        <v>44658</v>
      </c>
      <c r="M2665">
        <v>882.04</v>
      </c>
      <c r="N2665" s="17" t="s">
        <v>437</v>
      </c>
      <c r="O2665">
        <v>7843</v>
      </c>
      <c r="P2665" s="17" t="s">
        <v>438</v>
      </c>
      <c r="Q2665">
        <v>0</v>
      </c>
      <c r="R2665" s="17" t="s">
        <v>480</v>
      </c>
      <c r="S2665" s="17" t="s">
        <v>653</v>
      </c>
      <c r="T2665" s="17" t="s">
        <v>438</v>
      </c>
      <c r="U2665">
        <v>20</v>
      </c>
      <c r="V2665">
        <v>2021</v>
      </c>
      <c r="W2665" s="17" t="s">
        <v>6143</v>
      </c>
      <c r="X2665" s="17" t="s">
        <v>482</v>
      </c>
      <c r="Y2665">
        <v>7</v>
      </c>
      <c r="Z2665" s="17" t="s">
        <v>443</v>
      </c>
      <c r="AA2665" s="17" t="s">
        <v>443</v>
      </c>
      <c r="AB2665" s="17" t="s">
        <v>444</v>
      </c>
      <c r="AC2665">
        <v>0</v>
      </c>
      <c r="AD2665">
        <v>0</v>
      </c>
      <c r="AE2665">
        <v>0</v>
      </c>
      <c r="AF2665">
        <v>2022</v>
      </c>
      <c r="AG2665" s="1">
        <v>44562</v>
      </c>
      <c r="AH2665" s="1">
        <v>44773</v>
      </c>
      <c r="AI2665" s="1">
        <v>44785</v>
      </c>
      <c r="AJ2665" s="17" t="s">
        <v>34</v>
      </c>
      <c r="AK2665" s="17" t="s">
        <v>35</v>
      </c>
      <c r="AL2665" s="17" t="s">
        <v>10388</v>
      </c>
      <c r="AM2665" s="17">
        <f>MONTH(EMPENHO[[#This Row],[data_empenho]])</f>
        <v>4</v>
      </c>
    </row>
    <row r="2666" spans="1:39" x14ac:dyDescent="0.25">
      <c r="A2666">
        <v>7</v>
      </c>
      <c r="B2666">
        <v>701</v>
      </c>
      <c r="C2666">
        <v>4</v>
      </c>
      <c r="D2666">
        <v>122</v>
      </c>
      <c r="E2666">
        <v>1</v>
      </c>
      <c r="F2666">
        <v>0</v>
      </c>
      <c r="G2666">
        <v>2001</v>
      </c>
      <c r="H2666" s="17" t="s">
        <v>981</v>
      </c>
      <c r="I2666">
        <v>1</v>
      </c>
      <c r="J2666">
        <v>0</v>
      </c>
      <c r="K2666" s="17" t="s">
        <v>6144</v>
      </c>
      <c r="L2666" s="1">
        <v>44659</v>
      </c>
      <c r="M2666">
        <v>57.57</v>
      </c>
      <c r="N2666" s="17" t="s">
        <v>437</v>
      </c>
      <c r="O2666">
        <v>678</v>
      </c>
      <c r="P2666" s="17" t="s">
        <v>438</v>
      </c>
      <c r="Q2666">
        <v>0</v>
      </c>
      <c r="R2666" s="17" t="s">
        <v>480</v>
      </c>
      <c r="S2666" s="17" t="s">
        <v>653</v>
      </c>
      <c r="T2666" s="17" t="s">
        <v>438</v>
      </c>
      <c r="U2666">
        <v>19</v>
      </c>
      <c r="V2666">
        <v>2021</v>
      </c>
      <c r="W2666" s="17" t="s">
        <v>6145</v>
      </c>
      <c r="X2666" s="17" t="s">
        <v>482</v>
      </c>
      <c r="Y2666">
        <v>7</v>
      </c>
      <c r="Z2666" s="17" t="s">
        <v>443</v>
      </c>
      <c r="AA2666" s="17" t="s">
        <v>443</v>
      </c>
      <c r="AB2666" s="17" t="s">
        <v>444</v>
      </c>
      <c r="AC2666">
        <v>0</v>
      </c>
      <c r="AD2666">
        <v>0</v>
      </c>
      <c r="AE2666">
        <v>0</v>
      </c>
      <c r="AF2666">
        <v>2022</v>
      </c>
      <c r="AG2666" s="1">
        <v>44562</v>
      </c>
      <c r="AH2666" s="1">
        <v>44773</v>
      </c>
      <c r="AI2666" s="1">
        <v>44785</v>
      </c>
      <c r="AJ2666" s="17" t="s">
        <v>34</v>
      </c>
      <c r="AK2666" s="17" t="s">
        <v>35</v>
      </c>
      <c r="AL2666" s="17" t="s">
        <v>10388</v>
      </c>
      <c r="AM2666" s="17">
        <f>MONTH(EMPENHO[[#This Row],[data_empenho]])</f>
        <v>4</v>
      </c>
    </row>
    <row r="2667" spans="1:39" x14ac:dyDescent="0.25">
      <c r="A2667">
        <v>10</v>
      </c>
      <c r="B2667">
        <v>1002</v>
      </c>
      <c r="C2667">
        <v>20</v>
      </c>
      <c r="D2667">
        <v>608</v>
      </c>
      <c r="E2667">
        <v>4</v>
      </c>
      <c r="F2667">
        <v>0</v>
      </c>
      <c r="G2667">
        <v>2056</v>
      </c>
      <c r="H2667" s="17" t="s">
        <v>860</v>
      </c>
      <c r="I2667">
        <v>1</v>
      </c>
      <c r="J2667">
        <v>0</v>
      </c>
      <c r="K2667" s="17" t="s">
        <v>6146</v>
      </c>
      <c r="L2667" s="1">
        <v>44659</v>
      </c>
      <c r="M2667">
        <v>1500</v>
      </c>
      <c r="N2667" s="17" t="s">
        <v>437</v>
      </c>
      <c r="O2667">
        <v>500</v>
      </c>
      <c r="P2667" s="17" t="s">
        <v>438</v>
      </c>
      <c r="Q2667">
        <v>0</v>
      </c>
      <c r="R2667" s="17" t="s">
        <v>480</v>
      </c>
      <c r="S2667" s="17" t="s">
        <v>653</v>
      </c>
      <c r="T2667" s="17" t="s">
        <v>438</v>
      </c>
      <c r="U2667">
        <v>9</v>
      </c>
      <c r="V2667">
        <v>2022</v>
      </c>
      <c r="W2667" s="17" t="s">
        <v>6147</v>
      </c>
      <c r="X2667" s="17" t="s">
        <v>482</v>
      </c>
      <c r="Y2667">
        <v>7</v>
      </c>
      <c r="Z2667" s="17" t="s">
        <v>443</v>
      </c>
      <c r="AA2667" s="17" t="s">
        <v>443</v>
      </c>
      <c r="AB2667" s="17" t="s">
        <v>444</v>
      </c>
      <c r="AC2667">
        <v>0</v>
      </c>
      <c r="AD2667">
        <v>0</v>
      </c>
      <c r="AE2667">
        <v>0</v>
      </c>
      <c r="AF2667">
        <v>2022</v>
      </c>
      <c r="AG2667" s="1">
        <v>44562</v>
      </c>
      <c r="AH2667" s="1">
        <v>44773</v>
      </c>
      <c r="AI2667" s="1">
        <v>44785</v>
      </c>
      <c r="AJ2667" s="17" t="s">
        <v>34</v>
      </c>
      <c r="AK2667" s="17" t="s">
        <v>35</v>
      </c>
      <c r="AL2667" s="17" t="s">
        <v>10388</v>
      </c>
      <c r="AM2667" s="17">
        <f>MONTH(EMPENHO[[#This Row],[data_empenho]])</f>
        <v>4</v>
      </c>
    </row>
    <row r="2668" spans="1:39" x14ac:dyDescent="0.25">
      <c r="A2668">
        <v>8</v>
      </c>
      <c r="B2668">
        <v>801</v>
      </c>
      <c r="C2668">
        <v>10</v>
      </c>
      <c r="D2668">
        <v>301</v>
      </c>
      <c r="E2668">
        <v>6</v>
      </c>
      <c r="F2668">
        <v>0</v>
      </c>
      <c r="G2668">
        <v>2092</v>
      </c>
      <c r="H2668" s="17" t="s">
        <v>587</v>
      </c>
      <c r="I2668">
        <v>40</v>
      </c>
      <c r="J2668">
        <v>0</v>
      </c>
      <c r="K2668" s="17" t="s">
        <v>6148</v>
      </c>
      <c r="L2668" s="1">
        <v>44659</v>
      </c>
      <c r="M2668">
        <v>7440</v>
      </c>
      <c r="N2668" s="17" t="s">
        <v>437</v>
      </c>
      <c r="O2668">
        <v>8270</v>
      </c>
      <c r="P2668" s="17" t="s">
        <v>438</v>
      </c>
      <c r="Q2668">
        <v>0</v>
      </c>
      <c r="R2668" s="17" t="s">
        <v>439</v>
      </c>
      <c r="S2668" s="17" t="s">
        <v>440</v>
      </c>
      <c r="T2668" s="17" t="s">
        <v>438</v>
      </c>
      <c r="U2668">
        <v>3</v>
      </c>
      <c r="V2668">
        <v>2022</v>
      </c>
      <c r="W2668" s="17" t="s">
        <v>6149</v>
      </c>
      <c r="X2668" s="17" t="s">
        <v>465</v>
      </c>
      <c r="Y2668">
        <v>1</v>
      </c>
      <c r="Z2668" s="17" t="s">
        <v>443</v>
      </c>
      <c r="AA2668" s="17" t="s">
        <v>443</v>
      </c>
      <c r="AB2668" s="17" t="s">
        <v>444</v>
      </c>
      <c r="AC2668">
        <v>0</v>
      </c>
      <c r="AD2668">
        <v>0</v>
      </c>
      <c r="AE2668">
        <v>0</v>
      </c>
      <c r="AF2668">
        <v>2022</v>
      </c>
      <c r="AG2668" s="1">
        <v>44562</v>
      </c>
      <c r="AH2668" s="1">
        <v>44773</v>
      </c>
      <c r="AI2668" s="1">
        <v>44785</v>
      </c>
      <c r="AJ2668" s="17" t="s">
        <v>34</v>
      </c>
      <c r="AK2668" s="17" t="s">
        <v>35</v>
      </c>
      <c r="AL2668" s="17" t="s">
        <v>10388</v>
      </c>
      <c r="AM2668" s="17">
        <f>MONTH(EMPENHO[[#This Row],[data_empenho]])</f>
        <v>4</v>
      </c>
    </row>
    <row r="2669" spans="1:39" x14ac:dyDescent="0.25">
      <c r="A2669">
        <v>8</v>
      </c>
      <c r="B2669">
        <v>801</v>
      </c>
      <c r="C2669">
        <v>10</v>
      </c>
      <c r="D2669">
        <v>303</v>
      </c>
      <c r="E2669">
        <v>8</v>
      </c>
      <c r="F2669">
        <v>0</v>
      </c>
      <c r="G2669">
        <v>2099</v>
      </c>
      <c r="H2669" s="17" t="s">
        <v>582</v>
      </c>
      <c r="I2669">
        <v>40</v>
      </c>
      <c r="J2669">
        <v>0</v>
      </c>
      <c r="K2669" s="17" t="s">
        <v>6150</v>
      </c>
      <c r="L2669" s="1">
        <v>44659</v>
      </c>
      <c r="M2669">
        <v>50000</v>
      </c>
      <c r="N2669" s="17" t="s">
        <v>437</v>
      </c>
      <c r="O2669">
        <v>1858</v>
      </c>
      <c r="P2669" s="17" t="s">
        <v>438</v>
      </c>
      <c r="Q2669">
        <v>0</v>
      </c>
      <c r="R2669" s="17" t="s">
        <v>673</v>
      </c>
      <c r="S2669" s="17" t="s">
        <v>440</v>
      </c>
      <c r="T2669" s="17" t="s">
        <v>674</v>
      </c>
      <c r="U2669">
        <v>3</v>
      </c>
      <c r="V2669">
        <v>2018</v>
      </c>
      <c r="W2669" s="17" t="s">
        <v>6151</v>
      </c>
      <c r="X2669" s="17" t="s">
        <v>676</v>
      </c>
      <c r="Y2669">
        <v>1</v>
      </c>
      <c r="Z2669" s="17" t="s">
        <v>443</v>
      </c>
      <c r="AA2669" s="17" t="s">
        <v>443</v>
      </c>
      <c r="AB2669" s="17" t="s">
        <v>444</v>
      </c>
      <c r="AC2669">
        <v>0</v>
      </c>
      <c r="AD2669">
        <v>0</v>
      </c>
      <c r="AE2669">
        <v>0</v>
      </c>
      <c r="AF2669">
        <v>2022</v>
      </c>
      <c r="AG2669" s="1">
        <v>44562</v>
      </c>
      <c r="AH2669" s="1">
        <v>44773</v>
      </c>
      <c r="AI2669" s="1">
        <v>44785</v>
      </c>
      <c r="AJ2669" s="17" t="s">
        <v>34</v>
      </c>
      <c r="AK2669" s="17" t="s">
        <v>35</v>
      </c>
      <c r="AL2669" s="17" t="s">
        <v>10388</v>
      </c>
      <c r="AM2669" s="17">
        <f>MONTH(EMPENHO[[#This Row],[data_empenho]])</f>
        <v>4</v>
      </c>
    </row>
    <row r="2670" spans="1:39" x14ac:dyDescent="0.25">
      <c r="A2670">
        <v>6</v>
      </c>
      <c r="B2670">
        <v>603</v>
      </c>
      <c r="C2670">
        <v>26</v>
      </c>
      <c r="D2670">
        <v>782</v>
      </c>
      <c r="E2670">
        <v>17</v>
      </c>
      <c r="F2670">
        <v>0</v>
      </c>
      <c r="G2670">
        <v>2073</v>
      </c>
      <c r="H2670" s="17" t="s">
        <v>679</v>
      </c>
      <c r="I2670">
        <v>1</v>
      </c>
      <c r="J2670">
        <v>0</v>
      </c>
      <c r="K2670" s="17" t="s">
        <v>6152</v>
      </c>
      <c r="L2670" s="1">
        <v>44659</v>
      </c>
      <c r="M2670">
        <v>11500</v>
      </c>
      <c r="N2670" s="17" t="s">
        <v>437</v>
      </c>
      <c r="O2670">
        <v>8106</v>
      </c>
      <c r="P2670" s="17" t="s">
        <v>438</v>
      </c>
      <c r="Q2670">
        <v>0</v>
      </c>
      <c r="R2670" s="17" t="s">
        <v>480</v>
      </c>
      <c r="S2670" s="17" t="s">
        <v>653</v>
      </c>
      <c r="T2670" s="17" t="s">
        <v>438</v>
      </c>
      <c r="U2670">
        <v>4</v>
      </c>
      <c r="V2670">
        <v>2022</v>
      </c>
      <c r="W2670" s="17" t="s">
        <v>6153</v>
      </c>
      <c r="X2670" s="17" t="s">
        <v>482</v>
      </c>
      <c r="Y2670">
        <v>7</v>
      </c>
      <c r="Z2670" s="17" t="s">
        <v>443</v>
      </c>
      <c r="AA2670" s="17" t="s">
        <v>443</v>
      </c>
      <c r="AB2670" s="17" t="s">
        <v>444</v>
      </c>
      <c r="AC2670">
        <v>0</v>
      </c>
      <c r="AD2670">
        <v>0</v>
      </c>
      <c r="AE2670">
        <v>0</v>
      </c>
      <c r="AF2670">
        <v>2022</v>
      </c>
      <c r="AG2670" s="1">
        <v>44562</v>
      </c>
      <c r="AH2670" s="1">
        <v>44773</v>
      </c>
      <c r="AI2670" s="1">
        <v>44785</v>
      </c>
      <c r="AJ2670" s="17" t="s">
        <v>34</v>
      </c>
      <c r="AK2670" s="17" t="s">
        <v>35</v>
      </c>
      <c r="AL2670" s="17" t="s">
        <v>10388</v>
      </c>
      <c r="AM2670" s="17">
        <f>MONTH(EMPENHO[[#This Row],[data_empenho]])</f>
        <v>4</v>
      </c>
    </row>
    <row r="2671" spans="1:39" x14ac:dyDescent="0.25">
      <c r="A2671">
        <v>6</v>
      </c>
      <c r="B2671">
        <v>603</v>
      </c>
      <c r="C2671">
        <v>26</v>
      </c>
      <c r="D2671">
        <v>782</v>
      </c>
      <c r="E2671">
        <v>17</v>
      </c>
      <c r="F2671">
        <v>0</v>
      </c>
      <c r="G2671">
        <v>2073</v>
      </c>
      <c r="H2671" s="17" t="s">
        <v>478</v>
      </c>
      <c r="I2671">
        <v>1</v>
      </c>
      <c r="J2671">
        <v>0</v>
      </c>
      <c r="K2671" s="17" t="s">
        <v>6154</v>
      </c>
      <c r="L2671" s="1">
        <v>44659</v>
      </c>
      <c r="M2671">
        <v>365.74</v>
      </c>
      <c r="N2671" s="17" t="s">
        <v>437</v>
      </c>
      <c r="O2671">
        <v>8264</v>
      </c>
      <c r="P2671" s="17" t="s">
        <v>438</v>
      </c>
      <c r="Q2671">
        <v>0</v>
      </c>
      <c r="R2671" s="17" t="s">
        <v>480</v>
      </c>
      <c r="S2671" s="17" t="s">
        <v>653</v>
      </c>
      <c r="T2671" s="17" t="s">
        <v>438</v>
      </c>
      <c r="U2671">
        <v>2</v>
      </c>
      <c r="V2671">
        <v>2022</v>
      </c>
      <c r="W2671" s="17" t="s">
        <v>6155</v>
      </c>
      <c r="X2671" s="17" t="s">
        <v>482</v>
      </c>
      <c r="Y2671">
        <v>1</v>
      </c>
      <c r="Z2671" s="17" t="s">
        <v>443</v>
      </c>
      <c r="AA2671" s="17" t="s">
        <v>443</v>
      </c>
      <c r="AB2671" s="17" t="s">
        <v>444</v>
      </c>
      <c r="AC2671">
        <v>0</v>
      </c>
      <c r="AD2671">
        <v>0</v>
      </c>
      <c r="AE2671">
        <v>0</v>
      </c>
      <c r="AF2671">
        <v>2022</v>
      </c>
      <c r="AG2671" s="1">
        <v>44562</v>
      </c>
      <c r="AH2671" s="1">
        <v>44773</v>
      </c>
      <c r="AI2671" s="1">
        <v>44785</v>
      </c>
      <c r="AJ2671" s="17" t="s">
        <v>34</v>
      </c>
      <c r="AK2671" s="17" t="s">
        <v>35</v>
      </c>
      <c r="AL2671" s="17" t="s">
        <v>10388</v>
      </c>
      <c r="AM2671" s="17">
        <f>MONTH(EMPENHO[[#This Row],[data_empenho]])</f>
        <v>4</v>
      </c>
    </row>
    <row r="2672" spans="1:39" x14ac:dyDescent="0.25">
      <c r="A2672">
        <v>8</v>
      </c>
      <c r="B2672">
        <v>801</v>
      </c>
      <c r="C2672">
        <v>10</v>
      </c>
      <c r="D2672">
        <v>303</v>
      </c>
      <c r="E2672">
        <v>8</v>
      </c>
      <c r="F2672">
        <v>0</v>
      </c>
      <c r="G2672">
        <v>2101</v>
      </c>
      <c r="H2672" s="17" t="s">
        <v>1060</v>
      </c>
      <c r="I2672">
        <v>40</v>
      </c>
      <c r="J2672">
        <v>0</v>
      </c>
      <c r="K2672" s="17" t="s">
        <v>6156</v>
      </c>
      <c r="L2672" s="1">
        <v>44659</v>
      </c>
      <c r="M2672">
        <v>200</v>
      </c>
      <c r="N2672" s="17" t="s">
        <v>437</v>
      </c>
      <c r="O2672">
        <v>7671</v>
      </c>
      <c r="P2672" s="17" t="s">
        <v>438</v>
      </c>
      <c r="Q2672">
        <v>0</v>
      </c>
      <c r="R2672" s="17" t="s">
        <v>439</v>
      </c>
      <c r="S2672" s="17" t="s">
        <v>440</v>
      </c>
      <c r="T2672" s="17" t="s">
        <v>438</v>
      </c>
      <c r="U2672">
        <v>0</v>
      </c>
      <c r="V2672">
        <v>0</v>
      </c>
      <c r="W2672" s="17" t="s">
        <v>6157</v>
      </c>
      <c r="X2672" s="17" t="s">
        <v>442</v>
      </c>
      <c r="Y2672">
        <v>0</v>
      </c>
      <c r="Z2672" s="17" t="s">
        <v>443</v>
      </c>
      <c r="AA2672" s="17" t="s">
        <v>443</v>
      </c>
      <c r="AB2672" s="17" t="s">
        <v>444</v>
      </c>
      <c r="AC2672">
        <v>0</v>
      </c>
      <c r="AD2672">
        <v>0</v>
      </c>
      <c r="AE2672">
        <v>0</v>
      </c>
      <c r="AF2672">
        <v>2022</v>
      </c>
      <c r="AG2672" s="1">
        <v>44562</v>
      </c>
      <c r="AH2672" s="1">
        <v>44773</v>
      </c>
      <c r="AI2672" s="1">
        <v>44785</v>
      </c>
      <c r="AJ2672" s="17" t="s">
        <v>34</v>
      </c>
      <c r="AK2672" s="17" t="s">
        <v>35</v>
      </c>
      <c r="AL2672" s="17" t="s">
        <v>10388</v>
      </c>
      <c r="AM2672" s="17">
        <f>MONTH(EMPENHO[[#This Row],[data_empenho]])</f>
        <v>4</v>
      </c>
    </row>
    <row r="2673" spans="1:39" x14ac:dyDescent="0.25">
      <c r="A2673">
        <v>2</v>
      </c>
      <c r="B2673">
        <v>201</v>
      </c>
      <c r="C2673">
        <v>4</v>
      </c>
      <c r="D2673">
        <v>122</v>
      </c>
      <c r="E2673">
        <v>1</v>
      </c>
      <c r="F2673">
        <v>0</v>
      </c>
      <c r="G2673">
        <v>2080</v>
      </c>
      <c r="H2673" s="17" t="s">
        <v>928</v>
      </c>
      <c r="I2673">
        <v>1</v>
      </c>
      <c r="J2673">
        <v>0</v>
      </c>
      <c r="K2673" s="17" t="s">
        <v>6158</v>
      </c>
      <c r="L2673" s="1">
        <v>44659</v>
      </c>
      <c r="M2673">
        <v>2213.09</v>
      </c>
      <c r="N2673" s="17" t="s">
        <v>437</v>
      </c>
      <c r="O2673">
        <v>177</v>
      </c>
      <c r="P2673" s="17" t="s">
        <v>438</v>
      </c>
      <c r="Q2673">
        <v>0</v>
      </c>
      <c r="R2673" s="17" t="s">
        <v>439</v>
      </c>
      <c r="S2673" s="17" t="s">
        <v>440</v>
      </c>
      <c r="T2673" s="17" t="s">
        <v>438</v>
      </c>
      <c r="U2673">
        <v>0</v>
      </c>
      <c r="V2673">
        <v>0</v>
      </c>
      <c r="W2673" s="17" t="s">
        <v>6159</v>
      </c>
      <c r="X2673" s="17" t="s">
        <v>465</v>
      </c>
      <c r="Y2673">
        <v>1</v>
      </c>
      <c r="Z2673" s="17" t="s">
        <v>443</v>
      </c>
      <c r="AA2673" s="17" t="s">
        <v>443</v>
      </c>
      <c r="AB2673" s="17" t="s">
        <v>444</v>
      </c>
      <c r="AC2673">
        <v>0</v>
      </c>
      <c r="AD2673">
        <v>0</v>
      </c>
      <c r="AE2673">
        <v>0</v>
      </c>
      <c r="AF2673">
        <v>2022</v>
      </c>
      <c r="AG2673" s="1">
        <v>44562</v>
      </c>
      <c r="AH2673" s="1">
        <v>44773</v>
      </c>
      <c r="AI2673" s="1">
        <v>44785</v>
      </c>
      <c r="AJ2673" s="17" t="s">
        <v>34</v>
      </c>
      <c r="AK2673" s="17" t="s">
        <v>35</v>
      </c>
      <c r="AL2673" s="17" t="s">
        <v>10388</v>
      </c>
      <c r="AM2673" s="17">
        <f>MONTH(EMPENHO[[#This Row],[data_empenho]])</f>
        <v>4</v>
      </c>
    </row>
    <row r="2674" spans="1:39" x14ac:dyDescent="0.25">
      <c r="A2674">
        <v>5</v>
      </c>
      <c r="B2674">
        <v>502</v>
      </c>
      <c r="C2674">
        <v>12</v>
      </c>
      <c r="D2674">
        <v>365</v>
      </c>
      <c r="E2674">
        <v>2</v>
      </c>
      <c r="F2674">
        <v>0</v>
      </c>
      <c r="G2674">
        <v>2033</v>
      </c>
      <c r="H2674" s="17" t="s">
        <v>2355</v>
      </c>
      <c r="I2674">
        <v>1003</v>
      </c>
      <c r="J2674">
        <v>0</v>
      </c>
      <c r="K2674" s="17" t="s">
        <v>6160</v>
      </c>
      <c r="L2674" s="1">
        <v>44659</v>
      </c>
      <c r="M2674">
        <v>42.57</v>
      </c>
      <c r="N2674" s="17" t="s">
        <v>437</v>
      </c>
      <c r="O2674">
        <v>7849</v>
      </c>
      <c r="P2674" s="17" t="s">
        <v>438</v>
      </c>
      <c r="Q2674">
        <v>0</v>
      </c>
      <c r="R2674" s="17" t="s">
        <v>439</v>
      </c>
      <c r="S2674" s="17" t="s">
        <v>440</v>
      </c>
      <c r="T2674" s="17" t="s">
        <v>438</v>
      </c>
      <c r="U2674">
        <v>52</v>
      </c>
      <c r="V2674">
        <v>2022</v>
      </c>
      <c r="W2674" s="17" t="s">
        <v>6161</v>
      </c>
      <c r="X2674" s="17" t="s">
        <v>465</v>
      </c>
      <c r="Y2674">
        <v>1</v>
      </c>
      <c r="Z2674" s="17" t="s">
        <v>443</v>
      </c>
      <c r="AA2674" s="17" t="s">
        <v>443</v>
      </c>
      <c r="AB2674" s="17" t="s">
        <v>444</v>
      </c>
      <c r="AC2674">
        <v>0</v>
      </c>
      <c r="AD2674">
        <v>0</v>
      </c>
      <c r="AE2674">
        <v>0</v>
      </c>
      <c r="AF2674">
        <v>2022</v>
      </c>
      <c r="AG2674" s="1">
        <v>44562</v>
      </c>
      <c r="AH2674" s="1">
        <v>44773</v>
      </c>
      <c r="AI2674" s="1">
        <v>44785</v>
      </c>
      <c r="AJ2674" s="17" t="s">
        <v>34</v>
      </c>
      <c r="AK2674" s="17" t="s">
        <v>35</v>
      </c>
      <c r="AL2674" s="17" t="s">
        <v>10388</v>
      </c>
      <c r="AM2674" s="17">
        <f>MONTH(EMPENHO[[#This Row],[data_empenho]])</f>
        <v>4</v>
      </c>
    </row>
    <row r="2675" spans="1:39" x14ac:dyDescent="0.25">
      <c r="A2675">
        <v>6</v>
      </c>
      <c r="B2675">
        <v>603</v>
      </c>
      <c r="C2675">
        <v>26</v>
      </c>
      <c r="D2675">
        <v>782</v>
      </c>
      <c r="E2675">
        <v>17</v>
      </c>
      <c r="F2675">
        <v>0</v>
      </c>
      <c r="G2675">
        <v>2073</v>
      </c>
      <c r="H2675" s="17" t="s">
        <v>828</v>
      </c>
      <c r="I2675">
        <v>1</v>
      </c>
      <c r="J2675">
        <v>0</v>
      </c>
      <c r="K2675" s="17" t="s">
        <v>6162</v>
      </c>
      <c r="L2675" s="1">
        <v>44662</v>
      </c>
      <c r="M2675">
        <v>17970</v>
      </c>
      <c r="N2675" s="17" t="s">
        <v>437</v>
      </c>
      <c r="O2675">
        <v>7210</v>
      </c>
      <c r="P2675" s="17" t="s">
        <v>438</v>
      </c>
      <c r="Q2675">
        <v>0</v>
      </c>
      <c r="R2675" s="17" t="s">
        <v>480</v>
      </c>
      <c r="S2675" s="17" t="s">
        <v>653</v>
      </c>
      <c r="T2675" s="17" t="s">
        <v>438</v>
      </c>
      <c r="U2675">
        <v>48</v>
      </c>
      <c r="V2675">
        <v>2021</v>
      </c>
      <c r="W2675" s="17" t="s">
        <v>6163</v>
      </c>
      <c r="X2675" s="17" t="s">
        <v>482</v>
      </c>
      <c r="Y2675">
        <v>7</v>
      </c>
      <c r="Z2675" s="17" t="s">
        <v>443</v>
      </c>
      <c r="AA2675" s="17" t="s">
        <v>443</v>
      </c>
      <c r="AB2675" s="17" t="s">
        <v>444</v>
      </c>
      <c r="AC2675">
        <v>0</v>
      </c>
      <c r="AD2675">
        <v>0</v>
      </c>
      <c r="AE2675">
        <v>0</v>
      </c>
      <c r="AF2675">
        <v>2022</v>
      </c>
      <c r="AG2675" s="1">
        <v>44562</v>
      </c>
      <c r="AH2675" s="1">
        <v>44773</v>
      </c>
      <c r="AI2675" s="1">
        <v>44785</v>
      </c>
      <c r="AJ2675" s="17" t="s">
        <v>34</v>
      </c>
      <c r="AK2675" s="17" t="s">
        <v>35</v>
      </c>
      <c r="AL2675" s="17" t="s">
        <v>10388</v>
      </c>
      <c r="AM2675" s="17">
        <f>MONTH(EMPENHO[[#This Row],[data_empenho]])</f>
        <v>4</v>
      </c>
    </row>
    <row r="2676" spans="1:39" x14ac:dyDescent="0.25">
      <c r="A2676">
        <v>5</v>
      </c>
      <c r="B2676">
        <v>502</v>
      </c>
      <c r="C2676">
        <v>12</v>
      </c>
      <c r="D2676">
        <v>782</v>
      </c>
      <c r="E2676">
        <v>2</v>
      </c>
      <c r="F2676">
        <v>0</v>
      </c>
      <c r="G2676">
        <v>2035</v>
      </c>
      <c r="H2676" s="17" t="s">
        <v>478</v>
      </c>
      <c r="I2676">
        <v>1017</v>
      </c>
      <c r="J2676">
        <v>0</v>
      </c>
      <c r="K2676" s="17" t="s">
        <v>6164</v>
      </c>
      <c r="L2676" s="1">
        <v>44662</v>
      </c>
      <c r="M2676">
        <v>2238</v>
      </c>
      <c r="N2676" s="17" t="s">
        <v>437</v>
      </c>
      <c r="O2676">
        <v>8264</v>
      </c>
      <c r="P2676" s="17" t="s">
        <v>438</v>
      </c>
      <c r="Q2676">
        <v>0</v>
      </c>
      <c r="R2676" s="17" t="s">
        <v>480</v>
      </c>
      <c r="S2676" s="17" t="s">
        <v>653</v>
      </c>
      <c r="T2676" s="17" t="s">
        <v>438</v>
      </c>
      <c r="U2676">
        <v>56</v>
      </c>
      <c r="V2676">
        <v>2021</v>
      </c>
      <c r="W2676" s="17" t="s">
        <v>6165</v>
      </c>
      <c r="X2676" s="17" t="s">
        <v>482</v>
      </c>
      <c r="Y2676">
        <v>7</v>
      </c>
      <c r="Z2676" s="17" t="s">
        <v>443</v>
      </c>
      <c r="AA2676" s="17" t="s">
        <v>443</v>
      </c>
      <c r="AB2676" s="17" t="s">
        <v>444</v>
      </c>
      <c r="AC2676">
        <v>0</v>
      </c>
      <c r="AD2676">
        <v>0</v>
      </c>
      <c r="AE2676">
        <v>0</v>
      </c>
      <c r="AF2676">
        <v>2022</v>
      </c>
      <c r="AG2676" s="1">
        <v>44562</v>
      </c>
      <c r="AH2676" s="1">
        <v>44773</v>
      </c>
      <c r="AI2676" s="1">
        <v>44785</v>
      </c>
      <c r="AJ2676" s="17" t="s">
        <v>34</v>
      </c>
      <c r="AK2676" s="17" t="s">
        <v>35</v>
      </c>
      <c r="AL2676" s="17" t="s">
        <v>10388</v>
      </c>
      <c r="AM2676" s="17">
        <f>MONTH(EMPENHO[[#This Row],[data_empenho]])</f>
        <v>4</v>
      </c>
    </row>
    <row r="2677" spans="1:39" x14ac:dyDescent="0.25">
      <c r="A2677">
        <v>5</v>
      </c>
      <c r="B2677">
        <v>502</v>
      </c>
      <c r="C2677">
        <v>12</v>
      </c>
      <c r="D2677">
        <v>782</v>
      </c>
      <c r="E2677">
        <v>2</v>
      </c>
      <c r="F2677">
        <v>0</v>
      </c>
      <c r="G2677">
        <v>2035</v>
      </c>
      <c r="H2677" s="17" t="s">
        <v>478</v>
      </c>
      <c r="I2677">
        <v>1017</v>
      </c>
      <c r="J2677">
        <v>0</v>
      </c>
      <c r="K2677" s="17" t="s">
        <v>6166</v>
      </c>
      <c r="L2677" s="1">
        <v>44662</v>
      </c>
      <c r="M2677">
        <v>13200</v>
      </c>
      <c r="N2677" s="17" t="s">
        <v>437</v>
      </c>
      <c r="O2677">
        <v>8264</v>
      </c>
      <c r="P2677" s="17" t="s">
        <v>438</v>
      </c>
      <c r="Q2677">
        <v>0</v>
      </c>
      <c r="R2677" s="17" t="s">
        <v>480</v>
      </c>
      <c r="S2677" s="17" t="s">
        <v>653</v>
      </c>
      <c r="T2677" s="17" t="s">
        <v>438</v>
      </c>
      <c r="U2677">
        <v>2</v>
      </c>
      <c r="V2677">
        <v>2022</v>
      </c>
      <c r="W2677" s="17" t="s">
        <v>6167</v>
      </c>
      <c r="X2677" s="17" t="s">
        <v>482</v>
      </c>
      <c r="Y2677">
        <v>7</v>
      </c>
      <c r="Z2677" s="17" t="s">
        <v>443</v>
      </c>
      <c r="AA2677" s="17" t="s">
        <v>443</v>
      </c>
      <c r="AB2677" s="17" t="s">
        <v>444</v>
      </c>
      <c r="AC2677">
        <v>0</v>
      </c>
      <c r="AD2677">
        <v>0</v>
      </c>
      <c r="AE2677">
        <v>0</v>
      </c>
      <c r="AF2677">
        <v>2022</v>
      </c>
      <c r="AG2677" s="1">
        <v>44562</v>
      </c>
      <c r="AH2677" s="1">
        <v>44773</v>
      </c>
      <c r="AI2677" s="1">
        <v>44785</v>
      </c>
      <c r="AJ2677" s="17" t="s">
        <v>34</v>
      </c>
      <c r="AK2677" s="17" t="s">
        <v>35</v>
      </c>
      <c r="AL2677" s="17" t="s">
        <v>10388</v>
      </c>
      <c r="AM2677" s="17">
        <f>MONTH(EMPENHO[[#This Row],[data_empenho]])</f>
        <v>4</v>
      </c>
    </row>
    <row r="2678" spans="1:39" x14ac:dyDescent="0.25">
      <c r="A2678">
        <v>5</v>
      </c>
      <c r="B2678">
        <v>502</v>
      </c>
      <c r="C2678">
        <v>12</v>
      </c>
      <c r="D2678">
        <v>782</v>
      </c>
      <c r="E2678">
        <v>2</v>
      </c>
      <c r="F2678">
        <v>0</v>
      </c>
      <c r="G2678">
        <v>2035</v>
      </c>
      <c r="H2678" s="17" t="s">
        <v>478</v>
      </c>
      <c r="I2678">
        <v>1017</v>
      </c>
      <c r="J2678">
        <v>0</v>
      </c>
      <c r="K2678" s="17" t="s">
        <v>6168</v>
      </c>
      <c r="L2678" s="1">
        <v>44662</v>
      </c>
      <c r="M2678">
        <v>13180</v>
      </c>
      <c r="N2678" s="17" t="s">
        <v>437</v>
      </c>
      <c r="O2678">
        <v>8264</v>
      </c>
      <c r="P2678" s="17" t="s">
        <v>438</v>
      </c>
      <c r="Q2678">
        <v>0</v>
      </c>
      <c r="R2678" s="17" t="s">
        <v>480</v>
      </c>
      <c r="S2678" s="17" t="s">
        <v>653</v>
      </c>
      <c r="T2678" s="17" t="s">
        <v>438</v>
      </c>
      <c r="U2678">
        <v>2</v>
      </c>
      <c r="V2678">
        <v>2022</v>
      </c>
      <c r="W2678" s="17" t="s">
        <v>6169</v>
      </c>
      <c r="X2678" s="17" t="s">
        <v>482</v>
      </c>
      <c r="Y2678">
        <v>7</v>
      </c>
      <c r="Z2678" s="17" t="s">
        <v>443</v>
      </c>
      <c r="AA2678" s="17" t="s">
        <v>443</v>
      </c>
      <c r="AB2678" s="17" t="s">
        <v>444</v>
      </c>
      <c r="AC2678">
        <v>0</v>
      </c>
      <c r="AD2678">
        <v>0</v>
      </c>
      <c r="AE2678">
        <v>0</v>
      </c>
      <c r="AF2678">
        <v>2022</v>
      </c>
      <c r="AG2678" s="1">
        <v>44562</v>
      </c>
      <c r="AH2678" s="1">
        <v>44773</v>
      </c>
      <c r="AI2678" s="1">
        <v>44785</v>
      </c>
      <c r="AJ2678" s="17" t="s">
        <v>34</v>
      </c>
      <c r="AK2678" s="17" t="s">
        <v>35</v>
      </c>
      <c r="AL2678" s="17" t="s">
        <v>10388</v>
      </c>
      <c r="AM2678" s="17">
        <f>MONTH(EMPENHO[[#This Row],[data_empenho]])</f>
        <v>4</v>
      </c>
    </row>
    <row r="2679" spans="1:39" x14ac:dyDescent="0.25">
      <c r="A2679">
        <v>3</v>
      </c>
      <c r="B2679">
        <v>301</v>
      </c>
      <c r="C2679">
        <v>4</v>
      </c>
      <c r="D2679">
        <v>122</v>
      </c>
      <c r="E2679">
        <v>1</v>
      </c>
      <c r="F2679">
        <v>0</v>
      </c>
      <c r="G2679">
        <v>2067</v>
      </c>
      <c r="H2679" s="17" t="s">
        <v>755</v>
      </c>
      <c r="I2679">
        <v>1</v>
      </c>
      <c r="J2679">
        <v>0</v>
      </c>
      <c r="K2679" s="17" t="s">
        <v>6170</v>
      </c>
      <c r="L2679" s="1">
        <v>44662</v>
      </c>
      <c r="M2679">
        <v>120</v>
      </c>
      <c r="N2679" s="17" t="s">
        <v>437</v>
      </c>
      <c r="O2679">
        <v>7783</v>
      </c>
      <c r="P2679" s="17" t="s">
        <v>438</v>
      </c>
      <c r="Q2679">
        <v>0</v>
      </c>
      <c r="R2679" s="17" t="s">
        <v>439</v>
      </c>
      <c r="S2679" s="17" t="s">
        <v>440</v>
      </c>
      <c r="T2679" s="17" t="s">
        <v>438</v>
      </c>
      <c r="U2679">
        <v>0</v>
      </c>
      <c r="V2679">
        <v>0</v>
      </c>
      <c r="W2679" s="17" t="s">
        <v>6171</v>
      </c>
      <c r="X2679" s="17" t="s">
        <v>465</v>
      </c>
      <c r="Y2679">
        <v>1</v>
      </c>
      <c r="Z2679" s="17" t="s">
        <v>443</v>
      </c>
      <c r="AA2679" s="17" t="s">
        <v>443</v>
      </c>
      <c r="AB2679" s="17" t="s">
        <v>444</v>
      </c>
      <c r="AC2679">
        <v>0</v>
      </c>
      <c r="AD2679">
        <v>0</v>
      </c>
      <c r="AE2679">
        <v>0</v>
      </c>
      <c r="AF2679">
        <v>2022</v>
      </c>
      <c r="AG2679" s="1">
        <v>44562</v>
      </c>
      <c r="AH2679" s="1">
        <v>44773</v>
      </c>
      <c r="AI2679" s="1">
        <v>44785</v>
      </c>
      <c r="AJ2679" s="17" t="s">
        <v>34</v>
      </c>
      <c r="AK2679" s="17" t="s">
        <v>35</v>
      </c>
      <c r="AL2679" s="17" t="s">
        <v>10388</v>
      </c>
      <c r="AM2679" s="17">
        <f>MONTH(EMPENHO[[#This Row],[data_empenho]])</f>
        <v>4</v>
      </c>
    </row>
    <row r="2680" spans="1:39" x14ac:dyDescent="0.25">
      <c r="A2680">
        <v>6</v>
      </c>
      <c r="B2680">
        <v>603</v>
      </c>
      <c r="C2680">
        <v>26</v>
      </c>
      <c r="D2680">
        <v>782</v>
      </c>
      <c r="E2680">
        <v>17</v>
      </c>
      <c r="F2680">
        <v>0</v>
      </c>
      <c r="G2680">
        <v>2073</v>
      </c>
      <c r="H2680" s="17" t="s">
        <v>828</v>
      </c>
      <c r="I2680">
        <v>1</v>
      </c>
      <c r="J2680">
        <v>0</v>
      </c>
      <c r="K2680" s="17" t="s">
        <v>6172</v>
      </c>
      <c r="L2680" s="1">
        <v>44662</v>
      </c>
      <c r="M2680">
        <v>23976</v>
      </c>
      <c r="N2680" s="17" t="s">
        <v>437</v>
      </c>
      <c r="O2680">
        <v>3786</v>
      </c>
      <c r="P2680" s="17" t="s">
        <v>438</v>
      </c>
      <c r="Q2680">
        <v>0</v>
      </c>
      <c r="R2680" s="17" t="s">
        <v>480</v>
      </c>
      <c r="S2680" s="17" t="s">
        <v>653</v>
      </c>
      <c r="T2680" s="17" t="s">
        <v>438</v>
      </c>
      <c r="U2680">
        <v>48</v>
      </c>
      <c r="V2680">
        <v>2021</v>
      </c>
      <c r="W2680" s="17" t="s">
        <v>6173</v>
      </c>
      <c r="X2680" s="17" t="s">
        <v>482</v>
      </c>
      <c r="Y2680">
        <v>7</v>
      </c>
      <c r="Z2680" s="17" t="s">
        <v>443</v>
      </c>
      <c r="AA2680" s="17" t="s">
        <v>443</v>
      </c>
      <c r="AB2680" s="17" t="s">
        <v>444</v>
      </c>
      <c r="AC2680">
        <v>0</v>
      </c>
      <c r="AD2680">
        <v>0</v>
      </c>
      <c r="AE2680">
        <v>0</v>
      </c>
      <c r="AF2680">
        <v>2022</v>
      </c>
      <c r="AG2680" s="1">
        <v>44562</v>
      </c>
      <c r="AH2680" s="1">
        <v>44773</v>
      </c>
      <c r="AI2680" s="1">
        <v>44785</v>
      </c>
      <c r="AJ2680" s="17" t="s">
        <v>34</v>
      </c>
      <c r="AK2680" s="17" t="s">
        <v>35</v>
      </c>
      <c r="AL2680" s="17" t="s">
        <v>10388</v>
      </c>
      <c r="AM2680" s="17">
        <f>MONTH(EMPENHO[[#This Row],[data_empenho]])</f>
        <v>4</v>
      </c>
    </row>
    <row r="2681" spans="1:39" x14ac:dyDescent="0.25">
      <c r="A2681">
        <v>5</v>
      </c>
      <c r="B2681">
        <v>502</v>
      </c>
      <c r="C2681">
        <v>12</v>
      </c>
      <c r="D2681">
        <v>365</v>
      </c>
      <c r="E2681">
        <v>2</v>
      </c>
      <c r="F2681">
        <v>0</v>
      </c>
      <c r="G2681">
        <v>2033</v>
      </c>
      <c r="H2681" s="17" t="s">
        <v>689</v>
      </c>
      <c r="I2681">
        <v>20</v>
      </c>
      <c r="J2681">
        <v>0</v>
      </c>
      <c r="K2681" s="17" t="s">
        <v>6174</v>
      </c>
      <c r="L2681" s="1">
        <v>44662</v>
      </c>
      <c r="M2681">
        <v>7067.6</v>
      </c>
      <c r="N2681" s="17" t="s">
        <v>437</v>
      </c>
      <c r="O2681">
        <v>8436</v>
      </c>
      <c r="P2681" s="17" t="s">
        <v>438</v>
      </c>
      <c r="Q2681">
        <v>0</v>
      </c>
      <c r="R2681" s="17" t="s">
        <v>439</v>
      </c>
      <c r="S2681" s="17" t="s">
        <v>440</v>
      </c>
      <c r="T2681" s="17" t="s">
        <v>438</v>
      </c>
      <c r="U2681">
        <v>63</v>
      </c>
      <c r="V2681">
        <v>2022</v>
      </c>
      <c r="W2681" s="17" t="s">
        <v>6175</v>
      </c>
      <c r="X2681" s="17" t="s">
        <v>465</v>
      </c>
      <c r="Y2681">
        <v>1</v>
      </c>
      <c r="Z2681" s="17" t="s">
        <v>443</v>
      </c>
      <c r="AA2681" s="17" t="s">
        <v>443</v>
      </c>
      <c r="AB2681" s="17" t="s">
        <v>444</v>
      </c>
      <c r="AC2681">
        <v>0</v>
      </c>
      <c r="AD2681">
        <v>0</v>
      </c>
      <c r="AE2681">
        <v>0</v>
      </c>
      <c r="AF2681">
        <v>2022</v>
      </c>
      <c r="AG2681" s="1">
        <v>44562</v>
      </c>
      <c r="AH2681" s="1">
        <v>44773</v>
      </c>
      <c r="AI2681" s="1">
        <v>44785</v>
      </c>
      <c r="AJ2681" s="17" t="s">
        <v>34</v>
      </c>
      <c r="AK2681" s="17" t="s">
        <v>35</v>
      </c>
      <c r="AL2681" s="17" t="s">
        <v>10388</v>
      </c>
      <c r="AM2681" s="17">
        <f>MONTH(EMPENHO[[#This Row],[data_empenho]])</f>
        <v>4</v>
      </c>
    </row>
    <row r="2682" spans="1:39" x14ac:dyDescent="0.25">
      <c r="A2682">
        <v>5</v>
      </c>
      <c r="B2682">
        <v>502</v>
      </c>
      <c r="C2682">
        <v>12</v>
      </c>
      <c r="D2682">
        <v>365</v>
      </c>
      <c r="E2682">
        <v>2</v>
      </c>
      <c r="F2682">
        <v>0</v>
      </c>
      <c r="G2682">
        <v>2033</v>
      </c>
      <c r="H2682" s="17" t="s">
        <v>682</v>
      </c>
      <c r="I2682">
        <v>1014</v>
      </c>
      <c r="J2682">
        <v>0</v>
      </c>
      <c r="K2682" s="17" t="s">
        <v>6176</v>
      </c>
      <c r="L2682" s="1">
        <v>44662</v>
      </c>
      <c r="M2682">
        <v>3500</v>
      </c>
      <c r="N2682" s="17" t="s">
        <v>437</v>
      </c>
      <c r="O2682">
        <v>8436</v>
      </c>
      <c r="P2682" s="17" t="s">
        <v>438</v>
      </c>
      <c r="Q2682">
        <v>0</v>
      </c>
      <c r="R2682" s="17" t="s">
        <v>439</v>
      </c>
      <c r="S2682" s="17" t="s">
        <v>440</v>
      </c>
      <c r="T2682" s="17" t="s">
        <v>438</v>
      </c>
      <c r="U2682">
        <v>63</v>
      </c>
      <c r="V2682">
        <v>2022</v>
      </c>
      <c r="W2682" s="17" t="s">
        <v>6177</v>
      </c>
      <c r="X2682" s="17" t="s">
        <v>465</v>
      </c>
      <c r="Y2682">
        <v>1</v>
      </c>
      <c r="Z2682" s="17" t="s">
        <v>443</v>
      </c>
      <c r="AA2682" s="17" t="s">
        <v>443</v>
      </c>
      <c r="AB2682" s="17" t="s">
        <v>444</v>
      </c>
      <c r="AC2682">
        <v>0</v>
      </c>
      <c r="AD2682">
        <v>0</v>
      </c>
      <c r="AE2682">
        <v>0</v>
      </c>
      <c r="AF2682">
        <v>2022</v>
      </c>
      <c r="AG2682" s="1">
        <v>44562</v>
      </c>
      <c r="AH2682" s="1">
        <v>44773</v>
      </c>
      <c r="AI2682" s="1">
        <v>44785</v>
      </c>
      <c r="AJ2682" s="17" t="s">
        <v>34</v>
      </c>
      <c r="AK2682" s="17" t="s">
        <v>35</v>
      </c>
      <c r="AL2682" s="17" t="s">
        <v>10388</v>
      </c>
      <c r="AM2682" s="17">
        <f>MONTH(EMPENHO[[#This Row],[data_empenho]])</f>
        <v>4</v>
      </c>
    </row>
    <row r="2683" spans="1:39" x14ac:dyDescent="0.25">
      <c r="A2683">
        <v>5</v>
      </c>
      <c r="B2683">
        <v>502</v>
      </c>
      <c r="C2683">
        <v>12</v>
      </c>
      <c r="D2683">
        <v>782</v>
      </c>
      <c r="E2683">
        <v>2</v>
      </c>
      <c r="F2683">
        <v>0</v>
      </c>
      <c r="G2683">
        <v>2035</v>
      </c>
      <c r="H2683" s="17" t="s">
        <v>828</v>
      </c>
      <c r="I2683">
        <v>1014</v>
      </c>
      <c r="J2683">
        <v>0</v>
      </c>
      <c r="K2683" s="17" t="s">
        <v>6178</v>
      </c>
      <c r="L2683" s="1">
        <v>44663</v>
      </c>
      <c r="M2683">
        <v>2213</v>
      </c>
      <c r="N2683" s="17" t="s">
        <v>437</v>
      </c>
      <c r="O2683">
        <v>4993</v>
      </c>
      <c r="P2683" s="17" t="s">
        <v>438</v>
      </c>
      <c r="Q2683">
        <v>0</v>
      </c>
      <c r="R2683" s="17" t="s">
        <v>584</v>
      </c>
      <c r="S2683" s="17" t="s">
        <v>440</v>
      </c>
      <c r="T2683" s="17" t="s">
        <v>438</v>
      </c>
      <c r="U2683">
        <v>12</v>
      </c>
      <c r="V2683">
        <v>2022</v>
      </c>
      <c r="W2683" s="17" t="s">
        <v>6179</v>
      </c>
      <c r="X2683" s="17" t="s">
        <v>586</v>
      </c>
      <c r="Y2683">
        <v>1</v>
      </c>
      <c r="Z2683" s="17" t="s">
        <v>443</v>
      </c>
      <c r="AA2683" s="17" t="s">
        <v>443</v>
      </c>
      <c r="AB2683" s="17" t="s">
        <v>444</v>
      </c>
      <c r="AC2683">
        <v>0</v>
      </c>
      <c r="AD2683">
        <v>0</v>
      </c>
      <c r="AE2683">
        <v>0</v>
      </c>
      <c r="AF2683">
        <v>2022</v>
      </c>
      <c r="AG2683" s="1">
        <v>44562</v>
      </c>
      <c r="AH2683" s="1">
        <v>44773</v>
      </c>
      <c r="AI2683" s="1">
        <v>44785</v>
      </c>
      <c r="AJ2683" s="17" t="s">
        <v>34</v>
      </c>
      <c r="AK2683" s="17" t="s">
        <v>35</v>
      </c>
      <c r="AL2683" s="17" t="s">
        <v>10388</v>
      </c>
      <c r="AM2683" s="17">
        <f>MONTH(EMPENHO[[#This Row],[data_empenho]])</f>
        <v>4</v>
      </c>
    </row>
    <row r="2684" spans="1:39" x14ac:dyDescent="0.25">
      <c r="A2684">
        <v>5</v>
      </c>
      <c r="B2684">
        <v>502</v>
      </c>
      <c r="C2684">
        <v>12</v>
      </c>
      <c r="D2684">
        <v>782</v>
      </c>
      <c r="E2684">
        <v>2</v>
      </c>
      <c r="F2684">
        <v>0</v>
      </c>
      <c r="G2684">
        <v>2035</v>
      </c>
      <c r="H2684" s="17" t="s">
        <v>860</v>
      </c>
      <c r="I2684">
        <v>20</v>
      </c>
      <c r="J2684">
        <v>0</v>
      </c>
      <c r="K2684" s="17" t="s">
        <v>6180</v>
      </c>
      <c r="L2684" s="1">
        <v>44663</v>
      </c>
      <c r="M2684">
        <v>1870</v>
      </c>
      <c r="N2684" s="17" t="s">
        <v>437</v>
      </c>
      <c r="O2684">
        <v>4993</v>
      </c>
      <c r="P2684" s="17" t="s">
        <v>438</v>
      </c>
      <c r="Q2684">
        <v>0</v>
      </c>
      <c r="R2684" s="17" t="s">
        <v>584</v>
      </c>
      <c r="S2684" s="17" t="s">
        <v>440</v>
      </c>
      <c r="T2684" s="17" t="s">
        <v>438</v>
      </c>
      <c r="U2684">
        <v>12</v>
      </c>
      <c r="V2684">
        <v>2022</v>
      </c>
      <c r="W2684" s="17" t="s">
        <v>6181</v>
      </c>
      <c r="X2684" s="17" t="s">
        <v>586</v>
      </c>
      <c r="Y2684">
        <v>1</v>
      </c>
      <c r="Z2684" s="17" t="s">
        <v>443</v>
      </c>
      <c r="AA2684" s="17" t="s">
        <v>443</v>
      </c>
      <c r="AB2684" s="17" t="s">
        <v>444</v>
      </c>
      <c r="AC2684">
        <v>0</v>
      </c>
      <c r="AD2684">
        <v>0</v>
      </c>
      <c r="AE2684">
        <v>0</v>
      </c>
      <c r="AF2684">
        <v>2022</v>
      </c>
      <c r="AG2684" s="1">
        <v>44562</v>
      </c>
      <c r="AH2684" s="1">
        <v>44773</v>
      </c>
      <c r="AI2684" s="1">
        <v>44785</v>
      </c>
      <c r="AJ2684" s="17" t="s">
        <v>34</v>
      </c>
      <c r="AK2684" s="17" t="s">
        <v>35</v>
      </c>
      <c r="AL2684" s="17" t="s">
        <v>10388</v>
      </c>
      <c r="AM2684" s="17">
        <f>MONTH(EMPENHO[[#This Row],[data_empenho]])</f>
        <v>4</v>
      </c>
    </row>
    <row r="2685" spans="1:39" x14ac:dyDescent="0.25">
      <c r="A2685">
        <v>8</v>
      </c>
      <c r="B2685">
        <v>801</v>
      </c>
      <c r="C2685">
        <v>10</v>
      </c>
      <c r="D2685">
        <v>303</v>
      </c>
      <c r="E2685">
        <v>8</v>
      </c>
      <c r="F2685">
        <v>0</v>
      </c>
      <c r="G2685">
        <v>2101</v>
      </c>
      <c r="H2685" s="17" t="s">
        <v>1060</v>
      </c>
      <c r="I2685">
        <v>40</v>
      </c>
      <c r="J2685">
        <v>0</v>
      </c>
      <c r="K2685" s="17" t="s">
        <v>6182</v>
      </c>
      <c r="L2685" s="1">
        <v>44663</v>
      </c>
      <c r="M2685">
        <v>240</v>
      </c>
      <c r="N2685" s="17" t="s">
        <v>437</v>
      </c>
      <c r="O2685">
        <v>4198</v>
      </c>
      <c r="P2685" s="17" t="s">
        <v>438</v>
      </c>
      <c r="Q2685">
        <v>0</v>
      </c>
      <c r="R2685" s="17" t="s">
        <v>439</v>
      </c>
      <c r="S2685" s="17" t="s">
        <v>440</v>
      </c>
      <c r="T2685" s="17" t="s">
        <v>438</v>
      </c>
      <c r="U2685">
        <v>0</v>
      </c>
      <c r="V2685">
        <v>0</v>
      </c>
      <c r="W2685" s="17" t="s">
        <v>6183</v>
      </c>
      <c r="X2685" s="17" t="s">
        <v>442</v>
      </c>
      <c r="Y2685">
        <v>0</v>
      </c>
      <c r="Z2685" s="17" t="s">
        <v>443</v>
      </c>
      <c r="AA2685" s="17" t="s">
        <v>443</v>
      </c>
      <c r="AB2685" s="17" t="s">
        <v>444</v>
      </c>
      <c r="AC2685">
        <v>0</v>
      </c>
      <c r="AD2685">
        <v>0</v>
      </c>
      <c r="AE2685">
        <v>0</v>
      </c>
      <c r="AF2685">
        <v>2022</v>
      </c>
      <c r="AG2685" s="1">
        <v>44562</v>
      </c>
      <c r="AH2685" s="1">
        <v>44773</v>
      </c>
      <c r="AI2685" s="1">
        <v>44785</v>
      </c>
      <c r="AJ2685" s="17" t="s">
        <v>34</v>
      </c>
      <c r="AK2685" s="17" t="s">
        <v>35</v>
      </c>
      <c r="AL2685" s="17" t="s">
        <v>10388</v>
      </c>
      <c r="AM2685" s="17">
        <f>MONTH(EMPENHO[[#This Row],[data_empenho]])</f>
        <v>4</v>
      </c>
    </row>
    <row r="2686" spans="1:39" x14ac:dyDescent="0.25">
      <c r="A2686">
        <v>8</v>
      </c>
      <c r="B2686">
        <v>801</v>
      </c>
      <c r="C2686">
        <v>10</v>
      </c>
      <c r="D2686">
        <v>303</v>
      </c>
      <c r="E2686">
        <v>8</v>
      </c>
      <c r="F2686">
        <v>0</v>
      </c>
      <c r="G2686">
        <v>2101</v>
      </c>
      <c r="H2686" s="17" t="s">
        <v>1060</v>
      </c>
      <c r="I2686">
        <v>40</v>
      </c>
      <c r="J2686">
        <v>0</v>
      </c>
      <c r="K2686" s="17" t="s">
        <v>6184</v>
      </c>
      <c r="L2686" s="1">
        <v>44663</v>
      </c>
      <c r="M2686">
        <v>500</v>
      </c>
      <c r="N2686" s="17" t="s">
        <v>437</v>
      </c>
      <c r="O2686">
        <v>8454</v>
      </c>
      <c r="P2686" s="17" t="s">
        <v>438</v>
      </c>
      <c r="Q2686">
        <v>0</v>
      </c>
      <c r="R2686" s="17" t="s">
        <v>439</v>
      </c>
      <c r="S2686" s="17" t="s">
        <v>440</v>
      </c>
      <c r="T2686" s="17" t="s">
        <v>438</v>
      </c>
      <c r="U2686">
        <v>0</v>
      </c>
      <c r="V2686">
        <v>0</v>
      </c>
      <c r="W2686" s="17" t="s">
        <v>6185</v>
      </c>
      <c r="X2686" s="17" t="s">
        <v>442</v>
      </c>
      <c r="Y2686">
        <v>0</v>
      </c>
      <c r="Z2686" s="17" t="s">
        <v>443</v>
      </c>
      <c r="AA2686" s="17" t="s">
        <v>443</v>
      </c>
      <c r="AB2686" s="17" t="s">
        <v>444</v>
      </c>
      <c r="AC2686">
        <v>0</v>
      </c>
      <c r="AD2686">
        <v>0</v>
      </c>
      <c r="AE2686">
        <v>0</v>
      </c>
      <c r="AF2686">
        <v>2022</v>
      </c>
      <c r="AG2686" s="1">
        <v>44562</v>
      </c>
      <c r="AH2686" s="1">
        <v>44773</v>
      </c>
      <c r="AI2686" s="1">
        <v>44785</v>
      </c>
      <c r="AJ2686" s="17" t="s">
        <v>34</v>
      </c>
      <c r="AK2686" s="17" t="s">
        <v>35</v>
      </c>
      <c r="AL2686" s="17" t="s">
        <v>10388</v>
      </c>
      <c r="AM2686" s="17">
        <f>MONTH(EMPENHO[[#This Row],[data_empenho]])</f>
        <v>4</v>
      </c>
    </row>
    <row r="2687" spans="1:39" x14ac:dyDescent="0.25">
      <c r="A2687">
        <v>2</v>
      </c>
      <c r="B2687">
        <v>201</v>
      </c>
      <c r="C2687">
        <v>4</v>
      </c>
      <c r="D2687">
        <v>122</v>
      </c>
      <c r="E2687">
        <v>1</v>
      </c>
      <c r="F2687">
        <v>0</v>
      </c>
      <c r="G2687">
        <v>2078</v>
      </c>
      <c r="H2687" s="17" t="s">
        <v>2730</v>
      </c>
      <c r="I2687">
        <v>1</v>
      </c>
      <c r="J2687">
        <v>0</v>
      </c>
      <c r="K2687" s="17" t="s">
        <v>6186</v>
      </c>
      <c r="L2687" s="1">
        <v>44663</v>
      </c>
      <c r="M2687">
        <v>139</v>
      </c>
      <c r="N2687" s="17" t="s">
        <v>437</v>
      </c>
      <c r="O2687">
        <v>6315</v>
      </c>
      <c r="P2687" s="17" t="s">
        <v>438</v>
      </c>
      <c r="Q2687">
        <v>0</v>
      </c>
      <c r="R2687" s="17" t="s">
        <v>439</v>
      </c>
      <c r="S2687" s="17" t="s">
        <v>440</v>
      </c>
      <c r="T2687" s="17" t="s">
        <v>438</v>
      </c>
      <c r="U2687">
        <v>0</v>
      </c>
      <c r="V2687">
        <v>0</v>
      </c>
      <c r="W2687" s="17" t="s">
        <v>6187</v>
      </c>
      <c r="X2687" s="17" t="s">
        <v>442</v>
      </c>
      <c r="Y2687">
        <v>0</v>
      </c>
      <c r="Z2687" s="17" t="s">
        <v>443</v>
      </c>
      <c r="AA2687" s="17" t="s">
        <v>443</v>
      </c>
      <c r="AB2687" s="17" t="s">
        <v>444</v>
      </c>
      <c r="AC2687">
        <v>0</v>
      </c>
      <c r="AD2687">
        <v>0</v>
      </c>
      <c r="AE2687">
        <v>0</v>
      </c>
      <c r="AF2687">
        <v>2022</v>
      </c>
      <c r="AG2687" s="1">
        <v>44562</v>
      </c>
      <c r="AH2687" s="1">
        <v>44773</v>
      </c>
      <c r="AI2687" s="1">
        <v>44785</v>
      </c>
      <c r="AJ2687" s="17" t="s">
        <v>34</v>
      </c>
      <c r="AK2687" s="17" t="s">
        <v>35</v>
      </c>
      <c r="AL2687" s="17" t="s">
        <v>10388</v>
      </c>
      <c r="AM2687" s="17">
        <f>MONTH(EMPENHO[[#This Row],[data_empenho]])</f>
        <v>4</v>
      </c>
    </row>
    <row r="2688" spans="1:39" x14ac:dyDescent="0.25">
      <c r="A2688">
        <v>8</v>
      </c>
      <c r="B2688">
        <v>801</v>
      </c>
      <c r="C2688">
        <v>10</v>
      </c>
      <c r="D2688">
        <v>301</v>
      </c>
      <c r="E2688">
        <v>9</v>
      </c>
      <c r="F2688">
        <v>0</v>
      </c>
      <c r="G2688">
        <v>2109</v>
      </c>
      <c r="H2688" s="17" t="s">
        <v>638</v>
      </c>
      <c r="I2688">
        <v>40</v>
      </c>
      <c r="J2688">
        <v>0</v>
      </c>
      <c r="K2688" s="17" t="s">
        <v>6188</v>
      </c>
      <c r="L2688" s="1">
        <v>44663</v>
      </c>
      <c r="M2688">
        <v>17.98</v>
      </c>
      <c r="N2688" s="17" t="s">
        <v>437</v>
      </c>
      <c r="O2688">
        <v>5783</v>
      </c>
      <c r="P2688" s="17" t="s">
        <v>438</v>
      </c>
      <c r="Q2688">
        <v>0</v>
      </c>
      <c r="R2688" s="17" t="s">
        <v>480</v>
      </c>
      <c r="S2688" s="17" t="s">
        <v>653</v>
      </c>
      <c r="T2688" s="17" t="s">
        <v>438</v>
      </c>
      <c r="U2688">
        <v>28</v>
      </c>
      <c r="V2688">
        <v>2021</v>
      </c>
      <c r="W2688" s="17" t="s">
        <v>6189</v>
      </c>
      <c r="X2688" s="17" t="s">
        <v>482</v>
      </c>
      <c r="Y2688">
        <v>7</v>
      </c>
      <c r="Z2688" s="17" t="s">
        <v>443</v>
      </c>
      <c r="AA2688" s="17" t="s">
        <v>443</v>
      </c>
      <c r="AB2688" s="17" t="s">
        <v>444</v>
      </c>
      <c r="AC2688">
        <v>0</v>
      </c>
      <c r="AD2688">
        <v>0</v>
      </c>
      <c r="AE2688">
        <v>0</v>
      </c>
      <c r="AF2688">
        <v>2022</v>
      </c>
      <c r="AG2688" s="1">
        <v>44562</v>
      </c>
      <c r="AH2688" s="1">
        <v>44773</v>
      </c>
      <c r="AI2688" s="1">
        <v>44785</v>
      </c>
      <c r="AJ2688" s="17" t="s">
        <v>34</v>
      </c>
      <c r="AK2688" s="17" t="s">
        <v>35</v>
      </c>
      <c r="AL2688" s="17" t="s">
        <v>10388</v>
      </c>
      <c r="AM2688" s="17">
        <f>MONTH(EMPENHO[[#This Row],[data_empenho]])</f>
        <v>4</v>
      </c>
    </row>
    <row r="2689" spans="1:39" x14ac:dyDescent="0.25">
      <c r="A2689">
        <v>8</v>
      </c>
      <c r="B2689">
        <v>801</v>
      </c>
      <c r="C2689">
        <v>10</v>
      </c>
      <c r="D2689">
        <v>122</v>
      </c>
      <c r="E2689">
        <v>5</v>
      </c>
      <c r="F2689">
        <v>0</v>
      </c>
      <c r="G2689">
        <v>2084</v>
      </c>
      <c r="H2689" s="17" t="s">
        <v>638</v>
      </c>
      <c r="I2689">
        <v>40</v>
      </c>
      <c r="J2689">
        <v>0</v>
      </c>
      <c r="K2689" s="17" t="s">
        <v>6190</v>
      </c>
      <c r="L2689" s="1">
        <v>44663</v>
      </c>
      <c r="M2689">
        <v>35.96</v>
      </c>
      <c r="N2689" s="17" t="s">
        <v>437</v>
      </c>
      <c r="O2689">
        <v>5783</v>
      </c>
      <c r="P2689" s="17" t="s">
        <v>438</v>
      </c>
      <c r="Q2689">
        <v>0</v>
      </c>
      <c r="R2689" s="17" t="s">
        <v>480</v>
      </c>
      <c r="S2689" s="17" t="s">
        <v>653</v>
      </c>
      <c r="T2689" s="17" t="s">
        <v>438</v>
      </c>
      <c r="U2689">
        <v>28</v>
      </c>
      <c r="V2689">
        <v>2021</v>
      </c>
      <c r="W2689" s="17" t="s">
        <v>6191</v>
      </c>
      <c r="X2689" s="17" t="s">
        <v>482</v>
      </c>
      <c r="Y2689">
        <v>7</v>
      </c>
      <c r="Z2689" s="17" t="s">
        <v>443</v>
      </c>
      <c r="AA2689" s="17" t="s">
        <v>443</v>
      </c>
      <c r="AB2689" s="17" t="s">
        <v>444</v>
      </c>
      <c r="AC2689">
        <v>0</v>
      </c>
      <c r="AD2689">
        <v>0</v>
      </c>
      <c r="AE2689">
        <v>0</v>
      </c>
      <c r="AF2689">
        <v>2022</v>
      </c>
      <c r="AG2689" s="1">
        <v>44562</v>
      </c>
      <c r="AH2689" s="1">
        <v>44773</v>
      </c>
      <c r="AI2689" s="1">
        <v>44785</v>
      </c>
      <c r="AJ2689" s="17" t="s">
        <v>34</v>
      </c>
      <c r="AK2689" s="17" t="s">
        <v>35</v>
      </c>
      <c r="AL2689" s="17" t="s">
        <v>10388</v>
      </c>
      <c r="AM2689" s="17">
        <f>MONTH(EMPENHO[[#This Row],[data_empenho]])</f>
        <v>4</v>
      </c>
    </row>
    <row r="2690" spans="1:39" x14ac:dyDescent="0.25">
      <c r="A2690">
        <v>5</v>
      </c>
      <c r="B2690">
        <v>503</v>
      </c>
      <c r="C2690">
        <v>13</v>
      </c>
      <c r="D2690">
        <v>392</v>
      </c>
      <c r="E2690">
        <v>3</v>
      </c>
      <c r="F2690">
        <v>0</v>
      </c>
      <c r="G2690">
        <v>2042</v>
      </c>
      <c r="H2690" s="17" t="s">
        <v>2360</v>
      </c>
      <c r="I2690">
        <v>1</v>
      </c>
      <c r="J2690">
        <v>0</v>
      </c>
      <c r="K2690" s="17" t="s">
        <v>6192</v>
      </c>
      <c r="L2690" s="1">
        <v>44663</v>
      </c>
      <c r="M2690">
        <v>354</v>
      </c>
      <c r="N2690" s="17" t="s">
        <v>437</v>
      </c>
      <c r="O2690">
        <v>678</v>
      </c>
      <c r="P2690" s="17" t="s">
        <v>438</v>
      </c>
      <c r="Q2690">
        <v>0</v>
      </c>
      <c r="R2690" s="17" t="s">
        <v>480</v>
      </c>
      <c r="S2690" s="17" t="s">
        <v>653</v>
      </c>
      <c r="T2690" s="17" t="s">
        <v>438</v>
      </c>
      <c r="U2690">
        <v>19</v>
      </c>
      <c r="V2690">
        <v>2021</v>
      </c>
      <c r="W2690" s="17" t="s">
        <v>6193</v>
      </c>
      <c r="X2690" s="17" t="s">
        <v>482</v>
      </c>
      <c r="Y2690">
        <v>7</v>
      </c>
      <c r="Z2690" s="17" t="s">
        <v>443</v>
      </c>
      <c r="AA2690" s="17" t="s">
        <v>443</v>
      </c>
      <c r="AB2690" s="17" t="s">
        <v>444</v>
      </c>
      <c r="AC2690">
        <v>0</v>
      </c>
      <c r="AD2690">
        <v>0</v>
      </c>
      <c r="AE2690">
        <v>0</v>
      </c>
      <c r="AF2690">
        <v>2022</v>
      </c>
      <c r="AG2690" s="1">
        <v>44562</v>
      </c>
      <c r="AH2690" s="1">
        <v>44773</v>
      </c>
      <c r="AI2690" s="1">
        <v>44785</v>
      </c>
      <c r="AJ2690" s="17" t="s">
        <v>34</v>
      </c>
      <c r="AK2690" s="17" t="s">
        <v>35</v>
      </c>
      <c r="AL2690" s="17" t="s">
        <v>10388</v>
      </c>
      <c r="AM2690" s="17">
        <f>MONTH(EMPENHO[[#This Row],[data_empenho]])</f>
        <v>4</v>
      </c>
    </row>
    <row r="2691" spans="1:39" x14ac:dyDescent="0.25">
      <c r="A2691">
        <v>5</v>
      </c>
      <c r="B2691">
        <v>502</v>
      </c>
      <c r="C2691">
        <v>12</v>
      </c>
      <c r="D2691">
        <v>361</v>
      </c>
      <c r="E2691">
        <v>2</v>
      </c>
      <c r="F2691">
        <v>0</v>
      </c>
      <c r="G2691">
        <v>2031</v>
      </c>
      <c r="H2691" s="17" t="s">
        <v>689</v>
      </c>
      <c r="I2691">
        <v>20</v>
      </c>
      <c r="J2691">
        <v>0</v>
      </c>
      <c r="K2691" s="17" t="s">
        <v>6194</v>
      </c>
      <c r="L2691" s="1">
        <v>44663</v>
      </c>
      <c r="M2691">
        <v>1260</v>
      </c>
      <c r="N2691" s="17" t="s">
        <v>437</v>
      </c>
      <c r="O2691">
        <v>5301</v>
      </c>
      <c r="P2691" s="17" t="s">
        <v>438</v>
      </c>
      <c r="Q2691">
        <v>0</v>
      </c>
      <c r="R2691" s="17" t="s">
        <v>439</v>
      </c>
      <c r="S2691" s="17" t="s">
        <v>440</v>
      </c>
      <c r="T2691" s="17" t="s">
        <v>438</v>
      </c>
      <c r="U2691">
        <v>64</v>
      </c>
      <c r="V2691">
        <v>2022</v>
      </c>
      <c r="W2691" s="17" t="s">
        <v>6195</v>
      </c>
      <c r="X2691" s="17" t="s">
        <v>465</v>
      </c>
      <c r="Y2691">
        <v>1</v>
      </c>
      <c r="Z2691" s="17" t="s">
        <v>443</v>
      </c>
      <c r="AA2691" s="17" t="s">
        <v>443</v>
      </c>
      <c r="AB2691" s="17" t="s">
        <v>444</v>
      </c>
      <c r="AC2691">
        <v>0</v>
      </c>
      <c r="AD2691">
        <v>0</v>
      </c>
      <c r="AE2691">
        <v>0</v>
      </c>
      <c r="AF2691">
        <v>2022</v>
      </c>
      <c r="AG2691" s="1">
        <v>44562</v>
      </c>
      <c r="AH2691" s="1">
        <v>44773</v>
      </c>
      <c r="AI2691" s="1">
        <v>44785</v>
      </c>
      <c r="AJ2691" s="17" t="s">
        <v>34</v>
      </c>
      <c r="AK2691" s="17" t="s">
        <v>35</v>
      </c>
      <c r="AL2691" s="17" t="s">
        <v>10388</v>
      </c>
      <c r="AM2691" s="17">
        <f>MONTH(EMPENHO[[#This Row],[data_empenho]])</f>
        <v>4</v>
      </c>
    </row>
    <row r="2692" spans="1:39" x14ac:dyDescent="0.25">
      <c r="A2692">
        <v>10</v>
      </c>
      <c r="B2692">
        <v>1003</v>
      </c>
      <c r="C2692">
        <v>23</v>
      </c>
      <c r="D2692">
        <v>691</v>
      </c>
      <c r="E2692">
        <v>4</v>
      </c>
      <c r="F2692">
        <v>0</v>
      </c>
      <c r="G2692">
        <v>2058</v>
      </c>
      <c r="H2692" s="17" t="s">
        <v>1697</v>
      </c>
      <c r="I2692">
        <v>1</v>
      </c>
      <c r="J2692">
        <v>0</v>
      </c>
      <c r="K2692" s="17" t="s">
        <v>6196</v>
      </c>
      <c r="L2692" s="1">
        <v>44663</v>
      </c>
      <c r="M2692">
        <v>200</v>
      </c>
      <c r="N2692" s="17" t="s">
        <v>437</v>
      </c>
      <c r="O2692">
        <v>6613</v>
      </c>
      <c r="P2692" s="17" t="s">
        <v>438</v>
      </c>
      <c r="Q2692">
        <v>0</v>
      </c>
      <c r="R2692" s="17" t="s">
        <v>439</v>
      </c>
      <c r="S2692" s="17" t="s">
        <v>440</v>
      </c>
      <c r="T2692" s="17" t="s">
        <v>438</v>
      </c>
      <c r="U2692">
        <v>0</v>
      </c>
      <c r="V2692">
        <v>0</v>
      </c>
      <c r="W2692" s="17" t="s">
        <v>6197</v>
      </c>
      <c r="X2692" s="17" t="s">
        <v>442</v>
      </c>
      <c r="Y2692">
        <v>0</v>
      </c>
      <c r="Z2692" s="17" t="s">
        <v>443</v>
      </c>
      <c r="AA2692" s="17" t="s">
        <v>443</v>
      </c>
      <c r="AB2692" s="17" t="s">
        <v>444</v>
      </c>
      <c r="AC2692">
        <v>0</v>
      </c>
      <c r="AD2692">
        <v>0</v>
      </c>
      <c r="AE2692">
        <v>0</v>
      </c>
      <c r="AF2692">
        <v>2022</v>
      </c>
      <c r="AG2692" s="1">
        <v>44562</v>
      </c>
      <c r="AH2692" s="1">
        <v>44773</v>
      </c>
      <c r="AI2692" s="1">
        <v>44785</v>
      </c>
      <c r="AJ2692" s="17" t="s">
        <v>34</v>
      </c>
      <c r="AK2692" s="17" t="s">
        <v>35</v>
      </c>
      <c r="AL2692" s="17" t="s">
        <v>10388</v>
      </c>
      <c r="AM2692" s="17">
        <f>MONTH(EMPENHO[[#This Row],[data_empenho]])</f>
        <v>4</v>
      </c>
    </row>
    <row r="2693" spans="1:39" x14ac:dyDescent="0.25">
      <c r="A2693">
        <v>10</v>
      </c>
      <c r="B2693">
        <v>1003</v>
      </c>
      <c r="C2693">
        <v>23</v>
      </c>
      <c r="D2693">
        <v>691</v>
      </c>
      <c r="E2693">
        <v>4</v>
      </c>
      <c r="F2693">
        <v>0</v>
      </c>
      <c r="G2693">
        <v>2058</v>
      </c>
      <c r="H2693" s="17" t="s">
        <v>1697</v>
      </c>
      <c r="I2693">
        <v>1</v>
      </c>
      <c r="J2693">
        <v>0</v>
      </c>
      <c r="K2693" s="17" t="s">
        <v>6198</v>
      </c>
      <c r="L2693" s="1">
        <v>44663</v>
      </c>
      <c r="M2693">
        <v>200</v>
      </c>
      <c r="N2693" s="17" t="s">
        <v>437</v>
      </c>
      <c r="O2693">
        <v>8456</v>
      </c>
      <c r="P2693" s="17" t="s">
        <v>438</v>
      </c>
      <c r="Q2693">
        <v>0</v>
      </c>
      <c r="R2693" s="17" t="s">
        <v>439</v>
      </c>
      <c r="S2693" s="17" t="s">
        <v>440</v>
      </c>
      <c r="T2693" s="17" t="s">
        <v>438</v>
      </c>
      <c r="U2693">
        <v>0</v>
      </c>
      <c r="V2693">
        <v>0</v>
      </c>
      <c r="W2693" s="17" t="s">
        <v>6199</v>
      </c>
      <c r="X2693" s="17" t="s">
        <v>442</v>
      </c>
      <c r="Y2693">
        <v>0</v>
      </c>
      <c r="Z2693" s="17" t="s">
        <v>443</v>
      </c>
      <c r="AA2693" s="17" t="s">
        <v>443</v>
      </c>
      <c r="AB2693" s="17" t="s">
        <v>444</v>
      </c>
      <c r="AC2693">
        <v>0</v>
      </c>
      <c r="AD2693">
        <v>0</v>
      </c>
      <c r="AE2693">
        <v>0</v>
      </c>
      <c r="AF2693">
        <v>2022</v>
      </c>
      <c r="AG2693" s="1">
        <v>44562</v>
      </c>
      <c r="AH2693" s="1">
        <v>44773</v>
      </c>
      <c r="AI2693" s="1">
        <v>44785</v>
      </c>
      <c r="AJ2693" s="17" t="s">
        <v>34</v>
      </c>
      <c r="AK2693" s="17" t="s">
        <v>35</v>
      </c>
      <c r="AL2693" s="17" t="s">
        <v>10388</v>
      </c>
      <c r="AM2693" s="17">
        <f>MONTH(EMPENHO[[#This Row],[data_empenho]])</f>
        <v>4</v>
      </c>
    </row>
    <row r="2694" spans="1:39" x14ac:dyDescent="0.25">
      <c r="A2694">
        <v>10</v>
      </c>
      <c r="B2694">
        <v>1003</v>
      </c>
      <c r="C2694">
        <v>23</v>
      </c>
      <c r="D2694">
        <v>691</v>
      </c>
      <c r="E2694">
        <v>4</v>
      </c>
      <c r="F2694">
        <v>0</v>
      </c>
      <c r="G2694">
        <v>2058</v>
      </c>
      <c r="H2694" s="17" t="s">
        <v>1697</v>
      </c>
      <c r="I2694">
        <v>1</v>
      </c>
      <c r="J2694">
        <v>0</v>
      </c>
      <c r="K2694" s="17" t="s">
        <v>6200</v>
      </c>
      <c r="L2694" s="1">
        <v>44663</v>
      </c>
      <c r="M2694">
        <v>200</v>
      </c>
      <c r="N2694" s="17" t="s">
        <v>437</v>
      </c>
      <c r="O2694">
        <v>6678</v>
      </c>
      <c r="P2694" s="17" t="s">
        <v>438</v>
      </c>
      <c r="Q2694">
        <v>0</v>
      </c>
      <c r="R2694" s="17" t="s">
        <v>439</v>
      </c>
      <c r="S2694" s="17" t="s">
        <v>440</v>
      </c>
      <c r="T2694" s="17" t="s">
        <v>438</v>
      </c>
      <c r="U2694">
        <v>0</v>
      </c>
      <c r="V2694">
        <v>0</v>
      </c>
      <c r="W2694" s="17" t="s">
        <v>6201</v>
      </c>
      <c r="X2694" s="17" t="s">
        <v>442</v>
      </c>
      <c r="Y2694">
        <v>0</v>
      </c>
      <c r="Z2694" s="17" t="s">
        <v>443</v>
      </c>
      <c r="AA2694" s="17" t="s">
        <v>443</v>
      </c>
      <c r="AB2694" s="17" t="s">
        <v>444</v>
      </c>
      <c r="AC2694">
        <v>0</v>
      </c>
      <c r="AD2694">
        <v>0</v>
      </c>
      <c r="AE2694">
        <v>0</v>
      </c>
      <c r="AF2694">
        <v>2022</v>
      </c>
      <c r="AG2694" s="1">
        <v>44562</v>
      </c>
      <c r="AH2694" s="1">
        <v>44773</v>
      </c>
      <c r="AI2694" s="1">
        <v>44785</v>
      </c>
      <c r="AJ2694" s="17" t="s">
        <v>34</v>
      </c>
      <c r="AK2694" s="17" t="s">
        <v>35</v>
      </c>
      <c r="AL2694" s="17" t="s">
        <v>10388</v>
      </c>
      <c r="AM2694" s="17">
        <f>MONTH(EMPENHO[[#This Row],[data_empenho]])</f>
        <v>4</v>
      </c>
    </row>
    <row r="2695" spans="1:39" x14ac:dyDescent="0.25">
      <c r="A2695">
        <v>10</v>
      </c>
      <c r="B2695">
        <v>1003</v>
      </c>
      <c r="C2695">
        <v>23</v>
      </c>
      <c r="D2695">
        <v>691</v>
      </c>
      <c r="E2695">
        <v>4</v>
      </c>
      <c r="F2695">
        <v>0</v>
      </c>
      <c r="G2695">
        <v>2058</v>
      </c>
      <c r="H2695" s="17" t="s">
        <v>1697</v>
      </c>
      <c r="I2695">
        <v>1</v>
      </c>
      <c r="J2695">
        <v>0</v>
      </c>
      <c r="K2695" s="17" t="s">
        <v>6202</v>
      </c>
      <c r="L2695" s="1">
        <v>44663</v>
      </c>
      <c r="M2695">
        <v>200</v>
      </c>
      <c r="N2695" s="17" t="s">
        <v>437</v>
      </c>
      <c r="O2695">
        <v>8457</v>
      </c>
      <c r="P2695" s="17" t="s">
        <v>438</v>
      </c>
      <c r="Q2695">
        <v>0</v>
      </c>
      <c r="R2695" s="17" t="s">
        <v>439</v>
      </c>
      <c r="S2695" s="17" t="s">
        <v>440</v>
      </c>
      <c r="T2695" s="17" t="s">
        <v>438</v>
      </c>
      <c r="U2695">
        <v>0</v>
      </c>
      <c r="V2695">
        <v>0</v>
      </c>
      <c r="W2695" s="17" t="s">
        <v>6203</v>
      </c>
      <c r="X2695" s="17" t="s">
        <v>442</v>
      </c>
      <c r="Y2695">
        <v>0</v>
      </c>
      <c r="Z2695" s="17" t="s">
        <v>443</v>
      </c>
      <c r="AA2695" s="17" t="s">
        <v>443</v>
      </c>
      <c r="AB2695" s="17" t="s">
        <v>444</v>
      </c>
      <c r="AC2695">
        <v>0</v>
      </c>
      <c r="AD2695">
        <v>0</v>
      </c>
      <c r="AE2695">
        <v>0</v>
      </c>
      <c r="AF2695">
        <v>2022</v>
      </c>
      <c r="AG2695" s="1">
        <v>44562</v>
      </c>
      <c r="AH2695" s="1">
        <v>44773</v>
      </c>
      <c r="AI2695" s="1">
        <v>44785</v>
      </c>
      <c r="AJ2695" s="17" t="s">
        <v>34</v>
      </c>
      <c r="AK2695" s="17" t="s">
        <v>35</v>
      </c>
      <c r="AL2695" s="17" t="s">
        <v>10388</v>
      </c>
      <c r="AM2695" s="17">
        <f>MONTH(EMPENHO[[#This Row],[data_empenho]])</f>
        <v>4</v>
      </c>
    </row>
    <row r="2696" spans="1:39" x14ac:dyDescent="0.25">
      <c r="A2696">
        <v>10</v>
      </c>
      <c r="B2696">
        <v>1003</v>
      </c>
      <c r="C2696">
        <v>23</v>
      </c>
      <c r="D2696">
        <v>691</v>
      </c>
      <c r="E2696">
        <v>4</v>
      </c>
      <c r="F2696">
        <v>0</v>
      </c>
      <c r="G2696">
        <v>2058</v>
      </c>
      <c r="H2696" s="17" t="s">
        <v>1697</v>
      </c>
      <c r="I2696">
        <v>1</v>
      </c>
      <c r="J2696">
        <v>0</v>
      </c>
      <c r="K2696" s="17" t="s">
        <v>6204</v>
      </c>
      <c r="L2696" s="1">
        <v>44663</v>
      </c>
      <c r="M2696">
        <v>200</v>
      </c>
      <c r="N2696" s="17" t="s">
        <v>437</v>
      </c>
      <c r="O2696">
        <v>8458</v>
      </c>
      <c r="P2696" s="17" t="s">
        <v>438</v>
      </c>
      <c r="Q2696">
        <v>0</v>
      </c>
      <c r="R2696" s="17" t="s">
        <v>439</v>
      </c>
      <c r="S2696" s="17" t="s">
        <v>440</v>
      </c>
      <c r="T2696" s="17" t="s">
        <v>438</v>
      </c>
      <c r="U2696">
        <v>0</v>
      </c>
      <c r="V2696">
        <v>0</v>
      </c>
      <c r="W2696" s="17" t="s">
        <v>6205</v>
      </c>
      <c r="X2696" s="17" t="s">
        <v>442</v>
      </c>
      <c r="Y2696">
        <v>0</v>
      </c>
      <c r="Z2696" s="17" t="s">
        <v>443</v>
      </c>
      <c r="AA2696" s="17" t="s">
        <v>443</v>
      </c>
      <c r="AB2696" s="17" t="s">
        <v>444</v>
      </c>
      <c r="AC2696">
        <v>0</v>
      </c>
      <c r="AD2696">
        <v>0</v>
      </c>
      <c r="AE2696">
        <v>0</v>
      </c>
      <c r="AF2696">
        <v>2022</v>
      </c>
      <c r="AG2696" s="1">
        <v>44562</v>
      </c>
      <c r="AH2696" s="1">
        <v>44773</v>
      </c>
      <c r="AI2696" s="1">
        <v>44785</v>
      </c>
      <c r="AJ2696" s="17" t="s">
        <v>34</v>
      </c>
      <c r="AK2696" s="17" t="s">
        <v>35</v>
      </c>
      <c r="AL2696" s="17" t="s">
        <v>10388</v>
      </c>
      <c r="AM2696" s="17">
        <f>MONTH(EMPENHO[[#This Row],[data_empenho]])</f>
        <v>4</v>
      </c>
    </row>
    <row r="2697" spans="1:39" x14ac:dyDescent="0.25">
      <c r="A2697">
        <v>6</v>
      </c>
      <c r="B2697">
        <v>604</v>
      </c>
      <c r="C2697">
        <v>26</v>
      </c>
      <c r="D2697">
        <v>782</v>
      </c>
      <c r="E2697">
        <v>17</v>
      </c>
      <c r="F2697">
        <v>0</v>
      </c>
      <c r="G2697">
        <v>2074</v>
      </c>
      <c r="H2697" s="17" t="s">
        <v>779</v>
      </c>
      <c r="I2697">
        <v>1</v>
      </c>
      <c r="J2697">
        <v>0</v>
      </c>
      <c r="K2697" s="17" t="s">
        <v>6206</v>
      </c>
      <c r="L2697" s="1">
        <v>44664</v>
      </c>
      <c r="M2697">
        <v>217</v>
      </c>
      <c r="N2697" s="17" t="s">
        <v>437</v>
      </c>
      <c r="O2697">
        <v>5262</v>
      </c>
      <c r="P2697" s="17" t="s">
        <v>438</v>
      </c>
      <c r="Q2697">
        <v>0</v>
      </c>
      <c r="R2697" s="17" t="s">
        <v>439</v>
      </c>
      <c r="S2697" s="17" t="s">
        <v>440</v>
      </c>
      <c r="T2697" s="17" t="s">
        <v>438</v>
      </c>
      <c r="U2697">
        <v>0</v>
      </c>
      <c r="V2697">
        <v>0</v>
      </c>
      <c r="W2697" s="17" t="s">
        <v>6207</v>
      </c>
      <c r="X2697" s="17" t="s">
        <v>465</v>
      </c>
      <c r="Y2697">
        <v>1</v>
      </c>
      <c r="Z2697" s="17" t="s">
        <v>443</v>
      </c>
      <c r="AA2697" s="17" t="s">
        <v>443</v>
      </c>
      <c r="AB2697" s="17" t="s">
        <v>444</v>
      </c>
      <c r="AC2697">
        <v>0</v>
      </c>
      <c r="AD2697">
        <v>0</v>
      </c>
      <c r="AE2697">
        <v>0</v>
      </c>
      <c r="AF2697">
        <v>2022</v>
      </c>
      <c r="AG2697" s="1">
        <v>44562</v>
      </c>
      <c r="AH2697" s="1">
        <v>44773</v>
      </c>
      <c r="AI2697" s="1">
        <v>44785</v>
      </c>
      <c r="AJ2697" s="17" t="s">
        <v>34</v>
      </c>
      <c r="AK2697" s="17" t="s">
        <v>35</v>
      </c>
      <c r="AL2697" s="17" t="s">
        <v>10388</v>
      </c>
      <c r="AM2697" s="17">
        <f>MONTH(EMPENHO[[#This Row],[data_empenho]])</f>
        <v>4</v>
      </c>
    </row>
    <row r="2698" spans="1:39" x14ac:dyDescent="0.25">
      <c r="A2698">
        <v>9</v>
      </c>
      <c r="B2698">
        <v>902</v>
      </c>
      <c r="C2698">
        <v>8</v>
      </c>
      <c r="D2698">
        <v>244</v>
      </c>
      <c r="E2698">
        <v>11</v>
      </c>
      <c r="F2698">
        <v>0</v>
      </c>
      <c r="G2698">
        <v>1004</v>
      </c>
      <c r="H2698" s="17" t="s">
        <v>981</v>
      </c>
      <c r="I2698">
        <v>1103</v>
      </c>
      <c r="J2698">
        <v>0</v>
      </c>
      <c r="K2698" s="17" t="s">
        <v>6208</v>
      </c>
      <c r="L2698" s="1">
        <v>44664</v>
      </c>
      <c r="M2698">
        <v>137.91999999999999</v>
      </c>
      <c r="N2698" s="17" t="s">
        <v>437</v>
      </c>
      <c r="O2698">
        <v>678</v>
      </c>
      <c r="P2698" s="17" t="s">
        <v>438</v>
      </c>
      <c r="Q2698">
        <v>0</v>
      </c>
      <c r="R2698" s="17" t="s">
        <v>480</v>
      </c>
      <c r="S2698" s="17" t="s">
        <v>653</v>
      </c>
      <c r="T2698" s="17" t="s">
        <v>438</v>
      </c>
      <c r="U2698">
        <v>19</v>
      </c>
      <c r="V2698">
        <v>2021</v>
      </c>
      <c r="W2698" s="17" t="s">
        <v>6209</v>
      </c>
      <c r="X2698" s="17" t="s">
        <v>482</v>
      </c>
      <c r="Y2698">
        <v>7</v>
      </c>
      <c r="Z2698" s="17" t="s">
        <v>443</v>
      </c>
      <c r="AA2698" s="17" t="s">
        <v>443</v>
      </c>
      <c r="AB2698" s="17" t="s">
        <v>444</v>
      </c>
      <c r="AC2698">
        <v>0</v>
      </c>
      <c r="AD2698">
        <v>0</v>
      </c>
      <c r="AE2698">
        <v>0</v>
      </c>
      <c r="AF2698">
        <v>2022</v>
      </c>
      <c r="AG2698" s="1">
        <v>44562</v>
      </c>
      <c r="AH2698" s="1">
        <v>44773</v>
      </c>
      <c r="AI2698" s="1">
        <v>44785</v>
      </c>
      <c r="AJ2698" s="17" t="s">
        <v>34</v>
      </c>
      <c r="AK2698" s="17" t="s">
        <v>35</v>
      </c>
      <c r="AL2698" s="17" t="s">
        <v>10388</v>
      </c>
      <c r="AM2698" s="17">
        <f>MONTH(EMPENHO[[#This Row],[data_empenho]])</f>
        <v>4</v>
      </c>
    </row>
    <row r="2699" spans="1:39" x14ac:dyDescent="0.25">
      <c r="A2699">
        <v>9</v>
      </c>
      <c r="B2699">
        <v>902</v>
      </c>
      <c r="C2699">
        <v>8</v>
      </c>
      <c r="D2699">
        <v>241</v>
      </c>
      <c r="E2699">
        <v>11</v>
      </c>
      <c r="F2699">
        <v>0</v>
      </c>
      <c r="G2699">
        <v>2011</v>
      </c>
      <c r="H2699" s="17" t="s">
        <v>981</v>
      </c>
      <c r="I2699">
        <v>1</v>
      </c>
      <c r="J2699">
        <v>0</v>
      </c>
      <c r="K2699" s="17" t="s">
        <v>6210</v>
      </c>
      <c r="L2699" s="1">
        <v>44664</v>
      </c>
      <c r="M2699">
        <v>1058.5999999999999</v>
      </c>
      <c r="N2699" s="17" t="s">
        <v>437</v>
      </c>
      <c r="O2699">
        <v>678</v>
      </c>
      <c r="P2699" s="17" t="s">
        <v>438</v>
      </c>
      <c r="Q2699">
        <v>0</v>
      </c>
      <c r="R2699" s="17" t="s">
        <v>480</v>
      </c>
      <c r="S2699" s="17" t="s">
        <v>653</v>
      </c>
      <c r="T2699" s="17" t="s">
        <v>438</v>
      </c>
      <c r="U2699">
        <v>19</v>
      </c>
      <c r="V2699">
        <v>2021</v>
      </c>
      <c r="W2699" s="17" t="s">
        <v>6211</v>
      </c>
      <c r="X2699" s="17" t="s">
        <v>482</v>
      </c>
      <c r="Y2699">
        <v>7</v>
      </c>
      <c r="Z2699" s="17" t="s">
        <v>443</v>
      </c>
      <c r="AA2699" s="17" t="s">
        <v>443</v>
      </c>
      <c r="AB2699" s="17" t="s">
        <v>444</v>
      </c>
      <c r="AC2699">
        <v>0</v>
      </c>
      <c r="AD2699">
        <v>0</v>
      </c>
      <c r="AE2699">
        <v>0</v>
      </c>
      <c r="AF2699">
        <v>2022</v>
      </c>
      <c r="AG2699" s="1">
        <v>44562</v>
      </c>
      <c r="AH2699" s="1">
        <v>44773</v>
      </c>
      <c r="AI2699" s="1">
        <v>44785</v>
      </c>
      <c r="AJ2699" s="17" t="s">
        <v>34</v>
      </c>
      <c r="AK2699" s="17" t="s">
        <v>35</v>
      </c>
      <c r="AL2699" s="17" t="s">
        <v>10388</v>
      </c>
      <c r="AM2699" s="17">
        <f>MONTH(EMPENHO[[#This Row],[data_empenho]])</f>
        <v>4</v>
      </c>
    </row>
    <row r="2700" spans="1:39" x14ac:dyDescent="0.25">
      <c r="A2700">
        <v>9</v>
      </c>
      <c r="B2700">
        <v>902</v>
      </c>
      <c r="C2700">
        <v>8</v>
      </c>
      <c r="D2700">
        <v>241</v>
      </c>
      <c r="E2700">
        <v>11</v>
      </c>
      <c r="F2700">
        <v>0</v>
      </c>
      <c r="G2700">
        <v>2011</v>
      </c>
      <c r="H2700" s="17" t="s">
        <v>981</v>
      </c>
      <c r="I2700">
        <v>1</v>
      </c>
      <c r="J2700">
        <v>0</v>
      </c>
      <c r="K2700" s="17" t="s">
        <v>6212</v>
      </c>
      <c r="L2700" s="1">
        <v>44664</v>
      </c>
      <c r="M2700">
        <v>1058.5999999999999</v>
      </c>
      <c r="N2700" s="17" t="s">
        <v>437</v>
      </c>
      <c r="O2700">
        <v>678</v>
      </c>
      <c r="P2700" s="17" t="s">
        <v>438</v>
      </c>
      <c r="Q2700">
        <v>0</v>
      </c>
      <c r="R2700" s="17" t="s">
        <v>480</v>
      </c>
      <c r="S2700" s="17" t="s">
        <v>653</v>
      </c>
      <c r="T2700" s="17" t="s">
        <v>438</v>
      </c>
      <c r="U2700">
        <v>19</v>
      </c>
      <c r="V2700">
        <v>2021</v>
      </c>
      <c r="W2700" s="17" t="s">
        <v>6213</v>
      </c>
      <c r="X2700" s="17" t="s">
        <v>482</v>
      </c>
      <c r="Y2700">
        <v>7</v>
      </c>
      <c r="Z2700" s="17" t="s">
        <v>443</v>
      </c>
      <c r="AA2700" s="17" t="s">
        <v>443</v>
      </c>
      <c r="AB2700" s="17" t="s">
        <v>444</v>
      </c>
      <c r="AC2700">
        <v>0</v>
      </c>
      <c r="AD2700">
        <v>0</v>
      </c>
      <c r="AE2700">
        <v>0</v>
      </c>
      <c r="AF2700">
        <v>2022</v>
      </c>
      <c r="AG2700" s="1">
        <v>44562</v>
      </c>
      <c r="AH2700" s="1">
        <v>44773</v>
      </c>
      <c r="AI2700" s="1">
        <v>44785</v>
      </c>
      <c r="AJ2700" s="17" t="s">
        <v>34</v>
      </c>
      <c r="AK2700" s="17" t="s">
        <v>35</v>
      </c>
      <c r="AL2700" s="17" t="s">
        <v>10388</v>
      </c>
      <c r="AM2700" s="17">
        <f>MONTH(EMPENHO[[#This Row],[data_empenho]])</f>
        <v>4</v>
      </c>
    </row>
    <row r="2701" spans="1:39" x14ac:dyDescent="0.25">
      <c r="A2701">
        <v>9</v>
      </c>
      <c r="B2701">
        <v>902</v>
      </c>
      <c r="C2701">
        <v>8</v>
      </c>
      <c r="D2701">
        <v>243</v>
      </c>
      <c r="E2701">
        <v>11</v>
      </c>
      <c r="F2701">
        <v>0</v>
      </c>
      <c r="G2701">
        <v>2014</v>
      </c>
      <c r="H2701" s="17" t="s">
        <v>981</v>
      </c>
      <c r="I2701">
        <v>1</v>
      </c>
      <c r="J2701">
        <v>0</v>
      </c>
      <c r="K2701" s="17" t="s">
        <v>6214</v>
      </c>
      <c r="L2701" s="1">
        <v>44664</v>
      </c>
      <c r="M2701">
        <v>141.06</v>
      </c>
      <c r="N2701" s="17" t="s">
        <v>437</v>
      </c>
      <c r="O2701">
        <v>678</v>
      </c>
      <c r="P2701" s="17" t="s">
        <v>438</v>
      </c>
      <c r="Q2701">
        <v>0</v>
      </c>
      <c r="R2701" s="17" t="s">
        <v>480</v>
      </c>
      <c r="S2701" s="17" t="s">
        <v>653</v>
      </c>
      <c r="T2701" s="17" t="s">
        <v>438</v>
      </c>
      <c r="U2701">
        <v>19</v>
      </c>
      <c r="V2701">
        <v>2021</v>
      </c>
      <c r="W2701" s="17" t="s">
        <v>6215</v>
      </c>
      <c r="X2701" s="17" t="s">
        <v>482</v>
      </c>
      <c r="Y2701">
        <v>7</v>
      </c>
      <c r="Z2701" s="17" t="s">
        <v>443</v>
      </c>
      <c r="AA2701" s="17" t="s">
        <v>443</v>
      </c>
      <c r="AB2701" s="17" t="s">
        <v>444</v>
      </c>
      <c r="AC2701">
        <v>0</v>
      </c>
      <c r="AD2701">
        <v>0</v>
      </c>
      <c r="AE2701">
        <v>0</v>
      </c>
      <c r="AF2701">
        <v>2022</v>
      </c>
      <c r="AG2701" s="1">
        <v>44562</v>
      </c>
      <c r="AH2701" s="1">
        <v>44773</v>
      </c>
      <c r="AI2701" s="1">
        <v>44785</v>
      </c>
      <c r="AJ2701" s="17" t="s">
        <v>34</v>
      </c>
      <c r="AK2701" s="17" t="s">
        <v>35</v>
      </c>
      <c r="AL2701" s="17" t="s">
        <v>10388</v>
      </c>
      <c r="AM2701" s="17">
        <f>MONTH(EMPENHO[[#This Row],[data_empenho]])</f>
        <v>4</v>
      </c>
    </row>
    <row r="2702" spans="1:39" x14ac:dyDescent="0.25">
      <c r="A2702">
        <v>9</v>
      </c>
      <c r="B2702">
        <v>902</v>
      </c>
      <c r="C2702">
        <v>8</v>
      </c>
      <c r="D2702">
        <v>243</v>
      </c>
      <c r="E2702">
        <v>11</v>
      </c>
      <c r="F2702">
        <v>0</v>
      </c>
      <c r="G2702">
        <v>2014</v>
      </c>
      <c r="H2702" s="17" t="s">
        <v>981</v>
      </c>
      <c r="I2702">
        <v>1</v>
      </c>
      <c r="J2702">
        <v>0</v>
      </c>
      <c r="K2702" s="17" t="s">
        <v>6216</v>
      </c>
      <c r="L2702" s="1">
        <v>44664</v>
      </c>
      <c r="M2702">
        <v>158.54</v>
      </c>
      <c r="N2702" s="17" t="s">
        <v>437</v>
      </c>
      <c r="O2702">
        <v>678</v>
      </c>
      <c r="P2702" s="17" t="s">
        <v>438</v>
      </c>
      <c r="Q2702">
        <v>0</v>
      </c>
      <c r="R2702" s="17" t="s">
        <v>480</v>
      </c>
      <c r="S2702" s="17" t="s">
        <v>653</v>
      </c>
      <c r="T2702" s="17" t="s">
        <v>438</v>
      </c>
      <c r="U2702">
        <v>19</v>
      </c>
      <c r="V2702">
        <v>2021</v>
      </c>
      <c r="W2702" s="17" t="s">
        <v>6217</v>
      </c>
      <c r="X2702" s="17" t="s">
        <v>482</v>
      </c>
      <c r="Y2702">
        <v>7</v>
      </c>
      <c r="Z2702" s="17" t="s">
        <v>443</v>
      </c>
      <c r="AA2702" s="17" t="s">
        <v>443</v>
      </c>
      <c r="AB2702" s="17" t="s">
        <v>444</v>
      </c>
      <c r="AC2702">
        <v>0</v>
      </c>
      <c r="AD2702">
        <v>0</v>
      </c>
      <c r="AE2702">
        <v>0</v>
      </c>
      <c r="AF2702">
        <v>2022</v>
      </c>
      <c r="AG2702" s="1">
        <v>44562</v>
      </c>
      <c r="AH2702" s="1">
        <v>44773</v>
      </c>
      <c r="AI2702" s="1">
        <v>44785</v>
      </c>
      <c r="AJ2702" s="17" t="s">
        <v>34</v>
      </c>
      <c r="AK2702" s="17" t="s">
        <v>35</v>
      </c>
      <c r="AL2702" s="17" t="s">
        <v>10388</v>
      </c>
      <c r="AM2702" s="17">
        <f>MONTH(EMPENHO[[#This Row],[data_empenho]])</f>
        <v>4</v>
      </c>
    </row>
    <row r="2703" spans="1:39" x14ac:dyDescent="0.25">
      <c r="A2703">
        <v>9</v>
      </c>
      <c r="B2703">
        <v>902</v>
      </c>
      <c r="C2703">
        <v>8</v>
      </c>
      <c r="D2703">
        <v>244</v>
      </c>
      <c r="E2703">
        <v>11</v>
      </c>
      <c r="F2703">
        <v>0</v>
      </c>
      <c r="G2703">
        <v>1004</v>
      </c>
      <c r="H2703" s="17" t="s">
        <v>981</v>
      </c>
      <c r="I2703">
        <v>1103</v>
      </c>
      <c r="J2703">
        <v>0</v>
      </c>
      <c r="K2703" s="17" t="s">
        <v>6218</v>
      </c>
      <c r="L2703" s="1">
        <v>44664</v>
      </c>
      <c r="M2703">
        <v>125</v>
      </c>
      <c r="N2703" s="17" t="s">
        <v>437</v>
      </c>
      <c r="O2703">
        <v>678</v>
      </c>
      <c r="P2703" s="17" t="s">
        <v>438</v>
      </c>
      <c r="Q2703">
        <v>0</v>
      </c>
      <c r="R2703" s="17" t="s">
        <v>480</v>
      </c>
      <c r="S2703" s="17" t="s">
        <v>653</v>
      </c>
      <c r="T2703" s="17" t="s">
        <v>438</v>
      </c>
      <c r="U2703">
        <v>19</v>
      </c>
      <c r="V2703">
        <v>2021</v>
      </c>
      <c r="W2703" s="17" t="s">
        <v>6219</v>
      </c>
      <c r="X2703" s="17" t="s">
        <v>482</v>
      </c>
      <c r="Y2703">
        <v>7</v>
      </c>
      <c r="Z2703" s="17" t="s">
        <v>443</v>
      </c>
      <c r="AA2703" s="17" t="s">
        <v>443</v>
      </c>
      <c r="AB2703" s="17" t="s">
        <v>444</v>
      </c>
      <c r="AC2703">
        <v>0</v>
      </c>
      <c r="AD2703">
        <v>0</v>
      </c>
      <c r="AE2703">
        <v>0</v>
      </c>
      <c r="AF2703">
        <v>2022</v>
      </c>
      <c r="AG2703" s="1">
        <v>44562</v>
      </c>
      <c r="AH2703" s="1">
        <v>44773</v>
      </c>
      <c r="AI2703" s="1">
        <v>44785</v>
      </c>
      <c r="AJ2703" s="17" t="s">
        <v>34</v>
      </c>
      <c r="AK2703" s="17" t="s">
        <v>35</v>
      </c>
      <c r="AL2703" s="17" t="s">
        <v>10388</v>
      </c>
      <c r="AM2703" s="17">
        <f>MONTH(EMPENHO[[#This Row],[data_empenho]])</f>
        <v>4</v>
      </c>
    </row>
    <row r="2704" spans="1:39" x14ac:dyDescent="0.25">
      <c r="A2704">
        <v>9</v>
      </c>
      <c r="B2704">
        <v>902</v>
      </c>
      <c r="C2704">
        <v>8</v>
      </c>
      <c r="D2704">
        <v>243</v>
      </c>
      <c r="E2704">
        <v>11</v>
      </c>
      <c r="F2704">
        <v>0</v>
      </c>
      <c r="G2704">
        <v>2014</v>
      </c>
      <c r="H2704" s="17" t="s">
        <v>981</v>
      </c>
      <c r="I2704">
        <v>1</v>
      </c>
      <c r="J2704">
        <v>0</v>
      </c>
      <c r="K2704" s="17" t="s">
        <v>6220</v>
      </c>
      <c r="L2704" s="1">
        <v>44664</v>
      </c>
      <c r="M2704">
        <v>257.48</v>
      </c>
      <c r="N2704" s="17" t="s">
        <v>437</v>
      </c>
      <c r="O2704">
        <v>678</v>
      </c>
      <c r="P2704" s="17" t="s">
        <v>438</v>
      </c>
      <c r="Q2704">
        <v>0</v>
      </c>
      <c r="R2704" s="17" t="s">
        <v>480</v>
      </c>
      <c r="S2704" s="17" t="s">
        <v>653</v>
      </c>
      <c r="T2704" s="17" t="s">
        <v>438</v>
      </c>
      <c r="U2704">
        <v>19</v>
      </c>
      <c r="V2704">
        <v>2021</v>
      </c>
      <c r="W2704" s="17" t="s">
        <v>6221</v>
      </c>
      <c r="X2704" s="17" t="s">
        <v>482</v>
      </c>
      <c r="Y2704">
        <v>7</v>
      </c>
      <c r="Z2704" s="17" t="s">
        <v>443</v>
      </c>
      <c r="AA2704" s="17" t="s">
        <v>443</v>
      </c>
      <c r="AB2704" s="17" t="s">
        <v>444</v>
      </c>
      <c r="AC2704">
        <v>0</v>
      </c>
      <c r="AD2704">
        <v>0</v>
      </c>
      <c r="AE2704">
        <v>0</v>
      </c>
      <c r="AF2704">
        <v>2022</v>
      </c>
      <c r="AG2704" s="1">
        <v>44562</v>
      </c>
      <c r="AH2704" s="1">
        <v>44773</v>
      </c>
      <c r="AI2704" s="1">
        <v>44785</v>
      </c>
      <c r="AJ2704" s="17" t="s">
        <v>34</v>
      </c>
      <c r="AK2704" s="17" t="s">
        <v>35</v>
      </c>
      <c r="AL2704" s="17" t="s">
        <v>10388</v>
      </c>
      <c r="AM2704" s="17">
        <f>MONTH(EMPENHO[[#This Row],[data_empenho]])</f>
        <v>4</v>
      </c>
    </row>
    <row r="2705" spans="1:39" x14ac:dyDescent="0.25">
      <c r="A2705">
        <v>9</v>
      </c>
      <c r="B2705">
        <v>902</v>
      </c>
      <c r="C2705">
        <v>8</v>
      </c>
      <c r="D2705">
        <v>243</v>
      </c>
      <c r="E2705">
        <v>11</v>
      </c>
      <c r="F2705">
        <v>0</v>
      </c>
      <c r="G2705">
        <v>2014</v>
      </c>
      <c r="H2705" s="17" t="s">
        <v>981</v>
      </c>
      <c r="I2705">
        <v>1</v>
      </c>
      <c r="J2705">
        <v>0</v>
      </c>
      <c r="K2705" s="17" t="s">
        <v>6222</v>
      </c>
      <c r="L2705" s="1">
        <v>44664</v>
      </c>
      <c r="M2705">
        <v>184.2</v>
      </c>
      <c r="N2705" s="17" t="s">
        <v>437</v>
      </c>
      <c r="O2705">
        <v>678</v>
      </c>
      <c r="P2705" s="17" t="s">
        <v>438</v>
      </c>
      <c r="Q2705">
        <v>0</v>
      </c>
      <c r="R2705" s="17" t="s">
        <v>480</v>
      </c>
      <c r="S2705" s="17" t="s">
        <v>653</v>
      </c>
      <c r="T2705" s="17" t="s">
        <v>438</v>
      </c>
      <c r="U2705">
        <v>19</v>
      </c>
      <c r="V2705">
        <v>2021</v>
      </c>
      <c r="W2705" s="17" t="s">
        <v>6223</v>
      </c>
      <c r="X2705" s="17" t="s">
        <v>482</v>
      </c>
      <c r="Y2705">
        <v>7</v>
      </c>
      <c r="Z2705" s="17" t="s">
        <v>443</v>
      </c>
      <c r="AA2705" s="17" t="s">
        <v>443</v>
      </c>
      <c r="AB2705" s="17" t="s">
        <v>444</v>
      </c>
      <c r="AC2705">
        <v>0</v>
      </c>
      <c r="AD2705">
        <v>0</v>
      </c>
      <c r="AE2705">
        <v>0</v>
      </c>
      <c r="AF2705">
        <v>2022</v>
      </c>
      <c r="AG2705" s="1">
        <v>44562</v>
      </c>
      <c r="AH2705" s="1">
        <v>44773</v>
      </c>
      <c r="AI2705" s="1">
        <v>44785</v>
      </c>
      <c r="AJ2705" s="17" t="s">
        <v>34</v>
      </c>
      <c r="AK2705" s="17" t="s">
        <v>35</v>
      </c>
      <c r="AL2705" s="17" t="s">
        <v>10388</v>
      </c>
      <c r="AM2705" s="17">
        <f>MONTH(EMPENHO[[#This Row],[data_empenho]])</f>
        <v>4</v>
      </c>
    </row>
    <row r="2706" spans="1:39" x14ac:dyDescent="0.25">
      <c r="A2706">
        <v>9</v>
      </c>
      <c r="B2706">
        <v>902</v>
      </c>
      <c r="C2706">
        <v>8</v>
      </c>
      <c r="D2706">
        <v>244</v>
      </c>
      <c r="E2706">
        <v>11</v>
      </c>
      <c r="F2706">
        <v>0</v>
      </c>
      <c r="G2706">
        <v>2015</v>
      </c>
      <c r="H2706" s="17" t="s">
        <v>897</v>
      </c>
      <c r="I2706">
        <v>1</v>
      </c>
      <c r="J2706">
        <v>0</v>
      </c>
      <c r="K2706" s="17" t="s">
        <v>6224</v>
      </c>
      <c r="L2706" s="1">
        <v>44664</v>
      </c>
      <c r="M2706">
        <v>7156.7</v>
      </c>
      <c r="N2706" s="17" t="s">
        <v>437</v>
      </c>
      <c r="O2706">
        <v>678</v>
      </c>
      <c r="P2706" s="17" t="s">
        <v>438</v>
      </c>
      <c r="Q2706">
        <v>0</v>
      </c>
      <c r="R2706" s="17" t="s">
        <v>480</v>
      </c>
      <c r="S2706" s="17" t="s">
        <v>653</v>
      </c>
      <c r="T2706" s="17" t="s">
        <v>438</v>
      </c>
      <c r="U2706">
        <v>19</v>
      </c>
      <c r="V2706">
        <v>2021</v>
      </c>
      <c r="W2706" s="17" t="s">
        <v>6225</v>
      </c>
      <c r="X2706" s="17" t="s">
        <v>482</v>
      </c>
      <c r="Y2706">
        <v>7</v>
      </c>
      <c r="Z2706" s="17" t="s">
        <v>443</v>
      </c>
      <c r="AA2706" s="17" t="s">
        <v>443</v>
      </c>
      <c r="AB2706" s="17" t="s">
        <v>444</v>
      </c>
      <c r="AC2706">
        <v>0</v>
      </c>
      <c r="AD2706">
        <v>0</v>
      </c>
      <c r="AE2706">
        <v>0</v>
      </c>
      <c r="AF2706">
        <v>2022</v>
      </c>
      <c r="AG2706" s="1">
        <v>44562</v>
      </c>
      <c r="AH2706" s="1">
        <v>44773</v>
      </c>
      <c r="AI2706" s="1">
        <v>44785</v>
      </c>
      <c r="AJ2706" s="17" t="s">
        <v>34</v>
      </c>
      <c r="AK2706" s="17" t="s">
        <v>35</v>
      </c>
      <c r="AL2706" s="17" t="s">
        <v>10388</v>
      </c>
      <c r="AM2706" s="17">
        <f>MONTH(EMPENHO[[#This Row],[data_empenho]])</f>
        <v>4</v>
      </c>
    </row>
    <row r="2707" spans="1:39" x14ac:dyDescent="0.25">
      <c r="A2707">
        <v>6</v>
      </c>
      <c r="B2707">
        <v>604</v>
      </c>
      <c r="C2707">
        <v>26</v>
      </c>
      <c r="D2707">
        <v>782</v>
      </c>
      <c r="E2707">
        <v>17</v>
      </c>
      <c r="F2707">
        <v>0</v>
      </c>
      <c r="G2707">
        <v>2074</v>
      </c>
      <c r="H2707" s="17" t="s">
        <v>779</v>
      </c>
      <c r="I2707">
        <v>1</v>
      </c>
      <c r="J2707">
        <v>0</v>
      </c>
      <c r="K2707" s="17" t="s">
        <v>6226</v>
      </c>
      <c r="L2707" s="1">
        <v>44664</v>
      </c>
      <c r="M2707">
        <v>837</v>
      </c>
      <c r="N2707" s="17" t="s">
        <v>437</v>
      </c>
      <c r="O2707">
        <v>5262</v>
      </c>
      <c r="P2707" s="17" t="s">
        <v>438</v>
      </c>
      <c r="Q2707">
        <v>0</v>
      </c>
      <c r="R2707" s="17" t="s">
        <v>439</v>
      </c>
      <c r="S2707" s="17" t="s">
        <v>440</v>
      </c>
      <c r="T2707" s="17" t="s">
        <v>438</v>
      </c>
      <c r="U2707">
        <v>0</v>
      </c>
      <c r="V2707">
        <v>0</v>
      </c>
      <c r="W2707" s="17" t="s">
        <v>6227</v>
      </c>
      <c r="X2707" s="17" t="s">
        <v>465</v>
      </c>
      <c r="Y2707">
        <v>1</v>
      </c>
      <c r="Z2707" s="17" t="s">
        <v>443</v>
      </c>
      <c r="AA2707" s="17" t="s">
        <v>443</v>
      </c>
      <c r="AB2707" s="17" t="s">
        <v>444</v>
      </c>
      <c r="AC2707">
        <v>0</v>
      </c>
      <c r="AD2707">
        <v>0</v>
      </c>
      <c r="AE2707">
        <v>0</v>
      </c>
      <c r="AF2707">
        <v>2022</v>
      </c>
      <c r="AG2707" s="1">
        <v>44562</v>
      </c>
      <c r="AH2707" s="1">
        <v>44773</v>
      </c>
      <c r="AI2707" s="1">
        <v>44785</v>
      </c>
      <c r="AJ2707" s="17" t="s">
        <v>34</v>
      </c>
      <c r="AK2707" s="17" t="s">
        <v>35</v>
      </c>
      <c r="AL2707" s="17" t="s">
        <v>10388</v>
      </c>
      <c r="AM2707" s="17">
        <f>MONTH(EMPENHO[[#This Row],[data_empenho]])</f>
        <v>4</v>
      </c>
    </row>
    <row r="2708" spans="1:39" x14ac:dyDescent="0.25">
      <c r="A2708">
        <v>6</v>
      </c>
      <c r="B2708">
        <v>604</v>
      </c>
      <c r="C2708">
        <v>26</v>
      </c>
      <c r="D2708">
        <v>782</v>
      </c>
      <c r="E2708">
        <v>17</v>
      </c>
      <c r="F2708">
        <v>0</v>
      </c>
      <c r="G2708">
        <v>2074</v>
      </c>
      <c r="H2708" s="17" t="s">
        <v>779</v>
      </c>
      <c r="I2708">
        <v>1</v>
      </c>
      <c r="J2708">
        <v>0</v>
      </c>
      <c r="K2708" s="17" t="s">
        <v>6226</v>
      </c>
      <c r="L2708" s="1">
        <v>44677</v>
      </c>
      <c r="M2708">
        <v>-107</v>
      </c>
      <c r="N2708" s="17" t="s">
        <v>451</v>
      </c>
      <c r="O2708">
        <v>5262</v>
      </c>
      <c r="P2708" s="17" t="s">
        <v>438</v>
      </c>
      <c r="Q2708">
        <v>0</v>
      </c>
      <c r="R2708" s="17" t="s">
        <v>439</v>
      </c>
      <c r="S2708" s="17" t="s">
        <v>440</v>
      </c>
      <c r="T2708" s="17" t="s">
        <v>438</v>
      </c>
      <c r="U2708">
        <v>0</v>
      </c>
      <c r="V2708">
        <v>0</v>
      </c>
      <c r="W2708" s="17" t="s">
        <v>790</v>
      </c>
      <c r="X2708" s="17" t="s">
        <v>465</v>
      </c>
      <c r="Y2708">
        <v>1</v>
      </c>
      <c r="Z2708" s="17" t="s">
        <v>443</v>
      </c>
      <c r="AA2708" s="17" t="s">
        <v>443</v>
      </c>
      <c r="AB2708" s="17" t="s">
        <v>444</v>
      </c>
      <c r="AC2708">
        <v>0</v>
      </c>
      <c r="AD2708">
        <v>0</v>
      </c>
      <c r="AE2708">
        <v>0</v>
      </c>
      <c r="AF2708">
        <v>2022</v>
      </c>
      <c r="AG2708" s="1">
        <v>44562</v>
      </c>
      <c r="AH2708" s="1">
        <v>44773</v>
      </c>
      <c r="AI2708" s="1">
        <v>44785</v>
      </c>
      <c r="AJ2708" s="17" t="s">
        <v>34</v>
      </c>
      <c r="AK2708" s="17" t="s">
        <v>35</v>
      </c>
      <c r="AL2708" s="17" t="s">
        <v>10388</v>
      </c>
      <c r="AM2708" s="17">
        <f>MONTH(EMPENHO[[#This Row],[data_empenho]])</f>
        <v>4</v>
      </c>
    </row>
    <row r="2709" spans="1:39" x14ac:dyDescent="0.25">
      <c r="A2709">
        <v>6</v>
      </c>
      <c r="B2709">
        <v>603</v>
      </c>
      <c r="C2709">
        <v>26</v>
      </c>
      <c r="D2709">
        <v>782</v>
      </c>
      <c r="E2709">
        <v>17</v>
      </c>
      <c r="F2709">
        <v>0</v>
      </c>
      <c r="G2709">
        <v>2073</v>
      </c>
      <c r="H2709" s="17" t="s">
        <v>698</v>
      </c>
      <c r="I2709">
        <v>1</v>
      </c>
      <c r="J2709">
        <v>0</v>
      </c>
      <c r="K2709" s="17" t="s">
        <v>6228</v>
      </c>
      <c r="L2709" s="1">
        <v>44664</v>
      </c>
      <c r="M2709">
        <v>628.49</v>
      </c>
      <c r="N2709" s="17" t="s">
        <v>437</v>
      </c>
      <c r="O2709">
        <v>4041</v>
      </c>
      <c r="P2709" s="17" t="s">
        <v>438</v>
      </c>
      <c r="Q2709">
        <v>0</v>
      </c>
      <c r="R2709" s="17" t="s">
        <v>439</v>
      </c>
      <c r="S2709" s="17" t="s">
        <v>440</v>
      </c>
      <c r="T2709" s="17" t="s">
        <v>438</v>
      </c>
      <c r="U2709">
        <v>0</v>
      </c>
      <c r="V2709">
        <v>0</v>
      </c>
      <c r="W2709" s="17" t="s">
        <v>6229</v>
      </c>
      <c r="X2709" s="17" t="s">
        <v>465</v>
      </c>
      <c r="Y2709">
        <v>1</v>
      </c>
      <c r="Z2709" s="17" t="s">
        <v>443</v>
      </c>
      <c r="AA2709" s="17" t="s">
        <v>443</v>
      </c>
      <c r="AB2709" s="17" t="s">
        <v>444</v>
      </c>
      <c r="AC2709">
        <v>0</v>
      </c>
      <c r="AD2709">
        <v>0</v>
      </c>
      <c r="AE2709">
        <v>0</v>
      </c>
      <c r="AF2709">
        <v>2022</v>
      </c>
      <c r="AG2709" s="1">
        <v>44562</v>
      </c>
      <c r="AH2709" s="1">
        <v>44773</v>
      </c>
      <c r="AI2709" s="1">
        <v>44785</v>
      </c>
      <c r="AJ2709" s="17" t="s">
        <v>34</v>
      </c>
      <c r="AK2709" s="17" t="s">
        <v>35</v>
      </c>
      <c r="AL2709" s="17" t="s">
        <v>10388</v>
      </c>
      <c r="AM2709" s="17">
        <f>MONTH(EMPENHO[[#This Row],[data_empenho]])</f>
        <v>4</v>
      </c>
    </row>
    <row r="2710" spans="1:39" x14ac:dyDescent="0.25">
      <c r="A2710">
        <v>6</v>
      </c>
      <c r="B2710">
        <v>603</v>
      </c>
      <c r="C2710">
        <v>26</v>
      </c>
      <c r="D2710">
        <v>782</v>
      </c>
      <c r="E2710">
        <v>17</v>
      </c>
      <c r="F2710">
        <v>0</v>
      </c>
      <c r="G2710">
        <v>2073</v>
      </c>
      <c r="H2710" s="17" t="s">
        <v>698</v>
      </c>
      <c r="I2710">
        <v>1</v>
      </c>
      <c r="J2710">
        <v>0</v>
      </c>
      <c r="K2710" s="17" t="s">
        <v>6230</v>
      </c>
      <c r="L2710" s="1">
        <v>44664</v>
      </c>
      <c r="M2710">
        <v>217.63</v>
      </c>
      <c r="N2710" s="17" t="s">
        <v>437</v>
      </c>
      <c r="O2710">
        <v>4041</v>
      </c>
      <c r="P2710" s="17" t="s">
        <v>438</v>
      </c>
      <c r="Q2710">
        <v>0</v>
      </c>
      <c r="R2710" s="17" t="s">
        <v>439</v>
      </c>
      <c r="S2710" s="17" t="s">
        <v>440</v>
      </c>
      <c r="T2710" s="17" t="s">
        <v>438</v>
      </c>
      <c r="U2710">
        <v>0</v>
      </c>
      <c r="V2710">
        <v>0</v>
      </c>
      <c r="W2710" s="17" t="s">
        <v>6231</v>
      </c>
      <c r="X2710" s="17" t="s">
        <v>465</v>
      </c>
      <c r="Y2710">
        <v>1</v>
      </c>
      <c r="Z2710" s="17" t="s">
        <v>443</v>
      </c>
      <c r="AA2710" s="17" t="s">
        <v>443</v>
      </c>
      <c r="AB2710" s="17" t="s">
        <v>444</v>
      </c>
      <c r="AC2710">
        <v>0</v>
      </c>
      <c r="AD2710">
        <v>0</v>
      </c>
      <c r="AE2710">
        <v>0</v>
      </c>
      <c r="AF2710">
        <v>2022</v>
      </c>
      <c r="AG2710" s="1">
        <v>44562</v>
      </c>
      <c r="AH2710" s="1">
        <v>44773</v>
      </c>
      <c r="AI2710" s="1">
        <v>44785</v>
      </c>
      <c r="AJ2710" s="17" t="s">
        <v>34</v>
      </c>
      <c r="AK2710" s="17" t="s">
        <v>35</v>
      </c>
      <c r="AL2710" s="17" t="s">
        <v>10388</v>
      </c>
      <c r="AM2710" s="17">
        <f>MONTH(EMPENHO[[#This Row],[data_empenho]])</f>
        <v>4</v>
      </c>
    </row>
    <row r="2711" spans="1:39" x14ac:dyDescent="0.25">
      <c r="A2711">
        <v>6</v>
      </c>
      <c r="B2711">
        <v>603</v>
      </c>
      <c r="C2711">
        <v>26</v>
      </c>
      <c r="D2711">
        <v>782</v>
      </c>
      <c r="E2711">
        <v>17</v>
      </c>
      <c r="F2711">
        <v>0</v>
      </c>
      <c r="G2711">
        <v>2073</v>
      </c>
      <c r="H2711" s="17" t="s">
        <v>698</v>
      </c>
      <c r="I2711">
        <v>1</v>
      </c>
      <c r="J2711">
        <v>0</v>
      </c>
      <c r="K2711" s="17" t="s">
        <v>6232</v>
      </c>
      <c r="L2711" s="1">
        <v>44664</v>
      </c>
      <c r="M2711">
        <v>369.83</v>
      </c>
      <c r="N2711" s="17" t="s">
        <v>437</v>
      </c>
      <c r="O2711">
        <v>4041</v>
      </c>
      <c r="P2711" s="17" t="s">
        <v>438</v>
      </c>
      <c r="Q2711">
        <v>0</v>
      </c>
      <c r="R2711" s="17" t="s">
        <v>439</v>
      </c>
      <c r="S2711" s="17" t="s">
        <v>440</v>
      </c>
      <c r="T2711" s="17" t="s">
        <v>438</v>
      </c>
      <c r="U2711">
        <v>0</v>
      </c>
      <c r="V2711">
        <v>0</v>
      </c>
      <c r="W2711" s="17" t="s">
        <v>6233</v>
      </c>
      <c r="X2711" s="17" t="s">
        <v>465</v>
      </c>
      <c r="Y2711">
        <v>1</v>
      </c>
      <c r="Z2711" s="17" t="s">
        <v>443</v>
      </c>
      <c r="AA2711" s="17" t="s">
        <v>443</v>
      </c>
      <c r="AB2711" s="17" t="s">
        <v>444</v>
      </c>
      <c r="AC2711">
        <v>0</v>
      </c>
      <c r="AD2711">
        <v>0</v>
      </c>
      <c r="AE2711">
        <v>0</v>
      </c>
      <c r="AF2711">
        <v>2022</v>
      </c>
      <c r="AG2711" s="1">
        <v>44562</v>
      </c>
      <c r="AH2711" s="1">
        <v>44773</v>
      </c>
      <c r="AI2711" s="1">
        <v>44785</v>
      </c>
      <c r="AJ2711" s="17" t="s">
        <v>34</v>
      </c>
      <c r="AK2711" s="17" t="s">
        <v>35</v>
      </c>
      <c r="AL2711" s="17" t="s">
        <v>10388</v>
      </c>
      <c r="AM2711" s="17">
        <f>MONTH(EMPENHO[[#This Row],[data_empenho]])</f>
        <v>4</v>
      </c>
    </row>
    <row r="2712" spans="1:39" x14ac:dyDescent="0.25">
      <c r="A2712">
        <v>6</v>
      </c>
      <c r="B2712">
        <v>603</v>
      </c>
      <c r="C2712">
        <v>26</v>
      </c>
      <c r="D2712">
        <v>782</v>
      </c>
      <c r="E2712">
        <v>17</v>
      </c>
      <c r="F2712">
        <v>0</v>
      </c>
      <c r="G2712">
        <v>2073</v>
      </c>
      <c r="H2712" s="17" t="s">
        <v>698</v>
      </c>
      <c r="I2712">
        <v>1</v>
      </c>
      <c r="J2712">
        <v>0</v>
      </c>
      <c r="K2712" s="17" t="s">
        <v>6234</v>
      </c>
      <c r="L2712" s="1">
        <v>44664</v>
      </c>
      <c r="M2712">
        <v>253</v>
      </c>
      <c r="N2712" s="17" t="s">
        <v>437</v>
      </c>
      <c r="O2712">
        <v>4298</v>
      </c>
      <c r="P2712" s="17" t="s">
        <v>438</v>
      </c>
      <c r="Q2712">
        <v>0</v>
      </c>
      <c r="R2712" s="17" t="s">
        <v>439</v>
      </c>
      <c r="S2712" s="17" t="s">
        <v>440</v>
      </c>
      <c r="T2712" s="17" t="s">
        <v>438</v>
      </c>
      <c r="U2712">
        <v>0</v>
      </c>
      <c r="V2712">
        <v>0</v>
      </c>
      <c r="W2712" s="17" t="s">
        <v>6235</v>
      </c>
      <c r="X2712" s="17" t="s">
        <v>465</v>
      </c>
      <c r="Y2712">
        <v>1</v>
      </c>
      <c r="Z2712" s="17" t="s">
        <v>443</v>
      </c>
      <c r="AA2712" s="17" t="s">
        <v>443</v>
      </c>
      <c r="AB2712" s="17" t="s">
        <v>444</v>
      </c>
      <c r="AC2712">
        <v>0</v>
      </c>
      <c r="AD2712">
        <v>0</v>
      </c>
      <c r="AE2712">
        <v>0</v>
      </c>
      <c r="AF2712">
        <v>2022</v>
      </c>
      <c r="AG2712" s="1">
        <v>44562</v>
      </c>
      <c r="AH2712" s="1">
        <v>44773</v>
      </c>
      <c r="AI2712" s="1">
        <v>44785</v>
      </c>
      <c r="AJ2712" s="17" t="s">
        <v>34</v>
      </c>
      <c r="AK2712" s="17" t="s">
        <v>35</v>
      </c>
      <c r="AL2712" s="17" t="s">
        <v>10388</v>
      </c>
      <c r="AM2712" s="17">
        <f>MONTH(EMPENHO[[#This Row],[data_empenho]])</f>
        <v>4</v>
      </c>
    </row>
    <row r="2713" spans="1:39" x14ac:dyDescent="0.25">
      <c r="A2713">
        <v>6</v>
      </c>
      <c r="B2713">
        <v>603</v>
      </c>
      <c r="C2713">
        <v>26</v>
      </c>
      <c r="D2713">
        <v>782</v>
      </c>
      <c r="E2713">
        <v>17</v>
      </c>
      <c r="F2713">
        <v>0</v>
      </c>
      <c r="G2713">
        <v>2073</v>
      </c>
      <c r="H2713" s="17" t="s">
        <v>698</v>
      </c>
      <c r="I2713">
        <v>1</v>
      </c>
      <c r="J2713">
        <v>0</v>
      </c>
      <c r="K2713" s="17" t="s">
        <v>6236</v>
      </c>
      <c r="L2713" s="1">
        <v>44664</v>
      </c>
      <c r="M2713">
        <v>14.7</v>
      </c>
      <c r="N2713" s="17" t="s">
        <v>437</v>
      </c>
      <c r="O2713">
        <v>4041</v>
      </c>
      <c r="P2713" s="17" t="s">
        <v>438</v>
      </c>
      <c r="Q2713">
        <v>0</v>
      </c>
      <c r="R2713" s="17" t="s">
        <v>439</v>
      </c>
      <c r="S2713" s="17" t="s">
        <v>440</v>
      </c>
      <c r="T2713" s="17" t="s">
        <v>438</v>
      </c>
      <c r="U2713">
        <v>0</v>
      </c>
      <c r="V2713">
        <v>0</v>
      </c>
      <c r="W2713" s="17" t="s">
        <v>6237</v>
      </c>
      <c r="X2713" s="17" t="s">
        <v>465</v>
      </c>
      <c r="Y2713">
        <v>1</v>
      </c>
      <c r="Z2713" s="17" t="s">
        <v>443</v>
      </c>
      <c r="AA2713" s="17" t="s">
        <v>443</v>
      </c>
      <c r="AB2713" s="17" t="s">
        <v>444</v>
      </c>
      <c r="AC2713">
        <v>0</v>
      </c>
      <c r="AD2713">
        <v>0</v>
      </c>
      <c r="AE2713">
        <v>0</v>
      </c>
      <c r="AF2713">
        <v>2022</v>
      </c>
      <c r="AG2713" s="1">
        <v>44562</v>
      </c>
      <c r="AH2713" s="1">
        <v>44773</v>
      </c>
      <c r="AI2713" s="1">
        <v>44785</v>
      </c>
      <c r="AJ2713" s="17" t="s">
        <v>34</v>
      </c>
      <c r="AK2713" s="17" t="s">
        <v>35</v>
      </c>
      <c r="AL2713" s="17" t="s">
        <v>10388</v>
      </c>
      <c r="AM2713" s="17">
        <f>MONTH(EMPENHO[[#This Row],[data_empenho]])</f>
        <v>4</v>
      </c>
    </row>
    <row r="2714" spans="1:39" x14ac:dyDescent="0.25">
      <c r="A2714">
        <v>7</v>
      </c>
      <c r="B2714">
        <v>702</v>
      </c>
      <c r="C2714">
        <v>15</v>
      </c>
      <c r="D2714">
        <v>451</v>
      </c>
      <c r="E2714">
        <v>17</v>
      </c>
      <c r="F2714">
        <v>0</v>
      </c>
      <c r="G2714">
        <v>2002</v>
      </c>
      <c r="H2714" s="17" t="s">
        <v>776</v>
      </c>
      <c r="I2714">
        <v>1</v>
      </c>
      <c r="J2714">
        <v>0</v>
      </c>
      <c r="K2714" s="17" t="s">
        <v>6238</v>
      </c>
      <c r="L2714" s="1">
        <v>44664</v>
      </c>
      <c r="M2714">
        <v>988</v>
      </c>
      <c r="N2714" s="17" t="s">
        <v>437</v>
      </c>
      <c r="O2714">
        <v>1744</v>
      </c>
      <c r="P2714" s="17" t="s">
        <v>438</v>
      </c>
      <c r="Q2714">
        <v>0</v>
      </c>
      <c r="R2714" s="17" t="s">
        <v>439</v>
      </c>
      <c r="S2714" s="17" t="s">
        <v>440</v>
      </c>
      <c r="T2714" s="17" t="s">
        <v>438</v>
      </c>
      <c r="U2714">
        <v>68</v>
      </c>
      <c r="V2714">
        <v>2022</v>
      </c>
      <c r="W2714" s="17" t="s">
        <v>6239</v>
      </c>
      <c r="X2714" s="17" t="s">
        <v>465</v>
      </c>
      <c r="Y2714">
        <v>1</v>
      </c>
      <c r="Z2714" s="17" t="s">
        <v>443</v>
      </c>
      <c r="AA2714" s="17" t="s">
        <v>443</v>
      </c>
      <c r="AB2714" s="17" t="s">
        <v>444</v>
      </c>
      <c r="AC2714">
        <v>0</v>
      </c>
      <c r="AD2714">
        <v>0</v>
      </c>
      <c r="AE2714">
        <v>0</v>
      </c>
      <c r="AF2714">
        <v>2022</v>
      </c>
      <c r="AG2714" s="1">
        <v>44562</v>
      </c>
      <c r="AH2714" s="1">
        <v>44773</v>
      </c>
      <c r="AI2714" s="1">
        <v>44785</v>
      </c>
      <c r="AJ2714" s="17" t="s">
        <v>34</v>
      </c>
      <c r="AK2714" s="17" t="s">
        <v>35</v>
      </c>
      <c r="AL2714" s="17" t="s">
        <v>10388</v>
      </c>
      <c r="AM2714" s="17">
        <f>MONTH(EMPENHO[[#This Row],[data_empenho]])</f>
        <v>4</v>
      </c>
    </row>
    <row r="2715" spans="1:39" x14ac:dyDescent="0.25">
      <c r="A2715">
        <v>7</v>
      </c>
      <c r="B2715">
        <v>702</v>
      </c>
      <c r="C2715">
        <v>15</v>
      </c>
      <c r="D2715">
        <v>451</v>
      </c>
      <c r="E2715">
        <v>17</v>
      </c>
      <c r="F2715">
        <v>0</v>
      </c>
      <c r="G2715">
        <v>2002</v>
      </c>
      <c r="H2715" s="17" t="s">
        <v>776</v>
      </c>
      <c r="I2715">
        <v>1</v>
      </c>
      <c r="J2715">
        <v>0</v>
      </c>
      <c r="K2715" s="17" t="s">
        <v>6240</v>
      </c>
      <c r="L2715" s="1">
        <v>44664</v>
      </c>
      <c r="M2715">
        <v>458</v>
      </c>
      <c r="N2715" s="17" t="s">
        <v>437</v>
      </c>
      <c r="O2715">
        <v>4628</v>
      </c>
      <c r="P2715" s="17" t="s">
        <v>438</v>
      </c>
      <c r="Q2715">
        <v>0</v>
      </c>
      <c r="R2715" s="17" t="s">
        <v>439</v>
      </c>
      <c r="S2715" s="17" t="s">
        <v>440</v>
      </c>
      <c r="T2715" s="17" t="s">
        <v>438</v>
      </c>
      <c r="U2715">
        <v>68</v>
      </c>
      <c r="V2715">
        <v>2022</v>
      </c>
      <c r="W2715" s="17" t="s">
        <v>6241</v>
      </c>
      <c r="X2715" s="17" t="s">
        <v>465</v>
      </c>
      <c r="Y2715">
        <v>1</v>
      </c>
      <c r="Z2715" s="17" t="s">
        <v>443</v>
      </c>
      <c r="AA2715" s="17" t="s">
        <v>443</v>
      </c>
      <c r="AB2715" s="17" t="s">
        <v>444</v>
      </c>
      <c r="AC2715">
        <v>0</v>
      </c>
      <c r="AD2715">
        <v>0</v>
      </c>
      <c r="AE2715">
        <v>0</v>
      </c>
      <c r="AF2715">
        <v>2022</v>
      </c>
      <c r="AG2715" s="1">
        <v>44562</v>
      </c>
      <c r="AH2715" s="1">
        <v>44773</v>
      </c>
      <c r="AI2715" s="1">
        <v>44785</v>
      </c>
      <c r="AJ2715" s="17" t="s">
        <v>34</v>
      </c>
      <c r="AK2715" s="17" t="s">
        <v>35</v>
      </c>
      <c r="AL2715" s="17" t="s">
        <v>10388</v>
      </c>
      <c r="AM2715" s="17">
        <f>MONTH(EMPENHO[[#This Row],[data_empenho]])</f>
        <v>4</v>
      </c>
    </row>
    <row r="2716" spans="1:39" x14ac:dyDescent="0.25">
      <c r="A2716">
        <v>5</v>
      </c>
      <c r="B2716">
        <v>503</v>
      </c>
      <c r="C2716">
        <v>13</v>
      </c>
      <c r="D2716">
        <v>392</v>
      </c>
      <c r="E2716">
        <v>3</v>
      </c>
      <c r="F2716">
        <v>0</v>
      </c>
      <c r="G2716">
        <v>2042</v>
      </c>
      <c r="H2716" s="17" t="s">
        <v>6242</v>
      </c>
      <c r="I2716">
        <v>1</v>
      </c>
      <c r="J2716">
        <v>0</v>
      </c>
      <c r="K2716" s="17" t="s">
        <v>6243</v>
      </c>
      <c r="L2716" s="1">
        <v>44664</v>
      </c>
      <c r="M2716">
        <v>1200</v>
      </c>
      <c r="N2716" s="17" t="s">
        <v>437</v>
      </c>
      <c r="O2716">
        <v>6563</v>
      </c>
      <c r="P2716" s="17" t="s">
        <v>438</v>
      </c>
      <c r="Q2716">
        <v>0</v>
      </c>
      <c r="R2716" s="17" t="s">
        <v>439</v>
      </c>
      <c r="S2716" s="17" t="s">
        <v>440</v>
      </c>
      <c r="T2716" s="17" t="s">
        <v>438</v>
      </c>
      <c r="U2716">
        <v>72</v>
      </c>
      <c r="V2716">
        <v>2022</v>
      </c>
      <c r="W2716" s="17" t="s">
        <v>6244</v>
      </c>
      <c r="X2716" s="17" t="s">
        <v>465</v>
      </c>
      <c r="Y2716">
        <v>1</v>
      </c>
      <c r="Z2716" s="17" t="s">
        <v>443</v>
      </c>
      <c r="AA2716" s="17" t="s">
        <v>443</v>
      </c>
      <c r="AB2716" s="17" t="s">
        <v>444</v>
      </c>
      <c r="AC2716">
        <v>0</v>
      </c>
      <c r="AD2716">
        <v>0</v>
      </c>
      <c r="AE2716">
        <v>0</v>
      </c>
      <c r="AF2716">
        <v>2022</v>
      </c>
      <c r="AG2716" s="1">
        <v>44562</v>
      </c>
      <c r="AH2716" s="1">
        <v>44773</v>
      </c>
      <c r="AI2716" s="1">
        <v>44785</v>
      </c>
      <c r="AJ2716" s="17" t="s">
        <v>34</v>
      </c>
      <c r="AK2716" s="17" t="s">
        <v>35</v>
      </c>
      <c r="AL2716" s="17" t="s">
        <v>10388</v>
      </c>
      <c r="AM2716" s="17">
        <f>MONTH(EMPENHO[[#This Row],[data_empenho]])</f>
        <v>4</v>
      </c>
    </row>
    <row r="2717" spans="1:39" x14ac:dyDescent="0.25">
      <c r="A2717">
        <v>5</v>
      </c>
      <c r="B2717">
        <v>502</v>
      </c>
      <c r="C2717">
        <v>12</v>
      </c>
      <c r="D2717">
        <v>365</v>
      </c>
      <c r="E2717">
        <v>2</v>
      </c>
      <c r="F2717">
        <v>0</v>
      </c>
      <c r="G2717">
        <v>2033</v>
      </c>
      <c r="H2717" s="17" t="s">
        <v>6242</v>
      </c>
      <c r="I2717">
        <v>20</v>
      </c>
      <c r="J2717">
        <v>0</v>
      </c>
      <c r="K2717" s="17" t="s">
        <v>6245</v>
      </c>
      <c r="L2717" s="1">
        <v>44664</v>
      </c>
      <c r="M2717">
        <v>2000</v>
      </c>
      <c r="N2717" s="17" t="s">
        <v>437</v>
      </c>
      <c r="O2717">
        <v>8450</v>
      </c>
      <c r="P2717" s="17" t="s">
        <v>438</v>
      </c>
      <c r="Q2717">
        <v>0</v>
      </c>
      <c r="R2717" s="17" t="s">
        <v>439</v>
      </c>
      <c r="S2717" s="17" t="s">
        <v>440</v>
      </c>
      <c r="T2717" s="17" t="s">
        <v>438</v>
      </c>
      <c r="U2717">
        <v>65</v>
      </c>
      <c r="V2717">
        <v>2022</v>
      </c>
      <c r="W2717" s="17" t="s">
        <v>6246</v>
      </c>
      <c r="X2717" s="17" t="s">
        <v>465</v>
      </c>
      <c r="Y2717">
        <v>1</v>
      </c>
      <c r="Z2717" s="17" t="s">
        <v>443</v>
      </c>
      <c r="AA2717" s="17" t="s">
        <v>443</v>
      </c>
      <c r="AB2717" s="17" t="s">
        <v>444</v>
      </c>
      <c r="AC2717">
        <v>0</v>
      </c>
      <c r="AD2717">
        <v>0</v>
      </c>
      <c r="AE2717">
        <v>0</v>
      </c>
      <c r="AF2717">
        <v>2022</v>
      </c>
      <c r="AG2717" s="1">
        <v>44562</v>
      </c>
      <c r="AH2717" s="1">
        <v>44773</v>
      </c>
      <c r="AI2717" s="1">
        <v>44785</v>
      </c>
      <c r="AJ2717" s="17" t="s">
        <v>34</v>
      </c>
      <c r="AK2717" s="17" t="s">
        <v>35</v>
      </c>
      <c r="AL2717" s="17" t="s">
        <v>10388</v>
      </c>
      <c r="AM2717" s="17">
        <f>MONTH(EMPENHO[[#This Row],[data_empenho]])</f>
        <v>4</v>
      </c>
    </row>
    <row r="2718" spans="1:39" x14ac:dyDescent="0.25">
      <c r="A2718">
        <v>5</v>
      </c>
      <c r="B2718">
        <v>502</v>
      </c>
      <c r="C2718">
        <v>12</v>
      </c>
      <c r="D2718">
        <v>361</v>
      </c>
      <c r="E2718">
        <v>2</v>
      </c>
      <c r="F2718">
        <v>0</v>
      </c>
      <c r="G2718">
        <v>2031</v>
      </c>
      <c r="H2718" s="17" t="s">
        <v>6242</v>
      </c>
      <c r="I2718">
        <v>1014</v>
      </c>
      <c r="J2718">
        <v>0</v>
      </c>
      <c r="K2718" s="17" t="s">
        <v>6247</v>
      </c>
      <c r="L2718" s="1">
        <v>44664</v>
      </c>
      <c r="M2718">
        <v>2000</v>
      </c>
      <c r="N2718" s="17" t="s">
        <v>437</v>
      </c>
      <c r="O2718">
        <v>8450</v>
      </c>
      <c r="P2718" s="17" t="s">
        <v>438</v>
      </c>
      <c r="Q2718">
        <v>0</v>
      </c>
      <c r="R2718" s="17" t="s">
        <v>439</v>
      </c>
      <c r="S2718" s="17" t="s">
        <v>440</v>
      </c>
      <c r="T2718" s="17" t="s">
        <v>438</v>
      </c>
      <c r="U2718">
        <v>65</v>
      </c>
      <c r="V2718">
        <v>2022</v>
      </c>
      <c r="W2718" s="17" t="s">
        <v>6248</v>
      </c>
      <c r="X2718" s="17" t="s">
        <v>465</v>
      </c>
      <c r="Y2718">
        <v>1</v>
      </c>
      <c r="Z2718" s="17" t="s">
        <v>443</v>
      </c>
      <c r="AA2718" s="17" t="s">
        <v>443</v>
      </c>
      <c r="AB2718" s="17" t="s">
        <v>444</v>
      </c>
      <c r="AC2718">
        <v>0</v>
      </c>
      <c r="AD2718">
        <v>0</v>
      </c>
      <c r="AE2718">
        <v>0</v>
      </c>
      <c r="AF2718">
        <v>2022</v>
      </c>
      <c r="AG2718" s="1">
        <v>44562</v>
      </c>
      <c r="AH2718" s="1">
        <v>44773</v>
      </c>
      <c r="AI2718" s="1">
        <v>44785</v>
      </c>
      <c r="AJ2718" s="17" t="s">
        <v>34</v>
      </c>
      <c r="AK2718" s="17" t="s">
        <v>35</v>
      </c>
      <c r="AL2718" s="17" t="s">
        <v>10388</v>
      </c>
      <c r="AM2718" s="17">
        <f>MONTH(EMPENHO[[#This Row],[data_empenho]])</f>
        <v>4</v>
      </c>
    </row>
    <row r="2719" spans="1:39" x14ac:dyDescent="0.25">
      <c r="A2719">
        <v>5</v>
      </c>
      <c r="B2719">
        <v>503</v>
      </c>
      <c r="C2719">
        <v>13</v>
      </c>
      <c r="D2719">
        <v>392</v>
      </c>
      <c r="E2719">
        <v>3</v>
      </c>
      <c r="F2719">
        <v>0</v>
      </c>
      <c r="G2719">
        <v>2042</v>
      </c>
      <c r="H2719" s="17" t="s">
        <v>921</v>
      </c>
      <c r="I2719">
        <v>1</v>
      </c>
      <c r="J2719">
        <v>0</v>
      </c>
      <c r="K2719" s="17" t="s">
        <v>6249</v>
      </c>
      <c r="L2719" s="1">
        <v>44664</v>
      </c>
      <c r="M2719">
        <v>550</v>
      </c>
      <c r="N2719" s="17" t="s">
        <v>437</v>
      </c>
      <c r="O2719">
        <v>6610</v>
      </c>
      <c r="P2719" s="17" t="s">
        <v>438</v>
      </c>
      <c r="Q2719">
        <v>0</v>
      </c>
      <c r="R2719" s="17" t="s">
        <v>439</v>
      </c>
      <c r="S2719" s="17" t="s">
        <v>440</v>
      </c>
      <c r="T2719" s="17" t="s">
        <v>438</v>
      </c>
      <c r="U2719">
        <v>70</v>
      </c>
      <c r="V2719">
        <v>2022</v>
      </c>
      <c r="W2719" s="17" t="s">
        <v>6250</v>
      </c>
      <c r="X2719" s="17" t="s">
        <v>465</v>
      </c>
      <c r="Y2719">
        <v>1</v>
      </c>
      <c r="Z2719" s="17" t="s">
        <v>443</v>
      </c>
      <c r="AA2719" s="17" t="s">
        <v>443</v>
      </c>
      <c r="AB2719" s="17" t="s">
        <v>444</v>
      </c>
      <c r="AC2719">
        <v>0</v>
      </c>
      <c r="AD2719">
        <v>0</v>
      </c>
      <c r="AE2719">
        <v>0</v>
      </c>
      <c r="AF2719">
        <v>2022</v>
      </c>
      <c r="AG2719" s="1">
        <v>44562</v>
      </c>
      <c r="AH2719" s="1">
        <v>44773</v>
      </c>
      <c r="AI2719" s="1">
        <v>44785</v>
      </c>
      <c r="AJ2719" s="17" t="s">
        <v>34</v>
      </c>
      <c r="AK2719" s="17" t="s">
        <v>35</v>
      </c>
      <c r="AL2719" s="17" t="s">
        <v>10388</v>
      </c>
      <c r="AM2719" s="17">
        <f>MONTH(EMPENHO[[#This Row],[data_empenho]])</f>
        <v>4</v>
      </c>
    </row>
    <row r="2720" spans="1:39" x14ac:dyDescent="0.25">
      <c r="A2720">
        <v>8</v>
      </c>
      <c r="B2720">
        <v>801</v>
      </c>
      <c r="C2720">
        <v>10</v>
      </c>
      <c r="D2720">
        <v>301</v>
      </c>
      <c r="E2720">
        <v>6</v>
      </c>
      <c r="F2720">
        <v>0</v>
      </c>
      <c r="G2720">
        <v>2105</v>
      </c>
      <c r="H2720" s="17" t="s">
        <v>828</v>
      </c>
      <c r="I2720">
        <v>40</v>
      </c>
      <c r="J2720">
        <v>0</v>
      </c>
      <c r="K2720" s="17" t="s">
        <v>6251</v>
      </c>
      <c r="L2720" s="1">
        <v>44664</v>
      </c>
      <c r="M2720">
        <v>954.58</v>
      </c>
      <c r="N2720" s="17" t="s">
        <v>437</v>
      </c>
      <c r="O2720">
        <v>5134</v>
      </c>
      <c r="P2720" s="17" t="s">
        <v>438</v>
      </c>
      <c r="Q2720">
        <v>0</v>
      </c>
      <c r="R2720" s="17" t="s">
        <v>584</v>
      </c>
      <c r="S2720" s="17" t="s">
        <v>440</v>
      </c>
      <c r="T2720" s="17" t="s">
        <v>438</v>
      </c>
      <c r="U2720">
        <v>11</v>
      </c>
      <c r="V2720">
        <v>2022</v>
      </c>
      <c r="W2720" s="17" t="s">
        <v>6252</v>
      </c>
      <c r="X2720" s="17" t="s">
        <v>586</v>
      </c>
      <c r="Y2720">
        <v>1</v>
      </c>
      <c r="Z2720" s="17" t="s">
        <v>443</v>
      </c>
      <c r="AA2720" s="17" t="s">
        <v>443</v>
      </c>
      <c r="AB2720" s="17" t="s">
        <v>444</v>
      </c>
      <c r="AC2720">
        <v>0</v>
      </c>
      <c r="AD2720">
        <v>0</v>
      </c>
      <c r="AE2720">
        <v>0</v>
      </c>
      <c r="AF2720">
        <v>2022</v>
      </c>
      <c r="AG2720" s="1">
        <v>44562</v>
      </c>
      <c r="AH2720" s="1">
        <v>44773</v>
      </c>
      <c r="AI2720" s="1">
        <v>44785</v>
      </c>
      <c r="AJ2720" s="17" t="s">
        <v>34</v>
      </c>
      <c r="AK2720" s="17" t="s">
        <v>35</v>
      </c>
      <c r="AL2720" s="17" t="s">
        <v>10388</v>
      </c>
      <c r="AM2720" s="17">
        <f>MONTH(EMPENHO[[#This Row],[data_empenho]])</f>
        <v>4</v>
      </c>
    </row>
    <row r="2721" spans="1:39" x14ac:dyDescent="0.25">
      <c r="A2721">
        <v>8</v>
      </c>
      <c r="B2721">
        <v>801</v>
      </c>
      <c r="C2721">
        <v>10</v>
      </c>
      <c r="D2721">
        <v>301</v>
      </c>
      <c r="E2721">
        <v>6</v>
      </c>
      <c r="F2721">
        <v>0</v>
      </c>
      <c r="G2721">
        <v>2105</v>
      </c>
      <c r="H2721" s="17" t="s">
        <v>860</v>
      </c>
      <c r="I2721">
        <v>40</v>
      </c>
      <c r="J2721">
        <v>0</v>
      </c>
      <c r="K2721" s="17" t="s">
        <v>6253</v>
      </c>
      <c r="L2721" s="1">
        <v>44664</v>
      </c>
      <c r="M2721">
        <v>248.4</v>
      </c>
      <c r="N2721" s="17" t="s">
        <v>437</v>
      </c>
      <c r="O2721">
        <v>5134</v>
      </c>
      <c r="P2721" s="17" t="s">
        <v>438</v>
      </c>
      <c r="Q2721">
        <v>0</v>
      </c>
      <c r="R2721" s="17" t="s">
        <v>584</v>
      </c>
      <c r="S2721" s="17" t="s">
        <v>440</v>
      </c>
      <c r="T2721" s="17" t="s">
        <v>438</v>
      </c>
      <c r="U2721">
        <v>11</v>
      </c>
      <c r="V2721">
        <v>2022</v>
      </c>
      <c r="W2721" s="17" t="s">
        <v>6254</v>
      </c>
      <c r="X2721" s="17" t="s">
        <v>586</v>
      </c>
      <c r="Y2721">
        <v>1</v>
      </c>
      <c r="Z2721" s="17" t="s">
        <v>443</v>
      </c>
      <c r="AA2721" s="17" t="s">
        <v>443</v>
      </c>
      <c r="AB2721" s="17" t="s">
        <v>444</v>
      </c>
      <c r="AC2721">
        <v>0</v>
      </c>
      <c r="AD2721">
        <v>0</v>
      </c>
      <c r="AE2721">
        <v>0</v>
      </c>
      <c r="AF2721">
        <v>2022</v>
      </c>
      <c r="AG2721" s="1">
        <v>44562</v>
      </c>
      <c r="AH2721" s="1">
        <v>44773</v>
      </c>
      <c r="AI2721" s="1">
        <v>44785</v>
      </c>
      <c r="AJ2721" s="17" t="s">
        <v>34</v>
      </c>
      <c r="AK2721" s="17" t="s">
        <v>35</v>
      </c>
      <c r="AL2721" s="17" t="s">
        <v>10388</v>
      </c>
      <c r="AM2721" s="17">
        <f>MONTH(EMPENHO[[#This Row],[data_empenho]])</f>
        <v>4</v>
      </c>
    </row>
    <row r="2722" spans="1:39" x14ac:dyDescent="0.25">
      <c r="A2722">
        <v>8</v>
      </c>
      <c r="B2722">
        <v>802</v>
      </c>
      <c r="C2722">
        <v>10</v>
      </c>
      <c r="D2722">
        <v>301</v>
      </c>
      <c r="E2722">
        <v>6</v>
      </c>
      <c r="F2722">
        <v>0</v>
      </c>
      <c r="G2722">
        <v>2124</v>
      </c>
      <c r="H2722" s="17" t="s">
        <v>2107</v>
      </c>
      <c r="I2722">
        <v>1</v>
      </c>
      <c r="J2722">
        <v>0</v>
      </c>
      <c r="K2722" s="17" t="s">
        <v>6255</v>
      </c>
      <c r="L2722" s="1">
        <v>44664</v>
      </c>
      <c r="M2722">
        <v>40</v>
      </c>
      <c r="N2722" s="17" t="s">
        <v>437</v>
      </c>
      <c r="O2722">
        <v>5208</v>
      </c>
      <c r="P2722" s="17" t="s">
        <v>438</v>
      </c>
      <c r="Q2722">
        <v>0</v>
      </c>
      <c r="R2722" s="17" t="s">
        <v>439</v>
      </c>
      <c r="S2722" s="17" t="s">
        <v>440</v>
      </c>
      <c r="T2722" s="17" t="s">
        <v>438</v>
      </c>
      <c r="U2722">
        <v>67</v>
      </c>
      <c r="V2722">
        <v>2022</v>
      </c>
      <c r="W2722" s="17" t="s">
        <v>6256</v>
      </c>
      <c r="X2722" s="17" t="s">
        <v>465</v>
      </c>
      <c r="Y2722">
        <v>1</v>
      </c>
      <c r="Z2722" s="17" t="s">
        <v>443</v>
      </c>
      <c r="AA2722" s="17" t="s">
        <v>443</v>
      </c>
      <c r="AB2722" s="17" t="s">
        <v>444</v>
      </c>
      <c r="AC2722">
        <v>0</v>
      </c>
      <c r="AD2722">
        <v>0</v>
      </c>
      <c r="AE2722">
        <v>0</v>
      </c>
      <c r="AF2722">
        <v>2022</v>
      </c>
      <c r="AG2722" s="1">
        <v>44562</v>
      </c>
      <c r="AH2722" s="1">
        <v>44773</v>
      </c>
      <c r="AI2722" s="1">
        <v>44785</v>
      </c>
      <c r="AJ2722" s="17" t="s">
        <v>34</v>
      </c>
      <c r="AK2722" s="17" t="s">
        <v>35</v>
      </c>
      <c r="AL2722" s="17" t="s">
        <v>10388</v>
      </c>
      <c r="AM2722" s="17">
        <f>MONTH(EMPENHO[[#This Row],[data_empenho]])</f>
        <v>4</v>
      </c>
    </row>
    <row r="2723" spans="1:39" x14ac:dyDescent="0.25">
      <c r="A2723">
        <v>2</v>
      </c>
      <c r="B2723">
        <v>203</v>
      </c>
      <c r="C2723">
        <v>4</v>
      </c>
      <c r="D2723">
        <v>122</v>
      </c>
      <c r="E2723">
        <v>1</v>
      </c>
      <c r="F2723">
        <v>0</v>
      </c>
      <c r="G2723">
        <v>2081</v>
      </c>
      <c r="H2723" s="17" t="s">
        <v>682</v>
      </c>
      <c r="I2723">
        <v>1</v>
      </c>
      <c r="J2723">
        <v>0</v>
      </c>
      <c r="K2723" s="17" t="s">
        <v>6257</v>
      </c>
      <c r="L2723" s="1">
        <v>44664</v>
      </c>
      <c r="M2723">
        <v>20</v>
      </c>
      <c r="N2723" s="17" t="s">
        <v>437</v>
      </c>
      <c r="O2723">
        <v>1744</v>
      </c>
      <c r="P2723" s="17" t="s">
        <v>438</v>
      </c>
      <c r="Q2723">
        <v>0</v>
      </c>
      <c r="R2723" s="17" t="s">
        <v>439</v>
      </c>
      <c r="S2723" s="17" t="s">
        <v>440</v>
      </c>
      <c r="T2723" s="17" t="s">
        <v>438</v>
      </c>
      <c r="U2723">
        <v>66</v>
      </c>
      <c r="V2723">
        <v>2022</v>
      </c>
      <c r="W2723" s="17" t="s">
        <v>6258</v>
      </c>
      <c r="X2723" s="17" t="s">
        <v>465</v>
      </c>
      <c r="Y2723">
        <v>1</v>
      </c>
      <c r="Z2723" s="17" t="s">
        <v>443</v>
      </c>
      <c r="AA2723" s="17" t="s">
        <v>443</v>
      </c>
      <c r="AB2723" s="17" t="s">
        <v>444</v>
      </c>
      <c r="AC2723">
        <v>0</v>
      </c>
      <c r="AD2723">
        <v>0</v>
      </c>
      <c r="AE2723">
        <v>0</v>
      </c>
      <c r="AF2723">
        <v>2022</v>
      </c>
      <c r="AG2723" s="1">
        <v>44562</v>
      </c>
      <c r="AH2723" s="1">
        <v>44773</v>
      </c>
      <c r="AI2723" s="1">
        <v>44785</v>
      </c>
      <c r="AJ2723" s="17" t="s">
        <v>34</v>
      </c>
      <c r="AK2723" s="17" t="s">
        <v>35</v>
      </c>
      <c r="AL2723" s="17" t="s">
        <v>10388</v>
      </c>
      <c r="AM2723" s="17">
        <f>MONTH(EMPENHO[[#This Row],[data_empenho]])</f>
        <v>4</v>
      </c>
    </row>
    <row r="2724" spans="1:39" x14ac:dyDescent="0.25">
      <c r="A2724">
        <v>8</v>
      </c>
      <c r="B2724">
        <v>801</v>
      </c>
      <c r="C2724">
        <v>10</v>
      </c>
      <c r="D2724">
        <v>301</v>
      </c>
      <c r="E2724">
        <v>6</v>
      </c>
      <c r="F2724">
        <v>0</v>
      </c>
      <c r="G2724">
        <v>2092</v>
      </c>
      <c r="H2724" s="17" t="s">
        <v>981</v>
      </c>
      <c r="I2724">
        <v>40</v>
      </c>
      <c r="J2724">
        <v>0</v>
      </c>
      <c r="K2724" s="17" t="s">
        <v>6259</v>
      </c>
      <c r="L2724" s="1">
        <v>44665</v>
      </c>
      <c r="M2724">
        <v>37.450000000000003</v>
      </c>
      <c r="N2724" s="17" t="s">
        <v>437</v>
      </c>
      <c r="O2724">
        <v>678</v>
      </c>
      <c r="P2724" s="17" t="s">
        <v>438</v>
      </c>
      <c r="Q2724">
        <v>0</v>
      </c>
      <c r="R2724" s="17" t="s">
        <v>480</v>
      </c>
      <c r="S2724" s="17" t="s">
        <v>653</v>
      </c>
      <c r="T2724" s="17" t="s">
        <v>438</v>
      </c>
      <c r="U2724">
        <v>19</v>
      </c>
      <c r="V2724">
        <v>2021</v>
      </c>
      <c r="W2724" s="17" t="s">
        <v>6260</v>
      </c>
      <c r="X2724" s="17" t="s">
        <v>482</v>
      </c>
      <c r="Y2724">
        <v>7</v>
      </c>
      <c r="Z2724" s="17" t="s">
        <v>443</v>
      </c>
      <c r="AA2724" s="17" t="s">
        <v>443</v>
      </c>
      <c r="AB2724" s="17" t="s">
        <v>444</v>
      </c>
      <c r="AC2724">
        <v>0</v>
      </c>
      <c r="AD2724">
        <v>0</v>
      </c>
      <c r="AE2724">
        <v>0</v>
      </c>
      <c r="AF2724">
        <v>2022</v>
      </c>
      <c r="AG2724" s="1">
        <v>44562</v>
      </c>
      <c r="AH2724" s="1">
        <v>44773</v>
      </c>
      <c r="AI2724" s="1">
        <v>44785</v>
      </c>
      <c r="AJ2724" s="17" t="s">
        <v>34</v>
      </c>
      <c r="AK2724" s="17" t="s">
        <v>35</v>
      </c>
      <c r="AL2724" s="17" t="s">
        <v>10388</v>
      </c>
      <c r="AM2724" s="17">
        <f>MONTH(EMPENHO[[#This Row],[data_empenho]])</f>
        <v>4</v>
      </c>
    </row>
    <row r="2725" spans="1:39" x14ac:dyDescent="0.25">
      <c r="A2725">
        <v>8</v>
      </c>
      <c r="B2725">
        <v>801</v>
      </c>
      <c r="C2725">
        <v>10</v>
      </c>
      <c r="D2725">
        <v>303</v>
      </c>
      <c r="E2725">
        <v>8</v>
      </c>
      <c r="F2725">
        <v>0</v>
      </c>
      <c r="G2725">
        <v>2102</v>
      </c>
      <c r="H2725" s="17" t="s">
        <v>602</v>
      </c>
      <c r="I2725">
        <v>40</v>
      </c>
      <c r="J2725">
        <v>0</v>
      </c>
      <c r="K2725" s="17" t="s">
        <v>6261</v>
      </c>
      <c r="L2725" s="1">
        <v>44665</v>
      </c>
      <c r="M2725">
        <v>2000</v>
      </c>
      <c r="N2725" s="17" t="s">
        <v>437</v>
      </c>
      <c r="O2725">
        <v>4252</v>
      </c>
      <c r="P2725" s="17" t="s">
        <v>438</v>
      </c>
      <c r="Q2725">
        <v>0</v>
      </c>
      <c r="R2725" s="17" t="s">
        <v>439</v>
      </c>
      <c r="S2725" s="17" t="s">
        <v>440</v>
      </c>
      <c r="T2725" s="17" t="s">
        <v>438</v>
      </c>
      <c r="U2725">
        <v>0</v>
      </c>
      <c r="V2725">
        <v>0</v>
      </c>
      <c r="W2725" s="17" t="s">
        <v>6262</v>
      </c>
      <c r="X2725" s="17" t="s">
        <v>465</v>
      </c>
      <c r="Y2725">
        <v>6</v>
      </c>
      <c r="Z2725" s="17" t="s">
        <v>443</v>
      </c>
      <c r="AA2725" s="17" t="s">
        <v>443</v>
      </c>
      <c r="AB2725" s="17" t="s">
        <v>444</v>
      </c>
      <c r="AC2725">
        <v>0</v>
      </c>
      <c r="AD2725">
        <v>0</v>
      </c>
      <c r="AE2725">
        <v>0</v>
      </c>
      <c r="AF2725">
        <v>2022</v>
      </c>
      <c r="AG2725" s="1">
        <v>44562</v>
      </c>
      <c r="AH2725" s="1">
        <v>44773</v>
      </c>
      <c r="AI2725" s="1">
        <v>44785</v>
      </c>
      <c r="AJ2725" s="17" t="s">
        <v>34</v>
      </c>
      <c r="AK2725" s="17" t="s">
        <v>35</v>
      </c>
      <c r="AL2725" s="17" t="s">
        <v>10388</v>
      </c>
      <c r="AM2725" s="17">
        <f>MONTH(EMPENHO[[#This Row],[data_empenho]])</f>
        <v>4</v>
      </c>
    </row>
    <row r="2726" spans="1:39" x14ac:dyDescent="0.25">
      <c r="A2726">
        <v>8</v>
      </c>
      <c r="B2726">
        <v>801</v>
      </c>
      <c r="C2726">
        <v>10</v>
      </c>
      <c r="D2726">
        <v>122</v>
      </c>
      <c r="E2726">
        <v>5</v>
      </c>
      <c r="F2726">
        <v>0</v>
      </c>
      <c r="G2726">
        <v>2084</v>
      </c>
      <c r="H2726" s="17" t="s">
        <v>962</v>
      </c>
      <c r="I2726">
        <v>40</v>
      </c>
      <c r="J2726">
        <v>0</v>
      </c>
      <c r="K2726" s="17" t="s">
        <v>6263</v>
      </c>
      <c r="L2726" s="1">
        <v>44665</v>
      </c>
      <c r="M2726">
        <v>240</v>
      </c>
      <c r="N2726" s="17" t="s">
        <v>437</v>
      </c>
      <c r="O2726">
        <v>7241</v>
      </c>
      <c r="P2726" s="17" t="s">
        <v>438</v>
      </c>
      <c r="Q2726">
        <v>0</v>
      </c>
      <c r="R2726" s="17" t="s">
        <v>480</v>
      </c>
      <c r="S2726" s="17" t="s">
        <v>653</v>
      </c>
      <c r="T2726" s="17" t="s">
        <v>438</v>
      </c>
      <c r="U2726">
        <v>20</v>
      </c>
      <c r="V2726">
        <v>2021</v>
      </c>
      <c r="W2726" s="17" t="s">
        <v>6264</v>
      </c>
      <c r="X2726" s="17" t="s">
        <v>482</v>
      </c>
      <c r="Y2726">
        <v>7</v>
      </c>
      <c r="Z2726" s="17" t="s">
        <v>443</v>
      </c>
      <c r="AA2726" s="17" t="s">
        <v>443</v>
      </c>
      <c r="AB2726" s="17" t="s">
        <v>444</v>
      </c>
      <c r="AC2726">
        <v>0</v>
      </c>
      <c r="AD2726">
        <v>0</v>
      </c>
      <c r="AE2726">
        <v>0</v>
      </c>
      <c r="AF2726">
        <v>2022</v>
      </c>
      <c r="AG2726" s="1">
        <v>44562</v>
      </c>
      <c r="AH2726" s="1">
        <v>44773</v>
      </c>
      <c r="AI2726" s="1">
        <v>44785</v>
      </c>
      <c r="AJ2726" s="17" t="s">
        <v>34</v>
      </c>
      <c r="AK2726" s="17" t="s">
        <v>35</v>
      </c>
      <c r="AL2726" s="17" t="s">
        <v>10388</v>
      </c>
      <c r="AM2726" s="17">
        <f>MONTH(EMPENHO[[#This Row],[data_empenho]])</f>
        <v>4</v>
      </c>
    </row>
    <row r="2727" spans="1:39" x14ac:dyDescent="0.25">
      <c r="A2727">
        <v>8</v>
      </c>
      <c r="B2727">
        <v>801</v>
      </c>
      <c r="C2727">
        <v>10</v>
      </c>
      <c r="D2727">
        <v>302</v>
      </c>
      <c r="E2727">
        <v>8</v>
      </c>
      <c r="F2727">
        <v>0</v>
      </c>
      <c r="G2727">
        <v>2096</v>
      </c>
      <c r="H2727" s="17" t="s">
        <v>962</v>
      </c>
      <c r="I2727">
        <v>40</v>
      </c>
      <c r="J2727">
        <v>0</v>
      </c>
      <c r="K2727" s="17" t="s">
        <v>6265</v>
      </c>
      <c r="L2727" s="1">
        <v>44665</v>
      </c>
      <c r="M2727">
        <v>87</v>
      </c>
      <c r="N2727" s="17" t="s">
        <v>437</v>
      </c>
      <c r="O2727">
        <v>7838</v>
      </c>
      <c r="P2727" s="17" t="s">
        <v>438</v>
      </c>
      <c r="Q2727">
        <v>0</v>
      </c>
      <c r="R2727" s="17" t="s">
        <v>480</v>
      </c>
      <c r="S2727" s="17" t="s">
        <v>653</v>
      </c>
      <c r="T2727" s="17" t="s">
        <v>438</v>
      </c>
      <c r="U2727">
        <v>20</v>
      </c>
      <c r="V2727">
        <v>2021</v>
      </c>
      <c r="W2727" s="17" t="s">
        <v>6266</v>
      </c>
      <c r="X2727" s="17" t="s">
        <v>482</v>
      </c>
      <c r="Y2727">
        <v>7</v>
      </c>
      <c r="Z2727" s="17" t="s">
        <v>443</v>
      </c>
      <c r="AA2727" s="17" t="s">
        <v>443</v>
      </c>
      <c r="AB2727" s="17" t="s">
        <v>444</v>
      </c>
      <c r="AC2727">
        <v>0</v>
      </c>
      <c r="AD2727">
        <v>0</v>
      </c>
      <c r="AE2727">
        <v>0</v>
      </c>
      <c r="AF2727">
        <v>2022</v>
      </c>
      <c r="AG2727" s="1">
        <v>44562</v>
      </c>
      <c r="AH2727" s="1">
        <v>44773</v>
      </c>
      <c r="AI2727" s="1">
        <v>44785</v>
      </c>
      <c r="AJ2727" s="17" t="s">
        <v>34</v>
      </c>
      <c r="AK2727" s="17" t="s">
        <v>35</v>
      </c>
      <c r="AL2727" s="17" t="s">
        <v>10388</v>
      </c>
      <c r="AM2727" s="17">
        <f>MONTH(EMPENHO[[#This Row],[data_empenho]])</f>
        <v>4</v>
      </c>
    </row>
    <row r="2728" spans="1:39" x14ac:dyDescent="0.25">
      <c r="A2728">
        <v>8</v>
      </c>
      <c r="B2728">
        <v>801</v>
      </c>
      <c r="C2728">
        <v>10</v>
      </c>
      <c r="D2728">
        <v>122</v>
      </c>
      <c r="E2728">
        <v>5</v>
      </c>
      <c r="F2728">
        <v>0</v>
      </c>
      <c r="G2728">
        <v>2084</v>
      </c>
      <c r="H2728" s="17" t="s">
        <v>962</v>
      </c>
      <c r="I2728">
        <v>40</v>
      </c>
      <c r="J2728">
        <v>0</v>
      </c>
      <c r="K2728" s="17" t="s">
        <v>6267</v>
      </c>
      <c r="L2728" s="1">
        <v>44665</v>
      </c>
      <c r="M2728">
        <v>87</v>
      </c>
      <c r="N2728" s="17" t="s">
        <v>437</v>
      </c>
      <c r="O2728">
        <v>7838</v>
      </c>
      <c r="P2728" s="17" t="s">
        <v>438</v>
      </c>
      <c r="Q2728">
        <v>0</v>
      </c>
      <c r="R2728" s="17" t="s">
        <v>480</v>
      </c>
      <c r="S2728" s="17" t="s">
        <v>653</v>
      </c>
      <c r="T2728" s="17" t="s">
        <v>438</v>
      </c>
      <c r="U2728">
        <v>20</v>
      </c>
      <c r="V2728">
        <v>2021</v>
      </c>
      <c r="W2728" s="17" t="s">
        <v>6268</v>
      </c>
      <c r="X2728" s="17" t="s">
        <v>482</v>
      </c>
      <c r="Y2728">
        <v>7</v>
      </c>
      <c r="Z2728" s="17" t="s">
        <v>443</v>
      </c>
      <c r="AA2728" s="17" t="s">
        <v>443</v>
      </c>
      <c r="AB2728" s="17" t="s">
        <v>444</v>
      </c>
      <c r="AC2728">
        <v>0</v>
      </c>
      <c r="AD2728">
        <v>0</v>
      </c>
      <c r="AE2728">
        <v>0</v>
      </c>
      <c r="AF2728">
        <v>2022</v>
      </c>
      <c r="AG2728" s="1">
        <v>44562</v>
      </c>
      <c r="AH2728" s="1">
        <v>44773</v>
      </c>
      <c r="AI2728" s="1">
        <v>44785</v>
      </c>
      <c r="AJ2728" s="17" t="s">
        <v>34</v>
      </c>
      <c r="AK2728" s="17" t="s">
        <v>35</v>
      </c>
      <c r="AL2728" s="17" t="s">
        <v>10388</v>
      </c>
      <c r="AM2728" s="17">
        <f>MONTH(EMPENHO[[#This Row],[data_empenho]])</f>
        <v>4</v>
      </c>
    </row>
    <row r="2729" spans="1:39" x14ac:dyDescent="0.25">
      <c r="A2729">
        <v>8</v>
      </c>
      <c r="B2729">
        <v>801</v>
      </c>
      <c r="C2729">
        <v>10</v>
      </c>
      <c r="D2729">
        <v>302</v>
      </c>
      <c r="E2729">
        <v>8</v>
      </c>
      <c r="F2729">
        <v>0</v>
      </c>
      <c r="G2729">
        <v>2096</v>
      </c>
      <c r="H2729" s="17" t="s">
        <v>2043</v>
      </c>
      <c r="I2729">
        <v>40</v>
      </c>
      <c r="J2729">
        <v>0</v>
      </c>
      <c r="K2729" s="17" t="s">
        <v>6269</v>
      </c>
      <c r="L2729" s="1">
        <v>44665</v>
      </c>
      <c r="M2729">
        <v>28.8</v>
      </c>
      <c r="N2729" s="17" t="s">
        <v>437</v>
      </c>
      <c r="O2729">
        <v>6782</v>
      </c>
      <c r="P2729" s="17" t="s">
        <v>438</v>
      </c>
      <c r="Q2729">
        <v>0</v>
      </c>
      <c r="R2729" s="17" t="s">
        <v>480</v>
      </c>
      <c r="S2729" s="17" t="s">
        <v>653</v>
      </c>
      <c r="T2729" s="17" t="s">
        <v>438</v>
      </c>
      <c r="U2729">
        <v>20</v>
      </c>
      <c r="V2729">
        <v>2021</v>
      </c>
      <c r="W2729" s="17" t="s">
        <v>6270</v>
      </c>
      <c r="X2729" s="17" t="s">
        <v>482</v>
      </c>
      <c r="Y2729">
        <v>7</v>
      </c>
      <c r="Z2729" s="17" t="s">
        <v>443</v>
      </c>
      <c r="AA2729" s="17" t="s">
        <v>443</v>
      </c>
      <c r="AB2729" s="17" t="s">
        <v>444</v>
      </c>
      <c r="AC2729">
        <v>0</v>
      </c>
      <c r="AD2729">
        <v>0</v>
      </c>
      <c r="AE2729">
        <v>0</v>
      </c>
      <c r="AF2729">
        <v>2022</v>
      </c>
      <c r="AG2729" s="1">
        <v>44562</v>
      </c>
      <c r="AH2729" s="1">
        <v>44773</v>
      </c>
      <c r="AI2729" s="1">
        <v>44785</v>
      </c>
      <c r="AJ2729" s="17" t="s">
        <v>34</v>
      </c>
      <c r="AK2729" s="17" t="s">
        <v>35</v>
      </c>
      <c r="AL2729" s="17" t="s">
        <v>10388</v>
      </c>
      <c r="AM2729" s="17">
        <f>MONTH(EMPENHO[[#This Row],[data_empenho]])</f>
        <v>4</v>
      </c>
    </row>
    <row r="2730" spans="1:39" x14ac:dyDescent="0.25">
      <c r="A2730">
        <v>8</v>
      </c>
      <c r="B2730">
        <v>801</v>
      </c>
      <c r="C2730">
        <v>10</v>
      </c>
      <c r="D2730">
        <v>302</v>
      </c>
      <c r="E2730">
        <v>8</v>
      </c>
      <c r="F2730">
        <v>0</v>
      </c>
      <c r="G2730">
        <v>2096</v>
      </c>
      <c r="H2730" s="17" t="s">
        <v>2043</v>
      </c>
      <c r="I2730">
        <v>40</v>
      </c>
      <c r="J2730">
        <v>0</v>
      </c>
      <c r="K2730" s="17" t="s">
        <v>6269</v>
      </c>
      <c r="L2730" s="1">
        <v>44713</v>
      </c>
      <c r="M2730">
        <v>-28.8</v>
      </c>
      <c r="N2730" s="17" t="s">
        <v>451</v>
      </c>
      <c r="O2730">
        <v>6782</v>
      </c>
      <c r="P2730" s="17" t="s">
        <v>438</v>
      </c>
      <c r="Q2730">
        <v>0</v>
      </c>
      <c r="R2730" s="17" t="s">
        <v>480</v>
      </c>
      <c r="S2730" s="17" t="s">
        <v>653</v>
      </c>
      <c r="T2730" s="17" t="s">
        <v>438</v>
      </c>
      <c r="U2730">
        <v>20</v>
      </c>
      <c r="V2730">
        <v>2021</v>
      </c>
      <c r="W2730" s="17" t="s">
        <v>8873</v>
      </c>
      <c r="X2730" s="17" t="s">
        <v>482</v>
      </c>
      <c r="Y2730">
        <v>7</v>
      </c>
      <c r="Z2730" s="17" t="s">
        <v>443</v>
      </c>
      <c r="AA2730" s="17" t="s">
        <v>443</v>
      </c>
      <c r="AB2730" s="17" t="s">
        <v>444</v>
      </c>
      <c r="AC2730">
        <v>0</v>
      </c>
      <c r="AD2730">
        <v>0</v>
      </c>
      <c r="AE2730">
        <v>0</v>
      </c>
      <c r="AF2730">
        <v>2022</v>
      </c>
      <c r="AG2730" s="1">
        <v>44562</v>
      </c>
      <c r="AH2730" s="1">
        <v>44773</v>
      </c>
      <c r="AI2730" s="1">
        <v>44785</v>
      </c>
      <c r="AJ2730" s="17" t="s">
        <v>34</v>
      </c>
      <c r="AK2730" s="17" t="s">
        <v>35</v>
      </c>
      <c r="AL2730" s="17" t="s">
        <v>10388</v>
      </c>
      <c r="AM2730" s="17">
        <f>MONTH(EMPENHO[[#This Row],[data_empenho]])</f>
        <v>6</v>
      </c>
    </row>
    <row r="2731" spans="1:39" x14ac:dyDescent="0.25">
      <c r="A2731">
        <v>8</v>
      </c>
      <c r="B2731">
        <v>801</v>
      </c>
      <c r="C2731">
        <v>10</v>
      </c>
      <c r="D2731">
        <v>301</v>
      </c>
      <c r="E2731">
        <v>6</v>
      </c>
      <c r="F2731">
        <v>0</v>
      </c>
      <c r="G2731">
        <v>2092</v>
      </c>
      <c r="H2731" s="17" t="s">
        <v>2043</v>
      </c>
      <c r="I2731">
        <v>40</v>
      </c>
      <c r="J2731">
        <v>0</v>
      </c>
      <c r="K2731" s="17" t="s">
        <v>6271</v>
      </c>
      <c r="L2731" s="1">
        <v>44665</v>
      </c>
      <c r="M2731">
        <v>86.4</v>
      </c>
      <c r="N2731" s="17" t="s">
        <v>437</v>
      </c>
      <c r="O2731">
        <v>6782</v>
      </c>
      <c r="P2731" s="17" t="s">
        <v>438</v>
      </c>
      <c r="Q2731">
        <v>0</v>
      </c>
      <c r="R2731" s="17" t="s">
        <v>480</v>
      </c>
      <c r="S2731" s="17" t="s">
        <v>653</v>
      </c>
      <c r="T2731" s="17" t="s">
        <v>438</v>
      </c>
      <c r="U2731">
        <v>20</v>
      </c>
      <c r="V2731">
        <v>2021</v>
      </c>
      <c r="W2731" s="17" t="s">
        <v>6272</v>
      </c>
      <c r="X2731" s="17" t="s">
        <v>482</v>
      </c>
      <c r="Y2731">
        <v>7</v>
      </c>
      <c r="Z2731" s="17" t="s">
        <v>443</v>
      </c>
      <c r="AA2731" s="17" t="s">
        <v>443</v>
      </c>
      <c r="AB2731" s="17" t="s">
        <v>444</v>
      </c>
      <c r="AC2731">
        <v>0</v>
      </c>
      <c r="AD2731">
        <v>0</v>
      </c>
      <c r="AE2731">
        <v>0</v>
      </c>
      <c r="AF2731">
        <v>2022</v>
      </c>
      <c r="AG2731" s="1">
        <v>44562</v>
      </c>
      <c r="AH2731" s="1">
        <v>44773</v>
      </c>
      <c r="AI2731" s="1">
        <v>44785</v>
      </c>
      <c r="AJ2731" s="17" t="s">
        <v>34</v>
      </c>
      <c r="AK2731" s="17" t="s">
        <v>35</v>
      </c>
      <c r="AL2731" s="17" t="s">
        <v>10388</v>
      </c>
      <c r="AM2731" s="17">
        <f>MONTH(EMPENHO[[#This Row],[data_empenho]])</f>
        <v>4</v>
      </c>
    </row>
    <row r="2732" spans="1:39" x14ac:dyDescent="0.25">
      <c r="A2732">
        <v>8</v>
      </c>
      <c r="B2732">
        <v>801</v>
      </c>
      <c r="C2732">
        <v>10</v>
      </c>
      <c r="D2732">
        <v>301</v>
      </c>
      <c r="E2732">
        <v>6</v>
      </c>
      <c r="F2732">
        <v>0</v>
      </c>
      <c r="G2732">
        <v>2092</v>
      </c>
      <c r="H2732" s="17" t="s">
        <v>2043</v>
      </c>
      <c r="I2732">
        <v>40</v>
      </c>
      <c r="J2732">
        <v>0</v>
      </c>
      <c r="K2732" s="17" t="s">
        <v>6271</v>
      </c>
      <c r="L2732" s="1">
        <v>44713</v>
      </c>
      <c r="M2732">
        <v>-86.4</v>
      </c>
      <c r="N2732" s="17" t="s">
        <v>451</v>
      </c>
      <c r="O2732">
        <v>6782</v>
      </c>
      <c r="P2732" s="17" t="s">
        <v>438</v>
      </c>
      <c r="Q2732">
        <v>0</v>
      </c>
      <c r="R2732" s="17" t="s">
        <v>480</v>
      </c>
      <c r="S2732" s="17" t="s">
        <v>653</v>
      </c>
      <c r="T2732" s="17" t="s">
        <v>438</v>
      </c>
      <c r="U2732">
        <v>20</v>
      </c>
      <c r="V2732">
        <v>2021</v>
      </c>
      <c r="W2732" s="17" t="s">
        <v>8873</v>
      </c>
      <c r="X2732" s="17" t="s">
        <v>482</v>
      </c>
      <c r="Y2732">
        <v>7</v>
      </c>
      <c r="Z2732" s="17" t="s">
        <v>443</v>
      </c>
      <c r="AA2732" s="17" t="s">
        <v>443</v>
      </c>
      <c r="AB2732" s="17" t="s">
        <v>444</v>
      </c>
      <c r="AC2732">
        <v>0</v>
      </c>
      <c r="AD2732">
        <v>0</v>
      </c>
      <c r="AE2732">
        <v>0</v>
      </c>
      <c r="AF2732">
        <v>2022</v>
      </c>
      <c r="AG2732" s="1">
        <v>44562</v>
      </c>
      <c r="AH2732" s="1">
        <v>44773</v>
      </c>
      <c r="AI2732" s="1">
        <v>44785</v>
      </c>
      <c r="AJ2732" s="17" t="s">
        <v>34</v>
      </c>
      <c r="AK2732" s="17" t="s">
        <v>35</v>
      </c>
      <c r="AL2732" s="17" t="s">
        <v>10388</v>
      </c>
      <c r="AM2732" s="17">
        <f>MONTH(EMPENHO[[#This Row],[data_empenho]])</f>
        <v>6</v>
      </c>
    </row>
    <row r="2733" spans="1:39" x14ac:dyDescent="0.25">
      <c r="A2733">
        <v>8</v>
      </c>
      <c r="B2733">
        <v>801</v>
      </c>
      <c r="C2733">
        <v>10</v>
      </c>
      <c r="D2733">
        <v>122</v>
      </c>
      <c r="E2733">
        <v>5</v>
      </c>
      <c r="F2733">
        <v>0</v>
      </c>
      <c r="G2733">
        <v>2084</v>
      </c>
      <c r="H2733" s="17" t="s">
        <v>2043</v>
      </c>
      <c r="I2733">
        <v>40</v>
      </c>
      <c r="J2733">
        <v>0</v>
      </c>
      <c r="K2733" s="17" t="s">
        <v>6273</v>
      </c>
      <c r="L2733" s="1">
        <v>44665</v>
      </c>
      <c r="M2733">
        <v>28.8</v>
      </c>
      <c r="N2733" s="17" t="s">
        <v>437</v>
      </c>
      <c r="O2733">
        <v>6782</v>
      </c>
      <c r="P2733" s="17" t="s">
        <v>438</v>
      </c>
      <c r="Q2733">
        <v>0</v>
      </c>
      <c r="R2733" s="17" t="s">
        <v>480</v>
      </c>
      <c r="S2733" s="17" t="s">
        <v>653</v>
      </c>
      <c r="T2733" s="17" t="s">
        <v>438</v>
      </c>
      <c r="U2733">
        <v>20</v>
      </c>
      <c r="V2733">
        <v>2021</v>
      </c>
      <c r="W2733" s="17" t="s">
        <v>6274</v>
      </c>
      <c r="X2733" s="17" t="s">
        <v>482</v>
      </c>
      <c r="Y2733">
        <v>7</v>
      </c>
      <c r="Z2733" s="17" t="s">
        <v>443</v>
      </c>
      <c r="AA2733" s="17" t="s">
        <v>443</v>
      </c>
      <c r="AB2733" s="17" t="s">
        <v>444</v>
      </c>
      <c r="AC2733">
        <v>0</v>
      </c>
      <c r="AD2733">
        <v>0</v>
      </c>
      <c r="AE2733">
        <v>0</v>
      </c>
      <c r="AF2733">
        <v>2022</v>
      </c>
      <c r="AG2733" s="1">
        <v>44562</v>
      </c>
      <c r="AH2733" s="1">
        <v>44773</v>
      </c>
      <c r="AI2733" s="1">
        <v>44785</v>
      </c>
      <c r="AJ2733" s="17" t="s">
        <v>34</v>
      </c>
      <c r="AK2733" s="17" t="s">
        <v>35</v>
      </c>
      <c r="AL2733" s="17" t="s">
        <v>10388</v>
      </c>
      <c r="AM2733" s="17">
        <f>MONTH(EMPENHO[[#This Row],[data_empenho]])</f>
        <v>4</v>
      </c>
    </row>
    <row r="2734" spans="1:39" x14ac:dyDescent="0.25">
      <c r="A2734">
        <v>8</v>
      </c>
      <c r="B2734">
        <v>801</v>
      </c>
      <c r="C2734">
        <v>10</v>
      </c>
      <c r="D2734">
        <v>122</v>
      </c>
      <c r="E2734">
        <v>5</v>
      </c>
      <c r="F2734">
        <v>0</v>
      </c>
      <c r="G2734">
        <v>2084</v>
      </c>
      <c r="H2734" s="17" t="s">
        <v>2043</v>
      </c>
      <c r="I2734">
        <v>40</v>
      </c>
      <c r="J2734">
        <v>0</v>
      </c>
      <c r="K2734" s="17" t="s">
        <v>6273</v>
      </c>
      <c r="L2734" s="1">
        <v>44713</v>
      </c>
      <c r="M2734">
        <v>-28.8</v>
      </c>
      <c r="N2734" s="17" t="s">
        <v>451</v>
      </c>
      <c r="O2734">
        <v>6782</v>
      </c>
      <c r="P2734" s="17" t="s">
        <v>438</v>
      </c>
      <c r="Q2734">
        <v>0</v>
      </c>
      <c r="R2734" s="17" t="s">
        <v>480</v>
      </c>
      <c r="S2734" s="17" t="s">
        <v>653</v>
      </c>
      <c r="T2734" s="17" t="s">
        <v>438</v>
      </c>
      <c r="U2734">
        <v>20</v>
      </c>
      <c r="V2734">
        <v>2021</v>
      </c>
      <c r="W2734" s="17" t="s">
        <v>8873</v>
      </c>
      <c r="X2734" s="17" t="s">
        <v>482</v>
      </c>
      <c r="Y2734">
        <v>7</v>
      </c>
      <c r="Z2734" s="17" t="s">
        <v>443</v>
      </c>
      <c r="AA2734" s="17" t="s">
        <v>443</v>
      </c>
      <c r="AB2734" s="17" t="s">
        <v>444</v>
      </c>
      <c r="AC2734">
        <v>0</v>
      </c>
      <c r="AD2734">
        <v>0</v>
      </c>
      <c r="AE2734">
        <v>0</v>
      </c>
      <c r="AF2734">
        <v>2022</v>
      </c>
      <c r="AG2734" s="1">
        <v>44562</v>
      </c>
      <c r="AH2734" s="1">
        <v>44773</v>
      </c>
      <c r="AI2734" s="1">
        <v>44785</v>
      </c>
      <c r="AJ2734" s="17" t="s">
        <v>34</v>
      </c>
      <c r="AK2734" s="17" t="s">
        <v>35</v>
      </c>
      <c r="AL2734" s="17" t="s">
        <v>10388</v>
      </c>
      <c r="AM2734" s="17">
        <f>MONTH(EMPENHO[[#This Row],[data_empenho]])</f>
        <v>6</v>
      </c>
    </row>
    <row r="2735" spans="1:39" x14ac:dyDescent="0.25">
      <c r="A2735">
        <v>8</v>
      </c>
      <c r="B2735">
        <v>801</v>
      </c>
      <c r="C2735">
        <v>10</v>
      </c>
      <c r="D2735">
        <v>301</v>
      </c>
      <c r="E2735">
        <v>6</v>
      </c>
      <c r="F2735">
        <v>0</v>
      </c>
      <c r="G2735">
        <v>2092</v>
      </c>
      <c r="H2735" s="17" t="s">
        <v>1929</v>
      </c>
      <c r="I2735">
        <v>40</v>
      </c>
      <c r="J2735">
        <v>0</v>
      </c>
      <c r="K2735" s="17" t="s">
        <v>6275</v>
      </c>
      <c r="L2735" s="1">
        <v>44665</v>
      </c>
      <c r="M2735">
        <v>244</v>
      </c>
      <c r="N2735" s="17" t="s">
        <v>437</v>
      </c>
      <c r="O2735">
        <v>7228</v>
      </c>
      <c r="P2735" s="17" t="s">
        <v>438</v>
      </c>
      <c r="Q2735">
        <v>0</v>
      </c>
      <c r="R2735" s="17" t="s">
        <v>480</v>
      </c>
      <c r="S2735" s="17" t="s">
        <v>653</v>
      </c>
      <c r="T2735" s="17" t="s">
        <v>438</v>
      </c>
      <c r="U2735">
        <v>20</v>
      </c>
      <c r="V2735">
        <v>2021</v>
      </c>
      <c r="W2735" s="17" t="s">
        <v>6276</v>
      </c>
      <c r="X2735" s="17" t="s">
        <v>482</v>
      </c>
      <c r="Y2735">
        <v>7</v>
      </c>
      <c r="Z2735" s="17" t="s">
        <v>443</v>
      </c>
      <c r="AA2735" s="17" t="s">
        <v>443</v>
      </c>
      <c r="AB2735" s="17" t="s">
        <v>444</v>
      </c>
      <c r="AC2735">
        <v>0</v>
      </c>
      <c r="AD2735">
        <v>0</v>
      </c>
      <c r="AE2735">
        <v>0</v>
      </c>
      <c r="AF2735">
        <v>2022</v>
      </c>
      <c r="AG2735" s="1">
        <v>44562</v>
      </c>
      <c r="AH2735" s="1">
        <v>44773</v>
      </c>
      <c r="AI2735" s="1">
        <v>44785</v>
      </c>
      <c r="AJ2735" s="17" t="s">
        <v>34</v>
      </c>
      <c r="AK2735" s="17" t="s">
        <v>35</v>
      </c>
      <c r="AL2735" s="17" t="s">
        <v>10388</v>
      </c>
      <c r="AM2735" s="17">
        <f>MONTH(EMPENHO[[#This Row],[data_empenho]])</f>
        <v>4</v>
      </c>
    </row>
    <row r="2736" spans="1:39" x14ac:dyDescent="0.25">
      <c r="A2736">
        <v>8</v>
      </c>
      <c r="B2736">
        <v>801</v>
      </c>
      <c r="C2736">
        <v>10</v>
      </c>
      <c r="D2736">
        <v>301</v>
      </c>
      <c r="E2736">
        <v>6</v>
      </c>
      <c r="F2736">
        <v>0</v>
      </c>
      <c r="G2736">
        <v>2092</v>
      </c>
      <c r="H2736" s="17" t="s">
        <v>1929</v>
      </c>
      <c r="I2736">
        <v>40</v>
      </c>
      <c r="J2736">
        <v>0</v>
      </c>
      <c r="K2736" s="17" t="s">
        <v>6277</v>
      </c>
      <c r="L2736" s="1">
        <v>44665</v>
      </c>
      <c r="M2736">
        <v>79</v>
      </c>
      <c r="N2736" s="17" t="s">
        <v>437</v>
      </c>
      <c r="O2736">
        <v>7833</v>
      </c>
      <c r="P2736" s="17" t="s">
        <v>438</v>
      </c>
      <c r="Q2736">
        <v>0</v>
      </c>
      <c r="R2736" s="17" t="s">
        <v>480</v>
      </c>
      <c r="S2736" s="17" t="s">
        <v>653</v>
      </c>
      <c r="T2736" s="17" t="s">
        <v>438</v>
      </c>
      <c r="U2736">
        <v>20</v>
      </c>
      <c r="V2736">
        <v>2021</v>
      </c>
      <c r="W2736" s="17" t="s">
        <v>6278</v>
      </c>
      <c r="X2736" s="17" t="s">
        <v>482</v>
      </c>
      <c r="Y2736">
        <v>7</v>
      </c>
      <c r="Z2736" s="17" t="s">
        <v>443</v>
      </c>
      <c r="AA2736" s="17" t="s">
        <v>443</v>
      </c>
      <c r="AB2736" s="17" t="s">
        <v>444</v>
      </c>
      <c r="AC2736">
        <v>0</v>
      </c>
      <c r="AD2736">
        <v>0</v>
      </c>
      <c r="AE2736">
        <v>0</v>
      </c>
      <c r="AF2736">
        <v>2022</v>
      </c>
      <c r="AG2736" s="1">
        <v>44562</v>
      </c>
      <c r="AH2736" s="1">
        <v>44773</v>
      </c>
      <c r="AI2736" s="1">
        <v>44785</v>
      </c>
      <c r="AJ2736" s="17" t="s">
        <v>34</v>
      </c>
      <c r="AK2736" s="17" t="s">
        <v>35</v>
      </c>
      <c r="AL2736" s="17" t="s">
        <v>10388</v>
      </c>
      <c r="AM2736" s="17">
        <f>MONTH(EMPENHO[[#This Row],[data_empenho]])</f>
        <v>4</v>
      </c>
    </row>
    <row r="2737" spans="1:39" x14ac:dyDescent="0.25">
      <c r="A2737">
        <v>8</v>
      </c>
      <c r="B2737">
        <v>801</v>
      </c>
      <c r="C2737">
        <v>10</v>
      </c>
      <c r="D2737">
        <v>122</v>
      </c>
      <c r="E2737">
        <v>5</v>
      </c>
      <c r="F2737">
        <v>0</v>
      </c>
      <c r="G2737">
        <v>2084</v>
      </c>
      <c r="H2737" s="17" t="s">
        <v>1929</v>
      </c>
      <c r="I2737">
        <v>40</v>
      </c>
      <c r="J2737">
        <v>0</v>
      </c>
      <c r="K2737" s="17" t="s">
        <v>6279</v>
      </c>
      <c r="L2737" s="1">
        <v>44665</v>
      </c>
      <c r="M2737">
        <v>39.5</v>
      </c>
      <c r="N2737" s="17" t="s">
        <v>437</v>
      </c>
      <c r="O2737">
        <v>7833</v>
      </c>
      <c r="P2737" s="17" t="s">
        <v>438</v>
      </c>
      <c r="Q2737">
        <v>0</v>
      </c>
      <c r="R2737" s="17" t="s">
        <v>480</v>
      </c>
      <c r="S2737" s="17" t="s">
        <v>653</v>
      </c>
      <c r="T2737" s="17" t="s">
        <v>438</v>
      </c>
      <c r="U2737">
        <v>20</v>
      </c>
      <c r="V2737">
        <v>2021</v>
      </c>
      <c r="W2737" s="17" t="s">
        <v>6280</v>
      </c>
      <c r="X2737" s="17" t="s">
        <v>482</v>
      </c>
      <c r="Y2737">
        <v>7</v>
      </c>
      <c r="Z2737" s="17" t="s">
        <v>443</v>
      </c>
      <c r="AA2737" s="17" t="s">
        <v>443</v>
      </c>
      <c r="AB2737" s="17" t="s">
        <v>444</v>
      </c>
      <c r="AC2737">
        <v>0</v>
      </c>
      <c r="AD2737">
        <v>0</v>
      </c>
      <c r="AE2737">
        <v>0</v>
      </c>
      <c r="AF2737">
        <v>2022</v>
      </c>
      <c r="AG2737" s="1">
        <v>44562</v>
      </c>
      <c r="AH2737" s="1">
        <v>44773</v>
      </c>
      <c r="AI2737" s="1">
        <v>44785</v>
      </c>
      <c r="AJ2737" s="17" t="s">
        <v>34</v>
      </c>
      <c r="AK2737" s="17" t="s">
        <v>35</v>
      </c>
      <c r="AL2737" s="17" t="s">
        <v>10388</v>
      </c>
      <c r="AM2737" s="17">
        <f>MONTH(EMPENHO[[#This Row],[data_empenho]])</f>
        <v>4</v>
      </c>
    </row>
    <row r="2738" spans="1:39" x14ac:dyDescent="0.25">
      <c r="A2738">
        <v>8</v>
      </c>
      <c r="B2738">
        <v>801</v>
      </c>
      <c r="C2738">
        <v>10</v>
      </c>
      <c r="D2738">
        <v>301</v>
      </c>
      <c r="E2738">
        <v>6</v>
      </c>
      <c r="F2738">
        <v>0</v>
      </c>
      <c r="G2738">
        <v>2092</v>
      </c>
      <c r="H2738" s="17" t="s">
        <v>4820</v>
      </c>
      <c r="I2738">
        <v>40</v>
      </c>
      <c r="J2738">
        <v>0</v>
      </c>
      <c r="K2738" s="17" t="s">
        <v>6281</v>
      </c>
      <c r="L2738" s="1">
        <v>44665</v>
      </c>
      <c r="M2738">
        <v>48.98</v>
      </c>
      <c r="N2738" s="17" t="s">
        <v>437</v>
      </c>
      <c r="O2738">
        <v>7843</v>
      </c>
      <c r="P2738" s="17" t="s">
        <v>438</v>
      </c>
      <c r="Q2738">
        <v>0</v>
      </c>
      <c r="R2738" s="17" t="s">
        <v>480</v>
      </c>
      <c r="S2738" s="17" t="s">
        <v>653</v>
      </c>
      <c r="T2738" s="17" t="s">
        <v>438</v>
      </c>
      <c r="U2738">
        <v>20</v>
      </c>
      <c r="V2738">
        <v>2021</v>
      </c>
      <c r="W2738" s="17" t="s">
        <v>6282</v>
      </c>
      <c r="X2738" s="17" t="s">
        <v>482</v>
      </c>
      <c r="Y2738">
        <v>7</v>
      </c>
      <c r="Z2738" s="17" t="s">
        <v>443</v>
      </c>
      <c r="AA2738" s="17" t="s">
        <v>443</v>
      </c>
      <c r="AB2738" s="17" t="s">
        <v>444</v>
      </c>
      <c r="AC2738">
        <v>0</v>
      </c>
      <c r="AD2738">
        <v>0</v>
      </c>
      <c r="AE2738">
        <v>0</v>
      </c>
      <c r="AF2738">
        <v>2022</v>
      </c>
      <c r="AG2738" s="1">
        <v>44562</v>
      </c>
      <c r="AH2738" s="1">
        <v>44773</v>
      </c>
      <c r="AI2738" s="1">
        <v>44785</v>
      </c>
      <c r="AJ2738" s="17" t="s">
        <v>34</v>
      </c>
      <c r="AK2738" s="17" t="s">
        <v>35</v>
      </c>
      <c r="AL2738" s="17" t="s">
        <v>10388</v>
      </c>
      <c r="AM2738" s="17">
        <f>MONTH(EMPENHO[[#This Row],[data_empenho]])</f>
        <v>4</v>
      </c>
    </row>
    <row r="2739" spans="1:39" x14ac:dyDescent="0.25">
      <c r="A2739">
        <v>8</v>
      </c>
      <c r="B2739">
        <v>801</v>
      </c>
      <c r="C2739">
        <v>10</v>
      </c>
      <c r="D2739">
        <v>301</v>
      </c>
      <c r="E2739">
        <v>9</v>
      </c>
      <c r="F2739">
        <v>0</v>
      </c>
      <c r="G2739">
        <v>2109</v>
      </c>
      <c r="H2739" s="17" t="s">
        <v>4820</v>
      </c>
      <c r="I2739">
        <v>40</v>
      </c>
      <c r="J2739">
        <v>0</v>
      </c>
      <c r="K2739" s="17" t="s">
        <v>6283</v>
      </c>
      <c r="L2739" s="1">
        <v>44665</v>
      </c>
      <c r="M2739">
        <v>68.400000000000006</v>
      </c>
      <c r="N2739" s="17" t="s">
        <v>437</v>
      </c>
      <c r="O2739">
        <v>7843</v>
      </c>
      <c r="P2739" s="17" t="s">
        <v>438</v>
      </c>
      <c r="Q2739">
        <v>0</v>
      </c>
      <c r="R2739" s="17" t="s">
        <v>480</v>
      </c>
      <c r="S2739" s="17" t="s">
        <v>653</v>
      </c>
      <c r="T2739" s="17" t="s">
        <v>438</v>
      </c>
      <c r="U2739">
        <v>20</v>
      </c>
      <c r="V2739">
        <v>2021</v>
      </c>
      <c r="W2739" s="17" t="s">
        <v>6284</v>
      </c>
      <c r="X2739" s="17" t="s">
        <v>482</v>
      </c>
      <c r="Y2739">
        <v>7</v>
      </c>
      <c r="Z2739" s="17" t="s">
        <v>443</v>
      </c>
      <c r="AA2739" s="17" t="s">
        <v>443</v>
      </c>
      <c r="AB2739" s="17" t="s">
        <v>444</v>
      </c>
      <c r="AC2739">
        <v>0</v>
      </c>
      <c r="AD2739">
        <v>0</v>
      </c>
      <c r="AE2739">
        <v>0</v>
      </c>
      <c r="AF2739">
        <v>2022</v>
      </c>
      <c r="AG2739" s="1">
        <v>44562</v>
      </c>
      <c r="AH2739" s="1">
        <v>44773</v>
      </c>
      <c r="AI2739" s="1">
        <v>44785</v>
      </c>
      <c r="AJ2739" s="17" t="s">
        <v>34</v>
      </c>
      <c r="AK2739" s="17" t="s">
        <v>35</v>
      </c>
      <c r="AL2739" s="17" t="s">
        <v>10388</v>
      </c>
      <c r="AM2739" s="17">
        <f>MONTH(EMPENHO[[#This Row],[data_empenho]])</f>
        <v>4</v>
      </c>
    </row>
    <row r="2740" spans="1:39" x14ac:dyDescent="0.25">
      <c r="A2740">
        <v>8</v>
      </c>
      <c r="B2740">
        <v>801</v>
      </c>
      <c r="C2740">
        <v>10</v>
      </c>
      <c r="D2740">
        <v>301</v>
      </c>
      <c r="E2740">
        <v>6</v>
      </c>
      <c r="F2740">
        <v>0</v>
      </c>
      <c r="G2740">
        <v>2092</v>
      </c>
      <c r="H2740" s="17" t="s">
        <v>962</v>
      </c>
      <c r="I2740">
        <v>40</v>
      </c>
      <c r="J2740">
        <v>0</v>
      </c>
      <c r="K2740" s="17" t="s">
        <v>6285</v>
      </c>
      <c r="L2740" s="1">
        <v>44665</v>
      </c>
      <c r="M2740">
        <v>261</v>
      </c>
      <c r="N2740" s="17" t="s">
        <v>437</v>
      </c>
      <c r="O2740">
        <v>7838</v>
      </c>
      <c r="P2740" s="17" t="s">
        <v>438</v>
      </c>
      <c r="Q2740">
        <v>0</v>
      </c>
      <c r="R2740" s="17" t="s">
        <v>480</v>
      </c>
      <c r="S2740" s="17" t="s">
        <v>653</v>
      </c>
      <c r="T2740" s="17" t="s">
        <v>438</v>
      </c>
      <c r="U2740">
        <v>20</v>
      </c>
      <c r="V2740">
        <v>2021</v>
      </c>
      <c r="W2740" s="17" t="s">
        <v>6286</v>
      </c>
      <c r="X2740" s="17" t="s">
        <v>482</v>
      </c>
      <c r="Y2740">
        <v>7</v>
      </c>
      <c r="Z2740" s="17" t="s">
        <v>443</v>
      </c>
      <c r="AA2740" s="17" t="s">
        <v>443</v>
      </c>
      <c r="AB2740" s="17" t="s">
        <v>444</v>
      </c>
      <c r="AC2740">
        <v>0</v>
      </c>
      <c r="AD2740">
        <v>0</v>
      </c>
      <c r="AE2740">
        <v>0</v>
      </c>
      <c r="AF2740">
        <v>2022</v>
      </c>
      <c r="AG2740" s="1">
        <v>44562</v>
      </c>
      <c r="AH2740" s="1">
        <v>44773</v>
      </c>
      <c r="AI2740" s="1">
        <v>44785</v>
      </c>
      <c r="AJ2740" s="17" t="s">
        <v>34</v>
      </c>
      <c r="AK2740" s="17" t="s">
        <v>35</v>
      </c>
      <c r="AL2740" s="17" t="s">
        <v>10388</v>
      </c>
      <c r="AM2740" s="17">
        <f>MONTH(EMPENHO[[#This Row],[data_empenho]])</f>
        <v>4</v>
      </c>
    </row>
    <row r="2741" spans="1:39" x14ac:dyDescent="0.25">
      <c r="A2741">
        <v>10</v>
      </c>
      <c r="B2741">
        <v>1004</v>
      </c>
      <c r="C2741">
        <v>17</v>
      </c>
      <c r="D2741">
        <v>511</v>
      </c>
      <c r="E2741">
        <v>12</v>
      </c>
      <c r="F2741">
        <v>0</v>
      </c>
      <c r="G2741">
        <v>1021</v>
      </c>
      <c r="H2741" s="17" t="s">
        <v>2050</v>
      </c>
      <c r="I2741">
        <v>1</v>
      </c>
      <c r="J2741">
        <v>0</v>
      </c>
      <c r="K2741" s="17" t="s">
        <v>6287</v>
      </c>
      <c r="L2741" s="1">
        <v>44669</v>
      </c>
      <c r="M2741">
        <v>6000</v>
      </c>
      <c r="N2741" s="17" t="s">
        <v>437</v>
      </c>
      <c r="O2741">
        <v>4644</v>
      </c>
      <c r="P2741" s="17" t="s">
        <v>438</v>
      </c>
      <c r="Q2741">
        <v>0</v>
      </c>
      <c r="R2741" s="17" t="s">
        <v>439</v>
      </c>
      <c r="S2741" s="17" t="s">
        <v>440</v>
      </c>
      <c r="T2741" s="17" t="s">
        <v>438</v>
      </c>
      <c r="U2741">
        <v>69</v>
      </c>
      <c r="V2741">
        <v>2022</v>
      </c>
      <c r="W2741" s="17" t="s">
        <v>6288</v>
      </c>
      <c r="X2741" s="17" t="s">
        <v>465</v>
      </c>
      <c r="Y2741">
        <v>1</v>
      </c>
      <c r="Z2741" s="17" t="s">
        <v>443</v>
      </c>
      <c r="AA2741" s="17" t="s">
        <v>443</v>
      </c>
      <c r="AB2741" s="17" t="s">
        <v>444</v>
      </c>
      <c r="AC2741">
        <v>0</v>
      </c>
      <c r="AD2741">
        <v>0</v>
      </c>
      <c r="AE2741">
        <v>0</v>
      </c>
      <c r="AF2741">
        <v>2022</v>
      </c>
      <c r="AG2741" s="1">
        <v>44562</v>
      </c>
      <c r="AH2741" s="1">
        <v>44773</v>
      </c>
      <c r="AI2741" s="1">
        <v>44785</v>
      </c>
      <c r="AJ2741" s="17" t="s">
        <v>34</v>
      </c>
      <c r="AK2741" s="17" t="s">
        <v>35</v>
      </c>
      <c r="AL2741" s="17" t="s">
        <v>10388</v>
      </c>
      <c r="AM2741" s="17">
        <f>MONTH(EMPENHO[[#This Row],[data_empenho]])</f>
        <v>4</v>
      </c>
    </row>
    <row r="2742" spans="1:39" x14ac:dyDescent="0.25">
      <c r="A2742">
        <v>2</v>
      </c>
      <c r="B2742">
        <v>203</v>
      </c>
      <c r="C2742">
        <v>4</v>
      </c>
      <c r="D2742">
        <v>124</v>
      </c>
      <c r="E2742">
        <v>1</v>
      </c>
      <c r="F2742">
        <v>0</v>
      </c>
      <c r="G2742">
        <v>2082</v>
      </c>
      <c r="H2742" s="17" t="s">
        <v>779</v>
      </c>
      <c r="I2742">
        <v>1</v>
      </c>
      <c r="J2742">
        <v>0</v>
      </c>
      <c r="K2742" s="17" t="s">
        <v>6289</v>
      </c>
      <c r="L2742" s="1">
        <v>44669</v>
      </c>
      <c r="M2742">
        <v>1394</v>
      </c>
      <c r="N2742" s="17" t="s">
        <v>437</v>
      </c>
      <c r="O2742">
        <v>177</v>
      </c>
      <c r="P2742" s="17" t="s">
        <v>438</v>
      </c>
      <c r="Q2742">
        <v>0</v>
      </c>
      <c r="R2742" s="17" t="s">
        <v>439</v>
      </c>
      <c r="S2742" s="17" t="s">
        <v>440</v>
      </c>
      <c r="T2742" s="17" t="s">
        <v>438</v>
      </c>
      <c r="U2742">
        <v>0</v>
      </c>
      <c r="V2742">
        <v>0</v>
      </c>
      <c r="W2742" s="17" t="s">
        <v>6290</v>
      </c>
      <c r="X2742" s="17" t="s">
        <v>465</v>
      </c>
      <c r="Y2742">
        <v>1</v>
      </c>
      <c r="Z2742" s="17" t="s">
        <v>443</v>
      </c>
      <c r="AA2742" s="17" t="s">
        <v>443</v>
      </c>
      <c r="AB2742" s="17" t="s">
        <v>444</v>
      </c>
      <c r="AC2742">
        <v>0</v>
      </c>
      <c r="AD2742">
        <v>0</v>
      </c>
      <c r="AE2742">
        <v>0</v>
      </c>
      <c r="AF2742">
        <v>2022</v>
      </c>
      <c r="AG2742" s="1">
        <v>44562</v>
      </c>
      <c r="AH2742" s="1">
        <v>44773</v>
      </c>
      <c r="AI2742" s="1">
        <v>44785</v>
      </c>
      <c r="AJ2742" s="17" t="s">
        <v>34</v>
      </c>
      <c r="AK2742" s="17" t="s">
        <v>35</v>
      </c>
      <c r="AL2742" s="17" t="s">
        <v>10388</v>
      </c>
      <c r="AM2742" s="17">
        <f>MONTH(EMPENHO[[#This Row],[data_empenho]])</f>
        <v>4</v>
      </c>
    </row>
    <row r="2743" spans="1:39" x14ac:dyDescent="0.25">
      <c r="A2743">
        <v>8</v>
      </c>
      <c r="B2743">
        <v>801</v>
      </c>
      <c r="C2743">
        <v>10</v>
      </c>
      <c r="D2743">
        <v>301</v>
      </c>
      <c r="E2743">
        <v>6</v>
      </c>
      <c r="F2743">
        <v>0</v>
      </c>
      <c r="G2743">
        <v>2092</v>
      </c>
      <c r="H2743" s="17" t="s">
        <v>1063</v>
      </c>
      <c r="I2743">
        <v>40</v>
      </c>
      <c r="J2743">
        <v>0</v>
      </c>
      <c r="K2743" s="17" t="s">
        <v>6291</v>
      </c>
      <c r="L2743" s="1">
        <v>44669</v>
      </c>
      <c r="M2743">
        <v>980</v>
      </c>
      <c r="N2743" s="17" t="s">
        <v>437</v>
      </c>
      <c r="O2743">
        <v>3740</v>
      </c>
      <c r="P2743" s="17" t="s">
        <v>438</v>
      </c>
      <c r="Q2743">
        <v>0</v>
      </c>
      <c r="R2743" s="17" t="s">
        <v>439</v>
      </c>
      <c r="S2743" s="17" t="s">
        <v>440</v>
      </c>
      <c r="T2743" s="17" t="s">
        <v>438</v>
      </c>
      <c r="U2743">
        <v>71</v>
      </c>
      <c r="V2743">
        <v>2022</v>
      </c>
      <c r="W2743" s="17" t="s">
        <v>6292</v>
      </c>
      <c r="X2743" s="17" t="s">
        <v>465</v>
      </c>
      <c r="Y2743">
        <v>1</v>
      </c>
      <c r="Z2743" s="17" t="s">
        <v>443</v>
      </c>
      <c r="AA2743" s="17" t="s">
        <v>443</v>
      </c>
      <c r="AB2743" s="17" t="s">
        <v>444</v>
      </c>
      <c r="AC2743">
        <v>0</v>
      </c>
      <c r="AD2743">
        <v>0</v>
      </c>
      <c r="AE2743">
        <v>0</v>
      </c>
      <c r="AF2743">
        <v>2022</v>
      </c>
      <c r="AG2743" s="1">
        <v>44562</v>
      </c>
      <c r="AH2743" s="1">
        <v>44773</v>
      </c>
      <c r="AI2743" s="1">
        <v>44785</v>
      </c>
      <c r="AJ2743" s="17" t="s">
        <v>34</v>
      </c>
      <c r="AK2743" s="17" t="s">
        <v>35</v>
      </c>
      <c r="AL2743" s="17" t="s">
        <v>10388</v>
      </c>
      <c r="AM2743" s="17">
        <f>MONTH(EMPENHO[[#This Row],[data_empenho]])</f>
        <v>4</v>
      </c>
    </row>
    <row r="2744" spans="1:39" x14ac:dyDescent="0.25">
      <c r="A2744">
        <v>2</v>
      </c>
      <c r="B2744">
        <v>203</v>
      </c>
      <c r="C2744">
        <v>4</v>
      </c>
      <c r="D2744">
        <v>124</v>
      </c>
      <c r="E2744">
        <v>1</v>
      </c>
      <c r="F2744">
        <v>0</v>
      </c>
      <c r="G2744">
        <v>2082</v>
      </c>
      <c r="H2744" s="17" t="s">
        <v>445</v>
      </c>
      <c r="I2744">
        <v>1</v>
      </c>
      <c r="J2744">
        <v>0</v>
      </c>
      <c r="K2744" s="17" t="s">
        <v>6293</v>
      </c>
      <c r="L2744" s="1">
        <v>44669</v>
      </c>
      <c r="M2744">
        <v>1085</v>
      </c>
      <c r="N2744" s="17" t="s">
        <v>437</v>
      </c>
      <c r="O2744">
        <v>347</v>
      </c>
      <c r="P2744" s="17" t="s">
        <v>438</v>
      </c>
      <c r="Q2744">
        <v>0</v>
      </c>
      <c r="R2744" s="17" t="s">
        <v>439</v>
      </c>
      <c r="S2744" s="17" t="s">
        <v>440</v>
      </c>
      <c r="T2744" s="17" t="s">
        <v>438</v>
      </c>
      <c r="U2744">
        <v>0</v>
      </c>
      <c r="V2744">
        <v>0</v>
      </c>
      <c r="W2744" s="17" t="s">
        <v>6294</v>
      </c>
      <c r="X2744" s="17" t="s">
        <v>442</v>
      </c>
      <c r="Y2744">
        <v>0</v>
      </c>
      <c r="Z2744" s="17" t="s">
        <v>486</v>
      </c>
      <c r="AA2744" s="17" t="s">
        <v>443</v>
      </c>
      <c r="AB2744" s="17" t="s">
        <v>444</v>
      </c>
      <c r="AC2744">
        <v>0</v>
      </c>
      <c r="AD2744">
        <v>0</v>
      </c>
      <c r="AE2744">
        <v>0</v>
      </c>
      <c r="AF2744">
        <v>2022</v>
      </c>
      <c r="AG2744" s="1">
        <v>44562</v>
      </c>
      <c r="AH2744" s="1">
        <v>44773</v>
      </c>
      <c r="AI2744" s="1">
        <v>44785</v>
      </c>
      <c r="AJ2744" s="17" t="s">
        <v>34</v>
      </c>
      <c r="AK2744" s="17" t="s">
        <v>35</v>
      </c>
      <c r="AL2744" s="17" t="s">
        <v>10388</v>
      </c>
      <c r="AM2744" s="17">
        <f>MONTH(EMPENHO[[#This Row],[data_empenho]])</f>
        <v>4</v>
      </c>
    </row>
    <row r="2745" spans="1:39" x14ac:dyDescent="0.25">
      <c r="A2745">
        <v>2</v>
      </c>
      <c r="B2745">
        <v>203</v>
      </c>
      <c r="C2745">
        <v>4</v>
      </c>
      <c r="D2745">
        <v>124</v>
      </c>
      <c r="E2745">
        <v>1</v>
      </c>
      <c r="F2745">
        <v>0</v>
      </c>
      <c r="G2745">
        <v>2082</v>
      </c>
      <c r="H2745" s="17" t="s">
        <v>445</v>
      </c>
      <c r="I2745">
        <v>1</v>
      </c>
      <c r="J2745">
        <v>0</v>
      </c>
      <c r="K2745" s="17" t="s">
        <v>6295</v>
      </c>
      <c r="L2745" s="1">
        <v>44669</v>
      </c>
      <c r="M2745">
        <v>1085</v>
      </c>
      <c r="N2745" s="17" t="s">
        <v>437</v>
      </c>
      <c r="O2745">
        <v>6821</v>
      </c>
      <c r="P2745" s="17" t="s">
        <v>438</v>
      </c>
      <c r="Q2745">
        <v>0</v>
      </c>
      <c r="R2745" s="17" t="s">
        <v>439</v>
      </c>
      <c r="S2745" s="17" t="s">
        <v>440</v>
      </c>
      <c r="T2745" s="17" t="s">
        <v>438</v>
      </c>
      <c r="U2745">
        <v>0</v>
      </c>
      <c r="V2745">
        <v>0</v>
      </c>
      <c r="W2745" s="17" t="s">
        <v>6296</v>
      </c>
      <c r="X2745" s="17" t="s">
        <v>442</v>
      </c>
      <c r="Y2745">
        <v>0</v>
      </c>
      <c r="Z2745" s="17" t="s">
        <v>486</v>
      </c>
      <c r="AA2745" s="17" t="s">
        <v>443</v>
      </c>
      <c r="AB2745" s="17" t="s">
        <v>444</v>
      </c>
      <c r="AC2745">
        <v>0</v>
      </c>
      <c r="AD2745">
        <v>0</v>
      </c>
      <c r="AE2745">
        <v>0</v>
      </c>
      <c r="AF2745">
        <v>2022</v>
      </c>
      <c r="AG2745" s="1">
        <v>44562</v>
      </c>
      <c r="AH2745" s="1">
        <v>44773</v>
      </c>
      <c r="AI2745" s="1">
        <v>44785</v>
      </c>
      <c r="AJ2745" s="17" t="s">
        <v>34</v>
      </c>
      <c r="AK2745" s="17" t="s">
        <v>35</v>
      </c>
      <c r="AL2745" s="17" t="s">
        <v>10388</v>
      </c>
      <c r="AM2745" s="17">
        <f>MONTH(EMPENHO[[#This Row],[data_empenho]])</f>
        <v>4</v>
      </c>
    </row>
    <row r="2746" spans="1:39" x14ac:dyDescent="0.25">
      <c r="A2746">
        <v>6</v>
      </c>
      <c r="B2746">
        <v>601</v>
      </c>
      <c r="C2746">
        <v>4</v>
      </c>
      <c r="D2746">
        <v>122</v>
      </c>
      <c r="E2746">
        <v>1</v>
      </c>
      <c r="F2746">
        <v>0</v>
      </c>
      <c r="G2746">
        <v>2072</v>
      </c>
      <c r="H2746" s="17" t="s">
        <v>445</v>
      </c>
      <c r="I2746">
        <v>1</v>
      </c>
      <c r="J2746">
        <v>0</v>
      </c>
      <c r="K2746" s="17" t="s">
        <v>6297</v>
      </c>
      <c r="L2746" s="1">
        <v>44669</v>
      </c>
      <c r="M2746">
        <v>47.5</v>
      </c>
      <c r="N2746" s="17" t="s">
        <v>437</v>
      </c>
      <c r="O2746">
        <v>7357</v>
      </c>
      <c r="P2746" s="17" t="s">
        <v>438</v>
      </c>
      <c r="Q2746">
        <v>0</v>
      </c>
      <c r="R2746" s="17" t="s">
        <v>439</v>
      </c>
      <c r="S2746" s="17" t="s">
        <v>440</v>
      </c>
      <c r="T2746" s="17" t="s">
        <v>438</v>
      </c>
      <c r="U2746">
        <v>0</v>
      </c>
      <c r="V2746">
        <v>0</v>
      </c>
      <c r="W2746" s="17" t="s">
        <v>6298</v>
      </c>
      <c r="X2746" s="17" t="s">
        <v>442</v>
      </c>
      <c r="Y2746">
        <v>0</v>
      </c>
      <c r="Z2746" s="17" t="s">
        <v>486</v>
      </c>
      <c r="AA2746" s="17" t="s">
        <v>443</v>
      </c>
      <c r="AB2746" s="17" t="s">
        <v>444</v>
      </c>
      <c r="AC2746">
        <v>0</v>
      </c>
      <c r="AD2746">
        <v>0</v>
      </c>
      <c r="AE2746">
        <v>0</v>
      </c>
      <c r="AF2746">
        <v>2022</v>
      </c>
      <c r="AG2746" s="1">
        <v>44562</v>
      </c>
      <c r="AH2746" s="1">
        <v>44773</v>
      </c>
      <c r="AI2746" s="1">
        <v>44785</v>
      </c>
      <c r="AJ2746" s="17" t="s">
        <v>34</v>
      </c>
      <c r="AK2746" s="17" t="s">
        <v>35</v>
      </c>
      <c r="AL2746" s="17" t="s">
        <v>10388</v>
      </c>
      <c r="AM2746" s="17">
        <f>MONTH(EMPENHO[[#This Row],[data_empenho]])</f>
        <v>4</v>
      </c>
    </row>
    <row r="2747" spans="1:39" x14ac:dyDescent="0.25">
      <c r="A2747">
        <v>6</v>
      </c>
      <c r="B2747">
        <v>601</v>
      </c>
      <c r="C2747">
        <v>4</v>
      </c>
      <c r="D2747">
        <v>122</v>
      </c>
      <c r="E2747">
        <v>1</v>
      </c>
      <c r="F2747">
        <v>0</v>
      </c>
      <c r="G2747">
        <v>2072</v>
      </c>
      <c r="H2747" s="17" t="s">
        <v>445</v>
      </c>
      <c r="I2747">
        <v>1</v>
      </c>
      <c r="J2747">
        <v>0</v>
      </c>
      <c r="K2747" s="17" t="s">
        <v>6299</v>
      </c>
      <c r="L2747" s="1">
        <v>44669</v>
      </c>
      <c r="M2747">
        <v>47.5</v>
      </c>
      <c r="N2747" s="17" t="s">
        <v>437</v>
      </c>
      <c r="O2747">
        <v>7357</v>
      </c>
      <c r="P2747" s="17" t="s">
        <v>438</v>
      </c>
      <c r="Q2747">
        <v>0</v>
      </c>
      <c r="R2747" s="17" t="s">
        <v>439</v>
      </c>
      <c r="S2747" s="17" t="s">
        <v>440</v>
      </c>
      <c r="T2747" s="17" t="s">
        <v>438</v>
      </c>
      <c r="U2747">
        <v>0</v>
      </c>
      <c r="V2747">
        <v>0</v>
      </c>
      <c r="W2747" s="17" t="s">
        <v>6300</v>
      </c>
      <c r="X2747" s="17" t="s">
        <v>442</v>
      </c>
      <c r="Y2747">
        <v>0</v>
      </c>
      <c r="Z2747" s="17" t="s">
        <v>486</v>
      </c>
      <c r="AA2747" s="17" t="s">
        <v>443</v>
      </c>
      <c r="AB2747" s="17" t="s">
        <v>444</v>
      </c>
      <c r="AC2747">
        <v>0</v>
      </c>
      <c r="AD2747">
        <v>0</v>
      </c>
      <c r="AE2747">
        <v>0</v>
      </c>
      <c r="AF2747">
        <v>2022</v>
      </c>
      <c r="AG2747" s="1">
        <v>44562</v>
      </c>
      <c r="AH2747" s="1">
        <v>44773</v>
      </c>
      <c r="AI2747" s="1">
        <v>44785</v>
      </c>
      <c r="AJ2747" s="17" t="s">
        <v>34</v>
      </c>
      <c r="AK2747" s="17" t="s">
        <v>35</v>
      </c>
      <c r="AL2747" s="17" t="s">
        <v>10388</v>
      </c>
      <c r="AM2747" s="17">
        <f>MONTH(EMPENHO[[#This Row],[data_empenho]])</f>
        <v>4</v>
      </c>
    </row>
    <row r="2748" spans="1:39" x14ac:dyDescent="0.25">
      <c r="A2748">
        <v>6</v>
      </c>
      <c r="B2748">
        <v>601</v>
      </c>
      <c r="C2748">
        <v>4</v>
      </c>
      <c r="D2748">
        <v>122</v>
      </c>
      <c r="E2748">
        <v>1</v>
      </c>
      <c r="F2748">
        <v>0</v>
      </c>
      <c r="G2748">
        <v>2072</v>
      </c>
      <c r="H2748" s="17" t="s">
        <v>445</v>
      </c>
      <c r="I2748">
        <v>1</v>
      </c>
      <c r="J2748">
        <v>0</v>
      </c>
      <c r="K2748" s="17" t="s">
        <v>6301</v>
      </c>
      <c r="L2748" s="1">
        <v>44669</v>
      </c>
      <c r="M2748">
        <v>47.5</v>
      </c>
      <c r="N2748" s="17" t="s">
        <v>437</v>
      </c>
      <c r="O2748">
        <v>5713</v>
      </c>
      <c r="P2748" s="17" t="s">
        <v>438</v>
      </c>
      <c r="Q2748">
        <v>0</v>
      </c>
      <c r="R2748" s="17" t="s">
        <v>439</v>
      </c>
      <c r="S2748" s="17" t="s">
        <v>440</v>
      </c>
      <c r="T2748" s="17" t="s">
        <v>438</v>
      </c>
      <c r="U2748">
        <v>0</v>
      </c>
      <c r="V2748">
        <v>0</v>
      </c>
      <c r="W2748" s="17" t="s">
        <v>6302</v>
      </c>
      <c r="X2748" s="17" t="s">
        <v>442</v>
      </c>
      <c r="Y2748">
        <v>0</v>
      </c>
      <c r="Z2748" s="17" t="s">
        <v>486</v>
      </c>
      <c r="AA2748" s="17" t="s">
        <v>443</v>
      </c>
      <c r="AB2748" s="17" t="s">
        <v>444</v>
      </c>
      <c r="AC2748">
        <v>0</v>
      </c>
      <c r="AD2748">
        <v>0</v>
      </c>
      <c r="AE2748">
        <v>0</v>
      </c>
      <c r="AF2748">
        <v>2022</v>
      </c>
      <c r="AG2748" s="1">
        <v>44562</v>
      </c>
      <c r="AH2748" s="1">
        <v>44773</v>
      </c>
      <c r="AI2748" s="1">
        <v>44785</v>
      </c>
      <c r="AJ2748" s="17" t="s">
        <v>34</v>
      </c>
      <c r="AK2748" s="17" t="s">
        <v>35</v>
      </c>
      <c r="AL2748" s="17" t="s">
        <v>10388</v>
      </c>
      <c r="AM2748" s="17">
        <f>MONTH(EMPENHO[[#This Row],[data_empenho]])</f>
        <v>4</v>
      </c>
    </row>
    <row r="2749" spans="1:39" x14ac:dyDescent="0.25">
      <c r="A2749">
        <v>6</v>
      </c>
      <c r="B2749">
        <v>601</v>
      </c>
      <c r="C2749">
        <v>4</v>
      </c>
      <c r="D2749">
        <v>122</v>
      </c>
      <c r="E2749">
        <v>1</v>
      </c>
      <c r="F2749">
        <v>0</v>
      </c>
      <c r="G2749">
        <v>2072</v>
      </c>
      <c r="H2749" s="17" t="s">
        <v>445</v>
      </c>
      <c r="I2749">
        <v>1</v>
      </c>
      <c r="J2749">
        <v>0</v>
      </c>
      <c r="K2749" s="17" t="s">
        <v>6303</v>
      </c>
      <c r="L2749" s="1">
        <v>44669</v>
      </c>
      <c r="M2749">
        <v>47.5</v>
      </c>
      <c r="N2749" s="17" t="s">
        <v>437</v>
      </c>
      <c r="O2749">
        <v>5713</v>
      </c>
      <c r="P2749" s="17" t="s">
        <v>438</v>
      </c>
      <c r="Q2749">
        <v>0</v>
      </c>
      <c r="R2749" s="17" t="s">
        <v>439</v>
      </c>
      <c r="S2749" s="17" t="s">
        <v>440</v>
      </c>
      <c r="T2749" s="17" t="s">
        <v>438</v>
      </c>
      <c r="U2749">
        <v>0</v>
      </c>
      <c r="V2749">
        <v>0</v>
      </c>
      <c r="W2749" s="17" t="s">
        <v>6304</v>
      </c>
      <c r="X2749" s="17" t="s">
        <v>442</v>
      </c>
      <c r="Y2749">
        <v>0</v>
      </c>
      <c r="Z2749" s="17" t="s">
        <v>486</v>
      </c>
      <c r="AA2749" s="17" t="s">
        <v>443</v>
      </c>
      <c r="AB2749" s="17" t="s">
        <v>444</v>
      </c>
      <c r="AC2749">
        <v>0</v>
      </c>
      <c r="AD2749">
        <v>0</v>
      </c>
      <c r="AE2749">
        <v>0</v>
      </c>
      <c r="AF2749">
        <v>2022</v>
      </c>
      <c r="AG2749" s="1">
        <v>44562</v>
      </c>
      <c r="AH2749" s="1">
        <v>44773</v>
      </c>
      <c r="AI2749" s="1">
        <v>44785</v>
      </c>
      <c r="AJ2749" s="17" t="s">
        <v>34</v>
      </c>
      <c r="AK2749" s="17" t="s">
        <v>35</v>
      </c>
      <c r="AL2749" s="17" t="s">
        <v>10388</v>
      </c>
      <c r="AM2749" s="17">
        <f>MONTH(EMPENHO[[#This Row],[data_empenho]])</f>
        <v>4</v>
      </c>
    </row>
    <row r="2750" spans="1:39" x14ac:dyDescent="0.25">
      <c r="A2750">
        <v>8</v>
      </c>
      <c r="B2750">
        <v>801</v>
      </c>
      <c r="C2750">
        <v>10</v>
      </c>
      <c r="D2750">
        <v>303</v>
      </c>
      <c r="E2750">
        <v>8</v>
      </c>
      <c r="F2750">
        <v>0</v>
      </c>
      <c r="G2750">
        <v>2101</v>
      </c>
      <c r="H2750" s="17" t="s">
        <v>1060</v>
      </c>
      <c r="I2750">
        <v>40</v>
      </c>
      <c r="J2750">
        <v>0</v>
      </c>
      <c r="K2750" s="17" t="s">
        <v>6305</v>
      </c>
      <c r="L2750" s="1">
        <v>44669</v>
      </c>
      <c r="M2750">
        <v>300</v>
      </c>
      <c r="N2750" s="17" t="s">
        <v>437</v>
      </c>
      <c r="O2750">
        <v>8466</v>
      </c>
      <c r="P2750" s="17" t="s">
        <v>438</v>
      </c>
      <c r="Q2750">
        <v>0</v>
      </c>
      <c r="R2750" s="17" t="s">
        <v>439</v>
      </c>
      <c r="S2750" s="17" t="s">
        <v>440</v>
      </c>
      <c r="T2750" s="17" t="s">
        <v>438</v>
      </c>
      <c r="U2750">
        <v>0</v>
      </c>
      <c r="V2750">
        <v>0</v>
      </c>
      <c r="W2750" s="17" t="s">
        <v>6306</v>
      </c>
      <c r="X2750" s="17" t="s">
        <v>442</v>
      </c>
      <c r="Y2750">
        <v>0</v>
      </c>
      <c r="Z2750" s="17" t="s">
        <v>443</v>
      </c>
      <c r="AA2750" s="17" t="s">
        <v>443</v>
      </c>
      <c r="AB2750" s="17" t="s">
        <v>444</v>
      </c>
      <c r="AC2750">
        <v>0</v>
      </c>
      <c r="AD2750">
        <v>0</v>
      </c>
      <c r="AE2750">
        <v>0</v>
      </c>
      <c r="AF2750">
        <v>2022</v>
      </c>
      <c r="AG2750" s="1">
        <v>44562</v>
      </c>
      <c r="AH2750" s="1">
        <v>44773</v>
      </c>
      <c r="AI2750" s="1">
        <v>44785</v>
      </c>
      <c r="AJ2750" s="17" t="s">
        <v>34</v>
      </c>
      <c r="AK2750" s="17" t="s">
        <v>35</v>
      </c>
      <c r="AL2750" s="17" t="s">
        <v>10388</v>
      </c>
      <c r="AM2750" s="17">
        <f>MONTH(EMPENHO[[#This Row],[data_empenho]])</f>
        <v>4</v>
      </c>
    </row>
    <row r="2751" spans="1:39" x14ac:dyDescent="0.25">
      <c r="A2751">
        <v>9</v>
      </c>
      <c r="B2751">
        <v>902</v>
      </c>
      <c r="C2751">
        <v>8</v>
      </c>
      <c r="D2751">
        <v>241</v>
      </c>
      <c r="E2751">
        <v>11</v>
      </c>
      <c r="F2751">
        <v>0</v>
      </c>
      <c r="G2751">
        <v>2011</v>
      </c>
      <c r="H2751" s="17" t="s">
        <v>651</v>
      </c>
      <c r="I2751">
        <v>1</v>
      </c>
      <c r="J2751">
        <v>0</v>
      </c>
      <c r="K2751" s="17" t="s">
        <v>6307</v>
      </c>
      <c r="L2751" s="1">
        <v>44669</v>
      </c>
      <c r="M2751">
        <v>234.66</v>
      </c>
      <c r="N2751" s="17" t="s">
        <v>437</v>
      </c>
      <c r="O2751">
        <v>8264</v>
      </c>
      <c r="P2751" s="17" t="s">
        <v>438</v>
      </c>
      <c r="Q2751">
        <v>0</v>
      </c>
      <c r="R2751" s="17" t="s">
        <v>480</v>
      </c>
      <c r="S2751" s="17" t="s">
        <v>653</v>
      </c>
      <c r="T2751" s="17" t="s">
        <v>438</v>
      </c>
      <c r="U2751">
        <v>56</v>
      </c>
      <c r="V2751">
        <v>2021</v>
      </c>
      <c r="W2751" s="17" t="s">
        <v>6308</v>
      </c>
      <c r="X2751" s="17" t="s">
        <v>482</v>
      </c>
      <c r="Y2751">
        <v>7</v>
      </c>
      <c r="Z2751" s="17" t="s">
        <v>443</v>
      </c>
      <c r="AA2751" s="17" t="s">
        <v>443</v>
      </c>
      <c r="AB2751" s="17" t="s">
        <v>444</v>
      </c>
      <c r="AC2751">
        <v>0</v>
      </c>
      <c r="AD2751">
        <v>0</v>
      </c>
      <c r="AE2751">
        <v>0</v>
      </c>
      <c r="AF2751">
        <v>2022</v>
      </c>
      <c r="AG2751" s="1">
        <v>44562</v>
      </c>
      <c r="AH2751" s="1">
        <v>44773</v>
      </c>
      <c r="AI2751" s="1">
        <v>44785</v>
      </c>
      <c r="AJ2751" s="17" t="s">
        <v>34</v>
      </c>
      <c r="AK2751" s="17" t="s">
        <v>35</v>
      </c>
      <c r="AL2751" s="17" t="s">
        <v>10388</v>
      </c>
      <c r="AM2751" s="17">
        <f>MONTH(EMPENHO[[#This Row],[data_empenho]])</f>
        <v>4</v>
      </c>
    </row>
    <row r="2752" spans="1:39" x14ac:dyDescent="0.25">
      <c r="A2752">
        <v>8</v>
      </c>
      <c r="B2752">
        <v>801</v>
      </c>
      <c r="C2752">
        <v>10</v>
      </c>
      <c r="D2752">
        <v>301</v>
      </c>
      <c r="E2752">
        <v>6</v>
      </c>
      <c r="F2752">
        <v>0</v>
      </c>
      <c r="G2752">
        <v>2105</v>
      </c>
      <c r="H2752" s="17" t="s">
        <v>478</v>
      </c>
      <c r="I2752">
        <v>40</v>
      </c>
      <c r="J2752">
        <v>0</v>
      </c>
      <c r="K2752" s="17" t="s">
        <v>6309</v>
      </c>
      <c r="L2752" s="1">
        <v>44669</v>
      </c>
      <c r="M2752">
        <v>14920</v>
      </c>
      <c r="N2752" s="17" t="s">
        <v>437</v>
      </c>
      <c r="O2752">
        <v>8264</v>
      </c>
      <c r="P2752" s="17" t="s">
        <v>438</v>
      </c>
      <c r="Q2752">
        <v>0</v>
      </c>
      <c r="R2752" s="17" t="s">
        <v>480</v>
      </c>
      <c r="S2752" s="17" t="s">
        <v>653</v>
      </c>
      <c r="T2752" s="17" t="s">
        <v>438</v>
      </c>
      <c r="U2752">
        <v>56</v>
      </c>
      <c r="V2752">
        <v>2021</v>
      </c>
      <c r="W2752" s="17" t="s">
        <v>6310</v>
      </c>
      <c r="X2752" s="17" t="s">
        <v>482</v>
      </c>
      <c r="Y2752">
        <v>7</v>
      </c>
      <c r="Z2752" s="17" t="s">
        <v>443</v>
      </c>
      <c r="AA2752" s="17" t="s">
        <v>443</v>
      </c>
      <c r="AB2752" s="17" t="s">
        <v>444</v>
      </c>
      <c r="AC2752">
        <v>0</v>
      </c>
      <c r="AD2752">
        <v>0</v>
      </c>
      <c r="AE2752">
        <v>0</v>
      </c>
      <c r="AF2752">
        <v>2022</v>
      </c>
      <c r="AG2752" s="1">
        <v>44562</v>
      </c>
      <c r="AH2752" s="1">
        <v>44773</v>
      </c>
      <c r="AI2752" s="1">
        <v>44785</v>
      </c>
      <c r="AJ2752" s="17" t="s">
        <v>34</v>
      </c>
      <c r="AK2752" s="17" t="s">
        <v>35</v>
      </c>
      <c r="AL2752" s="17" t="s">
        <v>10388</v>
      </c>
      <c r="AM2752" s="17">
        <f>MONTH(EMPENHO[[#This Row],[data_empenho]])</f>
        <v>4</v>
      </c>
    </row>
    <row r="2753" spans="1:39" x14ac:dyDescent="0.25">
      <c r="A2753">
        <v>9</v>
      </c>
      <c r="B2753">
        <v>902</v>
      </c>
      <c r="C2753">
        <v>8</v>
      </c>
      <c r="D2753">
        <v>243</v>
      </c>
      <c r="E2753">
        <v>11</v>
      </c>
      <c r="F2753">
        <v>0</v>
      </c>
      <c r="G2753">
        <v>2014</v>
      </c>
      <c r="H2753" s="17" t="s">
        <v>981</v>
      </c>
      <c r="I2753">
        <v>1</v>
      </c>
      <c r="J2753">
        <v>0</v>
      </c>
      <c r="K2753" s="17" t="s">
        <v>6311</v>
      </c>
      <c r="L2753" s="1">
        <v>44669</v>
      </c>
      <c r="M2753">
        <v>269.12</v>
      </c>
      <c r="N2753" s="17" t="s">
        <v>437</v>
      </c>
      <c r="O2753">
        <v>678</v>
      </c>
      <c r="P2753" s="17" t="s">
        <v>438</v>
      </c>
      <c r="Q2753">
        <v>0</v>
      </c>
      <c r="R2753" s="17" t="s">
        <v>480</v>
      </c>
      <c r="S2753" s="17" t="s">
        <v>653</v>
      </c>
      <c r="T2753" s="17" t="s">
        <v>438</v>
      </c>
      <c r="U2753">
        <v>19</v>
      </c>
      <c r="V2753">
        <v>2021</v>
      </c>
      <c r="W2753" s="17" t="s">
        <v>6312</v>
      </c>
      <c r="X2753" s="17" t="s">
        <v>482</v>
      </c>
      <c r="Y2753">
        <v>7</v>
      </c>
      <c r="Z2753" s="17" t="s">
        <v>443</v>
      </c>
      <c r="AA2753" s="17" t="s">
        <v>443</v>
      </c>
      <c r="AB2753" s="17" t="s">
        <v>444</v>
      </c>
      <c r="AC2753">
        <v>0</v>
      </c>
      <c r="AD2753">
        <v>0</v>
      </c>
      <c r="AE2753">
        <v>0</v>
      </c>
      <c r="AF2753">
        <v>2022</v>
      </c>
      <c r="AG2753" s="1">
        <v>44562</v>
      </c>
      <c r="AH2753" s="1">
        <v>44773</v>
      </c>
      <c r="AI2753" s="1">
        <v>44785</v>
      </c>
      <c r="AJ2753" s="17" t="s">
        <v>34</v>
      </c>
      <c r="AK2753" s="17" t="s">
        <v>35</v>
      </c>
      <c r="AL2753" s="17" t="s">
        <v>10388</v>
      </c>
      <c r="AM2753" s="17">
        <f>MONTH(EMPENHO[[#This Row],[data_empenho]])</f>
        <v>4</v>
      </c>
    </row>
    <row r="2754" spans="1:39" x14ac:dyDescent="0.25">
      <c r="A2754">
        <v>9</v>
      </c>
      <c r="B2754">
        <v>902</v>
      </c>
      <c r="C2754">
        <v>8</v>
      </c>
      <c r="D2754">
        <v>243</v>
      </c>
      <c r="E2754">
        <v>11</v>
      </c>
      <c r="F2754">
        <v>0</v>
      </c>
      <c r="G2754">
        <v>2014</v>
      </c>
      <c r="H2754" s="17" t="s">
        <v>981</v>
      </c>
      <c r="I2754">
        <v>1</v>
      </c>
      <c r="J2754">
        <v>0</v>
      </c>
      <c r="K2754" s="17" t="s">
        <v>6313</v>
      </c>
      <c r="L2754" s="1">
        <v>44669</v>
      </c>
      <c r="M2754">
        <v>207.6</v>
      </c>
      <c r="N2754" s="17" t="s">
        <v>437</v>
      </c>
      <c r="O2754">
        <v>678</v>
      </c>
      <c r="P2754" s="17" t="s">
        <v>438</v>
      </c>
      <c r="Q2754">
        <v>0</v>
      </c>
      <c r="R2754" s="17" t="s">
        <v>480</v>
      </c>
      <c r="S2754" s="17" t="s">
        <v>653</v>
      </c>
      <c r="T2754" s="17" t="s">
        <v>438</v>
      </c>
      <c r="U2754">
        <v>19</v>
      </c>
      <c r="V2754">
        <v>2021</v>
      </c>
      <c r="W2754" s="17" t="s">
        <v>6314</v>
      </c>
      <c r="X2754" s="17" t="s">
        <v>482</v>
      </c>
      <c r="Y2754">
        <v>7</v>
      </c>
      <c r="Z2754" s="17" t="s">
        <v>443</v>
      </c>
      <c r="AA2754" s="17" t="s">
        <v>443</v>
      </c>
      <c r="AB2754" s="17" t="s">
        <v>444</v>
      </c>
      <c r="AC2754">
        <v>0</v>
      </c>
      <c r="AD2754">
        <v>0</v>
      </c>
      <c r="AE2754">
        <v>0</v>
      </c>
      <c r="AF2754">
        <v>2022</v>
      </c>
      <c r="AG2754" s="1">
        <v>44562</v>
      </c>
      <c r="AH2754" s="1">
        <v>44773</v>
      </c>
      <c r="AI2754" s="1">
        <v>44785</v>
      </c>
      <c r="AJ2754" s="17" t="s">
        <v>34</v>
      </c>
      <c r="AK2754" s="17" t="s">
        <v>35</v>
      </c>
      <c r="AL2754" s="17" t="s">
        <v>10388</v>
      </c>
      <c r="AM2754" s="17">
        <f>MONTH(EMPENHO[[#This Row],[data_empenho]])</f>
        <v>4</v>
      </c>
    </row>
    <row r="2755" spans="1:39" x14ac:dyDescent="0.25">
      <c r="A2755">
        <v>7</v>
      </c>
      <c r="B2755">
        <v>702</v>
      </c>
      <c r="C2755">
        <v>15</v>
      </c>
      <c r="D2755">
        <v>451</v>
      </c>
      <c r="E2755">
        <v>17</v>
      </c>
      <c r="F2755">
        <v>0</v>
      </c>
      <c r="G2755">
        <v>2002</v>
      </c>
      <c r="H2755" s="17" t="s">
        <v>2043</v>
      </c>
      <c r="I2755">
        <v>1</v>
      </c>
      <c r="J2755">
        <v>0</v>
      </c>
      <c r="K2755" s="17" t="s">
        <v>6315</v>
      </c>
      <c r="L2755" s="1">
        <v>44669</v>
      </c>
      <c r="M2755">
        <v>493.5</v>
      </c>
      <c r="N2755" s="17" t="s">
        <v>437</v>
      </c>
      <c r="O2755">
        <v>6817</v>
      </c>
      <c r="P2755" s="17" t="s">
        <v>438</v>
      </c>
      <c r="Q2755">
        <v>0</v>
      </c>
      <c r="R2755" s="17" t="s">
        <v>480</v>
      </c>
      <c r="S2755" s="17" t="s">
        <v>653</v>
      </c>
      <c r="T2755" s="17" t="s">
        <v>438</v>
      </c>
      <c r="U2755">
        <v>23</v>
      </c>
      <c r="V2755">
        <v>2021</v>
      </c>
      <c r="W2755" s="17" t="s">
        <v>6316</v>
      </c>
      <c r="X2755" s="17" t="s">
        <v>482</v>
      </c>
      <c r="Y2755">
        <v>7</v>
      </c>
      <c r="Z2755" s="17" t="s">
        <v>443</v>
      </c>
      <c r="AA2755" s="17" t="s">
        <v>443</v>
      </c>
      <c r="AB2755" s="17" t="s">
        <v>444</v>
      </c>
      <c r="AC2755">
        <v>0</v>
      </c>
      <c r="AD2755">
        <v>0</v>
      </c>
      <c r="AE2755">
        <v>0</v>
      </c>
      <c r="AF2755">
        <v>2022</v>
      </c>
      <c r="AG2755" s="1">
        <v>44562</v>
      </c>
      <c r="AH2755" s="1">
        <v>44773</v>
      </c>
      <c r="AI2755" s="1">
        <v>44785</v>
      </c>
      <c r="AJ2755" s="17" t="s">
        <v>34</v>
      </c>
      <c r="AK2755" s="17" t="s">
        <v>35</v>
      </c>
      <c r="AL2755" s="17" t="s">
        <v>10388</v>
      </c>
      <c r="AM2755" s="17">
        <f>MONTH(EMPENHO[[#This Row],[data_empenho]])</f>
        <v>4</v>
      </c>
    </row>
    <row r="2756" spans="1:39" x14ac:dyDescent="0.25">
      <c r="A2756">
        <v>6</v>
      </c>
      <c r="B2756">
        <v>603</v>
      </c>
      <c r="C2756">
        <v>26</v>
      </c>
      <c r="D2756">
        <v>782</v>
      </c>
      <c r="E2756">
        <v>17</v>
      </c>
      <c r="F2756">
        <v>0</v>
      </c>
      <c r="G2756">
        <v>2073</v>
      </c>
      <c r="H2756" s="17" t="s">
        <v>478</v>
      </c>
      <c r="I2756">
        <v>1</v>
      </c>
      <c r="J2756">
        <v>0</v>
      </c>
      <c r="K2756" s="17" t="s">
        <v>6317</v>
      </c>
      <c r="L2756" s="1">
        <v>44669</v>
      </c>
      <c r="M2756">
        <v>19770</v>
      </c>
      <c r="N2756" s="17" t="s">
        <v>437</v>
      </c>
      <c r="O2756">
        <v>8264</v>
      </c>
      <c r="P2756" s="17" t="s">
        <v>438</v>
      </c>
      <c r="Q2756">
        <v>0</v>
      </c>
      <c r="R2756" s="17" t="s">
        <v>480</v>
      </c>
      <c r="S2756" s="17" t="s">
        <v>653</v>
      </c>
      <c r="T2756" s="17" t="s">
        <v>438</v>
      </c>
      <c r="U2756">
        <v>2</v>
      </c>
      <c r="V2756">
        <v>2022</v>
      </c>
      <c r="W2756" s="17" t="s">
        <v>6318</v>
      </c>
      <c r="X2756" s="17" t="s">
        <v>482</v>
      </c>
      <c r="Y2756">
        <v>7</v>
      </c>
      <c r="Z2756" s="17" t="s">
        <v>443</v>
      </c>
      <c r="AA2756" s="17" t="s">
        <v>443</v>
      </c>
      <c r="AB2756" s="17" t="s">
        <v>444</v>
      </c>
      <c r="AC2756">
        <v>0</v>
      </c>
      <c r="AD2756">
        <v>0</v>
      </c>
      <c r="AE2756">
        <v>0</v>
      </c>
      <c r="AF2756">
        <v>2022</v>
      </c>
      <c r="AG2756" s="1">
        <v>44562</v>
      </c>
      <c r="AH2756" s="1">
        <v>44773</v>
      </c>
      <c r="AI2756" s="1">
        <v>44785</v>
      </c>
      <c r="AJ2756" s="17" t="s">
        <v>34</v>
      </c>
      <c r="AK2756" s="17" t="s">
        <v>35</v>
      </c>
      <c r="AL2756" s="17" t="s">
        <v>10388</v>
      </c>
      <c r="AM2756" s="17">
        <f>MONTH(EMPENHO[[#This Row],[data_empenho]])</f>
        <v>4</v>
      </c>
    </row>
    <row r="2757" spans="1:39" x14ac:dyDescent="0.25">
      <c r="A2757">
        <v>6</v>
      </c>
      <c r="B2757">
        <v>603</v>
      </c>
      <c r="C2757">
        <v>26</v>
      </c>
      <c r="D2757">
        <v>782</v>
      </c>
      <c r="E2757">
        <v>17</v>
      </c>
      <c r="F2757">
        <v>0</v>
      </c>
      <c r="G2757">
        <v>2073</v>
      </c>
      <c r="H2757" s="17" t="s">
        <v>478</v>
      </c>
      <c r="I2757">
        <v>1</v>
      </c>
      <c r="J2757">
        <v>0</v>
      </c>
      <c r="K2757" s="17" t="s">
        <v>6317</v>
      </c>
      <c r="L2757" s="1">
        <v>44690</v>
      </c>
      <c r="M2757">
        <v>-0.01</v>
      </c>
      <c r="N2757" s="17" t="s">
        <v>451</v>
      </c>
      <c r="O2757">
        <v>8264</v>
      </c>
      <c r="P2757" s="17" t="s">
        <v>438</v>
      </c>
      <c r="Q2757">
        <v>0</v>
      </c>
      <c r="R2757" s="17" t="s">
        <v>480</v>
      </c>
      <c r="S2757" s="17" t="s">
        <v>653</v>
      </c>
      <c r="T2757" s="17" t="s">
        <v>438</v>
      </c>
      <c r="U2757">
        <v>2</v>
      </c>
      <c r="V2757">
        <v>2022</v>
      </c>
      <c r="W2757" s="17" t="s">
        <v>790</v>
      </c>
      <c r="X2757" s="17" t="s">
        <v>482</v>
      </c>
      <c r="Y2757">
        <v>7</v>
      </c>
      <c r="Z2757" s="17" t="s">
        <v>443</v>
      </c>
      <c r="AA2757" s="17" t="s">
        <v>443</v>
      </c>
      <c r="AB2757" s="17" t="s">
        <v>444</v>
      </c>
      <c r="AC2757">
        <v>0</v>
      </c>
      <c r="AD2757">
        <v>0</v>
      </c>
      <c r="AE2757">
        <v>0</v>
      </c>
      <c r="AF2757">
        <v>2022</v>
      </c>
      <c r="AG2757" s="1">
        <v>44562</v>
      </c>
      <c r="AH2757" s="1">
        <v>44773</v>
      </c>
      <c r="AI2757" s="1">
        <v>44785</v>
      </c>
      <c r="AJ2757" s="17" t="s">
        <v>34</v>
      </c>
      <c r="AK2757" s="17" t="s">
        <v>35</v>
      </c>
      <c r="AL2757" s="17" t="s">
        <v>10388</v>
      </c>
      <c r="AM2757" s="17">
        <f>MONTH(EMPENHO[[#This Row],[data_empenho]])</f>
        <v>5</v>
      </c>
    </row>
    <row r="2758" spans="1:39" x14ac:dyDescent="0.25">
      <c r="A2758">
        <v>6</v>
      </c>
      <c r="B2758">
        <v>603</v>
      </c>
      <c r="C2758">
        <v>26</v>
      </c>
      <c r="D2758">
        <v>782</v>
      </c>
      <c r="E2758">
        <v>17</v>
      </c>
      <c r="F2758">
        <v>0</v>
      </c>
      <c r="G2758">
        <v>2073</v>
      </c>
      <c r="H2758" s="17" t="s">
        <v>698</v>
      </c>
      <c r="I2758">
        <v>1</v>
      </c>
      <c r="J2758">
        <v>0</v>
      </c>
      <c r="K2758" s="17" t="s">
        <v>6319</v>
      </c>
      <c r="L2758" s="1">
        <v>44669</v>
      </c>
      <c r="M2758">
        <v>3733</v>
      </c>
      <c r="N2758" s="17" t="s">
        <v>437</v>
      </c>
      <c r="O2758">
        <v>5965</v>
      </c>
      <c r="P2758" s="17" t="s">
        <v>438</v>
      </c>
      <c r="Q2758">
        <v>0</v>
      </c>
      <c r="R2758" s="17" t="s">
        <v>480</v>
      </c>
      <c r="S2758" s="17" t="s">
        <v>653</v>
      </c>
      <c r="T2758" s="17" t="s">
        <v>438</v>
      </c>
      <c r="U2758">
        <v>39</v>
      </c>
      <c r="V2758">
        <v>2021</v>
      </c>
      <c r="W2758" s="17" t="s">
        <v>6320</v>
      </c>
      <c r="X2758" s="17" t="s">
        <v>482</v>
      </c>
      <c r="Y2758">
        <v>7</v>
      </c>
      <c r="Z2758" s="17" t="s">
        <v>443</v>
      </c>
      <c r="AA2758" s="17" t="s">
        <v>443</v>
      </c>
      <c r="AB2758" s="17" t="s">
        <v>444</v>
      </c>
      <c r="AC2758">
        <v>0</v>
      </c>
      <c r="AD2758">
        <v>0</v>
      </c>
      <c r="AE2758">
        <v>0</v>
      </c>
      <c r="AF2758">
        <v>2022</v>
      </c>
      <c r="AG2758" s="1">
        <v>44562</v>
      </c>
      <c r="AH2758" s="1">
        <v>44773</v>
      </c>
      <c r="AI2758" s="1">
        <v>44785</v>
      </c>
      <c r="AJ2758" s="17" t="s">
        <v>34</v>
      </c>
      <c r="AK2758" s="17" t="s">
        <v>35</v>
      </c>
      <c r="AL2758" s="17" t="s">
        <v>10388</v>
      </c>
      <c r="AM2758" s="17">
        <f>MONTH(EMPENHO[[#This Row],[data_empenho]])</f>
        <v>4</v>
      </c>
    </row>
    <row r="2759" spans="1:39" x14ac:dyDescent="0.25">
      <c r="A2759">
        <v>6</v>
      </c>
      <c r="B2759">
        <v>603</v>
      </c>
      <c r="C2759">
        <v>26</v>
      </c>
      <c r="D2759">
        <v>782</v>
      </c>
      <c r="E2759">
        <v>17</v>
      </c>
      <c r="F2759">
        <v>0</v>
      </c>
      <c r="G2759">
        <v>2073</v>
      </c>
      <c r="H2759" s="17" t="s">
        <v>698</v>
      </c>
      <c r="I2759">
        <v>1</v>
      </c>
      <c r="J2759">
        <v>0</v>
      </c>
      <c r="K2759" s="17" t="s">
        <v>6319</v>
      </c>
      <c r="L2759" s="1">
        <v>44701</v>
      </c>
      <c r="M2759">
        <v>-2.5</v>
      </c>
      <c r="N2759" s="17" t="s">
        <v>451</v>
      </c>
      <c r="O2759">
        <v>5965</v>
      </c>
      <c r="P2759" s="17" t="s">
        <v>438</v>
      </c>
      <c r="Q2759">
        <v>0</v>
      </c>
      <c r="R2759" s="17" t="s">
        <v>480</v>
      </c>
      <c r="S2759" s="17" t="s">
        <v>653</v>
      </c>
      <c r="T2759" s="17" t="s">
        <v>438</v>
      </c>
      <c r="U2759">
        <v>39</v>
      </c>
      <c r="V2759">
        <v>2021</v>
      </c>
      <c r="W2759" s="17" t="s">
        <v>790</v>
      </c>
      <c r="X2759" s="17" t="s">
        <v>482</v>
      </c>
      <c r="Y2759">
        <v>7</v>
      </c>
      <c r="Z2759" s="17" t="s">
        <v>443</v>
      </c>
      <c r="AA2759" s="17" t="s">
        <v>443</v>
      </c>
      <c r="AB2759" s="17" t="s">
        <v>444</v>
      </c>
      <c r="AC2759">
        <v>0</v>
      </c>
      <c r="AD2759">
        <v>0</v>
      </c>
      <c r="AE2759">
        <v>0</v>
      </c>
      <c r="AF2759">
        <v>2022</v>
      </c>
      <c r="AG2759" s="1">
        <v>44562</v>
      </c>
      <c r="AH2759" s="1">
        <v>44773</v>
      </c>
      <c r="AI2759" s="1">
        <v>44785</v>
      </c>
      <c r="AJ2759" s="17" t="s">
        <v>34</v>
      </c>
      <c r="AK2759" s="17" t="s">
        <v>35</v>
      </c>
      <c r="AL2759" s="17" t="s">
        <v>10388</v>
      </c>
      <c r="AM2759" s="17">
        <f>MONTH(EMPENHO[[#This Row],[data_empenho]])</f>
        <v>5</v>
      </c>
    </row>
    <row r="2760" spans="1:39" x14ac:dyDescent="0.25">
      <c r="A2760">
        <v>6</v>
      </c>
      <c r="B2760">
        <v>603</v>
      </c>
      <c r="C2760">
        <v>26</v>
      </c>
      <c r="D2760">
        <v>782</v>
      </c>
      <c r="E2760">
        <v>17</v>
      </c>
      <c r="F2760">
        <v>0</v>
      </c>
      <c r="G2760">
        <v>2073</v>
      </c>
      <c r="H2760" s="17" t="s">
        <v>828</v>
      </c>
      <c r="I2760">
        <v>1</v>
      </c>
      <c r="J2760">
        <v>0</v>
      </c>
      <c r="K2760" s="17" t="s">
        <v>6321</v>
      </c>
      <c r="L2760" s="1">
        <v>44669</v>
      </c>
      <c r="M2760">
        <v>9403</v>
      </c>
      <c r="N2760" s="17" t="s">
        <v>437</v>
      </c>
      <c r="O2760">
        <v>5965</v>
      </c>
      <c r="P2760" s="17" t="s">
        <v>438</v>
      </c>
      <c r="Q2760">
        <v>0</v>
      </c>
      <c r="R2760" s="17" t="s">
        <v>480</v>
      </c>
      <c r="S2760" s="17" t="s">
        <v>653</v>
      </c>
      <c r="T2760" s="17" t="s">
        <v>438</v>
      </c>
      <c r="U2760">
        <v>39</v>
      </c>
      <c r="V2760">
        <v>2021</v>
      </c>
      <c r="W2760" s="17" t="s">
        <v>6322</v>
      </c>
      <c r="X2760" s="17" t="s">
        <v>482</v>
      </c>
      <c r="Y2760">
        <v>7</v>
      </c>
      <c r="Z2760" s="17" t="s">
        <v>443</v>
      </c>
      <c r="AA2760" s="17" t="s">
        <v>443</v>
      </c>
      <c r="AB2760" s="17" t="s">
        <v>444</v>
      </c>
      <c r="AC2760">
        <v>0</v>
      </c>
      <c r="AD2760">
        <v>0</v>
      </c>
      <c r="AE2760">
        <v>0</v>
      </c>
      <c r="AF2760">
        <v>2022</v>
      </c>
      <c r="AG2760" s="1">
        <v>44562</v>
      </c>
      <c r="AH2760" s="1">
        <v>44773</v>
      </c>
      <c r="AI2760" s="1">
        <v>44785</v>
      </c>
      <c r="AJ2760" s="17" t="s">
        <v>34</v>
      </c>
      <c r="AK2760" s="17" t="s">
        <v>35</v>
      </c>
      <c r="AL2760" s="17" t="s">
        <v>10388</v>
      </c>
      <c r="AM2760" s="17">
        <f>MONTH(EMPENHO[[#This Row],[data_empenho]])</f>
        <v>4</v>
      </c>
    </row>
    <row r="2761" spans="1:39" x14ac:dyDescent="0.25">
      <c r="A2761">
        <v>8</v>
      </c>
      <c r="B2761">
        <v>801</v>
      </c>
      <c r="C2761">
        <v>10</v>
      </c>
      <c r="D2761">
        <v>303</v>
      </c>
      <c r="E2761">
        <v>8</v>
      </c>
      <c r="F2761">
        <v>0</v>
      </c>
      <c r="G2761">
        <v>2101</v>
      </c>
      <c r="H2761" s="17" t="s">
        <v>582</v>
      </c>
      <c r="I2761">
        <v>40</v>
      </c>
      <c r="J2761">
        <v>0</v>
      </c>
      <c r="K2761" s="17" t="s">
        <v>6323</v>
      </c>
      <c r="L2761" s="1">
        <v>44669</v>
      </c>
      <c r="M2761">
        <v>3600</v>
      </c>
      <c r="N2761" s="17" t="s">
        <v>437</v>
      </c>
      <c r="O2761">
        <v>7689</v>
      </c>
      <c r="P2761" s="17" t="s">
        <v>438</v>
      </c>
      <c r="Q2761">
        <v>0</v>
      </c>
      <c r="R2761" s="17" t="s">
        <v>439</v>
      </c>
      <c r="S2761" s="17" t="s">
        <v>440</v>
      </c>
      <c r="T2761" s="17" t="s">
        <v>438</v>
      </c>
      <c r="U2761">
        <v>0</v>
      </c>
      <c r="V2761">
        <v>0</v>
      </c>
      <c r="W2761" s="17" t="s">
        <v>6324</v>
      </c>
      <c r="X2761" s="17" t="s">
        <v>465</v>
      </c>
      <c r="Y2761">
        <v>1</v>
      </c>
      <c r="Z2761" s="17" t="s">
        <v>443</v>
      </c>
      <c r="AA2761" s="17" t="s">
        <v>443</v>
      </c>
      <c r="AB2761" s="17" t="s">
        <v>444</v>
      </c>
      <c r="AC2761">
        <v>0</v>
      </c>
      <c r="AD2761">
        <v>0</v>
      </c>
      <c r="AE2761">
        <v>0</v>
      </c>
      <c r="AF2761">
        <v>2022</v>
      </c>
      <c r="AG2761" s="1">
        <v>44562</v>
      </c>
      <c r="AH2761" s="1">
        <v>44773</v>
      </c>
      <c r="AI2761" s="1">
        <v>44785</v>
      </c>
      <c r="AJ2761" s="17" t="s">
        <v>34</v>
      </c>
      <c r="AK2761" s="17" t="s">
        <v>35</v>
      </c>
      <c r="AL2761" s="17" t="s">
        <v>10388</v>
      </c>
      <c r="AM2761" s="17">
        <f>MONTH(EMPENHO[[#This Row],[data_empenho]])</f>
        <v>4</v>
      </c>
    </row>
    <row r="2762" spans="1:39" x14ac:dyDescent="0.25">
      <c r="A2762">
        <v>8</v>
      </c>
      <c r="B2762">
        <v>801</v>
      </c>
      <c r="C2762">
        <v>10</v>
      </c>
      <c r="D2762">
        <v>303</v>
      </c>
      <c r="E2762">
        <v>8</v>
      </c>
      <c r="F2762">
        <v>0</v>
      </c>
      <c r="G2762">
        <v>2101</v>
      </c>
      <c r="H2762" s="17" t="s">
        <v>870</v>
      </c>
      <c r="I2762">
        <v>40</v>
      </c>
      <c r="J2762">
        <v>0</v>
      </c>
      <c r="K2762" s="17" t="s">
        <v>6325</v>
      </c>
      <c r="L2762" s="1">
        <v>44669</v>
      </c>
      <c r="M2762">
        <v>3600</v>
      </c>
      <c r="N2762" s="17" t="s">
        <v>437</v>
      </c>
      <c r="O2762">
        <v>7690</v>
      </c>
      <c r="P2762" s="17" t="s">
        <v>438</v>
      </c>
      <c r="Q2762">
        <v>0</v>
      </c>
      <c r="R2762" s="17" t="s">
        <v>439</v>
      </c>
      <c r="S2762" s="17" t="s">
        <v>440</v>
      </c>
      <c r="T2762" s="17" t="s">
        <v>438</v>
      </c>
      <c r="U2762">
        <v>0</v>
      </c>
      <c r="V2762">
        <v>0</v>
      </c>
      <c r="W2762" s="17" t="s">
        <v>6326</v>
      </c>
      <c r="X2762" s="17" t="s">
        <v>465</v>
      </c>
      <c r="Y2762">
        <v>1</v>
      </c>
      <c r="Z2762" s="17" t="s">
        <v>443</v>
      </c>
      <c r="AA2762" s="17" t="s">
        <v>443</v>
      </c>
      <c r="AB2762" s="17" t="s">
        <v>444</v>
      </c>
      <c r="AC2762">
        <v>0</v>
      </c>
      <c r="AD2762">
        <v>0</v>
      </c>
      <c r="AE2762">
        <v>0</v>
      </c>
      <c r="AF2762">
        <v>2022</v>
      </c>
      <c r="AG2762" s="1">
        <v>44562</v>
      </c>
      <c r="AH2762" s="1">
        <v>44773</v>
      </c>
      <c r="AI2762" s="1">
        <v>44785</v>
      </c>
      <c r="AJ2762" s="17" t="s">
        <v>34</v>
      </c>
      <c r="AK2762" s="17" t="s">
        <v>35</v>
      </c>
      <c r="AL2762" s="17" t="s">
        <v>10388</v>
      </c>
      <c r="AM2762" s="17">
        <f>MONTH(EMPENHO[[#This Row],[data_empenho]])</f>
        <v>4</v>
      </c>
    </row>
    <row r="2763" spans="1:39" x14ac:dyDescent="0.25">
      <c r="A2763">
        <v>10</v>
      </c>
      <c r="B2763">
        <v>1002</v>
      </c>
      <c r="C2763">
        <v>20</v>
      </c>
      <c r="D2763">
        <v>608</v>
      </c>
      <c r="E2763">
        <v>4</v>
      </c>
      <c r="F2763">
        <v>0</v>
      </c>
      <c r="G2763">
        <v>2056</v>
      </c>
      <c r="H2763" s="17" t="s">
        <v>828</v>
      </c>
      <c r="I2763">
        <v>1</v>
      </c>
      <c r="J2763">
        <v>0</v>
      </c>
      <c r="K2763" s="17" t="s">
        <v>6327</v>
      </c>
      <c r="L2763" s="1">
        <v>44669</v>
      </c>
      <c r="M2763">
        <v>174</v>
      </c>
      <c r="N2763" s="17" t="s">
        <v>437</v>
      </c>
      <c r="O2763">
        <v>5965</v>
      </c>
      <c r="P2763" s="17" t="s">
        <v>438</v>
      </c>
      <c r="Q2763">
        <v>0</v>
      </c>
      <c r="R2763" s="17" t="s">
        <v>480</v>
      </c>
      <c r="S2763" s="17" t="s">
        <v>653</v>
      </c>
      <c r="T2763" s="17" t="s">
        <v>438</v>
      </c>
      <c r="U2763">
        <v>39</v>
      </c>
      <c r="V2763">
        <v>2021</v>
      </c>
      <c r="W2763" s="17" t="s">
        <v>6328</v>
      </c>
      <c r="X2763" s="17" t="s">
        <v>482</v>
      </c>
      <c r="Y2763">
        <v>7</v>
      </c>
      <c r="Z2763" s="17" t="s">
        <v>443</v>
      </c>
      <c r="AA2763" s="17" t="s">
        <v>443</v>
      </c>
      <c r="AB2763" s="17" t="s">
        <v>444</v>
      </c>
      <c r="AC2763">
        <v>0</v>
      </c>
      <c r="AD2763">
        <v>0</v>
      </c>
      <c r="AE2763">
        <v>0</v>
      </c>
      <c r="AF2763">
        <v>2022</v>
      </c>
      <c r="AG2763" s="1">
        <v>44562</v>
      </c>
      <c r="AH2763" s="1">
        <v>44773</v>
      </c>
      <c r="AI2763" s="1">
        <v>44785</v>
      </c>
      <c r="AJ2763" s="17" t="s">
        <v>34</v>
      </c>
      <c r="AK2763" s="17" t="s">
        <v>35</v>
      </c>
      <c r="AL2763" s="17" t="s">
        <v>10388</v>
      </c>
      <c r="AM2763" s="17">
        <f>MONTH(EMPENHO[[#This Row],[data_empenho]])</f>
        <v>4</v>
      </c>
    </row>
    <row r="2764" spans="1:39" x14ac:dyDescent="0.25">
      <c r="A2764">
        <v>8</v>
      </c>
      <c r="B2764">
        <v>801</v>
      </c>
      <c r="C2764">
        <v>10</v>
      </c>
      <c r="D2764">
        <v>301</v>
      </c>
      <c r="E2764">
        <v>6</v>
      </c>
      <c r="F2764">
        <v>0</v>
      </c>
      <c r="G2764">
        <v>2105</v>
      </c>
      <c r="H2764" s="17" t="s">
        <v>828</v>
      </c>
      <c r="I2764">
        <v>40</v>
      </c>
      <c r="J2764">
        <v>0</v>
      </c>
      <c r="K2764" s="17" t="s">
        <v>6329</v>
      </c>
      <c r="L2764" s="1">
        <v>44669</v>
      </c>
      <c r="M2764">
        <v>356</v>
      </c>
      <c r="N2764" s="17" t="s">
        <v>437</v>
      </c>
      <c r="O2764">
        <v>5965</v>
      </c>
      <c r="P2764" s="17" t="s">
        <v>438</v>
      </c>
      <c r="Q2764">
        <v>0</v>
      </c>
      <c r="R2764" s="17" t="s">
        <v>480</v>
      </c>
      <c r="S2764" s="17" t="s">
        <v>653</v>
      </c>
      <c r="T2764" s="17" t="s">
        <v>438</v>
      </c>
      <c r="U2764">
        <v>39</v>
      </c>
      <c r="V2764">
        <v>2021</v>
      </c>
      <c r="W2764" s="17" t="s">
        <v>6330</v>
      </c>
      <c r="X2764" s="17" t="s">
        <v>482</v>
      </c>
      <c r="Y2764">
        <v>7</v>
      </c>
      <c r="Z2764" s="17" t="s">
        <v>443</v>
      </c>
      <c r="AA2764" s="17" t="s">
        <v>443</v>
      </c>
      <c r="AB2764" s="17" t="s">
        <v>444</v>
      </c>
      <c r="AC2764">
        <v>0</v>
      </c>
      <c r="AD2764">
        <v>0</v>
      </c>
      <c r="AE2764">
        <v>0</v>
      </c>
      <c r="AF2764">
        <v>2022</v>
      </c>
      <c r="AG2764" s="1">
        <v>44562</v>
      </c>
      <c r="AH2764" s="1">
        <v>44773</v>
      </c>
      <c r="AI2764" s="1">
        <v>44785</v>
      </c>
      <c r="AJ2764" s="17" t="s">
        <v>34</v>
      </c>
      <c r="AK2764" s="17" t="s">
        <v>35</v>
      </c>
      <c r="AL2764" s="17" t="s">
        <v>10388</v>
      </c>
      <c r="AM2764" s="17">
        <f>MONTH(EMPENHO[[#This Row],[data_empenho]])</f>
        <v>4</v>
      </c>
    </row>
    <row r="2765" spans="1:39" x14ac:dyDescent="0.25">
      <c r="A2765">
        <v>9</v>
      </c>
      <c r="B2765">
        <v>902</v>
      </c>
      <c r="C2765">
        <v>8</v>
      </c>
      <c r="D2765">
        <v>241</v>
      </c>
      <c r="E2765">
        <v>11</v>
      </c>
      <c r="F2765">
        <v>0</v>
      </c>
      <c r="G2765">
        <v>2011</v>
      </c>
      <c r="H2765" s="17" t="s">
        <v>981</v>
      </c>
      <c r="I2765">
        <v>1</v>
      </c>
      <c r="J2765">
        <v>0</v>
      </c>
      <c r="K2765" s="17" t="s">
        <v>6331</v>
      </c>
      <c r="L2765" s="1">
        <v>44669</v>
      </c>
      <c r="M2765">
        <v>2296.42</v>
      </c>
      <c r="N2765" s="17" t="s">
        <v>437</v>
      </c>
      <c r="O2765">
        <v>678</v>
      </c>
      <c r="P2765" s="17" t="s">
        <v>438</v>
      </c>
      <c r="Q2765">
        <v>0</v>
      </c>
      <c r="R2765" s="17" t="s">
        <v>480</v>
      </c>
      <c r="S2765" s="17" t="s">
        <v>653</v>
      </c>
      <c r="T2765" s="17" t="s">
        <v>438</v>
      </c>
      <c r="U2765">
        <v>19</v>
      </c>
      <c r="V2765">
        <v>2021</v>
      </c>
      <c r="W2765" s="17" t="s">
        <v>6332</v>
      </c>
      <c r="X2765" s="17" t="s">
        <v>482</v>
      </c>
      <c r="Y2765">
        <v>7</v>
      </c>
      <c r="Z2765" s="17" t="s">
        <v>443</v>
      </c>
      <c r="AA2765" s="17" t="s">
        <v>443</v>
      </c>
      <c r="AB2765" s="17" t="s">
        <v>444</v>
      </c>
      <c r="AC2765">
        <v>0</v>
      </c>
      <c r="AD2765">
        <v>0</v>
      </c>
      <c r="AE2765">
        <v>0</v>
      </c>
      <c r="AF2765">
        <v>2022</v>
      </c>
      <c r="AG2765" s="1">
        <v>44562</v>
      </c>
      <c r="AH2765" s="1">
        <v>44773</v>
      </c>
      <c r="AI2765" s="1">
        <v>44785</v>
      </c>
      <c r="AJ2765" s="17" t="s">
        <v>34</v>
      </c>
      <c r="AK2765" s="17" t="s">
        <v>35</v>
      </c>
      <c r="AL2765" s="17" t="s">
        <v>10388</v>
      </c>
      <c r="AM2765" s="17">
        <f>MONTH(EMPENHO[[#This Row],[data_empenho]])</f>
        <v>4</v>
      </c>
    </row>
    <row r="2766" spans="1:39" x14ac:dyDescent="0.25">
      <c r="A2766">
        <v>2</v>
      </c>
      <c r="B2766">
        <v>201</v>
      </c>
      <c r="C2766">
        <v>4</v>
      </c>
      <c r="D2766">
        <v>122</v>
      </c>
      <c r="E2766">
        <v>1</v>
      </c>
      <c r="F2766">
        <v>0</v>
      </c>
      <c r="G2766">
        <v>2078</v>
      </c>
      <c r="H2766" s="17" t="s">
        <v>4533</v>
      </c>
      <c r="I2766">
        <v>1</v>
      </c>
      <c r="J2766">
        <v>0</v>
      </c>
      <c r="K2766" s="17" t="s">
        <v>6333</v>
      </c>
      <c r="L2766" s="1">
        <v>44670</v>
      </c>
      <c r="M2766">
        <v>230</v>
      </c>
      <c r="N2766" s="17" t="s">
        <v>437</v>
      </c>
      <c r="O2766">
        <v>313</v>
      </c>
      <c r="P2766" s="17" t="s">
        <v>438</v>
      </c>
      <c r="Q2766">
        <v>0</v>
      </c>
      <c r="R2766" s="17" t="s">
        <v>439</v>
      </c>
      <c r="S2766" s="17" t="s">
        <v>440</v>
      </c>
      <c r="T2766" s="17" t="s">
        <v>438</v>
      </c>
      <c r="U2766">
        <v>0</v>
      </c>
      <c r="V2766">
        <v>0</v>
      </c>
      <c r="W2766" s="17" t="s">
        <v>6334</v>
      </c>
      <c r="X2766" s="17" t="s">
        <v>442</v>
      </c>
      <c r="Y2766">
        <v>0</v>
      </c>
      <c r="Z2766" s="17" t="s">
        <v>443</v>
      </c>
      <c r="AA2766" s="17" t="s">
        <v>443</v>
      </c>
      <c r="AB2766" s="17" t="s">
        <v>444</v>
      </c>
      <c r="AC2766">
        <v>0</v>
      </c>
      <c r="AD2766">
        <v>0</v>
      </c>
      <c r="AE2766">
        <v>0</v>
      </c>
      <c r="AF2766">
        <v>2022</v>
      </c>
      <c r="AG2766" s="1">
        <v>44562</v>
      </c>
      <c r="AH2766" s="1">
        <v>44773</v>
      </c>
      <c r="AI2766" s="1">
        <v>44785</v>
      </c>
      <c r="AJ2766" s="17" t="s">
        <v>34</v>
      </c>
      <c r="AK2766" s="17" t="s">
        <v>35</v>
      </c>
      <c r="AL2766" s="17" t="s">
        <v>10388</v>
      </c>
      <c r="AM2766" s="17">
        <f>MONTH(EMPENHO[[#This Row],[data_empenho]])</f>
        <v>4</v>
      </c>
    </row>
    <row r="2767" spans="1:39" x14ac:dyDescent="0.25">
      <c r="A2767">
        <v>6</v>
      </c>
      <c r="B2767">
        <v>603</v>
      </c>
      <c r="C2767">
        <v>26</v>
      </c>
      <c r="D2767">
        <v>782</v>
      </c>
      <c r="E2767">
        <v>17</v>
      </c>
      <c r="F2767">
        <v>0</v>
      </c>
      <c r="G2767">
        <v>2073</v>
      </c>
      <c r="H2767" s="17" t="s">
        <v>755</v>
      </c>
      <c r="I2767">
        <v>1</v>
      </c>
      <c r="J2767">
        <v>0</v>
      </c>
      <c r="K2767" s="17" t="s">
        <v>6335</v>
      </c>
      <c r="L2767" s="1">
        <v>44670</v>
      </c>
      <c r="M2767">
        <v>3900</v>
      </c>
      <c r="N2767" s="17" t="s">
        <v>437</v>
      </c>
      <c r="O2767">
        <v>5651</v>
      </c>
      <c r="P2767" s="17" t="s">
        <v>438</v>
      </c>
      <c r="Q2767">
        <v>0</v>
      </c>
      <c r="R2767" s="17" t="s">
        <v>480</v>
      </c>
      <c r="S2767" s="17" t="s">
        <v>653</v>
      </c>
      <c r="T2767" s="17" t="s">
        <v>438</v>
      </c>
      <c r="U2767">
        <v>31</v>
      </c>
      <c r="V2767">
        <v>2021</v>
      </c>
      <c r="W2767" s="17" t="s">
        <v>6336</v>
      </c>
      <c r="X2767" s="17" t="s">
        <v>482</v>
      </c>
      <c r="Y2767">
        <v>7</v>
      </c>
      <c r="Z2767" s="17" t="s">
        <v>443</v>
      </c>
      <c r="AA2767" s="17" t="s">
        <v>443</v>
      </c>
      <c r="AB2767" s="17" t="s">
        <v>444</v>
      </c>
      <c r="AC2767">
        <v>0</v>
      </c>
      <c r="AD2767">
        <v>0</v>
      </c>
      <c r="AE2767">
        <v>0</v>
      </c>
      <c r="AF2767">
        <v>2022</v>
      </c>
      <c r="AG2767" s="1">
        <v>44562</v>
      </c>
      <c r="AH2767" s="1">
        <v>44773</v>
      </c>
      <c r="AI2767" s="1">
        <v>44785</v>
      </c>
      <c r="AJ2767" s="17" t="s">
        <v>34</v>
      </c>
      <c r="AK2767" s="17" t="s">
        <v>35</v>
      </c>
      <c r="AL2767" s="17" t="s">
        <v>10388</v>
      </c>
      <c r="AM2767" s="17">
        <f>MONTH(EMPENHO[[#This Row],[data_empenho]])</f>
        <v>4</v>
      </c>
    </row>
    <row r="2768" spans="1:39" x14ac:dyDescent="0.25">
      <c r="A2768">
        <v>5</v>
      </c>
      <c r="B2768">
        <v>502</v>
      </c>
      <c r="C2768">
        <v>12</v>
      </c>
      <c r="D2768">
        <v>782</v>
      </c>
      <c r="E2768">
        <v>2</v>
      </c>
      <c r="F2768">
        <v>0</v>
      </c>
      <c r="G2768">
        <v>2035</v>
      </c>
      <c r="H2768" s="17" t="s">
        <v>828</v>
      </c>
      <c r="I2768">
        <v>1014</v>
      </c>
      <c r="J2768">
        <v>0</v>
      </c>
      <c r="K2768" s="17" t="s">
        <v>6337</v>
      </c>
      <c r="L2768" s="1">
        <v>44670</v>
      </c>
      <c r="M2768">
        <v>299</v>
      </c>
      <c r="N2768" s="17" t="s">
        <v>437</v>
      </c>
      <c r="O2768">
        <v>4993</v>
      </c>
      <c r="P2768" s="17" t="s">
        <v>438</v>
      </c>
      <c r="Q2768">
        <v>0</v>
      </c>
      <c r="R2768" s="17" t="s">
        <v>439</v>
      </c>
      <c r="S2768" s="17" t="s">
        <v>440</v>
      </c>
      <c r="T2768" s="17" t="s">
        <v>438</v>
      </c>
      <c r="U2768">
        <v>73</v>
      </c>
      <c r="V2768">
        <v>2022</v>
      </c>
      <c r="W2768" s="17" t="s">
        <v>6338</v>
      </c>
      <c r="X2768" s="17" t="s">
        <v>465</v>
      </c>
      <c r="Y2768">
        <v>1</v>
      </c>
      <c r="Z2768" s="17" t="s">
        <v>443</v>
      </c>
      <c r="AA2768" s="17" t="s">
        <v>443</v>
      </c>
      <c r="AB2768" s="17" t="s">
        <v>444</v>
      </c>
      <c r="AC2768">
        <v>0</v>
      </c>
      <c r="AD2768">
        <v>0</v>
      </c>
      <c r="AE2768">
        <v>0</v>
      </c>
      <c r="AF2768">
        <v>2022</v>
      </c>
      <c r="AG2768" s="1">
        <v>44562</v>
      </c>
      <c r="AH2768" s="1">
        <v>44773</v>
      </c>
      <c r="AI2768" s="1">
        <v>44785</v>
      </c>
      <c r="AJ2768" s="17" t="s">
        <v>34</v>
      </c>
      <c r="AK2768" s="17" t="s">
        <v>35</v>
      </c>
      <c r="AL2768" s="17" t="s">
        <v>10388</v>
      </c>
      <c r="AM2768" s="17">
        <f>MONTH(EMPENHO[[#This Row],[data_empenho]])</f>
        <v>4</v>
      </c>
    </row>
    <row r="2769" spans="1:39" x14ac:dyDescent="0.25">
      <c r="A2769">
        <v>5</v>
      </c>
      <c r="B2769">
        <v>502</v>
      </c>
      <c r="C2769">
        <v>12</v>
      </c>
      <c r="D2769">
        <v>782</v>
      </c>
      <c r="E2769">
        <v>2</v>
      </c>
      <c r="F2769">
        <v>0</v>
      </c>
      <c r="G2769">
        <v>2035</v>
      </c>
      <c r="H2769" s="17" t="s">
        <v>860</v>
      </c>
      <c r="I2769">
        <v>1017</v>
      </c>
      <c r="J2769">
        <v>0</v>
      </c>
      <c r="K2769" s="17" t="s">
        <v>6339</v>
      </c>
      <c r="L2769" s="1">
        <v>44670</v>
      </c>
      <c r="M2769">
        <v>790</v>
      </c>
      <c r="N2769" s="17" t="s">
        <v>437</v>
      </c>
      <c r="O2769">
        <v>4993</v>
      </c>
      <c r="P2769" s="17" t="s">
        <v>438</v>
      </c>
      <c r="Q2769">
        <v>0</v>
      </c>
      <c r="R2769" s="17" t="s">
        <v>439</v>
      </c>
      <c r="S2769" s="17" t="s">
        <v>440</v>
      </c>
      <c r="T2769" s="17" t="s">
        <v>438</v>
      </c>
      <c r="U2769">
        <v>73</v>
      </c>
      <c r="V2769">
        <v>2022</v>
      </c>
      <c r="W2769" s="17" t="s">
        <v>6340</v>
      </c>
      <c r="X2769" s="17" t="s">
        <v>465</v>
      </c>
      <c r="Y2769">
        <v>1</v>
      </c>
      <c r="Z2769" s="17" t="s">
        <v>443</v>
      </c>
      <c r="AA2769" s="17" t="s">
        <v>443</v>
      </c>
      <c r="AB2769" s="17" t="s">
        <v>444</v>
      </c>
      <c r="AC2769">
        <v>0</v>
      </c>
      <c r="AD2769">
        <v>0</v>
      </c>
      <c r="AE2769">
        <v>0</v>
      </c>
      <c r="AF2769">
        <v>2022</v>
      </c>
      <c r="AG2769" s="1">
        <v>44562</v>
      </c>
      <c r="AH2769" s="1">
        <v>44773</v>
      </c>
      <c r="AI2769" s="1">
        <v>44785</v>
      </c>
      <c r="AJ2769" s="17" t="s">
        <v>34</v>
      </c>
      <c r="AK2769" s="17" t="s">
        <v>35</v>
      </c>
      <c r="AL2769" s="17" t="s">
        <v>10388</v>
      </c>
      <c r="AM2769" s="17">
        <f>MONTH(EMPENHO[[#This Row],[data_empenho]])</f>
        <v>4</v>
      </c>
    </row>
    <row r="2770" spans="1:39" x14ac:dyDescent="0.25">
      <c r="A2770">
        <v>8</v>
      </c>
      <c r="B2770">
        <v>801</v>
      </c>
      <c r="C2770">
        <v>10</v>
      </c>
      <c r="D2770">
        <v>301</v>
      </c>
      <c r="E2770">
        <v>6</v>
      </c>
      <c r="F2770">
        <v>0</v>
      </c>
      <c r="G2770">
        <v>2105</v>
      </c>
      <c r="H2770" s="17" t="s">
        <v>779</v>
      </c>
      <c r="I2770">
        <v>40</v>
      </c>
      <c r="J2770">
        <v>0</v>
      </c>
      <c r="K2770" s="17" t="s">
        <v>6341</v>
      </c>
      <c r="L2770" s="1">
        <v>44670</v>
      </c>
      <c r="M2770">
        <v>140</v>
      </c>
      <c r="N2770" s="17" t="s">
        <v>437</v>
      </c>
      <c r="O2770">
        <v>359</v>
      </c>
      <c r="P2770" s="17" t="s">
        <v>438</v>
      </c>
      <c r="Q2770">
        <v>0</v>
      </c>
      <c r="R2770" s="17" t="s">
        <v>439</v>
      </c>
      <c r="S2770" s="17" t="s">
        <v>440</v>
      </c>
      <c r="T2770" s="17" t="s">
        <v>438</v>
      </c>
      <c r="U2770">
        <v>0</v>
      </c>
      <c r="V2770">
        <v>0</v>
      </c>
      <c r="W2770" s="17" t="s">
        <v>6342</v>
      </c>
      <c r="X2770" s="17" t="s">
        <v>465</v>
      </c>
      <c r="Y2770">
        <v>1</v>
      </c>
      <c r="Z2770" s="17" t="s">
        <v>443</v>
      </c>
      <c r="AA2770" s="17" t="s">
        <v>443</v>
      </c>
      <c r="AB2770" s="17" t="s">
        <v>444</v>
      </c>
      <c r="AC2770">
        <v>0</v>
      </c>
      <c r="AD2770">
        <v>0</v>
      </c>
      <c r="AE2770">
        <v>0</v>
      </c>
      <c r="AF2770">
        <v>2022</v>
      </c>
      <c r="AG2770" s="1">
        <v>44562</v>
      </c>
      <c r="AH2770" s="1">
        <v>44773</v>
      </c>
      <c r="AI2770" s="1">
        <v>44785</v>
      </c>
      <c r="AJ2770" s="17" t="s">
        <v>34</v>
      </c>
      <c r="AK2770" s="17" t="s">
        <v>35</v>
      </c>
      <c r="AL2770" s="17" t="s">
        <v>10388</v>
      </c>
      <c r="AM2770" s="17">
        <f>MONTH(EMPENHO[[#This Row],[data_empenho]])</f>
        <v>4</v>
      </c>
    </row>
    <row r="2771" spans="1:39" x14ac:dyDescent="0.25">
      <c r="A2771">
        <v>8</v>
      </c>
      <c r="B2771">
        <v>801</v>
      </c>
      <c r="C2771">
        <v>10</v>
      </c>
      <c r="D2771">
        <v>302</v>
      </c>
      <c r="E2771">
        <v>8</v>
      </c>
      <c r="F2771">
        <v>0</v>
      </c>
      <c r="G2771">
        <v>2096</v>
      </c>
      <c r="H2771" s="17" t="s">
        <v>6025</v>
      </c>
      <c r="I2771">
        <v>40</v>
      </c>
      <c r="J2771">
        <v>0</v>
      </c>
      <c r="K2771" s="17" t="s">
        <v>6343</v>
      </c>
      <c r="L2771" s="1">
        <v>44670</v>
      </c>
      <c r="M2771">
        <v>429</v>
      </c>
      <c r="N2771" s="17" t="s">
        <v>437</v>
      </c>
      <c r="O2771">
        <v>5965</v>
      </c>
      <c r="P2771" s="17" t="s">
        <v>438</v>
      </c>
      <c r="Q2771">
        <v>0</v>
      </c>
      <c r="R2771" s="17" t="s">
        <v>480</v>
      </c>
      <c r="S2771" s="17" t="s">
        <v>653</v>
      </c>
      <c r="T2771" s="17" t="s">
        <v>438</v>
      </c>
      <c r="U2771">
        <v>39</v>
      </c>
      <c r="V2771">
        <v>2021</v>
      </c>
      <c r="W2771" s="17" t="s">
        <v>6344</v>
      </c>
      <c r="X2771" s="17" t="s">
        <v>482</v>
      </c>
      <c r="Y2771">
        <v>7</v>
      </c>
      <c r="Z2771" s="17" t="s">
        <v>443</v>
      </c>
      <c r="AA2771" s="17" t="s">
        <v>443</v>
      </c>
      <c r="AB2771" s="17" t="s">
        <v>444</v>
      </c>
      <c r="AC2771">
        <v>0</v>
      </c>
      <c r="AD2771">
        <v>0</v>
      </c>
      <c r="AE2771">
        <v>0</v>
      </c>
      <c r="AF2771">
        <v>2022</v>
      </c>
      <c r="AG2771" s="1">
        <v>44562</v>
      </c>
      <c r="AH2771" s="1">
        <v>44773</v>
      </c>
      <c r="AI2771" s="1">
        <v>44785</v>
      </c>
      <c r="AJ2771" s="17" t="s">
        <v>34</v>
      </c>
      <c r="AK2771" s="17" t="s">
        <v>35</v>
      </c>
      <c r="AL2771" s="17" t="s">
        <v>10388</v>
      </c>
      <c r="AM2771" s="17">
        <f>MONTH(EMPENHO[[#This Row],[data_empenho]])</f>
        <v>4</v>
      </c>
    </row>
    <row r="2772" spans="1:39" x14ac:dyDescent="0.25">
      <c r="A2772">
        <v>5</v>
      </c>
      <c r="B2772">
        <v>502</v>
      </c>
      <c r="C2772">
        <v>12</v>
      </c>
      <c r="D2772">
        <v>361</v>
      </c>
      <c r="E2772">
        <v>2</v>
      </c>
      <c r="F2772">
        <v>0</v>
      </c>
      <c r="G2772">
        <v>2031</v>
      </c>
      <c r="H2772" s="17" t="s">
        <v>689</v>
      </c>
      <c r="I2772">
        <v>20</v>
      </c>
      <c r="J2772">
        <v>0</v>
      </c>
      <c r="K2772" s="17" t="s">
        <v>6345</v>
      </c>
      <c r="L2772" s="1">
        <v>44670</v>
      </c>
      <c r="M2772">
        <v>869.95</v>
      </c>
      <c r="N2772" s="17" t="s">
        <v>437</v>
      </c>
      <c r="O2772">
        <v>7122</v>
      </c>
      <c r="P2772" s="17" t="s">
        <v>438</v>
      </c>
      <c r="Q2772">
        <v>0</v>
      </c>
      <c r="R2772" s="17" t="s">
        <v>480</v>
      </c>
      <c r="S2772" s="17" t="s">
        <v>653</v>
      </c>
      <c r="T2772" s="17" t="s">
        <v>438</v>
      </c>
      <c r="U2772">
        <v>40</v>
      </c>
      <c r="V2772">
        <v>2021</v>
      </c>
      <c r="W2772" s="17" t="s">
        <v>6346</v>
      </c>
      <c r="X2772" s="17" t="s">
        <v>482</v>
      </c>
      <c r="Y2772">
        <v>7</v>
      </c>
      <c r="Z2772" s="17" t="s">
        <v>443</v>
      </c>
      <c r="AA2772" s="17" t="s">
        <v>443</v>
      </c>
      <c r="AB2772" s="17" t="s">
        <v>444</v>
      </c>
      <c r="AC2772">
        <v>0</v>
      </c>
      <c r="AD2772">
        <v>0</v>
      </c>
      <c r="AE2772">
        <v>0</v>
      </c>
      <c r="AF2772">
        <v>2022</v>
      </c>
      <c r="AG2772" s="1">
        <v>44562</v>
      </c>
      <c r="AH2772" s="1">
        <v>44773</v>
      </c>
      <c r="AI2772" s="1">
        <v>44785</v>
      </c>
      <c r="AJ2772" s="17" t="s">
        <v>34</v>
      </c>
      <c r="AK2772" s="17" t="s">
        <v>35</v>
      </c>
      <c r="AL2772" s="17" t="s">
        <v>10388</v>
      </c>
      <c r="AM2772" s="17">
        <f>MONTH(EMPENHO[[#This Row],[data_empenho]])</f>
        <v>4</v>
      </c>
    </row>
    <row r="2773" spans="1:39" x14ac:dyDescent="0.25">
      <c r="A2773">
        <v>3</v>
      </c>
      <c r="B2773">
        <v>301</v>
      </c>
      <c r="C2773">
        <v>4</v>
      </c>
      <c r="D2773">
        <v>122</v>
      </c>
      <c r="E2773">
        <v>1</v>
      </c>
      <c r="F2773">
        <v>0</v>
      </c>
      <c r="G2773">
        <v>2068</v>
      </c>
      <c r="H2773" s="17" t="s">
        <v>3754</v>
      </c>
      <c r="I2773">
        <v>1</v>
      </c>
      <c r="J2773">
        <v>0</v>
      </c>
      <c r="K2773" s="17" t="s">
        <v>6347</v>
      </c>
      <c r="L2773" s="1">
        <v>44670</v>
      </c>
      <c r="M2773">
        <v>5345</v>
      </c>
      <c r="N2773" s="17" t="s">
        <v>437</v>
      </c>
      <c r="O2773">
        <v>7632</v>
      </c>
      <c r="P2773" s="17" t="s">
        <v>438</v>
      </c>
      <c r="Q2773">
        <v>0</v>
      </c>
      <c r="R2773" s="17" t="s">
        <v>480</v>
      </c>
      <c r="S2773" s="17" t="s">
        <v>653</v>
      </c>
      <c r="T2773" s="17" t="s">
        <v>438</v>
      </c>
      <c r="U2773">
        <v>44</v>
      </c>
      <c r="V2773">
        <v>2021</v>
      </c>
      <c r="W2773" s="17" t="s">
        <v>6348</v>
      </c>
      <c r="X2773" s="17" t="s">
        <v>482</v>
      </c>
      <c r="Y2773">
        <v>7</v>
      </c>
      <c r="Z2773" s="17" t="s">
        <v>443</v>
      </c>
      <c r="AA2773" s="17" t="s">
        <v>443</v>
      </c>
      <c r="AB2773" s="17" t="s">
        <v>444</v>
      </c>
      <c r="AC2773">
        <v>0</v>
      </c>
      <c r="AD2773">
        <v>0</v>
      </c>
      <c r="AE2773">
        <v>0</v>
      </c>
      <c r="AF2773">
        <v>2022</v>
      </c>
      <c r="AG2773" s="1">
        <v>44562</v>
      </c>
      <c r="AH2773" s="1">
        <v>44773</v>
      </c>
      <c r="AI2773" s="1">
        <v>44785</v>
      </c>
      <c r="AJ2773" s="17" t="s">
        <v>34</v>
      </c>
      <c r="AK2773" s="17" t="s">
        <v>35</v>
      </c>
      <c r="AL2773" s="17" t="s">
        <v>10388</v>
      </c>
      <c r="AM2773" s="17">
        <f>MONTH(EMPENHO[[#This Row],[data_empenho]])</f>
        <v>4</v>
      </c>
    </row>
    <row r="2774" spans="1:39" x14ac:dyDescent="0.25">
      <c r="A2774">
        <v>8</v>
      </c>
      <c r="B2774">
        <v>801</v>
      </c>
      <c r="C2774">
        <v>10</v>
      </c>
      <c r="D2774">
        <v>303</v>
      </c>
      <c r="E2774">
        <v>8</v>
      </c>
      <c r="F2774">
        <v>0</v>
      </c>
      <c r="G2774">
        <v>2099</v>
      </c>
      <c r="H2774" s="17" t="s">
        <v>1060</v>
      </c>
      <c r="I2774">
        <v>40</v>
      </c>
      <c r="J2774">
        <v>0</v>
      </c>
      <c r="K2774" s="17" t="s">
        <v>6349</v>
      </c>
      <c r="L2774" s="1">
        <v>44670</v>
      </c>
      <c r="M2774">
        <v>400</v>
      </c>
      <c r="N2774" s="17" t="s">
        <v>437</v>
      </c>
      <c r="O2774">
        <v>8468</v>
      </c>
      <c r="P2774" s="17" t="s">
        <v>438</v>
      </c>
      <c r="Q2774">
        <v>0</v>
      </c>
      <c r="R2774" s="17" t="s">
        <v>439</v>
      </c>
      <c r="S2774" s="17" t="s">
        <v>440</v>
      </c>
      <c r="T2774" s="17" t="s">
        <v>438</v>
      </c>
      <c r="U2774">
        <v>0</v>
      </c>
      <c r="V2774">
        <v>0</v>
      </c>
      <c r="W2774" s="17" t="s">
        <v>6350</v>
      </c>
      <c r="X2774" s="17" t="s">
        <v>442</v>
      </c>
      <c r="Y2774">
        <v>0</v>
      </c>
      <c r="Z2774" s="17" t="s">
        <v>443</v>
      </c>
      <c r="AA2774" s="17" t="s">
        <v>443</v>
      </c>
      <c r="AB2774" s="17" t="s">
        <v>444</v>
      </c>
      <c r="AC2774">
        <v>0</v>
      </c>
      <c r="AD2774">
        <v>0</v>
      </c>
      <c r="AE2774">
        <v>0</v>
      </c>
      <c r="AF2774">
        <v>2022</v>
      </c>
      <c r="AG2774" s="1">
        <v>44562</v>
      </c>
      <c r="AH2774" s="1">
        <v>44773</v>
      </c>
      <c r="AI2774" s="1">
        <v>44785</v>
      </c>
      <c r="AJ2774" s="17" t="s">
        <v>34</v>
      </c>
      <c r="AK2774" s="17" t="s">
        <v>35</v>
      </c>
      <c r="AL2774" s="17" t="s">
        <v>10388</v>
      </c>
      <c r="AM2774" s="17">
        <f>MONTH(EMPENHO[[#This Row],[data_empenho]])</f>
        <v>4</v>
      </c>
    </row>
    <row r="2775" spans="1:39" x14ac:dyDescent="0.25">
      <c r="A2775">
        <v>5</v>
      </c>
      <c r="B2775">
        <v>502</v>
      </c>
      <c r="C2775">
        <v>12</v>
      </c>
      <c r="D2775">
        <v>782</v>
      </c>
      <c r="E2775">
        <v>2</v>
      </c>
      <c r="F2775">
        <v>0</v>
      </c>
      <c r="G2775">
        <v>2035</v>
      </c>
      <c r="H2775" s="17" t="s">
        <v>860</v>
      </c>
      <c r="I2775">
        <v>1017</v>
      </c>
      <c r="J2775">
        <v>0</v>
      </c>
      <c r="K2775" s="17" t="s">
        <v>6351</v>
      </c>
      <c r="L2775" s="1">
        <v>44670</v>
      </c>
      <c r="M2775">
        <v>2400</v>
      </c>
      <c r="N2775" s="17" t="s">
        <v>437</v>
      </c>
      <c r="O2775">
        <v>4846</v>
      </c>
      <c r="P2775" s="17" t="s">
        <v>438</v>
      </c>
      <c r="Q2775">
        <v>0</v>
      </c>
      <c r="R2775" s="17" t="s">
        <v>480</v>
      </c>
      <c r="S2775" s="17" t="s">
        <v>653</v>
      </c>
      <c r="T2775" s="17" t="s">
        <v>438</v>
      </c>
      <c r="U2775">
        <v>38</v>
      </c>
      <c r="V2775">
        <v>2021</v>
      </c>
      <c r="W2775" s="17" t="s">
        <v>6352</v>
      </c>
      <c r="X2775" s="17" t="s">
        <v>482</v>
      </c>
      <c r="Y2775">
        <v>7</v>
      </c>
      <c r="Z2775" s="17" t="s">
        <v>443</v>
      </c>
      <c r="AA2775" s="17" t="s">
        <v>443</v>
      </c>
      <c r="AB2775" s="17" t="s">
        <v>444</v>
      </c>
      <c r="AC2775">
        <v>0</v>
      </c>
      <c r="AD2775">
        <v>0</v>
      </c>
      <c r="AE2775">
        <v>0</v>
      </c>
      <c r="AF2775">
        <v>2022</v>
      </c>
      <c r="AG2775" s="1">
        <v>44562</v>
      </c>
      <c r="AH2775" s="1">
        <v>44773</v>
      </c>
      <c r="AI2775" s="1">
        <v>44785</v>
      </c>
      <c r="AJ2775" s="17" t="s">
        <v>34</v>
      </c>
      <c r="AK2775" s="17" t="s">
        <v>35</v>
      </c>
      <c r="AL2775" s="17" t="s">
        <v>10388</v>
      </c>
      <c r="AM2775" s="17">
        <f>MONTH(EMPENHO[[#This Row],[data_empenho]])</f>
        <v>4</v>
      </c>
    </row>
    <row r="2776" spans="1:39" x14ac:dyDescent="0.25">
      <c r="A2776">
        <v>5</v>
      </c>
      <c r="B2776">
        <v>502</v>
      </c>
      <c r="C2776">
        <v>12</v>
      </c>
      <c r="D2776">
        <v>782</v>
      </c>
      <c r="E2776">
        <v>2</v>
      </c>
      <c r="F2776">
        <v>0</v>
      </c>
      <c r="G2776">
        <v>2035</v>
      </c>
      <c r="H2776" s="17" t="s">
        <v>828</v>
      </c>
      <c r="I2776">
        <v>1017</v>
      </c>
      <c r="J2776">
        <v>0</v>
      </c>
      <c r="K2776" s="17" t="s">
        <v>6353</v>
      </c>
      <c r="L2776" s="1">
        <v>44670</v>
      </c>
      <c r="M2776">
        <v>7679</v>
      </c>
      <c r="N2776" s="17" t="s">
        <v>437</v>
      </c>
      <c r="O2776">
        <v>4846</v>
      </c>
      <c r="P2776" s="17" t="s">
        <v>438</v>
      </c>
      <c r="Q2776">
        <v>0</v>
      </c>
      <c r="R2776" s="17" t="s">
        <v>480</v>
      </c>
      <c r="S2776" s="17" t="s">
        <v>653</v>
      </c>
      <c r="T2776" s="17" t="s">
        <v>438</v>
      </c>
      <c r="U2776">
        <v>38</v>
      </c>
      <c r="V2776">
        <v>2021</v>
      </c>
      <c r="W2776" s="17" t="s">
        <v>6354</v>
      </c>
      <c r="X2776" s="17" t="s">
        <v>482</v>
      </c>
      <c r="Y2776">
        <v>7</v>
      </c>
      <c r="Z2776" s="17" t="s">
        <v>443</v>
      </c>
      <c r="AA2776" s="17" t="s">
        <v>443</v>
      </c>
      <c r="AB2776" s="17" t="s">
        <v>444</v>
      </c>
      <c r="AC2776">
        <v>0</v>
      </c>
      <c r="AD2776">
        <v>0</v>
      </c>
      <c r="AE2776">
        <v>0</v>
      </c>
      <c r="AF2776">
        <v>2022</v>
      </c>
      <c r="AG2776" s="1">
        <v>44562</v>
      </c>
      <c r="AH2776" s="1">
        <v>44773</v>
      </c>
      <c r="AI2776" s="1">
        <v>44785</v>
      </c>
      <c r="AJ2776" s="17" t="s">
        <v>34</v>
      </c>
      <c r="AK2776" s="17" t="s">
        <v>35</v>
      </c>
      <c r="AL2776" s="17" t="s">
        <v>10388</v>
      </c>
      <c r="AM2776" s="17">
        <f>MONTH(EMPENHO[[#This Row],[data_empenho]])</f>
        <v>4</v>
      </c>
    </row>
    <row r="2777" spans="1:39" x14ac:dyDescent="0.25">
      <c r="A2777">
        <v>8</v>
      </c>
      <c r="B2777">
        <v>801</v>
      </c>
      <c r="C2777">
        <v>10</v>
      </c>
      <c r="D2777">
        <v>301</v>
      </c>
      <c r="E2777">
        <v>6</v>
      </c>
      <c r="F2777">
        <v>0</v>
      </c>
      <c r="G2777">
        <v>2092</v>
      </c>
      <c r="H2777" s="17" t="s">
        <v>638</v>
      </c>
      <c r="I2777">
        <v>40</v>
      </c>
      <c r="J2777">
        <v>0</v>
      </c>
      <c r="K2777" s="17" t="s">
        <v>6355</v>
      </c>
      <c r="L2777" s="1">
        <v>44670</v>
      </c>
      <c r="M2777">
        <v>400</v>
      </c>
      <c r="N2777" s="17" t="s">
        <v>437</v>
      </c>
      <c r="O2777">
        <v>5325</v>
      </c>
      <c r="P2777" s="17" t="s">
        <v>438</v>
      </c>
      <c r="Q2777">
        <v>0</v>
      </c>
      <c r="R2777" s="17" t="s">
        <v>480</v>
      </c>
      <c r="S2777" s="17" t="s">
        <v>653</v>
      </c>
      <c r="T2777" s="17" t="s">
        <v>438</v>
      </c>
      <c r="U2777">
        <v>14</v>
      </c>
      <c r="V2777">
        <v>2022</v>
      </c>
      <c r="W2777" s="17" t="s">
        <v>6356</v>
      </c>
      <c r="X2777" s="17" t="s">
        <v>482</v>
      </c>
      <c r="Y2777">
        <v>7</v>
      </c>
      <c r="Z2777" s="17" t="s">
        <v>443</v>
      </c>
      <c r="AA2777" s="17" t="s">
        <v>443</v>
      </c>
      <c r="AB2777" s="17" t="s">
        <v>444</v>
      </c>
      <c r="AC2777">
        <v>0</v>
      </c>
      <c r="AD2777">
        <v>0</v>
      </c>
      <c r="AE2777">
        <v>0</v>
      </c>
      <c r="AF2777">
        <v>2022</v>
      </c>
      <c r="AG2777" s="1">
        <v>44562</v>
      </c>
      <c r="AH2777" s="1">
        <v>44773</v>
      </c>
      <c r="AI2777" s="1">
        <v>44785</v>
      </c>
      <c r="AJ2777" s="17" t="s">
        <v>34</v>
      </c>
      <c r="AK2777" s="17" t="s">
        <v>35</v>
      </c>
      <c r="AL2777" s="17" t="s">
        <v>10388</v>
      </c>
      <c r="AM2777" s="17">
        <f>MONTH(EMPENHO[[#This Row],[data_empenho]])</f>
        <v>4</v>
      </c>
    </row>
    <row r="2778" spans="1:39" x14ac:dyDescent="0.25">
      <c r="A2778">
        <v>8</v>
      </c>
      <c r="B2778">
        <v>801</v>
      </c>
      <c r="C2778">
        <v>10</v>
      </c>
      <c r="D2778">
        <v>122</v>
      </c>
      <c r="E2778">
        <v>5</v>
      </c>
      <c r="F2778">
        <v>0</v>
      </c>
      <c r="G2778">
        <v>2084</v>
      </c>
      <c r="H2778" s="17" t="s">
        <v>638</v>
      </c>
      <c r="I2778">
        <v>40</v>
      </c>
      <c r="J2778">
        <v>0</v>
      </c>
      <c r="K2778" s="17" t="s">
        <v>6357</v>
      </c>
      <c r="L2778" s="1">
        <v>44670</v>
      </c>
      <c r="M2778">
        <v>38.4</v>
      </c>
      <c r="N2778" s="17" t="s">
        <v>437</v>
      </c>
      <c r="O2778">
        <v>7764</v>
      </c>
      <c r="P2778" s="17" t="s">
        <v>438</v>
      </c>
      <c r="Q2778">
        <v>0</v>
      </c>
      <c r="R2778" s="17" t="s">
        <v>480</v>
      </c>
      <c r="S2778" s="17" t="s">
        <v>653</v>
      </c>
      <c r="T2778" s="17" t="s">
        <v>438</v>
      </c>
      <c r="U2778">
        <v>14</v>
      </c>
      <c r="V2778">
        <v>2022</v>
      </c>
      <c r="W2778" s="17" t="s">
        <v>6358</v>
      </c>
      <c r="X2778" s="17" t="s">
        <v>482</v>
      </c>
      <c r="Y2778">
        <v>7</v>
      </c>
      <c r="Z2778" s="17" t="s">
        <v>443</v>
      </c>
      <c r="AA2778" s="17" t="s">
        <v>443</v>
      </c>
      <c r="AB2778" s="17" t="s">
        <v>444</v>
      </c>
      <c r="AC2778">
        <v>0</v>
      </c>
      <c r="AD2778">
        <v>0</v>
      </c>
      <c r="AE2778">
        <v>0</v>
      </c>
      <c r="AF2778">
        <v>2022</v>
      </c>
      <c r="AG2778" s="1">
        <v>44562</v>
      </c>
      <c r="AH2778" s="1">
        <v>44773</v>
      </c>
      <c r="AI2778" s="1">
        <v>44785</v>
      </c>
      <c r="AJ2778" s="17" t="s">
        <v>34</v>
      </c>
      <c r="AK2778" s="17" t="s">
        <v>35</v>
      </c>
      <c r="AL2778" s="17" t="s">
        <v>10388</v>
      </c>
      <c r="AM2778" s="17">
        <f>MONTH(EMPENHO[[#This Row],[data_empenho]])</f>
        <v>4</v>
      </c>
    </row>
    <row r="2779" spans="1:39" x14ac:dyDescent="0.25">
      <c r="A2779">
        <v>8</v>
      </c>
      <c r="B2779">
        <v>801</v>
      </c>
      <c r="C2779">
        <v>10</v>
      </c>
      <c r="D2779">
        <v>301</v>
      </c>
      <c r="E2779">
        <v>6</v>
      </c>
      <c r="F2779">
        <v>0</v>
      </c>
      <c r="G2779">
        <v>2092</v>
      </c>
      <c r="H2779" s="17" t="s">
        <v>638</v>
      </c>
      <c r="I2779">
        <v>40</v>
      </c>
      <c r="J2779">
        <v>0</v>
      </c>
      <c r="K2779" s="17" t="s">
        <v>6359</v>
      </c>
      <c r="L2779" s="1">
        <v>44670</v>
      </c>
      <c r="M2779">
        <v>423</v>
      </c>
      <c r="N2779" s="17" t="s">
        <v>437</v>
      </c>
      <c r="O2779">
        <v>7764</v>
      </c>
      <c r="P2779" s="17" t="s">
        <v>438</v>
      </c>
      <c r="Q2779">
        <v>0</v>
      </c>
      <c r="R2779" s="17" t="s">
        <v>480</v>
      </c>
      <c r="S2779" s="17" t="s">
        <v>653</v>
      </c>
      <c r="T2779" s="17" t="s">
        <v>438</v>
      </c>
      <c r="U2779">
        <v>14</v>
      </c>
      <c r="V2779">
        <v>2022</v>
      </c>
      <c r="W2779" s="17" t="s">
        <v>6360</v>
      </c>
      <c r="X2779" s="17" t="s">
        <v>482</v>
      </c>
      <c r="Y2779">
        <v>7</v>
      </c>
      <c r="Z2779" s="17" t="s">
        <v>443</v>
      </c>
      <c r="AA2779" s="17" t="s">
        <v>443</v>
      </c>
      <c r="AB2779" s="17" t="s">
        <v>444</v>
      </c>
      <c r="AC2779">
        <v>0</v>
      </c>
      <c r="AD2779">
        <v>0</v>
      </c>
      <c r="AE2779">
        <v>0</v>
      </c>
      <c r="AF2779">
        <v>2022</v>
      </c>
      <c r="AG2779" s="1">
        <v>44562</v>
      </c>
      <c r="AH2779" s="1">
        <v>44773</v>
      </c>
      <c r="AI2779" s="1">
        <v>44785</v>
      </c>
      <c r="AJ2779" s="17" t="s">
        <v>34</v>
      </c>
      <c r="AK2779" s="17" t="s">
        <v>35</v>
      </c>
      <c r="AL2779" s="17" t="s">
        <v>10388</v>
      </c>
      <c r="AM2779" s="17">
        <f>MONTH(EMPENHO[[#This Row],[data_empenho]])</f>
        <v>4</v>
      </c>
    </row>
    <row r="2780" spans="1:39" x14ac:dyDescent="0.25">
      <c r="A2780">
        <v>7</v>
      </c>
      <c r="B2780">
        <v>702</v>
      </c>
      <c r="C2780">
        <v>15</v>
      </c>
      <c r="D2780">
        <v>451</v>
      </c>
      <c r="E2780">
        <v>17</v>
      </c>
      <c r="F2780">
        <v>0</v>
      </c>
      <c r="G2780">
        <v>2002</v>
      </c>
      <c r="H2780" s="17" t="s">
        <v>698</v>
      </c>
      <c r="I2780">
        <v>1</v>
      </c>
      <c r="J2780">
        <v>0</v>
      </c>
      <c r="K2780" s="17" t="s">
        <v>6361</v>
      </c>
      <c r="L2780" s="1">
        <v>44671</v>
      </c>
      <c r="M2780">
        <v>638</v>
      </c>
      <c r="N2780" s="17" t="s">
        <v>437</v>
      </c>
      <c r="O2780">
        <v>5965</v>
      </c>
      <c r="P2780" s="17" t="s">
        <v>438</v>
      </c>
      <c r="Q2780">
        <v>0</v>
      </c>
      <c r="R2780" s="17" t="s">
        <v>480</v>
      </c>
      <c r="S2780" s="17" t="s">
        <v>653</v>
      </c>
      <c r="T2780" s="17" t="s">
        <v>438</v>
      </c>
      <c r="U2780">
        <v>53</v>
      </c>
      <c r="V2780">
        <v>2021</v>
      </c>
      <c r="W2780" s="17" t="s">
        <v>6362</v>
      </c>
      <c r="X2780" s="17" t="s">
        <v>482</v>
      </c>
      <c r="Y2780">
        <v>7</v>
      </c>
      <c r="Z2780" s="17" t="s">
        <v>443</v>
      </c>
      <c r="AA2780" s="17" t="s">
        <v>443</v>
      </c>
      <c r="AB2780" s="17" t="s">
        <v>444</v>
      </c>
      <c r="AC2780">
        <v>0</v>
      </c>
      <c r="AD2780">
        <v>0</v>
      </c>
      <c r="AE2780">
        <v>0</v>
      </c>
      <c r="AF2780">
        <v>2022</v>
      </c>
      <c r="AG2780" s="1">
        <v>44562</v>
      </c>
      <c r="AH2780" s="1">
        <v>44773</v>
      </c>
      <c r="AI2780" s="1">
        <v>44785</v>
      </c>
      <c r="AJ2780" s="17" t="s">
        <v>34</v>
      </c>
      <c r="AK2780" s="17" t="s">
        <v>35</v>
      </c>
      <c r="AL2780" s="17" t="s">
        <v>10388</v>
      </c>
      <c r="AM2780" s="17">
        <f>MONTH(EMPENHO[[#This Row],[data_empenho]])</f>
        <v>4</v>
      </c>
    </row>
    <row r="2781" spans="1:39" x14ac:dyDescent="0.25">
      <c r="A2781">
        <v>6</v>
      </c>
      <c r="B2781">
        <v>603</v>
      </c>
      <c r="C2781">
        <v>26</v>
      </c>
      <c r="D2781">
        <v>782</v>
      </c>
      <c r="E2781">
        <v>17</v>
      </c>
      <c r="F2781">
        <v>0</v>
      </c>
      <c r="G2781">
        <v>2073</v>
      </c>
      <c r="H2781" s="17" t="s">
        <v>698</v>
      </c>
      <c r="I2781">
        <v>1</v>
      </c>
      <c r="J2781">
        <v>0</v>
      </c>
      <c r="K2781" s="17" t="s">
        <v>6363</v>
      </c>
      <c r="L2781" s="1">
        <v>44671</v>
      </c>
      <c r="M2781">
        <v>1182</v>
      </c>
      <c r="N2781" s="17" t="s">
        <v>437</v>
      </c>
      <c r="O2781">
        <v>5965</v>
      </c>
      <c r="P2781" s="17" t="s">
        <v>438</v>
      </c>
      <c r="Q2781">
        <v>0</v>
      </c>
      <c r="R2781" s="17" t="s">
        <v>480</v>
      </c>
      <c r="S2781" s="17" t="s">
        <v>653</v>
      </c>
      <c r="T2781" s="17" t="s">
        <v>438</v>
      </c>
      <c r="U2781">
        <v>53</v>
      </c>
      <c r="V2781">
        <v>2021</v>
      </c>
      <c r="W2781" s="17" t="s">
        <v>6364</v>
      </c>
      <c r="X2781" s="17" t="s">
        <v>482</v>
      </c>
      <c r="Y2781">
        <v>7</v>
      </c>
      <c r="Z2781" s="17" t="s">
        <v>443</v>
      </c>
      <c r="AA2781" s="17" t="s">
        <v>443</v>
      </c>
      <c r="AB2781" s="17" t="s">
        <v>444</v>
      </c>
      <c r="AC2781">
        <v>0</v>
      </c>
      <c r="AD2781">
        <v>0</v>
      </c>
      <c r="AE2781">
        <v>0</v>
      </c>
      <c r="AF2781">
        <v>2022</v>
      </c>
      <c r="AG2781" s="1">
        <v>44562</v>
      </c>
      <c r="AH2781" s="1">
        <v>44773</v>
      </c>
      <c r="AI2781" s="1">
        <v>44785</v>
      </c>
      <c r="AJ2781" s="17" t="s">
        <v>34</v>
      </c>
      <c r="AK2781" s="17" t="s">
        <v>35</v>
      </c>
      <c r="AL2781" s="17" t="s">
        <v>10388</v>
      </c>
      <c r="AM2781" s="17">
        <f>MONTH(EMPENHO[[#This Row],[data_empenho]])</f>
        <v>4</v>
      </c>
    </row>
    <row r="2782" spans="1:39" x14ac:dyDescent="0.25">
      <c r="A2782">
        <v>6</v>
      </c>
      <c r="B2782">
        <v>603</v>
      </c>
      <c r="C2782">
        <v>26</v>
      </c>
      <c r="D2782">
        <v>782</v>
      </c>
      <c r="E2782">
        <v>17</v>
      </c>
      <c r="F2782">
        <v>0</v>
      </c>
      <c r="G2782">
        <v>2073</v>
      </c>
      <c r="H2782" s="17" t="s">
        <v>755</v>
      </c>
      <c r="I2782">
        <v>1</v>
      </c>
      <c r="J2782">
        <v>0</v>
      </c>
      <c r="K2782" s="17" t="s">
        <v>6365</v>
      </c>
      <c r="L2782" s="1">
        <v>44671</v>
      </c>
      <c r="M2782">
        <v>1812</v>
      </c>
      <c r="N2782" s="17" t="s">
        <v>437</v>
      </c>
      <c r="O2782">
        <v>5965</v>
      </c>
      <c r="P2782" s="17" t="s">
        <v>438</v>
      </c>
      <c r="Q2782">
        <v>0</v>
      </c>
      <c r="R2782" s="17" t="s">
        <v>480</v>
      </c>
      <c r="S2782" s="17" t="s">
        <v>653</v>
      </c>
      <c r="T2782" s="17" t="s">
        <v>438</v>
      </c>
      <c r="U2782">
        <v>53</v>
      </c>
      <c r="V2782">
        <v>2021</v>
      </c>
      <c r="W2782" s="17" t="s">
        <v>6366</v>
      </c>
      <c r="X2782" s="17" t="s">
        <v>482</v>
      </c>
      <c r="Y2782">
        <v>7</v>
      </c>
      <c r="Z2782" s="17" t="s">
        <v>443</v>
      </c>
      <c r="AA2782" s="17" t="s">
        <v>443</v>
      </c>
      <c r="AB2782" s="17" t="s">
        <v>444</v>
      </c>
      <c r="AC2782">
        <v>0</v>
      </c>
      <c r="AD2782">
        <v>0</v>
      </c>
      <c r="AE2782">
        <v>0</v>
      </c>
      <c r="AF2782">
        <v>2022</v>
      </c>
      <c r="AG2782" s="1">
        <v>44562</v>
      </c>
      <c r="AH2782" s="1">
        <v>44773</v>
      </c>
      <c r="AI2782" s="1">
        <v>44785</v>
      </c>
      <c r="AJ2782" s="17" t="s">
        <v>34</v>
      </c>
      <c r="AK2782" s="17" t="s">
        <v>35</v>
      </c>
      <c r="AL2782" s="17" t="s">
        <v>10388</v>
      </c>
      <c r="AM2782" s="17">
        <f>MONTH(EMPENHO[[#This Row],[data_empenho]])</f>
        <v>4</v>
      </c>
    </row>
    <row r="2783" spans="1:39" x14ac:dyDescent="0.25">
      <c r="A2783">
        <v>8</v>
      </c>
      <c r="B2783">
        <v>801</v>
      </c>
      <c r="C2783">
        <v>10</v>
      </c>
      <c r="D2783">
        <v>301</v>
      </c>
      <c r="E2783">
        <v>6</v>
      </c>
      <c r="F2783">
        <v>0</v>
      </c>
      <c r="G2783">
        <v>2092</v>
      </c>
      <c r="H2783" s="17" t="s">
        <v>2091</v>
      </c>
      <c r="I2783">
        <v>40</v>
      </c>
      <c r="J2783">
        <v>0</v>
      </c>
      <c r="K2783" s="17" t="s">
        <v>6367</v>
      </c>
      <c r="L2783" s="1">
        <v>44671</v>
      </c>
      <c r="M2783">
        <v>1428</v>
      </c>
      <c r="N2783" s="17" t="s">
        <v>437</v>
      </c>
      <c r="O2783">
        <v>5363</v>
      </c>
      <c r="P2783" s="17" t="s">
        <v>438</v>
      </c>
      <c r="Q2783">
        <v>0</v>
      </c>
      <c r="R2783" s="17" t="s">
        <v>439</v>
      </c>
      <c r="S2783" s="17" t="s">
        <v>440</v>
      </c>
      <c r="T2783" s="17" t="s">
        <v>438</v>
      </c>
      <c r="U2783">
        <v>82</v>
      </c>
      <c r="V2783">
        <v>2022</v>
      </c>
      <c r="W2783" s="17" t="s">
        <v>6368</v>
      </c>
      <c r="X2783" s="17" t="s">
        <v>465</v>
      </c>
      <c r="Y2783">
        <v>1</v>
      </c>
      <c r="Z2783" s="17" t="s">
        <v>443</v>
      </c>
      <c r="AA2783" s="17" t="s">
        <v>443</v>
      </c>
      <c r="AB2783" s="17" t="s">
        <v>444</v>
      </c>
      <c r="AC2783">
        <v>0</v>
      </c>
      <c r="AD2783">
        <v>0</v>
      </c>
      <c r="AE2783">
        <v>0</v>
      </c>
      <c r="AF2783">
        <v>2022</v>
      </c>
      <c r="AG2783" s="1">
        <v>44562</v>
      </c>
      <c r="AH2783" s="1">
        <v>44773</v>
      </c>
      <c r="AI2783" s="1">
        <v>44785</v>
      </c>
      <c r="AJ2783" s="17" t="s">
        <v>34</v>
      </c>
      <c r="AK2783" s="17" t="s">
        <v>35</v>
      </c>
      <c r="AL2783" s="17" t="s">
        <v>10388</v>
      </c>
      <c r="AM2783" s="17">
        <f>MONTH(EMPENHO[[#This Row],[data_empenho]])</f>
        <v>4</v>
      </c>
    </row>
    <row r="2784" spans="1:39" x14ac:dyDescent="0.25">
      <c r="A2784">
        <v>7</v>
      </c>
      <c r="B2784">
        <v>702</v>
      </c>
      <c r="C2784">
        <v>15</v>
      </c>
      <c r="D2784">
        <v>451</v>
      </c>
      <c r="E2784">
        <v>17</v>
      </c>
      <c r="F2784">
        <v>0</v>
      </c>
      <c r="G2784">
        <v>2111</v>
      </c>
      <c r="H2784" s="17" t="s">
        <v>682</v>
      </c>
      <c r="I2784">
        <v>1</v>
      </c>
      <c r="J2784">
        <v>0</v>
      </c>
      <c r="K2784" s="17" t="s">
        <v>6369</v>
      </c>
      <c r="L2784" s="1">
        <v>44671</v>
      </c>
      <c r="M2784">
        <v>390</v>
      </c>
      <c r="N2784" s="17" t="s">
        <v>437</v>
      </c>
      <c r="O2784">
        <v>5301</v>
      </c>
      <c r="P2784" s="17" t="s">
        <v>438</v>
      </c>
      <c r="Q2784">
        <v>0</v>
      </c>
      <c r="R2784" s="17" t="s">
        <v>439</v>
      </c>
      <c r="S2784" s="17" t="s">
        <v>440</v>
      </c>
      <c r="T2784" s="17" t="s">
        <v>438</v>
      </c>
      <c r="U2784">
        <v>77</v>
      </c>
      <c r="V2784">
        <v>2022</v>
      </c>
      <c r="W2784" s="17" t="s">
        <v>6370</v>
      </c>
      <c r="X2784" s="17" t="s">
        <v>465</v>
      </c>
      <c r="Y2784">
        <v>1</v>
      </c>
      <c r="Z2784" s="17" t="s">
        <v>443</v>
      </c>
      <c r="AA2784" s="17" t="s">
        <v>443</v>
      </c>
      <c r="AB2784" s="17" t="s">
        <v>444</v>
      </c>
      <c r="AC2784">
        <v>0</v>
      </c>
      <c r="AD2784">
        <v>0</v>
      </c>
      <c r="AE2784">
        <v>0</v>
      </c>
      <c r="AF2784">
        <v>2022</v>
      </c>
      <c r="AG2784" s="1">
        <v>44562</v>
      </c>
      <c r="AH2784" s="1">
        <v>44773</v>
      </c>
      <c r="AI2784" s="1">
        <v>44785</v>
      </c>
      <c r="AJ2784" s="17" t="s">
        <v>34</v>
      </c>
      <c r="AK2784" s="17" t="s">
        <v>35</v>
      </c>
      <c r="AL2784" s="17" t="s">
        <v>10388</v>
      </c>
      <c r="AM2784" s="17">
        <f>MONTH(EMPENHO[[#This Row],[data_empenho]])</f>
        <v>4</v>
      </c>
    </row>
    <row r="2785" spans="1:39" x14ac:dyDescent="0.25">
      <c r="A2785">
        <v>7</v>
      </c>
      <c r="B2785">
        <v>702</v>
      </c>
      <c r="C2785">
        <v>15</v>
      </c>
      <c r="D2785">
        <v>451</v>
      </c>
      <c r="E2785">
        <v>17</v>
      </c>
      <c r="F2785">
        <v>0</v>
      </c>
      <c r="G2785">
        <v>2111</v>
      </c>
      <c r="H2785" s="17" t="s">
        <v>689</v>
      </c>
      <c r="I2785">
        <v>1</v>
      </c>
      <c r="J2785">
        <v>0</v>
      </c>
      <c r="K2785" s="17" t="s">
        <v>6371</v>
      </c>
      <c r="L2785" s="1">
        <v>44671</v>
      </c>
      <c r="M2785">
        <v>222.86</v>
      </c>
      <c r="N2785" s="17" t="s">
        <v>437</v>
      </c>
      <c r="O2785">
        <v>5301</v>
      </c>
      <c r="P2785" s="17" t="s">
        <v>438</v>
      </c>
      <c r="Q2785">
        <v>0</v>
      </c>
      <c r="R2785" s="17" t="s">
        <v>439</v>
      </c>
      <c r="S2785" s="17" t="s">
        <v>440</v>
      </c>
      <c r="T2785" s="17" t="s">
        <v>438</v>
      </c>
      <c r="U2785">
        <v>77</v>
      </c>
      <c r="V2785">
        <v>2022</v>
      </c>
      <c r="W2785" s="17" t="s">
        <v>6372</v>
      </c>
      <c r="X2785" s="17" t="s">
        <v>465</v>
      </c>
      <c r="Y2785">
        <v>1</v>
      </c>
      <c r="Z2785" s="17" t="s">
        <v>443</v>
      </c>
      <c r="AA2785" s="17" t="s">
        <v>443</v>
      </c>
      <c r="AB2785" s="17" t="s">
        <v>444</v>
      </c>
      <c r="AC2785">
        <v>0</v>
      </c>
      <c r="AD2785">
        <v>0</v>
      </c>
      <c r="AE2785">
        <v>0</v>
      </c>
      <c r="AF2785">
        <v>2022</v>
      </c>
      <c r="AG2785" s="1">
        <v>44562</v>
      </c>
      <c r="AH2785" s="1">
        <v>44773</v>
      </c>
      <c r="AI2785" s="1">
        <v>44785</v>
      </c>
      <c r="AJ2785" s="17" t="s">
        <v>34</v>
      </c>
      <c r="AK2785" s="17" t="s">
        <v>35</v>
      </c>
      <c r="AL2785" s="17" t="s">
        <v>10388</v>
      </c>
      <c r="AM2785" s="17">
        <f>MONTH(EMPENHO[[#This Row],[data_empenho]])</f>
        <v>4</v>
      </c>
    </row>
    <row r="2786" spans="1:39" x14ac:dyDescent="0.25">
      <c r="A2786">
        <v>9</v>
      </c>
      <c r="B2786">
        <v>902</v>
      </c>
      <c r="C2786">
        <v>8</v>
      </c>
      <c r="D2786">
        <v>244</v>
      </c>
      <c r="E2786">
        <v>11</v>
      </c>
      <c r="F2786">
        <v>0</v>
      </c>
      <c r="G2786">
        <v>2015</v>
      </c>
      <c r="H2786" s="17" t="s">
        <v>647</v>
      </c>
      <c r="I2786">
        <v>1</v>
      </c>
      <c r="J2786">
        <v>0</v>
      </c>
      <c r="K2786" s="17" t="s">
        <v>6373</v>
      </c>
      <c r="L2786" s="1">
        <v>44671</v>
      </c>
      <c r="M2786">
        <v>500</v>
      </c>
      <c r="N2786" s="17" t="s">
        <v>437</v>
      </c>
      <c r="O2786">
        <v>4533</v>
      </c>
      <c r="P2786" s="17" t="s">
        <v>438</v>
      </c>
      <c r="Q2786">
        <v>0</v>
      </c>
      <c r="R2786" s="17" t="s">
        <v>439</v>
      </c>
      <c r="S2786" s="17" t="s">
        <v>440</v>
      </c>
      <c r="T2786" s="17" t="s">
        <v>438</v>
      </c>
      <c r="U2786">
        <v>0</v>
      </c>
      <c r="V2786">
        <v>0</v>
      </c>
      <c r="W2786" s="17" t="s">
        <v>6374</v>
      </c>
      <c r="X2786" s="17" t="s">
        <v>442</v>
      </c>
      <c r="Y2786">
        <v>6</v>
      </c>
      <c r="Z2786" s="17" t="s">
        <v>443</v>
      </c>
      <c r="AA2786" s="17" t="s">
        <v>443</v>
      </c>
      <c r="AB2786" s="17" t="s">
        <v>444</v>
      </c>
      <c r="AC2786">
        <v>0</v>
      </c>
      <c r="AD2786">
        <v>0</v>
      </c>
      <c r="AE2786">
        <v>0</v>
      </c>
      <c r="AF2786">
        <v>2022</v>
      </c>
      <c r="AG2786" s="1">
        <v>44562</v>
      </c>
      <c r="AH2786" s="1">
        <v>44773</v>
      </c>
      <c r="AI2786" s="1">
        <v>44785</v>
      </c>
      <c r="AJ2786" s="17" t="s">
        <v>34</v>
      </c>
      <c r="AK2786" s="17" t="s">
        <v>35</v>
      </c>
      <c r="AL2786" s="17" t="s">
        <v>10388</v>
      </c>
      <c r="AM2786" s="17">
        <f>MONTH(EMPENHO[[#This Row],[data_empenho]])</f>
        <v>4</v>
      </c>
    </row>
    <row r="2787" spans="1:39" x14ac:dyDescent="0.25">
      <c r="A2787">
        <v>9</v>
      </c>
      <c r="B2787">
        <v>902</v>
      </c>
      <c r="C2787">
        <v>8</v>
      </c>
      <c r="D2787">
        <v>244</v>
      </c>
      <c r="E2787">
        <v>11</v>
      </c>
      <c r="F2787">
        <v>0</v>
      </c>
      <c r="G2787">
        <v>2015</v>
      </c>
      <c r="H2787" s="17" t="s">
        <v>647</v>
      </c>
      <c r="I2787">
        <v>1</v>
      </c>
      <c r="J2787">
        <v>0</v>
      </c>
      <c r="K2787" s="17" t="s">
        <v>6373</v>
      </c>
      <c r="L2787" s="1">
        <v>44691</v>
      </c>
      <c r="M2787">
        <v>-42</v>
      </c>
      <c r="N2787" s="17" t="s">
        <v>451</v>
      </c>
      <c r="O2787">
        <v>4533</v>
      </c>
      <c r="P2787" s="17" t="s">
        <v>438</v>
      </c>
      <c r="Q2787">
        <v>0</v>
      </c>
      <c r="R2787" s="17" t="s">
        <v>439</v>
      </c>
      <c r="S2787" s="17" t="s">
        <v>440</v>
      </c>
      <c r="T2787" s="17" t="s">
        <v>438</v>
      </c>
      <c r="U2787">
        <v>0</v>
      </c>
      <c r="V2787">
        <v>0</v>
      </c>
      <c r="W2787" s="17" t="s">
        <v>7403</v>
      </c>
      <c r="X2787" s="17" t="s">
        <v>442</v>
      </c>
      <c r="Y2787">
        <v>6</v>
      </c>
      <c r="Z2787" s="17" t="s">
        <v>443</v>
      </c>
      <c r="AA2787" s="17" t="s">
        <v>443</v>
      </c>
      <c r="AB2787" s="17" t="s">
        <v>444</v>
      </c>
      <c r="AC2787">
        <v>0</v>
      </c>
      <c r="AD2787">
        <v>0</v>
      </c>
      <c r="AE2787">
        <v>0</v>
      </c>
      <c r="AF2787">
        <v>2022</v>
      </c>
      <c r="AG2787" s="1">
        <v>44562</v>
      </c>
      <c r="AH2787" s="1">
        <v>44773</v>
      </c>
      <c r="AI2787" s="1">
        <v>44785</v>
      </c>
      <c r="AJ2787" s="17" t="s">
        <v>34</v>
      </c>
      <c r="AK2787" s="17" t="s">
        <v>35</v>
      </c>
      <c r="AL2787" s="17" t="s">
        <v>10388</v>
      </c>
      <c r="AM2787" s="17">
        <f>MONTH(EMPENHO[[#This Row],[data_empenho]])</f>
        <v>5</v>
      </c>
    </row>
    <row r="2788" spans="1:39" x14ac:dyDescent="0.25">
      <c r="A2788">
        <v>7</v>
      </c>
      <c r="B2788">
        <v>701</v>
      </c>
      <c r="C2788">
        <v>4</v>
      </c>
      <c r="D2788">
        <v>122</v>
      </c>
      <c r="E2788">
        <v>1</v>
      </c>
      <c r="F2788">
        <v>0</v>
      </c>
      <c r="G2788">
        <v>2001</v>
      </c>
      <c r="H2788" s="17" t="s">
        <v>682</v>
      </c>
      <c r="I2788">
        <v>1</v>
      </c>
      <c r="J2788">
        <v>0</v>
      </c>
      <c r="K2788" s="17" t="s">
        <v>6375</v>
      </c>
      <c r="L2788" s="1">
        <v>44671</v>
      </c>
      <c r="M2788">
        <v>300</v>
      </c>
      <c r="N2788" s="17" t="s">
        <v>437</v>
      </c>
      <c r="O2788">
        <v>8469</v>
      </c>
      <c r="P2788" s="17" t="s">
        <v>438</v>
      </c>
      <c r="Q2788">
        <v>0</v>
      </c>
      <c r="R2788" s="17" t="s">
        <v>439</v>
      </c>
      <c r="S2788" s="17" t="s">
        <v>440</v>
      </c>
      <c r="T2788" s="17" t="s">
        <v>438</v>
      </c>
      <c r="U2788">
        <v>81</v>
      </c>
      <c r="V2788">
        <v>2022</v>
      </c>
      <c r="W2788" s="17" t="s">
        <v>6376</v>
      </c>
      <c r="X2788" s="17" t="s">
        <v>465</v>
      </c>
      <c r="Y2788">
        <v>1</v>
      </c>
      <c r="Z2788" s="17" t="s">
        <v>443</v>
      </c>
      <c r="AA2788" s="17" t="s">
        <v>443</v>
      </c>
      <c r="AB2788" s="17" t="s">
        <v>444</v>
      </c>
      <c r="AC2788">
        <v>0</v>
      </c>
      <c r="AD2788">
        <v>0</v>
      </c>
      <c r="AE2788">
        <v>0</v>
      </c>
      <c r="AF2788">
        <v>2022</v>
      </c>
      <c r="AG2788" s="1">
        <v>44562</v>
      </c>
      <c r="AH2788" s="1">
        <v>44773</v>
      </c>
      <c r="AI2788" s="1">
        <v>44785</v>
      </c>
      <c r="AJ2788" s="17" t="s">
        <v>34</v>
      </c>
      <c r="AK2788" s="17" t="s">
        <v>35</v>
      </c>
      <c r="AL2788" s="17" t="s">
        <v>10388</v>
      </c>
      <c r="AM2788" s="17">
        <f>MONTH(EMPENHO[[#This Row],[data_empenho]])</f>
        <v>4</v>
      </c>
    </row>
    <row r="2789" spans="1:39" x14ac:dyDescent="0.25">
      <c r="A2789">
        <v>7</v>
      </c>
      <c r="B2789">
        <v>701</v>
      </c>
      <c r="C2789">
        <v>4</v>
      </c>
      <c r="D2789">
        <v>122</v>
      </c>
      <c r="E2789">
        <v>1</v>
      </c>
      <c r="F2789">
        <v>0</v>
      </c>
      <c r="G2789">
        <v>2001</v>
      </c>
      <c r="H2789" s="17" t="s">
        <v>689</v>
      </c>
      <c r="I2789">
        <v>1</v>
      </c>
      <c r="J2789">
        <v>0</v>
      </c>
      <c r="K2789" s="17" t="s">
        <v>6377</v>
      </c>
      <c r="L2789" s="1">
        <v>44671</v>
      </c>
      <c r="M2789">
        <v>496</v>
      </c>
      <c r="N2789" s="17" t="s">
        <v>437</v>
      </c>
      <c r="O2789">
        <v>1744</v>
      </c>
      <c r="P2789" s="17" t="s">
        <v>438</v>
      </c>
      <c r="Q2789">
        <v>0</v>
      </c>
      <c r="R2789" s="17" t="s">
        <v>439</v>
      </c>
      <c r="S2789" s="17" t="s">
        <v>440</v>
      </c>
      <c r="T2789" s="17" t="s">
        <v>438</v>
      </c>
      <c r="U2789">
        <v>81</v>
      </c>
      <c r="V2789">
        <v>2022</v>
      </c>
      <c r="W2789" s="17" t="s">
        <v>6378</v>
      </c>
      <c r="X2789" s="17" t="s">
        <v>465</v>
      </c>
      <c r="Y2789">
        <v>1</v>
      </c>
      <c r="Z2789" s="17" t="s">
        <v>443</v>
      </c>
      <c r="AA2789" s="17" t="s">
        <v>443</v>
      </c>
      <c r="AB2789" s="17" t="s">
        <v>444</v>
      </c>
      <c r="AC2789">
        <v>0</v>
      </c>
      <c r="AD2789">
        <v>0</v>
      </c>
      <c r="AE2789">
        <v>0</v>
      </c>
      <c r="AF2789">
        <v>2022</v>
      </c>
      <c r="AG2789" s="1">
        <v>44562</v>
      </c>
      <c r="AH2789" s="1">
        <v>44773</v>
      </c>
      <c r="AI2789" s="1">
        <v>44785</v>
      </c>
      <c r="AJ2789" s="17" t="s">
        <v>34</v>
      </c>
      <c r="AK2789" s="17" t="s">
        <v>35</v>
      </c>
      <c r="AL2789" s="17" t="s">
        <v>10388</v>
      </c>
      <c r="AM2789" s="17">
        <f>MONTH(EMPENHO[[#This Row],[data_empenho]])</f>
        <v>4</v>
      </c>
    </row>
    <row r="2790" spans="1:39" x14ac:dyDescent="0.25">
      <c r="A2790">
        <v>7</v>
      </c>
      <c r="B2790">
        <v>701</v>
      </c>
      <c r="C2790">
        <v>4</v>
      </c>
      <c r="D2790">
        <v>122</v>
      </c>
      <c r="E2790">
        <v>1</v>
      </c>
      <c r="F2790">
        <v>0</v>
      </c>
      <c r="G2790">
        <v>2001</v>
      </c>
      <c r="H2790" s="17" t="s">
        <v>689</v>
      </c>
      <c r="I2790">
        <v>1</v>
      </c>
      <c r="J2790">
        <v>0</v>
      </c>
      <c r="K2790" s="17" t="s">
        <v>6379</v>
      </c>
      <c r="L2790" s="1">
        <v>44671</v>
      </c>
      <c r="M2790">
        <v>80</v>
      </c>
      <c r="N2790" s="17" t="s">
        <v>437</v>
      </c>
      <c r="O2790">
        <v>4628</v>
      </c>
      <c r="P2790" s="17" t="s">
        <v>438</v>
      </c>
      <c r="Q2790">
        <v>0</v>
      </c>
      <c r="R2790" s="17" t="s">
        <v>439</v>
      </c>
      <c r="S2790" s="17" t="s">
        <v>440</v>
      </c>
      <c r="T2790" s="17" t="s">
        <v>438</v>
      </c>
      <c r="U2790">
        <v>81</v>
      </c>
      <c r="V2790">
        <v>2022</v>
      </c>
      <c r="W2790" s="17" t="s">
        <v>6380</v>
      </c>
      <c r="X2790" s="17" t="s">
        <v>465</v>
      </c>
      <c r="Y2790">
        <v>1</v>
      </c>
      <c r="Z2790" s="17" t="s">
        <v>443</v>
      </c>
      <c r="AA2790" s="17" t="s">
        <v>443</v>
      </c>
      <c r="AB2790" s="17" t="s">
        <v>444</v>
      </c>
      <c r="AC2790">
        <v>0</v>
      </c>
      <c r="AD2790">
        <v>0</v>
      </c>
      <c r="AE2790">
        <v>0</v>
      </c>
      <c r="AF2790">
        <v>2022</v>
      </c>
      <c r="AG2790" s="1">
        <v>44562</v>
      </c>
      <c r="AH2790" s="1">
        <v>44773</v>
      </c>
      <c r="AI2790" s="1">
        <v>44785</v>
      </c>
      <c r="AJ2790" s="17" t="s">
        <v>34</v>
      </c>
      <c r="AK2790" s="17" t="s">
        <v>35</v>
      </c>
      <c r="AL2790" s="17" t="s">
        <v>10388</v>
      </c>
      <c r="AM2790" s="17">
        <f>MONTH(EMPENHO[[#This Row],[data_empenho]])</f>
        <v>4</v>
      </c>
    </row>
    <row r="2791" spans="1:39" x14ac:dyDescent="0.25">
      <c r="A2791">
        <v>7</v>
      </c>
      <c r="B2791">
        <v>701</v>
      </c>
      <c r="C2791">
        <v>4</v>
      </c>
      <c r="D2791">
        <v>122</v>
      </c>
      <c r="E2791">
        <v>1</v>
      </c>
      <c r="F2791">
        <v>0</v>
      </c>
      <c r="G2791">
        <v>2001</v>
      </c>
      <c r="H2791" s="17" t="s">
        <v>689</v>
      </c>
      <c r="I2791">
        <v>1</v>
      </c>
      <c r="J2791">
        <v>0</v>
      </c>
      <c r="K2791" s="17" t="s">
        <v>6381</v>
      </c>
      <c r="L2791" s="1">
        <v>44671</v>
      </c>
      <c r="M2791">
        <v>122.2</v>
      </c>
      <c r="N2791" s="17" t="s">
        <v>437</v>
      </c>
      <c r="O2791">
        <v>5301</v>
      </c>
      <c r="P2791" s="17" t="s">
        <v>438</v>
      </c>
      <c r="Q2791">
        <v>0</v>
      </c>
      <c r="R2791" s="17" t="s">
        <v>439</v>
      </c>
      <c r="S2791" s="17" t="s">
        <v>440</v>
      </c>
      <c r="T2791" s="17" t="s">
        <v>438</v>
      </c>
      <c r="U2791">
        <v>81</v>
      </c>
      <c r="V2791">
        <v>2022</v>
      </c>
      <c r="W2791" s="17" t="s">
        <v>6382</v>
      </c>
      <c r="X2791" s="17" t="s">
        <v>465</v>
      </c>
      <c r="Y2791">
        <v>1</v>
      </c>
      <c r="Z2791" s="17" t="s">
        <v>443</v>
      </c>
      <c r="AA2791" s="17" t="s">
        <v>443</v>
      </c>
      <c r="AB2791" s="17" t="s">
        <v>444</v>
      </c>
      <c r="AC2791">
        <v>0</v>
      </c>
      <c r="AD2791">
        <v>0</v>
      </c>
      <c r="AE2791">
        <v>0</v>
      </c>
      <c r="AF2791">
        <v>2022</v>
      </c>
      <c r="AG2791" s="1">
        <v>44562</v>
      </c>
      <c r="AH2791" s="1">
        <v>44773</v>
      </c>
      <c r="AI2791" s="1">
        <v>44785</v>
      </c>
      <c r="AJ2791" s="17" t="s">
        <v>34</v>
      </c>
      <c r="AK2791" s="17" t="s">
        <v>35</v>
      </c>
      <c r="AL2791" s="17" t="s">
        <v>10388</v>
      </c>
      <c r="AM2791" s="17">
        <f>MONTH(EMPENHO[[#This Row],[data_empenho]])</f>
        <v>4</v>
      </c>
    </row>
    <row r="2792" spans="1:39" x14ac:dyDescent="0.25">
      <c r="A2792">
        <v>5</v>
      </c>
      <c r="B2792">
        <v>502</v>
      </c>
      <c r="C2792">
        <v>12</v>
      </c>
      <c r="D2792">
        <v>782</v>
      </c>
      <c r="E2792">
        <v>2</v>
      </c>
      <c r="F2792">
        <v>0</v>
      </c>
      <c r="G2792">
        <v>2035</v>
      </c>
      <c r="H2792" s="17" t="s">
        <v>860</v>
      </c>
      <c r="I2792">
        <v>20</v>
      </c>
      <c r="J2792">
        <v>0</v>
      </c>
      <c r="K2792" s="17" t="s">
        <v>6383</v>
      </c>
      <c r="L2792" s="1">
        <v>44671</v>
      </c>
      <c r="M2792">
        <v>450</v>
      </c>
      <c r="N2792" s="17" t="s">
        <v>437</v>
      </c>
      <c r="O2792">
        <v>7781</v>
      </c>
      <c r="P2792" s="17" t="s">
        <v>438</v>
      </c>
      <c r="Q2792">
        <v>0</v>
      </c>
      <c r="R2792" s="17" t="s">
        <v>439</v>
      </c>
      <c r="S2792" s="17" t="s">
        <v>440</v>
      </c>
      <c r="T2792" s="17" t="s">
        <v>438</v>
      </c>
      <c r="U2792">
        <v>76</v>
      </c>
      <c r="V2792">
        <v>2022</v>
      </c>
      <c r="W2792" s="17" t="s">
        <v>6384</v>
      </c>
      <c r="X2792" s="17" t="s">
        <v>465</v>
      </c>
      <c r="Y2792">
        <v>1</v>
      </c>
      <c r="Z2792" s="17" t="s">
        <v>443</v>
      </c>
      <c r="AA2792" s="17" t="s">
        <v>443</v>
      </c>
      <c r="AB2792" s="17" t="s">
        <v>444</v>
      </c>
      <c r="AC2792">
        <v>0</v>
      </c>
      <c r="AD2792">
        <v>0</v>
      </c>
      <c r="AE2792">
        <v>0</v>
      </c>
      <c r="AF2792">
        <v>2022</v>
      </c>
      <c r="AG2792" s="1">
        <v>44562</v>
      </c>
      <c r="AH2792" s="1">
        <v>44773</v>
      </c>
      <c r="AI2792" s="1">
        <v>44785</v>
      </c>
      <c r="AJ2792" s="17" t="s">
        <v>34</v>
      </c>
      <c r="AK2792" s="17" t="s">
        <v>35</v>
      </c>
      <c r="AL2792" s="17" t="s">
        <v>10388</v>
      </c>
      <c r="AM2792" s="17">
        <f>MONTH(EMPENHO[[#This Row],[data_empenho]])</f>
        <v>4</v>
      </c>
    </row>
    <row r="2793" spans="1:39" x14ac:dyDescent="0.25">
      <c r="A2793">
        <v>8</v>
      </c>
      <c r="B2793">
        <v>801</v>
      </c>
      <c r="C2793">
        <v>10</v>
      </c>
      <c r="D2793">
        <v>302</v>
      </c>
      <c r="E2793">
        <v>8</v>
      </c>
      <c r="F2793">
        <v>0</v>
      </c>
      <c r="G2793">
        <v>2096</v>
      </c>
      <c r="H2793" s="17" t="s">
        <v>2075</v>
      </c>
      <c r="I2793">
        <v>40</v>
      </c>
      <c r="J2793">
        <v>0</v>
      </c>
      <c r="K2793" s="17" t="s">
        <v>6385</v>
      </c>
      <c r="L2793" s="1">
        <v>44671</v>
      </c>
      <c r="M2793">
        <v>130</v>
      </c>
      <c r="N2793" s="17" t="s">
        <v>437</v>
      </c>
      <c r="O2793">
        <v>266</v>
      </c>
      <c r="P2793" s="17" t="s">
        <v>438</v>
      </c>
      <c r="Q2793">
        <v>0</v>
      </c>
      <c r="R2793" s="17" t="s">
        <v>439</v>
      </c>
      <c r="S2793" s="17" t="s">
        <v>440</v>
      </c>
      <c r="T2793" s="17" t="s">
        <v>438</v>
      </c>
      <c r="U2793">
        <v>74</v>
      </c>
      <c r="V2793">
        <v>2022</v>
      </c>
      <c r="W2793" s="17" t="s">
        <v>6386</v>
      </c>
      <c r="X2793" s="17" t="s">
        <v>465</v>
      </c>
      <c r="Y2793">
        <v>1</v>
      </c>
      <c r="Z2793" s="17" t="s">
        <v>443</v>
      </c>
      <c r="AA2793" s="17" t="s">
        <v>443</v>
      </c>
      <c r="AB2793" s="17" t="s">
        <v>444</v>
      </c>
      <c r="AC2793">
        <v>0</v>
      </c>
      <c r="AD2793">
        <v>0</v>
      </c>
      <c r="AE2793">
        <v>0</v>
      </c>
      <c r="AF2793">
        <v>2022</v>
      </c>
      <c r="AG2793" s="1">
        <v>44562</v>
      </c>
      <c r="AH2793" s="1">
        <v>44773</v>
      </c>
      <c r="AI2793" s="1">
        <v>44785</v>
      </c>
      <c r="AJ2793" s="17" t="s">
        <v>34</v>
      </c>
      <c r="AK2793" s="17" t="s">
        <v>35</v>
      </c>
      <c r="AL2793" s="17" t="s">
        <v>10388</v>
      </c>
      <c r="AM2793" s="17">
        <f>MONTH(EMPENHO[[#This Row],[data_empenho]])</f>
        <v>4</v>
      </c>
    </row>
    <row r="2794" spans="1:39" x14ac:dyDescent="0.25">
      <c r="A2794">
        <v>8</v>
      </c>
      <c r="B2794">
        <v>801</v>
      </c>
      <c r="C2794">
        <v>10</v>
      </c>
      <c r="D2794">
        <v>122</v>
      </c>
      <c r="E2794">
        <v>5</v>
      </c>
      <c r="F2794">
        <v>0</v>
      </c>
      <c r="G2794">
        <v>2084</v>
      </c>
      <c r="H2794" s="17" t="s">
        <v>2075</v>
      </c>
      <c r="I2794">
        <v>40</v>
      </c>
      <c r="J2794">
        <v>0</v>
      </c>
      <c r="K2794" s="17" t="s">
        <v>6387</v>
      </c>
      <c r="L2794" s="1">
        <v>44671</v>
      </c>
      <c r="M2794">
        <v>130</v>
      </c>
      <c r="N2794" s="17" t="s">
        <v>437</v>
      </c>
      <c r="O2794">
        <v>266</v>
      </c>
      <c r="P2794" s="17" t="s">
        <v>438</v>
      </c>
      <c r="Q2794">
        <v>0</v>
      </c>
      <c r="R2794" s="17" t="s">
        <v>439</v>
      </c>
      <c r="S2794" s="17" t="s">
        <v>440</v>
      </c>
      <c r="T2794" s="17" t="s">
        <v>438</v>
      </c>
      <c r="U2794">
        <v>74</v>
      </c>
      <c r="V2794">
        <v>2022</v>
      </c>
      <c r="W2794" s="17" t="s">
        <v>6388</v>
      </c>
      <c r="X2794" s="17" t="s">
        <v>465</v>
      </c>
      <c r="Y2794">
        <v>1</v>
      </c>
      <c r="Z2794" s="17" t="s">
        <v>443</v>
      </c>
      <c r="AA2794" s="17" t="s">
        <v>443</v>
      </c>
      <c r="AB2794" s="17" t="s">
        <v>444</v>
      </c>
      <c r="AC2794">
        <v>0</v>
      </c>
      <c r="AD2794">
        <v>0</v>
      </c>
      <c r="AE2794">
        <v>0</v>
      </c>
      <c r="AF2794">
        <v>2022</v>
      </c>
      <c r="AG2794" s="1">
        <v>44562</v>
      </c>
      <c r="AH2794" s="1">
        <v>44773</v>
      </c>
      <c r="AI2794" s="1">
        <v>44785</v>
      </c>
      <c r="AJ2794" s="17" t="s">
        <v>34</v>
      </c>
      <c r="AK2794" s="17" t="s">
        <v>35</v>
      </c>
      <c r="AL2794" s="17" t="s">
        <v>10388</v>
      </c>
      <c r="AM2794" s="17">
        <f>MONTH(EMPENHO[[#This Row],[data_empenho]])</f>
        <v>4</v>
      </c>
    </row>
    <row r="2795" spans="1:39" x14ac:dyDescent="0.25">
      <c r="A2795">
        <v>2</v>
      </c>
      <c r="B2795">
        <v>203</v>
      </c>
      <c r="C2795">
        <v>4</v>
      </c>
      <c r="D2795">
        <v>122</v>
      </c>
      <c r="E2795">
        <v>1</v>
      </c>
      <c r="F2795">
        <v>0</v>
      </c>
      <c r="G2795">
        <v>2081</v>
      </c>
      <c r="H2795" s="17" t="s">
        <v>2075</v>
      </c>
      <c r="I2795">
        <v>1</v>
      </c>
      <c r="J2795">
        <v>0</v>
      </c>
      <c r="K2795" s="17" t="s">
        <v>6389</v>
      </c>
      <c r="L2795" s="1">
        <v>44671</v>
      </c>
      <c r="M2795">
        <v>260</v>
      </c>
      <c r="N2795" s="17" t="s">
        <v>437</v>
      </c>
      <c r="O2795">
        <v>266</v>
      </c>
      <c r="P2795" s="17" t="s">
        <v>438</v>
      </c>
      <c r="Q2795">
        <v>0</v>
      </c>
      <c r="R2795" s="17" t="s">
        <v>439</v>
      </c>
      <c r="S2795" s="17" t="s">
        <v>440</v>
      </c>
      <c r="T2795" s="17" t="s">
        <v>438</v>
      </c>
      <c r="U2795">
        <v>74</v>
      </c>
      <c r="V2795">
        <v>2022</v>
      </c>
      <c r="W2795" s="17" t="s">
        <v>6390</v>
      </c>
      <c r="X2795" s="17" t="s">
        <v>465</v>
      </c>
      <c r="Y2795">
        <v>1</v>
      </c>
      <c r="Z2795" s="17" t="s">
        <v>443</v>
      </c>
      <c r="AA2795" s="17" t="s">
        <v>443</v>
      </c>
      <c r="AB2795" s="17" t="s">
        <v>444</v>
      </c>
      <c r="AC2795">
        <v>0</v>
      </c>
      <c r="AD2795">
        <v>0</v>
      </c>
      <c r="AE2795">
        <v>0</v>
      </c>
      <c r="AF2795">
        <v>2022</v>
      </c>
      <c r="AG2795" s="1">
        <v>44562</v>
      </c>
      <c r="AH2795" s="1">
        <v>44773</v>
      </c>
      <c r="AI2795" s="1">
        <v>44785</v>
      </c>
      <c r="AJ2795" s="17" t="s">
        <v>34</v>
      </c>
      <c r="AK2795" s="17" t="s">
        <v>35</v>
      </c>
      <c r="AL2795" s="17" t="s">
        <v>10388</v>
      </c>
      <c r="AM2795" s="17">
        <f>MONTH(EMPENHO[[#This Row],[data_empenho]])</f>
        <v>4</v>
      </c>
    </row>
    <row r="2796" spans="1:39" x14ac:dyDescent="0.25">
      <c r="A2796">
        <v>2</v>
      </c>
      <c r="B2796">
        <v>201</v>
      </c>
      <c r="C2796">
        <v>4</v>
      </c>
      <c r="D2796">
        <v>122</v>
      </c>
      <c r="E2796">
        <v>1</v>
      </c>
      <c r="F2796">
        <v>0</v>
      </c>
      <c r="G2796">
        <v>2078</v>
      </c>
      <c r="H2796" s="17" t="s">
        <v>2075</v>
      </c>
      <c r="I2796">
        <v>1</v>
      </c>
      <c r="J2796">
        <v>0</v>
      </c>
      <c r="K2796" s="17" t="s">
        <v>6391</v>
      </c>
      <c r="L2796" s="1">
        <v>44671</v>
      </c>
      <c r="M2796">
        <v>260</v>
      </c>
      <c r="N2796" s="17" t="s">
        <v>437</v>
      </c>
      <c r="O2796">
        <v>266</v>
      </c>
      <c r="P2796" s="17" t="s">
        <v>438</v>
      </c>
      <c r="Q2796">
        <v>0</v>
      </c>
      <c r="R2796" s="17" t="s">
        <v>439</v>
      </c>
      <c r="S2796" s="17" t="s">
        <v>440</v>
      </c>
      <c r="T2796" s="17" t="s">
        <v>438</v>
      </c>
      <c r="U2796">
        <v>74</v>
      </c>
      <c r="V2796">
        <v>2022</v>
      </c>
      <c r="W2796" s="17" t="s">
        <v>6392</v>
      </c>
      <c r="X2796" s="17" t="s">
        <v>465</v>
      </c>
      <c r="Y2796">
        <v>1</v>
      </c>
      <c r="Z2796" s="17" t="s">
        <v>443</v>
      </c>
      <c r="AA2796" s="17" t="s">
        <v>443</v>
      </c>
      <c r="AB2796" s="17" t="s">
        <v>444</v>
      </c>
      <c r="AC2796">
        <v>0</v>
      </c>
      <c r="AD2796">
        <v>0</v>
      </c>
      <c r="AE2796">
        <v>0</v>
      </c>
      <c r="AF2796">
        <v>2022</v>
      </c>
      <c r="AG2796" s="1">
        <v>44562</v>
      </c>
      <c r="AH2796" s="1">
        <v>44773</v>
      </c>
      <c r="AI2796" s="1">
        <v>44785</v>
      </c>
      <c r="AJ2796" s="17" t="s">
        <v>34</v>
      </c>
      <c r="AK2796" s="17" t="s">
        <v>35</v>
      </c>
      <c r="AL2796" s="17" t="s">
        <v>10388</v>
      </c>
      <c r="AM2796" s="17">
        <f>MONTH(EMPENHO[[#This Row],[data_empenho]])</f>
        <v>4</v>
      </c>
    </row>
    <row r="2797" spans="1:39" x14ac:dyDescent="0.25">
      <c r="A2797">
        <v>4</v>
      </c>
      <c r="B2797">
        <v>401</v>
      </c>
      <c r="C2797">
        <v>4</v>
      </c>
      <c r="D2797">
        <v>123</v>
      </c>
      <c r="E2797">
        <v>1</v>
      </c>
      <c r="F2797">
        <v>0</v>
      </c>
      <c r="G2797">
        <v>2075</v>
      </c>
      <c r="H2797" s="17" t="s">
        <v>2075</v>
      </c>
      <c r="I2797">
        <v>1</v>
      </c>
      <c r="J2797">
        <v>0</v>
      </c>
      <c r="K2797" s="17" t="s">
        <v>6393</v>
      </c>
      <c r="L2797" s="1">
        <v>44671</v>
      </c>
      <c r="M2797">
        <v>260</v>
      </c>
      <c r="N2797" s="17" t="s">
        <v>437</v>
      </c>
      <c r="O2797">
        <v>266</v>
      </c>
      <c r="P2797" s="17" t="s">
        <v>438</v>
      </c>
      <c r="Q2797">
        <v>0</v>
      </c>
      <c r="R2797" s="17" t="s">
        <v>439</v>
      </c>
      <c r="S2797" s="17" t="s">
        <v>440</v>
      </c>
      <c r="T2797" s="17" t="s">
        <v>438</v>
      </c>
      <c r="U2797">
        <v>74</v>
      </c>
      <c r="V2797">
        <v>2022</v>
      </c>
      <c r="W2797" s="17" t="s">
        <v>6394</v>
      </c>
      <c r="X2797" s="17" t="s">
        <v>465</v>
      </c>
      <c r="Y2797">
        <v>1</v>
      </c>
      <c r="Z2797" s="17" t="s">
        <v>443</v>
      </c>
      <c r="AA2797" s="17" t="s">
        <v>443</v>
      </c>
      <c r="AB2797" s="17" t="s">
        <v>444</v>
      </c>
      <c r="AC2797">
        <v>0</v>
      </c>
      <c r="AD2797">
        <v>0</v>
      </c>
      <c r="AE2797">
        <v>0</v>
      </c>
      <c r="AF2797">
        <v>2022</v>
      </c>
      <c r="AG2797" s="1">
        <v>44562</v>
      </c>
      <c r="AH2797" s="1">
        <v>44773</v>
      </c>
      <c r="AI2797" s="1">
        <v>44785</v>
      </c>
      <c r="AJ2797" s="17" t="s">
        <v>34</v>
      </c>
      <c r="AK2797" s="17" t="s">
        <v>35</v>
      </c>
      <c r="AL2797" s="17" t="s">
        <v>10388</v>
      </c>
      <c r="AM2797" s="17">
        <f>MONTH(EMPENHO[[#This Row],[data_empenho]])</f>
        <v>4</v>
      </c>
    </row>
    <row r="2798" spans="1:39" x14ac:dyDescent="0.25">
      <c r="A2798">
        <v>6</v>
      </c>
      <c r="B2798">
        <v>601</v>
      </c>
      <c r="C2798">
        <v>4</v>
      </c>
      <c r="D2798">
        <v>122</v>
      </c>
      <c r="E2798">
        <v>1</v>
      </c>
      <c r="F2798">
        <v>0</v>
      </c>
      <c r="G2798">
        <v>2072</v>
      </c>
      <c r="H2798" s="17" t="s">
        <v>2075</v>
      </c>
      <c r="I2798">
        <v>1</v>
      </c>
      <c r="J2798">
        <v>0</v>
      </c>
      <c r="K2798" s="17" t="s">
        <v>6395</v>
      </c>
      <c r="L2798" s="1">
        <v>44671</v>
      </c>
      <c r="M2798">
        <v>130</v>
      </c>
      <c r="N2798" s="17" t="s">
        <v>437</v>
      </c>
      <c r="O2798">
        <v>266</v>
      </c>
      <c r="P2798" s="17" t="s">
        <v>438</v>
      </c>
      <c r="Q2798">
        <v>0</v>
      </c>
      <c r="R2798" s="17" t="s">
        <v>439</v>
      </c>
      <c r="S2798" s="17" t="s">
        <v>440</v>
      </c>
      <c r="T2798" s="17" t="s">
        <v>438</v>
      </c>
      <c r="U2798">
        <v>74</v>
      </c>
      <c r="V2798">
        <v>2022</v>
      </c>
      <c r="W2798" s="17" t="s">
        <v>6396</v>
      </c>
      <c r="X2798" s="17" t="s">
        <v>465</v>
      </c>
      <c r="Y2798">
        <v>1</v>
      </c>
      <c r="Z2798" s="17" t="s">
        <v>443</v>
      </c>
      <c r="AA2798" s="17" t="s">
        <v>443</v>
      </c>
      <c r="AB2798" s="17" t="s">
        <v>444</v>
      </c>
      <c r="AC2798">
        <v>0</v>
      </c>
      <c r="AD2798">
        <v>0</v>
      </c>
      <c r="AE2798">
        <v>0</v>
      </c>
      <c r="AF2798">
        <v>2022</v>
      </c>
      <c r="AG2798" s="1">
        <v>44562</v>
      </c>
      <c r="AH2798" s="1">
        <v>44773</v>
      </c>
      <c r="AI2798" s="1">
        <v>44785</v>
      </c>
      <c r="AJ2798" s="17" t="s">
        <v>34</v>
      </c>
      <c r="AK2798" s="17" t="s">
        <v>35</v>
      </c>
      <c r="AL2798" s="17" t="s">
        <v>10388</v>
      </c>
      <c r="AM2798" s="17">
        <f>MONTH(EMPENHO[[#This Row],[data_empenho]])</f>
        <v>4</v>
      </c>
    </row>
    <row r="2799" spans="1:39" x14ac:dyDescent="0.25">
      <c r="A2799">
        <v>3</v>
      </c>
      <c r="B2799">
        <v>301</v>
      </c>
      <c r="C2799">
        <v>4</v>
      </c>
      <c r="D2799">
        <v>122</v>
      </c>
      <c r="E2799">
        <v>1</v>
      </c>
      <c r="F2799">
        <v>0</v>
      </c>
      <c r="G2799">
        <v>2068</v>
      </c>
      <c r="H2799" s="17" t="s">
        <v>2075</v>
      </c>
      <c r="I2799">
        <v>1</v>
      </c>
      <c r="J2799">
        <v>0</v>
      </c>
      <c r="K2799" s="17" t="s">
        <v>6397</v>
      </c>
      <c r="L2799" s="1">
        <v>44671</v>
      </c>
      <c r="M2799">
        <v>130</v>
      </c>
      <c r="N2799" s="17" t="s">
        <v>437</v>
      </c>
      <c r="O2799">
        <v>266</v>
      </c>
      <c r="P2799" s="17" t="s">
        <v>438</v>
      </c>
      <c r="Q2799">
        <v>0</v>
      </c>
      <c r="R2799" s="17" t="s">
        <v>439</v>
      </c>
      <c r="S2799" s="17" t="s">
        <v>440</v>
      </c>
      <c r="T2799" s="17" t="s">
        <v>438</v>
      </c>
      <c r="U2799">
        <v>74</v>
      </c>
      <c r="V2799">
        <v>2022</v>
      </c>
      <c r="W2799" s="17" t="s">
        <v>6398</v>
      </c>
      <c r="X2799" s="17" t="s">
        <v>465</v>
      </c>
      <c r="Y2799">
        <v>1</v>
      </c>
      <c r="Z2799" s="17" t="s">
        <v>443</v>
      </c>
      <c r="AA2799" s="17" t="s">
        <v>443</v>
      </c>
      <c r="AB2799" s="17" t="s">
        <v>444</v>
      </c>
      <c r="AC2799">
        <v>0</v>
      </c>
      <c r="AD2799">
        <v>0</v>
      </c>
      <c r="AE2799">
        <v>0</v>
      </c>
      <c r="AF2799">
        <v>2022</v>
      </c>
      <c r="AG2799" s="1">
        <v>44562</v>
      </c>
      <c r="AH2799" s="1">
        <v>44773</v>
      </c>
      <c r="AI2799" s="1">
        <v>44785</v>
      </c>
      <c r="AJ2799" s="17" t="s">
        <v>34</v>
      </c>
      <c r="AK2799" s="17" t="s">
        <v>35</v>
      </c>
      <c r="AL2799" s="17" t="s">
        <v>10388</v>
      </c>
      <c r="AM2799" s="17">
        <f>MONTH(EMPENHO[[#This Row],[data_empenho]])</f>
        <v>4</v>
      </c>
    </row>
    <row r="2800" spans="1:39" x14ac:dyDescent="0.25">
      <c r="A2800">
        <v>5</v>
      </c>
      <c r="B2800">
        <v>501</v>
      </c>
      <c r="C2800">
        <v>4</v>
      </c>
      <c r="D2800">
        <v>122</v>
      </c>
      <c r="E2800">
        <v>1</v>
      </c>
      <c r="F2800">
        <v>0</v>
      </c>
      <c r="G2800">
        <v>2022</v>
      </c>
      <c r="H2800" s="17" t="s">
        <v>2075</v>
      </c>
      <c r="I2800">
        <v>1</v>
      </c>
      <c r="J2800">
        <v>0</v>
      </c>
      <c r="K2800" s="17" t="s">
        <v>6399</v>
      </c>
      <c r="L2800" s="1">
        <v>44671</v>
      </c>
      <c r="M2800">
        <v>130</v>
      </c>
      <c r="N2800" s="17" t="s">
        <v>437</v>
      </c>
      <c r="O2800">
        <v>266</v>
      </c>
      <c r="P2800" s="17" t="s">
        <v>438</v>
      </c>
      <c r="Q2800">
        <v>0</v>
      </c>
      <c r="R2800" s="17" t="s">
        <v>439</v>
      </c>
      <c r="S2800" s="17" t="s">
        <v>440</v>
      </c>
      <c r="T2800" s="17" t="s">
        <v>438</v>
      </c>
      <c r="U2800">
        <v>74</v>
      </c>
      <c r="V2800">
        <v>2022</v>
      </c>
      <c r="W2800" s="17" t="s">
        <v>6400</v>
      </c>
      <c r="X2800" s="17" t="s">
        <v>465</v>
      </c>
      <c r="Y2800">
        <v>1</v>
      </c>
      <c r="Z2800" s="17" t="s">
        <v>443</v>
      </c>
      <c r="AA2800" s="17" t="s">
        <v>443</v>
      </c>
      <c r="AB2800" s="17" t="s">
        <v>444</v>
      </c>
      <c r="AC2800">
        <v>0</v>
      </c>
      <c r="AD2800">
        <v>0</v>
      </c>
      <c r="AE2800">
        <v>0</v>
      </c>
      <c r="AF2800">
        <v>2022</v>
      </c>
      <c r="AG2800" s="1">
        <v>44562</v>
      </c>
      <c r="AH2800" s="1">
        <v>44773</v>
      </c>
      <c r="AI2800" s="1">
        <v>44785</v>
      </c>
      <c r="AJ2800" s="17" t="s">
        <v>34</v>
      </c>
      <c r="AK2800" s="17" t="s">
        <v>35</v>
      </c>
      <c r="AL2800" s="17" t="s">
        <v>10388</v>
      </c>
      <c r="AM2800" s="17">
        <f>MONTH(EMPENHO[[#This Row],[data_empenho]])</f>
        <v>4</v>
      </c>
    </row>
    <row r="2801" spans="1:39" x14ac:dyDescent="0.25">
      <c r="A2801">
        <v>9</v>
      </c>
      <c r="B2801">
        <v>901</v>
      </c>
      <c r="C2801">
        <v>4</v>
      </c>
      <c r="D2801">
        <v>122</v>
      </c>
      <c r="E2801">
        <v>1</v>
      </c>
      <c r="F2801">
        <v>0</v>
      </c>
      <c r="G2801">
        <v>2010</v>
      </c>
      <c r="H2801" s="17" t="s">
        <v>2075</v>
      </c>
      <c r="I2801">
        <v>1</v>
      </c>
      <c r="J2801">
        <v>0</v>
      </c>
      <c r="K2801" s="17" t="s">
        <v>6401</v>
      </c>
      <c r="L2801" s="1">
        <v>44671</v>
      </c>
      <c r="M2801">
        <v>130</v>
      </c>
      <c r="N2801" s="17" t="s">
        <v>437</v>
      </c>
      <c r="O2801">
        <v>266</v>
      </c>
      <c r="P2801" s="17" t="s">
        <v>438</v>
      </c>
      <c r="Q2801">
        <v>0</v>
      </c>
      <c r="R2801" s="17" t="s">
        <v>439</v>
      </c>
      <c r="S2801" s="17" t="s">
        <v>440</v>
      </c>
      <c r="T2801" s="17" t="s">
        <v>438</v>
      </c>
      <c r="U2801">
        <v>74</v>
      </c>
      <c r="V2801">
        <v>2022</v>
      </c>
      <c r="W2801" s="17" t="s">
        <v>6402</v>
      </c>
      <c r="X2801" s="17" t="s">
        <v>465</v>
      </c>
      <c r="Y2801">
        <v>1</v>
      </c>
      <c r="Z2801" s="17" t="s">
        <v>443</v>
      </c>
      <c r="AA2801" s="17" t="s">
        <v>443</v>
      </c>
      <c r="AB2801" s="17" t="s">
        <v>444</v>
      </c>
      <c r="AC2801">
        <v>0</v>
      </c>
      <c r="AD2801">
        <v>0</v>
      </c>
      <c r="AE2801">
        <v>0</v>
      </c>
      <c r="AF2801">
        <v>2022</v>
      </c>
      <c r="AG2801" s="1">
        <v>44562</v>
      </c>
      <c r="AH2801" s="1">
        <v>44773</v>
      </c>
      <c r="AI2801" s="1">
        <v>44785</v>
      </c>
      <c r="AJ2801" s="17" t="s">
        <v>34</v>
      </c>
      <c r="AK2801" s="17" t="s">
        <v>35</v>
      </c>
      <c r="AL2801" s="17" t="s">
        <v>10388</v>
      </c>
      <c r="AM2801" s="17">
        <f>MONTH(EMPENHO[[#This Row],[data_empenho]])</f>
        <v>4</v>
      </c>
    </row>
    <row r="2802" spans="1:39" x14ac:dyDescent="0.25">
      <c r="A2802">
        <v>5</v>
      </c>
      <c r="B2802">
        <v>502</v>
      </c>
      <c r="C2802">
        <v>12</v>
      </c>
      <c r="D2802">
        <v>361</v>
      </c>
      <c r="E2802">
        <v>2</v>
      </c>
      <c r="F2802">
        <v>0</v>
      </c>
      <c r="G2802">
        <v>2029</v>
      </c>
      <c r="H2802" s="17" t="s">
        <v>2219</v>
      </c>
      <c r="I2802">
        <v>1001</v>
      </c>
      <c r="J2802">
        <v>0</v>
      </c>
      <c r="K2802" s="17" t="s">
        <v>6403</v>
      </c>
      <c r="L2802" s="1">
        <v>44671</v>
      </c>
      <c r="M2802">
        <v>732.8</v>
      </c>
      <c r="N2802" s="17" t="s">
        <v>437</v>
      </c>
      <c r="O2802">
        <v>5556</v>
      </c>
      <c r="P2802" s="17" t="s">
        <v>438</v>
      </c>
      <c r="Q2802">
        <v>0</v>
      </c>
      <c r="R2802" s="17" t="s">
        <v>673</v>
      </c>
      <c r="S2802" s="17" t="s">
        <v>440</v>
      </c>
      <c r="T2802" s="17" t="s">
        <v>2221</v>
      </c>
      <c r="U2802">
        <v>1</v>
      </c>
      <c r="V2802">
        <v>2022</v>
      </c>
      <c r="W2802" s="17" t="s">
        <v>4483</v>
      </c>
      <c r="X2802" s="17" t="s">
        <v>2223</v>
      </c>
      <c r="Y2802">
        <v>6</v>
      </c>
      <c r="Z2802" s="17" t="s">
        <v>443</v>
      </c>
      <c r="AA2802" s="17" t="s">
        <v>443</v>
      </c>
      <c r="AB2802" s="17" t="s">
        <v>444</v>
      </c>
      <c r="AC2802">
        <v>0</v>
      </c>
      <c r="AD2802">
        <v>0</v>
      </c>
      <c r="AE2802">
        <v>0</v>
      </c>
      <c r="AF2802">
        <v>2022</v>
      </c>
      <c r="AG2802" s="1">
        <v>44562</v>
      </c>
      <c r="AH2802" s="1">
        <v>44773</v>
      </c>
      <c r="AI2802" s="1">
        <v>44785</v>
      </c>
      <c r="AJ2802" s="17" t="s">
        <v>34</v>
      </c>
      <c r="AK2802" s="17" t="s">
        <v>35</v>
      </c>
      <c r="AL2802" s="17" t="s">
        <v>10388</v>
      </c>
      <c r="AM2802" s="17">
        <f>MONTH(EMPENHO[[#This Row],[data_empenho]])</f>
        <v>4</v>
      </c>
    </row>
    <row r="2803" spans="1:39" x14ac:dyDescent="0.25">
      <c r="A2803">
        <v>5</v>
      </c>
      <c r="B2803">
        <v>502</v>
      </c>
      <c r="C2803">
        <v>12</v>
      </c>
      <c r="D2803">
        <v>365</v>
      </c>
      <c r="E2803">
        <v>2</v>
      </c>
      <c r="F2803">
        <v>0</v>
      </c>
      <c r="G2803">
        <v>2030</v>
      </c>
      <c r="H2803" s="17" t="s">
        <v>2219</v>
      </c>
      <c r="I2803">
        <v>1031</v>
      </c>
      <c r="J2803">
        <v>0</v>
      </c>
      <c r="K2803" s="17" t="s">
        <v>6404</v>
      </c>
      <c r="L2803" s="1">
        <v>44671</v>
      </c>
      <c r="M2803">
        <v>112.5</v>
      </c>
      <c r="N2803" s="17" t="s">
        <v>437</v>
      </c>
      <c r="O2803">
        <v>4598</v>
      </c>
      <c r="P2803" s="17" t="s">
        <v>438</v>
      </c>
      <c r="Q2803">
        <v>0</v>
      </c>
      <c r="R2803" s="17" t="s">
        <v>673</v>
      </c>
      <c r="S2803" s="17" t="s">
        <v>440</v>
      </c>
      <c r="T2803" s="17" t="s">
        <v>2221</v>
      </c>
      <c r="U2803">
        <v>1</v>
      </c>
      <c r="V2803">
        <v>2022</v>
      </c>
      <c r="W2803" s="17" t="s">
        <v>6405</v>
      </c>
      <c r="X2803" s="17" t="s">
        <v>2223</v>
      </c>
      <c r="Y2803">
        <v>6</v>
      </c>
      <c r="Z2803" s="17" t="s">
        <v>443</v>
      </c>
      <c r="AA2803" s="17" t="s">
        <v>443</v>
      </c>
      <c r="AB2803" s="17" t="s">
        <v>444</v>
      </c>
      <c r="AC2803">
        <v>0</v>
      </c>
      <c r="AD2803">
        <v>0</v>
      </c>
      <c r="AE2803">
        <v>0</v>
      </c>
      <c r="AF2803">
        <v>2022</v>
      </c>
      <c r="AG2803" s="1">
        <v>44562</v>
      </c>
      <c r="AH2803" s="1">
        <v>44773</v>
      </c>
      <c r="AI2803" s="1">
        <v>44785</v>
      </c>
      <c r="AJ2803" s="17" t="s">
        <v>34</v>
      </c>
      <c r="AK2803" s="17" t="s">
        <v>35</v>
      </c>
      <c r="AL2803" s="17" t="s">
        <v>10388</v>
      </c>
      <c r="AM2803" s="17">
        <f>MONTH(EMPENHO[[#This Row],[data_empenho]])</f>
        <v>4</v>
      </c>
    </row>
    <row r="2804" spans="1:39" x14ac:dyDescent="0.25">
      <c r="A2804">
        <v>5</v>
      </c>
      <c r="B2804">
        <v>502</v>
      </c>
      <c r="C2804">
        <v>12</v>
      </c>
      <c r="D2804">
        <v>365</v>
      </c>
      <c r="E2804">
        <v>2</v>
      </c>
      <c r="F2804">
        <v>0</v>
      </c>
      <c r="G2804">
        <v>2030</v>
      </c>
      <c r="H2804" s="17" t="s">
        <v>2219</v>
      </c>
      <c r="I2804">
        <v>1031</v>
      </c>
      <c r="J2804">
        <v>0</v>
      </c>
      <c r="K2804" s="17" t="s">
        <v>6406</v>
      </c>
      <c r="L2804" s="1">
        <v>44671</v>
      </c>
      <c r="M2804">
        <v>66.5</v>
      </c>
      <c r="N2804" s="17" t="s">
        <v>437</v>
      </c>
      <c r="O2804">
        <v>5556</v>
      </c>
      <c r="P2804" s="17" t="s">
        <v>438</v>
      </c>
      <c r="Q2804">
        <v>0</v>
      </c>
      <c r="R2804" s="17" t="s">
        <v>673</v>
      </c>
      <c r="S2804" s="17" t="s">
        <v>440</v>
      </c>
      <c r="T2804" s="17" t="s">
        <v>2221</v>
      </c>
      <c r="U2804">
        <v>1</v>
      </c>
      <c r="V2804">
        <v>2022</v>
      </c>
      <c r="W2804" s="17" t="s">
        <v>6407</v>
      </c>
      <c r="X2804" s="17" t="s">
        <v>2223</v>
      </c>
      <c r="Y2804">
        <v>6</v>
      </c>
      <c r="Z2804" s="17" t="s">
        <v>443</v>
      </c>
      <c r="AA2804" s="17" t="s">
        <v>443</v>
      </c>
      <c r="AB2804" s="17" t="s">
        <v>444</v>
      </c>
      <c r="AC2804">
        <v>0</v>
      </c>
      <c r="AD2804">
        <v>0</v>
      </c>
      <c r="AE2804">
        <v>0</v>
      </c>
      <c r="AF2804">
        <v>2022</v>
      </c>
      <c r="AG2804" s="1">
        <v>44562</v>
      </c>
      <c r="AH2804" s="1">
        <v>44773</v>
      </c>
      <c r="AI2804" s="1">
        <v>44785</v>
      </c>
      <c r="AJ2804" s="17" t="s">
        <v>34</v>
      </c>
      <c r="AK2804" s="17" t="s">
        <v>35</v>
      </c>
      <c r="AL2804" s="17" t="s">
        <v>10388</v>
      </c>
      <c r="AM2804" s="17">
        <f>MONTH(EMPENHO[[#This Row],[data_empenho]])</f>
        <v>4</v>
      </c>
    </row>
    <row r="2805" spans="1:39" x14ac:dyDescent="0.25">
      <c r="A2805">
        <v>5</v>
      </c>
      <c r="B2805">
        <v>502</v>
      </c>
      <c r="C2805">
        <v>12</v>
      </c>
      <c r="D2805">
        <v>365</v>
      </c>
      <c r="E2805">
        <v>2</v>
      </c>
      <c r="F2805">
        <v>0</v>
      </c>
      <c r="G2805">
        <v>2030</v>
      </c>
      <c r="H2805" s="17" t="s">
        <v>2219</v>
      </c>
      <c r="I2805">
        <v>1031</v>
      </c>
      <c r="J2805">
        <v>0</v>
      </c>
      <c r="K2805" s="17" t="s">
        <v>6408</v>
      </c>
      <c r="L2805" s="1">
        <v>44671</v>
      </c>
      <c r="M2805">
        <v>147.44999999999999</v>
      </c>
      <c r="N2805" s="17" t="s">
        <v>437</v>
      </c>
      <c r="O2805">
        <v>5556</v>
      </c>
      <c r="P2805" s="17" t="s">
        <v>438</v>
      </c>
      <c r="Q2805">
        <v>0</v>
      </c>
      <c r="R2805" s="17" t="s">
        <v>673</v>
      </c>
      <c r="S2805" s="17" t="s">
        <v>440</v>
      </c>
      <c r="T2805" s="17" t="s">
        <v>2221</v>
      </c>
      <c r="U2805">
        <v>1</v>
      </c>
      <c r="V2805">
        <v>2022</v>
      </c>
      <c r="W2805" s="17" t="s">
        <v>6409</v>
      </c>
      <c r="X2805" s="17" t="s">
        <v>2223</v>
      </c>
      <c r="Y2805">
        <v>6</v>
      </c>
      <c r="Z2805" s="17" t="s">
        <v>443</v>
      </c>
      <c r="AA2805" s="17" t="s">
        <v>443</v>
      </c>
      <c r="AB2805" s="17" t="s">
        <v>444</v>
      </c>
      <c r="AC2805">
        <v>0</v>
      </c>
      <c r="AD2805">
        <v>0</v>
      </c>
      <c r="AE2805">
        <v>0</v>
      </c>
      <c r="AF2805">
        <v>2022</v>
      </c>
      <c r="AG2805" s="1">
        <v>44562</v>
      </c>
      <c r="AH2805" s="1">
        <v>44773</v>
      </c>
      <c r="AI2805" s="1">
        <v>44785</v>
      </c>
      <c r="AJ2805" s="17" t="s">
        <v>34</v>
      </c>
      <c r="AK2805" s="17" t="s">
        <v>35</v>
      </c>
      <c r="AL2805" s="17" t="s">
        <v>10388</v>
      </c>
      <c r="AM2805" s="17">
        <f>MONTH(EMPENHO[[#This Row],[data_empenho]])</f>
        <v>4</v>
      </c>
    </row>
    <row r="2806" spans="1:39" x14ac:dyDescent="0.25">
      <c r="A2806">
        <v>5</v>
      </c>
      <c r="B2806">
        <v>502</v>
      </c>
      <c r="C2806">
        <v>12</v>
      </c>
      <c r="D2806">
        <v>361</v>
      </c>
      <c r="E2806">
        <v>2</v>
      </c>
      <c r="F2806">
        <v>0</v>
      </c>
      <c r="G2806">
        <v>2029</v>
      </c>
      <c r="H2806" s="17" t="s">
        <v>2219</v>
      </c>
      <c r="I2806">
        <v>1001</v>
      </c>
      <c r="J2806">
        <v>0</v>
      </c>
      <c r="K2806" s="17" t="s">
        <v>6410</v>
      </c>
      <c r="L2806" s="1">
        <v>44671</v>
      </c>
      <c r="M2806">
        <v>135</v>
      </c>
      <c r="N2806" s="17" t="s">
        <v>437</v>
      </c>
      <c r="O2806">
        <v>4598</v>
      </c>
      <c r="P2806" s="17" t="s">
        <v>438</v>
      </c>
      <c r="Q2806">
        <v>0</v>
      </c>
      <c r="R2806" s="17" t="s">
        <v>673</v>
      </c>
      <c r="S2806" s="17" t="s">
        <v>440</v>
      </c>
      <c r="T2806" s="17" t="s">
        <v>2221</v>
      </c>
      <c r="U2806">
        <v>1</v>
      </c>
      <c r="V2806">
        <v>2022</v>
      </c>
      <c r="W2806" s="17" t="s">
        <v>6411</v>
      </c>
      <c r="X2806" s="17" t="s">
        <v>2223</v>
      </c>
      <c r="Y2806">
        <v>6</v>
      </c>
      <c r="Z2806" s="17" t="s">
        <v>443</v>
      </c>
      <c r="AA2806" s="17" t="s">
        <v>443</v>
      </c>
      <c r="AB2806" s="17" t="s">
        <v>444</v>
      </c>
      <c r="AC2806">
        <v>0</v>
      </c>
      <c r="AD2806">
        <v>0</v>
      </c>
      <c r="AE2806">
        <v>0</v>
      </c>
      <c r="AF2806">
        <v>2022</v>
      </c>
      <c r="AG2806" s="1">
        <v>44562</v>
      </c>
      <c r="AH2806" s="1">
        <v>44773</v>
      </c>
      <c r="AI2806" s="1">
        <v>44785</v>
      </c>
      <c r="AJ2806" s="17" t="s">
        <v>34</v>
      </c>
      <c r="AK2806" s="17" t="s">
        <v>35</v>
      </c>
      <c r="AL2806" s="17" t="s">
        <v>10388</v>
      </c>
      <c r="AM2806" s="17">
        <f>MONTH(EMPENHO[[#This Row],[data_empenho]])</f>
        <v>4</v>
      </c>
    </row>
    <row r="2807" spans="1:39" x14ac:dyDescent="0.25">
      <c r="A2807">
        <v>5</v>
      </c>
      <c r="B2807">
        <v>502</v>
      </c>
      <c r="C2807">
        <v>12</v>
      </c>
      <c r="D2807">
        <v>361</v>
      </c>
      <c r="E2807">
        <v>2</v>
      </c>
      <c r="F2807">
        <v>0</v>
      </c>
      <c r="G2807">
        <v>2029</v>
      </c>
      <c r="H2807" s="17" t="s">
        <v>2219</v>
      </c>
      <c r="I2807">
        <v>1001</v>
      </c>
      <c r="J2807">
        <v>0</v>
      </c>
      <c r="K2807" s="17" t="s">
        <v>6412</v>
      </c>
      <c r="L2807" s="1">
        <v>44671</v>
      </c>
      <c r="M2807">
        <v>341.25</v>
      </c>
      <c r="N2807" s="17" t="s">
        <v>437</v>
      </c>
      <c r="O2807">
        <v>6776</v>
      </c>
      <c r="P2807" s="17" t="s">
        <v>438</v>
      </c>
      <c r="Q2807">
        <v>0</v>
      </c>
      <c r="R2807" s="17" t="s">
        <v>673</v>
      </c>
      <c r="S2807" s="17" t="s">
        <v>440</v>
      </c>
      <c r="T2807" s="17" t="s">
        <v>2221</v>
      </c>
      <c r="U2807">
        <v>1</v>
      </c>
      <c r="V2807">
        <v>2022</v>
      </c>
      <c r="W2807" s="17" t="s">
        <v>6413</v>
      </c>
      <c r="X2807" s="17" t="s">
        <v>2223</v>
      </c>
      <c r="Y2807">
        <v>6</v>
      </c>
      <c r="Z2807" s="17" t="s">
        <v>443</v>
      </c>
      <c r="AA2807" s="17" t="s">
        <v>443</v>
      </c>
      <c r="AB2807" s="17" t="s">
        <v>444</v>
      </c>
      <c r="AC2807">
        <v>0</v>
      </c>
      <c r="AD2807">
        <v>0</v>
      </c>
      <c r="AE2807">
        <v>0</v>
      </c>
      <c r="AF2807">
        <v>2022</v>
      </c>
      <c r="AG2807" s="1">
        <v>44562</v>
      </c>
      <c r="AH2807" s="1">
        <v>44773</v>
      </c>
      <c r="AI2807" s="1">
        <v>44785</v>
      </c>
      <c r="AJ2807" s="17" t="s">
        <v>34</v>
      </c>
      <c r="AK2807" s="17" t="s">
        <v>35</v>
      </c>
      <c r="AL2807" s="17" t="s">
        <v>10388</v>
      </c>
      <c r="AM2807" s="17">
        <f>MONTH(EMPENHO[[#This Row],[data_empenho]])</f>
        <v>4</v>
      </c>
    </row>
    <row r="2808" spans="1:39" x14ac:dyDescent="0.25">
      <c r="A2808">
        <v>5</v>
      </c>
      <c r="B2808">
        <v>502</v>
      </c>
      <c r="C2808">
        <v>12</v>
      </c>
      <c r="D2808">
        <v>365</v>
      </c>
      <c r="E2808">
        <v>2</v>
      </c>
      <c r="F2808">
        <v>0</v>
      </c>
      <c r="G2808">
        <v>2030</v>
      </c>
      <c r="H2808" s="17" t="s">
        <v>2219</v>
      </c>
      <c r="I2808">
        <v>1031</v>
      </c>
      <c r="J2808">
        <v>0</v>
      </c>
      <c r="K2808" s="17" t="s">
        <v>6414</v>
      </c>
      <c r="L2808" s="1">
        <v>44671</v>
      </c>
      <c r="M2808">
        <v>113.75</v>
      </c>
      <c r="N2808" s="17" t="s">
        <v>437</v>
      </c>
      <c r="O2808">
        <v>6776</v>
      </c>
      <c r="P2808" s="17" t="s">
        <v>438</v>
      </c>
      <c r="Q2808">
        <v>0</v>
      </c>
      <c r="R2808" s="17" t="s">
        <v>673</v>
      </c>
      <c r="S2808" s="17" t="s">
        <v>440</v>
      </c>
      <c r="T2808" s="17" t="s">
        <v>2221</v>
      </c>
      <c r="U2808">
        <v>1</v>
      </c>
      <c r="V2808">
        <v>2022</v>
      </c>
      <c r="W2808" s="17" t="s">
        <v>6415</v>
      </c>
      <c r="X2808" s="17" t="s">
        <v>2223</v>
      </c>
      <c r="Y2808">
        <v>6</v>
      </c>
      <c r="Z2808" s="17" t="s">
        <v>443</v>
      </c>
      <c r="AA2808" s="17" t="s">
        <v>443</v>
      </c>
      <c r="AB2808" s="17" t="s">
        <v>444</v>
      </c>
      <c r="AC2808">
        <v>0</v>
      </c>
      <c r="AD2808">
        <v>0</v>
      </c>
      <c r="AE2808">
        <v>0</v>
      </c>
      <c r="AF2808">
        <v>2022</v>
      </c>
      <c r="AG2808" s="1">
        <v>44562</v>
      </c>
      <c r="AH2808" s="1">
        <v>44773</v>
      </c>
      <c r="AI2808" s="1">
        <v>44785</v>
      </c>
      <c r="AJ2808" s="17" t="s">
        <v>34</v>
      </c>
      <c r="AK2808" s="17" t="s">
        <v>35</v>
      </c>
      <c r="AL2808" s="17" t="s">
        <v>10388</v>
      </c>
      <c r="AM2808" s="17">
        <f>MONTH(EMPENHO[[#This Row],[data_empenho]])</f>
        <v>4</v>
      </c>
    </row>
    <row r="2809" spans="1:39" x14ac:dyDescent="0.25">
      <c r="A2809">
        <v>4</v>
      </c>
      <c r="B2809">
        <v>401</v>
      </c>
      <c r="C2809">
        <v>4</v>
      </c>
      <c r="D2809">
        <v>123</v>
      </c>
      <c r="E2809">
        <v>1</v>
      </c>
      <c r="F2809">
        <v>0</v>
      </c>
      <c r="G2809">
        <v>2075</v>
      </c>
      <c r="H2809" s="17" t="s">
        <v>638</v>
      </c>
      <c r="I2809">
        <v>1</v>
      </c>
      <c r="J2809">
        <v>0</v>
      </c>
      <c r="K2809" s="17" t="s">
        <v>6416</v>
      </c>
      <c r="L2809" s="1">
        <v>44673</v>
      </c>
      <c r="M2809">
        <v>139</v>
      </c>
      <c r="N2809" s="17" t="s">
        <v>437</v>
      </c>
      <c r="O2809">
        <v>7764</v>
      </c>
      <c r="P2809" s="17" t="s">
        <v>438</v>
      </c>
      <c r="Q2809">
        <v>0</v>
      </c>
      <c r="R2809" s="17" t="s">
        <v>480</v>
      </c>
      <c r="S2809" s="17" t="s">
        <v>653</v>
      </c>
      <c r="T2809" s="17" t="s">
        <v>438</v>
      </c>
      <c r="U2809">
        <v>14</v>
      </c>
      <c r="V2809">
        <v>2022</v>
      </c>
      <c r="W2809" s="17" t="s">
        <v>6417</v>
      </c>
      <c r="X2809" s="17" t="s">
        <v>482</v>
      </c>
      <c r="Y2809">
        <v>7</v>
      </c>
      <c r="Z2809" s="17" t="s">
        <v>443</v>
      </c>
      <c r="AA2809" s="17" t="s">
        <v>443</v>
      </c>
      <c r="AB2809" s="17" t="s">
        <v>444</v>
      </c>
      <c r="AC2809">
        <v>0</v>
      </c>
      <c r="AD2809">
        <v>0</v>
      </c>
      <c r="AE2809">
        <v>0</v>
      </c>
      <c r="AF2809">
        <v>2022</v>
      </c>
      <c r="AG2809" s="1">
        <v>44562</v>
      </c>
      <c r="AH2809" s="1">
        <v>44773</v>
      </c>
      <c r="AI2809" s="1">
        <v>44785</v>
      </c>
      <c r="AJ2809" s="17" t="s">
        <v>34</v>
      </c>
      <c r="AK2809" s="17" t="s">
        <v>35</v>
      </c>
      <c r="AL2809" s="17" t="s">
        <v>10388</v>
      </c>
      <c r="AM2809" s="17">
        <f>MONTH(EMPENHO[[#This Row],[data_empenho]])</f>
        <v>4</v>
      </c>
    </row>
    <row r="2810" spans="1:39" x14ac:dyDescent="0.25">
      <c r="A2810">
        <v>6</v>
      </c>
      <c r="B2810">
        <v>603</v>
      </c>
      <c r="C2810">
        <v>26</v>
      </c>
      <c r="D2810">
        <v>782</v>
      </c>
      <c r="E2810">
        <v>17</v>
      </c>
      <c r="F2810">
        <v>0</v>
      </c>
      <c r="G2810">
        <v>2073</v>
      </c>
      <c r="H2810" s="17" t="s">
        <v>828</v>
      </c>
      <c r="I2810">
        <v>1</v>
      </c>
      <c r="J2810">
        <v>0</v>
      </c>
      <c r="K2810" s="17" t="s">
        <v>6418</v>
      </c>
      <c r="L2810" s="1">
        <v>44673</v>
      </c>
      <c r="M2810">
        <v>7185</v>
      </c>
      <c r="N2810" s="17" t="s">
        <v>437</v>
      </c>
      <c r="O2810">
        <v>5965</v>
      </c>
      <c r="P2810" s="17" t="s">
        <v>438</v>
      </c>
      <c r="Q2810">
        <v>0</v>
      </c>
      <c r="R2810" s="17" t="s">
        <v>480</v>
      </c>
      <c r="S2810" s="17" t="s">
        <v>653</v>
      </c>
      <c r="T2810" s="17" t="s">
        <v>438</v>
      </c>
      <c r="U2810">
        <v>39</v>
      </c>
      <c r="V2810">
        <v>2021</v>
      </c>
      <c r="W2810" s="17" t="s">
        <v>6419</v>
      </c>
      <c r="X2810" s="17" t="s">
        <v>482</v>
      </c>
      <c r="Y2810">
        <v>7</v>
      </c>
      <c r="Z2810" s="17" t="s">
        <v>443</v>
      </c>
      <c r="AA2810" s="17" t="s">
        <v>443</v>
      </c>
      <c r="AB2810" s="17" t="s">
        <v>444</v>
      </c>
      <c r="AC2810">
        <v>0</v>
      </c>
      <c r="AD2810">
        <v>0</v>
      </c>
      <c r="AE2810">
        <v>0</v>
      </c>
      <c r="AF2810">
        <v>2022</v>
      </c>
      <c r="AG2810" s="1">
        <v>44562</v>
      </c>
      <c r="AH2810" s="1">
        <v>44773</v>
      </c>
      <c r="AI2810" s="1">
        <v>44785</v>
      </c>
      <c r="AJ2810" s="17" t="s">
        <v>34</v>
      </c>
      <c r="AK2810" s="17" t="s">
        <v>35</v>
      </c>
      <c r="AL2810" s="17" t="s">
        <v>10388</v>
      </c>
      <c r="AM2810" s="17">
        <f>MONTH(EMPENHO[[#This Row],[data_empenho]])</f>
        <v>4</v>
      </c>
    </row>
    <row r="2811" spans="1:39" x14ac:dyDescent="0.25">
      <c r="A2811">
        <v>10</v>
      </c>
      <c r="B2811">
        <v>1004</v>
      </c>
      <c r="C2811">
        <v>17</v>
      </c>
      <c r="D2811">
        <v>511</v>
      </c>
      <c r="E2811">
        <v>12</v>
      </c>
      <c r="F2811">
        <v>0</v>
      </c>
      <c r="G2811">
        <v>2059</v>
      </c>
      <c r="H2811" s="17" t="s">
        <v>3743</v>
      </c>
      <c r="I2811">
        <v>1</v>
      </c>
      <c r="J2811">
        <v>0</v>
      </c>
      <c r="K2811" s="17" t="s">
        <v>6420</v>
      </c>
      <c r="L2811" s="1">
        <v>44673</v>
      </c>
      <c r="M2811">
        <v>1450</v>
      </c>
      <c r="N2811" s="17" t="s">
        <v>437</v>
      </c>
      <c r="O2811">
        <v>8173</v>
      </c>
      <c r="P2811" s="17" t="s">
        <v>438</v>
      </c>
      <c r="Q2811">
        <v>0</v>
      </c>
      <c r="R2811" s="17" t="s">
        <v>480</v>
      </c>
      <c r="S2811" s="17" t="s">
        <v>653</v>
      </c>
      <c r="T2811" s="17" t="s">
        <v>438</v>
      </c>
      <c r="U2811">
        <v>44</v>
      </c>
      <c r="V2811">
        <v>2021</v>
      </c>
      <c r="W2811" s="17" t="s">
        <v>6421</v>
      </c>
      <c r="X2811" s="17" t="s">
        <v>482</v>
      </c>
      <c r="Y2811">
        <v>7</v>
      </c>
      <c r="Z2811" s="17" t="s">
        <v>443</v>
      </c>
      <c r="AA2811" s="17" t="s">
        <v>443</v>
      </c>
      <c r="AB2811" s="17" t="s">
        <v>444</v>
      </c>
      <c r="AC2811">
        <v>0</v>
      </c>
      <c r="AD2811">
        <v>0</v>
      </c>
      <c r="AE2811">
        <v>0</v>
      </c>
      <c r="AF2811">
        <v>2022</v>
      </c>
      <c r="AG2811" s="1">
        <v>44562</v>
      </c>
      <c r="AH2811" s="1">
        <v>44773</v>
      </c>
      <c r="AI2811" s="1">
        <v>44785</v>
      </c>
      <c r="AJ2811" s="17" t="s">
        <v>34</v>
      </c>
      <c r="AK2811" s="17" t="s">
        <v>35</v>
      </c>
      <c r="AL2811" s="17" t="s">
        <v>10388</v>
      </c>
      <c r="AM2811" s="17">
        <f>MONTH(EMPENHO[[#This Row],[data_empenho]])</f>
        <v>4</v>
      </c>
    </row>
    <row r="2812" spans="1:39" x14ac:dyDescent="0.25">
      <c r="A2812">
        <v>5</v>
      </c>
      <c r="B2812">
        <v>502</v>
      </c>
      <c r="C2812">
        <v>12</v>
      </c>
      <c r="D2812">
        <v>361</v>
      </c>
      <c r="E2812">
        <v>2</v>
      </c>
      <c r="F2812">
        <v>0</v>
      </c>
      <c r="G2812">
        <v>2031</v>
      </c>
      <c r="H2812" s="17" t="s">
        <v>1063</v>
      </c>
      <c r="I2812">
        <v>20</v>
      </c>
      <c r="J2812">
        <v>0</v>
      </c>
      <c r="K2812" s="17" t="s">
        <v>6422</v>
      </c>
      <c r="L2812" s="1">
        <v>44673</v>
      </c>
      <c r="M2812">
        <v>1309</v>
      </c>
      <c r="N2812" s="17" t="s">
        <v>437</v>
      </c>
      <c r="O2812">
        <v>8173</v>
      </c>
      <c r="P2812" s="17" t="s">
        <v>438</v>
      </c>
      <c r="Q2812">
        <v>0</v>
      </c>
      <c r="R2812" s="17" t="s">
        <v>480</v>
      </c>
      <c r="S2812" s="17" t="s">
        <v>653</v>
      </c>
      <c r="T2812" s="17" t="s">
        <v>438</v>
      </c>
      <c r="U2812">
        <v>44</v>
      </c>
      <c r="V2812">
        <v>2021</v>
      </c>
      <c r="W2812" s="17" t="s">
        <v>6423</v>
      </c>
      <c r="X2812" s="17" t="s">
        <v>482</v>
      </c>
      <c r="Y2812">
        <v>7</v>
      </c>
      <c r="Z2812" s="17" t="s">
        <v>443</v>
      </c>
      <c r="AA2812" s="17" t="s">
        <v>443</v>
      </c>
      <c r="AB2812" s="17" t="s">
        <v>444</v>
      </c>
      <c r="AC2812">
        <v>0</v>
      </c>
      <c r="AD2812">
        <v>0</v>
      </c>
      <c r="AE2812">
        <v>0</v>
      </c>
      <c r="AF2812">
        <v>2022</v>
      </c>
      <c r="AG2812" s="1">
        <v>44562</v>
      </c>
      <c r="AH2812" s="1">
        <v>44773</v>
      </c>
      <c r="AI2812" s="1">
        <v>44785</v>
      </c>
      <c r="AJ2812" s="17" t="s">
        <v>34</v>
      </c>
      <c r="AK2812" s="17" t="s">
        <v>35</v>
      </c>
      <c r="AL2812" s="17" t="s">
        <v>10388</v>
      </c>
      <c r="AM2812" s="17">
        <f>MONTH(EMPENHO[[#This Row],[data_empenho]])</f>
        <v>4</v>
      </c>
    </row>
    <row r="2813" spans="1:39" x14ac:dyDescent="0.25">
      <c r="A2813">
        <v>8</v>
      </c>
      <c r="B2813">
        <v>801</v>
      </c>
      <c r="C2813">
        <v>10</v>
      </c>
      <c r="D2813">
        <v>301</v>
      </c>
      <c r="E2813">
        <v>6</v>
      </c>
      <c r="F2813">
        <v>0</v>
      </c>
      <c r="G2813">
        <v>2092</v>
      </c>
      <c r="H2813" s="17" t="s">
        <v>618</v>
      </c>
      <c r="I2813">
        <v>40</v>
      </c>
      <c r="J2813">
        <v>0</v>
      </c>
      <c r="K2813" s="17" t="s">
        <v>6424</v>
      </c>
      <c r="L2813" s="1">
        <v>44673</v>
      </c>
      <c r="M2813">
        <v>145750</v>
      </c>
      <c r="N2813" s="17" t="s">
        <v>437</v>
      </c>
      <c r="O2813">
        <v>8438</v>
      </c>
      <c r="P2813" s="17" t="s">
        <v>438</v>
      </c>
      <c r="Q2813">
        <v>0</v>
      </c>
      <c r="R2813" s="17" t="s">
        <v>439</v>
      </c>
      <c r="S2813" s="17" t="s">
        <v>440</v>
      </c>
      <c r="T2813" s="17" t="s">
        <v>438</v>
      </c>
      <c r="U2813">
        <v>62</v>
      </c>
      <c r="V2813">
        <v>2022</v>
      </c>
      <c r="W2813" s="17" t="s">
        <v>6425</v>
      </c>
      <c r="X2813" s="17" t="s">
        <v>465</v>
      </c>
      <c r="Y2813">
        <v>1</v>
      </c>
      <c r="Z2813" s="17" t="s">
        <v>443</v>
      </c>
      <c r="AA2813" s="17" t="s">
        <v>443</v>
      </c>
      <c r="AB2813" s="17" t="s">
        <v>444</v>
      </c>
      <c r="AC2813">
        <v>0</v>
      </c>
      <c r="AD2813">
        <v>0</v>
      </c>
      <c r="AE2813">
        <v>0</v>
      </c>
      <c r="AF2813">
        <v>2022</v>
      </c>
      <c r="AG2813" s="1">
        <v>44562</v>
      </c>
      <c r="AH2813" s="1">
        <v>44773</v>
      </c>
      <c r="AI2813" s="1">
        <v>44785</v>
      </c>
      <c r="AJ2813" s="17" t="s">
        <v>34</v>
      </c>
      <c r="AK2813" s="17" t="s">
        <v>35</v>
      </c>
      <c r="AL2813" s="17" t="s">
        <v>10388</v>
      </c>
      <c r="AM2813" s="17">
        <f>MONTH(EMPENHO[[#This Row],[data_empenho]])</f>
        <v>4</v>
      </c>
    </row>
    <row r="2814" spans="1:39" x14ac:dyDescent="0.25">
      <c r="A2814">
        <v>5</v>
      </c>
      <c r="B2814">
        <v>502</v>
      </c>
      <c r="C2814">
        <v>12</v>
      </c>
      <c r="D2814">
        <v>782</v>
      </c>
      <c r="E2814">
        <v>2</v>
      </c>
      <c r="F2814">
        <v>0</v>
      </c>
      <c r="G2814">
        <v>2035</v>
      </c>
      <c r="H2814" s="17" t="s">
        <v>478</v>
      </c>
      <c r="I2814">
        <v>20</v>
      </c>
      <c r="J2814">
        <v>0</v>
      </c>
      <c r="K2814" s="17" t="s">
        <v>6426</v>
      </c>
      <c r="L2814" s="1">
        <v>44673</v>
      </c>
      <c r="M2814">
        <v>109.72</v>
      </c>
      <c r="N2814" s="17" t="s">
        <v>437</v>
      </c>
      <c r="O2814">
        <v>8264</v>
      </c>
      <c r="P2814" s="17" t="s">
        <v>438</v>
      </c>
      <c r="Q2814">
        <v>0</v>
      </c>
      <c r="R2814" s="17" t="s">
        <v>480</v>
      </c>
      <c r="S2814" s="17" t="s">
        <v>653</v>
      </c>
      <c r="T2814" s="17" t="s">
        <v>438</v>
      </c>
      <c r="U2814">
        <v>56</v>
      </c>
      <c r="V2814">
        <v>2021</v>
      </c>
      <c r="W2814" s="17" t="s">
        <v>6427</v>
      </c>
      <c r="X2814" s="17" t="s">
        <v>482</v>
      </c>
      <c r="Y2814">
        <v>6</v>
      </c>
      <c r="Z2814" s="17" t="s">
        <v>443</v>
      </c>
      <c r="AA2814" s="17" t="s">
        <v>443</v>
      </c>
      <c r="AB2814" s="17" t="s">
        <v>444</v>
      </c>
      <c r="AC2814">
        <v>0</v>
      </c>
      <c r="AD2814">
        <v>0</v>
      </c>
      <c r="AE2814">
        <v>0</v>
      </c>
      <c r="AF2814">
        <v>2022</v>
      </c>
      <c r="AG2814" s="1">
        <v>44562</v>
      </c>
      <c r="AH2814" s="1">
        <v>44773</v>
      </c>
      <c r="AI2814" s="1">
        <v>44785</v>
      </c>
      <c r="AJ2814" s="17" t="s">
        <v>34</v>
      </c>
      <c r="AK2814" s="17" t="s">
        <v>35</v>
      </c>
      <c r="AL2814" s="17" t="s">
        <v>10388</v>
      </c>
      <c r="AM2814" s="17">
        <f>MONTH(EMPENHO[[#This Row],[data_empenho]])</f>
        <v>4</v>
      </c>
    </row>
    <row r="2815" spans="1:39" x14ac:dyDescent="0.25">
      <c r="A2815">
        <v>9</v>
      </c>
      <c r="B2815">
        <v>904</v>
      </c>
      <c r="C2815">
        <v>8</v>
      </c>
      <c r="D2815">
        <v>243</v>
      </c>
      <c r="E2815">
        <v>11</v>
      </c>
      <c r="F2815">
        <v>0</v>
      </c>
      <c r="G2815">
        <v>2107</v>
      </c>
      <c r="H2815" s="17" t="s">
        <v>478</v>
      </c>
      <c r="I2815">
        <v>1</v>
      </c>
      <c r="J2815">
        <v>0</v>
      </c>
      <c r="K2815" s="17" t="s">
        <v>6428</v>
      </c>
      <c r="L2815" s="1">
        <v>44673</v>
      </c>
      <c r="M2815">
        <v>326.83999999999997</v>
      </c>
      <c r="N2815" s="17" t="s">
        <v>437</v>
      </c>
      <c r="O2815">
        <v>8264</v>
      </c>
      <c r="P2815" s="17" t="s">
        <v>438</v>
      </c>
      <c r="Q2815">
        <v>0</v>
      </c>
      <c r="R2815" s="17" t="s">
        <v>480</v>
      </c>
      <c r="S2815" s="17" t="s">
        <v>653</v>
      </c>
      <c r="T2815" s="17" t="s">
        <v>438</v>
      </c>
      <c r="U2815">
        <v>56</v>
      </c>
      <c r="V2815">
        <v>2021</v>
      </c>
      <c r="W2815" s="17" t="s">
        <v>6429</v>
      </c>
      <c r="X2815" s="17" t="s">
        <v>482</v>
      </c>
      <c r="Y2815">
        <v>1</v>
      </c>
      <c r="Z2815" s="17" t="s">
        <v>443</v>
      </c>
      <c r="AA2815" s="17" t="s">
        <v>443</v>
      </c>
      <c r="AB2815" s="17" t="s">
        <v>444</v>
      </c>
      <c r="AC2815">
        <v>0</v>
      </c>
      <c r="AD2815">
        <v>0</v>
      </c>
      <c r="AE2815">
        <v>0</v>
      </c>
      <c r="AF2815">
        <v>2022</v>
      </c>
      <c r="AG2815" s="1">
        <v>44562</v>
      </c>
      <c r="AH2815" s="1">
        <v>44773</v>
      </c>
      <c r="AI2815" s="1">
        <v>44785</v>
      </c>
      <c r="AJ2815" s="17" t="s">
        <v>34</v>
      </c>
      <c r="AK2815" s="17" t="s">
        <v>35</v>
      </c>
      <c r="AL2815" s="17" t="s">
        <v>10388</v>
      </c>
      <c r="AM2815" s="17">
        <f>MONTH(EMPENHO[[#This Row],[data_empenho]])</f>
        <v>4</v>
      </c>
    </row>
    <row r="2816" spans="1:39" x14ac:dyDescent="0.25">
      <c r="A2816">
        <v>7</v>
      </c>
      <c r="B2816">
        <v>702</v>
      </c>
      <c r="C2816">
        <v>27</v>
      </c>
      <c r="D2816">
        <v>813</v>
      </c>
      <c r="E2816">
        <v>3</v>
      </c>
      <c r="F2816">
        <v>0</v>
      </c>
      <c r="G2816">
        <v>1038</v>
      </c>
      <c r="H2816" s="17" t="s">
        <v>1016</v>
      </c>
      <c r="I2816">
        <v>1</v>
      </c>
      <c r="J2816">
        <v>0</v>
      </c>
      <c r="K2816" s="17" t="s">
        <v>6430</v>
      </c>
      <c r="L2816" s="1">
        <v>44673</v>
      </c>
      <c r="M2816">
        <v>2000</v>
      </c>
      <c r="N2816" s="17" t="s">
        <v>437</v>
      </c>
      <c r="O2816">
        <v>1455</v>
      </c>
      <c r="P2816" s="17" t="s">
        <v>438</v>
      </c>
      <c r="Q2816">
        <v>0</v>
      </c>
      <c r="R2816" s="17" t="s">
        <v>439</v>
      </c>
      <c r="S2816" s="17" t="s">
        <v>440</v>
      </c>
      <c r="T2816" s="17" t="s">
        <v>438</v>
      </c>
      <c r="U2816">
        <v>75</v>
      </c>
      <c r="V2816">
        <v>2022</v>
      </c>
      <c r="W2816" s="17" t="s">
        <v>6431</v>
      </c>
      <c r="X2816" s="17" t="s">
        <v>465</v>
      </c>
      <c r="Y2816">
        <v>1</v>
      </c>
      <c r="Z2816" s="17" t="s">
        <v>443</v>
      </c>
      <c r="AA2816" s="17" t="s">
        <v>443</v>
      </c>
      <c r="AB2816" s="17" t="s">
        <v>444</v>
      </c>
      <c r="AC2816">
        <v>0</v>
      </c>
      <c r="AD2816">
        <v>0</v>
      </c>
      <c r="AE2816">
        <v>0</v>
      </c>
      <c r="AF2816">
        <v>2022</v>
      </c>
      <c r="AG2816" s="1">
        <v>44562</v>
      </c>
      <c r="AH2816" s="1">
        <v>44773</v>
      </c>
      <c r="AI2816" s="1">
        <v>44785</v>
      </c>
      <c r="AJ2816" s="17" t="s">
        <v>34</v>
      </c>
      <c r="AK2816" s="17" t="s">
        <v>35</v>
      </c>
      <c r="AL2816" s="17" t="s">
        <v>10388</v>
      </c>
      <c r="AM2816" s="17">
        <f>MONTH(EMPENHO[[#This Row],[data_empenho]])</f>
        <v>4</v>
      </c>
    </row>
    <row r="2817" spans="1:39" x14ac:dyDescent="0.25">
      <c r="A2817">
        <v>5</v>
      </c>
      <c r="B2817">
        <v>502</v>
      </c>
      <c r="C2817">
        <v>12</v>
      </c>
      <c r="D2817">
        <v>361</v>
      </c>
      <c r="E2817">
        <v>2</v>
      </c>
      <c r="F2817">
        <v>0</v>
      </c>
      <c r="G2817">
        <v>2031</v>
      </c>
      <c r="H2817" s="17" t="s">
        <v>689</v>
      </c>
      <c r="I2817">
        <v>20</v>
      </c>
      <c r="J2817">
        <v>0</v>
      </c>
      <c r="K2817" s="17" t="s">
        <v>6432</v>
      </c>
      <c r="L2817" s="1">
        <v>44673</v>
      </c>
      <c r="M2817">
        <v>1640</v>
      </c>
      <c r="N2817" s="17" t="s">
        <v>437</v>
      </c>
      <c r="O2817">
        <v>1455</v>
      </c>
      <c r="P2817" s="17" t="s">
        <v>438</v>
      </c>
      <c r="Q2817">
        <v>0</v>
      </c>
      <c r="R2817" s="17" t="s">
        <v>439</v>
      </c>
      <c r="S2817" s="17" t="s">
        <v>440</v>
      </c>
      <c r="T2817" s="17" t="s">
        <v>438</v>
      </c>
      <c r="U2817">
        <v>75</v>
      </c>
      <c r="V2817">
        <v>2022</v>
      </c>
      <c r="W2817" s="17" t="s">
        <v>6433</v>
      </c>
      <c r="X2817" s="17" t="s">
        <v>465</v>
      </c>
      <c r="Y2817">
        <v>1</v>
      </c>
      <c r="Z2817" s="17" t="s">
        <v>443</v>
      </c>
      <c r="AA2817" s="17" t="s">
        <v>443</v>
      </c>
      <c r="AB2817" s="17" t="s">
        <v>444</v>
      </c>
      <c r="AC2817">
        <v>0</v>
      </c>
      <c r="AD2817">
        <v>0</v>
      </c>
      <c r="AE2817">
        <v>0</v>
      </c>
      <c r="AF2817">
        <v>2022</v>
      </c>
      <c r="AG2817" s="1">
        <v>44562</v>
      </c>
      <c r="AH2817" s="1">
        <v>44773</v>
      </c>
      <c r="AI2817" s="1">
        <v>44785</v>
      </c>
      <c r="AJ2817" s="17" t="s">
        <v>34</v>
      </c>
      <c r="AK2817" s="17" t="s">
        <v>35</v>
      </c>
      <c r="AL2817" s="17" t="s">
        <v>10388</v>
      </c>
      <c r="AM2817" s="17">
        <f>MONTH(EMPENHO[[#This Row],[data_empenho]])</f>
        <v>4</v>
      </c>
    </row>
    <row r="2818" spans="1:39" x14ac:dyDescent="0.25">
      <c r="A2818">
        <v>8</v>
      </c>
      <c r="B2818">
        <v>801</v>
      </c>
      <c r="C2818">
        <v>10</v>
      </c>
      <c r="D2818">
        <v>301</v>
      </c>
      <c r="E2818">
        <v>6</v>
      </c>
      <c r="F2818">
        <v>0</v>
      </c>
      <c r="G2818">
        <v>2105</v>
      </c>
      <c r="H2818" s="17" t="s">
        <v>3631</v>
      </c>
      <c r="I2818">
        <v>40</v>
      </c>
      <c r="J2818">
        <v>0</v>
      </c>
      <c r="K2818" s="17" t="s">
        <v>6434</v>
      </c>
      <c r="L2818" s="1">
        <v>44673</v>
      </c>
      <c r="M2818">
        <v>1634</v>
      </c>
      <c r="N2818" s="17" t="s">
        <v>437</v>
      </c>
      <c r="O2818">
        <v>1932</v>
      </c>
      <c r="P2818" s="17" t="s">
        <v>438</v>
      </c>
      <c r="Q2818">
        <v>0</v>
      </c>
      <c r="R2818" s="17" t="s">
        <v>439</v>
      </c>
      <c r="S2818" s="17" t="s">
        <v>440</v>
      </c>
      <c r="T2818" s="17" t="s">
        <v>438</v>
      </c>
      <c r="U2818">
        <v>0</v>
      </c>
      <c r="V2818">
        <v>0</v>
      </c>
      <c r="W2818" s="17" t="s">
        <v>6435</v>
      </c>
      <c r="X2818" s="17" t="s">
        <v>465</v>
      </c>
      <c r="Y2818">
        <v>1</v>
      </c>
      <c r="Z2818" s="17" t="s">
        <v>443</v>
      </c>
      <c r="AA2818" s="17" t="s">
        <v>443</v>
      </c>
      <c r="AB2818" s="17" t="s">
        <v>444</v>
      </c>
      <c r="AC2818">
        <v>0</v>
      </c>
      <c r="AD2818">
        <v>0</v>
      </c>
      <c r="AE2818">
        <v>0</v>
      </c>
      <c r="AF2818">
        <v>2022</v>
      </c>
      <c r="AG2818" s="1">
        <v>44562</v>
      </c>
      <c r="AH2818" s="1">
        <v>44773</v>
      </c>
      <c r="AI2818" s="1">
        <v>44785</v>
      </c>
      <c r="AJ2818" s="17" t="s">
        <v>34</v>
      </c>
      <c r="AK2818" s="17" t="s">
        <v>35</v>
      </c>
      <c r="AL2818" s="17" t="s">
        <v>10388</v>
      </c>
      <c r="AM2818" s="17">
        <f>MONTH(EMPENHO[[#This Row],[data_empenho]])</f>
        <v>4</v>
      </c>
    </row>
    <row r="2819" spans="1:39" x14ac:dyDescent="0.25">
      <c r="A2819">
        <v>5</v>
      </c>
      <c r="B2819">
        <v>502</v>
      </c>
      <c r="C2819">
        <v>12</v>
      </c>
      <c r="D2819">
        <v>361</v>
      </c>
      <c r="E2819">
        <v>2</v>
      </c>
      <c r="F2819">
        <v>0</v>
      </c>
      <c r="G2819">
        <v>2031</v>
      </c>
      <c r="H2819" s="17" t="s">
        <v>3743</v>
      </c>
      <c r="I2819">
        <v>20</v>
      </c>
      <c r="J2819">
        <v>0</v>
      </c>
      <c r="K2819" s="17" t="s">
        <v>6436</v>
      </c>
      <c r="L2819" s="1">
        <v>44673</v>
      </c>
      <c r="M2819">
        <v>1450</v>
      </c>
      <c r="N2819" s="17" t="s">
        <v>437</v>
      </c>
      <c r="O2819">
        <v>8173</v>
      </c>
      <c r="P2819" s="17" t="s">
        <v>438</v>
      </c>
      <c r="Q2819">
        <v>0</v>
      </c>
      <c r="R2819" s="17" t="s">
        <v>480</v>
      </c>
      <c r="S2819" s="17" t="s">
        <v>653</v>
      </c>
      <c r="T2819" s="17" t="s">
        <v>438</v>
      </c>
      <c r="U2819">
        <v>44</v>
      </c>
      <c r="V2819">
        <v>2021</v>
      </c>
      <c r="W2819" s="17" t="s">
        <v>6437</v>
      </c>
      <c r="X2819" s="17" t="s">
        <v>482</v>
      </c>
      <c r="Y2819">
        <v>7</v>
      </c>
      <c r="Z2819" s="17" t="s">
        <v>443</v>
      </c>
      <c r="AA2819" s="17" t="s">
        <v>443</v>
      </c>
      <c r="AB2819" s="17" t="s">
        <v>444</v>
      </c>
      <c r="AC2819">
        <v>0</v>
      </c>
      <c r="AD2819">
        <v>0</v>
      </c>
      <c r="AE2819">
        <v>0</v>
      </c>
      <c r="AF2819">
        <v>2022</v>
      </c>
      <c r="AG2819" s="1">
        <v>44562</v>
      </c>
      <c r="AH2819" s="1">
        <v>44773</v>
      </c>
      <c r="AI2819" s="1">
        <v>44785</v>
      </c>
      <c r="AJ2819" s="17" t="s">
        <v>34</v>
      </c>
      <c r="AK2819" s="17" t="s">
        <v>35</v>
      </c>
      <c r="AL2819" s="17" t="s">
        <v>10388</v>
      </c>
      <c r="AM2819" s="17">
        <f>MONTH(EMPENHO[[#This Row],[data_empenho]])</f>
        <v>4</v>
      </c>
    </row>
    <row r="2820" spans="1:39" x14ac:dyDescent="0.25">
      <c r="A2820">
        <v>5</v>
      </c>
      <c r="B2820">
        <v>502</v>
      </c>
      <c r="C2820">
        <v>12</v>
      </c>
      <c r="D2820">
        <v>365</v>
      </c>
      <c r="E2820">
        <v>2</v>
      </c>
      <c r="F2820">
        <v>0</v>
      </c>
      <c r="G2820">
        <v>2033</v>
      </c>
      <c r="H2820" s="17" t="s">
        <v>3743</v>
      </c>
      <c r="I2820">
        <v>20</v>
      </c>
      <c r="J2820">
        <v>0</v>
      </c>
      <c r="K2820" s="17" t="s">
        <v>6438</v>
      </c>
      <c r="L2820" s="1">
        <v>44673</v>
      </c>
      <c r="M2820">
        <v>1450</v>
      </c>
      <c r="N2820" s="17" t="s">
        <v>437</v>
      </c>
      <c r="O2820">
        <v>8173</v>
      </c>
      <c r="P2820" s="17" t="s">
        <v>438</v>
      </c>
      <c r="Q2820">
        <v>0</v>
      </c>
      <c r="R2820" s="17" t="s">
        <v>480</v>
      </c>
      <c r="S2820" s="17" t="s">
        <v>653</v>
      </c>
      <c r="T2820" s="17" t="s">
        <v>438</v>
      </c>
      <c r="U2820">
        <v>44</v>
      </c>
      <c r="V2820">
        <v>2021</v>
      </c>
      <c r="W2820" s="17" t="s">
        <v>6439</v>
      </c>
      <c r="X2820" s="17" t="s">
        <v>482</v>
      </c>
      <c r="Y2820">
        <v>7</v>
      </c>
      <c r="Z2820" s="17" t="s">
        <v>443</v>
      </c>
      <c r="AA2820" s="17" t="s">
        <v>443</v>
      </c>
      <c r="AB2820" s="17" t="s">
        <v>444</v>
      </c>
      <c r="AC2820">
        <v>0</v>
      </c>
      <c r="AD2820">
        <v>0</v>
      </c>
      <c r="AE2820">
        <v>0</v>
      </c>
      <c r="AF2820">
        <v>2022</v>
      </c>
      <c r="AG2820" s="1">
        <v>44562</v>
      </c>
      <c r="AH2820" s="1">
        <v>44773</v>
      </c>
      <c r="AI2820" s="1">
        <v>44785</v>
      </c>
      <c r="AJ2820" s="17" t="s">
        <v>34</v>
      </c>
      <c r="AK2820" s="17" t="s">
        <v>35</v>
      </c>
      <c r="AL2820" s="17" t="s">
        <v>10388</v>
      </c>
      <c r="AM2820" s="17">
        <f>MONTH(EMPENHO[[#This Row],[data_empenho]])</f>
        <v>4</v>
      </c>
    </row>
    <row r="2821" spans="1:39" x14ac:dyDescent="0.25">
      <c r="A2821">
        <v>3</v>
      </c>
      <c r="B2821">
        <v>301</v>
      </c>
      <c r="C2821">
        <v>4</v>
      </c>
      <c r="D2821">
        <v>122</v>
      </c>
      <c r="E2821">
        <v>1</v>
      </c>
      <c r="F2821">
        <v>0</v>
      </c>
      <c r="G2821">
        <v>2068</v>
      </c>
      <c r="H2821" s="17" t="s">
        <v>638</v>
      </c>
      <c r="I2821">
        <v>1</v>
      </c>
      <c r="J2821">
        <v>0</v>
      </c>
      <c r="K2821" s="17" t="s">
        <v>6440</v>
      </c>
      <c r="L2821" s="1">
        <v>44673</v>
      </c>
      <c r="M2821">
        <v>38.4</v>
      </c>
      <c r="N2821" s="17" t="s">
        <v>437</v>
      </c>
      <c r="O2821">
        <v>7764</v>
      </c>
      <c r="P2821" s="17" t="s">
        <v>438</v>
      </c>
      <c r="Q2821">
        <v>0</v>
      </c>
      <c r="R2821" s="17" t="s">
        <v>480</v>
      </c>
      <c r="S2821" s="17" t="s">
        <v>653</v>
      </c>
      <c r="T2821" s="17" t="s">
        <v>438</v>
      </c>
      <c r="U2821">
        <v>14</v>
      </c>
      <c r="V2821">
        <v>2022</v>
      </c>
      <c r="W2821" s="17" t="s">
        <v>6441</v>
      </c>
      <c r="X2821" s="17" t="s">
        <v>482</v>
      </c>
      <c r="Y2821">
        <v>7</v>
      </c>
      <c r="Z2821" s="17" t="s">
        <v>443</v>
      </c>
      <c r="AA2821" s="17" t="s">
        <v>443</v>
      </c>
      <c r="AB2821" s="17" t="s">
        <v>444</v>
      </c>
      <c r="AC2821">
        <v>0</v>
      </c>
      <c r="AD2821">
        <v>0</v>
      </c>
      <c r="AE2821">
        <v>0</v>
      </c>
      <c r="AF2821">
        <v>2022</v>
      </c>
      <c r="AG2821" s="1">
        <v>44562</v>
      </c>
      <c r="AH2821" s="1">
        <v>44773</v>
      </c>
      <c r="AI2821" s="1">
        <v>44785</v>
      </c>
      <c r="AJ2821" s="17" t="s">
        <v>34</v>
      </c>
      <c r="AK2821" s="17" t="s">
        <v>35</v>
      </c>
      <c r="AL2821" s="17" t="s">
        <v>10388</v>
      </c>
      <c r="AM2821" s="17">
        <f>MONTH(EMPENHO[[#This Row],[data_empenho]])</f>
        <v>4</v>
      </c>
    </row>
    <row r="2822" spans="1:39" x14ac:dyDescent="0.25">
      <c r="A2822">
        <v>6</v>
      </c>
      <c r="B2822">
        <v>603</v>
      </c>
      <c r="C2822">
        <v>26</v>
      </c>
      <c r="D2822">
        <v>782</v>
      </c>
      <c r="E2822">
        <v>17</v>
      </c>
      <c r="F2822">
        <v>0</v>
      </c>
      <c r="G2822">
        <v>2073</v>
      </c>
      <c r="H2822" s="17" t="s">
        <v>828</v>
      </c>
      <c r="I2822">
        <v>1</v>
      </c>
      <c r="J2822">
        <v>0</v>
      </c>
      <c r="K2822" s="17" t="s">
        <v>6442</v>
      </c>
      <c r="L2822" s="1">
        <v>44673</v>
      </c>
      <c r="M2822">
        <v>2067</v>
      </c>
      <c r="N2822" s="17" t="s">
        <v>437</v>
      </c>
      <c r="O2822">
        <v>5965</v>
      </c>
      <c r="P2822" s="17" t="s">
        <v>438</v>
      </c>
      <c r="Q2822">
        <v>0</v>
      </c>
      <c r="R2822" s="17" t="s">
        <v>480</v>
      </c>
      <c r="S2822" s="17" t="s">
        <v>653</v>
      </c>
      <c r="T2822" s="17" t="s">
        <v>438</v>
      </c>
      <c r="U2822">
        <v>39</v>
      </c>
      <c r="V2822">
        <v>2021</v>
      </c>
      <c r="W2822" s="17" t="s">
        <v>6443</v>
      </c>
      <c r="X2822" s="17" t="s">
        <v>482</v>
      </c>
      <c r="Y2822">
        <v>7</v>
      </c>
      <c r="Z2822" s="17" t="s">
        <v>443</v>
      </c>
      <c r="AA2822" s="17" t="s">
        <v>443</v>
      </c>
      <c r="AB2822" s="17" t="s">
        <v>444</v>
      </c>
      <c r="AC2822">
        <v>0</v>
      </c>
      <c r="AD2822">
        <v>0</v>
      </c>
      <c r="AE2822">
        <v>0</v>
      </c>
      <c r="AF2822">
        <v>2022</v>
      </c>
      <c r="AG2822" s="1">
        <v>44562</v>
      </c>
      <c r="AH2822" s="1">
        <v>44773</v>
      </c>
      <c r="AI2822" s="1">
        <v>44785</v>
      </c>
      <c r="AJ2822" s="17" t="s">
        <v>34</v>
      </c>
      <c r="AK2822" s="17" t="s">
        <v>35</v>
      </c>
      <c r="AL2822" s="17" t="s">
        <v>10388</v>
      </c>
      <c r="AM2822" s="17">
        <f>MONTH(EMPENHO[[#This Row],[data_empenho]])</f>
        <v>4</v>
      </c>
    </row>
    <row r="2823" spans="1:39" x14ac:dyDescent="0.25">
      <c r="A2823">
        <v>6</v>
      </c>
      <c r="B2823">
        <v>603</v>
      </c>
      <c r="C2823">
        <v>26</v>
      </c>
      <c r="D2823">
        <v>782</v>
      </c>
      <c r="E2823">
        <v>17</v>
      </c>
      <c r="F2823">
        <v>0</v>
      </c>
      <c r="G2823">
        <v>2073</v>
      </c>
      <c r="H2823" s="17" t="s">
        <v>679</v>
      </c>
      <c r="I2823">
        <v>1</v>
      </c>
      <c r="J2823">
        <v>0</v>
      </c>
      <c r="K2823" s="17" t="s">
        <v>6444</v>
      </c>
      <c r="L2823" s="1">
        <v>44673</v>
      </c>
      <c r="M2823">
        <v>18000</v>
      </c>
      <c r="N2823" s="17" t="s">
        <v>437</v>
      </c>
      <c r="O2823">
        <v>7727</v>
      </c>
      <c r="P2823" s="17" t="s">
        <v>438</v>
      </c>
      <c r="Q2823">
        <v>0</v>
      </c>
      <c r="R2823" s="17" t="s">
        <v>480</v>
      </c>
      <c r="S2823" s="17" t="s">
        <v>653</v>
      </c>
      <c r="T2823" s="17" t="s">
        <v>438</v>
      </c>
      <c r="U2823">
        <v>52</v>
      </c>
      <c r="V2823">
        <v>2021</v>
      </c>
      <c r="W2823" s="17" t="s">
        <v>6445</v>
      </c>
      <c r="X2823" s="17" t="s">
        <v>482</v>
      </c>
      <c r="Y2823">
        <v>7</v>
      </c>
      <c r="Z2823" s="17" t="s">
        <v>443</v>
      </c>
      <c r="AA2823" s="17" t="s">
        <v>443</v>
      </c>
      <c r="AB2823" s="17" t="s">
        <v>444</v>
      </c>
      <c r="AC2823">
        <v>0</v>
      </c>
      <c r="AD2823">
        <v>0</v>
      </c>
      <c r="AE2823">
        <v>0</v>
      </c>
      <c r="AF2823">
        <v>2022</v>
      </c>
      <c r="AG2823" s="1">
        <v>44562</v>
      </c>
      <c r="AH2823" s="1">
        <v>44773</v>
      </c>
      <c r="AI2823" s="1">
        <v>44785</v>
      </c>
      <c r="AJ2823" s="17" t="s">
        <v>34</v>
      </c>
      <c r="AK2823" s="17" t="s">
        <v>35</v>
      </c>
      <c r="AL2823" s="17" t="s">
        <v>10388</v>
      </c>
      <c r="AM2823" s="17">
        <f>MONTH(EMPENHO[[#This Row],[data_empenho]])</f>
        <v>4</v>
      </c>
    </row>
    <row r="2824" spans="1:39" x14ac:dyDescent="0.25">
      <c r="A2824">
        <v>7</v>
      </c>
      <c r="B2824">
        <v>702</v>
      </c>
      <c r="C2824">
        <v>15</v>
      </c>
      <c r="D2824">
        <v>451</v>
      </c>
      <c r="E2824">
        <v>17</v>
      </c>
      <c r="F2824">
        <v>0</v>
      </c>
      <c r="G2824">
        <v>2002</v>
      </c>
      <c r="H2824" s="17" t="s">
        <v>689</v>
      </c>
      <c r="I2824">
        <v>1</v>
      </c>
      <c r="J2824">
        <v>0</v>
      </c>
      <c r="K2824" s="17" t="s">
        <v>6446</v>
      </c>
      <c r="L2824" s="1">
        <v>44673</v>
      </c>
      <c r="M2824">
        <v>235.64</v>
      </c>
      <c r="N2824" s="17" t="s">
        <v>437</v>
      </c>
      <c r="O2824">
        <v>5301</v>
      </c>
      <c r="P2824" s="17" t="s">
        <v>438</v>
      </c>
      <c r="Q2824">
        <v>0</v>
      </c>
      <c r="R2824" s="17" t="s">
        <v>439</v>
      </c>
      <c r="S2824" s="17" t="s">
        <v>440</v>
      </c>
      <c r="T2824" s="17" t="s">
        <v>438</v>
      </c>
      <c r="U2824">
        <v>0</v>
      </c>
      <c r="V2824">
        <v>0</v>
      </c>
      <c r="W2824" s="17" t="s">
        <v>6447</v>
      </c>
      <c r="X2824" s="17" t="s">
        <v>465</v>
      </c>
      <c r="Y2824">
        <v>1</v>
      </c>
      <c r="Z2824" s="17" t="s">
        <v>443</v>
      </c>
      <c r="AA2824" s="17" t="s">
        <v>443</v>
      </c>
      <c r="AB2824" s="17" t="s">
        <v>444</v>
      </c>
      <c r="AC2824">
        <v>0</v>
      </c>
      <c r="AD2824">
        <v>0</v>
      </c>
      <c r="AE2824">
        <v>0</v>
      </c>
      <c r="AF2824">
        <v>2022</v>
      </c>
      <c r="AG2824" s="1">
        <v>44562</v>
      </c>
      <c r="AH2824" s="1">
        <v>44773</v>
      </c>
      <c r="AI2824" s="1">
        <v>44785</v>
      </c>
      <c r="AJ2824" s="17" t="s">
        <v>34</v>
      </c>
      <c r="AK2824" s="17" t="s">
        <v>35</v>
      </c>
      <c r="AL2824" s="17" t="s">
        <v>10388</v>
      </c>
      <c r="AM2824" s="17">
        <f>MONTH(EMPENHO[[#This Row],[data_empenho]])</f>
        <v>4</v>
      </c>
    </row>
    <row r="2825" spans="1:39" x14ac:dyDescent="0.25">
      <c r="A2825">
        <v>10</v>
      </c>
      <c r="B2825">
        <v>1002</v>
      </c>
      <c r="C2825">
        <v>20</v>
      </c>
      <c r="D2825">
        <v>608</v>
      </c>
      <c r="E2825">
        <v>4</v>
      </c>
      <c r="F2825">
        <v>0</v>
      </c>
      <c r="G2825">
        <v>2056</v>
      </c>
      <c r="H2825" s="17" t="s">
        <v>698</v>
      </c>
      <c r="I2825">
        <v>1</v>
      </c>
      <c r="J2825">
        <v>0</v>
      </c>
      <c r="K2825" s="17" t="s">
        <v>6448</v>
      </c>
      <c r="L2825" s="1">
        <v>44673</v>
      </c>
      <c r="M2825">
        <v>210</v>
      </c>
      <c r="N2825" s="17" t="s">
        <v>437</v>
      </c>
      <c r="O2825">
        <v>7798</v>
      </c>
      <c r="P2825" s="17" t="s">
        <v>438</v>
      </c>
      <c r="Q2825">
        <v>0</v>
      </c>
      <c r="R2825" s="17" t="s">
        <v>439</v>
      </c>
      <c r="S2825" s="17" t="s">
        <v>440</v>
      </c>
      <c r="T2825" s="17" t="s">
        <v>438</v>
      </c>
      <c r="U2825">
        <v>0</v>
      </c>
      <c r="V2825">
        <v>0</v>
      </c>
      <c r="W2825" s="17" t="s">
        <v>6449</v>
      </c>
      <c r="X2825" s="17" t="s">
        <v>465</v>
      </c>
      <c r="Y2825">
        <v>1</v>
      </c>
      <c r="Z2825" s="17" t="s">
        <v>443</v>
      </c>
      <c r="AA2825" s="17" t="s">
        <v>443</v>
      </c>
      <c r="AB2825" s="17" t="s">
        <v>444</v>
      </c>
      <c r="AC2825">
        <v>0</v>
      </c>
      <c r="AD2825">
        <v>0</v>
      </c>
      <c r="AE2825">
        <v>0</v>
      </c>
      <c r="AF2825">
        <v>2022</v>
      </c>
      <c r="AG2825" s="1">
        <v>44562</v>
      </c>
      <c r="AH2825" s="1">
        <v>44773</v>
      </c>
      <c r="AI2825" s="1">
        <v>44785</v>
      </c>
      <c r="AJ2825" s="17" t="s">
        <v>34</v>
      </c>
      <c r="AK2825" s="17" t="s">
        <v>35</v>
      </c>
      <c r="AL2825" s="17" t="s">
        <v>10388</v>
      </c>
      <c r="AM2825" s="17">
        <f>MONTH(EMPENHO[[#This Row],[data_empenho]])</f>
        <v>4</v>
      </c>
    </row>
    <row r="2826" spans="1:39" x14ac:dyDescent="0.25">
      <c r="A2826">
        <v>9</v>
      </c>
      <c r="B2826">
        <v>902</v>
      </c>
      <c r="C2826">
        <v>8</v>
      </c>
      <c r="D2826">
        <v>244</v>
      </c>
      <c r="E2826">
        <v>11</v>
      </c>
      <c r="F2826">
        <v>0</v>
      </c>
      <c r="G2826">
        <v>2016</v>
      </c>
      <c r="H2826" s="17" t="s">
        <v>478</v>
      </c>
      <c r="I2826">
        <v>1038</v>
      </c>
      <c r="J2826">
        <v>0</v>
      </c>
      <c r="K2826" s="17" t="s">
        <v>6450</v>
      </c>
      <c r="L2826" s="1">
        <v>44673</v>
      </c>
      <c r="M2826">
        <v>1342.8</v>
      </c>
      <c r="N2826" s="17" t="s">
        <v>437</v>
      </c>
      <c r="O2826">
        <v>8264</v>
      </c>
      <c r="P2826" s="17" t="s">
        <v>438</v>
      </c>
      <c r="Q2826">
        <v>0</v>
      </c>
      <c r="R2826" s="17" t="s">
        <v>480</v>
      </c>
      <c r="S2826" s="17" t="s">
        <v>653</v>
      </c>
      <c r="T2826" s="17" t="s">
        <v>438</v>
      </c>
      <c r="U2826">
        <v>56</v>
      </c>
      <c r="V2826">
        <v>2021</v>
      </c>
      <c r="W2826" s="17" t="s">
        <v>6451</v>
      </c>
      <c r="X2826" s="17" t="s">
        <v>482</v>
      </c>
      <c r="Y2826">
        <v>7</v>
      </c>
      <c r="Z2826" s="17" t="s">
        <v>443</v>
      </c>
      <c r="AA2826" s="17" t="s">
        <v>443</v>
      </c>
      <c r="AB2826" s="17" t="s">
        <v>444</v>
      </c>
      <c r="AC2826">
        <v>0</v>
      </c>
      <c r="AD2826">
        <v>0</v>
      </c>
      <c r="AE2826">
        <v>0</v>
      </c>
      <c r="AF2826">
        <v>2022</v>
      </c>
      <c r="AG2826" s="1">
        <v>44562</v>
      </c>
      <c r="AH2826" s="1">
        <v>44773</v>
      </c>
      <c r="AI2826" s="1">
        <v>44785</v>
      </c>
      <c r="AJ2826" s="17" t="s">
        <v>34</v>
      </c>
      <c r="AK2826" s="17" t="s">
        <v>35</v>
      </c>
      <c r="AL2826" s="17" t="s">
        <v>10388</v>
      </c>
      <c r="AM2826" s="17">
        <f>MONTH(EMPENHO[[#This Row],[data_empenho]])</f>
        <v>4</v>
      </c>
    </row>
    <row r="2827" spans="1:39" x14ac:dyDescent="0.25">
      <c r="A2827">
        <v>8</v>
      </c>
      <c r="B2827">
        <v>801</v>
      </c>
      <c r="C2827">
        <v>10</v>
      </c>
      <c r="D2827">
        <v>301</v>
      </c>
      <c r="E2827">
        <v>6</v>
      </c>
      <c r="F2827">
        <v>0</v>
      </c>
      <c r="G2827">
        <v>2105</v>
      </c>
      <c r="H2827" s="17" t="s">
        <v>828</v>
      </c>
      <c r="I2827">
        <v>40</v>
      </c>
      <c r="J2827">
        <v>0</v>
      </c>
      <c r="K2827" s="17" t="s">
        <v>6452</v>
      </c>
      <c r="L2827" s="1">
        <v>44673</v>
      </c>
      <c r="M2827">
        <v>1020</v>
      </c>
      <c r="N2827" s="17" t="s">
        <v>437</v>
      </c>
      <c r="O2827">
        <v>500</v>
      </c>
      <c r="P2827" s="17" t="s">
        <v>438</v>
      </c>
      <c r="Q2827">
        <v>0</v>
      </c>
      <c r="R2827" s="17" t="s">
        <v>439</v>
      </c>
      <c r="S2827" s="17" t="s">
        <v>440</v>
      </c>
      <c r="T2827" s="17" t="s">
        <v>438</v>
      </c>
      <c r="U2827">
        <v>78</v>
      </c>
      <c r="V2827">
        <v>2022</v>
      </c>
      <c r="W2827" s="17" t="s">
        <v>6453</v>
      </c>
      <c r="X2827" s="17" t="s">
        <v>465</v>
      </c>
      <c r="Y2827">
        <v>1</v>
      </c>
      <c r="Z2827" s="17" t="s">
        <v>443</v>
      </c>
      <c r="AA2827" s="17" t="s">
        <v>443</v>
      </c>
      <c r="AB2827" s="17" t="s">
        <v>444</v>
      </c>
      <c r="AC2827">
        <v>0</v>
      </c>
      <c r="AD2827">
        <v>0</v>
      </c>
      <c r="AE2827">
        <v>0</v>
      </c>
      <c r="AF2827">
        <v>2022</v>
      </c>
      <c r="AG2827" s="1">
        <v>44562</v>
      </c>
      <c r="AH2827" s="1">
        <v>44773</v>
      </c>
      <c r="AI2827" s="1">
        <v>44785</v>
      </c>
      <c r="AJ2827" s="17" t="s">
        <v>34</v>
      </c>
      <c r="AK2827" s="17" t="s">
        <v>35</v>
      </c>
      <c r="AL2827" s="17" t="s">
        <v>10388</v>
      </c>
      <c r="AM2827" s="17">
        <f>MONTH(EMPENHO[[#This Row],[data_empenho]])</f>
        <v>4</v>
      </c>
    </row>
    <row r="2828" spans="1:39" x14ac:dyDescent="0.25">
      <c r="A2828">
        <v>6</v>
      </c>
      <c r="B2828">
        <v>603</v>
      </c>
      <c r="C2828">
        <v>26</v>
      </c>
      <c r="D2828">
        <v>782</v>
      </c>
      <c r="E2828">
        <v>17</v>
      </c>
      <c r="F2828">
        <v>0</v>
      </c>
      <c r="G2828">
        <v>2073</v>
      </c>
      <c r="H2828" s="17" t="s">
        <v>828</v>
      </c>
      <c r="I2828">
        <v>1</v>
      </c>
      <c r="J2828">
        <v>0</v>
      </c>
      <c r="K2828" s="17" t="s">
        <v>6454</v>
      </c>
      <c r="L2828" s="1">
        <v>44673</v>
      </c>
      <c r="M2828">
        <v>2320</v>
      </c>
      <c r="N2828" s="17" t="s">
        <v>437</v>
      </c>
      <c r="O2828">
        <v>8372</v>
      </c>
      <c r="P2828" s="17" t="s">
        <v>438</v>
      </c>
      <c r="Q2828">
        <v>0</v>
      </c>
      <c r="R2828" s="17" t="s">
        <v>439</v>
      </c>
      <c r="S2828" s="17" t="s">
        <v>440</v>
      </c>
      <c r="T2828" s="17" t="s">
        <v>438</v>
      </c>
      <c r="U2828">
        <v>78</v>
      </c>
      <c r="V2828">
        <v>2022</v>
      </c>
      <c r="W2828" s="17" t="s">
        <v>6455</v>
      </c>
      <c r="X2828" s="17" t="s">
        <v>465</v>
      </c>
      <c r="Y2828">
        <v>1</v>
      </c>
      <c r="Z2828" s="17" t="s">
        <v>443</v>
      </c>
      <c r="AA2828" s="17" t="s">
        <v>443</v>
      </c>
      <c r="AB2828" s="17" t="s">
        <v>444</v>
      </c>
      <c r="AC2828">
        <v>0</v>
      </c>
      <c r="AD2828">
        <v>0</v>
      </c>
      <c r="AE2828">
        <v>0</v>
      </c>
      <c r="AF2828">
        <v>2022</v>
      </c>
      <c r="AG2828" s="1">
        <v>44562</v>
      </c>
      <c r="AH2828" s="1">
        <v>44773</v>
      </c>
      <c r="AI2828" s="1">
        <v>44785</v>
      </c>
      <c r="AJ2828" s="17" t="s">
        <v>34</v>
      </c>
      <c r="AK2828" s="17" t="s">
        <v>35</v>
      </c>
      <c r="AL2828" s="17" t="s">
        <v>10388</v>
      </c>
      <c r="AM2828" s="17">
        <f>MONTH(EMPENHO[[#This Row],[data_empenho]])</f>
        <v>4</v>
      </c>
    </row>
    <row r="2829" spans="1:39" x14ac:dyDescent="0.25">
      <c r="A2829">
        <v>3</v>
      </c>
      <c r="B2829">
        <v>301</v>
      </c>
      <c r="C2829">
        <v>4</v>
      </c>
      <c r="D2829">
        <v>122</v>
      </c>
      <c r="E2829">
        <v>1</v>
      </c>
      <c r="F2829">
        <v>0</v>
      </c>
      <c r="G2829">
        <v>2068</v>
      </c>
      <c r="H2829" s="17" t="s">
        <v>2072</v>
      </c>
      <c r="I2829">
        <v>1</v>
      </c>
      <c r="J2829">
        <v>0</v>
      </c>
      <c r="K2829" s="17" t="s">
        <v>6456</v>
      </c>
      <c r="L2829" s="1">
        <v>44673</v>
      </c>
      <c r="M2829">
        <v>240</v>
      </c>
      <c r="N2829" s="17" t="s">
        <v>437</v>
      </c>
      <c r="O2829">
        <v>1731</v>
      </c>
      <c r="P2829" s="17" t="s">
        <v>438</v>
      </c>
      <c r="Q2829">
        <v>0</v>
      </c>
      <c r="R2829" s="17" t="s">
        <v>439</v>
      </c>
      <c r="S2829" s="17" t="s">
        <v>440</v>
      </c>
      <c r="T2829" s="17" t="s">
        <v>438</v>
      </c>
      <c r="U2829">
        <v>79</v>
      </c>
      <c r="V2829">
        <v>2022</v>
      </c>
      <c r="W2829" s="17" t="s">
        <v>6457</v>
      </c>
      <c r="X2829" s="17" t="s">
        <v>465</v>
      </c>
      <c r="Y2829">
        <v>1</v>
      </c>
      <c r="Z2829" s="17" t="s">
        <v>443</v>
      </c>
      <c r="AA2829" s="17" t="s">
        <v>443</v>
      </c>
      <c r="AB2829" s="17" t="s">
        <v>444</v>
      </c>
      <c r="AC2829">
        <v>0</v>
      </c>
      <c r="AD2829">
        <v>0</v>
      </c>
      <c r="AE2829">
        <v>0</v>
      </c>
      <c r="AF2829">
        <v>2022</v>
      </c>
      <c r="AG2829" s="1">
        <v>44562</v>
      </c>
      <c r="AH2829" s="1">
        <v>44773</v>
      </c>
      <c r="AI2829" s="1">
        <v>44785</v>
      </c>
      <c r="AJ2829" s="17" t="s">
        <v>34</v>
      </c>
      <c r="AK2829" s="17" t="s">
        <v>35</v>
      </c>
      <c r="AL2829" s="17" t="s">
        <v>10388</v>
      </c>
      <c r="AM2829" s="17">
        <f>MONTH(EMPENHO[[#This Row],[data_empenho]])</f>
        <v>4</v>
      </c>
    </row>
    <row r="2830" spans="1:39" x14ac:dyDescent="0.25">
      <c r="A2830">
        <v>3</v>
      </c>
      <c r="B2830">
        <v>301</v>
      </c>
      <c r="C2830">
        <v>4</v>
      </c>
      <c r="D2830">
        <v>122</v>
      </c>
      <c r="E2830">
        <v>1</v>
      </c>
      <c r="F2830">
        <v>0</v>
      </c>
      <c r="G2830">
        <v>2068</v>
      </c>
      <c r="H2830" s="17" t="s">
        <v>2107</v>
      </c>
      <c r="I2830">
        <v>1</v>
      </c>
      <c r="J2830">
        <v>0</v>
      </c>
      <c r="K2830" s="17" t="s">
        <v>6458</v>
      </c>
      <c r="L2830" s="1">
        <v>44673</v>
      </c>
      <c r="M2830">
        <v>50</v>
      </c>
      <c r="N2830" s="17" t="s">
        <v>437</v>
      </c>
      <c r="O2830">
        <v>1731</v>
      </c>
      <c r="P2830" s="17" t="s">
        <v>438</v>
      </c>
      <c r="Q2830">
        <v>0</v>
      </c>
      <c r="R2830" s="17" t="s">
        <v>439</v>
      </c>
      <c r="S2830" s="17" t="s">
        <v>440</v>
      </c>
      <c r="T2830" s="17" t="s">
        <v>438</v>
      </c>
      <c r="U2830">
        <v>79</v>
      </c>
      <c r="V2830">
        <v>2022</v>
      </c>
      <c r="W2830" s="17" t="s">
        <v>6459</v>
      </c>
      <c r="X2830" s="17" t="s">
        <v>465</v>
      </c>
      <c r="Y2830">
        <v>1</v>
      </c>
      <c r="Z2830" s="17" t="s">
        <v>443</v>
      </c>
      <c r="AA2830" s="17" t="s">
        <v>443</v>
      </c>
      <c r="AB2830" s="17" t="s">
        <v>444</v>
      </c>
      <c r="AC2830">
        <v>0</v>
      </c>
      <c r="AD2830">
        <v>0</v>
      </c>
      <c r="AE2830">
        <v>0</v>
      </c>
      <c r="AF2830">
        <v>2022</v>
      </c>
      <c r="AG2830" s="1">
        <v>44562</v>
      </c>
      <c r="AH2830" s="1">
        <v>44773</v>
      </c>
      <c r="AI2830" s="1">
        <v>44785</v>
      </c>
      <c r="AJ2830" s="17" t="s">
        <v>34</v>
      </c>
      <c r="AK2830" s="17" t="s">
        <v>35</v>
      </c>
      <c r="AL2830" s="17" t="s">
        <v>10388</v>
      </c>
      <c r="AM2830" s="17">
        <f>MONTH(EMPENHO[[#This Row],[data_empenho]])</f>
        <v>4</v>
      </c>
    </row>
    <row r="2831" spans="1:39" x14ac:dyDescent="0.25">
      <c r="A2831">
        <v>11</v>
      </c>
      <c r="B2831">
        <v>1101</v>
      </c>
      <c r="C2831">
        <v>28</v>
      </c>
      <c r="D2831">
        <v>845</v>
      </c>
      <c r="E2831">
        <v>0</v>
      </c>
      <c r="F2831">
        <v>0</v>
      </c>
      <c r="G2831">
        <v>2083</v>
      </c>
      <c r="H2831" s="17" t="s">
        <v>6460</v>
      </c>
      <c r="I2831">
        <v>1210</v>
      </c>
      <c r="J2831">
        <v>0</v>
      </c>
      <c r="K2831" s="17" t="s">
        <v>6461</v>
      </c>
      <c r="L2831" s="1">
        <v>44676</v>
      </c>
      <c r="M2831">
        <v>180.88</v>
      </c>
      <c r="N2831" s="17" t="s">
        <v>437</v>
      </c>
      <c r="O2831">
        <v>8071</v>
      </c>
      <c r="P2831" s="17" t="s">
        <v>438</v>
      </c>
      <c r="Q2831">
        <v>0</v>
      </c>
      <c r="R2831" s="17" t="s">
        <v>439</v>
      </c>
      <c r="S2831" s="17" t="s">
        <v>440</v>
      </c>
      <c r="T2831" s="17" t="s">
        <v>438</v>
      </c>
      <c r="U2831">
        <v>0</v>
      </c>
      <c r="V2831">
        <v>0</v>
      </c>
      <c r="W2831" s="17" t="s">
        <v>6462</v>
      </c>
      <c r="X2831" s="17" t="s">
        <v>442</v>
      </c>
      <c r="Y2831">
        <v>0</v>
      </c>
      <c r="Z2831" s="17" t="s">
        <v>443</v>
      </c>
      <c r="AA2831" s="17" t="s">
        <v>443</v>
      </c>
      <c r="AB2831" s="17" t="s">
        <v>444</v>
      </c>
      <c r="AC2831">
        <v>0</v>
      </c>
      <c r="AD2831">
        <v>0</v>
      </c>
      <c r="AE2831">
        <v>0</v>
      </c>
      <c r="AF2831">
        <v>2022</v>
      </c>
      <c r="AG2831" s="1">
        <v>44562</v>
      </c>
      <c r="AH2831" s="1">
        <v>44773</v>
      </c>
      <c r="AI2831" s="1">
        <v>44785</v>
      </c>
      <c r="AJ2831" s="17" t="s">
        <v>34</v>
      </c>
      <c r="AK2831" s="17" t="s">
        <v>35</v>
      </c>
      <c r="AL2831" s="17" t="s">
        <v>10388</v>
      </c>
      <c r="AM2831" s="17">
        <f>MONTH(EMPENHO[[#This Row],[data_empenho]])</f>
        <v>4</v>
      </c>
    </row>
    <row r="2832" spans="1:39" x14ac:dyDescent="0.25">
      <c r="A2832">
        <v>9</v>
      </c>
      <c r="B2832">
        <v>901</v>
      </c>
      <c r="C2832">
        <v>4</v>
      </c>
      <c r="D2832">
        <v>122</v>
      </c>
      <c r="E2832">
        <v>1</v>
      </c>
      <c r="F2832">
        <v>0</v>
      </c>
      <c r="G2832">
        <v>2010</v>
      </c>
      <c r="H2832" s="17" t="s">
        <v>445</v>
      </c>
      <c r="I2832">
        <v>1</v>
      </c>
      <c r="J2832">
        <v>0</v>
      </c>
      <c r="K2832" s="17" t="s">
        <v>6463</v>
      </c>
      <c r="L2832" s="1">
        <v>44676</v>
      </c>
      <c r="M2832">
        <v>47.5</v>
      </c>
      <c r="N2832" s="17" t="s">
        <v>437</v>
      </c>
      <c r="O2832">
        <v>5042</v>
      </c>
      <c r="P2832" s="17" t="s">
        <v>438</v>
      </c>
      <c r="Q2832">
        <v>0</v>
      </c>
      <c r="R2832" s="17" t="s">
        <v>439</v>
      </c>
      <c r="S2832" s="17" t="s">
        <v>440</v>
      </c>
      <c r="T2832" s="17" t="s">
        <v>438</v>
      </c>
      <c r="U2832">
        <v>0</v>
      </c>
      <c r="V2832">
        <v>0</v>
      </c>
      <c r="W2832" s="17" t="s">
        <v>6464</v>
      </c>
      <c r="X2832" s="17" t="s">
        <v>442</v>
      </c>
      <c r="Y2832">
        <v>0</v>
      </c>
      <c r="Z2832" s="17" t="s">
        <v>486</v>
      </c>
      <c r="AA2832" s="17" t="s">
        <v>443</v>
      </c>
      <c r="AB2832" s="17" t="s">
        <v>444</v>
      </c>
      <c r="AC2832">
        <v>0</v>
      </c>
      <c r="AD2832">
        <v>0</v>
      </c>
      <c r="AE2832">
        <v>0</v>
      </c>
      <c r="AF2832">
        <v>2022</v>
      </c>
      <c r="AG2832" s="1">
        <v>44562</v>
      </c>
      <c r="AH2832" s="1">
        <v>44773</v>
      </c>
      <c r="AI2832" s="1">
        <v>44785</v>
      </c>
      <c r="AJ2832" s="17" t="s">
        <v>34</v>
      </c>
      <c r="AK2832" s="17" t="s">
        <v>35</v>
      </c>
      <c r="AL2832" s="17" t="s">
        <v>10388</v>
      </c>
      <c r="AM2832" s="17">
        <f>MONTH(EMPENHO[[#This Row],[data_empenho]])</f>
        <v>4</v>
      </c>
    </row>
    <row r="2833" spans="1:39" x14ac:dyDescent="0.25">
      <c r="A2833">
        <v>8</v>
      </c>
      <c r="B2833">
        <v>801</v>
      </c>
      <c r="C2833">
        <v>10</v>
      </c>
      <c r="D2833">
        <v>301</v>
      </c>
      <c r="E2833">
        <v>6</v>
      </c>
      <c r="F2833">
        <v>0</v>
      </c>
      <c r="G2833">
        <v>2105</v>
      </c>
      <c r="H2833" s="17" t="s">
        <v>445</v>
      </c>
      <c r="I2833">
        <v>40</v>
      </c>
      <c r="J2833">
        <v>0</v>
      </c>
      <c r="K2833" s="17" t="s">
        <v>6465</v>
      </c>
      <c r="L2833" s="1">
        <v>44676</v>
      </c>
      <c r="M2833">
        <v>465</v>
      </c>
      <c r="N2833" s="17" t="s">
        <v>437</v>
      </c>
      <c r="O2833">
        <v>413</v>
      </c>
      <c r="P2833" s="17" t="s">
        <v>438</v>
      </c>
      <c r="Q2833">
        <v>0</v>
      </c>
      <c r="R2833" s="17" t="s">
        <v>439</v>
      </c>
      <c r="S2833" s="17" t="s">
        <v>440</v>
      </c>
      <c r="T2833" s="17" t="s">
        <v>438</v>
      </c>
      <c r="U2833">
        <v>0</v>
      </c>
      <c r="V2833">
        <v>0</v>
      </c>
      <c r="W2833" s="17" t="s">
        <v>6466</v>
      </c>
      <c r="X2833" s="17" t="s">
        <v>442</v>
      </c>
      <c r="Y2833">
        <v>0</v>
      </c>
      <c r="Z2833" s="17" t="s">
        <v>486</v>
      </c>
      <c r="AA2833" s="17" t="s">
        <v>443</v>
      </c>
      <c r="AB2833" s="17" t="s">
        <v>444</v>
      </c>
      <c r="AC2833">
        <v>0</v>
      </c>
      <c r="AD2833">
        <v>0</v>
      </c>
      <c r="AE2833">
        <v>0</v>
      </c>
      <c r="AF2833">
        <v>2022</v>
      </c>
      <c r="AG2833" s="1">
        <v>44562</v>
      </c>
      <c r="AH2833" s="1">
        <v>44773</v>
      </c>
      <c r="AI2833" s="1">
        <v>44785</v>
      </c>
      <c r="AJ2833" s="17" t="s">
        <v>34</v>
      </c>
      <c r="AK2833" s="17" t="s">
        <v>35</v>
      </c>
      <c r="AL2833" s="17" t="s">
        <v>10388</v>
      </c>
      <c r="AM2833" s="17">
        <f>MONTH(EMPENHO[[#This Row],[data_empenho]])</f>
        <v>4</v>
      </c>
    </row>
    <row r="2834" spans="1:39" x14ac:dyDescent="0.25">
      <c r="A2834">
        <v>6</v>
      </c>
      <c r="B2834">
        <v>601</v>
      </c>
      <c r="C2834">
        <v>4</v>
      </c>
      <c r="D2834">
        <v>122</v>
      </c>
      <c r="E2834">
        <v>1</v>
      </c>
      <c r="F2834">
        <v>0</v>
      </c>
      <c r="G2834">
        <v>2072</v>
      </c>
      <c r="H2834" s="17" t="s">
        <v>3743</v>
      </c>
      <c r="I2834">
        <v>1</v>
      </c>
      <c r="J2834">
        <v>0</v>
      </c>
      <c r="K2834" s="17" t="s">
        <v>6467</v>
      </c>
      <c r="L2834" s="1">
        <v>44676</v>
      </c>
      <c r="M2834">
        <v>1450</v>
      </c>
      <c r="N2834" s="17" t="s">
        <v>437</v>
      </c>
      <c r="O2834">
        <v>8173</v>
      </c>
      <c r="P2834" s="17" t="s">
        <v>438</v>
      </c>
      <c r="Q2834">
        <v>0</v>
      </c>
      <c r="R2834" s="17" t="s">
        <v>480</v>
      </c>
      <c r="S2834" s="17" t="s">
        <v>653</v>
      </c>
      <c r="T2834" s="17" t="s">
        <v>438</v>
      </c>
      <c r="U2834">
        <v>44</v>
      </c>
      <c r="V2834">
        <v>2021</v>
      </c>
      <c r="W2834" s="17" t="s">
        <v>6468</v>
      </c>
      <c r="X2834" s="17" t="s">
        <v>482</v>
      </c>
      <c r="Y2834">
        <v>7</v>
      </c>
      <c r="Z2834" s="17" t="s">
        <v>443</v>
      </c>
      <c r="AA2834" s="17" t="s">
        <v>443</v>
      </c>
      <c r="AB2834" s="17" t="s">
        <v>444</v>
      </c>
      <c r="AC2834">
        <v>0</v>
      </c>
      <c r="AD2834">
        <v>0</v>
      </c>
      <c r="AE2834">
        <v>0</v>
      </c>
      <c r="AF2834">
        <v>2022</v>
      </c>
      <c r="AG2834" s="1">
        <v>44562</v>
      </c>
      <c r="AH2834" s="1">
        <v>44773</v>
      </c>
      <c r="AI2834" s="1">
        <v>44785</v>
      </c>
      <c r="AJ2834" s="17" t="s">
        <v>34</v>
      </c>
      <c r="AK2834" s="17" t="s">
        <v>35</v>
      </c>
      <c r="AL2834" s="17" t="s">
        <v>10388</v>
      </c>
      <c r="AM2834" s="17">
        <f>MONTH(EMPENHO[[#This Row],[data_empenho]])</f>
        <v>4</v>
      </c>
    </row>
    <row r="2835" spans="1:39" x14ac:dyDescent="0.25">
      <c r="A2835">
        <v>4</v>
      </c>
      <c r="B2835">
        <v>401</v>
      </c>
      <c r="C2835">
        <v>4</v>
      </c>
      <c r="D2835">
        <v>123</v>
      </c>
      <c r="E2835">
        <v>1</v>
      </c>
      <c r="F2835">
        <v>0</v>
      </c>
      <c r="G2835">
        <v>2075</v>
      </c>
      <c r="H2835" s="17" t="s">
        <v>779</v>
      </c>
      <c r="I2835">
        <v>1</v>
      </c>
      <c r="J2835">
        <v>0</v>
      </c>
      <c r="K2835" s="17" t="s">
        <v>6469</v>
      </c>
      <c r="L2835" s="1">
        <v>44676</v>
      </c>
      <c r="M2835">
        <v>499</v>
      </c>
      <c r="N2835" s="17" t="s">
        <v>437</v>
      </c>
      <c r="O2835">
        <v>177</v>
      </c>
      <c r="P2835" s="17" t="s">
        <v>438</v>
      </c>
      <c r="Q2835">
        <v>0</v>
      </c>
      <c r="R2835" s="17" t="s">
        <v>439</v>
      </c>
      <c r="S2835" s="17" t="s">
        <v>440</v>
      </c>
      <c r="T2835" s="17" t="s">
        <v>438</v>
      </c>
      <c r="U2835">
        <v>0</v>
      </c>
      <c r="V2835">
        <v>0</v>
      </c>
      <c r="W2835" s="17" t="s">
        <v>6470</v>
      </c>
      <c r="X2835" s="17" t="s">
        <v>465</v>
      </c>
      <c r="Y2835">
        <v>1</v>
      </c>
      <c r="Z2835" s="17" t="s">
        <v>443</v>
      </c>
      <c r="AA2835" s="17" t="s">
        <v>443</v>
      </c>
      <c r="AB2835" s="17" t="s">
        <v>444</v>
      </c>
      <c r="AC2835">
        <v>0</v>
      </c>
      <c r="AD2835">
        <v>0</v>
      </c>
      <c r="AE2835">
        <v>0</v>
      </c>
      <c r="AF2835">
        <v>2022</v>
      </c>
      <c r="AG2835" s="1">
        <v>44562</v>
      </c>
      <c r="AH2835" s="1">
        <v>44773</v>
      </c>
      <c r="AI2835" s="1">
        <v>44785</v>
      </c>
      <c r="AJ2835" s="17" t="s">
        <v>34</v>
      </c>
      <c r="AK2835" s="17" t="s">
        <v>35</v>
      </c>
      <c r="AL2835" s="17" t="s">
        <v>10388</v>
      </c>
      <c r="AM2835" s="17">
        <f>MONTH(EMPENHO[[#This Row],[data_empenho]])</f>
        <v>4</v>
      </c>
    </row>
    <row r="2836" spans="1:39" x14ac:dyDescent="0.25">
      <c r="A2836">
        <v>4</v>
      </c>
      <c r="B2836">
        <v>401</v>
      </c>
      <c r="C2836">
        <v>4</v>
      </c>
      <c r="D2836">
        <v>123</v>
      </c>
      <c r="E2836">
        <v>1</v>
      </c>
      <c r="F2836">
        <v>0</v>
      </c>
      <c r="G2836">
        <v>2075</v>
      </c>
      <c r="H2836" s="17" t="s">
        <v>779</v>
      </c>
      <c r="I2836">
        <v>1</v>
      </c>
      <c r="J2836">
        <v>0</v>
      </c>
      <c r="K2836" s="17" t="s">
        <v>6471</v>
      </c>
      <c r="L2836" s="1">
        <v>44676</v>
      </c>
      <c r="M2836">
        <v>599</v>
      </c>
      <c r="N2836" s="17" t="s">
        <v>437</v>
      </c>
      <c r="O2836">
        <v>5044</v>
      </c>
      <c r="P2836" s="17" t="s">
        <v>438</v>
      </c>
      <c r="Q2836">
        <v>0</v>
      </c>
      <c r="R2836" s="17" t="s">
        <v>439</v>
      </c>
      <c r="S2836" s="17" t="s">
        <v>440</v>
      </c>
      <c r="T2836" s="17" t="s">
        <v>438</v>
      </c>
      <c r="U2836">
        <v>0</v>
      </c>
      <c r="V2836">
        <v>0</v>
      </c>
      <c r="W2836" s="17" t="s">
        <v>6472</v>
      </c>
      <c r="X2836" s="17" t="s">
        <v>465</v>
      </c>
      <c r="Y2836">
        <v>1</v>
      </c>
      <c r="Z2836" s="17" t="s">
        <v>443</v>
      </c>
      <c r="AA2836" s="17" t="s">
        <v>443</v>
      </c>
      <c r="AB2836" s="17" t="s">
        <v>444</v>
      </c>
      <c r="AC2836">
        <v>0</v>
      </c>
      <c r="AD2836">
        <v>0</v>
      </c>
      <c r="AE2836">
        <v>0</v>
      </c>
      <c r="AF2836">
        <v>2022</v>
      </c>
      <c r="AG2836" s="1">
        <v>44562</v>
      </c>
      <c r="AH2836" s="1">
        <v>44773</v>
      </c>
      <c r="AI2836" s="1">
        <v>44785</v>
      </c>
      <c r="AJ2836" s="17" t="s">
        <v>34</v>
      </c>
      <c r="AK2836" s="17" t="s">
        <v>35</v>
      </c>
      <c r="AL2836" s="17" t="s">
        <v>10388</v>
      </c>
      <c r="AM2836" s="17">
        <f>MONTH(EMPENHO[[#This Row],[data_empenho]])</f>
        <v>4</v>
      </c>
    </row>
    <row r="2837" spans="1:39" x14ac:dyDescent="0.25">
      <c r="A2837">
        <v>4</v>
      </c>
      <c r="B2837">
        <v>401</v>
      </c>
      <c r="C2837">
        <v>4</v>
      </c>
      <c r="D2837">
        <v>123</v>
      </c>
      <c r="E2837">
        <v>1</v>
      </c>
      <c r="F2837">
        <v>0</v>
      </c>
      <c r="G2837">
        <v>2075</v>
      </c>
      <c r="H2837" s="17" t="s">
        <v>2730</v>
      </c>
      <c r="I2837">
        <v>1</v>
      </c>
      <c r="J2837">
        <v>0</v>
      </c>
      <c r="K2837" s="17" t="s">
        <v>6473</v>
      </c>
      <c r="L2837" s="1">
        <v>44676</v>
      </c>
      <c r="M2837">
        <v>930</v>
      </c>
      <c r="N2837" s="17" t="s">
        <v>437</v>
      </c>
      <c r="O2837">
        <v>450</v>
      </c>
      <c r="P2837" s="17" t="s">
        <v>438</v>
      </c>
      <c r="Q2837">
        <v>0</v>
      </c>
      <c r="R2837" s="17" t="s">
        <v>439</v>
      </c>
      <c r="S2837" s="17" t="s">
        <v>440</v>
      </c>
      <c r="T2837" s="17" t="s">
        <v>438</v>
      </c>
      <c r="U2837">
        <v>0</v>
      </c>
      <c r="V2837">
        <v>0</v>
      </c>
      <c r="W2837" s="17" t="s">
        <v>6474</v>
      </c>
      <c r="X2837" s="17" t="s">
        <v>442</v>
      </c>
      <c r="Y2837">
        <v>0</v>
      </c>
      <c r="Z2837" s="17" t="s">
        <v>443</v>
      </c>
      <c r="AA2837" s="17" t="s">
        <v>443</v>
      </c>
      <c r="AB2837" s="17" t="s">
        <v>444</v>
      </c>
      <c r="AC2837">
        <v>0</v>
      </c>
      <c r="AD2837">
        <v>0</v>
      </c>
      <c r="AE2837">
        <v>0</v>
      </c>
      <c r="AF2837">
        <v>2022</v>
      </c>
      <c r="AG2837" s="1">
        <v>44562</v>
      </c>
      <c r="AH2837" s="1">
        <v>44773</v>
      </c>
      <c r="AI2837" s="1">
        <v>44785</v>
      </c>
      <c r="AJ2837" s="17" t="s">
        <v>34</v>
      </c>
      <c r="AK2837" s="17" t="s">
        <v>35</v>
      </c>
      <c r="AL2837" s="17" t="s">
        <v>10388</v>
      </c>
      <c r="AM2837" s="17">
        <f>MONTH(EMPENHO[[#This Row],[data_empenho]])</f>
        <v>4</v>
      </c>
    </row>
    <row r="2838" spans="1:39" x14ac:dyDescent="0.25">
      <c r="A2838">
        <v>6</v>
      </c>
      <c r="B2838">
        <v>603</v>
      </c>
      <c r="C2838">
        <v>26</v>
      </c>
      <c r="D2838">
        <v>782</v>
      </c>
      <c r="E2838">
        <v>17</v>
      </c>
      <c r="F2838">
        <v>0</v>
      </c>
      <c r="G2838">
        <v>2073</v>
      </c>
      <c r="H2838" s="17" t="s">
        <v>698</v>
      </c>
      <c r="I2838">
        <v>1</v>
      </c>
      <c r="J2838">
        <v>0</v>
      </c>
      <c r="K2838" s="17" t="s">
        <v>6475</v>
      </c>
      <c r="L2838" s="1">
        <v>44676</v>
      </c>
      <c r="M2838">
        <v>3445</v>
      </c>
      <c r="N2838" s="17" t="s">
        <v>437</v>
      </c>
      <c r="O2838">
        <v>5965</v>
      </c>
      <c r="P2838" s="17" t="s">
        <v>438</v>
      </c>
      <c r="Q2838">
        <v>0</v>
      </c>
      <c r="R2838" s="17" t="s">
        <v>480</v>
      </c>
      <c r="S2838" s="17" t="s">
        <v>653</v>
      </c>
      <c r="T2838" s="17" t="s">
        <v>438</v>
      </c>
      <c r="U2838">
        <v>39</v>
      </c>
      <c r="V2838">
        <v>2021</v>
      </c>
      <c r="W2838" s="17" t="s">
        <v>6476</v>
      </c>
      <c r="X2838" s="17" t="s">
        <v>482</v>
      </c>
      <c r="Y2838">
        <v>7</v>
      </c>
      <c r="Z2838" s="17" t="s">
        <v>443</v>
      </c>
      <c r="AA2838" s="17" t="s">
        <v>443</v>
      </c>
      <c r="AB2838" s="17" t="s">
        <v>444</v>
      </c>
      <c r="AC2838">
        <v>0</v>
      </c>
      <c r="AD2838">
        <v>0</v>
      </c>
      <c r="AE2838">
        <v>0</v>
      </c>
      <c r="AF2838">
        <v>2022</v>
      </c>
      <c r="AG2838" s="1">
        <v>44562</v>
      </c>
      <c r="AH2838" s="1">
        <v>44773</v>
      </c>
      <c r="AI2838" s="1">
        <v>44785</v>
      </c>
      <c r="AJ2838" s="17" t="s">
        <v>34</v>
      </c>
      <c r="AK2838" s="17" t="s">
        <v>35</v>
      </c>
      <c r="AL2838" s="17" t="s">
        <v>10388</v>
      </c>
      <c r="AM2838" s="17">
        <f>MONTH(EMPENHO[[#This Row],[data_empenho]])</f>
        <v>4</v>
      </c>
    </row>
    <row r="2839" spans="1:39" x14ac:dyDescent="0.25">
      <c r="A2839">
        <v>6</v>
      </c>
      <c r="B2839">
        <v>603</v>
      </c>
      <c r="C2839">
        <v>26</v>
      </c>
      <c r="D2839">
        <v>782</v>
      </c>
      <c r="E2839">
        <v>17</v>
      </c>
      <c r="F2839">
        <v>0</v>
      </c>
      <c r="G2839">
        <v>2073</v>
      </c>
      <c r="H2839" s="17" t="s">
        <v>478</v>
      </c>
      <c r="I2839">
        <v>1</v>
      </c>
      <c r="J2839">
        <v>0</v>
      </c>
      <c r="K2839" s="17" t="s">
        <v>6477</v>
      </c>
      <c r="L2839" s="1">
        <v>44676</v>
      </c>
      <c r="M2839">
        <v>13200</v>
      </c>
      <c r="N2839" s="17" t="s">
        <v>437</v>
      </c>
      <c r="O2839">
        <v>8264</v>
      </c>
      <c r="P2839" s="17" t="s">
        <v>438</v>
      </c>
      <c r="Q2839">
        <v>0</v>
      </c>
      <c r="R2839" s="17" t="s">
        <v>480</v>
      </c>
      <c r="S2839" s="17" t="s">
        <v>653</v>
      </c>
      <c r="T2839" s="17" t="s">
        <v>438</v>
      </c>
      <c r="U2839">
        <v>2</v>
      </c>
      <c r="V2839">
        <v>2022</v>
      </c>
      <c r="W2839" s="17" t="s">
        <v>6478</v>
      </c>
      <c r="X2839" s="17" t="s">
        <v>482</v>
      </c>
      <c r="Y2839">
        <v>7</v>
      </c>
      <c r="Z2839" s="17" t="s">
        <v>443</v>
      </c>
      <c r="AA2839" s="17" t="s">
        <v>443</v>
      </c>
      <c r="AB2839" s="17" t="s">
        <v>444</v>
      </c>
      <c r="AC2839">
        <v>0</v>
      </c>
      <c r="AD2839">
        <v>0</v>
      </c>
      <c r="AE2839">
        <v>0</v>
      </c>
      <c r="AF2839">
        <v>2022</v>
      </c>
      <c r="AG2839" s="1">
        <v>44562</v>
      </c>
      <c r="AH2839" s="1">
        <v>44773</v>
      </c>
      <c r="AI2839" s="1">
        <v>44785</v>
      </c>
      <c r="AJ2839" s="17" t="s">
        <v>34</v>
      </c>
      <c r="AK2839" s="17" t="s">
        <v>35</v>
      </c>
      <c r="AL2839" s="17" t="s">
        <v>10388</v>
      </c>
      <c r="AM2839" s="17">
        <f>MONTH(EMPENHO[[#This Row],[data_empenho]])</f>
        <v>4</v>
      </c>
    </row>
    <row r="2840" spans="1:39" x14ac:dyDescent="0.25">
      <c r="A2840">
        <v>4</v>
      </c>
      <c r="B2840">
        <v>401</v>
      </c>
      <c r="C2840">
        <v>4</v>
      </c>
      <c r="D2840">
        <v>129</v>
      </c>
      <c r="E2840">
        <v>1</v>
      </c>
      <c r="F2840">
        <v>0</v>
      </c>
      <c r="G2840">
        <v>2077</v>
      </c>
      <c r="H2840" s="17" t="s">
        <v>445</v>
      </c>
      <c r="I2840">
        <v>1</v>
      </c>
      <c r="J2840">
        <v>0</v>
      </c>
      <c r="K2840" s="17" t="s">
        <v>6479</v>
      </c>
      <c r="L2840" s="1">
        <v>44676</v>
      </c>
      <c r="M2840">
        <v>775</v>
      </c>
      <c r="N2840" s="17" t="s">
        <v>437</v>
      </c>
      <c r="O2840">
        <v>8315</v>
      </c>
      <c r="P2840" s="17" t="s">
        <v>438</v>
      </c>
      <c r="Q2840">
        <v>0</v>
      </c>
      <c r="R2840" s="17" t="s">
        <v>439</v>
      </c>
      <c r="S2840" s="17" t="s">
        <v>440</v>
      </c>
      <c r="T2840" s="17" t="s">
        <v>438</v>
      </c>
      <c r="U2840">
        <v>0</v>
      </c>
      <c r="V2840">
        <v>0</v>
      </c>
      <c r="W2840" s="17" t="s">
        <v>6480</v>
      </c>
      <c r="X2840" s="17" t="s">
        <v>442</v>
      </c>
      <c r="Y2840">
        <v>0</v>
      </c>
      <c r="Z2840" s="17" t="s">
        <v>486</v>
      </c>
      <c r="AA2840" s="17" t="s">
        <v>443</v>
      </c>
      <c r="AB2840" s="17" t="s">
        <v>444</v>
      </c>
      <c r="AC2840">
        <v>0</v>
      </c>
      <c r="AD2840">
        <v>0</v>
      </c>
      <c r="AE2840">
        <v>0</v>
      </c>
      <c r="AF2840">
        <v>2022</v>
      </c>
      <c r="AG2840" s="1">
        <v>44562</v>
      </c>
      <c r="AH2840" s="1">
        <v>44773</v>
      </c>
      <c r="AI2840" s="1">
        <v>44785</v>
      </c>
      <c r="AJ2840" s="17" t="s">
        <v>34</v>
      </c>
      <c r="AK2840" s="17" t="s">
        <v>35</v>
      </c>
      <c r="AL2840" s="17" t="s">
        <v>10388</v>
      </c>
      <c r="AM2840" s="17">
        <f>MONTH(EMPENHO[[#This Row],[data_empenho]])</f>
        <v>4</v>
      </c>
    </row>
    <row r="2841" spans="1:39" x14ac:dyDescent="0.25">
      <c r="A2841">
        <v>4</v>
      </c>
      <c r="B2841">
        <v>401</v>
      </c>
      <c r="C2841">
        <v>4</v>
      </c>
      <c r="D2841">
        <v>123</v>
      </c>
      <c r="E2841">
        <v>1</v>
      </c>
      <c r="F2841">
        <v>0</v>
      </c>
      <c r="G2841">
        <v>2075</v>
      </c>
      <c r="H2841" s="17" t="s">
        <v>445</v>
      </c>
      <c r="I2841">
        <v>1</v>
      </c>
      <c r="J2841">
        <v>0</v>
      </c>
      <c r="K2841" s="17" t="s">
        <v>6481</v>
      </c>
      <c r="L2841" s="1">
        <v>44676</v>
      </c>
      <c r="M2841">
        <v>350</v>
      </c>
      <c r="N2841" s="17" t="s">
        <v>437</v>
      </c>
      <c r="O2841">
        <v>450</v>
      </c>
      <c r="P2841" s="17" t="s">
        <v>438</v>
      </c>
      <c r="Q2841">
        <v>0</v>
      </c>
      <c r="R2841" s="17" t="s">
        <v>439</v>
      </c>
      <c r="S2841" s="17" t="s">
        <v>440</v>
      </c>
      <c r="T2841" s="17" t="s">
        <v>438</v>
      </c>
      <c r="U2841">
        <v>0</v>
      </c>
      <c r="V2841">
        <v>0</v>
      </c>
      <c r="W2841" s="17" t="s">
        <v>6482</v>
      </c>
      <c r="X2841" s="17" t="s">
        <v>442</v>
      </c>
      <c r="Y2841">
        <v>0</v>
      </c>
      <c r="Z2841" s="17" t="s">
        <v>486</v>
      </c>
      <c r="AA2841" s="17" t="s">
        <v>443</v>
      </c>
      <c r="AB2841" s="17" t="s">
        <v>444</v>
      </c>
      <c r="AC2841">
        <v>0</v>
      </c>
      <c r="AD2841">
        <v>0</v>
      </c>
      <c r="AE2841">
        <v>0</v>
      </c>
      <c r="AF2841">
        <v>2022</v>
      </c>
      <c r="AG2841" s="1">
        <v>44562</v>
      </c>
      <c r="AH2841" s="1">
        <v>44773</v>
      </c>
      <c r="AI2841" s="1">
        <v>44785</v>
      </c>
      <c r="AJ2841" s="17" t="s">
        <v>34</v>
      </c>
      <c r="AK2841" s="17" t="s">
        <v>35</v>
      </c>
      <c r="AL2841" s="17" t="s">
        <v>10388</v>
      </c>
      <c r="AM2841" s="17">
        <f>MONTH(EMPENHO[[#This Row],[data_empenho]])</f>
        <v>4</v>
      </c>
    </row>
    <row r="2842" spans="1:39" x14ac:dyDescent="0.25">
      <c r="A2842">
        <v>4</v>
      </c>
      <c r="B2842">
        <v>401</v>
      </c>
      <c r="C2842">
        <v>4</v>
      </c>
      <c r="D2842">
        <v>123</v>
      </c>
      <c r="E2842">
        <v>1</v>
      </c>
      <c r="F2842">
        <v>0</v>
      </c>
      <c r="G2842">
        <v>2075</v>
      </c>
      <c r="H2842" s="17" t="s">
        <v>445</v>
      </c>
      <c r="I2842">
        <v>1</v>
      </c>
      <c r="J2842">
        <v>0</v>
      </c>
      <c r="K2842" s="17" t="s">
        <v>6483</v>
      </c>
      <c r="L2842" s="1">
        <v>44676</v>
      </c>
      <c r="M2842">
        <v>465</v>
      </c>
      <c r="N2842" s="17" t="s">
        <v>437</v>
      </c>
      <c r="O2842">
        <v>4506</v>
      </c>
      <c r="P2842" s="17" t="s">
        <v>438</v>
      </c>
      <c r="Q2842">
        <v>0</v>
      </c>
      <c r="R2842" s="17" t="s">
        <v>439</v>
      </c>
      <c r="S2842" s="17" t="s">
        <v>440</v>
      </c>
      <c r="T2842" s="17" t="s">
        <v>438</v>
      </c>
      <c r="U2842">
        <v>0</v>
      </c>
      <c r="V2842">
        <v>0</v>
      </c>
      <c r="W2842" s="17" t="s">
        <v>6484</v>
      </c>
      <c r="X2842" s="17" t="s">
        <v>442</v>
      </c>
      <c r="Y2842">
        <v>0</v>
      </c>
      <c r="Z2842" s="17" t="s">
        <v>486</v>
      </c>
      <c r="AA2842" s="17" t="s">
        <v>443</v>
      </c>
      <c r="AB2842" s="17" t="s">
        <v>444</v>
      </c>
      <c r="AC2842">
        <v>0</v>
      </c>
      <c r="AD2842">
        <v>0</v>
      </c>
      <c r="AE2842">
        <v>0</v>
      </c>
      <c r="AF2842">
        <v>2022</v>
      </c>
      <c r="AG2842" s="1">
        <v>44562</v>
      </c>
      <c r="AH2842" s="1">
        <v>44773</v>
      </c>
      <c r="AI2842" s="1">
        <v>44785</v>
      </c>
      <c r="AJ2842" s="17" t="s">
        <v>34</v>
      </c>
      <c r="AK2842" s="17" t="s">
        <v>35</v>
      </c>
      <c r="AL2842" s="17" t="s">
        <v>10388</v>
      </c>
      <c r="AM2842" s="17">
        <f>MONTH(EMPENHO[[#This Row],[data_empenho]])</f>
        <v>4</v>
      </c>
    </row>
    <row r="2843" spans="1:39" x14ac:dyDescent="0.25">
      <c r="A2843">
        <v>11</v>
      </c>
      <c r="B2843">
        <v>1101</v>
      </c>
      <c r="C2843">
        <v>28</v>
      </c>
      <c r="D2843">
        <v>846</v>
      </c>
      <c r="E2843">
        <v>0</v>
      </c>
      <c r="F2843">
        <v>0</v>
      </c>
      <c r="G2843">
        <v>7</v>
      </c>
      <c r="H2843" s="17" t="s">
        <v>1133</v>
      </c>
      <c r="I2843">
        <v>1</v>
      </c>
      <c r="J2843">
        <v>0</v>
      </c>
      <c r="K2843" s="17" t="s">
        <v>6485</v>
      </c>
      <c r="L2843" s="1">
        <v>44676</v>
      </c>
      <c r="M2843">
        <v>24</v>
      </c>
      <c r="N2843" s="17" t="s">
        <v>437</v>
      </c>
      <c r="O2843">
        <v>155</v>
      </c>
      <c r="P2843" s="17" t="s">
        <v>438</v>
      </c>
      <c r="Q2843">
        <v>0</v>
      </c>
      <c r="R2843" s="17" t="s">
        <v>439</v>
      </c>
      <c r="S2843" s="17" t="s">
        <v>440</v>
      </c>
      <c r="T2843" s="17" t="s">
        <v>438</v>
      </c>
      <c r="U2843">
        <v>0</v>
      </c>
      <c r="V2843">
        <v>0</v>
      </c>
      <c r="W2843" s="17" t="s">
        <v>6486</v>
      </c>
      <c r="X2843" s="17" t="s">
        <v>442</v>
      </c>
      <c r="Y2843">
        <v>6</v>
      </c>
      <c r="Z2843" s="17" t="s">
        <v>443</v>
      </c>
      <c r="AA2843" s="17" t="s">
        <v>443</v>
      </c>
      <c r="AB2843" s="17" t="s">
        <v>444</v>
      </c>
      <c r="AC2843">
        <v>0</v>
      </c>
      <c r="AD2843">
        <v>0</v>
      </c>
      <c r="AE2843">
        <v>0</v>
      </c>
      <c r="AF2843">
        <v>2022</v>
      </c>
      <c r="AG2843" s="1">
        <v>44562</v>
      </c>
      <c r="AH2843" s="1">
        <v>44773</v>
      </c>
      <c r="AI2843" s="1">
        <v>44785</v>
      </c>
      <c r="AJ2843" s="17" t="s">
        <v>34</v>
      </c>
      <c r="AK2843" s="17" t="s">
        <v>35</v>
      </c>
      <c r="AL2843" s="17" t="s">
        <v>10388</v>
      </c>
      <c r="AM2843" s="17">
        <f>MONTH(EMPENHO[[#This Row],[data_empenho]])</f>
        <v>4</v>
      </c>
    </row>
    <row r="2844" spans="1:39" x14ac:dyDescent="0.25">
      <c r="A2844">
        <v>11</v>
      </c>
      <c r="B2844">
        <v>1101</v>
      </c>
      <c r="C2844">
        <v>28</v>
      </c>
      <c r="D2844">
        <v>846</v>
      </c>
      <c r="E2844">
        <v>0</v>
      </c>
      <c r="F2844">
        <v>0</v>
      </c>
      <c r="G2844">
        <v>7</v>
      </c>
      <c r="H2844" s="17" t="s">
        <v>1133</v>
      </c>
      <c r="I2844">
        <v>1</v>
      </c>
      <c r="J2844">
        <v>0</v>
      </c>
      <c r="K2844" s="17" t="s">
        <v>6487</v>
      </c>
      <c r="L2844" s="1">
        <v>44676</v>
      </c>
      <c r="M2844">
        <v>400</v>
      </c>
      <c r="N2844" s="17" t="s">
        <v>437</v>
      </c>
      <c r="O2844">
        <v>155</v>
      </c>
      <c r="P2844" s="17" t="s">
        <v>438</v>
      </c>
      <c r="Q2844">
        <v>0</v>
      </c>
      <c r="R2844" s="17" t="s">
        <v>439</v>
      </c>
      <c r="S2844" s="17" t="s">
        <v>440</v>
      </c>
      <c r="T2844" s="17" t="s">
        <v>438</v>
      </c>
      <c r="U2844">
        <v>0</v>
      </c>
      <c r="V2844">
        <v>0</v>
      </c>
      <c r="W2844" s="17" t="s">
        <v>6488</v>
      </c>
      <c r="X2844" s="17" t="s">
        <v>442</v>
      </c>
      <c r="Y2844">
        <v>6</v>
      </c>
      <c r="Z2844" s="17" t="s">
        <v>443</v>
      </c>
      <c r="AA2844" s="17" t="s">
        <v>443</v>
      </c>
      <c r="AB2844" s="17" t="s">
        <v>444</v>
      </c>
      <c r="AC2844">
        <v>0</v>
      </c>
      <c r="AD2844">
        <v>0</v>
      </c>
      <c r="AE2844">
        <v>0</v>
      </c>
      <c r="AF2844">
        <v>2022</v>
      </c>
      <c r="AG2844" s="1">
        <v>44562</v>
      </c>
      <c r="AH2844" s="1">
        <v>44773</v>
      </c>
      <c r="AI2844" s="1">
        <v>44785</v>
      </c>
      <c r="AJ2844" s="17" t="s">
        <v>34</v>
      </c>
      <c r="AK2844" s="17" t="s">
        <v>35</v>
      </c>
      <c r="AL2844" s="17" t="s">
        <v>10388</v>
      </c>
      <c r="AM2844" s="17">
        <f>MONTH(EMPENHO[[#This Row],[data_empenho]])</f>
        <v>4</v>
      </c>
    </row>
    <row r="2845" spans="1:39" x14ac:dyDescent="0.25">
      <c r="A2845">
        <v>11</v>
      </c>
      <c r="B2845">
        <v>1101</v>
      </c>
      <c r="C2845">
        <v>28</v>
      </c>
      <c r="D2845">
        <v>846</v>
      </c>
      <c r="E2845">
        <v>0</v>
      </c>
      <c r="F2845">
        <v>0</v>
      </c>
      <c r="G2845">
        <v>7</v>
      </c>
      <c r="H2845" s="17" t="s">
        <v>1133</v>
      </c>
      <c r="I2845">
        <v>1</v>
      </c>
      <c r="J2845">
        <v>0</v>
      </c>
      <c r="K2845" s="17" t="s">
        <v>6489</v>
      </c>
      <c r="L2845" s="1">
        <v>44676</v>
      </c>
      <c r="M2845">
        <v>30</v>
      </c>
      <c r="N2845" s="17" t="s">
        <v>437</v>
      </c>
      <c r="O2845">
        <v>155</v>
      </c>
      <c r="P2845" s="17" t="s">
        <v>438</v>
      </c>
      <c r="Q2845">
        <v>0</v>
      </c>
      <c r="R2845" s="17" t="s">
        <v>439</v>
      </c>
      <c r="S2845" s="17" t="s">
        <v>440</v>
      </c>
      <c r="T2845" s="17" t="s">
        <v>438</v>
      </c>
      <c r="U2845">
        <v>0</v>
      </c>
      <c r="V2845">
        <v>0</v>
      </c>
      <c r="W2845" s="17" t="s">
        <v>6490</v>
      </c>
      <c r="X2845" s="17" t="s">
        <v>442</v>
      </c>
      <c r="Y2845">
        <v>6</v>
      </c>
      <c r="Z2845" s="17" t="s">
        <v>443</v>
      </c>
      <c r="AA2845" s="17" t="s">
        <v>443</v>
      </c>
      <c r="AB2845" s="17" t="s">
        <v>444</v>
      </c>
      <c r="AC2845">
        <v>0</v>
      </c>
      <c r="AD2845">
        <v>0</v>
      </c>
      <c r="AE2845">
        <v>0</v>
      </c>
      <c r="AF2845">
        <v>2022</v>
      </c>
      <c r="AG2845" s="1">
        <v>44562</v>
      </c>
      <c r="AH2845" s="1">
        <v>44773</v>
      </c>
      <c r="AI2845" s="1">
        <v>44785</v>
      </c>
      <c r="AJ2845" s="17" t="s">
        <v>34</v>
      </c>
      <c r="AK2845" s="17" t="s">
        <v>35</v>
      </c>
      <c r="AL2845" s="17" t="s">
        <v>10388</v>
      </c>
      <c r="AM2845" s="17">
        <f>MONTH(EMPENHO[[#This Row],[data_empenho]])</f>
        <v>4</v>
      </c>
    </row>
    <row r="2846" spans="1:39" x14ac:dyDescent="0.25">
      <c r="A2846">
        <v>11</v>
      </c>
      <c r="B2846">
        <v>1101</v>
      </c>
      <c r="C2846">
        <v>28</v>
      </c>
      <c r="D2846">
        <v>846</v>
      </c>
      <c r="E2846">
        <v>0</v>
      </c>
      <c r="F2846">
        <v>0</v>
      </c>
      <c r="G2846">
        <v>7</v>
      </c>
      <c r="H2846" s="17" t="s">
        <v>1133</v>
      </c>
      <c r="I2846">
        <v>1</v>
      </c>
      <c r="J2846">
        <v>0</v>
      </c>
      <c r="K2846" s="17" t="s">
        <v>6491</v>
      </c>
      <c r="L2846" s="1">
        <v>44676</v>
      </c>
      <c r="M2846">
        <v>1292</v>
      </c>
      <c r="N2846" s="17" t="s">
        <v>437</v>
      </c>
      <c r="O2846">
        <v>155</v>
      </c>
      <c r="P2846" s="17" t="s">
        <v>438</v>
      </c>
      <c r="Q2846">
        <v>0</v>
      </c>
      <c r="R2846" s="17" t="s">
        <v>439</v>
      </c>
      <c r="S2846" s="17" t="s">
        <v>440</v>
      </c>
      <c r="T2846" s="17" t="s">
        <v>438</v>
      </c>
      <c r="U2846">
        <v>0</v>
      </c>
      <c r="V2846">
        <v>0</v>
      </c>
      <c r="W2846" s="17" t="s">
        <v>6492</v>
      </c>
      <c r="X2846" s="17" t="s">
        <v>442</v>
      </c>
      <c r="Y2846">
        <v>6</v>
      </c>
      <c r="Z2846" s="17" t="s">
        <v>443</v>
      </c>
      <c r="AA2846" s="17" t="s">
        <v>443</v>
      </c>
      <c r="AB2846" s="17" t="s">
        <v>444</v>
      </c>
      <c r="AC2846">
        <v>0</v>
      </c>
      <c r="AD2846">
        <v>0</v>
      </c>
      <c r="AE2846">
        <v>0</v>
      </c>
      <c r="AF2846">
        <v>2022</v>
      </c>
      <c r="AG2846" s="1">
        <v>44562</v>
      </c>
      <c r="AH2846" s="1">
        <v>44773</v>
      </c>
      <c r="AI2846" s="1">
        <v>44785</v>
      </c>
      <c r="AJ2846" s="17" t="s">
        <v>34</v>
      </c>
      <c r="AK2846" s="17" t="s">
        <v>35</v>
      </c>
      <c r="AL2846" s="17" t="s">
        <v>10388</v>
      </c>
      <c r="AM2846" s="17">
        <f>MONTH(EMPENHO[[#This Row],[data_empenho]])</f>
        <v>4</v>
      </c>
    </row>
    <row r="2847" spans="1:39" x14ac:dyDescent="0.25">
      <c r="A2847">
        <v>11</v>
      </c>
      <c r="B2847">
        <v>1101</v>
      </c>
      <c r="C2847">
        <v>28</v>
      </c>
      <c r="D2847">
        <v>846</v>
      </c>
      <c r="E2847">
        <v>0</v>
      </c>
      <c r="F2847">
        <v>0</v>
      </c>
      <c r="G2847">
        <v>7</v>
      </c>
      <c r="H2847" s="17" t="s">
        <v>1133</v>
      </c>
      <c r="I2847">
        <v>1</v>
      </c>
      <c r="J2847">
        <v>0</v>
      </c>
      <c r="K2847" s="17" t="s">
        <v>6493</v>
      </c>
      <c r="L2847" s="1">
        <v>44676</v>
      </c>
      <c r="M2847">
        <v>70</v>
      </c>
      <c r="N2847" s="17" t="s">
        <v>437</v>
      </c>
      <c r="O2847">
        <v>155</v>
      </c>
      <c r="P2847" s="17" t="s">
        <v>438</v>
      </c>
      <c r="Q2847">
        <v>0</v>
      </c>
      <c r="R2847" s="17" t="s">
        <v>439</v>
      </c>
      <c r="S2847" s="17" t="s">
        <v>440</v>
      </c>
      <c r="T2847" s="17" t="s">
        <v>438</v>
      </c>
      <c r="U2847">
        <v>0</v>
      </c>
      <c r="V2847">
        <v>0</v>
      </c>
      <c r="W2847" s="17" t="s">
        <v>6494</v>
      </c>
      <c r="X2847" s="17" t="s">
        <v>442</v>
      </c>
      <c r="Y2847">
        <v>6</v>
      </c>
      <c r="Z2847" s="17" t="s">
        <v>443</v>
      </c>
      <c r="AA2847" s="17" t="s">
        <v>443</v>
      </c>
      <c r="AB2847" s="17" t="s">
        <v>444</v>
      </c>
      <c r="AC2847">
        <v>0</v>
      </c>
      <c r="AD2847">
        <v>0</v>
      </c>
      <c r="AE2847">
        <v>0</v>
      </c>
      <c r="AF2847">
        <v>2022</v>
      </c>
      <c r="AG2847" s="1">
        <v>44562</v>
      </c>
      <c r="AH2847" s="1">
        <v>44773</v>
      </c>
      <c r="AI2847" s="1">
        <v>44785</v>
      </c>
      <c r="AJ2847" s="17" t="s">
        <v>34</v>
      </c>
      <c r="AK2847" s="17" t="s">
        <v>35</v>
      </c>
      <c r="AL2847" s="17" t="s">
        <v>10388</v>
      </c>
      <c r="AM2847" s="17">
        <f>MONTH(EMPENHO[[#This Row],[data_empenho]])</f>
        <v>4</v>
      </c>
    </row>
    <row r="2848" spans="1:39" x14ac:dyDescent="0.25">
      <c r="A2848">
        <v>11</v>
      </c>
      <c r="B2848">
        <v>1101</v>
      </c>
      <c r="C2848">
        <v>28</v>
      </c>
      <c r="D2848">
        <v>846</v>
      </c>
      <c r="E2848">
        <v>0</v>
      </c>
      <c r="F2848">
        <v>0</v>
      </c>
      <c r="G2848">
        <v>7</v>
      </c>
      <c r="H2848" s="17" t="s">
        <v>1133</v>
      </c>
      <c r="I2848">
        <v>1</v>
      </c>
      <c r="J2848">
        <v>0</v>
      </c>
      <c r="K2848" s="17" t="s">
        <v>6495</v>
      </c>
      <c r="L2848" s="1">
        <v>44676</v>
      </c>
      <c r="M2848">
        <v>561.6</v>
      </c>
      <c r="N2848" s="17" t="s">
        <v>437</v>
      </c>
      <c r="O2848">
        <v>155</v>
      </c>
      <c r="P2848" s="17" t="s">
        <v>438</v>
      </c>
      <c r="Q2848">
        <v>0</v>
      </c>
      <c r="R2848" s="17" t="s">
        <v>439</v>
      </c>
      <c r="S2848" s="17" t="s">
        <v>440</v>
      </c>
      <c r="T2848" s="17" t="s">
        <v>438</v>
      </c>
      <c r="U2848">
        <v>0</v>
      </c>
      <c r="V2848">
        <v>0</v>
      </c>
      <c r="W2848" s="17" t="s">
        <v>6496</v>
      </c>
      <c r="X2848" s="17" t="s">
        <v>442</v>
      </c>
      <c r="Y2848">
        <v>6</v>
      </c>
      <c r="Z2848" s="17" t="s">
        <v>443</v>
      </c>
      <c r="AA2848" s="17" t="s">
        <v>443</v>
      </c>
      <c r="AB2848" s="17" t="s">
        <v>444</v>
      </c>
      <c r="AC2848">
        <v>0</v>
      </c>
      <c r="AD2848">
        <v>0</v>
      </c>
      <c r="AE2848">
        <v>0</v>
      </c>
      <c r="AF2848">
        <v>2022</v>
      </c>
      <c r="AG2848" s="1">
        <v>44562</v>
      </c>
      <c r="AH2848" s="1">
        <v>44773</v>
      </c>
      <c r="AI2848" s="1">
        <v>44785</v>
      </c>
      <c r="AJ2848" s="17" t="s">
        <v>34</v>
      </c>
      <c r="AK2848" s="17" t="s">
        <v>35</v>
      </c>
      <c r="AL2848" s="17" t="s">
        <v>10388</v>
      </c>
      <c r="AM2848" s="17">
        <f>MONTH(EMPENHO[[#This Row],[data_empenho]])</f>
        <v>4</v>
      </c>
    </row>
    <row r="2849" spans="1:39" x14ac:dyDescent="0.25">
      <c r="A2849">
        <v>11</v>
      </c>
      <c r="B2849">
        <v>1101</v>
      </c>
      <c r="C2849">
        <v>28</v>
      </c>
      <c r="D2849">
        <v>846</v>
      </c>
      <c r="E2849">
        <v>0</v>
      </c>
      <c r="F2849">
        <v>0</v>
      </c>
      <c r="G2849">
        <v>7</v>
      </c>
      <c r="H2849" s="17" t="s">
        <v>1133</v>
      </c>
      <c r="I2849">
        <v>1</v>
      </c>
      <c r="J2849">
        <v>0</v>
      </c>
      <c r="K2849" s="17" t="s">
        <v>6497</v>
      </c>
      <c r="L2849" s="1">
        <v>44676</v>
      </c>
      <c r="M2849">
        <v>435.2</v>
      </c>
      <c r="N2849" s="17" t="s">
        <v>437</v>
      </c>
      <c r="O2849">
        <v>155</v>
      </c>
      <c r="P2849" s="17" t="s">
        <v>438</v>
      </c>
      <c r="Q2849">
        <v>0</v>
      </c>
      <c r="R2849" s="17" t="s">
        <v>439</v>
      </c>
      <c r="S2849" s="17" t="s">
        <v>440</v>
      </c>
      <c r="T2849" s="17" t="s">
        <v>438</v>
      </c>
      <c r="U2849">
        <v>0</v>
      </c>
      <c r="V2849">
        <v>0</v>
      </c>
      <c r="W2849" s="17" t="s">
        <v>6498</v>
      </c>
      <c r="X2849" s="17" t="s">
        <v>442</v>
      </c>
      <c r="Y2849">
        <v>6</v>
      </c>
      <c r="Z2849" s="17" t="s">
        <v>443</v>
      </c>
      <c r="AA2849" s="17" t="s">
        <v>443</v>
      </c>
      <c r="AB2849" s="17" t="s">
        <v>444</v>
      </c>
      <c r="AC2849">
        <v>0</v>
      </c>
      <c r="AD2849">
        <v>0</v>
      </c>
      <c r="AE2849">
        <v>0</v>
      </c>
      <c r="AF2849">
        <v>2022</v>
      </c>
      <c r="AG2849" s="1">
        <v>44562</v>
      </c>
      <c r="AH2849" s="1">
        <v>44773</v>
      </c>
      <c r="AI2849" s="1">
        <v>44785</v>
      </c>
      <c r="AJ2849" s="17" t="s">
        <v>34</v>
      </c>
      <c r="AK2849" s="17" t="s">
        <v>35</v>
      </c>
      <c r="AL2849" s="17" t="s">
        <v>10388</v>
      </c>
      <c r="AM2849" s="17">
        <f>MONTH(EMPENHO[[#This Row],[data_empenho]])</f>
        <v>4</v>
      </c>
    </row>
    <row r="2850" spans="1:39" x14ac:dyDescent="0.25">
      <c r="A2850">
        <v>11</v>
      </c>
      <c r="B2850">
        <v>1101</v>
      </c>
      <c r="C2850">
        <v>28</v>
      </c>
      <c r="D2850">
        <v>846</v>
      </c>
      <c r="E2850">
        <v>0</v>
      </c>
      <c r="F2850">
        <v>0</v>
      </c>
      <c r="G2850">
        <v>7</v>
      </c>
      <c r="H2850" s="17" t="s">
        <v>1133</v>
      </c>
      <c r="I2850">
        <v>1</v>
      </c>
      <c r="J2850">
        <v>0</v>
      </c>
      <c r="K2850" s="17" t="s">
        <v>6499</v>
      </c>
      <c r="L2850" s="1">
        <v>44676</v>
      </c>
      <c r="M2850">
        <v>1689.7</v>
      </c>
      <c r="N2850" s="17" t="s">
        <v>437</v>
      </c>
      <c r="O2850">
        <v>155</v>
      </c>
      <c r="P2850" s="17" t="s">
        <v>438</v>
      </c>
      <c r="Q2850">
        <v>0</v>
      </c>
      <c r="R2850" s="17" t="s">
        <v>439</v>
      </c>
      <c r="S2850" s="17" t="s">
        <v>440</v>
      </c>
      <c r="T2850" s="17" t="s">
        <v>438</v>
      </c>
      <c r="U2850">
        <v>0</v>
      </c>
      <c r="V2850">
        <v>0</v>
      </c>
      <c r="W2850" s="17" t="s">
        <v>6500</v>
      </c>
      <c r="X2850" s="17" t="s">
        <v>442</v>
      </c>
      <c r="Y2850">
        <v>6</v>
      </c>
      <c r="Z2850" s="17" t="s">
        <v>443</v>
      </c>
      <c r="AA2850" s="17" t="s">
        <v>443</v>
      </c>
      <c r="AB2850" s="17" t="s">
        <v>444</v>
      </c>
      <c r="AC2850">
        <v>0</v>
      </c>
      <c r="AD2850">
        <v>0</v>
      </c>
      <c r="AE2850">
        <v>0</v>
      </c>
      <c r="AF2850">
        <v>2022</v>
      </c>
      <c r="AG2850" s="1">
        <v>44562</v>
      </c>
      <c r="AH2850" s="1">
        <v>44773</v>
      </c>
      <c r="AI2850" s="1">
        <v>44785</v>
      </c>
      <c r="AJ2850" s="17" t="s">
        <v>34</v>
      </c>
      <c r="AK2850" s="17" t="s">
        <v>35</v>
      </c>
      <c r="AL2850" s="17" t="s">
        <v>10388</v>
      </c>
      <c r="AM2850" s="17">
        <f>MONTH(EMPENHO[[#This Row],[data_empenho]])</f>
        <v>4</v>
      </c>
    </row>
    <row r="2851" spans="1:39" x14ac:dyDescent="0.25">
      <c r="A2851">
        <v>11</v>
      </c>
      <c r="B2851">
        <v>1101</v>
      </c>
      <c r="C2851">
        <v>28</v>
      </c>
      <c r="D2851">
        <v>846</v>
      </c>
      <c r="E2851">
        <v>0</v>
      </c>
      <c r="F2851">
        <v>0</v>
      </c>
      <c r="G2851">
        <v>7</v>
      </c>
      <c r="H2851" s="17" t="s">
        <v>1133</v>
      </c>
      <c r="I2851">
        <v>1</v>
      </c>
      <c r="J2851">
        <v>0</v>
      </c>
      <c r="K2851" s="17" t="s">
        <v>6501</v>
      </c>
      <c r="L2851" s="1">
        <v>44676</v>
      </c>
      <c r="M2851">
        <v>2371.1999999999998</v>
      </c>
      <c r="N2851" s="17" t="s">
        <v>437</v>
      </c>
      <c r="O2851">
        <v>155</v>
      </c>
      <c r="P2851" s="17" t="s">
        <v>438</v>
      </c>
      <c r="Q2851">
        <v>0</v>
      </c>
      <c r="R2851" s="17" t="s">
        <v>439</v>
      </c>
      <c r="S2851" s="17" t="s">
        <v>440</v>
      </c>
      <c r="T2851" s="17" t="s">
        <v>438</v>
      </c>
      <c r="U2851">
        <v>0</v>
      </c>
      <c r="V2851">
        <v>0</v>
      </c>
      <c r="W2851" s="17" t="s">
        <v>6502</v>
      </c>
      <c r="X2851" s="17" t="s">
        <v>442</v>
      </c>
      <c r="Y2851">
        <v>6</v>
      </c>
      <c r="Z2851" s="17" t="s">
        <v>443</v>
      </c>
      <c r="AA2851" s="17" t="s">
        <v>443</v>
      </c>
      <c r="AB2851" s="17" t="s">
        <v>444</v>
      </c>
      <c r="AC2851">
        <v>0</v>
      </c>
      <c r="AD2851">
        <v>0</v>
      </c>
      <c r="AE2851">
        <v>0</v>
      </c>
      <c r="AF2851">
        <v>2022</v>
      </c>
      <c r="AG2851" s="1">
        <v>44562</v>
      </c>
      <c r="AH2851" s="1">
        <v>44773</v>
      </c>
      <c r="AI2851" s="1">
        <v>44785</v>
      </c>
      <c r="AJ2851" s="17" t="s">
        <v>34</v>
      </c>
      <c r="AK2851" s="17" t="s">
        <v>35</v>
      </c>
      <c r="AL2851" s="17" t="s">
        <v>10388</v>
      </c>
      <c r="AM2851" s="17">
        <f>MONTH(EMPENHO[[#This Row],[data_empenho]])</f>
        <v>4</v>
      </c>
    </row>
    <row r="2852" spans="1:39" x14ac:dyDescent="0.25">
      <c r="A2852">
        <v>8</v>
      </c>
      <c r="B2852">
        <v>801</v>
      </c>
      <c r="C2852">
        <v>10</v>
      </c>
      <c r="D2852">
        <v>303</v>
      </c>
      <c r="E2852">
        <v>8</v>
      </c>
      <c r="F2852">
        <v>0</v>
      </c>
      <c r="G2852">
        <v>2099</v>
      </c>
      <c r="H2852" s="17" t="s">
        <v>667</v>
      </c>
      <c r="I2852">
        <v>40</v>
      </c>
      <c r="J2852">
        <v>0</v>
      </c>
      <c r="K2852" s="17" t="s">
        <v>6503</v>
      </c>
      <c r="L2852" s="1">
        <v>44677</v>
      </c>
      <c r="M2852">
        <v>880</v>
      </c>
      <c r="N2852" s="17" t="s">
        <v>437</v>
      </c>
      <c r="O2852">
        <v>7110</v>
      </c>
      <c r="P2852" s="17" t="s">
        <v>438</v>
      </c>
      <c r="Q2852">
        <v>0</v>
      </c>
      <c r="R2852" s="17" t="s">
        <v>439</v>
      </c>
      <c r="S2852" s="17" t="s">
        <v>440</v>
      </c>
      <c r="T2852" s="17" t="s">
        <v>438</v>
      </c>
      <c r="U2852">
        <v>0</v>
      </c>
      <c r="V2852">
        <v>0</v>
      </c>
      <c r="W2852" s="17" t="s">
        <v>6504</v>
      </c>
      <c r="X2852" s="17" t="s">
        <v>465</v>
      </c>
      <c r="Y2852">
        <v>1</v>
      </c>
      <c r="Z2852" s="17" t="s">
        <v>443</v>
      </c>
      <c r="AA2852" s="17" t="s">
        <v>443</v>
      </c>
      <c r="AB2852" s="17" t="s">
        <v>444</v>
      </c>
      <c r="AC2852">
        <v>0</v>
      </c>
      <c r="AD2852">
        <v>0</v>
      </c>
      <c r="AE2852">
        <v>0</v>
      </c>
      <c r="AF2852">
        <v>2022</v>
      </c>
      <c r="AG2852" s="1">
        <v>44562</v>
      </c>
      <c r="AH2852" s="1">
        <v>44773</v>
      </c>
      <c r="AI2852" s="1">
        <v>44785</v>
      </c>
      <c r="AJ2852" s="17" t="s">
        <v>34</v>
      </c>
      <c r="AK2852" s="17" t="s">
        <v>35</v>
      </c>
      <c r="AL2852" s="17" t="s">
        <v>10388</v>
      </c>
      <c r="AM2852" s="17">
        <f>MONTH(EMPENHO[[#This Row],[data_empenho]])</f>
        <v>4</v>
      </c>
    </row>
    <row r="2853" spans="1:39" x14ac:dyDescent="0.25">
      <c r="A2853">
        <v>3</v>
      </c>
      <c r="B2853">
        <v>301</v>
      </c>
      <c r="C2853">
        <v>4</v>
      </c>
      <c r="D2853">
        <v>122</v>
      </c>
      <c r="E2853">
        <v>1</v>
      </c>
      <c r="F2853">
        <v>0</v>
      </c>
      <c r="G2853">
        <v>2067</v>
      </c>
      <c r="H2853" s="17" t="s">
        <v>2107</v>
      </c>
      <c r="I2853">
        <v>1</v>
      </c>
      <c r="J2853">
        <v>0</v>
      </c>
      <c r="K2853" s="17" t="s">
        <v>6505</v>
      </c>
      <c r="L2853" s="1">
        <v>44677</v>
      </c>
      <c r="M2853">
        <v>450</v>
      </c>
      <c r="N2853" s="17" t="s">
        <v>437</v>
      </c>
      <c r="O2853">
        <v>5301</v>
      </c>
      <c r="P2853" s="17" t="s">
        <v>438</v>
      </c>
      <c r="Q2853">
        <v>0</v>
      </c>
      <c r="R2853" s="17" t="s">
        <v>439</v>
      </c>
      <c r="S2853" s="17" t="s">
        <v>440</v>
      </c>
      <c r="T2853" s="17" t="s">
        <v>438</v>
      </c>
      <c r="U2853">
        <v>83</v>
      </c>
      <c r="V2853">
        <v>2022</v>
      </c>
      <c r="W2853" s="17" t="s">
        <v>6506</v>
      </c>
      <c r="X2853" s="17" t="s">
        <v>465</v>
      </c>
      <c r="Y2853">
        <v>1</v>
      </c>
      <c r="Z2853" s="17" t="s">
        <v>443</v>
      </c>
      <c r="AA2853" s="17" t="s">
        <v>443</v>
      </c>
      <c r="AB2853" s="17" t="s">
        <v>444</v>
      </c>
      <c r="AC2853">
        <v>0</v>
      </c>
      <c r="AD2853">
        <v>0</v>
      </c>
      <c r="AE2853">
        <v>0</v>
      </c>
      <c r="AF2853">
        <v>2022</v>
      </c>
      <c r="AG2853" s="1">
        <v>44562</v>
      </c>
      <c r="AH2853" s="1">
        <v>44773</v>
      </c>
      <c r="AI2853" s="1">
        <v>44785</v>
      </c>
      <c r="AJ2853" s="17" t="s">
        <v>34</v>
      </c>
      <c r="AK2853" s="17" t="s">
        <v>35</v>
      </c>
      <c r="AL2853" s="17" t="s">
        <v>10388</v>
      </c>
      <c r="AM2853" s="17">
        <f>MONTH(EMPENHO[[#This Row],[data_empenho]])</f>
        <v>4</v>
      </c>
    </row>
    <row r="2854" spans="1:39" x14ac:dyDescent="0.25">
      <c r="A2854">
        <v>8</v>
      </c>
      <c r="B2854">
        <v>801</v>
      </c>
      <c r="C2854">
        <v>10</v>
      </c>
      <c r="D2854">
        <v>305</v>
      </c>
      <c r="E2854">
        <v>7</v>
      </c>
      <c r="F2854">
        <v>0</v>
      </c>
      <c r="G2854">
        <v>2104</v>
      </c>
      <c r="H2854" s="17" t="s">
        <v>1173</v>
      </c>
      <c r="I2854">
        <v>40</v>
      </c>
      <c r="J2854">
        <v>0</v>
      </c>
      <c r="K2854" s="17" t="s">
        <v>6507</v>
      </c>
      <c r="L2854" s="1">
        <v>44677</v>
      </c>
      <c r="M2854">
        <v>1698.74</v>
      </c>
      <c r="N2854" s="17" t="s">
        <v>437</v>
      </c>
      <c r="O2854">
        <v>213</v>
      </c>
      <c r="P2854" s="17" t="s">
        <v>438</v>
      </c>
      <c r="Q2854">
        <v>0</v>
      </c>
      <c r="R2854" s="17" t="s">
        <v>439</v>
      </c>
      <c r="S2854" s="17" t="s">
        <v>440</v>
      </c>
      <c r="T2854" s="17" t="s">
        <v>438</v>
      </c>
      <c r="U2854">
        <v>0</v>
      </c>
      <c r="V2854">
        <v>0</v>
      </c>
      <c r="W2854" s="17" t="s">
        <v>6508</v>
      </c>
      <c r="X2854" s="17" t="s">
        <v>442</v>
      </c>
      <c r="Y2854">
        <v>0</v>
      </c>
      <c r="Z2854" s="17" t="s">
        <v>486</v>
      </c>
      <c r="AA2854" s="17" t="s">
        <v>443</v>
      </c>
      <c r="AB2854" s="17" t="s">
        <v>444</v>
      </c>
      <c r="AC2854">
        <v>0</v>
      </c>
      <c r="AD2854">
        <v>0</v>
      </c>
      <c r="AE2854">
        <v>0</v>
      </c>
      <c r="AF2854">
        <v>2022</v>
      </c>
      <c r="AG2854" s="1">
        <v>44562</v>
      </c>
      <c r="AH2854" s="1">
        <v>44773</v>
      </c>
      <c r="AI2854" s="1">
        <v>44785</v>
      </c>
      <c r="AJ2854" s="17" t="s">
        <v>34</v>
      </c>
      <c r="AK2854" s="17" t="s">
        <v>35</v>
      </c>
      <c r="AL2854" s="17" t="s">
        <v>10388</v>
      </c>
      <c r="AM2854" s="17">
        <f>MONTH(EMPENHO[[#This Row],[data_empenho]])</f>
        <v>4</v>
      </c>
    </row>
    <row r="2855" spans="1:39" x14ac:dyDescent="0.25">
      <c r="A2855">
        <v>8</v>
      </c>
      <c r="B2855">
        <v>801</v>
      </c>
      <c r="C2855">
        <v>10</v>
      </c>
      <c r="D2855">
        <v>305</v>
      </c>
      <c r="E2855">
        <v>7</v>
      </c>
      <c r="F2855">
        <v>0</v>
      </c>
      <c r="G2855">
        <v>2104</v>
      </c>
      <c r="H2855" s="17" t="s">
        <v>1181</v>
      </c>
      <c r="I2855">
        <v>40</v>
      </c>
      <c r="J2855">
        <v>0</v>
      </c>
      <c r="K2855" s="17" t="s">
        <v>6509</v>
      </c>
      <c r="L2855" s="1">
        <v>44677</v>
      </c>
      <c r="M2855">
        <v>242.4</v>
      </c>
      <c r="N2855" s="17" t="s">
        <v>437</v>
      </c>
      <c r="O2855">
        <v>213</v>
      </c>
      <c r="P2855" s="17" t="s">
        <v>438</v>
      </c>
      <c r="Q2855">
        <v>0</v>
      </c>
      <c r="R2855" s="17" t="s">
        <v>439</v>
      </c>
      <c r="S2855" s="17" t="s">
        <v>440</v>
      </c>
      <c r="T2855" s="17" t="s">
        <v>438</v>
      </c>
      <c r="U2855">
        <v>0</v>
      </c>
      <c r="V2855">
        <v>0</v>
      </c>
      <c r="W2855" s="17" t="s">
        <v>6510</v>
      </c>
      <c r="X2855" s="17" t="s">
        <v>442</v>
      </c>
      <c r="Y2855">
        <v>0</v>
      </c>
      <c r="Z2855" s="17" t="s">
        <v>486</v>
      </c>
      <c r="AA2855" s="17" t="s">
        <v>443</v>
      </c>
      <c r="AB2855" s="17" t="s">
        <v>444</v>
      </c>
      <c r="AC2855">
        <v>0</v>
      </c>
      <c r="AD2855">
        <v>0</v>
      </c>
      <c r="AE2855">
        <v>0</v>
      </c>
      <c r="AF2855">
        <v>2022</v>
      </c>
      <c r="AG2855" s="1">
        <v>44562</v>
      </c>
      <c r="AH2855" s="1">
        <v>44773</v>
      </c>
      <c r="AI2855" s="1">
        <v>44785</v>
      </c>
      <c r="AJ2855" s="17" t="s">
        <v>34</v>
      </c>
      <c r="AK2855" s="17" t="s">
        <v>35</v>
      </c>
      <c r="AL2855" s="17" t="s">
        <v>10388</v>
      </c>
      <c r="AM2855" s="17">
        <f>MONTH(EMPENHO[[#This Row],[data_empenho]])</f>
        <v>4</v>
      </c>
    </row>
    <row r="2856" spans="1:39" x14ac:dyDescent="0.25">
      <c r="A2856">
        <v>8</v>
      </c>
      <c r="B2856">
        <v>801</v>
      </c>
      <c r="C2856">
        <v>10</v>
      </c>
      <c r="D2856">
        <v>301</v>
      </c>
      <c r="E2856">
        <v>6</v>
      </c>
      <c r="F2856">
        <v>0</v>
      </c>
      <c r="G2856">
        <v>2091</v>
      </c>
      <c r="H2856" s="17" t="s">
        <v>1173</v>
      </c>
      <c r="I2856">
        <v>4500</v>
      </c>
      <c r="J2856">
        <v>0</v>
      </c>
      <c r="K2856" s="17" t="s">
        <v>6511</v>
      </c>
      <c r="L2856" s="1">
        <v>44677</v>
      </c>
      <c r="M2856">
        <v>11891.18</v>
      </c>
      <c r="N2856" s="17" t="s">
        <v>437</v>
      </c>
      <c r="O2856">
        <v>213</v>
      </c>
      <c r="P2856" s="17" t="s">
        <v>438</v>
      </c>
      <c r="Q2856">
        <v>0</v>
      </c>
      <c r="R2856" s="17" t="s">
        <v>439</v>
      </c>
      <c r="S2856" s="17" t="s">
        <v>440</v>
      </c>
      <c r="T2856" s="17" t="s">
        <v>438</v>
      </c>
      <c r="U2856">
        <v>0</v>
      </c>
      <c r="V2856">
        <v>0</v>
      </c>
      <c r="W2856" s="17" t="s">
        <v>6512</v>
      </c>
      <c r="X2856" s="17" t="s">
        <v>442</v>
      </c>
      <c r="Y2856">
        <v>0</v>
      </c>
      <c r="Z2856" s="17" t="s">
        <v>486</v>
      </c>
      <c r="AA2856" s="17" t="s">
        <v>443</v>
      </c>
      <c r="AB2856" s="17" t="s">
        <v>444</v>
      </c>
      <c r="AC2856">
        <v>0</v>
      </c>
      <c r="AD2856">
        <v>0</v>
      </c>
      <c r="AE2856">
        <v>0</v>
      </c>
      <c r="AF2856">
        <v>2022</v>
      </c>
      <c r="AG2856" s="1">
        <v>44562</v>
      </c>
      <c r="AH2856" s="1">
        <v>44773</v>
      </c>
      <c r="AI2856" s="1">
        <v>44785</v>
      </c>
      <c r="AJ2856" s="17" t="s">
        <v>34</v>
      </c>
      <c r="AK2856" s="17" t="s">
        <v>35</v>
      </c>
      <c r="AL2856" s="17" t="s">
        <v>10388</v>
      </c>
      <c r="AM2856" s="17">
        <f>MONTH(EMPENHO[[#This Row],[data_empenho]])</f>
        <v>4</v>
      </c>
    </row>
    <row r="2857" spans="1:39" x14ac:dyDescent="0.25">
      <c r="A2857">
        <v>8</v>
      </c>
      <c r="B2857">
        <v>801</v>
      </c>
      <c r="C2857">
        <v>10</v>
      </c>
      <c r="D2857">
        <v>301</v>
      </c>
      <c r="E2857">
        <v>6</v>
      </c>
      <c r="F2857">
        <v>0</v>
      </c>
      <c r="G2857">
        <v>2091</v>
      </c>
      <c r="H2857" s="17" t="s">
        <v>1145</v>
      </c>
      <c r="I2857">
        <v>4500</v>
      </c>
      <c r="J2857">
        <v>0</v>
      </c>
      <c r="K2857" s="17" t="s">
        <v>6513</v>
      </c>
      <c r="L2857" s="1">
        <v>44677</v>
      </c>
      <c r="M2857">
        <v>700</v>
      </c>
      <c r="N2857" s="17" t="s">
        <v>437</v>
      </c>
      <c r="O2857">
        <v>213</v>
      </c>
      <c r="P2857" s="17" t="s">
        <v>438</v>
      </c>
      <c r="Q2857">
        <v>0</v>
      </c>
      <c r="R2857" s="17" t="s">
        <v>439</v>
      </c>
      <c r="S2857" s="17" t="s">
        <v>440</v>
      </c>
      <c r="T2857" s="17" t="s">
        <v>438</v>
      </c>
      <c r="U2857">
        <v>0</v>
      </c>
      <c r="V2857">
        <v>0</v>
      </c>
      <c r="W2857" s="17" t="s">
        <v>6514</v>
      </c>
      <c r="X2857" s="17" t="s">
        <v>442</v>
      </c>
      <c r="Y2857">
        <v>0</v>
      </c>
      <c r="Z2857" s="17" t="s">
        <v>486</v>
      </c>
      <c r="AA2857" s="17" t="s">
        <v>443</v>
      </c>
      <c r="AB2857" s="17" t="s">
        <v>444</v>
      </c>
      <c r="AC2857">
        <v>0</v>
      </c>
      <c r="AD2857">
        <v>0</v>
      </c>
      <c r="AE2857">
        <v>0</v>
      </c>
      <c r="AF2857">
        <v>2022</v>
      </c>
      <c r="AG2857" s="1">
        <v>44562</v>
      </c>
      <c r="AH2857" s="1">
        <v>44773</v>
      </c>
      <c r="AI2857" s="1">
        <v>44785</v>
      </c>
      <c r="AJ2857" s="17" t="s">
        <v>34</v>
      </c>
      <c r="AK2857" s="17" t="s">
        <v>35</v>
      </c>
      <c r="AL2857" s="17" t="s">
        <v>10388</v>
      </c>
      <c r="AM2857" s="17">
        <f>MONTH(EMPENHO[[#This Row],[data_empenho]])</f>
        <v>4</v>
      </c>
    </row>
    <row r="2858" spans="1:39" x14ac:dyDescent="0.25">
      <c r="A2858">
        <v>8</v>
      </c>
      <c r="B2858">
        <v>801</v>
      </c>
      <c r="C2858">
        <v>10</v>
      </c>
      <c r="D2858">
        <v>301</v>
      </c>
      <c r="E2858">
        <v>6</v>
      </c>
      <c r="F2858">
        <v>0</v>
      </c>
      <c r="G2858">
        <v>2091</v>
      </c>
      <c r="H2858" s="17" t="s">
        <v>1181</v>
      </c>
      <c r="I2858">
        <v>4500</v>
      </c>
      <c r="J2858">
        <v>0</v>
      </c>
      <c r="K2858" s="17" t="s">
        <v>6515</v>
      </c>
      <c r="L2858" s="1">
        <v>44677</v>
      </c>
      <c r="M2858">
        <v>2378.25</v>
      </c>
      <c r="N2858" s="17" t="s">
        <v>437</v>
      </c>
      <c r="O2858">
        <v>213</v>
      </c>
      <c r="P2858" s="17" t="s">
        <v>438</v>
      </c>
      <c r="Q2858">
        <v>0</v>
      </c>
      <c r="R2858" s="17" t="s">
        <v>439</v>
      </c>
      <c r="S2858" s="17" t="s">
        <v>440</v>
      </c>
      <c r="T2858" s="17" t="s">
        <v>438</v>
      </c>
      <c r="U2858">
        <v>0</v>
      </c>
      <c r="V2858">
        <v>0</v>
      </c>
      <c r="W2858" s="17" t="s">
        <v>6516</v>
      </c>
      <c r="X2858" s="17" t="s">
        <v>442</v>
      </c>
      <c r="Y2858">
        <v>0</v>
      </c>
      <c r="Z2858" s="17" t="s">
        <v>486</v>
      </c>
      <c r="AA2858" s="17" t="s">
        <v>443</v>
      </c>
      <c r="AB2858" s="17" t="s">
        <v>444</v>
      </c>
      <c r="AC2858">
        <v>0</v>
      </c>
      <c r="AD2858">
        <v>0</v>
      </c>
      <c r="AE2858">
        <v>0</v>
      </c>
      <c r="AF2858">
        <v>2022</v>
      </c>
      <c r="AG2858" s="1">
        <v>44562</v>
      </c>
      <c r="AH2858" s="1">
        <v>44773</v>
      </c>
      <c r="AI2858" s="1">
        <v>44785</v>
      </c>
      <c r="AJ2858" s="17" t="s">
        <v>34</v>
      </c>
      <c r="AK2858" s="17" t="s">
        <v>35</v>
      </c>
      <c r="AL2858" s="17" t="s">
        <v>10388</v>
      </c>
      <c r="AM2858" s="17">
        <f>MONTH(EMPENHO[[#This Row],[data_empenho]])</f>
        <v>4</v>
      </c>
    </row>
    <row r="2859" spans="1:39" x14ac:dyDescent="0.25">
      <c r="A2859">
        <v>8</v>
      </c>
      <c r="B2859">
        <v>801</v>
      </c>
      <c r="C2859">
        <v>10</v>
      </c>
      <c r="D2859">
        <v>301</v>
      </c>
      <c r="E2859">
        <v>6</v>
      </c>
      <c r="F2859">
        <v>0</v>
      </c>
      <c r="G2859">
        <v>2091</v>
      </c>
      <c r="H2859" s="17" t="s">
        <v>1184</v>
      </c>
      <c r="I2859">
        <v>4500</v>
      </c>
      <c r="J2859">
        <v>0</v>
      </c>
      <c r="K2859" s="17" t="s">
        <v>6517</v>
      </c>
      <c r="L2859" s="1">
        <v>44677</v>
      </c>
      <c r="M2859">
        <v>299.79000000000002</v>
      </c>
      <c r="N2859" s="17" t="s">
        <v>437</v>
      </c>
      <c r="O2859">
        <v>213</v>
      </c>
      <c r="P2859" s="17" t="s">
        <v>438</v>
      </c>
      <c r="Q2859">
        <v>0</v>
      </c>
      <c r="R2859" s="17" t="s">
        <v>439</v>
      </c>
      <c r="S2859" s="17" t="s">
        <v>440</v>
      </c>
      <c r="T2859" s="17" t="s">
        <v>438</v>
      </c>
      <c r="U2859">
        <v>0</v>
      </c>
      <c r="V2859">
        <v>0</v>
      </c>
      <c r="W2859" s="17" t="s">
        <v>6518</v>
      </c>
      <c r="X2859" s="17" t="s">
        <v>442</v>
      </c>
      <c r="Y2859">
        <v>0</v>
      </c>
      <c r="Z2859" s="17" t="s">
        <v>486</v>
      </c>
      <c r="AA2859" s="17" t="s">
        <v>443</v>
      </c>
      <c r="AB2859" s="17" t="s">
        <v>444</v>
      </c>
      <c r="AC2859">
        <v>0</v>
      </c>
      <c r="AD2859">
        <v>0</v>
      </c>
      <c r="AE2859">
        <v>0</v>
      </c>
      <c r="AF2859">
        <v>2022</v>
      </c>
      <c r="AG2859" s="1">
        <v>44562</v>
      </c>
      <c r="AH2859" s="1">
        <v>44773</v>
      </c>
      <c r="AI2859" s="1">
        <v>44785</v>
      </c>
      <c r="AJ2859" s="17" t="s">
        <v>34</v>
      </c>
      <c r="AK2859" s="17" t="s">
        <v>35</v>
      </c>
      <c r="AL2859" s="17" t="s">
        <v>10388</v>
      </c>
      <c r="AM2859" s="17">
        <f>MONTH(EMPENHO[[#This Row],[data_empenho]])</f>
        <v>4</v>
      </c>
    </row>
    <row r="2860" spans="1:39" x14ac:dyDescent="0.25">
      <c r="A2860">
        <v>8</v>
      </c>
      <c r="B2860">
        <v>801</v>
      </c>
      <c r="C2860">
        <v>10</v>
      </c>
      <c r="D2860">
        <v>301</v>
      </c>
      <c r="E2860">
        <v>6</v>
      </c>
      <c r="F2860">
        <v>0</v>
      </c>
      <c r="G2860">
        <v>2091</v>
      </c>
      <c r="H2860" s="17" t="s">
        <v>1173</v>
      </c>
      <c r="I2860">
        <v>4500</v>
      </c>
      <c r="J2860">
        <v>0</v>
      </c>
      <c r="K2860" s="17" t="s">
        <v>6519</v>
      </c>
      <c r="L2860" s="1">
        <v>44677</v>
      </c>
      <c r="M2860">
        <v>13589.92</v>
      </c>
      <c r="N2860" s="17" t="s">
        <v>437</v>
      </c>
      <c r="O2860">
        <v>213</v>
      </c>
      <c r="P2860" s="17" t="s">
        <v>438</v>
      </c>
      <c r="Q2860">
        <v>0</v>
      </c>
      <c r="R2860" s="17" t="s">
        <v>439</v>
      </c>
      <c r="S2860" s="17" t="s">
        <v>440</v>
      </c>
      <c r="T2860" s="17" t="s">
        <v>438</v>
      </c>
      <c r="U2860">
        <v>0</v>
      </c>
      <c r="V2860">
        <v>0</v>
      </c>
      <c r="W2860" s="17" t="s">
        <v>6520</v>
      </c>
      <c r="X2860" s="17" t="s">
        <v>442</v>
      </c>
      <c r="Y2860">
        <v>0</v>
      </c>
      <c r="Z2860" s="17" t="s">
        <v>486</v>
      </c>
      <c r="AA2860" s="17" t="s">
        <v>443</v>
      </c>
      <c r="AB2860" s="17" t="s">
        <v>444</v>
      </c>
      <c r="AC2860">
        <v>0</v>
      </c>
      <c r="AD2860">
        <v>0</v>
      </c>
      <c r="AE2860">
        <v>0</v>
      </c>
      <c r="AF2860">
        <v>2022</v>
      </c>
      <c r="AG2860" s="1">
        <v>44562</v>
      </c>
      <c r="AH2860" s="1">
        <v>44773</v>
      </c>
      <c r="AI2860" s="1">
        <v>44785</v>
      </c>
      <c r="AJ2860" s="17" t="s">
        <v>34</v>
      </c>
      <c r="AK2860" s="17" t="s">
        <v>35</v>
      </c>
      <c r="AL2860" s="17" t="s">
        <v>10388</v>
      </c>
      <c r="AM2860" s="17">
        <f>MONTH(EMPENHO[[#This Row],[data_empenho]])</f>
        <v>4</v>
      </c>
    </row>
    <row r="2861" spans="1:39" x14ac:dyDescent="0.25">
      <c r="A2861">
        <v>8</v>
      </c>
      <c r="B2861">
        <v>801</v>
      </c>
      <c r="C2861">
        <v>10</v>
      </c>
      <c r="D2861">
        <v>301</v>
      </c>
      <c r="E2861">
        <v>6</v>
      </c>
      <c r="F2861">
        <v>0</v>
      </c>
      <c r="G2861">
        <v>2091</v>
      </c>
      <c r="H2861" s="17" t="s">
        <v>1145</v>
      </c>
      <c r="I2861">
        <v>4500</v>
      </c>
      <c r="J2861">
        <v>0</v>
      </c>
      <c r="K2861" s="17" t="s">
        <v>6521</v>
      </c>
      <c r="L2861" s="1">
        <v>44677</v>
      </c>
      <c r="M2861">
        <v>800</v>
      </c>
      <c r="N2861" s="17" t="s">
        <v>437</v>
      </c>
      <c r="O2861">
        <v>213</v>
      </c>
      <c r="P2861" s="17" t="s">
        <v>438</v>
      </c>
      <c r="Q2861">
        <v>0</v>
      </c>
      <c r="R2861" s="17" t="s">
        <v>439</v>
      </c>
      <c r="S2861" s="17" t="s">
        <v>440</v>
      </c>
      <c r="T2861" s="17" t="s">
        <v>438</v>
      </c>
      <c r="U2861">
        <v>0</v>
      </c>
      <c r="V2861">
        <v>0</v>
      </c>
      <c r="W2861" s="17" t="s">
        <v>6522</v>
      </c>
      <c r="X2861" s="17" t="s">
        <v>442</v>
      </c>
      <c r="Y2861">
        <v>0</v>
      </c>
      <c r="Z2861" s="17" t="s">
        <v>486</v>
      </c>
      <c r="AA2861" s="17" t="s">
        <v>443</v>
      </c>
      <c r="AB2861" s="17" t="s">
        <v>444</v>
      </c>
      <c r="AC2861">
        <v>0</v>
      </c>
      <c r="AD2861">
        <v>0</v>
      </c>
      <c r="AE2861">
        <v>0</v>
      </c>
      <c r="AF2861">
        <v>2022</v>
      </c>
      <c r="AG2861" s="1">
        <v>44562</v>
      </c>
      <c r="AH2861" s="1">
        <v>44773</v>
      </c>
      <c r="AI2861" s="1">
        <v>44785</v>
      </c>
      <c r="AJ2861" s="17" t="s">
        <v>34</v>
      </c>
      <c r="AK2861" s="17" t="s">
        <v>35</v>
      </c>
      <c r="AL2861" s="17" t="s">
        <v>10388</v>
      </c>
      <c r="AM2861" s="17">
        <f>MONTH(EMPENHO[[#This Row],[data_empenho]])</f>
        <v>4</v>
      </c>
    </row>
    <row r="2862" spans="1:39" x14ac:dyDescent="0.25">
      <c r="A2862">
        <v>8</v>
      </c>
      <c r="B2862">
        <v>801</v>
      </c>
      <c r="C2862">
        <v>10</v>
      </c>
      <c r="D2862">
        <v>301</v>
      </c>
      <c r="E2862">
        <v>6</v>
      </c>
      <c r="F2862">
        <v>0</v>
      </c>
      <c r="G2862">
        <v>2091</v>
      </c>
      <c r="H2862" s="17" t="s">
        <v>1181</v>
      </c>
      <c r="I2862">
        <v>4500</v>
      </c>
      <c r="J2862">
        <v>0</v>
      </c>
      <c r="K2862" s="17" t="s">
        <v>6523</v>
      </c>
      <c r="L2862" s="1">
        <v>44677</v>
      </c>
      <c r="M2862">
        <v>2718</v>
      </c>
      <c r="N2862" s="17" t="s">
        <v>437</v>
      </c>
      <c r="O2862">
        <v>213</v>
      </c>
      <c r="P2862" s="17" t="s">
        <v>438</v>
      </c>
      <c r="Q2862">
        <v>0</v>
      </c>
      <c r="R2862" s="17" t="s">
        <v>439</v>
      </c>
      <c r="S2862" s="17" t="s">
        <v>440</v>
      </c>
      <c r="T2862" s="17" t="s">
        <v>438</v>
      </c>
      <c r="U2862">
        <v>0</v>
      </c>
      <c r="V2862">
        <v>0</v>
      </c>
      <c r="W2862" s="17" t="s">
        <v>6524</v>
      </c>
      <c r="X2862" s="17" t="s">
        <v>442</v>
      </c>
      <c r="Y2862">
        <v>0</v>
      </c>
      <c r="Z2862" s="17" t="s">
        <v>486</v>
      </c>
      <c r="AA2862" s="17" t="s">
        <v>443</v>
      </c>
      <c r="AB2862" s="17" t="s">
        <v>444</v>
      </c>
      <c r="AC2862">
        <v>0</v>
      </c>
      <c r="AD2862">
        <v>0</v>
      </c>
      <c r="AE2862">
        <v>0</v>
      </c>
      <c r="AF2862">
        <v>2022</v>
      </c>
      <c r="AG2862" s="1">
        <v>44562</v>
      </c>
      <c r="AH2862" s="1">
        <v>44773</v>
      </c>
      <c r="AI2862" s="1">
        <v>44785</v>
      </c>
      <c r="AJ2862" s="17" t="s">
        <v>34</v>
      </c>
      <c r="AK2862" s="17" t="s">
        <v>35</v>
      </c>
      <c r="AL2862" s="17" t="s">
        <v>10388</v>
      </c>
      <c r="AM2862" s="17">
        <f>MONTH(EMPENHO[[#This Row],[data_empenho]])</f>
        <v>4</v>
      </c>
    </row>
    <row r="2863" spans="1:39" x14ac:dyDescent="0.25">
      <c r="A2863">
        <v>8</v>
      </c>
      <c r="B2863">
        <v>801</v>
      </c>
      <c r="C2863">
        <v>10</v>
      </c>
      <c r="D2863">
        <v>301</v>
      </c>
      <c r="E2863">
        <v>6</v>
      </c>
      <c r="F2863">
        <v>0</v>
      </c>
      <c r="G2863">
        <v>2091</v>
      </c>
      <c r="H2863" s="17" t="s">
        <v>1184</v>
      </c>
      <c r="I2863">
        <v>4500</v>
      </c>
      <c r="J2863">
        <v>0</v>
      </c>
      <c r="K2863" s="17" t="s">
        <v>6525</v>
      </c>
      <c r="L2863" s="1">
        <v>44677</v>
      </c>
      <c r="M2863">
        <v>99.93</v>
      </c>
      <c r="N2863" s="17" t="s">
        <v>437</v>
      </c>
      <c r="O2863">
        <v>213</v>
      </c>
      <c r="P2863" s="17" t="s">
        <v>438</v>
      </c>
      <c r="Q2863">
        <v>0</v>
      </c>
      <c r="R2863" s="17" t="s">
        <v>439</v>
      </c>
      <c r="S2863" s="17" t="s">
        <v>440</v>
      </c>
      <c r="T2863" s="17" t="s">
        <v>438</v>
      </c>
      <c r="U2863">
        <v>0</v>
      </c>
      <c r="V2863">
        <v>0</v>
      </c>
      <c r="W2863" s="17" t="s">
        <v>6526</v>
      </c>
      <c r="X2863" s="17" t="s">
        <v>442</v>
      </c>
      <c r="Y2863">
        <v>0</v>
      </c>
      <c r="Z2863" s="17" t="s">
        <v>486</v>
      </c>
      <c r="AA2863" s="17" t="s">
        <v>443</v>
      </c>
      <c r="AB2863" s="17" t="s">
        <v>444</v>
      </c>
      <c r="AC2863">
        <v>0</v>
      </c>
      <c r="AD2863">
        <v>0</v>
      </c>
      <c r="AE2863">
        <v>0</v>
      </c>
      <c r="AF2863">
        <v>2022</v>
      </c>
      <c r="AG2863" s="1">
        <v>44562</v>
      </c>
      <c r="AH2863" s="1">
        <v>44773</v>
      </c>
      <c r="AI2863" s="1">
        <v>44785</v>
      </c>
      <c r="AJ2863" s="17" t="s">
        <v>34</v>
      </c>
      <c r="AK2863" s="17" t="s">
        <v>35</v>
      </c>
      <c r="AL2863" s="17" t="s">
        <v>10388</v>
      </c>
      <c r="AM2863" s="17">
        <f>MONTH(EMPENHO[[#This Row],[data_empenho]])</f>
        <v>4</v>
      </c>
    </row>
    <row r="2864" spans="1:39" x14ac:dyDescent="0.25">
      <c r="A2864">
        <v>2</v>
      </c>
      <c r="B2864">
        <v>203</v>
      </c>
      <c r="C2864">
        <v>4</v>
      </c>
      <c r="D2864">
        <v>124</v>
      </c>
      <c r="E2864">
        <v>1</v>
      </c>
      <c r="F2864">
        <v>0</v>
      </c>
      <c r="G2864">
        <v>2082</v>
      </c>
      <c r="H2864" s="17" t="s">
        <v>1173</v>
      </c>
      <c r="I2864">
        <v>1</v>
      </c>
      <c r="J2864">
        <v>0</v>
      </c>
      <c r="K2864" s="17" t="s">
        <v>6527</v>
      </c>
      <c r="L2864" s="1">
        <v>44677</v>
      </c>
      <c r="M2864">
        <v>5854.19</v>
      </c>
      <c r="N2864" s="17" t="s">
        <v>437</v>
      </c>
      <c r="O2864">
        <v>213</v>
      </c>
      <c r="P2864" s="17" t="s">
        <v>438</v>
      </c>
      <c r="Q2864">
        <v>0</v>
      </c>
      <c r="R2864" s="17" t="s">
        <v>439</v>
      </c>
      <c r="S2864" s="17" t="s">
        <v>440</v>
      </c>
      <c r="T2864" s="17" t="s">
        <v>438</v>
      </c>
      <c r="U2864">
        <v>0</v>
      </c>
      <c r="V2864">
        <v>0</v>
      </c>
      <c r="W2864" s="17" t="s">
        <v>6528</v>
      </c>
      <c r="X2864" s="17" t="s">
        <v>442</v>
      </c>
      <c r="Y2864">
        <v>0</v>
      </c>
      <c r="Z2864" s="17" t="s">
        <v>486</v>
      </c>
      <c r="AA2864" s="17" t="s">
        <v>443</v>
      </c>
      <c r="AB2864" s="17" t="s">
        <v>444</v>
      </c>
      <c r="AC2864">
        <v>0</v>
      </c>
      <c r="AD2864">
        <v>0</v>
      </c>
      <c r="AE2864">
        <v>0</v>
      </c>
      <c r="AF2864">
        <v>2022</v>
      </c>
      <c r="AG2864" s="1">
        <v>44562</v>
      </c>
      <c r="AH2864" s="1">
        <v>44773</v>
      </c>
      <c r="AI2864" s="1">
        <v>44785</v>
      </c>
      <c r="AJ2864" s="17" t="s">
        <v>34</v>
      </c>
      <c r="AK2864" s="17" t="s">
        <v>35</v>
      </c>
      <c r="AL2864" s="17" t="s">
        <v>10388</v>
      </c>
      <c r="AM2864" s="17">
        <f>MONTH(EMPENHO[[#This Row],[data_empenho]])</f>
        <v>4</v>
      </c>
    </row>
    <row r="2865" spans="1:39" x14ac:dyDescent="0.25">
      <c r="A2865">
        <v>2</v>
      </c>
      <c r="B2865">
        <v>203</v>
      </c>
      <c r="C2865">
        <v>4</v>
      </c>
      <c r="D2865">
        <v>124</v>
      </c>
      <c r="E2865">
        <v>1</v>
      </c>
      <c r="F2865">
        <v>0</v>
      </c>
      <c r="G2865">
        <v>2082</v>
      </c>
      <c r="H2865" s="17" t="s">
        <v>1145</v>
      </c>
      <c r="I2865">
        <v>1</v>
      </c>
      <c r="J2865">
        <v>0</v>
      </c>
      <c r="K2865" s="17" t="s">
        <v>6529</v>
      </c>
      <c r="L2865" s="1">
        <v>44677</v>
      </c>
      <c r="M2865">
        <v>1039.82</v>
      </c>
      <c r="N2865" s="17" t="s">
        <v>437</v>
      </c>
      <c r="O2865">
        <v>213</v>
      </c>
      <c r="P2865" s="17" t="s">
        <v>438</v>
      </c>
      <c r="Q2865">
        <v>0</v>
      </c>
      <c r="R2865" s="17" t="s">
        <v>439</v>
      </c>
      <c r="S2865" s="17" t="s">
        <v>440</v>
      </c>
      <c r="T2865" s="17" t="s">
        <v>438</v>
      </c>
      <c r="U2865">
        <v>0</v>
      </c>
      <c r="V2865">
        <v>0</v>
      </c>
      <c r="W2865" s="17" t="s">
        <v>6530</v>
      </c>
      <c r="X2865" s="17" t="s">
        <v>442</v>
      </c>
      <c r="Y2865">
        <v>0</v>
      </c>
      <c r="Z2865" s="17" t="s">
        <v>486</v>
      </c>
      <c r="AA2865" s="17" t="s">
        <v>443</v>
      </c>
      <c r="AB2865" s="17" t="s">
        <v>444</v>
      </c>
      <c r="AC2865">
        <v>0</v>
      </c>
      <c r="AD2865">
        <v>0</v>
      </c>
      <c r="AE2865">
        <v>0</v>
      </c>
      <c r="AF2865">
        <v>2022</v>
      </c>
      <c r="AG2865" s="1">
        <v>44562</v>
      </c>
      <c r="AH2865" s="1">
        <v>44773</v>
      </c>
      <c r="AI2865" s="1">
        <v>44785</v>
      </c>
      <c r="AJ2865" s="17" t="s">
        <v>34</v>
      </c>
      <c r="AK2865" s="17" t="s">
        <v>35</v>
      </c>
      <c r="AL2865" s="17" t="s">
        <v>10388</v>
      </c>
      <c r="AM2865" s="17">
        <f>MONTH(EMPENHO[[#This Row],[data_empenho]])</f>
        <v>4</v>
      </c>
    </row>
    <row r="2866" spans="1:39" x14ac:dyDescent="0.25">
      <c r="A2866">
        <v>2</v>
      </c>
      <c r="B2866">
        <v>203</v>
      </c>
      <c r="C2866">
        <v>4</v>
      </c>
      <c r="D2866">
        <v>124</v>
      </c>
      <c r="E2866">
        <v>1</v>
      </c>
      <c r="F2866">
        <v>0</v>
      </c>
      <c r="G2866">
        <v>2082</v>
      </c>
      <c r="H2866" s="17" t="s">
        <v>1176</v>
      </c>
      <c r="I2866">
        <v>1</v>
      </c>
      <c r="J2866">
        <v>0</v>
      </c>
      <c r="K2866" s="17" t="s">
        <v>6531</v>
      </c>
      <c r="L2866" s="1">
        <v>44677</v>
      </c>
      <c r="M2866">
        <v>117.08</v>
      </c>
      <c r="N2866" s="17" t="s">
        <v>437</v>
      </c>
      <c r="O2866">
        <v>213</v>
      </c>
      <c r="P2866" s="17" t="s">
        <v>438</v>
      </c>
      <c r="Q2866">
        <v>0</v>
      </c>
      <c r="R2866" s="17" t="s">
        <v>439</v>
      </c>
      <c r="S2866" s="17" t="s">
        <v>440</v>
      </c>
      <c r="T2866" s="17" t="s">
        <v>438</v>
      </c>
      <c r="U2866">
        <v>0</v>
      </c>
      <c r="V2866">
        <v>0</v>
      </c>
      <c r="W2866" s="17" t="s">
        <v>6532</v>
      </c>
      <c r="X2866" s="17" t="s">
        <v>442</v>
      </c>
      <c r="Y2866">
        <v>0</v>
      </c>
      <c r="Z2866" s="17" t="s">
        <v>486</v>
      </c>
      <c r="AA2866" s="17" t="s">
        <v>443</v>
      </c>
      <c r="AB2866" s="17" t="s">
        <v>444</v>
      </c>
      <c r="AC2866">
        <v>0</v>
      </c>
      <c r="AD2866">
        <v>0</v>
      </c>
      <c r="AE2866">
        <v>0</v>
      </c>
      <c r="AF2866">
        <v>2022</v>
      </c>
      <c r="AG2866" s="1">
        <v>44562</v>
      </c>
      <c r="AH2866" s="1">
        <v>44773</v>
      </c>
      <c r="AI2866" s="1">
        <v>44785</v>
      </c>
      <c r="AJ2866" s="17" t="s">
        <v>34</v>
      </c>
      <c r="AK2866" s="17" t="s">
        <v>35</v>
      </c>
      <c r="AL2866" s="17" t="s">
        <v>10388</v>
      </c>
      <c r="AM2866" s="17">
        <f>MONTH(EMPENHO[[#This Row],[data_empenho]])</f>
        <v>4</v>
      </c>
    </row>
    <row r="2867" spans="1:39" x14ac:dyDescent="0.25">
      <c r="A2867">
        <v>2</v>
      </c>
      <c r="B2867">
        <v>201</v>
      </c>
      <c r="C2867">
        <v>4</v>
      </c>
      <c r="D2867">
        <v>122</v>
      </c>
      <c r="E2867">
        <v>1</v>
      </c>
      <c r="F2867">
        <v>0</v>
      </c>
      <c r="G2867">
        <v>2078</v>
      </c>
      <c r="H2867" s="17" t="s">
        <v>1173</v>
      </c>
      <c r="I2867">
        <v>1</v>
      </c>
      <c r="J2867">
        <v>0</v>
      </c>
      <c r="K2867" s="17" t="s">
        <v>6533</v>
      </c>
      <c r="L2867" s="1">
        <v>44677</v>
      </c>
      <c r="M2867">
        <v>1575.33</v>
      </c>
      <c r="N2867" s="17" t="s">
        <v>437</v>
      </c>
      <c r="O2867">
        <v>213</v>
      </c>
      <c r="P2867" s="17" t="s">
        <v>438</v>
      </c>
      <c r="Q2867">
        <v>0</v>
      </c>
      <c r="R2867" s="17" t="s">
        <v>439</v>
      </c>
      <c r="S2867" s="17" t="s">
        <v>440</v>
      </c>
      <c r="T2867" s="17" t="s">
        <v>438</v>
      </c>
      <c r="U2867">
        <v>0</v>
      </c>
      <c r="V2867">
        <v>0</v>
      </c>
      <c r="W2867" s="17" t="s">
        <v>6534</v>
      </c>
      <c r="X2867" s="17" t="s">
        <v>442</v>
      </c>
      <c r="Y2867">
        <v>0</v>
      </c>
      <c r="Z2867" s="17" t="s">
        <v>486</v>
      </c>
      <c r="AA2867" s="17" t="s">
        <v>443</v>
      </c>
      <c r="AB2867" s="17" t="s">
        <v>444</v>
      </c>
      <c r="AC2867">
        <v>0</v>
      </c>
      <c r="AD2867">
        <v>0</v>
      </c>
      <c r="AE2867">
        <v>0</v>
      </c>
      <c r="AF2867">
        <v>2022</v>
      </c>
      <c r="AG2867" s="1">
        <v>44562</v>
      </c>
      <c r="AH2867" s="1">
        <v>44773</v>
      </c>
      <c r="AI2867" s="1">
        <v>44785</v>
      </c>
      <c r="AJ2867" s="17" t="s">
        <v>34</v>
      </c>
      <c r="AK2867" s="17" t="s">
        <v>35</v>
      </c>
      <c r="AL2867" s="17" t="s">
        <v>10388</v>
      </c>
      <c r="AM2867" s="17">
        <f>MONTH(EMPENHO[[#This Row],[data_empenho]])</f>
        <v>4</v>
      </c>
    </row>
    <row r="2868" spans="1:39" x14ac:dyDescent="0.25">
      <c r="A2868">
        <v>2</v>
      </c>
      <c r="B2868">
        <v>201</v>
      </c>
      <c r="C2868">
        <v>4</v>
      </c>
      <c r="D2868">
        <v>122</v>
      </c>
      <c r="E2868">
        <v>1</v>
      </c>
      <c r="F2868">
        <v>0</v>
      </c>
      <c r="G2868">
        <v>2078</v>
      </c>
      <c r="H2868" s="17" t="s">
        <v>1218</v>
      </c>
      <c r="I2868">
        <v>1</v>
      </c>
      <c r="J2868">
        <v>0</v>
      </c>
      <c r="K2868" s="17" t="s">
        <v>6535</v>
      </c>
      <c r="L2868" s="1">
        <v>44677</v>
      </c>
      <c r="M2868">
        <v>187.17</v>
      </c>
      <c r="N2868" s="17" t="s">
        <v>437</v>
      </c>
      <c r="O2868">
        <v>213</v>
      </c>
      <c r="P2868" s="17" t="s">
        <v>438</v>
      </c>
      <c r="Q2868">
        <v>0</v>
      </c>
      <c r="R2868" s="17" t="s">
        <v>439</v>
      </c>
      <c r="S2868" s="17" t="s">
        <v>440</v>
      </c>
      <c r="T2868" s="17" t="s">
        <v>438</v>
      </c>
      <c r="U2868">
        <v>0</v>
      </c>
      <c r="V2868">
        <v>0</v>
      </c>
      <c r="W2868" s="17" t="s">
        <v>6536</v>
      </c>
      <c r="X2868" s="17" t="s">
        <v>442</v>
      </c>
      <c r="Y2868">
        <v>0</v>
      </c>
      <c r="Z2868" s="17" t="s">
        <v>486</v>
      </c>
      <c r="AA2868" s="17" t="s">
        <v>443</v>
      </c>
      <c r="AB2868" s="17" t="s">
        <v>444</v>
      </c>
      <c r="AC2868">
        <v>0</v>
      </c>
      <c r="AD2868">
        <v>0</v>
      </c>
      <c r="AE2868">
        <v>0</v>
      </c>
      <c r="AF2868">
        <v>2022</v>
      </c>
      <c r="AG2868" s="1">
        <v>44562</v>
      </c>
      <c r="AH2868" s="1">
        <v>44773</v>
      </c>
      <c r="AI2868" s="1">
        <v>44785</v>
      </c>
      <c r="AJ2868" s="17" t="s">
        <v>34</v>
      </c>
      <c r="AK2868" s="17" t="s">
        <v>35</v>
      </c>
      <c r="AL2868" s="17" t="s">
        <v>10388</v>
      </c>
      <c r="AM2868" s="17">
        <f>MONTH(EMPENHO[[#This Row],[data_empenho]])</f>
        <v>4</v>
      </c>
    </row>
    <row r="2869" spans="1:39" x14ac:dyDescent="0.25">
      <c r="A2869">
        <v>2</v>
      </c>
      <c r="B2869">
        <v>201</v>
      </c>
      <c r="C2869">
        <v>4</v>
      </c>
      <c r="D2869">
        <v>122</v>
      </c>
      <c r="E2869">
        <v>1</v>
      </c>
      <c r="F2869">
        <v>0</v>
      </c>
      <c r="G2869">
        <v>2078</v>
      </c>
      <c r="H2869" s="17" t="s">
        <v>1176</v>
      </c>
      <c r="I2869">
        <v>1</v>
      </c>
      <c r="J2869">
        <v>0</v>
      </c>
      <c r="K2869" s="17" t="s">
        <v>6537</v>
      </c>
      <c r="L2869" s="1">
        <v>44677</v>
      </c>
      <c r="M2869">
        <v>15.75</v>
      </c>
      <c r="N2869" s="17" t="s">
        <v>437</v>
      </c>
      <c r="O2869">
        <v>213</v>
      </c>
      <c r="P2869" s="17" t="s">
        <v>438</v>
      </c>
      <c r="Q2869">
        <v>0</v>
      </c>
      <c r="R2869" s="17" t="s">
        <v>439</v>
      </c>
      <c r="S2869" s="17" t="s">
        <v>440</v>
      </c>
      <c r="T2869" s="17" t="s">
        <v>438</v>
      </c>
      <c r="U2869">
        <v>0</v>
      </c>
      <c r="V2869">
        <v>0</v>
      </c>
      <c r="W2869" s="17" t="s">
        <v>6538</v>
      </c>
      <c r="X2869" s="17" t="s">
        <v>442</v>
      </c>
      <c r="Y2869">
        <v>0</v>
      </c>
      <c r="Z2869" s="17" t="s">
        <v>486</v>
      </c>
      <c r="AA2869" s="17" t="s">
        <v>443</v>
      </c>
      <c r="AB2869" s="17" t="s">
        <v>444</v>
      </c>
      <c r="AC2869">
        <v>0</v>
      </c>
      <c r="AD2869">
        <v>0</v>
      </c>
      <c r="AE2869">
        <v>0</v>
      </c>
      <c r="AF2869">
        <v>2022</v>
      </c>
      <c r="AG2869" s="1">
        <v>44562</v>
      </c>
      <c r="AH2869" s="1">
        <v>44773</v>
      </c>
      <c r="AI2869" s="1">
        <v>44785</v>
      </c>
      <c r="AJ2869" s="17" t="s">
        <v>34</v>
      </c>
      <c r="AK2869" s="17" t="s">
        <v>35</v>
      </c>
      <c r="AL2869" s="17" t="s">
        <v>10388</v>
      </c>
      <c r="AM2869" s="17">
        <f>MONTH(EMPENHO[[#This Row],[data_empenho]])</f>
        <v>4</v>
      </c>
    </row>
    <row r="2870" spans="1:39" x14ac:dyDescent="0.25">
      <c r="A2870">
        <v>8</v>
      </c>
      <c r="B2870">
        <v>801</v>
      </c>
      <c r="C2870">
        <v>10</v>
      </c>
      <c r="D2870">
        <v>301</v>
      </c>
      <c r="E2870">
        <v>6</v>
      </c>
      <c r="F2870">
        <v>0</v>
      </c>
      <c r="G2870">
        <v>2105</v>
      </c>
      <c r="H2870" s="17" t="s">
        <v>1213</v>
      </c>
      <c r="I2870">
        <v>40</v>
      </c>
      <c r="J2870">
        <v>0</v>
      </c>
      <c r="K2870" s="17" t="s">
        <v>6539</v>
      </c>
      <c r="L2870" s="1">
        <v>44677</v>
      </c>
      <c r="M2870">
        <v>66.7</v>
      </c>
      <c r="N2870" s="17" t="s">
        <v>437</v>
      </c>
      <c r="O2870">
        <v>213</v>
      </c>
      <c r="P2870" s="17" t="s">
        <v>438</v>
      </c>
      <c r="Q2870">
        <v>0</v>
      </c>
      <c r="R2870" s="17" t="s">
        <v>439</v>
      </c>
      <c r="S2870" s="17" t="s">
        <v>440</v>
      </c>
      <c r="T2870" s="17" t="s">
        <v>438</v>
      </c>
      <c r="U2870">
        <v>0</v>
      </c>
      <c r="V2870">
        <v>0</v>
      </c>
      <c r="W2870" s="17" t="s">
        <v>6540</v>
      </c>
      <c r="X2870" s="17" t="s">
        <v>442</v>
      </c>
      <c r="Y2870">
        <v>0</v>
      </c>
      <c r="Z2870" s="17" t="s">
        <v>486</v>
      </c>
      <c r="AA2870" s="17" t="s">
        <v>443</v>
      </c>
      <c r="AB2870" s="17" t="s">
        <v>444</v>
      </c>
      <c r="AC2870">
        <v>0</v>
      </c>
      <c r="AD2870">
        <v>0</v>
      </c>
      <c r="AE2870">
        <v>0</v>
      </c>
      <c r="AF2870">
        <v>2022</v>
      </c>
      <c r="AG2870" s="1">
        <v>44562</v>
      </c>
      <c r="AH2870" s="1">
        <v>44773</v>
      </c>
      <c r="AI2870" s="1">
        <v>44785</v>
      </c>
      <c r="AJ2870" s="17" t="s">
        <v>34</v>
      </c>
      <c r="AK2870" s="17" t="s">
        <v>35</v>
      </c>
      <c r="AL2870" s="17" t="s">
        <v>10388</v>
      </c>
      <c r="AM2870" s="17">
        <f>MONTH(EMPENHO[[#This Row],[data_empenho]])</f>
        <v>4</v>
      </c>
    </row>
    <row r="2871" spans="1:39" x14ac:dyDescent="0.25">
      <c r="A2871">
        <v>9</v>
      </c>
      <c r="B2871">
        <v>901</v>
      </c>
      <c r="C2871">
        <v>4</v>
      </c>
      <c r="D2871">
        <v>122</v>
      </c>
      <c r="E2871">
        <v>1</v>
      </c>
      <c r="F2871">
        <v>0</v>
      </c>
      <c r="G2871">
        <v>2010</v>
      </c>
      <c r="H2871" s="17" t="s">
        <v>1213</v>
      </c>
      <c r="I2871">
        <v>1</v>
      </c>
      <c r="J2871">
        <v>0</v>
      </c>
      <c r="K2871" s="17" t="s">
        <v>6541</v>
      </c>
      <c r="L2871" s="1">
        <v>44677</v>
      </c>
      <c r="M2871">
        <v>57.79</v>
      </c>
      <c r="N2871" s="17" t="s">
        <v>437</v>
      </c>
      <c r="O2871">
        <v>213</v>
      </c>
      <c r="P2871" s="17" t="s">
        <v>438</v>
      </c>
      <c r="Q2871">
        <v>0</v>
      </c>
      <c r="R2871" s="17" t="s">
        <v>439</v>
      </c>
      <c r="S2871" s="17" t="s">
        <v>440</v>
      </c>
      <c r="T2871" s="17" t="s">
        <v>438</v>
      </c>
      <c r="U2871">
        <v>0</v>
      </c>
      <c r="V2871">
        <v>0</v>
      </c>
      <c r="W2871" s="17" t="s">
        <v>6542</v>
      </c>
      <c r="X2871" s="17" t="s">
        <v>442</v>
      </c>
      <c r="Y2871">
        <v>0</v>
      </c>
      <c r="Z2871" s="17" t="s">
        <v>486</v>
      </c>
      <c r="AA2871" s="17" t="s">
        <v>443</v>
      </c>
      <c r="AB2871" s="17" t="s">
        <v>444</v>
      </c>
      <c r="AC2871">
        <v>0</v>
      </c>
      <c r="AD2871">
        <v>0</v>
      </c>
      <c r="AE2871">
        <v>0</v>
      </c>
      <c r="AF2871">
        <v>2022</v>
      </c>
      <c r="AG2871" s="1">
        <v>44562</v>
      </c>
      <c r="AH2871" s="1">
        <v>44773</v>
      </c>
      <c r="AI2871" s="1">
        <v>44785</v>
      </c>
      <c r="AJ2871" s="17" t="s">
        <v>34</v>
      </c>
      <c r="AK2871" s="17" t="s">
        <v>35</v>
      </c>
      <c r="AL2871" s="17" t="s">
        <v>10388</v>
      </c>
      <c r="AM2871" s="17">
        <f>MONTH(EMPENHO[[#This Row],[data_empenho]])</f>
        <v>4</v>
      </c>
    </row>
    <row r="2872" spans="1:39" x14ac:dyDescent="0.25">
      <c r="A2872">
        <v>3</v>
      </c>
      <c r="B2872">
        <v>301</v>
      </c>
      <c r="C2872">
        <v>4</v>
      </c>
      <c r="D2872">
        <v>122</v>
      </c>
      <c r="E2872">
        <v>1</v>
      </c>
      <c r="F2872">
        <v>0</v>
      </c>
      <c r="G2872">
        <v>2067</v>
      </c>
      <c r="H2872" s="17" t="s">
        <v>1173</v>
      </c>
      <c r="I2872">
        <v>1</v>
      </c>
      <c r="J2872">
        <v>0</v>
      </c>
      <c r="K2872" s="17" t="s">
        <v>6543</v>
      </c>
      <c r="L2872" s="1">
        <v>44677</v>
      </c>
      <c r="M2872">
        <v>4211.26</v>
      </c>
      <c r="N2872" s="17" t="s">
        <v>437</v>
      </c>
      <c r="O2872">
        <v>213</v>
      </c>
      <c r="P2872" s="17" t="s">
        <v>438</v>
      </c>
      <c r="Q2872">
        <v>0</v>
      </c>
      <c r="R2872" s="17" t="s">
        <v>439</v>
      </c>
      <c r="S2872" s="17" t="s">
        <v>440</v>
      </c>
      <c r="T2872" s="17" t="s">
        <v>438</v>
      </c>
      <c r="U2872">
        <v>0</v>
      </c>
      <c r="V2872">
        <v>0</v>
      </c>
      <c r="W2872" s="17" t="s">
        <v>6544</v>
      </c>
      <c r="X2872" s="17" t="s">
        <v>442</v>
      </c>
      <c r="Y2872">
        <v>0</v>
      </c>
      <c r="Z2872" s="17" t="s">
        <v>486</v>
      </c>
      <c r="AA2872" s="17" t="s">
        <v>443</v>
      </c>
      <c r="AB2872" s="17" t="s">
        <v>444</v>
      </c>
      <c r="AC2872">
        <v>0</v>
      </c>
      <c r="AD2872">
        <v>0</v>
      </c>
      <c r="AE2872">
        <v>0</v>
      </c>
      <c r="AF2872">
        <v>2022</v>
      </c>
      <c r="AG2872" s="1">
        <v>44562</v>
      </c>
      <c r="AH2872" s="1">
        <v>44773</v>
      </c>
      <c r="AI2872" s="1">
        <v>44785</v>
      </c>
      <c r="AJ2872" s="17" t="s">
        <v>34</v>
      </c>
      <c r="AK2872" s="17" t="s">
        <v>35</v>
      </c>
      <c r="AL2872" s="17" t="s">
        <v>10388</v>
      </c>
      <c r="AM2872" s="17">
        <f>MONTH(EMPENHO[[#This Row],[data_empenho]])</f>
        <v>4</v>
      </c>
    </row>
    <row r="2873" spans="1:39" x14ac:dyDescent="0.25">
      <c r="A2873">
        <v>3</v>
      </c>
      <c r="B2873">
        <v>301</v>
      </c>
      <c r="C2873">
        <v>4</v>
      </c>
      <c r="D2873">
        <v>122</v>
      </c>
      <c r="E2873">
        <v>1</v>
      </c>
      <c r="F2873">
        <v>0</v>
      </c>
      <c r="G2873">
        <v>2067</v>
      </c>
      <c r="H2873" s="17" t="s">
        <v>1181</v>
      </c>
      <c r="I2873">
        <v>1</v>
      </c>
      <c r="J2873">
        <v>0</v>
      </c>
      <c r="K2873" s="17" t="s">
        <v>6545</v>
      </c>
      <c r="L2873" s="1">
        <v>44677</v>
      </c>
      <c r="M2873">
        <v>1225.95</v>
      </c>
      <c r="N2873" s="17" t="s">
        <v>437</v>
      </c>
      <c r="O2873">
        <v>213</v>
      </c>
      <c r="P2873" s="17" t="s">
        <v>438</v>
      </c>
      <c r="Q2873">
        <v>0</v>
      </c>
      <c r="R2873" s="17" t="s">
        <v>439</v>
      </c>
      <c r="S2873" s="17" t="s">
        <v>440</v>
      </c>
      <c r="T2873" s="17" t="s">
        <v>438</v>
      </c>
      <c r="U2873">
        <v>0</v>
      </c>
      <c r="V2873">
        <v>0</v>
      </c>
      <c r="W2873" s="17" t="s">
        <v>6546</v>
      </c>
      <c r="X2873" s="17" t="s">
        <v>442</v>
      </c>
      <c r="Y2873">
        <v>0</v>
      </c>
      <c r="Z2873" s="17" t="s">
        <v>486</v>
      </c>
      <c r="AA2873" s="17" t="s">
        <v>443</v>
      </c>
      <c r="AB2873" s="17" t="s">
        <v>444</v>
      </c>
      <c r="AC2873">
        <v>0</v>
      </c>
      <c r="AD2873">
        <v>0</v>
      </c>
      <c r="AE2873">
        <v>0</v>
      </c>
      <c r="AF2873">
        <v>2022</v>
      </c>
      <c r="AG2873" s="1">
        <v>44562</v>
      </c>
      <c r="AH2873" s="1">
        <v>44773</v>
      </c>
      <c r="AI2873" s="1">
        <v>44785</v>
      </c>
      <c r="AJ2873" s="17" t="s">
        <v>34</v>
      </c>
      <c r="AK2873" s="17" t="s">
        <v>35</v>
      </c>
      <c r="AL2873" s="17" t="s">
        <v>10388</v>
      </c>
      <c r="AM2873" s="17">
        <f>MONTH(EMPENHO[[#This Row],[data_empenho]])</f>
        <v>4</v>
      </c>
    </row>
    <row r="2874" spans="1:39" x14ac:dyDescent="0.25">
      <c r="A2874">
        <v>3</v>
      </c>
      <c r="B2874">
        <v>301</v>
      </c>
      <c r="C2874">
        <v>4</v>
      </c>
      <c r="D2874">
        <v>122</v>
      </c>
      <c r="E2874">
        <v>1</v>
      </c>
      <c r="F2874">
        <v>0</v>
      </c>
      <c r="G2874">
        <v>2067</v>
      </c>
      <c r="H2874" s="17" t="s">
        <v>1176</v>
      </c>
      <c r="I2874">
        <v>1</v>
      </c>
      <c r="J2874">
        <v>0</v>
      </c>
      <c r="K2874" s="17" t="s">
        <v>6547</v>
      </c>
      <c r="L2874" s="1">
        <v>44677</v>
      </c>
      <c r="M2874">
        <v>204.42</v>
      </c>
      <c r="N2874" s="17" t="s">
        <v>437</v>
      </c>
      <c r="O2874">
        <v>213</v>
      </c>
      <c r="P2874" s="17" t="s">
        <v>438</v>
      </c>
      <c r="Q2874">
        <v>0</v>
      </c>
      <c r="R2874" s="17" t="s">
        <v>439</v>
      </c>
      <c r="S2874" s="17" t="s">
        <v>440</v>
      </c>
      <c r="T2874" s="17" t="s">
        <v>438</v>
      </c>
      <c r="U2874">
        <v>0</v>
      </c>
      <c r="V2874">
        <v>0</v>
      </c>
      <c r="W2874" s="17" t="s">
        <v>6548</v>
      </c>
      <c r="X2874" s="17" t="s">
        <v>442</v>
      </c>
      <c r="Y2874">
        <v>0</v>
      </c>
      <c r="Z2874" s="17" t="s">
        <v>486</v>
      </c>
      <c r="AA2874" s="17" t="s">
        <v>443</v>
      </c>
      <c r="AB2874" s="17" t="s">
        <v>444</v>
      </c>
      <c r="AC2874">
        <v>0</v>
      </c>
      <c r="AD2874">
        <v>0</v>
      </c>
      <c r="AE2874">
        <v>0</v>
      </c>
      <c r="AF2874">
        <v>2022</v>
      </c>
      <c r="AG2874" s="1">
        <v>44562</v>
      </c>
      <c r="AH2874" s="1">
        <v>44773</v>
      </c>
      <c r="AI2874" s="1">
        <v>44785</v>
      </c>
      <c r="AJ2874" s="17" t="s">
        <v>34</v>
      </c>
      <c r="AK2874" s="17" t="s">
        <v>35</v>
      </c>
      <c r="AL2874" s="17" t="s">
        <v>10388</v>
      </c>
      <c r="AM2874" s="17">
        <f>MONTH(EMPENHO[[#This Row],[data_empenho]])</f>
        <v>4</v>
      </c>
    </row>
    <row r="2875" spans="1:39" x14ac:dyDescent="0.25">
      <c r="A2875">
        <v>3</v>
      </c>
      <c r="B2875">
        <v>301</v>
      </c>
      <c r="C2875">
        <v>4</v>
      </c>
      <c r="D2875">
        <v>122</v>
      </c>
      <c r="E2875">
        <v>1</v>
      </c>
      <c r="F2875">
        <v>0</v>
      </c>
      <c r="G2875">
        <v>2068</v>
      </c>
      <c r="H2875" s="17" t="s">
        <v>1173</v>
      </c>
      <c r="I2875">
        <v>1</v>
      </c>
      <c r="J2875">
        <v>0</v>
      </c>
      <c r="K2875" s="17" t="s">
        <v>6549</v>
      </c>
      <c r="L2875" s="1">
        <v>44677</v>
      </c>
      <c r="M2875">
        <v>19697.650000000001</v>
      </c>
      <c r="N2875" s="17" t="s">
        <v>437</v>
      </c>
      <c r="O2875">
        <v>213</v>
      </c>
      <c r="P2875" s="17" t="s">
        <v>438</v>
      </c>
      <c r="Q2875">
        <v>0</v>
      </c>
      <c r="R2875" s="17" t="s">
        <v>439</v>
      </c>
      <c r="S2875" s="17" t="s">
        <v>440</v>
      </c>
      <c r="T2875" s="17" t="s">
        <v>438</v>
      </c>
      <c r="U2875">
        <v>0</v>
      </c>
      <c r="V2875">
        <v>0</v>
      </c>
      <c r="W2875" s="17" t="s">
        <v>6550</v>
      </c>
      <c r="X2875" s="17" t="s">
        <v>442</v>
      </c>
      <c r="Y2875">
        <v>0</v>
      </c>
      <c r="Z2875" s="17" t="s">
        <v>486</v>
      </c>
      <c r="AA2875" s="17" t="s">
        <v>443</v>
      </c>
      <c r="AB2875" s="17" t="s">
        <v>444</v>
      </c>
      <c r="AC2875">
        <v>0</v>
      </c>
      <c r="AD2875">
        <v>0</v>
      </c>
      <c r="AE2875">
        <v>0</v>
      </c>
      <c r="AF2875">
        <v>2022</v>
      </c>
      <c r="AG2875" s="1">
        <v>44562</v>
      </c>
      <c r="AH2875" s="1">
        <v>44773</v>
      </c>
      <c r="AI2875" s="1">
        <v>44785</v>
      </c>
      <c r="AJ2875" s="17" t="s">
        <v>34</v>
      </c>
      <c r="AK2875" s="17" t="s">
        <v>35</v>
      </c>
      <c r="AL2875" s="17" t="s">
        <v>10388</v>
      </c>
      <c r="AM2875" s="17">
        <f>MONTH(EMPENHO[[#This Row],[data_empenho]])</f>
        <v>4</v>
      </c>
    </row>
    <row r="2876" spans="1:39" x14ac:dyDescent="0.25">
      <c r="A2876">
        <v>3</v>
      </c>
      <c r="B2876">
        <v>301</v>
      </c>
      <c r="C2876">
        <v>4</v>
      </c>
      <c r="D2876">
        <v>122</v>
      </c>
      <c r="E2876">
        <v>1</v>
      </c>
      <c r="F2876">
        <v>0</v>
      </c>
      <c r="G2876">
        <v>2068</v>
      </c>
      <c r="H2876" s="17" t="s">
        <v>1184</v>
      </c>
      <c r="I2876">
        <v>1</v>
      </c>
      <c r="J2876">
        <v>0</v>
      </c>
      <c r="K2876" s="17" t="s">
        <v>6551</v>
      </c>
      <c r="L2876" s="1">
        <v>44677</v>
      </c>
      <c r="M2876">
        <v>654.82000000000005</v>
      </c>
      <c r="N2876" s="17" t="s">
        <v>437</v>
      </c>
      <c r="O2876">
        <v>213</v>
      </c>
      <c r="P2876" s="17" t="s">
        <v>438</v>
      </c>
      <c r="Q2876">
        <v>0</v>
      </c>
      <c r="R2876" s="17" t="s">
        <v>439</v>
      </c>
      <c r="S2876" s="17" t="s">
        <v>440</v>
      </c>
      <c r="T2876" s="17" t="s">
        <v>438</v>
      </c>
      <c r="U2876">
        <v>0</v>
      </c>
      <c r="V2876">
        <v>0</v>
      </c>
      <c r="W2876" s="17" t="s">
        <v>6552</v>
      </c>
      <c r="X2876" s="17" t="s">
        <v>442</v>
      </c>
      <c r="Y2876">
        <v>0</v>
      </c>
      <c r="Z2876" s="17" t="s">
        <v>486</v>
      </c>
      <c r="AA2876" s="17" t="s">
        <v>443</v>
      </c>
      <c r="AB2876" s="17" t="s">
        <v>444</v>
      </c>
      <c r="AC2876">
        <v>0</v>
      </c>
      <c r="AD2876">
        <v>0</v>
      </c>
      <c r="AE2876">
        <v>0</v>
      </c>
      <c r="AF2876">
        <v>2022</v>
      </c>
      <c r="AG2876" s="1">
        <v>44562</v>
      </c>
      <c r="AH2876" s="1">
        <v>44773</v>
      </c>
      <c r="AI2876" s="1">
        <v>44785</v>
      </c>
      <c r="AJ2876" s="17" t="s">
        <v>34</v>
      </c>
      <c r="AK2876" s="17" t="s">
        <v>35</v>
      </c>
      <c r="AL2876" s="17" t="s">
        <v>10388</v>
      </c>
      <c r="AM2876" s="17">
        <f>MONTH(EMPENHO[[#This Row],[data_empenho]])</f>
        <v>4</v>
      </c>
    </row>
    <row r="2877" spans="1:39" x14ac:dyDescent="0.25">
      <c r="A2877">
        <v>3</v>
      </c>
      <c r="B2877">
        <v>301</v>
      </c>
      <c r="C2877">
        <v>4</v>
      </c>
      <c r="D2877">
        <v>122</v>
      </c>
      <c r="E2877">
        <v>1</v>
      </c>
      <c r="F2877">
        <v>0</v>
      </c>
      <c r="G2877">
        <v>2068</v>
      </c>
      <c r="H2877" s="17" t="s">
        <v>1176</v>
      </c>
      <c r="I2877">
        <v>1</v>
      </c>
      <c r="J2877">
        <v>0</v>
      </c>
      <c r="K2877" s="17" t="s">
        <v>6553</v>
      </c>
      <c r="L2877" s="1">
        <v>44677</v>
      </c>
      <c r="M2877">
        <v>1124.78</v>
      </c>
      <c r="N2877" s="17" t="s">
        <v>437</v>
      </c>
      <c r="O2877">
        <v>213</v>
      </c>
      <c r="P2877" s="17" t="s">
        <v>438</v>
      </c>
      <c r="Q2877">
        <v>0</v>
      </c>
      <c r="R2877" s="17" t="s">
        <v>439</v>
      </c>
      <c r="S2877" s="17" t="s">
        <v>440</v>
      </c>
      <c r="T2877" s="17" t="s">
        <v>438</v>
      </c>
      <c r="U2877">
        <v>0</v>
      </c>
      <c r="V2877">
        <v>0</v>
      </c>
      <c r="W2877" s="17" t="s">
        <v>6554</v>
      </c>
      <c r="X2877" s="17" t="s">
        <v>442</v>
      </c>
      <c r="Y2877">
        <v>0</v>
      </c>
      <c r="Z2877" s="17" t="s">
        <v>486</v>
      </c>
      <c r="AA2877" s="17" t="s">
        <v>443</v>
      </c>
      <c r="AB2877" s="17" t="s">
        <v>444</v>
      </c>
      <c r="AC2877">
        <v>0</v>
      </c>
      <c r="AD2877">
        <v>0</v>
      </c>
      <c r="AE2877">
        <v>0</v>
      </c>
      <c r="AF2877">
        <v>2022</v>
      </c>
      <c r="AG2877" s="1">
        <v>44562</v>
      </c>
      <c r="AH2877" s="1">
        <v>44773</v>
      </c>
      <c r="AI2877" s="1">
        <v>44785</v>
      </c>
      <c r="AJ2877" s="17" t="s">
        <v>34</v>
      </c>
      <c r="AK2877" s="17" t="s">
        <v>35</v>
      </c>
      <c r="AL2877" s="17" t="s">
        <v>10388</v>
      </c>
      <c r="AM2877" s="17">
        <f>MONTH(EMPENHO[[#This Row],[data_empenho]])</f>
        <v>4</v>
      </c>
    </row>
    <row r="2878" spans="1:39" x14ac:dyDescent="0.25">
      <c r="A2878">
        <v>3</v>
      </c>
      <c r="B2878">
        <v>301</v>
      </c>
      <c r="C2878">
        <v>4</v>
      </c>
      <c r="D2878">
        <v>122</v>
      </c>
      <c r="E2878">
        <v>1</v>
      </c>
      <c r="F2878">
        <v>0</v>
      </c>
      <c r="G2878">
        <v>2068</v>
      </c>
      <c r="H2878" s="17" t="s">
        <v>1145</v>
      </c>
      <c r="I2878">
        <v>1</v>
      </c>
      <c r="J2878">
        <v>0</v>
      </c>
      <c r="K2878" s="17" t="s">
        <v>6555</v>
      </c>
      <c r="L2878" s="1">
        <v>44677</v>
      </c>
      <c r="M2878">
        <v>3119.46</v>
      </c>
      <c r="N2878" s="17" t="s">
        <v>437</v>
      </c>
      <c r="O2878">
        <v>213</v>
      </c>
      <c r="P2878" s="17" t="s">
        <v>438</v>
      </c>
      <c r="Q2878">
        <v>0</v>
      </c>
      <c r="R2878" s="17" t="s">
        <v>439</v>
      </c>
      <c r="S2878" s="17" t="s">
        <v>440</v>
      </c>
      <c r="T2878" s="17" t="s">
        <v>438</v>
      </c>
      <c r="U2878">
        <v>0</v>
      </c>
      <c r="V2878">
        <v>0</v>
      </c>
      <c r="W2878" s="17" t="s">
        <v>6556</v>
      </c>
      <c r="X2878" s="17" t="s">
        <v>442</v>
      </c>
      <c r="Y2878">
        <v>0</v>
      </c>
      <c r="Z2878" s="17" t="s">
        <v>486</v>
      </c>
      <c r="AA2878" s="17" t="s">
        <v>443</v>
      </c>
      <c r="AB2878" s="17" t="s">
        <v>444</v>
      </c>
      <c r="AC2878">
        <v>0</v>
      </c>
      <c r="AD2878">
        <v>0</v>
      </c>
      <c r="AE2878">
        <v>0</v>
      </c>
      <c r="AF2878">
        <v>2022</v>
      </c>
      <c r="AG2878" s="1">
        <v>44562</v>
      </c>
      <c r="AH2878" s="1">
        <v>44773</v>
      </c>
      <c r="AI2878" s="1">
        <v>44785</v>
      </c>
      <c r="AJ2878" s="17" t="s">
        <v>34</v>
      </c>
      <c r="AK2878" s="17" t="s">
        <v>35</v>
      </c>
      <c r="AL2878" s="17" t="s">
        <v>10388</v>
      </c>
      <c r="AM2878" s="17">
        <f>MONTH(EMPENHO[[#This Row],[data_empenho]])</f>
        <v>4</v>
      </c>
    </row>
    <row r="2879" spans="1:39" x14ac:dyDescent="0.25">
      <c r="A2879">
        <v>3</v>
      </c>
      <c r="B2879">
        <v>301</v>
      </c>
      <c r="C2879">
        <v>4</v>
      </c>
      <c r="D2879">
        <v>122</v>
      </c>
      <c r="E2879">
        <v>1</v>
      </c>
      <c r="F2879">
        <v>0</v>
      </c>
      <c r="G2879">
        <v>2068</v>
      </c>
      <c r="H2879" s="17" t="s">
        <v>1145</v>
      </c>
      <c r="I2879">
        <v>1</v>
      </c>
      <c r="J2879">
        <v>0</v>
      </c>
      <c r="K2879" s="17" t="s">
        <v>6557</v>
      </c>
      <c r="L2879" s="1">
        <v>44677</v>
      </c>
      <c r="M2879">
        <v>2079.64</v>
      </c>
      <c r="N2879" s="17" t="s">
        <v>437</v>
      </c>
      <c r="O2879">
        <v>213</v>
      </c>
      <c r="P2879" s="17" t="s">
        <v>438</v>
      </c>
      <c r="Q2879">
        <v>0</v>
      </c>
      <c r="R2879" s="17" t="s">
        <v>439</v>
      </c>
      <c r="S2879" s="17" t="s">
        <v>440</v>
      </c>
      <c r="T2879" s="17" t="s">
        <v>438</v>
      </c>
      <c r="U2879">
        <v>0</v>
      </c>
      <c r="V2879">
        <v>0</v>
      </c>
      <c r="W2879" s="17" t="s">
        <v>6558</v>
      </c>
      <c r="X2879" s="17" t="s">
        <v>442</v>
      </c>
      <c r="Y2879">
        <v>0</v>
      </c>
      <c r="Z2879" s="17" t="s">
        <v>486</v>
      </c>
      <c r="AA2879" s="17" t="s">
        <v>443</v>
      </c>
      <c r="AB2879" s="17" t="s">
        <v>444</v>
      </c>
      <c r="AC2879">
        <v>0</v>
      </c>
      <c r="AD2879">
        <v>0</v>
      </c>
      <c r="AE2879">
        <v>0</v>
      </c>
      <c r="AF2879">
        <v>2022</v>
      </c>
      <c r="AG2879" s="1">
        <v>44562</v>
      </c>
      <c r="AH2879" s="1">
        <v>44773</v>
      </c>
      <c r="AI2879" s="1">
        <v>44785</v>
      </c>
      <c r="AJ2879" s="17" t="s">
        <v>34</v>
      </c>
      <c r="AK2879" s="17" t="s">
        <v>35</v>
      </c>
      <c r="AL2879" s="17" t="s">
        <v>10388</v>
      </c>
      <c r="AM2879" s="17">
        <f>MONTH(EMPENHO[[#This Row],[data_empenho]])</f>
        <v>4</v>
      </c>
    </row>
    <row r="2880" spans="1:39" x14ac:dyDescent="0.25">
      <c r="A2880">
        <v>2</v>
      </c>
      <c r="B2880">
        <v>201</v>
      </c>
      <c r="C2880">
        <v>4</v>
      </c>
      <c r="D2880">
        <v>122</v>
      </c>
      <c r="E2880">
        <v>1</v>
      </c>
      <c r="F2880">
        <v>0</v>
      </c>
      <c r="G2880">
        <v>2078</v>
      </c>
      <c r="H2880" s="17" t="s">
        <v>1145</v>
      </c>
      <c r="I2880">
        <v>1</v>
      </c>
      <c r="J2880">
        <v>0</v>
      </c>
      <c r="K2880" s="17" t="s">
        <v>6559</v>
      </c>
      <c r="L2880" s="1">
        <v>44677</v>
      </c>
      <c r="M2880">
        <v>2079.64</v>
      </c>
      <c r="N2880" s="17" t="s">
        <v>437</v>
      </c>
      <c r="O2880">
        <v>213</v>
      </c>
      <c r="P2880" s="17" t="s">
        <v>438</v>
      </c>
      <c r="Q2880">
        <v>0</v>
      </c>
      <c r="R2880" s="17" t="s">
        <v>439</v>
      </c>
      <c r="S2880" s="17" t="s">
        <v>440</v>
      </c>
      <c r="T2880" s="17" t="s">
        <v>438</v>
      </c>
      <c r="U2880">
        <v>0</v>
      </c>
      <c r="V2880">
        <v>0</v>
      </c>
      <c r="W2880" s="17" t="s">
        <v>6560</v>
      </c>
      <c r="X2880" s="17" t="s">
        <v>442</v>
      </c>
      <c r="Y2880">
        <v>0</v>
      </c>
      <c r="Z2880" s="17" t="s">
        <v>486</v>
      </c>
      <c r="AA2880" s="17" t="s">
        <v>443</v>
      </c>
      <c r="AB2880" s="17" t="s">
        <v>444</v>
      </c>
      <c r="AC2880">
        <v>0</v>
      </c>
      <c r="AD2880">
        <v>0</v>
      </c>
      <c r="AE2880">
        <v>0</v>
      </c>
      <c r="AF2880">
        <v>2022</v>
      </c>
      <c r="AG2880" s="1">
        <v>44562</v>
      </c>
      <c r="AH2880" s="1">
        <v>44773</v>
      </c>
      <c r="AI2880" s="1">
        <v>44785</v>
      </c>
      <c r="AJ2880" s="17" t="s">
        <v>34</v>
      </c>
      <c r="AK2880" s="17" t="s">
        <v>35</v>
      </c>
      <c r="AL2880" s="17" t="s">
        <v>10388</v>
      </c>
      <c r="AM2880" s="17">
        <f>MONTH(EMPENHO[[#This Row],[data_empenho]])</f>
        <v>4</v>
      </c>
    </row>
    <row r="2881" spans="1:39" x14ac:dyDescent="0.25">
      <c r="A2881">
        <v>4</v>
      </c>
      <c r="B2881">
        <v>401</v>
      </c>
      <c r="C2881">
        <v>4</v>
      </c>
      <c r="D2881">
        <v>123</v>
      </c>
      <c r="E2881">
        <v>1</v>
      </c>
      <c r="F2881">
        <v>0</v>
      </c>
      <c r="G2881">
        <v>2075</v>
      </c>
      <c r="H2881" s="17" t="s">
        <v>1173</v>
      </c>
      <c r="I2881">
        <v>1</v>
      </c>
      <c r="J2881">
        <v>0</v>
      </c>
      <c r="K2881" s="17" t="s">
        <v>6561</v>
      </c>
      <c r="L2881" s="1">
        <v>44677</v>
      </c>
      <c r="M2881">
        <v>27929.55</v>
      </c>
      <c r="N2881" s="17" t="s">
        <v>437</v>
      </c>
      <c r="O2881">
        <v>213</v>
      </c>
      <c r="P2881" s="17" t="s">
        <v>438</v>
      </c>
      <c r="Q2881">
        <v>0</v>
      </c>
      <c r="R2881" s="17" t="s">
        <v>439</v>
      </c>
      <c r="S2881" s="17" t="s">
        <v>440</v>
      </c>
      <c r="T2881" s="17" t="s">
        <v>438</v>
      </c>
      <c r="U2881">
        <v>0</v>
      </c>
      <c r="V2881">
        <v>0</v>
      </c>
      <c r="W2881" s="17" t="s">
        <v>6562</v>
      </c>
      <c r="X2881" s="17" t="s">
        <v>442</v>
      </c>
      <c r="Y2881">
        <v>0</v>
      </c>
      <c r="Z2881" s="17" t="s">
        <v>486</v>
      </c>
      <c r="AA2881" s="17" t="s">
        <v>443</v>
      </c>
      <c r="AB2881" s="17" t="s">
        <v>444</v>
      </c>
      <c r="AC2881">
        <v>0</v>
      </c>
      <c r="AD2881">
        <v>0</v>
      </c>
      <c r="AE2881">
        <v>0</v>
      </c>
      <c r="AF2881">
        <v>2022</v>
      </c>
      <c r="AG2881" s="1">
        <v>44562</v>
      </c>
      <c r="AH2881" s="1">
        <v>44773</v>
      </c>
      <c r="AI2881" s="1">
        <v>44785</v>
      </c>
      <c r="AJ2881" s="17" t="s">
        <v>34</v>
      </c>
      <c r="AK2881" s="17" t="s">
        <v>35</v>
      </c>
      <c r="AL2881" s="17" t="s">
        <v>10388</v>
      </c>
      <c r="AM2881" s="17">
        <f>MONTH(EMPENHO[[#This Row],[data_empenho]])</f>
        <v>4</v>
      </c>
    </row>
    <row r="2882" spans="1:39" x14ac:dyDescent="0.25">
      <c r="A2882">
        <v>4</v>
      </c>
      <c r="B2882">
        <v>401</v>
      </c>
      <c r="C2882">
        <v>4</v>
      </c>
      <c r="D2882">
        <v>123</v>
      </c>
      <c r="E2882">
        <v>1</v>
      </c>
      <c r="F2882">
        <v>0</v>
      </c>
      <c r="G2882">
        <v>2075</v>
      </c>
      <c r="H2882" s="17" t="s">
        <v>1145</v>
      </c>
      <c r="I2882">
        <v>1</v>
      </c>
      <c r="J2882">
        <v>0</v>
      </c>
      <c r="K2882" s="17" t="s">
        <v>6563</v>
      </c>
      <c r="L2882" s="1">
        <v>44677</v>
      </c>
      <c r="M2882">
        <v>587.5</v>
      </c>
      <c r="N2882" s="17" t="s">
        <v>437</v>
      </c>
      <c r="O2882">
        <v>213</v>
      </c>
      <c r="P2882" s="17" t="s">
        <v>438</v>
      </c>
      <c r="Q2882">
        <v>0</v>
      </c>
      <c r="R2882" s="17" t="s">
        <v>439</v>
      </c>
      <c r="S2882" s="17" t="s">
        <v>440</v>
      </c>
      <c r="T2882" s="17" t="s">
        <v>438</v>
      </c>
      <c r="U2882">
        <v>0</v>
      </c>
      <c r="V2882">
        <v>0</v>
      </c>
      <c r="W2882" s="17" t="s">
        <v>6564</v>
      </c>
      <c r="X2882" s="17" t="s">
        <v>442</v>
      </c>
      <c r="Y2882">
        <v>0</v>
      </c>
      <c r="Z2882" s="17" t="s">
        <v>486</v>
      </c>
      <c r="AA2882" s="17" t="s">
        <v>443</v>
      </c>
      <c r="AB2882" s="17" t="s">
        <v>444</v>
      </c>
      <c r="AC2882">
        <v>0</v>
      </c>
      <c r="AD2882">
        <v>0</v>
      </c>
      <c r="AE2882">
        <v>0</v>
      </c>
      <c r="AF2882">
        <v>2022</v>
      </c>
      <c r="AG2882" s="1">
        <v>44562</v>
      </c>
      <c r="AH2882" s="1">
        <v>44773</v>
      </c>
      <c r="AI2882" s="1">
        <v>44785</v>
      </c>
      <c r="AJ2882" s="17" t="s">
        <v>34</v>
      </c>
      <c r="AK2882" s="17" t="s">
        <v>35</v>
      </c>
      <c r="AL2882" s="17" t="s">
        <v>10388</v>
      </c>
      <c r="AM2882" s="17">
        <f>MONTH(EMPENHO[[#This Row],[data_empenho]])</f>
        <v>4</v>
      </c>
    </row>
    <row r="2883" spans="1:39" x14ac:dyDescent="0.25">
      <c r="A2883">
        <v>4</v>
      </c>
      <c r="B2883">
        <v>401</v>
      </c>
      <c r="C2883">
        <v>4</v>
      </c>
      <c r="D2883">
        <v>123</v>
      </c>
      <c r="E2883">
        <v>1</v>
      </c>
      <c r="F2883">
        <v>0</v>
      </c>
      <c r="G2883">
        <v>2075</v>
      </c>
      <c r="H2883" s="17" t="s">
        <v>1176</v>
      </c>
      <c r="I2883">
        <v>1</v>
      </c>
      <c r="J2883">
        <v>0</v>
      </c>
      <c r="K2883" s="17" t="s">
        <v>6565</v>
      </c>
      <c r="L2883" s="1">
        <v>44677</v>
      </c>
      <c r="M2883">
        <v>3306.93</v>
      </c>
      <c r="N2883" s="17" t="s">
        <v>437</v>
      </c>
      <c r="O2883">
        <v>213</v>
      </c>
      <c r="P2883" s="17" t="s">
        <v>438</v>
      </c>
      <c r="Q2883">
        <v>0</v>
      </c>
      <c r="R2883" s="17" t="s">
        <v>439</v>
      </c>
      <c r="S2883" s="17" t="s">
        <v>440</v>
      </c>
      <c r="T2883" s="17" t="s">
        <v>438</v>
      </c>
      <c r="U2883">
        <v>0</v>
      </c>
      <c r="V2883">
        <v>0</v>
      </c>
      <c r="W2883" s="17" t="s">
        <v>6566</v>
      </c>
      <c r="X2883" s="17" t="s">
        <v>442</v>
      </c>
      <c r="Y2883">
        <v>0</v>
      </c>
      <c r="Z2883" s="17" t="s">
        <v>486</v>
      </c>
      <c r="AA2883" s="17" t="s">
        <v>443</v>
      </c>
      <c r="AB2883" s="17" t="s">
        <v>444</v>
      </c>
      <c r="AC2883">
        <v>0</v>
      </c>
      <c r="AD2883">
        <v>0</v>
      </c>
      <c r="AE2883">
        <v>0</v>
      </c>
      <c r="AF2883">
        <v>2022</v>
      </c>
      <c r="AG2883" s="1">
        <v>44562</v>
      </c>
      <c r="AH2883" s="1">
        <v>44773</v>
      </c>
      <c r="AI2883" s="1">
        <v>44785</v>
      </c>
      <c r="AJ2883" s="17" t="s">
        <v>34</v>
      </c>
      <c r="AK2883" s="17" t="s">
        <v>35</v>
      </c>
      <c r="AL2883" s="17" t="s">
        <v>10388</v>
      </c>
      <c r="AM2883" s="17">
        <f>MONTH(EMPENHO[[#This Row],[data_empenho]])</f>
        <v>4</v>
      </c>
    </row>
    <row r="2884" spans="1:39" x14ac:dyDescent="0.25">
      <c r="A2884">
        <v>4</v>
      </c>
      <c r="B2884">
        <v>401</v>
      </c>
      <c r="C2884">
        <v>4</v>
      </c>
      <c r="D2884">
        <v>123</v>
      </c>
      <c r="E2884">
        <v>1</v>
      </c>
      <c r="F2884">
        <v>0</v>
      </c>
      <c r="G2884">
        <v>2075</v>
      </c>
      <c r="H2884" s="17" t="s">
        <v>1213</v>
      </c>
      <c r="I2884">
        <v>1</v>
      </c>
      <c r="J2884">
        <v>0</v>
      </c>
      <c r="K2884" s="17" t="s">
        <v>6567</v>
      </c>
      <c r="L2884" s="1">
        <v>44677</v>
      </c>
      <c r="M2884">
        <v>601.29999999999995</v>
      </c>
      <c r="N2884" s="17" t="s">
        <v>437</v>
      </c>
      <c r="O2884">
        <v>213</v>
      </c>
      <c r="P2884" s="17" t="s">
        <v>438</v>
      </c>
      <c r="Q2884">
        <v>0</v>
      </c>
      <c r="R2884" s="17" t="s">
        <v>439</v>
      </c>
      <c r="S2884" s="17" t="s">
        <v>440</v>
      </c>
      <c r="T2884" s="17" t="s">
        <v>438</v>
      </c>
      <c r="U2884">
        <v>0</v>
      </c>
      <c r="V2884">
        <v>0</v>
      </c>
      <c r="W2884" s="17" t="s">
        <v>6568</v>
      </c>
      <c r="X2884" s="17" t="s">
        <v>442</v>
      </c>
      <c r="Y2884">
        <v>0</v>
      </c>
      <c r="Z2884" s="17" t="s">
        <v>486</v>
      </c>
      <c r="AA2884" s="17" t="s">
        <v>443</v>
      </c>
      <c r="AB2884" s="17" t="s">
        <v>444</v>
      </c>
      <c r="AC2884">
        <v>0</v>
      </c>
      <c r="AD2884">
        <v>0</v>
      </c>
      <c r="AE2884">
        <v>0</v>
      </c>
      <c r="AF2884">
        <v>2022</v>
      </c>
      <c r="AG2884" s="1">
        <v>44562</v>
      </c>
      <c r="AH2884" s="1">
        <v>44773</v>
      </c>
      <c r="AI2884" s="1">
        <v>44785</v>
      </c>
      <c r="AJ2884" s="17" t="s">
        <v>34</v>
      </c>
      <c r="AK2884" s="17" t="s">
        <v>35</v>
      </c>
      <c r="AL2884" s="17" t="s">
        <v>10388</v>
      </c>
      <c r="AM2884" s="17">
        <f>MONTH(EMPENHO[[#This Row],[data_empenho]])</f>
        <v>4</v>
      </c>
    </row>
    <row r="2885" spans="1:39" x14ac:dyDescent="0.25">
      <c r="A2885">
        <v>2</v>
      </c>
      <c r="B2885">
        <v>201</v>
      </c>
      <c r="C2885">
        <v>5</v>
      </c>
      <c r="D2885">
        <v>122</v>
      </c>
      <c r="E2885">
        <v>2</v>
      </c>
      <c r="F2885">
        <v>0</v>
      </c>
      <c r="G2885">
        <v>2079</v>
      </c>
      <c r="H2885" s="17" t="s">
        <v>1145</v>
      </c>
      <c r="I2885">
        <v>1</v>
      </c>
      <c r="J2885">
        <v>0</v>
      </c>
      <c r="K2885" s="17" t="s">
        <v>6569</v>
      </c>
      <c r="L2885" s="1">
        <v>44677</v>
      </c>
      <c r="M2885">
        <v>1039.82</v>
      </c>
      <c r="N2885" s="17" t="s">
        <v>437</v>
      </c>
      <c r="O2885">
        <v>213</v>
      </c>
      <c r="P2885" s="17" t="s">
        <v>438</v>
      </c>
      <c r="Q2885">
        <v>0</v>
      </c>
      <c r="R2885" s="17" t="s">
        <v>439</v>
      </c>
      <c r="S2885" s="17" t="s">
        <v>440</v>
      </c>
      <c r="T2885" s="17" t="s">
        <v>438</v>
      </c>
      <c r="U2885">
        <v>0</v>
      </c>
      <c r="V2885">
        <v>0</v>
      </c>
      <c r="W2885" s="17" t="s">
        <v>6570</v>
      </c>
      <c r="X2885" s="17" t="s">
        <v>442</v>
      </c>
      <c r="Y2885">
        <v>0</v>
      </c>
      <c r="Z2885" s="17" t="s">
        <v>486</v>
      </c>
      <c r="AA2885" s="17" t="s">
        <v>443</v>
      </c>
      <c r="AB2885" s="17" t="s">
        <v>444</v>
      </c>
      <c r="AC2885">
        <v>0</v>
      </c>
      <c r="AD2885">
        <v>0</v>
      </c>
      <c r="AE2885">
        <v>0</v>
      </c>
      <c r="AF2885">
        <v>2022</v>
      </c>
      <c r="AG2885" s="1">
        <v>44562</v>
      </c>
      <c r="AH2885" s="1">
        <v>44773</v>
      </c>
      <c r="AI2885" s="1">
        <v>44785</v>
      </c>
      <c r="AJ2885" s="17" t="s">
        <v>34</v>
      </c>
      <c r="AK2885" s="17" t="s">
        <v>35</v>
      </c>
      <c r="AL2885" s="17" t="s">
        <v>10388</v>
      </c>
      <c r="AM2885" s="17">
        <f>MONTH(EMPENHO[[#This Row],[data_empenho]])</f>
        <v>4</v>
      </c>
    </row>
    <row r="2886" spans="1:39" x14ac:dyDescent="0.25">
      <c r="A2886">
        <v>4</v>
      </c>
      <c r="B2886">
        <v>401</v>
      </c>
      <c r="C2886">
        <v>4</v>
      </c>
      <c r="D2886">
        <v>123</v>
      </c>
      <c r="E2886">
        <v>1</v>
      </c>
      <c r="F2886">
        <v>0</v>
      </c>
      <c r="G2886">
        <v>2075</v>
      </c>
      <c r="H2886" s="17" t="s">
        <v>1145</v>
      </c>
      <c r="I2886">
        <v>1</v>
      </c>
      <c r="J2886">
        <v>0</v>
      </c>
      <c r="K2886" s="17" t="s">
        <v>6571</v>
      </c>
      <c r="L2886" s="1">
        <v>44677</v>
      </c>
      <c r="M2886">
        <v>3362.08</v>
      </c>
      <c r="N2886" s="17" t="s">
        <v>437</v>
      </c>
      <c r="O2886">
        <v>213</v>
      </c>
      <c r="P2886" s="17" t="s">
        <v>438</v>
      </c>
      <c r="Q2886">
        <v>0</v>
      </c>
      <c r="R2886" s="17" t="s">
        <v>439</v>
      </c>
      <c r="S2886" s="17" t="s">
        <v>440</v>
      </c>
      <c r="T2886" s="17" t="s">
        <v>438</v>
      </c>
      <c r="U2886">
        <v>0</v>
      </c>
      <c r="V2886">
        <v>0</v>
      </c>
      <c r="W2886" s="17" t="s">
        <v>6572</v>
      </c>
      <c r="X2886" s="17" t="s">
        <v>442</v>
      </c>
      <c r="Y2886">
        <v>0</v>
      </c>
      <c r="Z2886" s="17" t="s">
        <v>486</v>
      </c>
      <c r="AA2886" s="17" t="s">
        <v>443</v>
      </c>
      <c r="AB2886" s="17" t="s">
        <v>444</v>
      </c>
      <c r="AC2886">
        <v>0</v>
      </c>
      <c r="AD2886">
        <v>0</v>
      </c>
      <c r="AE2886">
        <v>0</v>
      </c>
      <c r="AF2886">
        <v>2022</v>
      </c>
      <c r="AG2886" s="1">
        <v>44562</v>
      </c>
      <c r="AH2886" s="1">
        <v>44773</v>
      </c>
      <c r="AI2886" s="1">
        <v>44785</v>
      </c>
      <c r="AJ2886" s="17" t="s">
        <v>34</v>
      </c>
      <c r="AK2886" s="17" t="s">
        <v>35</v>
      </c>
      <c r="AL2886" s="17" t="s">
        <v>10388</v>
      </c>
      <c r="AM2886" s="17">
        <f>MONTH(EMPENHO[[#This Row],[data_empenho]])</f>
        <v>4</v>
      </c>
    </row>
    <row r="2887" spans="1:39" x14ac:dyDescent="0.25">
      <c r="A2887">
        <v>4</v>
      </c>
      <c r="B2887">
        <v>401</v>
      </c>
      <c r="C2887">
        <v>4</v>
      </c>
      <c r="D2887">
        <v>123</v>
      </c>
      <c r="E2887">
        <v>1</v>
      </c>
      <c r="F2887">
        <v>0</v>
      </c>
      <c r="G2887">
        <v>2075</v>
      </c>
      <c r="H2887" s="17" t="s">
        <v>1145</v>
      </c>
      <c r="I2887">
        <v>1</v>
      </c>
      <c r="J2887">
        <v>0</v>
      </c>
      <c r="K2887" s="17" t="s">
        <v>6573</v>
      </c>
      <c r="L2887" s="1">
        <v>44677</v>
      </c>
      <c r="M2887">
        <v>3362.08</v>
      </c>
      <c r="N2887" s="17" t="s">
        <v>437</v>
      </c>
      <c r="O2887">
        <v>213</v>
      </c>
      <c r="P2887" s="17" t="s">
        <v>438</v>
      </c>
      <c r="Q2887">
        <v>0</v>
      </c>
      <c r="R2887" s="17" t="s">
        <v>439</v>
      </c>
      <c r="S2887" s="17" t="s">
        <v>440</v>
      </c>
      <c r="T2887" s="17" t="s">
        <v>438</v>
      </c>
      <c r="U2887">
        <v>0</v>
      </c>
      <c r="V2887">
        <v>0</v>
      </c>
      <c r="W2887" s="17" t="s">
        <v>6574</v>
      </c>
      <c r="X2887" s="17" t="s">
        <v>442</v>
      </c>
      <c r="Y2887">
        <v>0</v>
      </c>
      <c r="Z2887" s="17" t="s">
        <v>486</v>
      </c>
      <c r="AA2887" s="17" t="s">
        <v>443</v>
      </c>
      <c r="AB2887" s="17" t="s">
        <v>444</v>
      </c>
      <c r="AC2887">
        <v>0</v>
      </c>
      <c r="AD2887">
        <v>0</v>
      </c>
      <c r="AE2887">
        <v>0</v>
      </c>
      <c r="AF2887">
        <v>2022</v>
      </c>
      <c r="AG2887" s="1">
        <v>44562</v>
      </c>
      <c r="AH2887" s="1">
        <v>44773</v>
      </c>
      <c r="AI2887" s="1">
        <v>44785</v>
      </c>
      <c r="AJ2887" s="17" t="s">
        <v>34</v>
      </c>
      <c r="AK2887" s="17" t="s">
        <v>35</v>
      </c>
      <c r="AL2887" s="17" t="s">
        <v>10388</v>
      </c>
      <c r="AM2887" s="17">
        <f>MONTH(EMPENHO[[#This Row],[data_empenho]])</f>
        <v>4</v>
      </c>
    </row>
    <row r="2888" spans="1:39" x14ac:dyDescent="0.25">
      <c r="A2888">
        <v>4</v>
      </c>
      <c r="B2888">
        <v>401</v>
      </c>
      <c r="C2888">
        <v>4</v>
      </c>
      <c r="D2888">
        <v>129</v>
      </c>
      <c r="E2888">
        <v>1</v>
      </c>
      <c r="F2888">
        <v>0</v>
      </c>
      <c r="G2888">
        <v>2077</v>
      </c>
      <c r="H2888" s="17" t="s">
        <v>1173</v>
      </c>
      <c r="I2888">
        <v>1</v>
      </c>
      <c r="J2888">
        <v>0</v>
      </c>
      <c r="K2888" s="17" t="s">
        <v>6575</v>
      </c>
      <c r="L2888" s="1">
        <v>44677</v>
      </c>
      <c r="M2888">
        <v>8320.98</v>
      </c>
      <c r="N2888" s="17" t="s">
        <v>437</v>
      </c>
      <c r="O2888">
        <v>213</v>
      </c>
      <c r="P2888" s="17" t="s">
        <v>438</v>
      </c>
      <c r="Q2888">
        <v>0</v>
      </c>
      <c r="R2888" s="17" t="s">
        <v>439</v>
      </c>
      <c r="S2888" s="17" t="s">
        <v>440</v>
      </c>
      <c r="T2888" s="17" t="s">
        <v>438</v>
      </c>
      <c r="U2888">
        <v>0</v>
      </c>
      <c r="V2888">
        <v>0</v>
      </c>
      <c r="W2888" s="17" t="s">
        <v>6576</v>
      </c>
      <c r="X2888" s="17" t="s">
        <v>442</v>
      </c>
      <c r="Y2888">
        <v>0</v>
      </c>
      <c r="Z2888" s="17" t="s">
        <v>486</v>
      </c>
      <c r="AA2888" s="17" t="s">
        <v>443</v>
      </c>
      <c r="AB2888" s="17" t="s">
        <v>444</v>
      </c>
      <c r="AC2888">
        <v>0</v>
      </c>
      <c r="AD2888">
        <v>0</v>
      </c>
      <c r="AE2888">
        <v>0</v>
      </c>
      <c r="AF2888">
        <v>2022</v>
      </c>
      <c r="AG2888" s="1">
        <v>44562</v>
      </c>
      <c r="AH2888" s="1">
        <v>44773</v>
      </c>
      <c r="AI2888" s="1">
        <v>44785</v>
      </c>
      <c r="AJ2888" s="17" t="s">
        <v>34</v>
      </c>
      <c r="AK2888" s="17" t="s">
        <v>35</v>
      </c>
      <c r="AL2888" s="17" t="s">
        <v>10388</v>
      </c>
      <c r="AM2888" s="17">
        <f>MONTH(EMPENHO[[#This Row],[data_empenho]])</f>
        <v>4</v>
      </c>
    </row>
    <row r="2889" spans="1:39" x14ac:dyDescent="0.25">
      <c r="A2889">
        <v>4</v>
      </c>
      <c r="B2889">
        <v>401</v>
      </c>
      <c r="C2889">
        <v>4</v>
      </c>
      <c r="D2889">
        <v>129</v>
      </c>
      <c r="E2889">
        <v>1</v>
      </c>
      <c r="F2889">
        <v>0</v>
      </c>
      <c r="G2889">
        <v>2077</v>
      </c>
      <c r="H2889" s="17" t="s">
        <v>3208</v>
      </c>
      <c r="I2889">
        <v>1</v>
      </c>
      <c r="J2889">
        <v>0</v>
      </c>
      <c r="K2889" s="17" t="s">
        <v>6577</v>
      </c>
      <c r="L2889" s="1">
        <v>44677</v>
      </c>
      <c r="M2889">
        <v>315.86</v>
      </c>
      <c r="N2889" s="17" t="s">
        <v>437</v>
      </c>
      <c r="O2889">
        <v>213</v>
      </c>
      <c r="P2889" s="17" t="s">
        <v>438</v>
      </c>
      <c r="Q2889">
        <v>0</v>
      </c>
      <c r="R2889" s="17" t="s">
        <v>439</v>
      </c>
      <c r="S2889" s="17" t="s">
        <v>440</v>
      </c>
      <c r="T2889" s="17" t="s">
        <v>438</v>
      </c>
      <c r="U2889">
        <v>0</v>
      </c>
      <c r="V2889">
        <v>0</v>
      </c>
      <c r="W2889" s="17" t="s">
        <v>6578</v>
      </c>
      <c r="X2889" s="17" t="s">
        <v>442</v>
      </c>
      <c r="Y2889">
        <v>0</v>
      </c>
      <c r="Z2889" s="17" t="s">
        <v>486</v>
      </c>
      <c r="AA2889" s="17" t="s">
        <v>443</v>
      </c>
      <c r="AB2889" s="17" t="s">
        <v>444</v>
      </c>
      <c r="AC2889">
        <v>0</v>
      </c>
      <c r="AD2889">
        <v>0</v>
      </c>
      <c r="AE2889">
        <v>0</v>
      </c>
      <c r="AF2889">
        <v>2022</v>
      </c>
      <c r="AG2889" s="1">
        <v>44562</v>
      </c>
      <c r="AH2889" s="1">
        <v>44773</v>
      </c>
      <c r="AI2889" s="1">
        <v>44785</v>
      </c>
      <c r="AJ2889" s="17" t="s">
        <v>34</v>
      </c>
      <c r="AK2889" s="17" t="s">
        <v>35</v>
      </c>
      <c r="AL2889" s="17" t="s">
        <v>10388</v>
      </c>
      <c r="AM2889" s="17">
        <f>MONTH(EMPENHO[[#This Row],[data_empenho]])</f>
        <v>4</v>
      </c>
    </row>
    <row r="2890" spans="1:39" x14ac:dyDescent="0.25">
      <c r="A2890">
        <v>2</v>
      </c>
      <c r="B2890">
        <v>203</v>
      </c>
      <c r="C2890">
        <v>4</v>
      </c>
      <c r="D2890">
        <v>124</v>
      </c>
      <c r="E2890">
        <v>1</v>
      </c>
      <c r="F2890">
        <v>0</v>
      </c>
      <c r="G2890">
        <v>2082</v>
      </c>
      <c r="H2890" s="17" t="s">
        <v>1145</v>
      </c>
      <c r="I2890">
        <v>1</v>
      </c>
      <c r="J2890">
        <v>0</v>
      </c>
      <c r="K2890" s="17" t="s">
        <v>6579</v>
      </c>
      <c r="L2890" s="1">
        <v>44677</v>
      </c>
      <c r="M2890">
        <v>1039.82</v>
      </c>
      <c r="N2890" s="17" t="s">
        <v>437</v>
      </c>
      <c r="O2890">
        <v>213</v>
      </c>
      <c r="P2890" s="17" t="s">
        <v>438</v>
      </c>
      <c r="Q2890">
        <v>0</v>
      </c>
      <c r="R2890" s="17" t="s">
        <v>439</v>
      </c>
      <c r="S2890" s="17" t="s">
        <v>440</v>
      </c>
      <c r="T2890" s="17" t="s">
        <v>438</v>
      </c>
      <c r="U2890">
        <v>0</v>
      </c>
      <c r="V2890">
        <v>0</v>
      </c>
      <c r="W2890" s="17" t="s">
        <v>6580</v>
      </c>
      <c r="X2890" s="17" t="s">
        <v>442</v>
      </c>
      <c r="Y2890">
        <v>0</v>
      </c>
      <c r="Z2890" s="17" t="s">
        <v>486</v>
      </c>
      <c r="AA2890" s="17" t="s">
        <v>443</v>
      </c>
      <c r="AB2890" s="17" t="s">
        <v>444</v>
      </c>
      <c r="AC2890">
        <v>0</v>
      </c>
      <c r="AD2890">
        <v>0</v>
      </c>
      <c r="AE2890">
        <v>0</v>
      </c>
      <c r="AF2890">
        <v>2022</v>
      </c>
      <c r="AG2890" s="1">
        <v>44562</v>
      </c>
      <c r="AH2890" s="1">
        <v>44773</v>
      </c>
      <c r="AI2890" s="1">
        <v>44785</v>
      </c>
      <c r="AJ2890" s="17" t="s">
        <v>34</v>
      </c>
      <c r="AK2890" s="17" t="s">
        <v>35</v>
      </c>
      <c r="AL2890" s="17" t="s">
        <v>10388</v>
      </c>
      <c r="AM2890" s="17">
        <f>MONTH(EMPENHO[[#This Row],[data_empenho]])</f>
        <v>4</v>
      </c>
    </row>
    <row r="2891" spans="1:39" x14ac:dyDescent="0.25">
      <c r="A2891">
        <v>4</v>
      </c>
      <c r="B2891">
        <v>401</v>
      </c>
      <c r="C2891">
        <v>4</v>
      </c>
      <c r="D2891">
        <v>129</v>
      </c>
      <c r="E2891">
        <v>1</v>
      </c>
      <c r="F2891">
        <v>0</v>
      </c>
      <c r="G2891">
        <v>2077</v>
      </c>
      <c r="H2891" s="17" t="s">
        <v>1273</v>
      </c>
      <c r="I2891">
        <v>1</v>
      </c>
      <c r="J2891">
        <v>0</v>
      </c>
      <c r="K2891" s="17" t="s">
        <v>6581</v>
      </c>
      <c r="L2891" s="1">
        <v>44677</v>
      </c>
      <c r="M2891">
        <v>613.5</v>
      </c>
      <c r="N2891" s="17" t="s">
        <v>437</v>
      </c>
      <c r="O2891">
        <v>213</v>
      </c>
      <c r="P2891" s="17" t="s">
        <v>438</v>
      </c>
      <c r="Q2891">
        <v>0</v>
      </c>
      <c r="R2891" s="17" t="s">
        <v>439</v>
      </c>
      <c r="S2891" s="17" t="s">
        <v>440</v>
      </c>
      <c r="T2891" s="17" t="s">
        <v>438</v>
      </c>
      <c r="U2891">
        <v>0</v>
      </c>
      <c r="V2891">
        <v>0</v>
      </c>
      <c r="W2891" s="17" t="s">
        <v>6582</v>
      </c>
      <c r="X2891" s="17" t="s">
        <v>442</v>
      </c>
      <c r="Y2891">
        <v>0</v>
      </c>
      <c r="Z2891" s="17" t="s">
        <v>486</v>
      </c>
      <c r="AA2891" s="17" t="s">
        <v>443</v>
      </c>
      <c r="AB2891" s="17" t="s">
        <v>444</v>
      </c>
      <c r="AC2891">
        <v>0</v>
      </c>
      <c r="AD2891">
        <v>0</v>
      </c>
      <c r="AE2891">
        <v>0</v>
      </c>
      <c r="AF2891">
        <v>2022</v>
      </c>
      <c r="AG2891" s="1">
        <v>44562</v>
      </c>
      <c r="AH2891" s="1">
        <v>44773</v>
      </c>
      <c r="AI2891" s="1">
        <v>44785</v>
      </c>
      <c r="AJ2891" s="17" t="s">
        <v>34</v>
      </c>
      <c r="AK2891" s="17" t="s">
        <v>35</v>
      </c>
      <c r="AL2891" s="17" t="s">
        <v>10388</v>
      </c>
      <c r="AM2891" s="17">
        <f>MONTH(EMPENHO[[#This Row],[data_empenho]])</f>
        <v>4</v>
      </c>
    </row>
    <row r="2892" spans="1:39" x14ac:dyDescent="0.25">
      <c r="A2892">
        <v>4</v>
      </c>
      <c r="B2892">
        <v>401</v>
      </c>
      <c r="C2892">
        <v>4</v>
      </c>
      <c r="D2892">
        <v>129</v>
      </c>
      <c r="E2892">
        <v>1</v>
      </c>
      <c r="F2892">
        <v>0</v>
      </c>
      <c r="G2892">
        <v>2077</v>
      </c>
      <c r="H2892" s="17" t="s">
        <v>1176</v>
      </c>
      <c r="I2892">
        <v>1</v>
      </c>
      <c r="J2892">
        <v>0</v>
      </c>
      <c r="K2892" s="17" t="s">
        <v>6583</v>
      </c>
      <c r="L2892" s="1">
        <v>44677</v>
      </c>
      <c r="M2892">
        <v>853.38</v>
      </c>
      <c r="N2892" s="17" t="s">
        <v>437</v>
      </c>
      <c r="O2892">
        <v>213</v>
      </c>
      <c r="P2892" s="17" t="s">
        <v>438</v>
      </c>
      <c r="Q2892">
        <v>0</v>
      </c>
      <c r="R2892" s="17" t="s">
        <v>439</v>
      </c>
      <c r="S2892" s="17" t="s">
        <v>440</v>
      </c>
      <c r="T2892" s="17" t="s">
        <v>438</v>
      </c>
      <c r="U2892">
        <v>0</v>
      </c>
      <c r="V2892">
        <v>0</v>
      </c>
      <c r="W2892" s="17" t="s">
        <v>6584</v>
      </c>
      <c r="X2892" s="17" t="s">
        <v>442</v>
      </c>
      <c r="Y2892">
        <v>0</v>
      </c>
      <c r="Z2892" s="17" t="s">
        <v>486</v>
      </c>
      <c r="AA2892" s="17" t="s">
        <v>443</v>
      </c>
      <c r="AB2892" s="17" t="s">
        <v>444</v>
      </c>
      <c r="AC2892">
        <v>0</v>
      </c>
      <c r="AD2892">
        <v>0</v>
      </c>
      <c r="AE2892">
        <v>0</v>
      </c>
      <c r="AF2892">
        <v>2022</v>
      </c>
      <c r="AG2892" s="1">
        <v>44562</v>
      </c>
      <c r="AH2892" s="1">
        <v>44773</v>
      </c>
      <c r="AI2892" s="1">
        <v>44785</v>
      </c>
      <c r="AJ2892" s="17" t="s">
        <v>34</v>
      </c>
      <c r="AK2892" s="17" t="s">
        <v>35</v>
      </c>
      <c r="AL2892" s="17" t="s">
        <v>10388</v>
      </c>
      <c r="AM2892" s="17">
        <f>MONTH(EMPENHO[[#This Row],[data_empenho]])</f>
        <v>4</v>
      </c>
    </row>
    <row r="2893" spans="1:39" x14ac:dyDescent="0.25">
      <c r="A2893">
        <v>4</v>
      </c>
      <c r="B2893">
        <v>401</v>
      </c>
      <c r="C2893">
        <v>4</v>
      </c>
      <c r="D2893">
        <v>129</v>
      </c>
      <c r="E2893">
        <v>1</v>
      </c>
      <c r="F2893">
        <v>0</v>
      </c>
      <c r="G2893">
        <v>2077</v>
      </c>
      <c r="H2893" s="17" t="s">
        <v>1145</v>
      </c>
      <c r="I2893">
        <v>1112</v>
      </c>
      <c r="J2893">
        <v>0</v>
      </c>
      <c r="K2893" s="17" t="s">
        <v>6585</v>
      </c>
      <c r="L2893" s="1">
        <v>44677</v>
      </c>
      <c r="M2893">
        <v>2580.5100000000002</v>
      </c>
      <c r="N2893" s="17" t="s">
        <v>437</v>
      </c>
      <c r="O2893">
        <v>213</v>
      </c>
      <c r="P2893" s="17" t="s">
        <v>438</v>
      </c>
      <c r="Q2893">
        <v>0</v>
      </c>
      <c r="R2893" s="17" t="s">
        <v>439</v>
      </c>
      <c r="S2893" s="17" t="s">
        <v>440</v>
      </c>
      <c r="T2893" s="17" t="s">
        <v>438</v>
      </c>
      <c r="U2893">
        <v>0</v>
      </c>
      <c r="V2893">
        <v>0</v>
      </c>
      <c r="W2893" s="17" t="s">
        <v>6586</v>
      </c>
      <c r="X2893" s="17" t="s">
        <v>442</v>
      </c>
      <c r="Y2893">
        <v>0</v>
      </c>
      <c r="Z2893" s="17" t="s">
        <v>486</v>
      </c>
      <c r="AA2893" s="17" t="s">
        <v>443</v>
      </c>
      <c r="AB2893" s="17" t="s">
        <v>444</v>
      </c>
      <c r="AC2893">
        <v>0</v>
      </c>
      <c r="AD2893">
        <v>0</v>
      </c>
      <c r="AE2893">
        <v>0</v>
      </c>
      <c r="AF2893">
        <v>2022</v>
      </c>
      <c r="AG2893" s="1">
        <v>44562</v>
      </c>
      <c r="AH2893" s="1">
        <v>44773</v>
      </c>
      <c r="AI2893" s="1">
        <v>44785</v>
      </c>
      <c r="AJ2893" s="17" t="s">
        <v>34</v>
      </c>
      <c r="AK2893" s="17" t="s">
        <v>35</v>
      </c>
      <c r="AL2893" s="17" t="s">
        <v>10388</v>
      </c>
      <c r="AM2893" s="17">
        <f>MONTH(EMPENHO[[#This Row],[data_empenho]])</f>
        <v>4</v>
      </c>
    </row>
    <row r="2894" spans="1:39" x14ac:dyDescent="0.25">
      <c r="A2894">
        <v>4</v>
      </c>
      <c r="B2894">
        <v>401</v>
      </c>
      <c r="C2894">
        <v>4</v>
      </c>
      <c r="D2894">
        <v>129</v>
      </c>
      <c r="E2894">
        <v>1</v>
      </c>
      <c r="F2894">
        <v>0</v>
      </c>
      <c r="G2894">
        <v>2077</v>
      </c>
      <c r="H2894" s="17" t="s">
        <v>1568</v>
      </c>
      <c r="I2894">
        <v>1</v>
      </c>
      <c r="J2894">
        <v>0</v>
      </c>
      <c r="K2894" s="17" t="s">
        <v>6587</v>
      </c>
      <c r="L2894" s="1">
        <v>44677</v>
      </c>
      <c r="M2894">
        <v>206.53</v>
      </c>
      <c r="N2894" s="17" t="s">
        <v>437</v>
      </c>
      <c r="O2894">
        <v>213</v>
      </c>
      <c r="P2894" s="17" t="s">
        <v>438</v>
      </c>
      <c r="Q2894">
        <v>0</v>
      </c>
      <c r="R2894" s="17" t="s">
        <v>439</v>
      </c>
      <c r="S2894" s="17" t="s">
        <v>440</v>
      </c>
      <c r="T2894" s="17" t="s">
        <v>438</v>
      </c>
      <c r="U2894">
        <v>0</v>
      </c>
      <c r="V2894">
        <v>0</v>
      </c>
      <c r="W2894" s="17" t="s">
        <v>6588</v>
      </c>
      <c r="X2894" s="17" t="s">
        <v>442</v>
      </c>
      <c r="Y2894">
        <v>0</v>
      </c>
      <c r="Z2894" s="17" t="s">
        <v>486</v>
      </c>
      <c r="AA2894" s="17" t="s">
        <v>443</v>
      </c>
      <c r="AB2894" s="17" t="s">
        <v>444</v>
      </c>
      <c r="AC2894">
        <v>0</v>
      </c>
      <c r="AD2894">
        <v>0</v>
      </c>
      <c r="AE2894">
        <v>0</v>
      </c>
      <c r="AF2894">
        <v>2022</v>
      </c>
      <c r="AG2894" s="1">
        <v>44562</v>
      </c>
      <c r="AH2894" s="1">
        <v>44773</v>
      </c>
      <c r="AI2894" s="1">
        <v>44785</v>
      </c>
      <c r="AJ2894" s="17" t="s">
        <v>34</v>
      </c>
      <c r="AK2894" s="17" t="s">
        <v>35</v>
      </c>
      <c r="AL2894" s="17" t="s">
        <v>10388</v>
      </c>
      <c r="AM2894" s="17">
        <f>MONTH(EMPENHO[[#This Row],[data_empenho]])</f>
        <v>4</v>
      </c>
    </row>
    <row r="2895" spans="1:39" x14ac:dyDescent="0.25">
      <c r="A2895">
        <v>4</v>
      </c>
      <c r="B2895">
        <v>401</v>
      </c>
      <c r="C2895">
        <v>4</v>
      </c>
      <c r="D2895">
        <v>129</v>
      </c>
      <c r="E2895">
        <v>1</v>
      </c>
      <c r="F2895">
        <v>0</v>
      </c>
      <c r="G2895">
        <v>2077</v>
      </c>
      <c r="H2895" s="17" t="s">
        <v>1568</v>
      </c>
      <c r="I2895">
        <v>1</v>
      </c>
      <c r="J2895">
        <v>0</v>
      </c>
      <c r="K2895" s="17" t="s">
        <v>6589</v>
      </c>
      <c r="L2895" s="1">
        <v>44677</v>
      </c>
      <c r="M2895">
        <v>826.1</v>
      </c>
      <c r="N2895" s="17" t="s">
        <v>437</v>
      </c>
      <c r="O2895">
        <v>213</v>
      </c>
      <c r="P2895" s="17" t="s">
        <v>438</v>
      </c>
      <c r="Q2895">
        <v>0</v>
      </c>
      <c r="R2895" s="17" t="s">
        <v>439</v>
      </c>
      <c r="S2895" s="17" t="s">
        <v>440</v>
      </c>
      <c r="T2895" s="17" t="s">
        <v>438</v>
      </c>
      <c r="U2895">
        <v>0</v>
      </c>
      <c r="V2895">
        <v>0</v>
      </c>
      <c r="W2895" s="17" t="s">
        <v>6590</v>
      </c>
      <c r="X2895" s="17" t="s">
        <v>442</v>
      </c>
      <c r="Y2895">
        <v>0</v>
      </c>
      <c r="Z2895" s="17" t="s">
        <v>486</v>
      </c>
      <c r="AA2895" s="17" t="s">
        <v>443</v>
      </c>
      <c r="AB2895" s="17" t="s">
        <v>444</v>
      </c>
      <c r="AC2895">
        <v>0</v>
      </c>
      <c r="AD2895">
        <v>0</v>
      </c>
      <c r="AE2895">
        <v>0</v>
      </c>
      <c r="AF2895">
        <v>2022</v>
      </c>
      <c r="AG2895" s="1">
        <v>44562</v>
      </c>
      <c r="AH2895" s="1">
        <v>44773</v>
      </c>
      <c r="AI2895" s="1">
        <v>44785</v>
      </c>
      <c r="AJ2895" s="17" t="s">
        <v>34</v>
      </c>
      <c r="AK2895" s="17" t="s">
        <v>35</v>
      </c>
      <c r="AL2895" s="17" t="s">
        <v>10388</v>
      </c>
      <c r="AM2895" s="17">
        <f>MONTH(EMPENHO[[#This Row],[data_empenho]])</f>
        <v>4</v>
      </c>
    </row>
    <row r="2896" spans="1:39" x14ac:dyDescent="0.25">
      <c r="A2896">
        <v>4</v>
      </c>
      <c r="B2896">
        <v>401</v>
      </c>
      <c r="C2896">
        <v>4</v>
      </c>
      <c r="D2896">
        <v>129</v>
      </c>
      <c r="E2896">
        <v>1</v>
      </c>
      <c r="F2896">
        <v>0</v>
      </c>
      <c r="G2896">
        <v>2077</v>
      </c>
      <c r="H2896" s="17" t="s">
        <v>1568</v>
      </c>
      <c r="I2896">
        <v>1</v>
      </c>
      <c r="J2896">
        <v>0</v>
      </c>
      <c r="K2896" s="17" t="s">
        <v>6591</v>
      </c>
      <c r="L2896" s="1">
        <v>44677</v>
      </c>
      <c r="M2896">
        <v>2478.31</v>
      </c>
      <c r="N2896" s="17" t="s">
        <v>437</v>
      </c>
      <c r="O2896">
        <v>213</v>
      </c>
      <c r="P2896" s="17" t="s">
        <v>438</v>
      </c>
      <c r="Q2896">
        <v>0</v>
      </c>
      <c r="R2896" s="17" t="s">
        <v>439</v>
      </c>
      <c r="S2896" s="17" t="s">
        <v>440</v>
      </c>
      <c r="T2896" s="17" t="s">
        <v>438</v>
      </c>
      <c r="U2896">
        <v>0</v>
      </c>
      <c r="V2896">
        <v>0</v>
      </c>
      <c r="W2896" s="17" t="s">
        <v>6592</v>
      </c>
      <c r="X2896" s="17" t="s">
        <v>442</v>
      </c>
      <c r="Y2896">
        <v>0</v>
      </c>
      <c r="Z2896" s="17" t="s">
        <v>486</v>
      </c>
      <c r="AA2896" s="17" t="s">
        <v>443</v>
      </c>
      <c r="AB2896" s="17" t="s">
        <v>444</v>
      </c>
      <c r="AC2896">
        <v>0</v>
      </c>
      <c r="AD2896">
        <v>0</v>
      </c>
      <c r="AE2896">
        <v>0</v>
      </c>
      <c r="AF2896">
        <v>2022</v>
      </c>
      <c r="AG2896" s="1">
        <v>44562</v>
      </c>
      <c r="AH2896" s="1">
        <v>44773</v>
      </c>
      <c r="AI2896" s="1">
        <v>44785</v>
      </c>
      <c r="AJ2896" s="17" t="s">
        <v>34</v>
      </c>
      <c r="AK2896" s="17" t="s">
        <v>35</v>
      </c>
      <c r="AL2896" s="17" t="s">
        <v>10388</v>
      </c>
      <c r="AM2896" s="17">
        <f>MONTH(EMPENHO[[#This Row],[data_empenho]])</f>
        <v>4</v>
      </c>
    </row>
    <row r="2897" spans="1:39" x14ac:dyDescent="0.25">
      <c r="A2897">
        <v>4</v>
      </c>
      <c r="B2897">
        <v>401</v>
      </c>
      <c r="C2897">
        <v>4</v>
      </c>
      <c r="D2897">
        <v>129</v>
      </c>
      <c r="E2897">
        <v>1</v>
      </c>
      <c r="F2897">
        <v>0</v>
      </c>
      <c r="G2897">
        <v>2077</v>
      </c>
      <c r="H2897" s="17" t="s">
        <v>1568</v>
      </c>
      <c r="I2897">
        <v>1</v>
      </c>
      <c r="J2897">
        <v>0</v>
      </c>
      <c r="K2897" s="17" t="s">
        <v>6593</v>
      </c>
      <c r="L2897" s="1">
        <v>44677</v>
      </c>
      <c r="M2897">
        <v>619.58000000000004</v>
      </c>
      <c r="N2897" s="17" t="s">
        <v>437</v>
      </c>
      <c r="O2897">
        <v>213</v>
      </c>
      <c r="P2897" s="17" t="s">
        <v>438</v>
      </c>
      <c r="Q2897">
        <v>0</v>
      </c>
      <c r="R2897" s="17" t="s">
        <v>439</v>
      </c>
      <c r="S2897" s="17" t="s">
        <v>440</v>
      </c>
      <c r="T2897" s="17" t="s">
        <v>438</v>
      </c>
      <c r="U2897">
        <v>0</v>
      </c>
      <c r="V2897">
        <v>0</v>
      </c>
      <c r="W2897" s="17" t="s">
        <v>6594</v>
      </c>
      <c r="X2897" s="17" t="s">
        <v>442</v>
      </c>
      <c r="Y2897">
        <v>0</v>
      </c>
      <c r="Z2897" s="17" t="s">
        <v>486</v>
      </c>
      <c r="AA2897" s="17" t="s">
        <v>443</v>
      </c>
      <c r="AB2897" s="17" t="s">
        <v>444</v>
      </c>
      <c r="AC2897">
        <v>0</v>
      </c>
      <c r="AD2897">
        <v>0</v>
      </c>
      <c r="AE2897">
        <v>0</v>
      </c>
      <c r="AF2897">
        <v>2022</v>
      </c>
      <c r="AG2897" s="1">
        <v>44562</v>
      </c>
      <c r="AH2897" s="1">
        <v>44773</v>
      </c>
      <c r="AI2897" s="1">
        <v>44785</v>
      </c>
      <c r="AJ2897" s="17" t="s">
        <v>34</v>
      </c>
      <c r="AK2897" s="17" t="s">
        <v>35</v>
      </c>
      <c r="AL2897" s="17" t="s">
        <v>10388</v>
      </c>
      <c r="AM2897" s="17">
        <f>MONTH(EMPENHO[[#This Row],[data_empenho]])</f>
        <v>4</v>
      </c>
    </row>
    <row r="2898" spans="1:39" x14ac:dyDescent="0.25">
      <c r="A2898">
        <v>5</v>
      </c>
      <c r="B2898">
        <v>501</v>
      </c>
      <c r="C2898">
        <v>4</v>
      </c>
      <c r="D2898">
        <v>122</v>
      </c>
      <c r="E2898">
        <v>1</v>
      </c>
      <c r="F2898">
        <v>0</v>
      </c>
      <c r="G2898">
        <v>2022</v>
      </c>
      <c r="H2898" s="17" t="s">
        <v>1173</v>
      </c>
      <c r="I2898">
        <v>1</v>
      </c>
      <c r="J2898">
        <v>0</v>
      </c>
      <c r="K2898" s="17" t="s">
        <v>6595</v>
      </c>
      <c r="L2898" s="1">
        <v>44677</v>
      </c>
      <c r="M2898">
        <v>10112.25</v>
      </c>
      <c r="N2898" s="17" t="s">
        <v>437</v>
      </c>
      <c r="O2898">
        <v>213</v>
      </c>
      <c r="P2898" s="17" t="s">
        <v>438</v>
      </c>
      <c r="Q2898">
        <v>0</v>
      </c>
      <c r="R2898" s="17" t="s">
        <v>439</v>
      </c>
      <c r="S2898" s="17" t="s">
        <v>440</v>
      </c>
      <c r="T2898" s="17" t="s">
        <v>438</v>
      </c>
      <c r="U2898">
        <v>0</v>
      </c>
      <c r="V2898">
        <v>0</v>
      </c>
      <c r="W2898" s="17" t="s">
        <v>6596</v>
      </c>
      <c r="X2898" s="17" t="s">
        <v>442</v>
      </c>
      <c r="Y2898">
        <v>0</v>
      </c>
      <c r="Z2898" s="17" t="s">
        <v>486</v>
      </c>
      <c r="AA2898" s="17" t="s">
        <v>443</v>
      </c>
      <c r="AB2898" s="17" t="s">
        <v>444</v>
      </c>
      <c r="AC2898">
        <v>0</v>
      </c>
      <c r="AD2898">
        <v>0</v>
      </c>
      <c r="AE2898">
        <v>0</v>
      </c>
      <c r="AF2898">
        <v>2022</v>
      </c>
      <c r="AG2898" s="1">
        <v>44562</v>
      </c>
      <c r="AH2898" s="1">
        <v>44773</v>
      </c>
      <c r="AI2898" s="1">
        <v>44785</v>
      </c>
      <c r="AJ2898" s="17" t="s">
        <v>34</v>
      </c>
      <c r="AK2898" s="17" t="s">
        <v>35</v>
      </c>
      <c r="AL2898" s="17" t="s">
        <v>10388</v>
      </c>
      <c r="AM2898" s="17">
        <f>MONTH(EMPENHO[[#This Row],[data_empenho]])</f>
        <v>4</v>
      </c>
    </row>
    <row r="2899" spans="1:39" x14ac:dyDescent="0.25">
      <c r="A2899">
        <v>5</v>
      </c>
      <c r="B2899">
        <v>501</v>
      </c>
      <c r="C2899">
        <v>4</v>
      </c>
      <c r="D2899">
        <v>122</v>
      </c>
      <c r="E2899">
        <v>1</v>
      </c>
      <c r="F2899">
        <v>0</v>
      </c>
      <c r="G2899">
        <v>2022</v>
      </c>
      <c r="H2899" s="17" t="s">
        <v>1145</v>
      </c>
      <c r="I2899">
        <v>1</v>
      </c>
      <c r="J2899">
        <v>0</v>
      </c>
      <c r="K2899" s="17" t="s">
        <v>6597</v>
      </c>
      <c r="L2899" s="1">
        <v>44677</v>
      </c>
      <c r="M2899">
        <v>337.94</v>
      </c>
      <c r="N2899" s="17" t="s">
        <v>437</v>
      </c>
      <c r="O2899">
        <v>213</v>
      </c>
      <c r="P2899" s="17" t="s">
        <v>438</v>
      </c>
      <c r="Q2899">
        <v>0</v>
      </c>
      <c r="R2899" s="17" t="s">
        <v>439</v>
      </c>
      <c r="S2899" s="17" t="s">
        <v>440</v>
      </c>
      <c r="T2899" s="17" t="s">
        <v>438</v>
      </c>
      <c r="U2899">
        <v>0</v>
      </c>
      <c r="V2899">
        <v>0</v>
      </c>
      <c r="W2899" s="17" t="s">
        <v>6598</v>
      </c>
      <c r="X2899" s="17" t="s">
        <v>442</v>
      </c>
      <c r="Y2899">
        <v>0</v>
      </c>
      <c r="Z2899" s="17" t="s">
        <v>486</v>
      </c>
      <c r="AA2899" s="17" t="s">
        <v>443</v>
      </c>
      <c r="AB2899" s="17" t="s">
        <v>444</v>
      </c>
      <c r="AC2899">
        <v>0</v>
      </c>
      <c r="AD2899">
        <v>0</v>
      </c>
      <c r="AE2899">
        <v>0</v>
      </c>
      <c r="AF2899">
        <v>2022</v>
      </c>
      <c r="AG2899" s="1">
        <v>44562</v>
      </c>
      <c r="AH2899" s="1">
        <v>44773</v>
      </c>
      <c r="AI2899" s="1">
        <v>44785</v>
      </c>
      <c r="AJ2899" s="17" t="s">
        <v>34</v>
      </c>
      <c r="AK2899" s="17" t="s">
        <v>35</v>
      </c>
      <c r="AL2899" s="17" t="s">
        <v>10388</v>
      </c>
      <c r="AM2899" s="17">
        <f>MONTH(EMPENHO[[#This Row],[data_empenho]])</f>
        <v>4</v>
      </c>
    </row>
    <row r="2900" spans="1:39" x14ac:dyDescent="0.25">
      <c r="A2900">
        <v>5</v>
      </c>
      <c r="B2900">
        <v>501</v>
      </c>
      <c r="C2900">
        <v>4</v>
      </c>
      <c r="D2900">
        <v>122</v>
      </c>
      <c r="E2900">
        <v>1</v>
      </c>
      <c r="F2900">
        <v>0</v>
      </c>
      <c r="G2900">
        <v>2022</v>
      </c>
      <c r="H2900" s="17" t="s">
        <v>1296</v>
      </c>
      <c r="I2900">
        <v>1</v>
      </c>
      <c r="J2900">
        <v>0</v>
      </c>
      <c r="K2900" s="17" t="s">
        <v>6599</v>
      </c>
      <c r="L2900" s="1">
        <v>44677</v>
      </c>
      <c r="M2900">
        <v>1811.63</v>
      </c>
      <c r="N2900" s="17" t="s">
        <v>437</v>
      </c>
      <c r="O2900">
        <v>213</v>
      </c>
      <c r="P2900" s="17" t="s">
        <v>438</v>
      </c>
      <c r="Q2900">
        <v>0</v>
      </c>
      <c r="R2900" s="17" t="s">
        <v>439</v>
      </c>
      <c r="S2900" s="17" t="s">
        <v>440</v>
      </c>
      <c r="T2900" s="17" t="s">
        <v>438</v>
      </c>
      <c r="U2900">
        <v>0</v>
      </c>
      <c r="V2900">
        <v>0</v>
      </c>
      <c r="W2900" s="17" t="s">
        <v>6600</v>
      </c>
      <c r="X2900" s="17" t="s">
        <v>442</v>
      </c>
      <c r="Y2900">
        <v>0</v>
      </c>
      <c r="Z2900" s="17" t="s">
        <v>486</v>
      </c>
      <c r="AA2900" s="17" t="s">
        <v>443</v>
      </c>
      <c r="AB2900" s="17" t="s">
        <v>444</v>
      </c>
      <c r="AC2900">
        <v>0</v>
      </c>
      <c r="AD2900">
        <v>0</v>
      </c>
      <c r="AE2900">
        <v>0</v>
      </c>
      <c r="AF2900">
        <v>2022</v>
      </c>
      <c r="AG2900" s="1">
        <v>44562</v>
      </c>
      <c r="AH2900" s="1">
        <v>44773</v>
      </c>
      <c r="AI2900" s="1">
        <v>44785</v>
      </c>
      <c r="AJ2900" s="17" t="s">
        <v>34</v>
      </c>
      <c r="AK2900" s="17" t="s">
        <v>35</v>
      </c>
      <c r="AL2900" s="17" t="s">
        <v>10388</v>
      </c>
      <c r="AM2900" s="17">
        <f>MONTH(EMPENHO[[#This Row],[data_empenho]])</f>
        <v>4</v>
      </c>
    </row>
    <row r="2901" spans="1:39" x14ac:dyDescent="0.25">
      <c r="A2901">
        <v>5</v>
      </c>
      <c r="B2901">
        <v>501</v>
      </c>
      <c r="C2901">
        <v>4</v>
      </c>
      <c r="D2901">
        <v>122</v>
      </c>
      <c r="E2901">
        <v>1</v>
      </c>
      <c r="F2901">
        <v>0</v>
      </c>
      <c r="G2901">
        <v>2022</v>
      </c>
      <c r="H2901" s="17" t="s">
        <v>1176</v>
      </c>
      <c r="I2901">
        <v>1</v>
      </c>
      <c r="J2901">
        <v>0</v>
      </c>
      <c r="K2901" s="17" t="s">
        <v>6601</v>
      </c>
      <c r="L2901" s="1">
        <v>44677</v>
      </c>
      <c r="M2901">
        <v>930.95</v>
      </c>
      <c r="N2901" s="17" t="s">
        <v>437</v>
      </c>
      <c r="O2901">
        <v>213</v>
      </c>
      <c r="P2901" s="17" t="s">
        <v>438</v>
      </c>
      <c r="Q2901">
        <v>0</v>
      </c>
      <c r="R2901" s="17" t="s">
        <v>439</v>
      </c>
      <c r="S2901" s="17" t="s">
        <v>440</v>
      </c>
      <c r="T2901" s="17" t="s">
        <v>438</v>
      </c>
      <c r="U2901">
        <v>0</v>
      </c>
      <c r="V2901">
        <v>0</v>
      </c>
      <c r="W2901" s="17" t="s">
        <v>6602</v>
      </c>
      <c r="X2901" s="17" t="s">
        <v>442</v>
      </c>
      <c r="Y2901">
        <v>0</v>
      </c>
      <c r="Z2901" s="17" t="s">
        <v>486</v>
      </c>
      <c r="AA2901" s="17" t="s">
        <v>443</v>
      </c>
      <c r="AB2901" s="17" t="s">
        <v>444</v>
      </c>
      <c r="AC2901">
        <v>0</v>
      </c>
      <c r="AD2901">
        <v>0</v>
      </c>
      <c r="AE2901">
        <v>0</v>
      </c>
      <c r="AF2901">
        <v>2022</v>
      </c>
      <c r="AG2901" s="1">
        <v>44562</v>
      </c>
      <c r="AH2901" s="1">
        <v>44773</v>
      </c>
      <c r="AI2901" s="1">
        <v>44785</v>
      </c>
      <c r="AJ2901" s="17" t="s">
        <v>34</v>
      </c>
      <c r="AK2901" s="17" t="s">
        <v>35</v>
      </c>
      <c r="AL2901" s="17" t="s">
        <v>10388</v>
      </c>
      <c r="AM2901" s="17">
        <f>MONTH(EMPENHO[[#This Row],[data_empenho]])</f>
        <v>4</v>
      </c>
    </row>
    <row r="2902" spans="1:39" x14ac:dyDescent="0.25">
      <c r="A2902">
        <v>2</v>
      </c>
      <c r="B2902">
        <v>201</v>
      </c>
      <c r="C2902">
        <v>4</v>
      </c>
      <c r="D2902">
        <v>122</v>
      </c>
      <c r="E2902">
        <v>1</v>
      </c>
      <c r="F2902">
        <v>0</v>
      </c>
      <c r="G2902">
        <v>2078</v>
      </c>
      <c r="H2902" s="17" t="s">
        <v>1145</v>
      </c>
      <c r="I2902">
        <v>1</v>
      </c>
      <c r="J2902">
        <v>0</v>
      </c>
      <c r="K2902" s="17" t="s">
        <v>6603</v>
      </c>
      <c r="L2902" s="1">
        <v>44677</v>
      </c>
      <c r="M2902">
        <v>1039.82</v>
      </c>
      <c r="N2902" s="17" t="s">
        <v>437</v>
      </c>
      <c r="O2902">
        <v>213</v>
      </c>
      <c r="P2902" s="17" t="s">
        <v>438</v>
      </c>
      <c r="Q2902">
        <v>0</v>
      </c>
      <c r="R2902" s="17" t="s">
        <v>439</v>
      </c>
      <c r="S2902" s="17" t="s">
        <v>440</v>
      </c>
      <c r="T2902" s="17" t="s">
        <v>438</v>
      </c>
      <c r="U2902">
        <v>0</v>
      </c>
      <c r="V2902">
        <v>0</v>
      </c>
      <c r="W2902" s="17" t="s">
        <v>6604</v>
      </c>
      <c r="X2902" s="17" t="s">
        <v>442</v>
      </c>
      <c r="Y2902">
        <v>0</v>
      </c>
      <c r="Z2902" s="17" t="s">
        <v>486</v>
      </c>
      <c r="AA2902" s="17" t="s">
        <v>443</v>
      </c>
      <c r="AB2902" s="17" t="s">
        <v>444</v>
      </c>
      <c r="AC2902">
        <v>0</v>
      </c>
      <c r="AD2902">
        <v>0</v>
      </c>
      <c r="AE2902">
        <v>0</v>
      </c>
      <c r="AF2902">
        <v>2022</v>
      </c>
      <c r="AG2902" s="1">
        <v>44562</v>
      </c>
      <c r="AH2902" s="1">
        <v>44773</v>
      </c>
      <c r="AI2902" s="1">
        <v>44785</v>
      </c>
      <c r="AJ2902" s="17" t="s">
        <v>34</v>
      </c>
      <c r="AK2902" s="17" t="s">
        <v>35</v>
      </c>
      <c r="AL2902" s="17" t="s">
        <v>10388</v>
      </c>
      <c r="AM2902" s="17">
        <f>MONTH(EMPENHO[[#This Row],[data_empenho]])</f>
        <v>4</v>
      </c>
    </row>
    <row r="2903" spans="1:39" x14ac:dyDescent="0.25">
      <c r="A2903">
        <v>5</v>
      </c>
      <c r="B2903">
        <v>502</v>
      </c>
      <c r="C2903">
        <v>12</v>
      </c>
      <c r="D2903">
        <v>361</v>
      </c>
      <c r="E2903">
        <v>2</v>
      </c>
      <c r="F2903">
        <v>0</v>
      </c>
      <c r="G2903">
        <v>2025</v>
      </c>
      <c r="H2903" s="17" t="s">
        <v>1173</v>
      </c>
      <c r="I2903">
        <v>31</v>
      </c>
      <c r="J2903">
        <v>0</v>
      </c>
      <c r="K2903" s="17" t="s">
        <v>6605</v>
      </c>
      <c r="L2903" s="1">
        <v>44677</v>
      </c>
      <c r="M2903">
        <v>2115.0300000000002</v>
      </c>
      <c r="N2903" s="17" t="s">
        <v>437</v>
      </c>
      <c r="O2903">
        <v>213</v>
      </c>
      <c r="P2903" s="17" t="s">
        <v>438</v>
      </c>
      <c r="Q2903">
        <v>501</v>
      </c>
      <c r="R2903" s="17" t="s">
        <v>439</v>
      </c>
      <c r="S2903" s="17" t="s">
        <v>440</v>
      </c>
      <c r="T2903" s="17" t="s">
        <v>438</v>
      </c>
      <c r="U2903">
        <v>0</v>
      </c>
      <c r="V2903">
        <v>0</v>
      </c>
      <c r="W2903" s="17" t="s">
        <v>6606</v>
      </c>
      <c r="X2903" s="17" t="s">
        <v>442</v>
      </c>
      <c r="Y2903">
        <v>0</v>
      </c>
      <c r="Z2903" s="17" t="s">
        <v>486</v>
      </c>
      <c r="AA2903" s="17" t="s">
        <v>443</v>
      </c>
      <c r="AB2903" s="17" t="s">
        <v>444</v>
      </c>
      <c r="AC2903">
        <v>0</v>
      </c>
      <c r="AD2903">
        <v>0</v>
      </c>
      <c r="AE2903">
        <v>0</v>
      </c>
      <c r="AF2903">
        <v>2022</v>
      </c>
      <c r="AG2903" s="1">
        <v>44562</v>
      </c>
      <c r="AH2903" s="1">
        <v>44773</v>
      </c>
      <c r="AI2903" s="1">
        <v>44785</v>
      </c>
      <c r="AJ2903" s="17" t="s">
        <v>34</v>
      </c>
      <c r="AK2903" s="17" t="s">
        <v>35</v>
      </c>
      <c r="AL2903" s="17" t="s">
        <v>10388</v>
      </c>
      <c r="AM2903" s="17">
        <f>MONTH(EMPENHO[[#This Row],[data_empenho]])</f>
        <v>4</v>
      </c>
    </row>
    <row r="2904" spans="1:39" x14ac:dyDescent="0.25">
      <c r="A2904">
        <v>5</v>
      </c>
      <c r="B2904">
        <v>502</v>
      </c>
      <c r="C2904">
        <v>12</v>
      </c>
      <c r="D2904">
        <v>361</v>
      </c>
      <c r="E2904">
        <v>2</v>
      </c>
      <c r="F2904">
        <v>0</v>
      </c>
      <c r="G2904">
        <v>2025</v>
      </c>
      <c r="H2904" s="17" t="s">
        <v>1176</v>
      </c>
      <c r="I2904">
        <v>31</v>
      </c>
      <c r="J2904">
        <v>0</v>
      </c>
      <c r="K2904" s="17" t="s">
        <v>6607</v>
      </c>
      <c r="L2904" s="1">
        <v>44677</v>
      </c>
      <c r="M2904">
        <v>824.86</v>
      </c>
      <c r="N2904" s="17" t="s">
        <v>437</v>
      </c>
      <c r="O2904">
        <v>213</v>
      </c>
      <c r="P2904" s="17" t="s">
        <v>438</v>
      </c>
      <c r="Q2904">
        <v>501</v>
      </c>
      <c r="R2904" s="17" t="s">
        <v>439</v>
      </c>
      <c r="S2904" s="17" t="s">
        <v>440</v>
      </c>
      <c r="T2904" s="17" t="s">
        <v>438</v>
      </c>
      <c r="U2904">
        <v>0</v>
      </c>
      <c r="V2904">
        <v>0</v>
      </c>
      <c r="W2904" s="17" t="s">
        <v>6608</v>
      </c>
      <c r="X2904" s="17" t="s">
        <v>442</v>
      </c>
      <c r="Y2904">
        <v>0</v>
      </c>
      <c r="Z2904" s="17" t="s">
        <v>486</v>
      </c>
      <c r="AA2904" s="17" t="s">
        <v>443</v>
      </c>
      <c r="AB2904" s="17" t="s">
        <v>444</v>
      </c>
      <c r="AC2904">
        <v>0</v>
      </c>
      <c r="AD2904">
        <v>0</v>
      </c>
      <c r="AE2904">
        <v>0</v>
      </c>
      <c r="AF2904">
        <v>2022</v>
      </c>
      <c r="AG2904" s="1">
        <v>44562</v>
      </c>
      <c r="AH2904" s="1">
        <v>44773</v>
      </c>
      <c r="AI2904" s="1">
        <v>44785</v>
      </c>
      <c r="AJ2904" s="17" t="s">
        <v>34</v>
      </c>
      <c r="AK2904" s="17" t="s">
        <v>35</v>
      </c>
      <c r="AL2904" s="17" t="s">
        <v>10388</v>
      </c>
      <c r="AM2904" s="17">
        <f>MONTH(EMPENHO[[#This Row],[data_empenho]])</f>
        <v>4</v>
      </c>
    </row>
    <row r="2905" spans="1:39" x14ac:dyDescent="0.25">
      <c r="A2905">
        <v>5</v>
      </c>
      <c r="B2905">
        <v>502</v>
      </c>
      <c r="C2905">
        <v>12</v>
      </c>
      <c r="D2905">
        <v>365</v>
      </c>
      <c r="E2905">
        <v>2</v>
      </c>
      <c r="F2905">
        <v>0</v>
      </c>
      <c r="G2905">
        <v>2026</v>
      </c>
      <c r="H2905" s="17" t="s">
        <v>1173</v>
      </c>
      <c r="I2905">
        <v>31</v>
      </c>
      <c r="J2905">
        <v>0</v>
      </c>
      <c r="K2905" s="17" t="s">
        <v>6609</v>
      </c>
      <c r="L2905" s="1">
        <v>44677</v>
      </c>
      <c r="M2905">
        <v>64013.63</v>
      </c>
      <c r="N2905" s="17" t="s">
        <v>437</v>
      </c>
      <c r="O2905">
        <v>213</v>
      </c>
      <c r="P2905" s="17" t="s">
        <v>438</v>
      </c>
      <c r="Q2905">
        <v>501</v>
      </c>
      <c r="R2905" s="17" t="s">
        <v>439</v>
      </c>
      <c r="S2905" s="17" t="s">
        <v>440</v>
      </c>
      <c r="T2905" s="17" t="s">
        <v>438</v>
      </c>
      <c r="U2905">
        <v>0</v>
      </c>
      <c r="V2905">
        <v>0</v>
      </c>
      <c r="W2905" s="17" t="s">
        <v>6610</v>
      </c>
      <c r="X2905" s="17" t="s">
        <v>442</v>
      </c>
      <c r="Y2905">
        <v>0</v>
      </c>
      <c r="Z2905" s="17" t="s">
        <v>486</v>
      </c>
      <c r="AA2905" s="17" t="s">
        <v>443</v>
      </c>
      <c r="AB2905" s="17" t="s">
        <v>444</v>
      </c>
      <c r="AC2905">
        <v>0</v>
      </c>
      <c r="AD2905">
        <v>0</v>
      </c>
      <c r="AE2905">
        <v>0</v>
      </c>
      <c r="AF2905">
        <v>2022</v>
      </c>
      <c r="AG2905" s="1">
        <v>44562</v>
      </c>
      <c r="AH2905" s="1">
        <v>44773</v>
      </c>
      <c r="AI2905" s="1">
        <v>44785</v>
      </c>
      <c r="AJ2905" s="17" t="s">
        <v>34</v>
      </c>
      <c r="AK2905" s="17" t="s">
        <v>35</v>
      </c>
      <c r="AL2905" s="17" t="s">
        <v>10388</v>
      </c>
      <c r="AM2905" s="17">
        <f>MONTH(EMPENHO[[#This Row],[data_empenho]])</f>
        <v>4</v>
      </c>
    </row>
    <row r="2906" spans="1:39" x14ac:dyDescent="0.25">
      <c r="A2906">
        <v>5</v>
      </c>
      <c r="B2906">
        <v>502</v>
      </c>
      <c r="C2906">
        <v>12</v>
      </c>
      <c r="D2906">
        <v>365</v>
      </c>
      <c r="E2906">
        <v>2</v>
      </c>
      <c r="F2906">
        <v>0</v>
      </c>
      <c r="G2906">
        <v>2026</v>
      </c>
      <c r="H2906" s="17" t="s">
        <v>1173</v>
      </c>
      <c r="I2906">
        <v>31</v>
      </c>
      <c r="J2906">
        <v>0</v>
      </c>
      <c r="K2906" s="17" t="s">
        <v>6611</v>
      </c>
      <c r="L2906" s="1">
        <v>44677</v>
      </c>
      <c r="M2906">
        <v>442.49</v>
      </c>
      <c r="N2906" s="17" t="s">
        <v>437</v>
      </c>
      <c r="O2906">
        <v>213</v>
      </c>
      <c r="P2906" s="17" t="s">
        <v>438</v>
      </c>
      <c r="Q2906">
        <v>501</v>
      </c>
      <c r="R2906" s="17" t="s">
        <v>439</v>
      </c>
      <c r="S2906" s="17" t="s">
        <v>440</v>
      </c>
      <c r="T2906" s="17" t="s">
        <v>438</v>
      </c>
      <c r="U2906">
        <v>0</v>
      </c>
      <c r="V2906">
        <v>0</v>
      </c>
      <c r="W2906" s="17" t="s">
        <v>6612</v>
      </c>
      <c r="X2906" s="17" t="s">
        <v>442</v>
      </c>
      <c r="Y2906">
        <v>0</v>
      </c>
      <c r="Z2906" s="17" t="s">
        <v>486</v>
      </c>
      <c r="AA2906" s="17" t="s">
        <v>443</v>
      </c>
      <c r="AB2906" s="17" t="s">
        <v>444</v>
      </c>
      <c r="AC2906">
        <v>0</v>
      </c>
      <c r="AD2906">
        <v>0</v>
      </c>
      <c r="AE2906">
        <v>0</v>
      </c>
      <c r="AF2906">
        <v>2022</v>
      </c>
      <c r="AG2906" s="1">
        <v>44562</v>
      </c>
      <c r="AH2906" s="1">
        <v>44773</v>
      </c>
      <c r="AI2906" s="1">
        <v>44785</v>
      </c>
      <c r="AJ2906" s="17" t="s">
        <v>34</v>
      </c>
      <c r="AK2906" s="17" t="s">
        <v>35</v>
      </c>
      <c r="AL2906" s="17" t="s">
        <v>10388</v>
      </c>
      <c r="AM2906" s="17">
        <f>MONTH(EMPENHO[[#This Row],[data_empenho]])</f>
        <v>4</v>
      </c>
    </row>
    <row r="2907" spans="1:39" x14ac:dyDescent="0.25">
      <c r="A2907">
        <v>5</v>
      </c>
      <c r="B2907">
        <v>502</v>
      </c>
      <c r="C2907">
        <v>12</v>
      </c>
      <c r="D2907">
        <v>365</v>
      </c>
      <c r="E2907">
        <v>2</v>
      </c>
      <c r="F2907">
        <v>0</v>
      </c>
      <c r="G2907">
        <v>2026</v>
      </c>
      <c r="H2907" s="17" t="s">
        <v>1173</v>
      </c>
      <c r="I2907">
        <v>31</v>
      </c>
      <c r="J2907">
        <v>0</v>
      </c>
      <c r="K2907" s="17" t="s">
        <v>6613</v>
      </c>
      <c r="L2907" s="1">
        <v>44677</v>
      </c>
      <c r="M2907">
        <v>7160.33</v>
      </c>
      <c r="N2907" s="17" t="s">
        <v>437</v>
      </c>
      <c r="O2907">
        <v>213</v>
      </c>
      <c r="P2907" s="17" t="s">
        <v>438</v>
      </c>
      <c r="Q2907">
        <v>501</v>
      </c>
      <c r="R2907" s="17" t="s">
        <v>439</v>
      </c>
      <c r="S2907" s="17" t="s">
        <v>440</v>
      </c>
      <c r="T2907" s="17" t="s">
        <v>438</v>
      </c>
      <c r="U2907">
        <v>0</v>
      </c>
      <c r="V2907">
        <v>0</v>
      </c>
      <c r="W2907" s="17" t="s">
        <v>6614</v>
      </c>
      <c r="X2907" s="17" t="s">
        <v>442</v>
      </c>
      <c r="Y2907">
        <v>0</v>
      </c>
      <c r="Z2907" s="17" t="s">
        <v>486</v>
      </c>
      <c r="AA2907" s="17" t="s">
        <v>443</v>
      </c>
      <c r="AB2907" s="17" t="s">
        <v>444</v>
      </c>
      <c r="AC2907">
        <v>0</v>
      </c>
      <c r="AD2907">
        <v>0</v>
      </c>
      <c r="AE2907">
        <v>0</v>
      </c>
      <c r="AF2907">
        <v>2022</v>
      </c>
      <c r="AG2907" s="1">
        <v>44562</v>
      </c>
      <c r="AH2907" s="1">
        <v>44773</v>
      </c>
      <c r="AI2907" s="1">
        <v>44785</v>
      </c>
      <c r="AJ2907" s="17" t="s">
        <v>34</v>
      </c>
      <c r="AK2907" s="17" t="s">
        <v>35</v>
      </c>
      <c r="AL2907" s="17" t="s">
        <v>10388</v>
      </c>
      <c r="AM2907" s="17">
        <f>MONTH(EMPENHO[[#This Row],[data_empenho]])</f>
        <v>4</v>
      </c>
    </row>
    <row r="2908" spans="1:39" x14ac:dyDescent="0.25">
      <c r="A2908">
        <v>5</v>
      </c>
      <c r="B2908">
        <v>502</v>
      </c>
      <c r="C2908">
        <v>12</v>
      </c>
      <c r="D2908">
        <v>365</v>
      </c>
      <c r="E2908">
        <v>2</v>
      </c>
      <c r="F2908">
        <v>0</v>
      </c>
      <c r="G2908">
        <v>2026</v>
      </c>
      <c r="H2908" s="17" t="s">
        <v>1184</v>
      </c>
      <c r="I2908">
        <v>31</v>
      </c>
      <c r="J2908">
        <v>0</v>
      </c>
      <c r="K2908" s="17" t="s">
        <v>6615</v>
      </c>
      <c r="L2908" s="1">
        <v>44677</v>
      </c>
      <c r="M2908">
        <v>1218.8699999999999</v>
      </c>
      <c r="N2908" s="17" t="s">
        <v>437</v>
      </c>
      <c r="O2908">
        <v>213</v>
      </c>
      <c r="P2908" s="17" t="s">
        <v>438</v>
      </c>
      <c r="Q2908">
        <v>501</v>
      </c>
      <c r="R2908" s="17" t="s">
        <v>439</v>
      </c>
      <c r="S2908" s="17" t="s">
        <v>440</v>
      </c>
      <c r="T2908" s="17" t="s">
        <v>438</v>
      </c>
      <c r="U2908">
        <v>0</v>
      </c>
      <c r="V2908">
        <v>0</v>
      </c>
      <c r="W2908" s="17" t="s">
        <v>6616</v>
      </c>
      <c r="X2908" s="17" t="s">
        <v>442</v>
      </c>
      <c r="Y2908">
        <v>0</v>
      </c>
      <c r="Z2908" s="17" t="s">
        <v>486</v>
      </c>
      <c r="AA2908" s="17" t="s">
        <v>443</v>
      </c>
      <c r="AB2908" s="17" t="s">
        <v>444</v>
      </c>
      <c r="AC2908">
        <v>0</v>
      </c>
      <c r="AD2908">
        <v>0</v>
      </c>
      <c r="AE2908">
        <v>0</v>
      </c>
      <c r="AF2908">
        <v>2022</v>
      </c>
      <c r="AG2908" s="1">
        <v>44562</v>
      </c>
      <c r="AH2908" s="1">
        <v>44773</v>
      </c>
      <c r="AI2908" s="1">
        <v>44785</v>
      </c>
      <c r="AJ2908" s="17" t="s">
        <v>34</v>
      </c>
      <c r="AK2908" s="17" t="s">
        <v>35</v>
      </c>
      <c r="AL2908" s="17" t="s">
        <v>10388</v>
      </c>
      <c r="AM2908" s="17">
        <f>MONTH(EMPENHO[[#This Row],[data_empenho]])</f>
        <v>4</v>
      </c>
    </row>
    <row r="2909" spans="1:39" x14ac:dyDescent="0.25">
      <c r="A2909">
        <v>5</v>
      </c>
      <c r="B2909">
        <v>502</v>
      </c>
      <c r="C2909">
        <v>12</v>
      </c>
      <c r="D2909">
        <v>365</v>
      </c>
      <c r="E2909">
        <v>2</v>
      </c>
      <c r="F2909">
        <v>0</v>
      </c>
      <c r="G2909">
        <v>2026</v>
      </c>
      <c r="H2909" s="17" t="s">
        <v>1296</v>
      </c>
      <c r="I2909">
        <v>31</v>
      </c>
      <c r="J2909">
        <v>0</v>
      </c>
      <c r="K2909" s="17" t="s">
        <v>6617</v>
      </c>
      <c r="L2909" s="1">
        <v>44677</v>
      </c>
      <c r="M2909">
        <v>375.03</v>
      </c>
      <c r="N2909" s="17" t="s">
        <v>437</v>
      </c>
      <c r="O2909">
        <v>213</v>
      </c>
      <c r="P2909" s="17" t="s">
        <v>438</v>
      </c>
      <c r="Q2909">
        <v>501</v>
      </c>
      <c r="R2909" s="17" t="s">
        <v>439</v>
      </c>
      <c r="S2909" s="17" t="s">
        <v>440</v>
      </c>
      <c r="T2909" s="17" t="s">
        <v>438</v>
      </c>
      <c r="U2909">
        <v>0</v>
      </c>
      <c r="V2909">
        <v>0</v>
      </c>
      <c r="W2909" s="17" t="s">
        <v>6618</v>
      </c>
      <c r="X2909" s="17" t="s">
        <v>442</v>
      </c>
      <c r="Y2909">
        <v>0</v>
      </c>
      <c r="Z2909" s="17" t="s">
        <v>486</v>
      </c>
      <c r="AA2909" s="17" t="s">
        <v>443</v>
      </c>
      <c r="AB2909" s="17" t="s">
        <v>444</v>
      </c>
      <c r="AC2909">
        <v>0</v>
      </c>
      <c r="AD2909">
        <v>0</v>
      </c>
      <c r="AE2909">
        <v>0</v>
      </c>
      <c r="AF2909">
        <v>2022</v>
      </c>
      <c r="AG2909" s="1">
        <v>44562</v>
      </c>
      <c r="AH2909" s="1">
        <v>44773</v>
      </c>
      <c r="AI2909" s="1">
        <v>44785</v>
      </c>
      <c r="AJ2909" s="17" t="s">
        <v>34</v>
      </c>
      <c r="AK2909" s="17" t="s">
        <v>35</v>
      </c>
      <c r="AL2909" s="17" t="s">
        <v>10388</v>
      </c>
      <c r="AM2909" s="17">
        <f>MONTH(EMPENHO[[#This Row],[data_empenho]])</f>
        <v>4</v>
      </c>
    </row>
    <row r="2910" spans="1:39" x14ac:dyDescent="0.25">
      <c r="A2910">
        <v>5</v>
      </c>
      <c r="B2910">
        <v>502</v>
      </c>
      <c r="C2910">
        <v>12</v>
      </c>
      <c r="D2910">
        <v>365</v>
      </c>
      <c r="E2910">
        <v>2</v>
      </c>
      <c r="F2910">
        <v>0</v>
      </c>
      <c r="G2910">
        <v>2026</v>
      </c>
      <c r="H2910" s="17" t="s">
        <v>1176</v>
      </c>
      <c r="I2910">
        <v>31</v>
      </c>
      <c r="J2910">
        <v>0</v>
      </c>
      <c r="K2910" s="17" t="s">
        <v>6619</v>
      </c>
      <c r="L2910" s="1">
        <v>44677</v>
      </c>
      <c r="M2910">
        <v>5907.65</v>
      </c>
      <c r="N2910" s="17" t="s">
        <v>437</v>
      </c>
      <c r="O2910">
        <v>213</v>
      </c>
      <c r="P2910" s="17" t="s">
        <v>438</v>
      </c>
      <c r="Q2910">
        <v>501</v>
      </c>
      <c r="R2910" s="17" t="s">
        <v>439</v>
      </c>
      <c r="S2910" s="17" t="s">
        <v>440</v>
      </c>
      <c r="T2910" s="17" t="s">
        <v>438</v>
      </c>
      <c r="U2910">
        <v>0</v>
      </c>
      <c r="V2910">
        <v>0</v>
      </c>
      <c r="W2910" s="17" t="s">
        <v>6620</v>
      </c>
      <c r="X2910" s="17" t="s">
        <v>442</v>
      </c>
      <c r="Y2910">
        <v>0</v>
      </c>
      <c r="Z2910" s="17" t="s">
        <v>486</v>
      </c>
      <c r="AA2910" s="17" t="s">
        <v>443</v>
      </c>
      <c r="AB2910" s="17" t="s">
        <v>444</v>
      </c>
      <c r="AC2910">
        <v>0</v>
      </c>
      <c r="AD2910">
        <v>0</v>
      </c>
      <c r="AE2910">
        <v>0</v>
      </c>
      <c r="AF2910">
        <v>2022</v>
      </c>
      <c r="AG2910" s="1">
        <v>44562</v>
      </c>
      <c r="AH2910" s="1">
        <v>44773</v>
      </c>
      <c r="AI2910" s="1">
        <v>44785</v>
      </c>
      <c r="AJ2910" s="17" t="s">
        <v>34</v>
      </c>
      <c r="AK2910" s="17" t="s">
        <v>35</v>
      </c>
      <c r="AL2910" s="17" t="s">
        <v>10388</v>
      </c>
      <c r="AM2910" s="17">
        <f>MONTH(EMPENHO[[#This Row],[data_empenho]])</f>
        <v>4</v>
      </c>
    </row>
    <row r="2911" spans="1:39" x14ac:dyDescent="0.25">
      <c r="A2911">
        <v>5</v>
      </c>
      <c r="B2911">
        <v>502</v>
      </c>
      <c r="C2911">
        <v>12</v>
      </c>
      <c r="D2911">
        <v>365</v>
      </c>
      <c r="E2911">
        <v>2</v>
      </c>
      <c r="F2911">
        <v>0</v>
      </c>
      <c r="G2911">
        <v>2026</v>
      </c>
      <c r="H2911" s="17" t="s">
        <v>1213</v>
      </c>
      <c r="I2911">
        <v>31</v>
      </c>
      <c r="J2911">
        <v>0</v>
      </c>
      <c r="K2911" s="17" t="s">
        <v>6621</v>
      </c>
      <c r="L2911" s="1">
        <v>44677</v>
      </c>
      <c r="M2911">
        <v>184</v>
      </c>
      <c r="N2911" s="17" t="s">
        <v>437</v>
      </c>
      <c r="O2911">
        <v>213</v>
      </c>
      <c r="P2911" s="17" t="s">
        <v>438</v>
      </c>
      <c r="Q2911">
        <v>501</v>
      </c>
      <c r="R2911" s="17" t="s">
        <v>439</v>
      </c>
      <c r="S2911" s="17" t="s">
        <v>440</v>
      </c>
      <c r="T2911" s="17" t="s">
        <v>438</v>
      </c>
      <c r="U2911">
        <v>0</v>
      </c>
      <c r="V2911">
        <v>0</v>
      </c>
      <c r="W2911" s="17" t="s">
        <v>6622</v>
      </c>
      <c r="X2911" s="17" t="s">
        <v>442</v>
      </c>
      <c r="Y2911">
        <v>0</v>
      </c>
      <c r="Z2911" s="17" t="s">
        <v>486</v>
      </c>
      <c r="AA2911" s="17" t="s">
        <v>443</v>
      </c>
      <c r="AB2911" s="17" t="s">
        <v>444</v>
      </c>
      <c r="AC2911">
        <v>0</v>
      </c>
      <c r="AD2911">
        <v>0</v>
      </c>
      <c r="AE2911">
        <v>0</v>
      </c>
      <c r="AF2911">
        <v>2022</v>
      </c>
      <c r="AG2911" s="1">
        <v>44562</v>
      </c>
      <c r="AH2911" s="1">
        <v>44773</v>
      </c>
      <c r="AI2911" s="1">
        <v>44785</v>
      </c>
      <c r="AJ2911" s="17" t="s">
        <v>34</v>
      </c>
      <c r="AK2911" s="17" t="s">
        <v>35</v>
      </c>
      <c r="AL2911" s="17" t="s">
        <v>10388</v>
      </c>
      <c r="AM2911" s="17">
        <f>MONTH(EMPENHO[[#This Row],[data_empenho]])</f>
        <v>4</v>
      </c>
    </row>
    <row r="2912" spans="1:39" x14ac:dyDescent="0.25">
      <c r="A2912">
        <v>5</v>
      </c>
      <c r="B2912">
        <v>502</v>
      </c>
      <c r="C2912">
        <v>12</v>
      </c>
      <c r="D2912">
        <v>365</v>
      </c>
      <c r="E2912">
        <v>2</v>
      </c>
      <c r="F2912">
        <v>0</v>
      </c>
      <c r="G2912">
        <v>2026</v>
      </c>
      <c r="H2912" s="17" t="s">
        <v>1145</v>
      </c>
      <c r="I2912">
        <v>31</v>
      </c>
      <c r="J2912">
        <v>0</v>
      </c>
      <c r="K2912" s="17" t="s">
        <v>6623</v>
      </c>
      <c r="L2912" s="1">
        <v>44677</v>
      </c>
      <c r="M2912">
        <v>915.5</v>
      </c>
      <c r="N2912" s="17" t="s">
        <v>437</v>
      </c>
      <c r="O2912">
        <v>213</v>
      </c>
      <c r="P2912" s="17" t="s">
        <v>438</v>
      </c>
      <c r="Q2912">
        <v>501</v>
      </c>
      <c r="R2912" s="17" t="s">
        <v>439</v>
      </c>
      <c r="S2912" s="17" t="s">
        <v>440</v>
      </c>
      <c r="T2912" s="17" t="s">
        <v>438</v>
      </c>
      <c r="U2912">
        <v>0</v>
      </c>
      <c r="V2912">
        <v>0</v>
      </c>
      <c r="W2912" s="17" t="s">
        <v>6624</v>
      </c>
      <c r="X2912" s="17" t="s">
        <v>442</v>
      </c>
      <c r="Y2912">
        <v>0</v>
      </c>
      <c r="Z2912" s="17" t="s">
        <v>486</v>
      </c>
      <c r="AA2912" s="17" t="s">
        <v>443</v>
      </c>
      <c r="AB2912" s="17" t="s">
        <v>444</v>
      </c>
      <c r="AC2912">
        <v>0</v>
      </c>
      <c r="AD2912">
        <v>0</v>
      </c>
      <c r="AE2912">
        <v>0</v>
      </c>
      <c r="AF2912">
        <v>2022</v>
      </c>
      <c r="AG2912" s="1">
        <v>44562</v>
      </c>
      <c r="AH2912" s="1">
        <v>44773</v>
      </c>
      <c r="AI2912" s="1">
        <v>44785</v>
      </c>
      <c r="AJ2912" s="17" t="s">
        <v>34</v>
      </c>
      <c r="AK2912" s="17" t="s">
        <v>35</v>
      </c>
      <c r="AL2912" s="17" t="s">
        <v>10388</v>
      </c>
      <c r="AM2912" s="17">
        <f>MONTH(EMPENHO[[#This Row],[data_empenho]])</f>
        <v>4</v>
      </c>
    </row>
    <row r="2913" spans="1:39" x14ac:dyDescent="0.25">
      <c r="A2913">
        <v>5</v>
      </c>
      <c r="B2913">
        <v>502</v>
      </c>
      <c r="C2913">
        <v>12</v>
      </c>
      <c r="D2913">
        <v>365</v>
      </c>
      <c r="E2913">
        <v>2</v>
      </c>
      <c r="F2913">
        <v>0</v>
      </c>
      <c r="G2913">
        <v>2026</v>
      </c>
      <c r="H2913" s="17" t="s">
        <v>1145</v>
      </c>
      <c r="I2913">
        <v>31</v>
      </c>
      <c r="J2913">
        <v>0</v>
      </c>
      <c r="K2913" s="17" t="s">
        <v>6625</v>
      </c>
      <c r="L2913" s="1">
        <v>44677</v>
      </c>
      <c r="M2913">
        <v>1511.53</v>
      </c>
      <c r="N2913" s="17" t="s">
        <v>437</v>
      </c>
      <c r="O2913">
        <v>213</v>
      </c>
      <c r="P2913" s="17" t="s">
        <v>438</v>
      </c>
      <c r="Q2913">
        <v>501</v>
      </c>
      <c r="R2913" s="17" t="s">
        <v>439</v>
      </c>
      <c r="S2913" s="17" t="s">
        <v>440</v>
      </c>
      <c r="T2913" s="17" t="s">
        <v>438</v>
      </c>
      <c r="U2913">
        <v>0</v>
      </c>
      <c r="V2913">
        <v>0</v>
      </c>
      <c r="W2913" s="17" t="s">
        <v>6626</v>
      </c>
      <c r="X2913" s="17" t="s">
        <v>442</v>
      </c>
      <c r="Y2913">
        <v>0</v>
      </c>
      <c r="Z2913" s="17" t="s">
        <v>486</v>
      </c>
      <c r="AA2913" s="17" t="s">
        <v>443</v>
      </c>
      <c r="AB2913" s="17" t="s">
        <v>444</v>
      </c>
      <c r="AC2913">
        <v>0</v>
      </c>
      <c r="AD2913">
        <v>0</v>
      </c>
      <c r="AE2913">
        <v>0</v>
      </c>
      <c r="AF2913">
        <v>2022</v>
      </c>
      <c r="AG2913" s="1">
        <v>44562</v>
      </c>
      <c r="AH2913" s="1">
        <v>44773</v>
      </c>
      <c r="AI2913" s="1">
        <v>44785</v>
      </c>
      <c r="AJ2913" s="17" t="s">
        <v>34</v>
      </c>
      <c r="AK2913" s="17" t="s">
        <v>35</v>
      </c>
      <c r="AL2913" s="17" t="s">
        <v>10388</v>
      </c>
      <c r="AM2913" s="17">
        <f>MONTH(EMPENHO[[#This Row],[data_empenho]])</f>
        <v>4</v>
      </c>
    </row>
    <row r="2914" spans="1:39" x14ac:dyDescent="0.25">
      <c r="A2914">
        <v>5</v>
      </c>
      <c r="B2914">
        <v>502</v>
      </c>
      <c r="C2914">
        <v>12</v>
      </c>
      <c r="D2914">
        <v>365</v>
      </c>
      <c r="E2914">
        <v>2</v>
      </c>
      <c r="F2914">
        <v>0</v>
      </c>
      <c r="G2914">
        <v>2026</v>
      </c>
      <c r="H2914" s="17" t="s">
        <v>1145</v>
      </c>
      <c r="I2914">
        <v>31</v>
      </c>
      <c r="J2914">
        <v>0</v>
      </c>
      <c r="K2914" s="17" t="s">
        <v>6627</v>
      </c>
      <c r="L2914" s="1">
        <v>44677</v>
      </c>
      <c r="M2914">
        <v>1116.52</v>
      </c>
      <c r="N2914" s="17" t="s">
        <v>437</v>
      </c>
      <c r="O2914">
        <v>213</v>
      </c>
      <c r="P2914" s="17" t="s">
        <v>438</v>
      </c>
      <c r="Q2914">
        <v>501</v>
      </c>
      <c r="R2914" s="17" t="s">
        <v>439</v>
      </c>
      <c r="S2914" s="17" t="s">
        <v>440</v>
      </c>
      <c r="T2914" s="17" t="s">
        <v>438</v>
      </c>
      <c r="U2914">
        <v>0</v>
      </c>
      <c r="V2914">
        <v>0</v>
      </c>
      <c r="W2914" s="17" t="s">
        <v>6628</v>
      </c>
      <c r="X2914" s="17" t="s">
        <v>442</v>
      </c>
      <c r="Y2914">
        <v>0</v>
      </c>
      <c r="Z2914" s="17" t="s">
        <v>486</v>
      </c>
      <c r="AA2914" s="17" t="s">
        <v>443</v>
      </c>
      <c r="AB2914" s="17" t="s">
        <v>444</v>
      </c>
      <c r="AC2914">
        <v>0</v>
      </c>
      <c r="AD2914">
        <v>0</v>
      </c>
      <c r="AE2914">
        <v>0</v>
      </c>
      <c r="AF2914">
        <v>2022</v>
      </c>
      <c r="AG2914" s="1">
        <v>44562</v>
      </c>
      <c r="AH2914" s="1">
        <v>44773</v>
      </c>
      <c r="AI2914" s="1">
        <v>44785</v>
      </c>
      <c r="AJ2914" s="17" t="s">
        <v>34</v>
      </c>
      <c r="AK2914" s="17" t="s">
        <v>35</v>
      </c>
      <c r="AL2914" s="17" t="s">
        <v>10388</v>
      </c>
      <c r="AM2914" s="17">
        <f>MONTH(EMPENHO[[#This Row],[data_empenho]])</f>
        <v>4</v>
      </c>
    </row>
    <row r="2915" spans="1:39" x14ac:dyDescent="0.25">
      <c r="A2915">
        <v>5</v>
      </c>
      <c r="B2915">
        <v>502</v>
      </c>
      <c r="C2915">
        <v>12</v>
      </c>
      <c r="D2915">
        <v>365</v>
      </c>
      <c r="E2915">
        <v>2</v>
      </c>
      <c r="F2915">
        <v>0</v>
      </c>
      <c r="G2915">
        <v>2033</v>
      </c>
      <c r="H2915" s="17" t="s">
        <v>1173</v>
      </c>
      <c r="I2915">
        <v>20</v>
      </c>
      <c r="J2915">
        <v>0</v>
      </c>
      <c r="K2915" s="17" t="s">
        <v>6629</v>
      </c>
      <c r="L2915" s="1">
        <v>44677</v>
      </c>
      <c r="M2915">
        <v>10439.58</v>
      </c>
      <c r="N2915" s="17" t="s">
        <v>437</v>
      </c>
      <c r="O2915">
        <v>213</v>
      </c>
      <c r="P2915" s="17" t="s">
        <v>438</v>
      </c>
      <c r="Q2915">
        <v>0</v>
      </c>
      <c r="R2915" s="17" t="s">
        <v>439</v>
      </c>
      <c r="S2915" s="17" t="s">
        <v>440</v>
      </c>
      <c r="T2915" s="17" t="s">
        <v>438</v>
      </c>
      <c r="U2915">
        <v>0</v>
      </c>
      <c r="V2915">
        <v>0</v>
      </c>
      <c r="W2915" s="17" t="s">
        <v>6630</v>
      </c>
      <c r="X2915" s="17" t="s">
        <v>442</v>
      </c>
      <c r="Y2915">
        <v>0</v>
      </c>
      <c r="Z2915" s="17" t="s">
        <v>486</v>
      </c>
      <c r="AA2915" s="17" t="s">
        <v>443</v>
      </c>
      <c r="AB2915" s="17" t="s">
        <v>444</v>
      </c>
      <c r="AC2915">
        <v>0</v>
      </c>
      <c r="AD2915">
        <v>0</v>
      </c>
      <c r="AE2915">
        <v>0</v>
      </c>
      <c r="AF2915">
        <v>2022</v>
      </c>
      <c r="AG2915" s="1">
        <v>44562</v>
      </c>
      <c r="AH2915" s="1">
        <v>44773</v>
      </c>
      <c r="AI2915" s="1">
        <v>44785</v>
      </c>
      <c r="AJ2915" s="17" t="s">
        <v>34</v>
      </c>
      <c r="AK2915" s="17" t="s">
        <v>35</v>
      </c>
      <c r="AL2915" s="17" t="s">
        <v>10388</v>
      </c>
      <c r="AM2915" s="17">
        <f>MONTH(EMPENHO[[#This Row],[data_empenho]])</f>
        <v>4</v>
      </c>
    </row>
    <row r="2916" spans="1:39" x14ac:dyDescent="0.25">
      <c r="A2916">
        <v>5</v>
      </c>
      <c r="B2916">
        <v>502</v>
      </c>
      <c r="C2916">
        <v>12</v>
      </c>
      <c r="D2916">
        <v>365</v>
      </c>
      <c r="E2916">
        <v>2</v>
      </c>
      <c r="F2916">
        <v>0</v>
      </c>
      <c r="G2916">
        <v>2033</v>
      </c>
      <c r="H2916" s="17" t="s">
        <v>1181</v>
      </c>
      <c r="I2916">
        <v>20</v>
      </c>
      <c r="J2916">
        <v>0</v>
      </c>
      <c r="K2916" s="17" t="s">
        <v>6631</v>
      </c>
      <c r="L2916" s="1">
        <v>44677</v>
      </c>
      <c r="M2916">
        <v>2856.77</v>
      </c>
      <c r="N2916" s="17" t="s">
        <v>437</v>
      </c>
      <c r="O2916">
        <v>213</v>
      </c>
      <c r="P2916" s="17" t="s">
        <v>438</v>
      </c>
      <c r="Q2916">
        <v>0</v>
      </c>
      <c r="R2916" s="17" t="s">
        <v>439</v>
      </c>
      <c r="S2916" s="17" t="s">
        <v>440</v>
      </c>
      <c r="T2916" s="17" t="s">
        <v>438</v>
      </c>
      <c r="U2916">
        <v>0</v>
      </c>
      <c r="V2916">
        <v>0</v>
      </c>
      <c r="W2916" s="17" t="s">
        <v>6632</v>
      </c>
      <c r="X2916" s="17" t="s">
        <v>442</v>
      </c>
      <c r="Y2916">
        <v>0</v>
      </c>
      <c r="Z2916" s="17" t="s">
        <v>486</v>
      </c>
      <c r="AA2916" s="17" t="s">
        <v>443</v>
      </c>
      <c r="AB2916" s="17" t="s">
        <v>444</v>
      </c>
      <c r="AC2916">
        <v>0</v>
      </c>
      <c r="AD2916">
        <v>0</v>
      </c>
      <c r="AE2916">
        <v>0</v>
      </c>
      <c r="AF2916">
        <v>2022</v>
      </c>
      <c r="AG2916" s="1">
        <v>44562</v>
      </c>
      <c r="AH2916" s="1">
        <v>44773</v>
      </c>
      <c r="AI2916" s="1">
        <v>44785</v>
      </c>
      <c r="AJ2916" s="17" t="s">
        <v>34</v>
      </c>
      <c r="AK2916" s="17" t="s">
        <v>35</v>
      </c>
      <c r="AL2916" s="17" t="s">
        <v>10388</v>
      </c>
      <c r="AM2916" s="17">
        <f>MONTH(EMPENHO[[#This Row],[data_empenho]])</f>
        <v>4</v>
      </c>
    </row>
    <row r="2917" spans="1:39" x14ac:dyDescent="0.25">
      <c r="A2917">
        <v>5</v>
      </c>
      <c r="B2917">
        <v>502</v>
      </c>
      <c r="C2917">
        <v>12</v>
      </c>
      <c r="D2917">
        <v>365</v>
      </c>
      <c r="E2917">
        <v>2</v>
      </c>
      <c r="F2917">
        <v>0</v>
      </c>
      <c r="G2917">
        <v>2033</v>
      </c>
      <c r="H2917" s="17" t="s">
        <v>1176</v>
      </c>
      <c r="I2917">
        <v>20</v>
      </c>
      <c r="J2917">
        <v>0</v>
      </c>
      <c r="K2917" s="17" t="s">
        <v>6633</v>
      </c>
      <c r="L2917" s="1">
        <v>44677</v>
      </c>
      <c r="M2917">
        <v>1127.1099999999999</v>
      </c>
      <c r="N2917" s="17" t="s">
        <v>437</v>
      </c>
      <c r="O2917">
        <v>213</v>
      </c>
      <c r="P2917" s="17" t="s">
        <v>438</v>
      </c>
      <c r="Q2917">
        <v>0</v>
      </c>
      <c r="R2917" s="17" t="s">
        <v>439</v>
      </c>
      <c r="S2917" s="17" t="s">
        <v>440</v>
      </c>
      <c r="T2917" s="17" t="s">
        <v>438</v>
      </c>
      <c r="U2917">
        <v>0</v>
      </c>
      <c r="V2917">
        <v>0</v>
      </c>
      <c r="W2917" s="17" t="s">
        <v>6634</v>
      </c>
      <c r="X2917" s="17" t="s">
        <v>442</v>
      </c>
      <c r="Y2917">
        <v>0</v>
      </c>
      <c r="Z2917" s="17" t="s">
        <v>486</v>
      </c>
      <c r="AA2917" s="17" t="s">
        <v>443</v>
      </c>
      <c r="AB2917" s="17" t="s">
        <v>444</v>
      </c>
      <c r="AC2917">
        <v>0</v>
      </c>
      <c r="AD2917">
        <v>0</v>
      </c>
      <c r="AE2917">
        <v>0</v>
      </c>
      <c r="AF2917">
        <v>2022</v>
      </c>
      <c r="AG2917" s="1">
        <v>44562</v>
      </c>
      <c r="AH2917" s="1">
        <v>44773</v>
      </c>
      <c r="AI2917" s="1">
        <v>44785</v>
      </c>
      <c r="AJ2917" s="17" t="s">
        <v>34</v>
      </c>
      <c r="AK2917" s="17" t="s">
        <v>35</v>
      </c>
      <c r="AL2917" s="17" t="s">
        <v>10388</v>
      </c>
      <c r="AM2917" s="17">
        <f>MONTH(EMPENHO[[#This Row],[data_empenho]])</f>
        <v>4</v>
      </c>
    </row>
    <row r="2918" spans="1:39" x14ac:dyDescent="0.25">
      <c r="A2918">
        <v>5</v>
      </c>
      <c r="B2918">
        <v>502</v>
      </c>
      <c r="C2918">
        <v>12</v>
      </c>
      <c r="D2918">
        <v>361</v>
      </c>
      <c r="E2918">
        <v>2</v>
      </c>
      <c r="F2918">
        <v>0</v>
      </c>
      <c r="G2918">
        <v>2025</v>
      </c>
      <c r="H2918" s="17" t="s">
        <v>1173</v>
      </c>
      <c r="I2918">
        <v>31</v>
      </c>
      <c r="J2918">
        <v>0</v>
      </c>
      <c r="K2918" s="17" t="s">
        <v>6635</v>
      </c>
      <c r="L2918" s="1">
        <v>44677</v>
      </c>
      <c r="M2918">
        <v>113288.7</v>
      </c>
      <c r="N2918" s="17" t="s">
        <v>437</v>
      </c>
      <c r="O2918">
        <v>213</v>
      </c>
      <c r="P2918" s="17" t="s">
        <v>438</v>
      </c>
      <c r="Q2918">
        <v>501</v>
      </c>
      <c r="R2918" s="17" t="s">
        <v>439</v>
      </c>
      <c r="S2918" s="17" t="s">
        <v>440</v>
      </c>
      <c r="T2918" s="17" t="s">
        <v>438</v>
      </c>
      <c r="U2918">
        <v>0</v>
      </c>
      <c r="V2918">
        <v>0</v>
      </c>
      <c r="W2918" s="17" t="s">
        <v>6636</v>
      </c>
      <c r="X2918" s="17" t="s">
        <v>442</v>
      </c>
      <c r="Y2918">
        <v>0</v>
      </c>
      <c r="Z2918" s="17" t="s">
        <v>486</v>
      </c>
      <c r="AA2918" s="17" t="s">
        <v>443</v>
      </c>
      <c r="AB2918" s="17" t="s">
        <v>444</v>
      </c>
      <c r="AC2918">
        <v>0</v>
      </c>
      <c r="AD2918">
        <v>0</v>
      </c>
      <c r="AE2918">
        <v>0</v>
      </c>
      <c r="AF2918">
        <v>2022</v>
      </c>
      <c r="AG2918" s="1">
        <v>44562</v>
      </c>
      <c r="AH2918" s="1">
        <v>44773</v>
      </c>
      <c r="AI2918" s="1">
        <v>44785</v>
      </c>
      <c r="AJ2918" s="17" t="s">
        <v>34</v>
      </c>
      <c r="AK2918" s="17" t="s">
        <v>35</v>
      </c>
      <c r="AL2918" s="17" t="s">
        <v>10388</v>
      </c>
      <c r="AM2918" s="17">
        <f>MONTH(EMPENHO[[#This Row],[data_empenho]])</f>
        <v>4</v>
      </c>
    </row>
    <row r="2919" spans="1:39" x14ac:dyDescent="0.25">
      <c r="A2919">
        <v>5</v>
      </c>
      <c r="B2919">
        <v>502</v>
      </c>
      <c r="C2919">
        <v>12</v>
      </c>
      <c r="D2919">
        <v>361</v>
      </c>
      <c r="E2919">
        <v>2</v>
      </c>
      <c r="F2919">
        <v>0</v>
      </c>
      <c r="G2919">
        <v>2025</v>
      </c>
      <c r="H2919" s="17" t="s">
        <v>1568</v>
      </c>
      <c r="I2919">
        <v>31</v>
      </c>
      <c r="J2919">
        <v>0</v>
      </c>
      <c r="K2919" s="17" t="s">
        <v>6637</v>
      </c>
      <c r="L2919" s="1">
        <v>44677</v>
      </c>
      <c r="M2919">
        <v>1734</v>
      </c>
      <c r="N2919" s="17" t="s">
        <v>437</v>
      </c>
      <c r="O2919">
        <v>213</v>
      </c>
      <c r="P2919" s="17" t="s">
        <v>438</v>
      </c>
      <c r="Q2919">
        <v>501</v>
      </c>
      <c r="R2919" s="17" t="s">
        <v>439</v>
      </c>
      <c r="S2919" s="17" t="s">
        <v>440</v>
      </c>
      <c r="T2919" s="17" t="s">
        <v>438</v>
      </c>
      <c r="U2919">
        <v>0</v>
      </c>
      <c r="V2919">
        <v>0</v>
      </c>
      <c r="W2919" s="17" t="s">
        <v>6638</v>
      </c>
      <c r="X2919" s="17" t="s">
        <v>442</v>
      </c>
      <c r="Y2919">
        <v>0</v>
      </c>
      <c r="Z2919" s="17" t="s">
        <v>486</v>
      </c>
      <c r="AA2919" s="17" t="s">
        <v>443</v>
      </c>
      <c r="AB2919" s="17" t="s">
        <v>444</v>
      </c>
      <c r="AC2919">
        <v>0</v>
      </c>
      <c r="AD2919">
        <v>0</v>
      </c>
      <c r="AE2919">
        <v>0</v>
      </c>
      <c r="AF2919">
        <v>2022</v>
      </c>
      <c r="AG2919" s="1">
        <v>44562</v>
      </c>
      <c r="AH2919" s="1">
        <v>44773</v>
      </c>
      <c r="AI2919" s="1">
        <v>44785</v>
      </c>
      <c r="AJ2919" s="17" t="s">
        <v>34</v>
      </c>
      <c r="AK2919" s="17" t="s">
        <v>35</v>
      </c>
      <c r="AL2919" s="17" t="s">
        <v>10388</v>
      </c>
      <c r="AM2919" s="17">
        <f>MONTH(EMPENHO[[#This Row],[data_empenho]])</f>
        <v>4</v>
      </c>
    </row>
    <row r="2920" spans="1:39" x14ac:dyDescent="0.25">
      <c r="A2920">
        <v>5</v>
      </c>
      <c r="B2920">
        <v>502</v>
      </c>
      <c r="C2920">
        <v>12</v>
      </c>
      <c r="D2920">
        <v>361</v>
      </c>
      <c r="E2920">
        <v>2</v>
      </c>
      <c r="F2920">
        <v>0</v>
      </c>
      <c r="G2920">
        <v>2025</v>
      </c>
      <c r="H2920" s="17" t="s">
        <v>1317</v>
      </c>
      <c r="I2920">
        <v>31</v>
      </c>
      <c r="J2920">
        <v>0</v>
      </c>
      <c r="K2920" s="17" t="s">
        <v>6639</v>
      </c>
      <c r="L2920" s="1">
        <v>44677</v>
      </c>
      <c r="M2920">
        <v>221.36</v>
      </c>
      <c r="N2920" s="17" t="s">
        <v>437</v>
      </c>
      <c r="O2920">
        <v>213</v>
      </c>
      <c r="P2920" s="17" t="s">
        <v>438</v>
      </c>
      <c r="Q2920">
        <v>501</v>
      </c>
      <c r="R2920" s="17" t="s">
        <v>439</v>
      </c>
      <c r="S2920" s="17" t="s">
        <v>440</v>
      </c>
      <c r="T2920" s="17" t="s">
        <v>438</v>
      </c>
      <c r="U2920">
        <v>0</v>
      </c>
      <c r="V2920">
        <v>0</v>
      </c>
      <c r="W2920" s="17" t="s">
        <v>6640</v>
      </c>
      <c r="X2920" s="17" t="s">
        <v>442</v>
      </c>
      <c r="Y2920">
        <v>0</v>
      </c>
      <c r="Z2920" s="17" t="s">
        <v>486</v>
      </c>
      <c r="AA2920" s="17" t="s">
        <v>443</v>
      </c>
      <c r="AB2920" s="17" t="s">
        <v>444</v>
      </c>
      <c r="AC2920">
        <v>0</v>
      </c>
      <c r="AD2920">
        <v>0</v>
      </c>
      <c r="AE2920">
        <v>0</v>
      </c>
      <c r="AF2920">
        <v>2022</v>
      </c>
      <c r="AG2920" s="1">
        <v>44562</v>
      </c>
      <c r="AH2920" s="1">
        <v>44773</v>
      </c>
      <c r="AI2920" s="1">
        <v>44785</v>
      </c>
      <c r="AJ2920" s="17" t="s">
        <v>34</v>
      </c>
      <c r="AK2920" s="17" t="s">
        <v>35</v>
      </c>
      <c r="AL2920" s="17" t="s">
        <v>10388</v>
      </c>
      <c r="AM2920" s="17">
        <f>MONTH(EMPENHO[[#This Row],[data_empenho]])</f>
        <v>4</v>
      </c>
    </row>
    <row r="2921" spans="1:39" x14ac:dyDescent="0.25">
      <c r="A2921">
        <v>5</v>
      </c>
      <c r="B2921">
        <v>502</v>
      </c>
      <c r="C2921">
        <v>12</v>
      </c>
      <c r="D2921">
        <v>361</v>
      </c>
      <c r="E2921">
        <v>2</v>
      </c>
      <c r="F2921">
        <v>0</v>
      </c>
      <c r="G2921">
        <v>2025</v>
      </c>
      <c r="H2921" s="17" t="s">
        <v>1173</v>
      </c>
      <c r="I2921">
        <v>31</v>
      </c>
      <c r="J2921">
        <v>0</v>
      </c>
      <c r="K2921" s="17" t="s">
        <v>6641</v>
      </c>
      <c r="L2921" s="1">
        <v>44677</v>
      </c>
      <c r="M2921">
        <v>11209.66</v>
      </c>
      <c r="N2921" s="17" t="s">
        <v>437</v>
      </c>
      <c r="O2921">
        <v>213</v>
      </c>
      <c r="P2921" s="17" t="s">
        <v>438</v>
      </c>
      <c r="Q2921">
        <v>501</v>
      </c>
      <c r="R2921" s="17" t="s">
        <v>439</v>
      </c>
      <c r="S2921" s="17" t="s">
        <v>440</v>
      </c>
      <c r="T2921" s="17" t="s">
        <v>438</v>
      </c>
      <c r="U2921">
        <v>0</v>
      </c>
      <c r="V2921">
        <v>0</v>
      </c>
      <c r="W2921" s="17" t="s">
        <v>6642</v>
      </c>
      <c r="X2921" s="17" t="s">
        <v>442</v>
      </c>
      <c r="Y2921">
        <v>0</v>
      </c>
      <c r="Z2921" s="17" t="s">
        <v>486</v>
      </c>
      <c r="AA2921" s="17" t="s">
        <v>443</v>
      </c>
      <c r="AB2921" s="17" t="s">
        <v>444</v>
      </c>
      <c r="AC2921">
        <v>0</v>
      </c>
      <c r="AD2921">
        <v>0</v>
      </c>
      <c r="AE2921">
        <v>0</v>
      </c>
      <c r="AF2921">
        <v>2022</v>
      </c>
      <c r="AG2921" s="1">
        <v>44562</v>
      </c>
      <c r="AH2921" s="1">
        <v>44773</v>
      </c>
      <c r="AI2921" s="1">
        <v>44785</v>
      </c>
      <c r="AJ2921" s="17" t="s">
        <v>34</v>
      </c>
      <c r="AK2921" s="17" t="s">
        <v>35</v>
      </c>
      <c r="AL2921" s="17" t="s">
        <v>10388</v>
      </c>
      <c r="AM2921" s="17">
        <f>MONTH(EMPENHO[[#This Row],[data_empenho]])</f>
        <v>4</v>
      </c>
    </row>
    <row r="2922" spans="1:39" x14ac:dyDescent="0.25">
      <c r="A2922">
        <v>5</v>
      </c>
      <c r="B2922">
        <v>502</v>
      </c>
      <c r="C2922">
        <v>12</v>
      </c>
      <c r="D2922">
        <v>361</v>
      </c>
      <c r="E2922">
        <v>2</v>
      </c>
      <c r="F2922">
        <v>0</v>
      </c>
      <c r="G2922">
        <v>2025</v>
      </c>
      <c r="H2922" s="17" t="s">
        <v>1176</v>
      </c>
      <c r="I2922">
        <v>31</v>
      </c>
      <c r="J2922">
        <v>0</v>
      </c>
      <c r="K2922" s="17" t="s">
        <v>6643</v>
      </c>
      <c r="L2922" s="1">
        <v>44677</v>
      </c>
      <c r="M2922">
        <v>11412.79</v>
      </c>
      <c r="N2922" s="17" t="s">
        <v>437</v>
      </c>
      <c r="O2922">
        <v>213</v>
      </c>
      <c r="P2922" s="17" t="s">
        <v>438</v>
      </c>
      <c r="Q2922">
        <v>501</v>
      </c>
      <c r="R2922" s="17" t="s">
        <v>439</v>
      </c>
      <c r="S2922" s="17" t="s">
        <v>440</v>
      </c>
      <c r="T2922" s="17" t="s">
        <v>438</v>
      </c>
      <c r="U2922">
        <v>0</v>
      </c>
      <c r="V2922">
        <v>0</v>
      </c>
      <c r="W2922" s="17" t="s">
        <v>6644</v>
      </c>
      <c r="X2922" s="17" t="s">
        <v>442</v>
      </c>
      <c r="Y2922">
        <v>0</v>
      </c>
      <c r="Z2922" s="17" t="s">
        <v>486</v>
      </c>
      <c r="AA2922" s="17" t="s">
        <v>443</v>
      </c>
      <c r="AB2922" s="17" t="s">
        <v>444</v>
      </c>
      <c r="AC2922">
        <v>0</v>
      </c>
      <c r="AD2922">
        <v>0</v>
      </c>
      <c r="AE2922">
        <v>0</v>
      </c>
      <c r="AF2922">
        <v>2022</v>
      </c>
      <c r="AG2922" s="1">
        <v>44562</v>
      </c>
      <c r="AH2922" s="1">
        <v>44773</v>
      </c>
      <c r="AI2922" s="1">
        <v>44785</v>
      </c>
      <c r="AJ2922" s="17" t="s">
        <v>34</v>
      </c>
      <c r="AK2922" s="17" t="s">
        <v>35</v>
      </c>
      <c r="AL2922" s="17" t="s">
        <v>10388</v>
      </c>
      <c r="AM2922" s="17">
        <f>MONTH(EMPENHO[[#This Row],[data_empenho]])</f>
        <v>4</v>
      </c>
    </row>
    <row r="2923" spans="1:39" x14ac:dyDescent="0.25">
      <c r="A2923">
        <v>5</v>
      </c>
      <c r="B2923">
        <v>502</v>
      </c>
      <c r="C2923">
        <v>12</v>
      </c>
      <c r="D2923">
        <v>361</v>
      </c>
      <c r="E2923">
        <v>2</v>
      </c>
      <c r="F2923">
        <v>0</v>
      </c>
      <c r="G2923">
        <v>2025</v>
      </c>
      <c r="H2923" s="17" t="s">
        <v>1568</v>
      </c>
      <c r="I2923">
        <v>31</v>
      </c>
      <c r="J2923">
        <v>0</v>
      </c>
      <c r="K2923" s="17" t="s">
        <v>6645</v>
      </c>
      <c r="L2923" s="1">
        <v>44677</v>
      </c>
      <c r="M2923">
        <v>2601.0100000000002</v>
      </c>
      <c r="N2923" s="17" t="s">
        <v>437</v>
      </c>
      <c r="O2923">
        <v>213</v>
      </c>
      <c r="P2923" s="17" t="s">
        <v>438</v>
      </c>
      <c r="Q2923">
        <v>501</v>
      </c>
      <c r="R2923" s="17" t="s">
        <v>439</v>
      </c>
      <c r="S2923" s="17" t="s">
        <v>440</v>
      </c>
      <c r="T2923" s="17" t="s">
        <v>438</v>
      </c>
      <c r="U2923">
        <v>0</v>
      </c>
      <c r="V2923">
        <v>0</v>
      </c>
      <c r="W2923" s="17" t="s">
        <v>6646</v>
      </c>
      <c r="X2923" s="17" t="s">
        <v>442</v>
      </c>
      <c r="Y2923">
        <v>0</v>
      </c>
      <c r="Z2923" s="17" t="s">
        <v>486</v>
      </c>
      <c r="AA2923" s="17" t="s">
        <v>443</v>
      </c>
      <c r="AB2923" s="17" t="s">
        <v>444</v>
      </c>
      <c r="AC2923">
        <v>0</v>
      </c>
      <c r="AD2923">
        <v>0</v>
      </c>
      <c r="AE2923">
        <v>0</v>
      </c>
      <c r="AF2923">
        <v>2022</v>
      </c>
      <c r="AG2923" s="1">
        <v>44562</v>
      </c>
      <c r="AH2923" s="1">
        <v>44773</v>
      </c>
      <c r="AI2923" s="1">
        <v>44785</v>
      </c>
      <c r="AJ2923" s="17" t="s">
        <v>34</v>
      </c>
      <c r="AK2923" s="17" t="s">
        <v>35</v>
      </c>
      <c r="AL2923" s="17" t="s">
        <v>10388</v>
      </c>
      <c r="AM2923" s="17">
        <f>MONTH(EMPENHO[[#This Row],[data_empenho]])</f>
        <v>4</v>
      </c>
    </row>
    <row r="2924" spans="1:39" x14ac:dyDescent="0.25">
      <c r="A2924">
        <v>5</v>
      </c>
      <c r="B2924">
        <v>502</v>
      </c>
      <c r="C2924">
        <v>12</v>
      </c>
      <c r="D2924">
        <v>361</v>
      </c>
      <c r="E2924">
        <v>2</v>
      </c>
      <c r="F2924">
        <v>0</v>
      </c>
      <c r="G2924">
        <v>2025</v>
      </c>
      <c r="H2924" s="17" t="s">
        <v>1568</v>
      </c>
      <c r="I2924">
        <v>31</v>
      </c>
      <c r="J2924">
        <v>0</v>
      </c>
      <c r="K2924" s="17" t="s">
        <v>6647</v>
      </c>
      <c r="L2924" s="1">
        <v>44677</v>
      </c>
      <c r="M2924">
        <v>216.75</v>
      </c>
      <c r="N2924" s="17" t="s">
        <v>437</v>
      </c>
      <c r="O2924">
        <v>213</v>
      </c>
      <c r="P2924" s="17" t="s">
        <v>438</v>
      </c>
      <c r="Q2924">
        <v>501</v>
      </c>
      <c r="R2924" s="17" t="s">
        <v>439</v>
      </c>
      <c r="S2924" s="17" t="s">
        <v>440</v>
      </c>
      <c r="T2924" s="17" t="s">
        <v>438</v>
      </c>
      <c r="U2924">
        <v>0</v>
      </c>
      <c r="V2924">
        <v>0</v>
      </c>
      <c r="W2924" s="17" t="s">
        <v>6648</v>
      </c>
      <c r="X2924" s="17" t="s">
        <v>442</v>
      </c>
      <c r="Y2924">
        <v>0</v>
      </c>
      <c r="Z2924" s="17" t="s">
        <v>486</v>
      </c>
      <c r="AA2924" s="17" t="s">
        <v>443</v>
      </c>
      <c r="AB2924" s="17" t="s">
        <v>444</v>
      </c>
      <c r="AC2924">
        <v>0</v>
      </c>
      <c r="AD2924">
        <v>0</v>
      </c>
      <c r="AE2924">
        <v>0</v>
      </c>
      <c r="AF2924">
        <v>2022</v>
      </c>
      <c r="AG2924" s="1">
        <v>44562</v>
      </c>
      <c r="AH2924" s="1">
        <v>44773</v>
      </c>
      <c r="AI2924" s="1">
        <v>44785</v>
      </c>
      <c r="AJ2924" s="17" t="s">
        <v>34</v>
      </c>
      <c r="AK2924" s="17" t="s">
        <v>35</v>
      </c>
      <c r="AL2924" s="17" t="s">
        <v>10388</v>
      </c>
      <c r="AM2924" s="17">
        <f>MONTH(EMPENHO[[#This Row],[data_empenho]])</f>
        <v>4</v>
      </c>
    </row>
    <row r="2925" spans="1:39" x14ac:dyDescent="0.25">
      <c r="A2925">
        <v>5</v>
      </c>
      <c r="B2925">
        <v>502</v>
      </c>
      <c r="C2925">
        <v>12</v>
      </c>
      <c r="D2925">
        <v>361</v>
      </c>
      <c r="E2925">
        <v>2</v>
      </c>
      <c r="F2925">
        <v>0</v>
      </c>
      <c r="G2925">
        <v>2025</v>
      </c>
      <c r="H2925" s="17" t="s">
        <v>1568</v>
      </c>
      <c r="I2925">
        <v>31</v>
      </c>
      <c r="J2925">
        <v>0</v>
      </c>
      <c r="K2925" s="17" t="s">
        <v>6649</v>
      </c>
      <c r="L2925" s="1">
        <v>44677</v>
      </c>
      <c r="M2925">
        <v>650.25</v>
      </c>
      <c r="N2925" s="17" t="s">
        <v>437</v>
      </c>
      <c r="O2925">
        <v>213</v>
      </c>
      <c r="P2925" s="17" t="s">
        <v>438</v>
      </c>
      <c r="Q2925">
        <v>501</v>
      </c>
      <c r="R2925" s="17" t="s">
        <v>439</v>
      </c>
      <c r="S2925" s="17" t="s">
        <v>440</v>
      </c>
      <c r="T2925" s="17" t="s">
        <v>438</v>
      </c>
      <c r="U2925">
        <v>0</v>
      </c>
      <c r="V2925">
        <v>0</v>
      </c>
      <c r="W2925" s="17" t="s">
        <v>6650</v>
      </c>
      <c r="X2925" s="17" t="s">
        <v>442</v>
      </c>
      <c r="Y2925">
        <v>0</v>
      </c>
      <c r="Z2925" s="17" t="s">
        <v>486</v>
      </c>
      <c r="AA2925" s="17" t="s">
        <v>443</v>
      </c>
      <c r="AB2925" s="17" t="s">
        <v>444</v>
      </c>
      <c r="AC2925">
        <v>0</v>
      </c>
      <c r="AD2925">
        <v>0</v>
      </c>
      <c r="AE2925">
        <v>0</v>
      </c>
      <c r="AF2925">
        <v>2022</v>
      </c>
      <c r="AG2925" s="1">
        <v>44562</v>
      </c>
      <c r="AH2925" s="1">
        <v>44773</v>
      </c>
      <c r="AI2925" s="1">
        <v>44785</v>
      </c>
      <c r="AJ2925" s="17" t="s">
        <v>34</v>
      </c>
      <c r="AK2925" s="17" t="s">
        <v>35</v>
      </c>
      <c r="AL2925" s="17" t="s">
        <v>10388</v>
      </c>
      <c r="AM2925" s="17">
        <f>MONTH(EMPENHO[[#This Row],[data_empenho]])</f>
        <v>4</v>
      </c>
    </row>
    <row r="2926" spans="1:39" x14ac:dyDescent="0.25">
      <c r="A2926">
        <v>5</v>
      </c>
      <c r="B2926">
        <v>502</v>
      </c>
      <c r="C2926">
        <v>12</v>
      </c>
      <c r="D2926">
        <v>361</v>
      </c>
      <c r="E2926">
        <v>2</v>
      </c>
      <c r="F2926">
        <v>0</v>
      </c>
      <c r="G2926">
        <v>2025</v>
      </c>
      <c r="H2926" s="17" t="s">
        <v>1568</v>
      </c>
      <c r="I2926">
        <v>31</v>
      </c>
      <c r="J2926">
        <v>0</v>
      </c>
      <c r="K2926" s="17" t="s">
        <v>6651</v>
      </c>
      <c r="L2926" s="1">
        <v>44677</v>
      </c>
      <c r="M2926">
        <v>7803.02</v>
      </c>
      <c r="N2926" s="17" t="s">
        <v>437</v>
      </c>
      <c r="O2926">
        <v>213</v>
      </c>
      <c r="P2926" s="17" t="s">
        <v>438</v>
      </c>
      <c r="Q2926">
        <v>501</v>
      </c>
      <c r="R2926" s="17" t="s">
        <v>439</v>
      </c>
      <c r="S2926" s="17" t="s">
        <v>440</v>
      </c>
      <c r="T2926" s="17" t="s">
        <v>438</v>
      </c>
      <c r="U2926">
        <v>0</v>
      </c>
      <c r="V2926">
        <v>0</v>
      </c>
      <c r="W2926" s="17" t="s">
        <v>6652</v>
      </c>
      <c r="X2926" s="17" t="s">
        <v>442</v>
      </c>
      <c r="Y2926">
        <v>0</v>
      </c>
      <c r="Z2926" s="17" t="s">
        <v>486</v>
      </c>
      <c r="AA2926" s="17" t="s">
        <v>443</v>
      </c>
      <c r="AB2926" s="17" t="s">
        <v>444</v>
      </c>
      <c r="AC2926">
        <v>0</v>
      </c>
      <c r="AD2926">
        <v>0</v>
      </c>
      <c r="AE2926">
        <v>0</v>
      </c>
      <c r="AF2926">
        <v>2022</v>
      </c>
      <c r="AG2926" s="1">
        <v>44562</v>
      </c>
      <c r="AH2926" s="1">
        <v>44773</v>
      </c>
      <c r="AI2926" s="1">
        <v>44785</v>
      </c>
      <c r="AJ2926" s="17" t="s">
        <v>34</v>
      </c>
      <c r="AK2926" s="17" t="s">
        <v>35</v>
      </c>
      <c r="AL2926" s="17" t="s">
        <v>10388</v>
      </c>
      <c r="AM2926" s="17">
        <f>MONTH(EMPENHO[[#This Row],[data_empenho]])</f>
        <v>4</v>
      </c>
    </row>
    <row r="2927" spans="1:39" x14ac:dyDescent="0.25">
      <c r="A2927">
        <v>5</v>
      </c>
      <c r="B2927">
        <v>502</v>
      </c>
      <c r="C2927">
        <v>12</v>
      </c>
      <c r="D2927">
        <v>361</v>
      </c>
      <c r="E2927">
        <v>2</v>
      </c>
      <c r="F2927">
        <v>0</v>
      </c>
      <c r="G2927">
        <v>2025</v>
      </c>
      <c r="H2927" s="17" t="s">
        <v>1145</v>
      </c>
      <c r="I2927">
        <v>31</v>
      </c>
      <c r="J2927">
        <v>0</v>
      </c>
      <c r="K2927" s="17" t="s">
        <v>6653</v>
      </c>
      <c r="L2927" s="1">
        <v>44677</v>
      </c>
      <c r="M2927">
        <v>4079.38</v>
      </c>
      <c r="N2927" s="17" t="s">
        <v>437</v>
      </c>
      <c r="O2927">
        <v>213</v>
      </c>
      <c r="P2927" s="17" t="s">
        <v>438</v>
      </c>
      <c r="Q2927">
        <v>501</v>
      </c>
      <c r="R2927" s="17" t="s">
        <v>439</v>
      </c>
      <c r="S2927" s="17" t="s">
        <v>440</v>
      </c>
      <c r="T2927" s="17" t="s">
        <v>438</v>
      </c>
      <c r="U2927">
        <v>0</v>
      </c>
      <c r="V2927">
        <v>0</v>
      </c>
      <c r="W2927" s="17" t="s">
        <v>6654</v>
      </c>
      <c r="X2927" s="17" t="s">
        <v>442</v>
      </c>
      <c r="Y2927">
        <v>0</v>
      </c>
      <c r="Z2927" s="17" t="s">
        <v>486</v>
      </c>
      <c r="AA2927" s="17" t="s">
        <v>443</v>
      </c>
      <c r="AB2927" s="17" t="s">
        <v>444</v>
      </c>
      <c r="AC2927">
        <v>0</v>
      </c>
      <c r="AD2927">
        <v>0</v>
      </c>
      <c r="AE2927">
        <v>0</v>
      </c>
      <c r="AF2927">
        <v>2022</v>
      </c>
      <c r="AG2927" s="1">
        <v>44562</v>
      </c>
      <c r="AH2927" s="1">
        <v>44773</v>
      </c>
      <c r="AI2927" s="1">
        <v>44785</v>
      </c>
      <c r="AJ2927" s="17" t="s">
        <v>34</v>
      </c>
      <c r="AK2927" s="17" t="s">
        <v>35</v>
      </c>
      <c r="AL2927" s="17" t="s">
        <v>10388</v>
      </c>
      <c r="AM2927" s="17">
        <f>MONTH(EMPENHO[[#This Row],[data_empenho]])</f>
        <v>4</v>
      </c>
    </row>
    <row r="2928" spans="1:39" x14ac:dyDescent="0.25">
      <c r="A2928">
        <v>5</v>
      </c>
      <c r="B2928">
        <v>502</v>
      </c>
      <c r="C2928">
        <v>12</v>
      </c>
      <c r="D2928">
        <v>361</v>
      </c>
      <c r="E2928">
        <v>2</v>
      </c>
      <c r="F2928">
        <v>0</v>
      </c>
      <c r="G2928">
        <v>2025</v>
      </c>
      <c r="H2928" s="17" t="s">
        <v>1145</v>
      </c>
      <c r="I2928">
        <v>31</v>
      </c>
      <c r="J2928">
        <v>0</v>
      </c>
      <c r="K2928" s="17" t="s">
        <v>6655</v>
      </c>
      <c r="L2928" s="1">
        <v>44677</v>
      </c>
      <c r="M2928">
        <v>915.5</v>
      </c>
      <c r="N2928" s="17" t="s">
        <v>437</v>
      </c>
      <c r="O2928">
        <v>213</v>
      </c>
      <c r="P2928" s="17" t="s">
        <v>438</v>
      </c>
      <c r="Q2928">
        <v>501</v>
      </c>
      <c r="R2928" s="17" t="s">
        <v>439</v>
      </c>
      <c r="S2928" s="17" t="s">
        <v>440</v>
      </c>
      <c r="T2928" s="17" t="s">
        <v>438</v>
      </c>
      <c r="U2928">
        <v>0</v>
      </c>
      <c r="V2928">
        <v>0</v>
      </c>
      <c r="W2928" s="17" t="s">
        <v>6656</v>
      </c>
      <c r="X2928" s="17" t="s">
        <v>442</v>
      </c>
      <c r="Y2928">
        <v>0</v>
      </c>
      <c r="Z2928" s="17" t="s">
        <v>486</v>
      </c>
      <c r="AA2928" s="17" t="s">
        <v>443</v>
      </c>
      <c r="AB2928" s="17" t="s">
        <v>444</v>
      </c>
      <c r="AC2928">
        <v>0</v>
      </c>
      <c r="AD2928">
        <v>0</v>
      </c>
      <c r="AE2928">
        <v>0</v>
      </c>
      <c r="AF2928">
        <v>2022</v>
      </c>
      <c r="AG2928" s="1">
        <v>44562</v>
      </c>
      <c r="AH2928" s="1">
        <v>44773</v>
      </c>
      <c r="AI2928" s="1">
        <v>44785</v>
      </c>
      <c r="AJ2928" s="17" t="s">
        <v>34</v>
      </c>
      <c r="AK2928" s="17" t="s">
        <v>35</v>
      </c>
      <c r="AL2928" s="17" t="s">
        <v>10388</v>
      </c>
      <c r="AM2928" s="17">
        <f>MONTH(EMPENHO[[#This Row],[data_empenho]])</f>
        <v>4</v>
      </c>
    </row>
    <row r="2929" spans="1:39" x14ac:dyDescent="0.25">
      <c r="A2929">
        <v>5</v>
      </c>
      <c r="B2929">
        <v>502</v>
      </c>
      <c r="C2929">
        <v>12</v>
      </c>
      <c r="D2929">
        <v>361</v>
      </c>
      <c r="E2929">
        <v>2</v>
      </c>
      <c r="F2929">
        <v>0</v>
      </c>
      <c r="G2929">
        <v>2025</v>
      </c>
      <c r="H2929" s="17" t="s">
        <v>1145</v>
      </c>
      <c r="I2929">
        <v>31</v>
      </c>
      <c r="J2929">
        <v>0</v>
      </c>
      <c r="K2929" s="17" t="s">
        <v>6657</v>
      </c>
      <c r="L2929" s="1">
        <v>44677</v>
      </c>
      <c r="M2929">
        <v>1511.52</v>
      </c>
      <c r="N2929" s="17" t="s">
        <v>437</v>
      </c>
      <c r="O2929">
        <v>213</v>
      </c>
      <c r="P2929" s="17" t="s">
        <v>438</v>
      </c>
      <c r="Q2929">
        <v>501</v>
      </c>
      <c r="R2929" s="17" t="s">
        <v>439</v>
      </c>
      <c r="S2929" s="17" t="s">
        <v>440</v>
      </c>
      <c r="T2929" s="17" t="s">
        <v>438</v>
      </c>
      <c r="U2929">
        <v>0</v>
      </c>
      <c r="V2929">
        <v>0</v>
      </c>
      <c r="W2929" s="17" t="s">
        <v>6658</v>
      </c>
      <c r="X2929" s="17" t="s">
        <v>442</v>
      </c>
      <c r="Y2929">
        <v>0</v>
      </c>
      <c r="Z2929" s="17" t="s">
        <v>486</v>
      </c>
      <c r="AA2929" s="17" t="s">
        <v>443</v>
      </c>
      <c r="AB2929" s="17" t="s">
        <v>444</v>
      </c>
      <c r="AC2929">
        <v>0</v>
      </c>
      <c r="AD2929">
        <v>0</v>
      </c>
      <c r="AE2929">
        <v>0</v>
      </c>
      <c r="AF2929">
        <v>2022</v>
      </c>
      <c r="AG2929" s="1">
        <v>44562</v>
      </c>
      <c r="AH2929" s="1">
        <v>44773</v>
      </c>
      <c r="AI2929" s="1">
        <v>44785</v>
      </c>
      <c r="AJ2929" s="17" t="s">
        <v>34</v>
      </c>
      <c r="AK2929" s="17" t="s">
        <v>35</v>
      </c>
      <c r="AL2929" s="17" t="s">
        <v>10388</v>
      </c>
      <c r="AM2929" s="17">
        <f>MONTH(EMPENHO[[#This Row],[data_empenho]])</f>
        <v>4</v>
      </c>
    </row>
    <row r="2930" spans="1:39" x14ac:dyDescent="0.25">
      <c r="A2930">
        <v>5</v>
      </c>
      <c r="B2930">
        <v>502</v>
      </c>
      <c r="C2930">
        <v>12</v>
      </c>
      <c r="D2930">
        <v>361</v>
      </c>
      <c r="E2930">
        <v>2</v>
      </c>
      <c r="F2930">
        <v>0</v>
      </c>
      <c r="G2930">
        <v>2025</v>
      </c>
      <c r="H2930" s="17" t="s">
        <v>1145</v>
      </c>
      <c r="I2930">
        <v>31</v>
      </c>
      <c r="J2930">
        <v>0</v>
      </c>
      <c r="K2930" s="17" t="s">
        <v>6659</v>
      </c>
      <c r="L2930" s="1">
        <v>44677</v>
      </c>
      <c r="M2930">
        <v>4466.08</v>
      </c>
      <c r="N2930" s="17" t="s">
        <v>437</v>
      </c>
      <c r="O2930">
        <v>213</v>
      </c>
      <c r="P2930" s="17" t="s">
        <v>438</v>
      </c>
      <c r="Q2930">
        <v>501</v>
      </c>
      <c r="R2930" s="17" t="s">
        <v>439</v>
      </c>
      <c r="S2930" s="17" t="s">
        <v>440</v>
      </c>
      <c r="T2930" s="17" t="s">
        <v>438</v>
      </c>
      <c r="U2930">
        <v>0</v>
      </c>
      <c r="V2930">
        <v>0</v>
      </c>
      <c r="W2930" s="17" t="s">
        <v>6660</v>
      </c>
      <c r="X2930" s="17" t="s">
        <v>442</v>
      </c>
      <c r="Y2930">
        <v>0</v>
      </c>
      <c r="Z2930" s="17" t="s">
        <v>486</v>
      </c>
      <c r="AA2930" s="17" t="s">
        <v>443</v>
      </c>
      <c r="AB2930" s="17" t="s">
        <v>444</v>
      </c>
      <c r="AC2930">
        <v>0</v>
      </c>
      <c r="AD2930">
        <v>0</v>
      </c>
      <c r="AE2930">
        <v>0</v>
      </c>
      <c r="AF2930">
        <v>2022</v>
      </c>
      <c r="AG2930" s="1">
        <v>44562</v>
      </c>
      <c r="AH2930" s="1">
        <v>44773</v>
      </c>
      <c r="AI2930" s="1">
        <v>44785</v>
      </c>
      <c r="AJ2930" s="17" t="s">
        <v>34</v>
      </c>
      <c r="AK2930" s="17" t="s">
        <v>35</v>
      </c>
      <c r="AL2930" s="17" t="s">
        <v>10388</v>
      </c>
      <c r="AM2930" s="17">
        <f>MONTH(EMPENHO[[#This Row],[data_empenho]])</f>
        <v>4</v>
      </c>
    </row>
    <row r="2931" spans="1:39" x14ac:dyDescent="0.25">
      <c r="A2931">
        <v>5</v>
      </c>
      <c r="B2931">
        <v>502</v>
      </c>
      <c r="C2931">
        <v>12</v>
      </c>
      <c r="D2931">
        <v>361</v>
      </c>
      <c r="E2931">
        <v>2</v>
      </c>
      <c r="F2931">
        <v>0</v>
      </c>
      <c r="G2931">
        <v>2025</v>
      </c>
      <c r="H2931" s="17" t="s">
        <v>1173</v>
      </c>
      <c r="I2931">
        <v>31</v>
      </c>
      <c r="J2931">
        <v>0</v>
      </c>
      <c r="K2931" s="17" t="s">
        <v>6661</v>
      </c>
      <c r="L2931" s="1">
        <v>44677</v>
      </c>
      <c r="M2931">
        <v>296.97000000000003</v>
      </c>
      <c r="N2931" s="17" t="s">
        <v>437</v>
      </c>
      <c r="O2931">
        <v>213</v>
      </c>
      <c r="P2931" s="17" t="s">
        <v>438</v>
      </c>
      <c r="Q2931">
        <v>501</v>
      </c>
      <c r="R2931" s="17" t="s">
        <v>439</v>
      </c>
      <c r="S2931" s="17" t="s">
        <v>440</v>
      </c>
      <c r="T2931" s="17" t="s">
        <v>438</v>
      </c>
      <c r="U2931">
        <v>0</v>
      </c>
      <c r="V2931">
        <v>0</v>
      </c>
      <c r="W2931" s="17" t="s">
        <v>6662</v>
      </c>
      <c r="X2931" s="17" t="s">
        <v>442</v>
      </c>
      <c r="Y2931">
        <v>0</v>
      </c>
      <c r="Z2931" s="17" t="s">
        <v>486</v>
      </c>
      <c r="AA2931" s="17" t="s">
        <v>443</v>
      </c>
      <c r="AB2931" s="17" t="s">
        <v>444</v>
      </c>
      <c r="AC2931">
        <v>0</v>
      </c>
      <c r="AD2931">
        <v>0</v>
      </c>
      <c r="AE2931">
        <v>0</v>
      </c>
      <c r="AF2931">
        <v>2022</v>
      </c>
      <c r="AG2931" s="1">
        <v>44562</v>
      </c>
      <c r="AH2931" s="1">
        <v>44773</v>
      </c>
      <c r="AI2931" s="1">
        <v>44785</v>
      </c>
      <c r="AJ2931" s="17" t="s">
        <v>34</v>
      </c>
      <c r="AK2931" s="17" t="s">
        <v>35</v>
      </c>
      <c r="AL2931" s="17" t="s">
        <v>10388</v>
      </c>
      <c r="AM2931" s="17">
        <f>MONTH(EMPENHO[[#This Row],[data_empenho]])</f>
        <v>4</v>
      </c>
    </row>
    <row r="2932" spans="1:39" x14ac:dyDescent="0.25">
      <c r="A2932">
        <v>5</v>
      </c>
      <c r="B2932">
        <v>502</v>
      </c>
      <c r="C2932">
        <v>12</v>
      </c>
      <c r="D2932">
        <v>365</v>
      </c>
      <c r="E2932">
        <v>2</v>
      </c>
      <c r="F2932">
        <v>0</v>
      </c>
      <c r="G2932">
        <v>2026</v>
      </c>
      <c r="H2932" s="17" t="s">
        <v>1173</v>
      </c>
      <c r="I2932">
        <v>31</v>
      </c>
      <c r="J2932">
        <v>0</v>
      </c>
      <c r="K2932" s="17" t="s">
        <v>6663</v>
      </c>
      <c r="L2932" s="1">
        <v>44677</v>
      </c>
      <c r="M2932">
        <v>19797.310000000001</v>
      </c>
      <c r="N2932" s="17" t="s">
        <v>437</v>
      </c>
      <c r="O2932">
        <v>213</v>
      </c>
      <c r="P2932" s="17" t="s">
        <v>438</v>
      </c>
      <c r="Q2932">
        <v>501</v>
      </c>
      <c r="R2932" s="17" t="s">
        <v>439</v>
      </c>
      <c r="S2932" s="17" t="s">
        <v>440</v>
      </c>
      <c r="T2932" s="17" t="s">
        <v>438</v>
      </c>
      <c r="U2932">
        <v>0</v>
      </c>
      <c r="V2932">
        <v>0</v>
      </c>
      <c r="W2932" s="17" t="s">
        <v>6664</v>
      </c>
      <c r="X2932" s="17" t="s">
        <v>442</v>
      </c>
      <c r="Y2932">
        <v>0</v>
      </c>
      <c r="Z2932" s="17" t="s">
        <v>486</v>
      </c>
      <c r="AA2932" s="17" t="s">
        <v>443</v>
      </c>
      <c r="AB2932" s="17" t="s">
        <v>444</v>
      </c>
      <c r="AC2932">
        <v>0</v>
      </c>
      <c r="AD2932">
        <v>0</v>
      </c>
      <c r="AE2932">
        <v>0</v>
      </c>
      <c r="AF2932">
        <v>2022</v>
      </c>
      <c r="AG2932" s="1">
        <v>44562</v>
      </c>
      <c r="AH2932" s="1">
        <v>44773</v>
      </c>
      <c r="AI2932" s="1">
        <v>44785</v>
      </c>
      <c r="AJ2932" s="17" t="s">
        <v>34</v>
      </c>
      <c r="AK2932" s="17" t="s">
        <v>35</v>
      </c>
      <c r="AL2932" s="17" t="s">
        <v>10388</v>
      </c>
      <c r="AM2932" s="17">
        <f>MONTH(EMPENHO[[#This Row],[data_empenho]])</f>
        <v>4</v>
      </c>
    </row>
    <row r="2933" spans="1:39" x14ac:dyDescent="0.25">
      <c r="A2933">
        <v>5</v>
      </c>
      <c r="B2933">
        <v>502</v>
      </c>
      <c r="C2933">
        <v>12</v>
      </c>
      <c r="D2933">
        <v>365</v>
      </c>
      <c r="E2933">
        <v>2</v>
      </c>
      <c r="F2933">
        <v>0</v>
      </c>
      <c r="G2933">
        <v>2026</v>
      </c>
      <c r="H2933" s="17" t="s">
        <v>1173</v>
      </c>
      <c r="I2933">
        <v>31</v>
      </c>
      <c r="J2933">
        <v>0</v>
      </c>
      <c r="K2933" s="17" t="s">
        <v>6665</v>
      </c>
      <c r="L2933" s="1">
        <v>44677</v>
      </c>
      <c r="M2933">
        <v>2115.0300000000002</v>
      </c>
      <c r="N2933" s="17" t="s">
        <v>437</v>
      </c>
      <c r="O2933">
        <v>213</v>
      </c>
      <c r="P2933" s="17" t="s">
        <v>438</v>
      </c>
      <c r="Q2933">
        <v>501</v>
      </c>
      <c r="R2933" s="17" t="s">
        <v>439</v>
      </c>
      <c r="S2933" s="17" t="s">
        <v>440</v>
      </c>
      <c r="T2933" s="17" t="s">
        <v>438</v>
      </c>
      <c r="U2933">
        <v>0</v>
      </c>
      <c r="V2933">
        <v>0</v>
      </c>
      <c r="W2933" s="17" t="s">
        <v>6666</v>
      </c>
      <c r="X2933" s="17" t="s">
        <v>442</v>
      </c>
      <c r="Y2933">
        <v>0</v>
      </c>
      <c r="Z2933" s="17" t="s">
        <v>486</v>
      </c>
      <c r="AA2933" s="17" t="s">
        <v>443</v>
      </c>
      <c r="AB2933" s="17" t="s">
        <v>444</v>
      </c>
      <c r="AC2933">
        <v>0</v>
      </c>
      <c r="AD2933">
        <v>0</v>
      </c>
      <c r="AE2933">
        <v>0</v>
      </c>
      <c r="AF2933">
        <v>2022</v>
      </c>
      <c r="AG2933" s="1">
        <v>44562</v>
      </c>
      <c r="AH2933" s="1">
        <v>44773</v>
      </c>
      <c r="AI2933" s="1">
        <v>44785</v>
      </c>
      <c r="AJ2933" s="17" t="s">
        <v>34</v>
      </c>
      <c r="AK2933" s="17" t="s">
        <v>35</v>
      </c>
      <c r="AL2933" s="17" t="s">
        <v>10388</v>
      </c>
      <c r="AM2933" s="17">
        <f>MONTH(EMPENHO[[#This Row],[data_empenho]])</f>
        <v>4</v>
      </c>
    </row>
    <row r="2934" spans="1:39" x14ac:dyDescent="0.25">
      <c r="A2934">
        <v>5</v>
      </c>
      <c r="B2934">
        <v>502</v>
      </c>
      <c r="C2934">
        <v>12</v>
      </c>
      <c r="D2934">
        <v>365</v>
      </c>
      <c r="E2934">
        <v>2</v>
      </c>
      <c r="F2934">
        <v>0</v>
      </c>
      <c r="G2934">
        <v>2026</v>
      </c>
      <c r="H2934" s="17" t="s">
        <v>1176</v>
      </c>
      <c r="I2934">
        <v>31</v>
      </c>
      <c r="J2934">
        <v>0</v>
      </c>
      <c r="K2934" s="17" t="s">
        <v>6667</v>
      </c>
      <c r="L2934" s="1">
        <v>44677</v>
      </c>
      <c r="M2934">
        <v>1331.17</v>
      </c>
      <c r="N2934" s="17" t="s">
        <v>437</v>
      </c>
      <c r="O2934">
        <v>213</v>
      </c>
      <c r="P2934" s="17" t="s">
        <v>438</v>
      </c>
      <c r="Q2934">
        <v>501</v>
      </c>
      <c r="R2934" s="17" t="s">
        <v>439</v>
      </c>
      <c r="S2934" s="17" t="s">
        <v>440</v>
      </c>
      <c r="T2934" s="17" t="s">
        <v>438</v>
      </c>
      <c r="U2934">
        <v>0</v>
      </c>
      <c r="V2934">
        <v>0</v>
      </c>
      <c r="W2934" s="17" t="s">
        <v>6668</v>
      </c>
      <c r="X2934" s="17" t="s">
        <v>442</v>
      </c>
      <c r="Y2934">
        <v>0</v>
      </c>
      <c r="Z2934" s="17" t="s">
        <v>486</v>
      </c>
      <c r="AA2934" s="17" t="s">
        <v>443</v>
      </c>
      <c r="AB2934" s="17" t="s">
        <v>444</v>
      </c>
      <c r="AC2934">
        <v>0</v>
      </c>
      <c r="AD2934">
        <v>0</v>
      </c>
      <c r="AE2934">
        <v>0</v>
      </c>
      <c r="AF2934">
        <v>2022</v>
      </c>
      <c r="AG2934" s="1">
        <v>44562</v>
      </c>
      <c r="AH2934" s="1">
        <v>44773</v>
      </c>
      <c r="AI2934" s="1">
        <v>44785</v>
      </c>
      <c r="AJ2934" s="17" t="s">
        <v>34</v>
      </c>
      <c r="AK2934" s="17" t="s">
        <v>35</v>
      </c>
      <c r="AL2934" s="17" t="s">
        <v>10388</v>
      </c>
      <c r="AM2934" s="17">
        <f>MONTH(EMPENHO[[#This Row],[data_empenho]])</f>
        <v>4</v>
      </c>
    </row>
    <row r="2935" spans="1:39" x14ac:dyDescent="0.25">
      <c r="A2935">
        <v>5</v>
      </c>
      <c r="B2935">
        <v>502</v>
      </c>
      <c r="C2935">
        <v>12</v>
      </c>
      <c r="D2935">
        <v>365</v>
      </c>
      <c r="E2935">
        <v>2</v>
      </c>
      <c r="F2935">
        <v>0</v>
      </c>
      <c r="G2935">
        <v>2026</v>
      </c>
      <c r="H2935" s="17" t="s">
        <v>1176</v>
      </c>
      <c r="I2935">
        <v>31</v>
      </c>
      <c r="J2935">
        <v>0</v>
      </c>
      <c r="K2935" s="17" t="s">
        <v>6669</v>
      </c>
      <c r="L2935" s="1">
        <v>44677</v>
      </c>
      <c r="M2935">
        <v>669.33</v>
      </c>
      <c r="N2935" s="17" t="s">
        <v>437</v>
      </c>
      <c r="O2935">
        <v>213</v>
      </c>
      <c r="P2935" s="17" t="s">
        <v>438</v>
      </c>
      <c r="Q2935">
        <v>501</v>
      </c>
      <c r="R2935" s="17" t="s">
        <v>439</v>
      </c>
      <c r="S2935" s="17" t="s">
        <v>440</v>
      </c>
      <c r="T2935" s="17" t="s">
        <v>438</v>
      </c>
      <c r="U2935">
        <v>0</v>
      </c>
      <c r="V2935">
        <v>0</v>
      </c>
      <c r="W2935" s="17" t="s">
        <v>6670</v>
      </c>
      <c r="X2935" s="17" t="s">
        <v>442</v>
      </c>
      <c r="Y2935">
        <v>0</v>
      </c>
      <c r="Z2935" s="17" t="s">
        <v>486</v>
      </c>
      <c r="AA2935" s="17" t="s">
        <v>443</v>
      </c>
      <c r="AB2935" s="17" t="s">
        <v>444</v>
      </c>
      <c r="AC2935">
        <v>0</v>
      </c>
      <c r="AD2935">
        <v>0</v>
      </c>
      <c r="AE2935">
        <v>0</v>
      </c>
      <c r="AF2935">
        <v>2022</v>
      </c>
      <c r="AG2935" s="1">
        <v>44562</v>
      </c>
      <c r="AH2935" s="1">
        <v>44773</v>
      </c>
      <c r="AI2935" s="1">
        <v>44785</v>
      </c>
      <c r="AJ2935" s="17" t="s">
        <v>34</v>
      </c>
      <c r="AK2935" s="17" t="s">
        <v>35</v>
      </c>
      <c r="AL2935" s="17" t="s">
        <v>10388</v>
      </c>
      <c r="AM2935" s="17">
        <f>MONTH(EMPENHO[[#This Row],[data_empenho]])</f>
        <v>4</v>
      </c>
    </row>
    <row r="2936" spans="1:39" x14ac:dyDescent="0.25">
      <c r="A2936">
        <v>5</v>
      </c>
      <c r="B2936">
        <v>502</v>
      </c>
      <c r="C2936">
        <v>12</v>
      </c>
      <c r="D2936">
        <v>361</v>
      </c>
      <c r="E2936">
        <v>2</v>
      </c>
      <c r="F2936">
        <v>0</v>
      </c>
      <c r="G2936">
        <v>2031</v>
      </c>
      <c r="H2936" s="17" t="s">
        <v>1173</v>
      </c>
      <c r="I2936">
        <v>20</v>
      </c>
      <c r="J2936">
        <v>0</v>
      </c>
      <c r="K2936" s="17" t="s">
        <v>6671</v>
      </c>
      <c r="L2936" s="1">
        <v>44677</v>
      </c>
      <c r="M2936">
        <v>2973.88</v>
      </c>
      <c r="N2936" s="17" t="s">
        <v>437</v>
      </c>
      <c r="O2936">
        <v>213</v>
      </c>
      <c r="P2936" s="17" t="s">
        <v>438</v>
      </c>
      <c r="Q2936">
        <v>0</v>
      </c>
      <c r="R2936" s="17" t="s">
        <v>439</v>
      </c>
      <c r="S2936" s="17" t="s">
        <v>440</v>
      </c>
      <c r="T2936" s="17" t="s">
        <v>438</v>
      </c>
      <c r="U2936">
        <v>0</v>
      </c>
      <c r="V2936">
        <v>0</v>
      </c>
      <c r="W2936" s="17" t="s">
        <v>6672</v>
      </c>
      <c r="X2936" s="17" t="s">
        <v>442</v>
      </c>
      <c r="Y2936">
        <v>0</v>
      </c>
      <c r="Z2936" s="17" t="s">
        <v>486</v>
      </c>
      <c r="AA2936" s="17" t="s">
        <v>443</v>
      </c>
      <c r="AB2936" s="17" t="s">
        <v>444</v>
      </c>
      <c r="AC2936">
        <v>0</v>
      </c>
      <c r="AD2936">
        <v>0</v>
      </c>
      <c r="AE2936">
        <v>0</v>
      </c>
      <c r="AF2936">
        <v>2022</v>
      </c>
      <c r="AG2936" s="1">
        <v>44562</v>
      </c>
      <c r="AH2936" s="1">
        <v>44773</v>
      </c>
      <c r="AI2936" s="1">
        <v>44785</v>
      </c>
      <c r="AJ2936" s="17" t="s">
        <v>34</v>
      </c>
      <c r="AK2936" s="17" t="s">
        <v>35</v>
      </c>
      <c r="AL2936" s="17" t="s">
        <v>10388</v>
      </c>
      <c r="AM2936" s="17">
        <f>MONTH(EMPENHO[[#This Row],[data_empenho]])</f>
        <v>4</v>
      </c>
    </row>
    <row r="2937" spans="1:39" x14ac:dyDescent="0.25">
      <c r="A2937">
        <v>5</v>
      </c>
      <c r="B2937">
        <v>502</v>
      </c>
      <c r="C2937">
        <v>12</v>
      </c>
      <c r="D2937">
        <v>361</v>
      </c>
      <c r="E2937">
        <v>2</v>
      </c>
      <c r="F2937">
        <v>0</v>
      </c>
      <c r="G2937">
        <v>2031</v>
      </c>
      <c r="H2937" s="17" t="s">
        <v>1181</v>
      </c>
      <c r="I2937">
        <v>20</v>
      </c>
      <c r="J2937">
        <v>0</v>
      </c>
      <c r="K2937" s="17" t="s">
        <v>6673</v>
      </c>
      <c r="L2937" s="1">
        <v>44677</v>
      </c>
      <c r="M2937">
        <v>817.3</v>
      </c>
      <c r="N2937" s="17" t="s">
        <v>437</v>
      </c>
      <c r="O2937">
        <v>213</v>
      </c>
      <c r="P2937" s="17" t="s">
        <v>438</v>
      </c>
      <c r="Q2937">
        <v>0</v>
      </c>
      <c r="R2937" s="17" t="s">
        <v>439</v>
      </c>
      <c r="S2937" s="17" t="s">
        <v>440</v>
      </c>
      <c r="T2937" s="17" t="s">
        <v>438</v>
      </c>
      <c r="U2937">
        <v>0</v>
      </c>
      <c r="V2937">
        <v>0</v>
      </c>
      <c r="W2937" s="17" t="s">
        <v>6674</v>
      </c>
      <c r="X2937" s="17" t="s">
        <v>442</v>
      </c>
      <c r="Y2937">
        <v>0</v>
      </c>
      <c r="Z2937" s="17" t="s">
        <v>486</v>
      </c>
      <c r="AA2937" s="17" t="s">
        <v>443</v>
      </c>
      <c r="AB2937" s="17" t="s">
        <v>444</v>
      </c>
      <c r="AC2937">
        <v>0</v>
      </c>
      <c r="AD2937">
        <v>0</v>
      </c>
      <c r="AE2937">
        <v>0</v>
      </c>
      <c r="AF2937">
        <v>2022</v>
      </c>
      <c r="AG2937" s="1">
        <v>44562</v>
      </c>
      <c r="AH2937" s="1">
        <v>44773</v>
      </c>
      <c r="AI2937" s="1">
        <v>44785</v>
      </c>
      <c r="AJ2937" s="17" t="s">
        <v>34</v>
      </c>
      <c r="AK2937" s="17" t="s">
        <v>35</v>
      </c>
      <c r="AL2937" s="17" t="s">
        <v>10388</v>
      </c>
      <c r="AM2937" s="17">
        <f>MONTH(EMPENHO[[#This Row],[data_empenho]])</f>
        <v>4</v>
      </c>
    </row>
    <row r="2938" spans="1:39" x14ac:dyDescent="0.25">
      <c r="A2938">
        <v>5</v>
      </c>
      <c r="B2938">
        <v>502</v>
      </c>
      <c r="C2938">
        <v>12</v>
      </c>
      <c r="D2938">
        <v>361</v>
      </c>
      <c r="E2938">
        <v>2</v>
      </c>
      <c r="F2938">
        <v>0</v>
      </c>
      <c r="G2938">
        <v>2031</v>
      </c>
      <c r="H2938" s="17" t="s">
        <v>1176</v>
      </c>
      <c r="I2938">
        <v>20</v>
      </c>
      <c r="J2938">
        <v>0</v>
      </c>
      <c r="K2938" s="17" t="s">
        <v>6675</v>
      </c>
      <c r="L2938" s="1">
        <v>44677</v>
      </c>
      <c r="M2938">
        <v>282.51</v>
      </c>
      <c r="N2938" s="17" t="s">
        <v>437</v>
      </c>
      <c r="O2938">
        <v>213</v>
      </c>
      <c r="P2938" s="17" t="s">
        <v>438</v>
      </c>
      <c r="Q2938">
        <v>0</v>
      </c>
      <c r="R2938" s="17" t="s">
        <v>439</v>
      </c>
      <c r="S2938" s="17" t="s">
        <v>440</v>
      </c>
      <c r="T2938" s="17" t="s">
        <v>438</v>
      </c>
      <c r="U2938">
        <v>0</v>
      </c>
      <c r="V2938">
        <v>0</v>
      </c>
      <c r="W2938" s="17" t="s">
        <v>6676</v>
      </c>
      <c r="X2938" s="17" t="s">
        <v>442</v>
      </c>
      <c r="Y2938">
        <v>0</v>
      </c>
      <c r="Z2938" s="17" t="s">
        <v>486</v>
      </c>
      <c r="AA2938" s="17" t="s">
        <v>443</v>
      </c>
      <c r="AB2938" s="17" t="s">
        <v>444</v>
      </c>
      <c r="AC2938">
        <v>0</v>
      </c>
      <c r="AD2938">
        <v>0</v>
      </c>
      <c r="AE2938">
        <v>0</v>
      </c>
      <c r="AF2938">
        <v>2022</v>
      </c>
      <c r="AG2938" s="1">
        <v>44562</v>
      </c>
      <c r="AH2938" s="1">
        <v>44773</v>
      </c>
      <c r="AI2938" s="1">
        <v>44785</v>
      </c>
      <c r="AJ2938" s="17" t="s">
        <v>34</v>
      </c>
      <c r="AK2938" s="17" t="s">
        <v>35</v>
      </c>
      <c r="AL2938" s="17" t="s">
        <v>10388</v>
      </c>
      <c r="AM2938" s="17">
        <f>MONTH(EMPENHO[[#This Row],[data_empenho]])</f>
        <v>4</v>
      </c>
    </row>
    <row r="2939" spans="1:39" x14ac:dyDescent="0.25">
      <c r="A2939">
        <v>5</v>
      </c>
      <c r="B2939">
        <v>502</v>
      </c>
      <c r="C2939">
        <v>12</v>
      </c>
      <c r="D2939">
        <v>365</v>
      </c>
      <c r="E2939">
        <v>2</v>
      </c>
      <c r="F2939">
        <v>0</v>
      </c>
      <c r="G2939">
        <v>2033</v>
      </c>
      <c r="H2939" s="17" t="s">
        <v>1173</v>
      </c>
      <c r="I2939">
        <v>20</v>
      </c>
      <c r="J2939">
        <v>0</v>
      </c>
      <c r="K2939" s="17" t="s">
        <v>6677</v>
      </c>
      <c r="L2939" s="1">
        <v>44677</v>
      </c>
      <c r="M2939">
        <v>3149.29</v>
      </c>
      <c r="N2939" s="17" t="s">
        <v>437</v>
      </c>
      <c r="O2939">
        <v>213</v>
      </c>
      <c r="P2939" s="17" t="s">
        <v>438</v>
      </c>
      <c r="Q2939">
        <v>0</v>
      </c>
      <c r="R2939" s="17" t="s">
        <v>439</v>
      </c>
      <c r="S2939" s="17" t="s">
        <v>440</v>
      </c>
      <c r="T2939" s="17" t="s">
        <v>438</v>
      </c>
      <c r="U2939">
        <v>0</v>
      </c>
      <c r="V2939">
        <v>0</v>
      </c>
      <c r="W2939" s="17" t="s">
        <v>6678</v>
      </c>
      <c r="X2939" s="17" t="s">
        <v>442</v>
      </c>
      <c r="Y2939">
        <v>0</v>
      </c>
      <c r="Z2939" s="17" t="s">
        <v>486</v>
      </c>
      <c r="AA2939" s="17" t="s">
        <v>443</v>
      </c>
      <c r="AB2939" s="17" t="s">
        <v>444</v>
      </c>
      <c r="AC2939">
        <v>0</v>
      </c>
      <c r="AD2939">
        <v>0</v>
      </c>
      <c r="AE2939">
        <v>0</v>
      </c>
      <c r="AF2939">
        <v>2022</v>
      </c>
      <c r="AG2939" s="1">
        <v>44562</v>
      </c>
      <c r="AH2939" s="1">
        <v>44773</v>
      </c>
      <c r="AI2939" s="1">
        <v>44785</v>
      </c>
      <c r="AJ2939" s="17" t="s">
        <v>34</v>
      </c>
      <c r="AK2939" s="17" t="s">
        <v>35</v>
      </c>
      <c r="AL2939" s="17" t="s">
        <v>10388</v>
      </c>
      <c r="AM2939" s="17">
        <f>MONTH(EMPENHO[[#This Row],[data_empenho]])</f>
        <v>4</v>
      </c>
    </row>
    <row r="2940" spans="1:39" x14ac:dyDescent="0.25">
      <c r="A2940">
        <v>5</v>
      </c>
      <c r="B2940">
        <v>502</v>
      </c>
      <c r="C2940">
        <v>12</v>
      </c>
      <c r="D2940">
        <v>365</v>
      </c>
      <c r="E2940">
        <v>2</v>
      </c>
      <c r="F2940">
        <v>0</v>
      </c>
      <c r="G2940">
        <v>2033</v>
      </c>
      <c r="H2940" s="17" t="s">
        <v>1181</v>
      </c>
      <c r="I2940">
        <v>20</v>
      </c>
      <c r="J2940">
        <v>0</v>
      </c>
      <c r="K2940" s="17" t="s">
        <v>6679</v>
      </c>
      <c r="L2940" s="1">
        <v>44677</v>
      </c>
      <c r="M2940">
        <v>408.65</v>
      </c>
      <c r="N2940" s="17" t="s">
        <v>437</v>
      </c>
      <c r="O2940">
        <v>213</v>
      </c>
      <c r="P2940" s="17" t="s">
        <v>438</v>
      </c>
      <c r="Q2940">
        <v>0</v>
      </c>
      <c r="R2940" s="17" t="s">
        <v>439</v>
      </c>
      <c r="S2940" s="17" t="s">
        <v>440</v>
      </c>
      <c r="T2940" s="17" t="s">
        <v>438</v>
      </c>
      <c r="U2940">
        <v>0</v>
      </c>
      <c r="V2940">
        <v>0</v>
      </c>
      <c r="W2940" s="17" t="s">
        <v>6680</v>
      </c>
      <c r="X2940" s="17" t="s">
        <v>442</v>
      </c>
      <c r="Y2940">
        <v>0</v>
      </c>
      <c r="Z2940" s="17" t="s">
        <v>486</v>
      </c>
      <c r="AA2940" s="17" t="s">
        <v>443</v>
      </c>
      <c r="AB2940" s="17" t="s">
        <v>444</v>
      </c>
      <c r="AC2940">
        <v>0</v>
      </c>
      <c r="AD2940">
        <v>0</v>
      </c>
      <c r="AE2940">
        <v>0</v>
      </c>
      <c r="AF2940">
        <v>2022</v>
      </c>
      <c r="AG2940" s="1">
        <v>44562</v>
      </c>
      <c r="AH2940" s="1">
        <v>44773</v>
      </c>
      <c r="AI2940" s="1">
        <v>44785</v>
      </c>
      <c r="AJ2940" s="17" t="s">
        <v>34</v>
      </c>
      <c r="AK2940" s="17" t="s">
        <v>35</v>
      </c>
      <c r="AL2940" s="17" t="s">
        <v>10388</v>
      </c>
      <c r="AM2940" s="17">
        <f>MONTH(EMPENHO[[#This Row],[data_empenho]])</f>
        <v>4</v>
      </c>
    </row>
    <row r="2941" spans="1:39" x14ac:dyDescent="0.25">
      <c r="A2941">
        <v>5</v>
      </c>
      <c r="B2941">
        <v>502</v>
      </c>
      <c r="C2941">
        <v>12</v>
      </c>
      <c r="D2941">
        <v>782</v>
      </c>
      <c r="E2941">
        <v>2</v>
      </c>
      <c r="F2941">
        <v>0</v>
      </c>
      <c r="G2941">
        <v>2035</v>
      </c>
      <c r="H2941" s="17" t="s">
        <v>1173</v>
      </c>
      <c r="I2941">
        <v>20</v>
      </c>
      <c r="J2941">
        <v>0</v>
      </c>
      <c r="K2941" s="17" t="s">
        <v>6681</v>
      </c>
      <c r="L2941" s="1">
        <v>44677</v>
      </c>
      <c r="M2941">
        <v>17013.599999999999</v>
      </c>
      <c r="N2941" s="17" t="s">
        <v>437</v>
      </c>
      <c r="O2941">
        <v>213</v>
      </c>
      <c r="P2941" s="17" t="s">
        <v>438</v>
      </c>
      <c r="Q2941">
        <v>0</v>
      </c>
      <c r="R2941" s="17" t="s">
        <v>439</v>
      </c>
      <c r="S2941" s="17" t="s">
        <v>440</v>
      </c>
      <c r="T2941" s="17" t="s">
        <v>438</v>
      </c>
      <c r="U2941">
        <v>0</v>
      </c>
      <c r="V2941">
        <v>0</v>
      </c>
      <c r="W2941" s="17" t="s">
        <v>6682</v>
      </c>
      <c r="X2941" s="17" t="s">
        <v>442</v>
      </c>
      <c r="Y2941">
        <v>0</v>
      </c>
      <c r="Z2941" s="17" t="s">
        <v>486</v>
      </c>
      <c r="AA2941" s="17" t="s">
        <v>443</v>
      </c>
      <c r="AB2941" s="17" t="s">
        <v>444</v>
      </c>
      <c r="AC2941">
        <v>0</v>
      </c>
      <c r="AD2941">
        <v>0</v>
      </c>
      <c r="AE2941">
        <v>0</v>
      </c>
      <c r="AF2941">
        <v>2022</v>
      </c>
      <c r="AG2941" s="1">
        <v>44562</v>
      </c>
      <c r="AH2941" s="1">
        <v>44773</v>
      </c>
      <c r="AI2941" s="1">
        <v>44785</v>
      </c>
      <c r="AJ2941" s="17" t="s">
        <v>34</v>
      </c>
      <c r="AK2941" s="17" t="s">
        <v>35</v>
      </c>
      <c r="AL2941" s="17" t="s">
        <v>10388</v>
      </c>
      <c r="AM2941" s="17">
        <f>MONTH(EMPENHO[[#This Row],[data_empenho]])</f>
        <v>4</v>
      </c>
    </row>
    <row r="2942" spans="1:39" x14ac:dyDescent="0.25">
      <c r="A2942">
        <v>5</v>
      </c>
      <c r="B2942">
        <v>502</v>
      </c>
      <c r="C2942">
        <v>12</v>
      </c>
      <c r="D2942">
        <v>782</v>
      </c>
      <c r="E2942">
        <v>2</v>
      </c>
      <c r="F2942">
        <v>0</v>
      </c>
      <c r="G2942">
        <v>2035</v>
      </c>
      <c r="H2942" s="17" t="s">
        <v>1181</v>
      </c>
      <c r="I2942">
        <v>20</v>
      </c>
      <c r="J2942">
        <v>0</v>
      </c>
      <c r="K2942" s="17" t="s">
        <v>6683</v>
      </c>
      <c r="L2942" s="1">
        <v>44677</v>
      </c>
      <c r="M2942">
        <v>3150.7</v>
      </c>
      <c r="N2942" s="17" t="s">
        <v>437</v>
      </c>
      <c r="O2942">
        <v>213</v>
      </c>
      <c r="P2942" s="17" t="s">
        <v>438</v>
      </c>
      <c r="Q2942">
        <v>0</v>
      </c>
      <c r="R2942" s="17" t="s">
        <v>439</v>
      </c>
      <c r="S2942" s="17" t="s">
        <v>440</v>
      </c>
      <c r="T2942" s="17" t="s">
        <v>438</v>
      </c>
      <c r="U2942">
        <v>0</v>
      </c>
      <c r="V2942">
        <v>0</v>
      </c>
      <c r="W2942" s="17" t="s">
        <v>6684</v>
      </c>
      <c r="X2942" s="17" t="s">
        <v>442</v>
      </c>
      <c r="Y2942">
        <v>0</v>
      </c>
      <c r="Z2942" s="17" t="s">
        <v>486</v>
      </c>
      <c r="AA2942" s="17" t="s">
        <v>443</v>
      </c>
      <c r="AB2942" s="17" t="s">
        <v>444</v>
      </c>
      <c r="AC2942">
        <v>0</v>
      </c>
      <c r="AD2942">
        <v>0</v>
      </c>
      <c r="AE2942">
        <v>0</v>
      </c>
      <c r="AF2942">
        <v>2022</v>
      </c>
      <c r="AG2942" s="1">
        <v>44562</v>
      </c>
      <c r="AH2942" s="1">
        <v>44773</v>
      </c>
      <c r="AI2942" s="1">
        <v>44785</v>
      </c>
      <c r="AJ2942" s="17" t="s">
        <v>34</v>
      </c>
      <c r="AK2942" s="17" t="s">
        <v>35</v>
      </c>
      <c r="AL2942" s="17" t="s">
        <v>10388</v>
      </c>
      <c r="AM2942" s="17">
        <f>MONTH(EMPENHO[[#This Row],[data_empenho]])</f>
        <v>4</v>
      </c>
    </row>
    <row r="2943" spans="1:39" x14ac:dyDescent="0.25">
      <c r="A2943">
        <v>8</v>
      </c>
      <c r="B2943">
        <v>801</v>
      </c>
      <c r="C2943">
        <v>10</v>
      </c>
      <c r="D2943">
        <v>301</v>
      </c>
      <c r="E2943">
        <v>6</v>
      </c>
      <c r="F2943">
        <v>0</v>
      </c>
      <c r="G2943">
        <v>2105</v>
      </c>
      <c r="H2943" s="17" t="s">
        <v>1218</v>
      </c>
      <c r="I2943">
        <v>40</v>
      </c>
      <c r="J2943">
        <v>0</v>
      </c>
      <c r="K2943" s="17" t="s">
        <v>6685</v>
      </c>
      <c r="L2943" s="1">
        <v>44677</v>
      </c>
      <c r="M2943">
        <v>395.13</v>
      </c>
      <c r="N2943" s="17" t="s">
        <v>437</v>
      </c>
      <c r="O2943">
        <v>213</v>
      </c>
      <c r="P2943" s="17" t="s">
        <v>438</v>
      </c>
      <c r="Q2943">
        <v>0</v>
      </c>
      <c r="R2943" s="17" t="s">
        <v>439</v>
      </c>
      <c r="S2943" s="17" t="s">
        <v>440</v>
      </c>
      <c r="T2943" s="17" t="s">
        <v>438</v>
      </c>
      <c r="U2943">
        <v>0</v>
      </c>
      <c r="V2943">
        <v>0</v>
      </c>
      <c r="W2943" s="17" t="s">
        <v>6686</v>
      </c>
      <c r="X2943" s="17" t="s">
        <v>442</v>
      </c>
      <c r="Y2943">
        <v>0</v>
      </c>
      <c r="Z2943" s="17" t="s">
        <v>486</v>
      </c>
      <c r="AA2943" s="17" t="s">
        <v>443</v>
      </c>
      <c r="AB2943" s="17" t="s">
        <v>444</v>
      </c>
      <c r="AC2943">
        <v>0</v>
      </c>
      <c r="AD2943">
        <v>0</v>
      </c>
      <c r="AE2943">
        <v>0</v>
      </c>
      <c r="AF2943">
        <v>2022</v>
      </c>
      <c r="AG2943" s="1">
        <v>44562</v>
      </c>
      <c r="AH2943" s="1">
        <v>44773</v>
      </c>
      <c r="AI2943" s="1">
        <v>44785</v>
      </c>
      <c r="AJ2943" s="17" t="s">
        <v>34</v>
      </c>
      <c r="AK2943" s="17" t="s">
        <v>35</v>
      </c>
      <c r="AL2943" s="17" t="s">
        <v>10388</v>
      </c>
      <c r="AM2943" s="17">
        <f>MONTH(EMPENHO[[#This Row],[data_empenho]])</f>
        <v>4</v>
      </c>
    </row>
    <row r="2944" spans="1:39" x14ac:dyDescent="0.25">
      <c r="A2944">
        <v>5</v>
      </c>
      <c r="B2944">
        <v>502</v>
      </c>
      <c r="C2944">
        <v>12</v>
      </c>
      <c r="D2944">
        <v>782</v>
      </c>
      <c r="E2944">
        <v>2</v>
      </c>
      <c r="F2944">
        <v>0</v>
      </c>
      <c r="G2944">
        <v>2035</v>
      </c>
      <c r="H2944" s="17" t="s">
        <v>1176</v>
      </c>
      <c r="I2944">
        <v>20</v>
      </c>
      <c r="J2944">
        <v>0</v>
      </c>
      <c r="K2944" s="17" t="s">
        <v>6687</v>
      </c>
      <c r="L2944" s="1">
        <v>44677</v>
      </c>
      <c r="M2944">
        <v>1227.6600000000001</v>
      </c>
      <c r="N2944" s="17" t="s">
        <v>437</v>
      </c>
      <c r="O2944">
        <v>213</v>
      </c>
      <c r="P2944" s="17" t="s">
        <v>438</v>
      </c>
      <c r="Q2944">
        <v>0</v>
      </c>
      <c r="R2944" s="17" t="s">
        <v>439</v>
      </c>
      <c r="S2944" s="17" t="s">
        <v>440</v>
      </c>
      <c r="T2944" s="17" t="s">
        <v>438</v>
      </c>
      <c r="U2944">
        <v>0</v>
      </c>
      <c r="V2944">
        <v>0</v>
      </c>
      <c r="W2944" s="17" t="s">
        <v>6688</v>
      </c>
      <c r="X2944" s="17" t="s">
        <v>442</v>
      </c>
      <c r="Y2944">
        <v>0</v>
      </c>
      <c r="Z2944" s="17" t="s">
        <v>486</v>
      </c>
      <c r="AA2944" s="17" t="s">
        <v>443</v>
      </c>
      <c r="AB2944" s="17" t="s">
        <v>444</v>
      </c>
      <c r="AC2944">
        <v>0</v>
      </c>
      <c r="AD2944">
        <v>0</v>
      </c>
      <c r="AE2944">
        <v>0</v>
      </c>
      <c r="AF2944">
        <v>2022</v>
      </c>
      <c r="AG2944" s="1">
        <v>44562</v>
      </c>
      <c r="AH2944" s="1">
        <v>44773</v>
      </c>
      <c r="AI2944" s="1">
        <v>44785</v>
      </c>
      <c r="AJ2944" s="17" t="s">
        <v>34</v>
      </c>
      <c r="AK2944" s="17" t="s">
        <v>35</v>
      </c>
      <c r="AL2944" s="17" t="s">
        <v>10388</v>
      </c>
      <c r="AM2944" s="17">
        <f>MONTH(EMPENHO[[#This Row],[data_empenho]])</f>
        <v>4</v>
      </c>
    </row>
    <row r="2945" spans="1:39" x14ac:dyDescent="0.25">
      <c r="A2945">
        <v>5</v>
      </c>
      <c r="B2945">
        <v>502</v>
      </c>
      <c r="C2945">
        <v>12</v>
      </c>
      <c r="D2945">
        <v>782</v>
      </c>
      <c r="E2945">
        <v>2</v>
      </c>
      <c r="F2945">
        <v>0</v>
      </c>
      <c r="G2945">
        <v>2035</v>
      </c>
      <c r="H2945" s="17" t="s">
        <v>1173</v>
      </c>
      <c r="I2945">
        <v>20</v>
      </c>
      <c r="J2945">
        <v>0</v>
      </c>
      <c r="K2945" s="17" t="s">
        <v>6689</v>
      </c>
      <c r="L2945" s="1">
        <v>44677</v>
      </c>
      <c r="M2945">
        <v>171.64</v>
      </c>
      <c r="N2945" s="17" t="s">
        <v>437</v>
      </c>
      <c r="O2945">
        <v>213</v>
      </c>
      <c r="P2945" s="17" t="s">
        <v>438</v>
      </c>
      <c r="Q2945">
        <v>0</v>
      </c>
      <c r="R2945" s="17" t="s">
        <v>439</v>
      </c>
      <c r="S2945" s="17" t="s">
        <v>440</v>
      </c>
      <c r="T2945" s="17" t="s">
        <v>438</v>
      </c>
      <c r="U2945">
        <v>0</v>
      </c>
      <c r="V2945">
        <v>0</v>
      </c>
      <c r="W2945" s="17" t="s">
        <v>6690</v>
      </c>
      <c r="X2945" s="17" t="s">
        <v>442</v>
      </c>
      <c r="Y2945">
        <v>0</v>
      </c>
      <c r="Z2945" s="17" t="s">
        <v>486</v>
      </c>
      <c r="AA2945" s="17" t="s">
        <v>443</v>
      </c>
      <c r="AB2945" s="17" t="s">
        <v>444</v>
      </c>
      <c r="AC2945">
        <v>0</v>
      </c>
      <c r="AD2945">
        <v>0</v>
      </c>
      <c r="AE2945">
        <v>0</v>
      </c>
      <c r="AF2945">
        <v>2022</v>
      </c>
      <c r="AG2945" s="1">
        <v>44562</v>
      </c>
      <c r="AH2945" s="1">
        <v>44773</v>
      </c>
      <c r="AI2945" s="1">
        <v>44785</v>
      </c>
      <c r="AJ2945" s="17" t="s">
        <v>34</v>
      </c>
      <c r="AK2945" s="17" t="s">
        <v>35</v>
      </c>
      <c r="AL2945" s="17" t="s">
        <v>10388</v>
      </c>
      <c r="AM2945" s="17">
        <f>MONTH(EMPENHO[[#This Row],[data_empenho]])</f>
        <v>4</v>
      </c>
    </row>
    <row r="2946" spans="1:39" x14ac:dyDescent="0.25">
      <c r="A2946">
        <v>5</v>
      </c>
      <c r="B2946">
        <v>502</v>
      </c>
      <c r="C2946">
        <v>12</v>
      </c>
      <c r="D2946">
        <v>782</v>
      </c>
      <c r="E2946">
        <v>2</v>
      </c>
      <c r="F2946">
        <v>0</v>
      </c>
      <c r="G2946">
        <v>2035</v>
      </c>
      <c r="H2946" s="17" t="s">
        <v>1213</v>
      </c>
      <c r="I2946">
        <v>20</v>
      </c>
      <c r="J2946">
        <v>0</v>
      </c>
      <c r="K2946" s="17" t="s">
        <v>6691</v>
      </c>
      <c r="L2946" s="1">
        <v>44677</v>
      </c>
      <c r="M2946">
        <v>394.25</v>
      </c>
      <c r="N2946" s="17" t="s">
        <v>437</v>
      </c>
      <c r="O2946">
        <v>213</v>
      </c>
      <c r="P2946" s="17" t="s">
        <v>438</v>
      </c>
      <c r="Q2946">
        <v>0</v>
      </c>
      <c r="R2946" s="17" t="s">
        <v>439</v>
      </c>
      <c r="S2946" s="17" t="s">
        <v>440</v>
      </c>
      <c r="T2946" s="17" t="s">
        <v>438</v>
      </c>
      <c r="U2946">
        <v>0</v>
      </c>
      <c r="V2946">
        <v>0</v>
      </c>
      <c r="W2946" s="17" t="s">
        <v>6692</v>
      </c>
      <c r="X2946" s="17" t="s">
        <v>442</v>
      </c>
      <c r="Y2946">
        <v>0</v>
      </c>
      <c r="Z2946" s="17" t="s">
        <v>486</v>
      </c>
      <c r="AA2946" s="17" t="s">
        <v>443</v>
      </c>
      <c r="AB2946" s="17" t="s">
        <v>444</v>
      </c>
      <c r="AC2946">
        <v>0</v>
      </c>
      <c r="AD2946">
        <v>0</v>
      </c>
      <c r="AE2946">
        <v>0</v>
      </c>
      <c r="AF2946">
        <v>2022</v>
      </c>
      <c r="AG2946" s="1">
        <v>44562</v>
      </c>
      <c r="AH2946" s="1">
        <v>44773</v>
      </c>
      <c r="AI2946" s="1">
        <v>44785</v>
      </c>
      <c r="AJ2946" s="17" t="s">
        <v>34</v>
      </c>
      <c r="AK2946" s="17" t="s">
        <v>35</v>
      </c>
      <c r="AL2946" s="17" t="s">
        <v>10388</v>
      </c>
      <c r="AM2946" s="17">
        <f>MONTH(EMPENHO[[#This Row],[data_empenho]])</f>
        <v>4</v>
      </c>
    </row>
    <row r="2947" spans="1:39" x14ac:dyDescent="0.25">
      <c r="A2947">
        <v>8</v>
      </c>
      <c r="B2947">
        <v>801</v>
      </c>
      <c r="C2947">
        <v>10</v>
      </c>
      <c r="D2947">
        <v>301</v>
      </c>
      <c r="E2947">
        <v>6</v>
      </c>
      <c r="F2947">
        <v>0</v>
      </c>
      <c r="G2947">
        <v>2105</v>
      </c>
      <c r="H2947" s="17" t="s">
        <v>1213</v>
      </c>
      <c r="I2947">
        <v>40</v>
      </c>
      <c r="J2947">
        <v>0</v>
      </c>
      <c r="K2947" s="17" t="s">
        <v>6693</v>
      </c>
      <c r="L2947" s="1">
        <v>44677</v>
      </c>
      <c r="M2947">
        <v>223.69</v>
      </c>
      <c r="N2947" s="17" t="s">
        <v>437</v>
      </c>
      <c r="O2947">
        <v>213</v>
      </c>
      <c r="P2947" s="17" t="s">
        <v>438</v>
      </c>
      <c r="Q2947">
        <v>0</v>
      </c>
      <c r="R2947" s="17" t="s">
        <v>439</v>
      </c>
      <c r="S2947" s="17" t="s">
        <v>440</v>
      </c>
      <c r="T2947" s="17" t="s">
        <v>438</v>
      </c>
      <c r="U2947">
        <v>0</v>
      </c>
      <c r="V2947">
        <v>0</v>
      </c>
      <c r="W2947" s="17" t="s">
        <v>6694</v>
      </c>
      <c r="X2947" s="17" t="s">
        <v>442</v>
      </c>
      <c r="Y2947">
        <v>0</v>
      </c>
      <c r="Z2947" s="17" t="s">
        <v>486</v>
      </c>
      <c r="AA2947" s="17" t="s">
        <v>443</v>
      </c>
      <c r="AB2947" s="17" t="s">
        <v>444</v>
      </c>
      <c r="AC2947">
        <v>0</v>
      </c>
      <c r="AD2947">
        <v>0</v>
      </c>
      <c r="AE2947">
        <v>0</v>
      </c>
      <c r="AF2947">
        <v>2022</v>
      </c>
      <c r="AG2947" s="1">
        <v>44562</v>
      </c>
      <c r="AH2947" s="1">
        <v>44773</v>
      </c>
      <c r="AI2947" s="1">
        <v>44785</v>
      </c>
      <c r="AJ2947" s="17" t="s">
        <v>34</v>
      </c>
      <c r="AK2947" s="17" t="s">
        <v>35</v>
      </c>
      <c r="AL2947" s="17" t="s">
        <v>10388</v>
      </c>
      <c r="AM2947" s="17">
        <f>MONTH(EMPENHO[[#This Row],[data_empenho]])</f>
        <v>4</v>
      </c>
    </row>
    <row r="2948" spans="1:39" x14ac:dyDescent="0.25">
      <c r="A2948">
        <v>9</v>
      </c>
      <c r="B2948">
        <v>901</v>
      </c>
      <c r="C2948">
        <v>4</v>
      </c>
      <c r="D2948">
        <v>122</v>
      </c>
      <c r="E2948">
        <v>1</v>
      </c>
      <c r="F2948">
        <v>0</v>
      </c>
      <c r="G2948">
        <v>2010</v>
      </c>
      <c r="H2948" s="17" t="s">
        <v>1213</v>
      </c>
      <c r="I2948">
        <v>1</v>
      </c>
      <c r="J2948">
        <v>0</v>
      </c>
      <c r="K2948" s="17" t="s">
        <v>6695</v>
      </c>
      <c r="L2948" s="1">
        <v>44677</v>
      </c>
      <c r="M2948">
        <v>36.299999999999997</v>
      </c>
      <c r="N2948" s="17" t="s">
        <v>437</v>
      </c>
      <c r="O2948">
        <v>213</v>
      </c>
      <c r="P2948" s="17" t="s">
        <v>438</v>
      </c>
      <c r="Q2948">
        <v>0</v>
      </c>
      <c r="R2948" s="17" t="s">
        <v>439</v>
      </c>
      <c r="S2948" s="17" t="s">
        <v>440</v>
      </c>
      <c r="T2948" s="17" t="s">
        <v>438</v>
      </c>
      <c r="U2948">
        <v>0</v>
      </c>
      <c r="V2948">
        <v>0</v>
      </c>
      <c r="W2948" s="17" t="s">
        <v>6696</v>
      </c>
      <c r="X2948" s="17" t="s">
        <v>442</v>
      </c>
      <c r="Y2948">
        <v>0</v>
      </c>
      <c r="Z2948" s="17" t="s">
        <v>486</v>
      </c>
      <c r="AA2948" s="17" t="s">
        <v>443</v>
      </c>
      <c r="AB2948" s="17" t="s">
        <v>444</v>
      </c>
      <c r="AC2948">
        <v>0</v>
      </c>
      <c r="AD2948">
        <v>0</v>
      </c>
      <c r="AE2948">
        <v>0</v>
      </c>
      <c r="AF2948">
        <v>2022</v>
      </c>
      <c r="AG2948" s="1">
        <v>44562</v>
      </c>
      <c r="AH2948" s="1">
        <v>44773</v>
      </c>
      <c r="AI2948" s="1">
        <v>44785</v>
      </c>
      <c r="AJ2948" s="17" t="s">
        <v>34</v>
      </c>
      <c r="AK2948" s="17" t="s">
        <v>35</v>
      </c>
      <c r="AL2948" s="17" t="s">
        <v>10388</v>
      </c>
      <c r="AM2948" s="17">
        <f>MONTH(EMPENHO[[#This Row],[data_empenho]])</f>
        <v>4</v>
      </c>
    </row>
    <row r="2949" spans="1:39" x14ac:dyDescent="0.25">
      <c r="A2949">
        <v>5</v>
      </c>
      <c r="B2949">
        <v>502</v>
      </c>
      <c r="C2949">
        <v>12</v>
      </c>
      <c r="D2949">
        <v>782</v>
      </c>
      <c r="E2949">
        <v>2</v>
      </c>
      <c r="F2949">
        <v>0</v>
      </c>
      <c r="G2949">
        <v>2035</v>
      </c>
      <c r="H2949" s="17" t="s">
        <v>1317</v>
      </c>
      <c r="I2949">
        <v>20</v>
      </c>
      <c r="J2949">
        <v>0</v>
      </c>
      <c r="K2949" s="17" t="s">
        <v>6697</v>
      </c>
      <c r="L2949" s="1">
        <v>44677</v>
      </c>
      <c r="M2949">
        <v>5242.41</v>
      </c>
      <c r="N2949" s="17" t="s">
        <v>437</v>
      </c>
      <c r="O2949">
        <v>213</v>
      </c>
      <c r="P2949" s="17" t="s">
        <v>438</v>
      </c>
      <c r="Q2949">
        <v>0</v>
      </c>
      <c r="R2949" s="17" t="s">
        <v>439</v>
      </c>
      <c r="S2949" s="17" t="s">
        <v>440</v>
      </c>
      <c r="T2949" s="17" t="s">
        <v>438</v>
      </c>
      <c r="U2949">
        <v>0</v>
      </c>
      <c r="V2949">
        <v>0</v>
      </c>
      <c r="W2949" s="17" t="s">
        <v>6698</v>
      </c>
      <c r="X2949" s="17" t="s">
        <v>442</v>
      </c>
      <c r="Y2949">
        <v>0</v>
      </c>
      <c r="Z2949" s="17" t="s">
        <v>486</v>
      </c>
      <c r="AA2949" s="17" t="s">
        <v>443</v>
      </c>
      <c r="AB2949" s="17" t="s">
        <v>444</v>
      </c>
      <c r="AC2949">
        <v>0</v>
      </c>
      <c r="AD2949">
        <v>0</v>
      </c>
      <c r="AE2949">
        <v>0</v>
      </c>
      <c r="AF2949">
        <v>2022</v>
      </c>
      <c r="AG2949" s="1">
        <v>44562</v>
      </c>
      <c r="AH2949" s="1">
        <v>44773</v>
      </c>
      <c r="AI2949" s="1">
        <v>44785</v>
      </c>
      <c r="AJ2949" s="17" t="s">
        <v>34</v>
      </c>
      <c r="AK2949" s="17" t="s">
        <v>35</v>
      </c>
      <c r="AL2949" s="17" t="s">
        <v>10388</v>
      </c>
      <c r="AM2949" s="17">
        <f>MONTH(EMPENHO[[#This Row],[data_empenho]])</f>
        <v>4</v>
      </c>
    </row>
    <row r="2950" spans="1:39" x14ac:dyDescent="0.25">
      <c r="A2950">
        <v>5</v>
      </c>
      <c r="B2950">
        <v>502</v>
      </c>
      <c r="C2950">
        <v>12</v>
      </c>
      <c r="D2950">
        <v>782</v>
      </c>
      <c r="E2950">
        <v>2</v>
      </c>
      <c r="F2950">
        <v>0</v>
      </c>
      <c r="G2950">
        <v>2035</v>
      </c>
      <c r="H2950" s="17" t="s">
        <v>1145</v>
      </c>
      <c r="I2950">
        <v>20</v>
      </c>
      <c r="J2950">
        <v>0</v>
      </c>
      <c r="K2950" s="17" t="s">
        <v>6699</v>
      </c>
      <c r="L2950" s="1">
        <v>44677</v>
      </c>
      <c r="M2950">
        <v>935.32</v>
      </c>
      <c r="N2950" s="17" t="s">
        <v>437</v>
      </c>
      <c r="O2950">
        <v>213</v>
      </c>
      <c r="P2950" s="17" t="s">
        <v>438</v>
      </c>
      <c r="Q2950">
        <v>0</v>
      </c>
      <c r="R2950" s="17" t="s">
        <v>439</v>
      </c>
      <c r="S2950" s="17" t="s">
        <v>440</v>
      </c>
      <c r="T2950" s="17" t="s">
        <v>438</v>
      </c>
      <c r="U2950">
        <v>0</v>
      </c>
      <c r="V2950">
        <v>0</v>
      </c>
      <c r="W2950" s="17" t="s">
        <v>6700</v>
      </c>
      <c r="X2950" s="17" t="s">
        <v>442</v>
      </c>
      <c r="Y2950">
        <v>0</v>
      </c>
      <c r="Z2950" s="17" t="s">
        <v>486</v>
      </c>
      <c r="AA2950" s="17" t="s">
        <v>443</v>
      </c>
      <c r="AB2950" s="17" t="s">
        <v>444</v>
      </c>
      <c r="AC2950">
        <v>0</v>
      </c>
      <c r="AD2950">
        <v>0</v>
      </c>
      <c r="AE2950">
        <v>0</v>
      </c>
      <c r="AF2950">
        <v>2022</v>
      </c>
      <c r="AG2950" s="1">
        <v>44562</v>
      </c>
      <c r="AH2950" s="1">
        <v>44773</v>
      </c>
      <c r="AI2950" s="1">
        <v>44785</v>
      </c>
      <c r="AJ2950" s="17" t="s">
        <v>34</v>
      </c>
      <c r="AK2950" s="17" t="s">
        <v>35</v>
      </c>
      <c r="AL2950" s="17" t="s">
        <v>10388</v>
      </c>
      <c r="AM2950" s="17">
        <f>MONTH(EMPENHO[[#This Row],[data_empenho]])</f>
        <v>4</v>
      </c>
    </row>
    <row r="2951" spans="1:39" x14ac:dyDescent="0.25">
      <c r="A2951">
        <v>5</v>
      </c>
      <c r="B2951">
        <v>502</v>
      </c>
      <c r="C2951">
        <v>12</v>
      </c>
      <c r="D2951">
        <v>361</v>
      </c>
      <c r="E2951">
        <v>2</v>
      </c>
      <c r="F2951">
        <v>0</v>
      </c>
      <c r="G2951">
        <v>2025</v>
      </c>
      <c r="H2951" s="17" t="s">
        <v>1173</v>
      </c>
      <c r="I2951">
        <v>31</v>
      </c>
      <c r="J2951">
        <v>0</v>
      </c>
      <c r="K2951" s="17" t="s">
        <v>6701</v>
      </c>
      <c r="L2951" s="1">
        <v>44677</v>
      </c>
      <c r="M2951">
        <v>2920.86</v>
      </c>
      <c r="N2951" s="17" t="s">
        <v>437</v>
      </c>
      <c r="O2951">
        <v>213</v>
      </c>
      <c r="P2951" s="17" t="s">
        <v>438</v>
      </c>
      <c r="Q2951">
        <v>501</v>
      </c>
      <c r="R2951" s="17" t="s">
        <v>439</v>
      </c>
      <c r="S2951" s="17" t="s">
        <v>440</v>
      </c>
      <c r="T2951" s="17" t="s">
        <v>438</v>
      </c>
      <c r="U2951">
        <v>0</v>
      </c>
      <c r="V2951">
        <v>0</v>
      </c>
      <c r="W2951" s="17" t="s">
        <v>6702</v>
      </c>
      <c r="X2951" s="17" t="s">
        <v>442</v>
      </c>
      <c r="Y2951">
        <v>0</v>
      </c>
      <c r="Z2951" s="17" t="s">
        <v>486</v>
      </c>
      <c r="AA2951" s="17" t="s">
        <v>443</v>
      </c>
      <c r="AB2951" s="17" t="s">
        <v>444</v>
      </c>
      <c r="AC2951">
        <v>0</v>
      </c>
      <c r="AD2951">
        <v>0</v>
      </c>
      <c r="AE2951">
        <v>0</v>
      </c>
      <c r="AF2951">
        <v>2022</v>
      </c>
      <c r="AG2951" s="1">
        <v>44562</v>
      </c>
      <c r="AH2951" s="1">
        <v>44773</v>
      </c>
      <c r="AI2951" s="1">
        <v>44785</v>
      </c>
      <c r="AJ2951" s="17" t="s">
        <v>34</v>
      </c>
      <c r="AK2951" s="17" t="s">
        <v>35</v>
      </c>
      <c r="AL2951" s="17" t="s">
        <v>10388</v>
      </c>
      <c r="AM2951" s="17">
        <f>MONTH(EMPENHO[[#This Row],[data_empenho]])</f>
        <v>4</v>
      </c>
    </row>
    <row r="2952" spans="1:39" x14ac:dyDescent="0.25">
      <c r="A2952">
        <v>5</v>
      </c>
      <c r="B2952">
        <v>502</v>
      </c>
      <c r="C2952">
        <v>12</v>
      </c>
      <c r="D2952">
        <v>361</v>
      </c>
      <c r="E2952">
        <v>2</v>
      </c>
      <c r="F2952">
        <v>0</v>
      </c>
      <c r="G2952">
        <v>2025</v>
      </c>
      <c r="H2952" s="17" t="s">
        <v>1176</v>
      </c>
      <c r="I2952">
        <v>31</v>
      </c>
      <c r="J2952">
        <v>0</v>
      </c>
      <c r="K2952" s="17" t="s">
        <v>6703</v>
      </c>
      <c r="L2952" s="1">
        <v>44677</v>
      </c>
      <c r="M2952">
        <v>29.21</v>
      </c>
      <c r="N2952" s="17" t="s">
        <v>437</v>
      </c>
      <c r="O2952">
        <v>213</v>
      </c>
      <c r="P2952" s="17" t="s">
        <v>438</v>
      </c>
      <c r="Q2952">
        <v>501</v>
      </c>
      <c r="R2952" s="17" t="s">
        <v>439</v>
      </c>
      <c r="S2952" s="17" t="s">
        <v>440</v>
      </c>
      <c r="T2952" s="17" t="s">
        <v>438</v>
      </c>
      <c r="U2952">
        <v>0</v>
      </c>
      <c r="V2952">
        <v>0</v>
      </c>
      <c r="W2952" s="17" t="s">
        <v>6704</v>
      </c>
      <c r="X2952" s="17" t="s">
        <v>442</v>
      </c>
      <c r="Y2952">
        <v>0</v>
      </c>
      <c r="Z2952" s="17" t="s">
        <v>486</v>
      </c>
      <c r="AA2952" s="17" t="s">
        <v>443</v>
      </c>
      <c r="AB2952" s="17" t="s">
        <v>444</v>
      </c>
      <c r="AC2952">
        <v>0</v>
      </c>
      <c r="AD2952">
        <v>0</v>
      </c>
      <c r="AE2952">
        <v>0</v>
      </c>
      <c r="AF2952">
        <v>2022</v>
      </c>
      <c r="AG2952" s="1">
        <v>44562</v>
      </c>
      <c r="AH2952" s="1">
        <v>44773</v>
      </c>
      <c r="AI2952" s="1">
        <v>44785</v>
      </c>
      <c r="AJ2952" s="17" t="s">
        <v>34</v>
      </c>
      <c r="AK2952" s="17" t="s">
        <v>35</v>
      </c>
      <c r="AL2952" s="17" t="s">
        <v>10388</v>
      </c>
      <c r="AM2952" s="17">
        <f>MONTH(EMPENHO[[#This Row],[data_empenho]])</f>
        <v>4</v>
      </c>
    </row>
    <row r="2953" spans="1:39" x14ac:dyDescent="0.25">
      <c r="A2953">
        <v>5</v>
      </c>
      <c r="B2953">
        <v>502</v>
      </c>
      <c r="C2953">
        <v>12</v>
      </c>
      <c r="D2953">
        <v>365</v>
      </c>
      <c r="E2953">
        <v>2</v>
      </c>
      <c r="F2953">
        <v>0</v>
      </c>
      <c r="G2953">
        <v>2026</v>
      </c>
      <c r="H2953" s="17" t="s">
        <v>1173</v>
      </c>
      <c r="I2953">
        <v>31</v>
      </c>
      <c r="J2953">
        <v>0</v>
      </c>
      <c r="K2953" s="17" t="s">
        <v>6705</v>
      </c>
      <c r="L2953" s="1">
        <v>44677</v>
      </c>
      <c r="M2953">
        <v>6945.99</v>
      </c>
      <c r="N2953" s="17" t="s">
        <v>437</v>
      </c>
      <c r="O2953">
        <v>213</v>
      </c>
      <c r="P2953" s="17" t="s">
        <v>438</v>
      </c>
      <c r="Q2953">
        <v>501</v>
      </c>
      <c r="R2953" s="17" t="s">
        <v>439</v>
      </c>
      <c r="S2953" s="17" t="s">
        <v>440</v>
      </c>
      <c r="T2953" s="17" t="s">
        <v>438</v>
      </c>
      <c r="U2953">
        <v>0</v>
      </c>
      <c r="V2953">
        <v>0</v>
      </c>
      <c r="W2953" s="17" t="s">
        <v>6706</v>
      </c>
      <c r="X2953" s="17" t="s">
        <v>442</v>
      </c>
      <c r="Y2953">
        <v>0</v>
      </c>
      <c r="Z2953" s="17" t="s">
        <v>486</v>
      </c>
      <c r="AA2953" s="17" t="s">
        <v>443</v>
      </c>
      <c r="AB2953" s="17" t="s">
        <v>444</v>
      </c>
      <c r="AC2953">
        <v>0</v>
      </c>
      <c r="AD2953">
        <v>0</v>
      </c>
      <c r="AE2953">
        <v>0</v>
      </c>
      <c r="AF2953">
        <v>2022</v>
      </c>
      <c r="AG2953" s="1">
        <v>44562</v>
      </c>
      <c r="AH2953" s="1">
        <v>44773</v>
      </c>
      <c r="AI2953" s="1">
        <v>44785</v>
      </c>
      <c r="AJ2953" s="17" t="s">
        <v>34</v>
      </c>
      <c r="AK2953" s="17" t="s">
        <v>35</v>
      </c>
      <c r="AL2953" s="17" t="s">
        <v>10388</v>
      </c>
      <c r="AM2953" s="17">
        <f>MONTH(EMPENHO[[#This Row],[data_empenho]])</f>
        <v>4</v>
      </c>
    </row>
    <row r="2954" spans="1:39" x14ac:dyDescent="0.25">
      <c r="A2954">
        <v>5</v>
      </c>
      <c r="B2954">
        <v>502</v>
      </c>
      <c r="C2954">
        <v>12</v>
      </c>
      <c r="D2954">
        <v>365</v>
      </c>
      <c r="E2954">
        <v>2</v>
      </c>
      <c r="F2954">
        <v>0</v>
      </c>
      <c r="G2954">
        <v>2026</v>
      </c>
      <c r="H2954" s="17" t="s">
        <v>1176</v>
      </c>
      <c r="I2954">
        <v>31</v>
      </c>
      <c r="J2954">
        <v>0</v>
      </c>
      <c r="K2954" s="17" t="s">
        <v>6707</v>
      </c>
      <c r="L2954" s="1">
        <v>44677</v>
      </c>
      <c r="M2954">
        <v>176.56</v>
      </c>
      <c r="N2954" s="17" t="s">
        <v>437</v>
      </c>
      <c r="O2954">
        <v>213</v>
      </c>
      <c r="P2954" s="17" t="s">
        <v>438</v>
      </c>
      <c r="Q2954">
        <v>501</v>
      </c>
      <c r="R2954" s="17" t="s">
        <v>439</v>
      </c>
      <c r="S2954" s="17" t="s">
        <v>440</v>
      </c>
      <c r="T2954" s="17" t="s">
        <v>438</v>
      </c>
      <c r="U2954">
        <v>0</v>
      </c>
      <c r="V2954">
        <v>0</v>
      </c>
      <c r="W2954" s="17" t="s">
        <v>6708</v>
      </c>
      <c r="X2954" s="17" t="s">
        <v>442</v>
      </c>
      <c r="Y2954">
        <v>0</v>
      </c>
      <c r="Z2954" s="17" t="s">
        <v>486</v>
      </c>
      <c r="AA2954" s="17" t="s">
        <v>443</v>
      </c>
      <c r="AB2954" s="17" t="s">
        <v>444</v>
      </c>
      <c r="AC2954">
        <v>0</v>
      </c>
      <c r="AD2954">
        <v>0</v>
      </c>
      <c r="AE2954">
        <v>0</v>
      </c>
      <c r="AF2954">
        <v>2022</v>
      </c>
      <c r="AG2954" s="1">
        <v>44562</v>
      </c>
      <c r="AH2954" s="1">
        <v>44773</v>
      </c>
      <c r="AI2954" s="1">
        <v>44785</v>
      </c>
      <c r="AJ2954" s="17" t="s">
        <v>34</v>
      </c>
      <c r="AK2954" s="17" t="s">
        <v>35</v>
      </c>
      <c r="AL2954" s="17" t="s">
        <v>10388</v>
      </c>
      <c r="AM2954" s="17">
        <f>MONTH(EMPENHO[[#This Row],[data_empenho]])</f>
        <v>4</v>
      </c>
    </row>
    <row r="2955" spans="1:39" x14ac:dyDescent="0.25">
      <c r="A2955">
        <v>5</v>
      </c>
      <c r="B2955">
        <v>502</v>
      </c>
      <c r="C2955">
        <v>12</v>
      </c>
      <c r="D2955">
        <v>365</v>
      </c>
      <c r="E2955">
        <v>2</v>
      </c>
      <c r="F2955">
        <v>0</v>
      </c>
      <c r="G2955">
        <v>2026</v>
      </c>
      <c r="H2955" s="17" t="s">
        <v>1213</v>
      </c>
      <c r="I2955">
        <v>31</v>
      </c>
      <c r="J2955">
        <v>0</v>
      </c>
      <c r="K2955" s="17" t="s">
        <v>6709</v>
      </c>
      <c r="L2955" s="1">
        <v>44677</v>
      </c>
      <c r="M2955">
        <v>1027.1600000000001</v>
      </c>
      <c r="N2955" s="17" t="s">
        <v>437</v>
      </c>
      <c r="O2955">
        <v>213</v>
      </c>
      <c r="P2955" s="17" t="s">
        <v>438</v>
      </c>
      <c r="Q2955">
        <v>501</v>
      </c>
      <c r="R2955" s="17" t="s">
        <v>439</v>
      </c>
      <c r="S2955" s="17" t="s">
        <v>440</v>
      </c>
      <c r="T2955" s="17" t="s">
        <v>438</v>
      </c>
      <c r="U2955">
        <v>0</v>
      </c>
      <c r="V2955">
        <v>0</v>
      </c>
      <c r="W2955" s="17" t="s">
        <v>6710</v>
      </c>
      <c r="X2955" s="17" t="s">
        <v>442</v>
      </c>
      <c r="Y2955">
        <v>0</v>
      </c>
      <c r="Z2955" s="17" t="s">
        <v>486</v>
      </c>
      <c r="AA2955" s="17" t="s">
        <v>443</v>
      </c>
      <c r="AB2955" s="17" t="s">
        <v>444</v>
      </c>
      <c r="AC2955">
        <v>0</v>
      </c>
      <c r="AD2955">
        <v>0</v>
      </c>
      <c r="AE2955">
        <v>0</v>
      </c>
      <c r="AF2955">
        <v>2022</v>
      </c>
      <c r="AG2955" s="1">
        <v>44562</v>
      </c>
      <c r="AH2955" s="1">
        <v>44773</v>
      </c>
      <c r="AI2955" s="1">
        <v>44785</v>
      </c>
      <c r="AJ2955" s="17" t="s">
        <v>34</v>
      </c>
      <c r="AK2955" s="17" t="s">
        <v>35</v>
      </c>
      <c r="AL2955" s="17" t="s">
        <v>10388</v>
      </c>
      <c r="AM2955" s="17">
        <f>MONTH(EMPENHO[[#This Row],[data_empenho]])</f>
        <v>4</v>
      </c>
    </row>
    <row r="2956" spans="1:39" x14ac:dyDescent="0.25">
      <c r="A2956">
        <v>5</v>
      </c>
      <c r="B2956">
        <v>502</v>
      </c>
      <c r="C2956">
        <v>12</v>
      </c>
      <c r="D2956">
        <v>361</v>
      </c>
      <c r="E2956">
        <v>2</v>
      </c>
      <c r="F2956">
        <v>0</v>
      </c>
      <c r="G2956">
        <v>2031</v>
      </c>
      <c r="H2956" s="17" t="s">
        <v>1173</v>
      </c>
      <c r="I2956">
        <v>20</v>
      </c>
      <c r="J2956">
        <v>0</v>
      </c>
      <c r="K2956" s="17" t="s">
        <v>6711</v>
      </c>
      <c r="L2956" s="1">
        <v>44677</v>
      </c>
      <c r="M2956">
        <v>16013.2</v>
      </c>
      <c r="N2956" s="17" t="s">
        <v>437</v>
      </c>
      <c r="O2956">
        <v>213</v>
      </c>
      <c r="P2956" s="17" t="s">
        <v>438</v>
      </c>
      <c r="Q2956">
        <v>0</v>
      </c>
      <c r="R2956" s="17" t="s">
        <v>439</v>
      </c>
      <c r="S2956" s="17" t="s">
        <v>440</v>
      </c>
      <c r="T2956" s="17" t="s">
        <v>438</v>
      </c>
      <c r="U2956">
        <v>0</v>
      </c>
      <c r="V2956">
        <v>0</v>
      </c>
      <c r="W2956" s="17" t="s">
        <v>6712</v>
      </c>
      <c r="X2956" s="17" t="s">
        <v>442</v>
      </c>
      <c r="Y2956">
        <v>0</v>
      </c>
      <c r="Z2956" s="17" t="s">
        <v>486</v>
      </c>
      <c r="AA2956" s="17" t="s">
        <v>443</v>
      </c>
      <c r="AB2956" s="17" t="s">
        <v>444</v>
      </c>
      <c r="AC2956">
        <v>0</v>
      </c>
      <c r="AD2956">
        <v>0</v>
      </c>
      <c r="AE2956">
        <v>0</v>
      </c>
      <c r="AF2956">
        <v>2022</v>
      </c>
      <c r="AG2956" s="1">
        <v>44562</v>
      </c>
      <c r="AH2956" s="1">
        <v>44773</v>
      </c>
      <c r="AI2956" s="1">
        <v>44785</v>
      </c>
      <c r="AJ2956" s="17" t="s">
        <v>34</v>
      </c>
      <c r="AK2956" s="17" t="s">
        <v>35</v>
      </c>
      <c r="AL2956" s="17" t="s">
        <v>10388</v>
      </c>
      <c r="AM2956" s="17">
        <f>MONTH(EMPENHO[[#This Row],[data_empenho]])</f>
        <v>4</v>
      </c>
    </row>
    <row r="2957" spans="1:39" x14ac:dyDescent="0.25">
      <c r="A2957">
        <v>5</v>
      </c>
      <c r="B2957">
        <v>502</v>
      </c>
      <c r="C2957">
        <v>12</v>
      </c>
      <c r="D2957">
        <v>361</v>
      </c>
      <c r="E2957">
        <v>2</v>
      </c>
      <c r="F2957">
        <v>0</v>
      </c>
      <c r="G2957">
        <v>2031</v>
      </c>
      <c r="H2957" s="17" t="s">
        <v>1181</v>
      </c>
      <c r="I2957">
        <v>20</v>
      </c>
      <c r="J2957">
        <v>0</v>
      </c>
      <c r="K2957" s="17" t="s">
        <v>6713</v>
      </c>
      <c r="L2957" s="1">
        <v>44677</v>
      </c>
      <c r="M2957">
        <v>2860.55</v>
      </c>
      <c r="N2957" s="17" t="s">
        <v>437</v>
      </c>
      <c r="O2957">
        <v>213</v>
      </c>
      <c r="P2957" s="17" t="s">
        <v>438</v>
      </c>
      <c r="Q2957">
        <v>0</v>
      </c>
      <c r="R2957" s="17" t="s">
        <v>439</v>
      </c>
      <c r="S2957" s="17" t="s">
        <v>440</v>
      </c>
      <c r="T2957" s="17" t="s">
        <v>438</v>
      </c>
      <c r="U2957">
        <v>0</v>
      </c>
      <c r="V2957">
        <v>0</v>
      </c>
      <c r="W2957" s="17" t="s">
        <v>6714</v>
      </c>
      <c r="X2957" s="17" t="s">
        <v>442</v>
      </c>
      <c r="Y2957">
        <v>0</v>
      </c>
      <c r="Z2957" s="17" t="s">
        <v>486</v>
      </c>
      <c r="AA2957" s="17" t="s">
        <v>443</v>
      </c>
      <c r="AB2957" s="17" t="s">
        <v>444</v>
      </c>
      <c r="AC2957">
        <v>0</v>
      </c>
      <c r="AD2957">
        <v>0</v>
      </c>
      <c r="AE2957">
        <v>0</v>
      </c>
      <c r="AF2957">
        <v>2022</v>
      </c>
      <c r="AG2957" s="1">
        <v>44562</v>
      </c>
      <c r="AH2957" s="1">
        <v>44773</v>
      </c>
      <c r="AI2957" s="1">
        <v>44785</v>
      </c>
      <c r="AJ2957" s="17" t="s">
        <v>34</v>
      </c>
      <c r="AK2957" s="17" t="s">
        <v>35</v>
      </c>
      <c r="AL2957" s="17" t="s">
        <v>10388</v>
      </c>
      <c r="AM2957" s="17">
        <f>MONTH(EMPENHO[[#This Row],[data_empenho]])</f>
        <v>4</v>
      </c>
    </row>
    <row r="2958" spans="1:39" x14ac:dyDescent="0.25">
      <c r="A2958">
        <v>5</v>
      </c>
      <c r="B2958">
        <v>502</v>
      </c>
      <c r="C2958">
        <v>12</v>
      </c>
      <c r="D2958">
        <v>361</v>
      </c>
      <c r="E2958">
        <v>2</v>
      </c>
      <c r="F2958">
        <v>0</v>
      </c>
      <c r="G2958">
        <v>2031</v>
      </c>
      <c r="H2958" s="17" t="s">
        <v>1184</v>
      </c>
      <c r="I2958">
        <v>20</v>
      </c>
      <c r="J2958">
        <v>0</v>
      </c>
      <c r="K2958" s="17" t="s">
        <v>6715</v>
      </c>
      <c r="L2958" s="1">
        <v>44677</v>
      </c>
      <c r="M2958">
        <v>270.13</v>
      </c>
      <c r="N2958" s="17" t="s">
        <v>437</v>
      </c>
      <c r="O2958">
        <v>213</v>
      </c>
      <c r="P2958" s="17" t="s">
        <v>438</v>
      </c>
      <c r="Q2958">
        <v>0</v>
      </c>
      <c r="R2958" s="17" t="s">
        <v>439</v>
      </c>
      <c r="S2958" s="17" t="s">
        <v>440</v>
      </c>
      <c r="T2958" s="17" t="s">
        <v>438</v>
      </c>
      <c r="U2958">
        <v>0</v>
      </c>
      <c r="V2958">
        <v>0</v>
      </c>
      <c r="W2958" s="17" t="s">
        <v>6716</v>
      </c>
      <c r="X2958" s="17" t="s">
        <v>442</v>
      </c>
      <c r="Y2958">
        <v>0</v>
      </c>
      <c r="Z2958" s="17" t="s">
        <v>486</v>
      </c>
      <c r="AA2958" s="17" t="s">
        <v>443</v>
      </c>
      <c r="AB2958" s="17" t="s">
        <v>444</v>
      </c>
      <c r="AC2958">
        <v>0</v>
      </c>
      <c r="AD2958">
        <v>0</v>
      </c>
      <c r="AE2958">
        <v>0</v>
      </c>
      <c r="AF2958">
        <v>2022</v>
      </c>
      <c r="AG2958" s="1">
        <v>44562</v>
      </c>
      <c r="AH2958" s="1">
        <v>44773</v>
      </c>
      <c r="AI2958" s="1">
        <v>44785</v>
      </c>
      <c r="AJ2958" s="17" t="s">
        <v>34</v>
      </c>
      <c r="AK2958" s="17" t="s">
        <v>35</v>
      </c>
      <c r="AL2958" s="17" t="s">
        <v>10388</v>
      </c>
      <c r="AM2958" s="17">
        <f>MONTH(EMPENHO[[#This Row],[data_empenho]])</f>
        <v>4</v>
      </c>
    </row>
    <row r="2959" spans="1:39" x14ac:dyDescent="0.25">
      <c r="A2959">
        <v>5</v>
      </c>
      <c r="B2959">
        <v>502</v>
      </c>
      <c r="C2959">
        <v>12</v>
      </c>
      <c r="D2959">
        <v>361</v>
      </c>
      <c r="E2959">
        <v>2</v>
      </c>
      <c r="F2959">
        <v>0</v>
      </c>
      <c r="G2959">
        <v>2031</v>
      </c>
      <c r="H2959" s="17" t="s">
        <v>1176</v>
      </c>
      <c r="I2959">
        <v>20</v>
      </c>
      <c r="J2959">
        <v>0</v>
      </c>
      <c r="K2959" s="17" t="s">
        <v>6717</v>
      </c>
      <c r="L2959" s="1">
        <v>44677</v>
      </c>
      <c r="M2959">
        <v>740.35</v>
      </c>
      <c r="N2959" s="17" t="s">
        <v>437</v>
      </c>
      <c r="O2959">
        <v>213</v>
      </c>
      <c r="P2959" s="17" t="s">
        <v>438</v>
      </c>
      <c r="Q2959">
        <v>0</v>
      </c>
      <c r="R2959" s="17" t="s">
        <v>439</v>
      </c>
      <c r="S2959" s="17" t="s">
        <v>440</v>
      </c>
      <c r="T2959" s="17" t="s">
        <v>438</v>
      </c>
      <c r="U2959">
        <v>0</v>
      </c>
      <c r="V2959">
        <v>0</v>
      </c>
      <c r="W2959" s="17" t="s">
        <v>6718</v>
      </c>
      <c r="X2959" s="17" t="s">
        <v>442</v>
      </c>
      <c r="Y2959">
        <v>0</v>
      </c>
      <c r="Z2959" s="17" t="s">
        <v>486</v>
      </c>
      <c r="AA2959" s="17" t="s">
        <v>443</v>
      </c>
      <c r="AB2959" s="17" t="s">
        <v>444</v>
      </c>
      <c r="AC2959">
        <v>0</v>
      </c>
      <c r="AD2959">
        <v>0</v>
      </c>
      <c r="AE2959">
        <v>0</v>
      </c>
      <c r="AF2959">
        <v>2022</v>
      </c>
      <c r="AG2959" s="1">
        <v>44562</v>
      </c>
      <c r="AH2959" s="1">
        <v>44773</v>
      </c>
      <c r="AI2959" s="1">
        <v>44785</v>
      </c>
      <c r="AJ2959" s="17" t="s">
        <v>34</v>
      </c>
      <c r="AK2959" s="17" t="s">
        <v>35</v>
      </c>
      <c r="AL2959" s="17" t="s">
        <v>10388</v>
      </c>
      <c r="AM2959" s="17">
        <f>MONTH(EMPENHO[[#This Row],[data_empenho]])</f>
        <v>4</v>
      </c>
    </row>
    <row r="2960" spans="1:39" x14ac:dyDescent="0.25">
      <c r="A2960">
        <v>5</v>
      </c>
      <c r="B2960">
        <v>502</v>
      </c>
      <c r="C2960">
        <v>12</v>
      </c>
      <c r="D2960">
        <v>365</v>
      </c>
      <c r="E2960">
        <v>2</v>
      </c>
      <c r="F2960">
        <v>0</v>
      </c>
      <c r="G2960">
        <v>2033</v>
      </c>
      <c r="H2960" s="17" t="s">
        <v>1173</v>
      </c>
      <c r="I2960">
        <v>20</v>
      </c>
      <c r="J2960">
        <v>0</v>
      </c>
      <c r="K2960" s="17" t="s">
        <v>6719</v>
      </c>
      <c r="L2960" s="1">
        <v>44677</v>
      </c>
      <c r="M2960">
        <v>1354.92</v>
      </c>
      <c r="N2960" s="17" t="s">
        <v>437</v>
      </c>
      <c r="O2960">
        <v>213</v>
      </c>
      <c r="P2960" s="17" t="s">
        <v>438</v>
      </c>
      <c r="Q2960">
        <v>0</v>
      </c>
      <c r="R2960" s="17" t="s">
        <v>439</v>
      </c>
      <c r="S2960" s="17" t="s">
        <v>440</v>
      </c>
      <c r="T2960" s="17" t="s">
        <v>438</v>
      </c>
      <c r="U2960">
        <v>0</v>
      </c>
      <c r="V2960">
        <v>0</v>
      </c>
      <c r="W2960" s="17" t="s">
        <v>6720</v>
      </c>
      <c r="X2960" s="17" t="s">
        <v>442</v>
      </c>
      <c r="Y2960">
        <v>0</v>
      </c>
      <c r="Z2960" s="17" t="s">
        <v>486</v>
      </c>
      <c r="AA2960" s="17" t="s">
        <v>443</v>
      </c>
      <c r="AB2960" s="17" t="s">
        <v>444</v>
      </c>
      <c r="AC2960">
        <v>0</v>
      </c>
      <c r="AD2960">
        <v>0</v>
      </c>
      <c r="AE2960">
        <v>0</v>
      </c>
      <c r="AF2960">
        <v>2022</v>
      </c>
      <c r="AG2960" s="1">
        <v>44562</v>
      </c>
      <c r="AH2960" s="1">
        <v>44773</v>
      </c>
      <c r="AI2960" s="1">
        <v>44785</v>
      </c>
      <c r="AJ2960" s="17" t="s">
        <v>34</v>
      </c>
      <c r="AK2960" s="17" t="s">
        <v>35</v>
      </c>
      <c r="AL2960" s="17" t="s">
        <v>10388</v>
      </c>
      <c r="AM2960" s="17">
        <f>MONTH(EMPENHO[[#This Row],[data_empenho]])</f>
        <v>4</v>
      </c>
    </row>
    <row r="2961" spans="1:39" x14ac:dyDescent="0.25">
      <c r="A2961">
        <v>5</v>
      </c>
      <c r="B2961">
        <v>502</v>
      </c>
      <c r="C2961">
        <v>12</v>
      </c>
      <c r="D2961">
        <v>365</v>
      </c>
      <c r="E2961">
        <v>2</v>
      </c>
      <c r="F2961">
        <v>0</v>
      </c>
      <c r="G2961">
        <v>2033</v>
      </c>
      <c r="H2961" s="17" t="s">
        <v>1181</v>
      </c>
      <c r="I2961">
        <v>20</v>
      </c>
      <c r="J2961">
        <v>0</v>
      </c>
      <c r="K2961" s="17" t="s">
        <v>6721</v>
      </c>
      <c r="L2961" s="1">
        <v>44677</v>
      </c>
      <c r="M2961">
        <v>408.65</v>
      </c>
      <c r="N2961" s="17" t="s">
        <v>437</v>
      </c>
      <c r="O2961">
        <v>213</v>
      </c>
      <c r="P2961" s="17" t="s">
        <v>438</v>
      </c>
      <c r="Q2961">
        <v>0</v>
      </c>
      <c r="R2961" s="17" t="s">
        <v>439</v>
      </c>
      <c r="S2961" s="17" t="s">
        <v>440</v>
      </c>
      <c r="T2961" s="17" t="s">
        <v>438</v>
      </c>
      <c r="U2961">
        <v>0</v>
      </c>
      <c r="V2961">
        <v>0</v>
      </c>
      <c r="W2961" s="17" t="s">
        <v>6722</v>
      </c>
      <c r="X2961" s="17" t="s">
        <v>442</v>
      </c>
      <c r="Y2961">
        <v>0</v>
      </c>
      <c r="Z2961" s="17" t="s">
        <v>486</v>
      </c>
      <c r="AA2961" s="17" t="s">
        <v>443</v>
      </c>
      <c r="AB2961" s="17" t="s">
        <v>444</v>
      </c>
      <c r="AC2961">
        <v>0</v>
      </c>
      <c r="AD2961">
        <v>0</v>
      </c>
      <c r="AE2961">
        <v>0</v>
      </c>
      <c r="AF2961">
        <v>2022</v>
      </c>
      <c r="AG2961" s="1">
        <v>44562</v>
      </c>
      <c r="AH2961" s="1">
        <v>44773</v>
      </c>
      <c r="AI2961" s="1">
        <v>44785</v>
      </c>
      <c r="AJ2961" s="17" t="s">
        <v>34</v>
      </c>
      <c r="AK2961" s="17" t="s">
        <v>35</v>
      </c>
      <c r="AL2961" s="17" t="s">
        <v>10388</v>
      </c>
      <c r="AM2961" s="17">
        <f>MONTH(EMPENHO[[#This Row],[data_empenho]])</f>
        <v>4</v>
      </c>
    </row>
    <row r="2962" spans="1:39" x14ac:dyDescent="0.25">
      <c r="A2962">
        <v>5</v>
      </c>
      <c r="B2962">
        <v>502</v>
      </c>
      <c r="C2962">
        <v>12</v>
      </c>
      <c r="D2962">
        <v>365</v>
      </c>
      <c r="E2962">
        <v>2</v>
      </c>
      <c r="F2962">
        <v>0</v>
      </c>
      <c r="G2962">
        <v>2026</v>
      </c>
      <c r="H2962" s="17" t="s">
        <v>1173</v>
      </c>
      <c r="I2962">
        <v>31</v>
      </c>
      <c r="J2962">
        <v>0</v>
      </c>
      <c r="K2962" s="17" t="s">
        <v>6723</v>
      </c>
      <c r="L2962" s="1">
        <v>44677</v>
      </c>
      <c r="M2962">
        <v>15815.64</v>
      </c>
      <c r="N2962" s="17" t="s">
        <v>437</v>
      </c>
      <c r="O2962">
        <v>213</v>
      </c>
      <c r="P2962" s="17" t="s">
        <v>438</v>
      </c>
      <c r="Q2962">
        <v>501</v>
      </c>
      <c r="R2962" s="17" t="s">
        <v>439</v>
      </c>
      <c r="S2962" s="17" t="s">
        <v>440</v>
      </c>
      <c r="T2962" s="17" t="s">
        <v>438</v>
      </c>
      <c r="U2962">
        <v>0</v>
      </c>
      <c r="V2962">
        <v>0</v>
      </c>
      <c r="W2962" s="17" t="s">
        <v>6724</v>
      </c>
      <c r="X2962" s="17" t="s">
        <v>442</v>
      </c>
      <c r="Y2962">
        <v>0</v>
      </c>
      <c r="Z2962" s="17" t="s">
        <v>486</v>
      </c>
      <c r="AA2962" s="17" t="s">
        <v>443</v>
      </c>
      <c r="AB2962" s="17" t="s">
        <v>444</v>
      </c>
      <c r="AC2962">
        <v>0</v>
      </c>
      <c r="AD2962">
        <v>0</v>
      </c>
      <c r="AE2962">
        <v>0</v>
      </c>
      <c r="AF2962">
        <v>2022</v>
      </c>
      <c r="AG2962" s="1">
        <v>44562</v>
      </c>
      <c r="AH2962" s="1">
        <v>44773</v>
      </c>
      <c r="AI2962" s="1">
        <v>44785</v>
      </c>
      <c r="AJ2962" s="17" t="s">
        <v>34</v>
      </c>
      <c r="AK2962" s="17" t="s">
        <v>35</v>
      </c>
      <c r="AL2962" s="17" t="s">
        <v>10388</v>
      </c>
      <c r="AM2962" s="17">
        <f>MONTH(EMPENHO[[#This Row],[data_empenho]])</f>
        <v>4</v>
      </c>
    </row>
    <row r="2963" spans="1:39" x14ac:dyDescent="0.25">
      <c r="A2963">
        <v>5</v>
      </c>
      <c r="B2963">
        <v>502</v>
      </c>
      <c r="C2963">
        <v>12</v>
      </c>
      <c r="D2963">
        <v>365</v>
      </c>
      <c r="E2963">
        <v>2</v>
      </c>
      <c r="F2963">
        <v>0</v>
      </c>
      <c r="G2963">
        <v>2026</v>
      </c>
      <c r="H2963" s="17" t="s">
        <v>1176</v>
      </c>
      <c r="I2963">
        <v>31</v>
      </c>
      <c r="J2963">
        <v>0</v>
      </c>
      <c r="K2963" s="17" t="s">
        <v>6725</v>
      </c>
      <c r="L2963" s="1">
        <v>44677</v>
      </c>
      <c r="M2963">
        <v>531.24</v>
      </c>
      <c r="N2963" s="17" t="s">
        <v>437</v>
      </c>
      <c r="O2963">
        <v>213</v>
      </c>
      <c r="P2963" s="17" t="s">
        <v>438</v>
      </c>
      <c r="Q2963">
        <v>501</v>
      </c>
      <c r="R2963" s="17" t="s">
        <v>439</v>
      </c>
      <c r="S2963" s="17" t="s">
        <v>440</v>
      </c>
      <c r="T2963" s="17" t="s">
        <v>438</v>
      </c>
      <c r="U2963">
        <v>0</v>
      </c>
      <c r="V2963">
        <v>0</v>
      </c>
      <c r="W2963" s="17" t="s">
        <v>6726</v>
      </c>
      <c r="X2963" s="17" t="s">
        <v>442</v>
      </c>
      <c r="Y2963">
        <v>0</v>
      </c>
      <c r="Z2963" s="17" t="s">
        <v>486</v>
      </c>
      <c r="AA2963" s="17" t="s">
        <v>443</v>
      </c>
      <c r="AB2963" s="17" t="s">
        <v>444</v>
      </c>
      <c r="AC2963">
        <v>0</v>
      </c>
      <c r="AD2963">
        <v>0</v>
      </c>
      <c r="AE2963">
        <v>0</v>
      </c>
      <c r="AF2963">
        <v>2022</v>
      </c>
      <c r="AG2963" s="1">
        <v>44562</v>
      </c>
      <c r="AH2963" s="1">
        <v>44773</v>
      </c>
      <c r="AI2963" s="1">
        <v>44785</v>
      </c>
      <c r="AJ2963" s="17" t="s">
        <v>34</v>
      </c>
      <c r="AK2963" s="17" t="s">
        <v>35</v>
      </c>
      <c r="AL2963" s="17" t="s">
        <v>10388</v>
      </c>
      <c r="AM2963" s="17">
        <f>MONTH(EMPENHO[[#This Row],[data_empenho]])</f>
        <v>4</v>
      </c>
    </row>
    <row r="2964" spans="1:39" x14ac:dyDescent="0.25">
      <c r="A2964">
        <v>5</v>
      </c>
      <c r="B2964">
        <v>502</v>
      </c>
      <c r="C2964">
        <v>12</v>
      </c>
      <c r="D2964">
        <v>365</v>
      </c>
      <c r="E2964">
        <v>2</v>
      </c>
      <c r="F2964">
        <v>0</v>
      </c>
      <c r="G2964">
        <v>2026</v>
      </c>
      <c r="H2964" s="17" t="s">
        <v>1213</v>
      </c>
      <c r="I2964">
        <v>31</v>
      </c>
      <c r="J2964">
        <v>0</v>
      </c>
      <c r="K2964" s="17" t="s">
        <v>6727</v>
      </c>
      <c r="L2964" s="1">
        <v>44677</v>
      </c>
      <c r="M2964">
        <v>658.36</v>
      </c>
      <c r="N2964" s="17" t="s">
        <v>437</v>
      </c>
      <c r="O2964">
        <v>213</v>
      </c>
      <c r="P2964" s="17" t="s">
        <v>438</v>
      </c>
      <c r="Q2964">
        <v>501</v>
      </c>
      <c r="R2964" s="17" t="s">
        <v>439</v>
      </c>
      <c r="S2964" s="17" t="s">
        <v>440</v>
      </c>
      <c r="T2964" s="17" t="s">
        <v>438</v>
      </c>
      <c r="U2964">
        <v>0</v>
      </c>
      <c r="V2964">
        <v>0</v>
      </c>
      <c r="W2964" s="17" t="s">
        <v>6728</v>
      </c>
      <c r="X2964" s="17" t="s">
        <v>442</v>
      </c>
      <c r="Y2964">
        <v>0</v>
      </c>
      <c r="Z2964" s="17" t="s">
        <v>486</v>
      </c>
      <c r="AA2964" s="17" t="s">
        <v>443</v>
      </c>
      <c r="AB2964" s="17" t="s">
        <v>444</v>
      </c>
      <c r="AC2964">
        <v>0</v>
      </c>
      <c r="AD2964">
        <v>0</v>
      </c>
      <c r="AE2964">
        <v>0</v>
      </c>
      <c r="AF2964">
        <v>2022</v>
      </c>
      <c r="AG2964" s="1">
        <v>44562</v>
      </c>
      <c r="AH2964" s="1">
        <v>44773</v>
      </c>
      <c r="AI2964" s="1">
        <v>44785</v>
      </c>
      <c r="AJ2964" s="17" t="s">
        <v>34</v>
      </c>
      <c r="AK2964" s="17" t="s">
        <v>35</v>
      </c>
      <c r="AL2964" s="17" t="s">
        <v>10388</v>
      </c>
      <c r="AM2964" s="17">
        <f>MONTH(EMPENHO[[#This Row],[data_empenho]])</f>
        <v>4</v>
      </c>
    </row>
    <row r="2965" spans="1:39" x14ac:dyDescent="0.25">
      <c r="A2965">
        <v>6</v>
      </c>
      <c r="B2965">
        <v>601</v>
      </c>
      <c r="C2965">
        <v>4</v>
      </c>
      <c r="D2965">
        <v>122</v>
      </c>
      <c r="E2965">
        <v>1</v>
      </c>
      <c r="F2965">
        <v>0</v>
      </c>
      <c r="G2965">
        <v>2072</v>
      </c>
      <c r="H2965" s="17" t="s">
        <v>1173</v>
      </c>
      <c r="I2965">
        <v>1</v>
      </c>
      <c r="J2965">
        <v>0</v>
      </c>
      <c r="K2965" s="17" t="s">
        <v>6729</v>
      </c>
      <c r="L2965" s="1">
        <v>44677</v>
      </c>
      <c r="M2965">
        <v>23564.14</v>
      </c>
      <c r="N2965" s="17" t="s">
        <v>437</v>
      </c>
      <c r="O2965">
        <v>213</v>
      </c>
      <c r="P2965" s="17" t="s">
        <v>438</v>
      </c>
      <c r="Q2965">
        <v>0</v>
      </c>
      <c r="R2965" s="17" t="s">
        <v>439</v>
      </c>
      <c r="S2965" s="17" t="s">
        <v>440</v>
      </c>
      <c r="T2965" s="17" t="s">
        <v>438</v>
      </c>
      <c r="U2965">
        <v>0</v>
      </c>
      <c r="V2965">
        <v>0</v>
      </c>
      <c r="W2965" s="17" t="s">
        <v>6730</v>
      </c>
      <c r="X2965" s="17" t="s">
        <v>442</v>
      </c>
      <c r="Y2965">
        <v>0</v>
      </c>
      <c r="Z2965" s="17" t="s">
        <v>486</v>
      </c>
      <c r="AA2965" s="17" t="s">
        <v>443</v>
      </c>
      <c r="AB2965" s="17" t="s">
        <v>444</v>
      </c>
      <c r="AC2965">
        <v>0</v>
      </c>
      <c r="AD2965">
        <v>0</v>
      </c>
      <c r="AE2965">
        <v>0</v>
      </c>
      <c r="AF2965">
        <v>2022</v>
      </c>
      <c r="AG2965" s="1">
        <v>44562</v>
      </c>
      <c r="AH2965" s="1">
        <v>44773</v>
      </c>
      <c r="AI2965" s="1">
        <v>44785</v>
      </c>
      <c r="AJ2965" s="17" t="s">
        <v>34</v>
      </c>
      <c r="AK2965" s="17" t="s">
        <v>35</v>
      </c>
      <c r="AL2965" s="17" t="s">
        <v>10388</v>
      </c>
      <c r="AM2965" s="17">
        <f>MONTH(EMPENHO[[#This Row],[data_empenho]])</f>
        <v>4</v>
      </c>
    </row>
    <row r="2966" spans="1:39" x14ac:dyDescent="0.25">
      <c r="A2966">
        <v>6</v>
      </c>
      <c r="B2966">
        <v>601</v>
      </c>
      <c r="C2966">
        <v>4</v>
      </c>
      <c r="D2966">
        <v>122</v>
      </c>
      <c r="E2966">
        <v>1</v>
      </c>
      <c r="F2966">
        <v>0</v>
      </c>
      <c r="G2966">
        <v>2072</v>
      </c>
      <c r="H2966" s="17" t="s">
        <v>1181</v>
      </c>
      <c r="I2966">
        <v>1</v>
      </c>
      <c r="J2966">
        <v>0</v>
      </c>
      <c r="K2966" s="17" t="s">
        <v>6731</v>
      </c>
      <c r="L2966" s="1">
        <v>44677</v>
      </c>
      <c r="M2966">
        <v>4613.6899999999996</v>
      </c>
      <c r="N2966" s="17" t="s">
        <v>437</v>
      </c>
      <c r="O2966">
        <v>213</v>
      </c>
      <c r="P2966" s="17" t="s">
        <v>438</v>
      </c>
      <c r="Q2966">
        <v>0</v>
      </c>
      <c r="R2966" s="17" t="s">
        <v>439</v>
      </c>
      <c r="S2966" s="17" t="s">
        <v>440</v>
      </c>
      <c r="T2966" s="17" t="s">
        <v>438</v>
      </c>
      <c r="U2966">
        <v>0</v>
      </c>
      <c r="V2966">
        <v>0</v>
      </c>
      <c r="W2966" s="17" t="s">
        <v>6732</v>
      </c>
      <c r="X2966" s="17" t="s">
        <v>442</v>
      </c>
      <c r="Y2966">
        <v>0</v>
      </c>
      <c r="Z2966" s="17" t="s">
        <v>486</v>
      </c>
      <c r="AA2966" s="17" t="s">
        <v>443</v>
      </c>
      <c r="AB2966" s="17" t="s">
        <v>444</v>
      </c>
      <c r="AC2966">
        <v>0</v>
      </c>
      <c r="AD2966">
        <v>0</v>
      </c>
      <c r="AE2966">
        <v>0</v>
      </c>
      <c r="AF2966">
        <v>2022</v>
      </c>
      <c r="AG2966" s="1">
        <v>44562</v>
      </c>
      <c r="AH2966" s="1">
        <v>44773</v>
      </c>
      <c r="AI2966" s="1">
        <v>44785</v>
      </c>
      <c r="AJ2966" s="17" t="s">
        <v>34</v>
      </c>
      <c r="AK2966" s="17" t="s">
        <v>35</v>
      </c>
      <c r="AL2966" s="17" t="s">
        <v>10388</v>
      </c>
      <c r="AM2966" s="17">
        <f>MONTH(EMPENHO[[#This Row],[data_empenho]])</f>
        <v>4</v>
      </c>
    </row>
    <row r="2967" spans="1:39" x14ac:dyDescent="0.25">
      <c r="A2967">
        <v>6</v>
      </c>
      <c r="B2967">
        <v>601</v>
      </c>
      <c r="C2967">
        <v>4</v>
      </c>
      <c r="D2967">
        <v>122</v>
      </c>
      <c r="E2967">
        <v>1</v>
      </c>
      <c r="F2967">
        <v>0</v>
      </c>
      <c r="G2967">
        <v>2072</v>
      </c>
      <c r="H2967" s="17" t="s">
        <v>1218</v>
      </c>
      <c r="I2967">
        <v>1</v>
      </c>
      <c r="J2967">
        <v>0</v>
      </c>
      <c r="K2967" s="17" t="s">
        <v>6733</v>
      </c>
      <c r="L2967" s="1">
        <v>44677</v>
      </c>
      <c r="M2967">
        <v>665.48</v>
      </c>
      <c r="N2967" s="17" t="s">
        <v>437</v>
      </c>
      <c r="O2967">
        <v>213</v>
      </c>
      <c r="P2967" s="17" t="s">
        <v>438</v>
      </c>
      <c r="Q2967">
        <v>0</v>
      </c>
      <c r="R2967" s="17" t="s">
        <v>439</v>
      </c>
      <c r="S2967" s="17" t="s">
        <v>440</v>
      </c>
      <c r="T2967" s="17" t="s">
        <v>438</v>
      </c>
      <c r="U2967">
        <v>0</v>
      </c>
      <c r="V2967">
        <v>0</v>
      </c>
      <c r="W2967" s="17" t="s">
        <v>6734</v>
      </c>
      <c r="X2967" s="17" t="s">
        <v>442</v>
      </c>
      <c r="Y2967">
        <v>0</v>
      </c>
      <c r="Z2967" s="17" t="s">
        <v>486</v>
      </c>
      <c r="AA2967" s="17" t="s">
        <v>443</v>
      </c>
      <c r="AB2967" s="17" t="s">
        <v>444</v>
      </c>
      <c r="AC2967">
        <v>0</v>
      </c>
      <c r="AD2967">
        <v>0</v>
      </c>
      <c r="AE2967">
        <v>0</v>
      </c>
      <c r="AF2967">
        <v>2022</v>
      </c>
      <c r="AG2967" s="1">
        <v>44562</v>
      </c>
      <c r="AH2967" s="1">
        <v>44773</v>
      </c>
      <c r="AI2967" s="1">
        <v>44785</v>
      </c>
      <c r="AJ2967" s="17" t="s">
        <v>34</v>
      </c>
      <c r="AK2967" s="17" t="s">
        <v>35</v>
      </c>
      <c r="AL2967" s="17" t="s">
        <v>10388</v>
      </c>
      <c r="AM2967" s="17">
        <f>MONTH(EMPENHO[[#This Row],[data_empenho]])</f>
        <v>4</v>
      </c>
    </row>
    <row r="2968" spans="1:39" x14ac:dyDescent="0.25">
      <c r="A2968">
        <v>6</v>
      </c>
      <c r="B2968">
        <v>601</v>
      </c>
      <c r="C2968">
        <v>4</v>
      </c>
      <c r="D2968">
        <v>122</v>
      </c>
      <c r="E2968">
        <v>1</v>
      </c>
      <c r="F2968">
        <v>0</v>
      </c>
      <c r="G2968">
        <v>2072</v>
      </c>
      <c r="H2968" s="17" t="s">
        <v>1176</v>
      </c>
      <c r="I2968">
        <v>1</v>
      </c>
      <c r="J2968">
        <v>0</v>
      </c>
      <c r="K2968" s="17" t="s">
        <v>6735</v>
      </c>
      <c r="L2968" s="1">
        <v>44677</v>
      </c>
      <c r="M2968">
        <v>955.34</v>
      </c>
      <c r="N2968" s="17" t="s">
        <v>437</v>
      </c>
      <c r="O2968">
        <v>213</v>
      </c>
      <c r="P2968" s="17" t="s">
        <v>438</v>
      </c>
      <c r="Q2968">
        <v>0</v>
      </c>
      <c r="R2968" s="17" t="s">
        <v>439</v>
      </c>
      <c r="S2968" s="17" t="s">
        <v>440</v>
      </c>
      <c r="T2968" s="17" t="s">
        <v>438</v>
      </c>
      <c r="U2968">
        <v>0</v>
      </c>
      <c r="V2968">
        <v>0</v>
      </c>
      <c r="W2968" s="17" t="s">
        <v>6736</v>
      </c>
      <c r="X2968" s="17" t="s">
        <v>442</v>
      </c>
      <c r="Y2968">
        <v>0</v>
      </c>
      <c r="Z2968" s="17" t="s">
        <v>486</v>
      </c>
      <c r="AA2968" s="17" t="s">
        <v>443</v>
      </c>
      <c r="AB2968" s="17" t="s">
        <v>444</v>
      </c>
      <c r="AC2968">
        <v>0</v>
      </c>
      <c r="AD2968">
        <v>0</v>
      </c>
      <c r="AE2968">
        <v>0</v>
      </c>
      <c r="AF2968">
        <v>2022</v>
      </c>
      <c r="AG2968" s="1">
        <v>44562</v>
      </c>
      <c r="AH2968" s="1">
        <v>44773</v>
      </c>
      <c r="AI2968" s="1">
        <v>44785</v>
      </c>
      <c r="AJ2968" s="17" t="s">
        <v>34</v>
      </c>
      <c r="AK2968" s="17" t="s">
        <v>35</v>
      </c>
      <c r="AL2968" s="17" t="s">
        <v>10388</v>
      </c>
      <c r="AM2968" s="17">
        <f>MONTH(EMPENHO[[#This Row],[data_empenho]])</f>
        <v>4</v>
      </c>
    </row>
    <row r="2969" spans="1:39" x14ac:dyDescent="0.25">
      <c r="A2969">
        <v>6</v>
      </c>
      <c r="B2969">
        <v>601</v>
      </c>
      <c r="C2969">
        <v>4</v>
      </c>
      <c r="D2969">
        <v>122</v>
      </c>
      <c r="E2969">
        <v>1</v>
      </c>
      <c r="F2969">
        <v>0</v>
      </c>
      <c r="G2969">
        <v>2072</v>
      </c>
      <c r="H2969" s="17" t="s">
        <v>1417</v>
      </c>
      <c r="I2969">
        <v>1</v>
      </c>
      <c r="J2969">
        <v>0</v>
      </c>
      <c r="K2969" s="17" t="s">
        <v>6737</v>
      </c>
      <c r="L2969" s="1">
        <v>44677</v>
      </c>
      <c r="M2969">
        <v>4454.1000000000004</v>
      </c>
      <c r="N2969" s="17" t="s">
        <v>437</v>
      </c>
      <c r="O2969">
        <v>213</v>
      </c>
      <c r="P2969" s="17" t="s">
        <v>438</v>
      </c>
      <c r="Q2969">
        <v>0</v>
      </c>
      <c r="R2969" s="17" t="s">
        <v>439</v>
      </c>
      <c r="S2969" s="17" t="s">
        <v>440</v>
      </c>
      <c r="T2969" s="17" t="s">
        <v>438</v>
      </c>
      <c r="U2969">
        <v>0</v>
      </c>
      <c r="V2969">
        <v>0</v>
      </c>
      <c r="W2969" s="17" t="s">
        <v>6738</v>
      </c>
      <c r="X2969" s="17" t="s">
        <v>442</v>
      </c>
      <c r="Y2969">
        <v>0</v>
      </c>
      <c r="Z2969" s="17" t="s">
        <v>486</v>
      </c>
      <c r="AA2969" s="17" t="s">
        <v>443</v>
      </c>
      <c r="AB2969" s="17" t="s">
        <v>444</v>
      </c>
      <c r="AC2969">
        <v>0</v>
      </c>
      <c r="AD2969">
        <v>0</v>
      </c>
      <c r="AE2969">
        <v>0</v>
      </c>
      <c r="AF2969">
        <v>2022</v>
      </c>
      <c r="AG2969" s="1">
        <v>44562</v>
      </c>
      <c r="AH2969" s="1">
        <v>44773</v>
      </c>
      <c r="AI2969" s="1">
        <v>44785</v>
      </c>
      <c r="AJ2969" s="17" t="s">
        <v>34</v>
      </c>
      <c r="AK2969" s="17" t="s">
        <v>35</v>
      </c>
      <c r="AL2969" s="17" t="s">
        <v>10388</v>
      </c>
      <c r="AM2969" s="17">
        <f>MONTH(EMPENHO[[#This Row],[data_empenho]])</f>
        <v>4</v>
      </c>
    </row>
    <row r="2970" spans="1:39" x14ac:dyDescent="0.25">
      <c r="A2970">
        <v>8</v>
      </c>
      <c r="B2970">
        <v>801</v>
      </c>
      <c r="C2970">
        <v>10</v>
      </c>
      <c r="D2970">
        <v>301</v>
      </c>
      <c r="E2970">
        <v>6</v>
      </c>
      <c r="F2970">
        <v>0</v>
      </c>
      <c r="G2970">
        <v>2105</v>
      </c>
      <c r="H2970" s="17" t="s">
        <v>1213</v>
      </c>
      <c r="I2970">
        <v>40</v>
      </c>
      <c r="J2970">
        <v>0</v>
      </c>
      <c r="K2970" s="17" t="s">
        <v>6739</v>
      </c>
      <c r="L2970" s="1">
        <v>44677</v>
      </c>
      <c r="M2970">
        <v>71.02</v>
      </c>
      <c r="N2970" s="17" t="s">
        <v>437</v>
      </c>
      <c r="O2970">
        <v>213</v>
      </c>
      <c r="P2970" s="17" t="s">
        <v>438</v>
      </c>
      <c r="Q2970">
        <v>0</v>
      </c>
      <c r="R2970" s="17" t="s">
        <v>439</v>
      </c>
      <c r="S2970" s="17" t="s">
        <v>440</v>
      </c>
      <c r="T2970" s="17" t="s">
        <v>438</v>
      </c>
      <c r="U2970">
        <v>0</v>
      </c>
      <c r="V2970">
        <v>0</v>
      </c>
      <c r="W2970" s="17" t="s">
        <v>6740</v>
      </c>
      <c r="X2970" s="17" t="s">
        <v>442</v>
      </c>
      <c r="Y2970">
        <v>0</v>
      </c>
      <c r="Z2970" s="17" t="s">
        <v>486</v>
      </c>
      <c r="AA2970" s="17" t="s">
        <v>443</v>
      </c>
      <c r="AB2970" s="17" t="s">
        <v>444</v>
      </c>
      <c r="AC2970">
        <v>0</v>
      </c>
      <c r="AD2970">
        <v>0</v>
      </c>
      <c r="AE2970">
        <v>0</v>
      </c>
      <c r="AF2970">
        <v>2022</v>
      </c>
      <c r="AG2970" s="1">
        <v>44562</v>
      </c>
      <c r="AH2970" s="1">
        <v>44773</v>
      </c>
      <c r="AI2970" s="1">
        <v>44785</v>
      </c>
      <c r="AJ2970" s="17" t="s">
        <v>34</v>
      </c>
      <c r="AK2970" s="17" t="s">
        <v>35</v>
      </c>
      <c r="AL2970" s="17" t="s">
        <v>10388</v>
      </c>
      <c r="AM2970" s="17">
        <f>MONTH(EMPENHO[[#This Row],[data_empenho]])</f>
        <v>4</v>
      </c>
    </row>
    <row r="2971" spans="1:39" x14ac:dyDescent="0.25">
      <c r="A2971">
        <v>7</v>
      </c>
      <c r="B2971">
        <v>701</v>
      </c>
      <c r="C2971">
        <v>4</v>
      </c>
      <c r="D2971">
        <v>122</v>
      </c>
      <c r="E2971">
        <v>1</v>
      </c>
      <c r="F2971">
        <v>0</v>
      </c>
      <c r="G2971">
        <v>2001</v>
      </c>
      <c r="H2971" s="17" t="s">
        <v>1173</v>
      </c>
      <c r="I2971">
        <v>1</v>
      </c>
      <c r="J2971">
        <v>0</v>
      </c>
      <c r="K2971" s="17" t="s">
        <v>6741</v>
      </c>
      <c r="L2971" s="1">
        <v>44677</v>
      </c>
      <c r="M2971">
        <v>35988.78</v>
      </c>
      <c r="N2971" s="17" t="s">
        <v>437</v>
      </c>
      <c r="O2971">
        <v>213</v>
      </c>
      <c r="P2971" s="17" t="s">
        <v>438</v>
      </c>
      <c r="Q2971">
        <v>0</v>
      </c>
      <c r="R2971" s="17" t="s">
        <v>439</v>
      </c>
      <c r="S2971" s="17" t="s">
        <v>440</v>
      </c>
      <c r="T2971" s="17" t="s">
        <v>438</v>
      </c>
      <c r="U2971">
        <v>0</v>
      </c>
      <c r="V2971">
        <v>0</v>
      </c>
      <c r="W2971" s="17" t="s">
        <v>6742</v>
      </c>
      <c r="X2971" s="17" t="s">
        <v>442</v>
      </c>
      <c r="Y2971">
        <v>0</v>
      </c>
      <c r="Z2971" s="17" t="s">
        <v>486</v>
      </c>
      <c r="AA2971" s="17" t="s">
        <v>443</v>
      </c>
      <c r="AB2971" s="17" t="s">
        <v>444</v>
      </c>
      <c r="AC2971">
        <v>0</v>
      </c>
      <c r="AD2971">
        <v>0</v>
      </c>
      <c r="AE2971">
        <v>0</v>
      </c>
      <c r="AF2971">
        <v>2022</v>
      </c>
      <c r="AG2971" s="1">
        <v>44562</v>
      </c>
      <c r="AH2971" s="1">
        <v>44773</v>
      </c>
      <c r="AI2971" s="1">
        <v>44785</v>
      </c>
      <c r="AJ2971" s="17" t="s">
        <v>34</v>
      </c>
      <c r="AK2971" s="17" t="s">
        <v>35</v>
      </c>
      <c r="AL2971" s="17" t="s">
        <v>10388</v>
      </c>
      <c r="AM2971" s="17">
        <f>MONTH(EMPENHO[[#This Row],[data_empenho]])</f>
        <v>4</v>
      </c>
    </row>
    <row r="2972" spans="1:39" x14ac:dyDescent="0.25">
      <c r="A2972">
        <v>7</v>
      </c>
      <c r="B2972">
        <v>701</v>
      </c>
      <c r="C2972">
        <v>4</v>
      </c>
      <c r="D2972">
        <v>122</v>
      </c>
      <c r="E2972">
        <v>1</v>
      </c>
      <c r="F2972">
        <v>0</v>
      </c>
      <c r="G2972">
        <v>2001</v>
      </c>
      <c r="H2972" s="17" t="s">
        <v>6743</v>
      </c>
      <c r="I2972">
        <v>1</v>
      </c>
      <c r="J2972">
        <v>0</v>
      </c>
      <c r="K2972" s="17" t="s">
        <v>6744</v>
      </c>
      <c r="L2972" s="1">
        <v>44677</v>
      </c>
      <c r="M2972">
        <v>131.02000000000001</v>
      </c>
      <c r="N2972" s="17" t="s">
        <v>437</v>
      </c>
      <c r="O2972">
        <v>213</v>
      </c>
      <c r="P2972" s="17" t="s">
        <v>438</v>
      </c>
      <c r="Q2972">
        <v>0</v>
      </c>
      <c r="R2972" s="17" t="s">
        <v>439</v>
      </c>
      <c r="S2972" s="17" t="s">
        <v>440</v>
      </c>
      <c r="T2972" s="17" t="s">
        <v>438</v>
      </c>
      <c r="U2972">
        <v>0</v>
      </c>
      <c r="V2972">
        <v>0</v>
      </c>
      <c r="W2972" s="17" t="s">
        <v>6745</v>
      </c>
      <c r="X2972" s="17" t="s">
        <v>442</v>
      </c>
      <c r="Y2972">
        <v>0</v>
      </c>
      <c r="Z2972" s="17" t="s">
        <v>486</v>
      </c>
      <c r="AA2972" s="17" t="s">
        <v>443</v>
      </c>
      <c r="AB2972" s="17" t="s">
        <v>444</v>
      </c>
      <c r="AC2972">
        <v>0</v>
      </c>
      <c r="AD2972">
        <v>0</v>
      </c>
      <c r="AE2972">
        <v>0</v>
      </c>
      <c r="AF2972">
        <v>2022</v>
      </c>
      <c r="AG2972" s="1">
        <v>44562</v>
      </c>
      <c r="AH2972" s="1">
        <v>44773</v>
      </c>
      <c r="AI2972" s="1">
        <v>44785</v>
      </c>
      <c r="AJ2972" s="17" t="s">
        <v>34</v>
      </c>
      <c r="AK2972" s="17" t="s">
        <v>35</v>
      </c>
      <c r="AL2972" s="17" t="s">
        <v>10388</v>
      </c>
      <c r="AM2972" s="17">
        <f>MONTH(EMPENHO[[#This Row],[data_empenho]])</f>
        <v>4</v>
      </c>
    </row>
    <row r="2973" spans="1:39" x14ac:dyDescent="0.25">
      <c r="A2973">
        <v>7</v>
      </c>
      <c r="B2973">
        <v>701</v>
      </c>
      <c r="C2973">
        <v>4</v>
      </c>
      <c r="D2973">
        <v>122</v>
      </c>
      <c r="E2973">
        <v>1</v>
      </c>
      <c r="F2973">
        <v>0</v>
      </c>
      <c r="G2973">
        <v>2001</v>
      </c>
      <c r="H2973" s="17" t="s">
        <v>1181</v>
      </c>
      <c r="I2973">
        <v>1</v>
      </c>
      <c r="J2973">
        <v>0</v>
      </c>
      <c r="K2973" s="17" t="s">
        <v>6746</v>
      </c>
      <c r="L2973" s="1">
        <v>44677</v>
      </c>
      <c r="M2973">
        <v>3346.12</v>
      </c>
      <c r="N2973" s="17" t="s">
        <v>437</v>
      </c>
      <c r="O2973">
        <v>213</v>
      </c>
      <c r="P2973" s="17" t="s">
        <v>438</v>
      </c>
      <c r="Q2973">
        <v>0</v>
      </c>
      <c r="R2973" s="17" t="s">
        <v>439</v>
      </c>
      <c r="S2973" s="17" t="s">
        <v>440</v>
      </c>
      <c r="T2973" s="17" t="s">
        <v>438</v>
      </c>
      <c r="U2973">
        <v>0</v>
      </c>
      <c r="V2973">
        <v>0</v>
      </c>
      <c r="W2973" s="17" t="s">
        <v>6747</v>
      </c>
      <c r="X2973" s="17" t="s">
        <v>442</v>
      </c>
      <c r="Y2973">
        <v>0</v>
      </c>
      <c r="Z2973" s="17" t="s">
        <v>486</v>
      </c>
      <c r="AA2973" s="17" t="s">
        <v>443</v>
      </c>
      <c r="AB2973" s="17" t="s">
        <v>444</v>
      </c>
      <c r="AC2973">
        <v>0</v>
      </c>
      <c r="AD2973">
        <v>0</v>
      </c>
      <c r="AE2973">
        <v>0</v>
      </c>
      <c r="AF2973">
        <v>2022</v>
      </c>
      <c r="AG2973" s="1">
        <v>44562</v>
      </c>
      <c r="AH2973" s="1">
        <v>44773</v>
      </c>
      <c r="AI2973" s="1">
        <v>44785</v>
      </c>
      <c r="AJ2973" s="17" t="s">
        <v>34</v>
      </c>
      <c r="AK2973" s="17" t="s">
        <v>35</v>
      </c>
      <c r="AL2973" s="17" t="s">
        <v>10388</v>
      </c>
      <c r="AM2973" s="17">
        <f>MONTH(EMPENHO[[#This Row],[data_empenho]])</f>
        <v>4</v>
      </c>
    </row>
    <row r="2974" spans="1:39" x14ac:dyDescent="0.25">
      <c r="A2974">
        <v>7</v>
      </c>
      <c r="B2974">
        <v>701</v>
      </c>
      <c r="C2974">
        <v>4</v>
      </c>
      <c r="D2974">
        <v>122</v>
      </c>
      <c r="E2974">
        <v>1</v>
      </c>
      <c r="F2974">
        <v>0</v>
      </c>
      <c r="G2974">
        <v>2001</v>
      </c>
      <c r="H2974" s="17" t="s">
        <v>1428</v>
      </c>
      <c r="I2974">
        <v>1</v>
      </c>
      <c r="J2974">
        <v>0</v>
      </c>
      <c r="K2974" s="17" t="s">
        <v>6748</v>
      </c>
      <c r="L2974" s="1">
        <v>44677</v>
      </c>
      <c r="M2974">
        <v>659.24</v>
      </c>
      <c r="N2974" s="17" t="s">
        <v>437</v>
      </c>
      <c r="O2974">
        <v>213</v>
      </c>
      <c r="P2974" s="17" t="s">
        <v>438</v>
      </c>
      <c r="Q2974">
        <v>0</v>
      </c>
      <c r="R2974" s="17" t="s">
        <v>439</v>
      </c>
      <c r="S2974" s="17" t="s">
        <v>440</v>
      </c>
      <c r="T2974" s="17" t="s">
        <v>438</v>
      </c>
      <c r="U2974">
        <v>0</v>
      </c>
      <c r="V2974">
        <v>0</v>
      </c>
      <c r="W2974" s="17" t="s">
        <v>6749</v>
      </c>
      <c r="X2974" s="17" t="s">
        <v>442</v>
      </c>
      <c r="Y2974">
        <v>0</v>
      </c>
      <c r="Z2974" s="17" t="s">
        <v>486</v>
      </c>
      <c r="AA2974" s="17" t="s">
        <v>443</v>
      </c>
      <c r="AB2974" s="17" t="s">
        <v>444</v>
      </c>
      <c r="AC2974">
        <v>0</v>
      </c>
      <c r="AD2974">
        <v>0</v>
      </c>
      <c r="AE2974">
        <v>0</v>
      </c>
      <c r="AF2974">
        <v>2022</v>
      </c>
      <c r="AG2974" s="1">
        <v>44562</v>
      </c>
      <c r="AH2974" s="1">
        <v>44773</v>
      </c>
      <c r="AI2974" s="1">
        <v>44785</v>
      </c>
      <c r="AJ2974" s="17" t="s">
        <v>34</v>
      </c>
      <c r="AK2974" s="17" t="s">
        <v>35</v>
      </c>
      <c r="AL2974" s="17" t="s">
        <v>10388</v>
      </c>
      <c r="AM2974" s="17">
        <f>MONTH(EMPENHO[[#This Row],[data_empenho]])</f>
        <v>4</v>
      </c>
    </row>
    <row r="2975" spans="1:39" x14ac:dyDescent="0.25">
      <c r="A2975">
        <v>7</v>
      </c>
      <c r="B2975">
        <v>701</v>
      </c>
      <c r="C2975">
        <v>4</v>
      </c>
      <c r="D2975">
        <v>122</v>
      </c>
      <c r="E2975">
        <v>1</v>
      </c>
      <c r="F2975">
        <v>0</v>
      </c>
      <c r="G2975">
        <v>2001</v>
      </c>
      <c r="H2975" s="17" t="s">
        <v>1433</v>
      </c>
      <c r="I2975">
        <v>1</v>
      </c>
      <c r="J2975">
        <v>0</v>
      </c>
      <c r="K2975" s="17" t="s">
        <v>6750</v>
      </c>
      <c r="L2975" s="1">
        <v>44677</v>
      </c>
      <c r="M2975">
        <v>4493</v>
      </c>
      <c r="N2975" s="17" t="s">
        <v>437</v>
      </c>
      <c r="O2975">
        <v>213</v>
      </c>
      <c r="P2975" s="17" t="s">
        <v>438</v>
      </c>
      <c r="Q2975">
        <v>0</v>
      </c>
      <c r="R2975" s="17" t="s">
        <v>439</v>
      </c>
      <c r="S2975" s="17" t="s">
        <v>440</v>
      </c>
      <c r="T2975" s="17" t="s">
        <v>438</v>
      </c>
      <c r="U2975">
        <v>0</v>
      </c>
      <c r="V2975">
        <v>0</v>
      </c>
      <c r="W2975" s="17" t="s">
        <v>6751</v>
      </c>
      <c r="X2975" s="17" t="s">
        <v>442</v>
      </c>
      <c r="Y2975">
        <v>0</v>
      </c>
      <c r="Z2975" s="17" t="s">
        <v>486</v>
      </c>
      <c r="AA2975" s="17" t="s">
        <v>443</v>
      </c>
      <c r="AB2975" s="17" t="s">
        <v>444</v>
      </c>
      <c r="AC2975">
        <v>0</v>
      </c>
      <c r="AD2975">
        <v>0</v>
      </c>
      <c r="AE2975">
        <v>0</v>
      </c>
      <c r="AF2975">
        <v>2022</v>
      </c>
      <c r="AG2975" s="1">
        <v>44562</v>
      </c>
      <c r="AH2975" s="1">
        <v>44773</v>
      </c>
      <c r="AI2975" s="1">
        <v>44785</v>
      </c>
      <c r="AJ2975" s="17" t="s">
        <v>34</v>
      </c>
      <c r="AK2975" s="17" t="s">
        <v>35</v>
      </c>
      <c r="AL2975" s="17" t="s">
        <v>10388</v>
      </c>
      <c r="AM2975" s="17">
        <f>MONTH(EMPENHO[[#This Row],[data_empenho]])</f>
        <v>4</v>
      </c>
    </row>
    <row r="2976" spans="1:39" x14ac:dyDescent="0.25">
      <c r="A2976">
        <v>7</v>
      </c>
      <c r="B2976">
        <v>701</v>
      </c>
      <c r="C2976">
        <v>4</v>
      </c>
      <c r="D2976">
        <v>122</v>
      </c>
      <c r="E2976">
        <v>1</v>
      </c>
      <c r="F2976">
        <v>0</v>
      </c>
      <c r="G2976">
        <v>2001</v>
      </c>
      <c r="H2976" s="17" t="s">
        <v>1184</v>
      </c>
      <c r="I2976">
        <v>1</v>
      </c>
      <c r="J2976">
        <v>0</v>
      </c>
      <c r="K2976" s="17" t="s">
        <v>6752</v>
      </c>
      <c r="L2976" s="1">
        <v>44677</v>
      </c>
      <c r="M2976">
        <v>264.22000000000003</v>
      </c>
      <c r="N2976" s="17" t="s">
        <v>437</v>
      </c>
      <c r="O2976">
        <v>213</v>
      </c>
      <c r="P2976" s="17" t="s">
        <v>438</v>
      </c>
      <c r="Q2976">
        <v>0</v>
      </c>
      <c r="R2976" s="17" t="s">
        <v>439</v>
      </c>
      <c r="S2976" s="17" t="s">
        <v>440</v>
      </c>
      <c r="T2976" s="17" t="s">
        <v>438</v>
      </c>
      <c r="U2976">
        <v>0</v>
      </c>
      <c r="V2976">
        <v>0</v>
      </c>
      <c r="W2976" s="17" t="s">
        <v>6753</v>
      </c>
      <c r="X2976" s="17" t="s">
        <v>442</v>
      </c>
      <c r="Y2976">
        <v>0</v>
      </c>
      <c r="Z2976" s="17" t="s">
        <v>486</v>
      </c>
      <c r="AA2976" s="17" t="s">
        <v>443</v>
      </c>
      <c r="AB2976" s="17" t="s">
        <v>444</v>
      </c>
      <c r="AC2976">
        <v>0</v>
      </c>
      <c r="AD2976">
        <v>0</v>
      </c>
      <c r="AE2976">
        <v>0</v>
      </c>
      <c r="AF2976">
        <v>2022</v>
      </c>
      <c r="AG2976" s="1">
        <v>44562</v>
      </c>
      <c r="AH2976" s="1">
        <v>44773</v>
      </c>
      <c r="AI2976" s="1">
        <v>44785</v>
      </c>
      <c r="AJ2976" s="17" t="s">
        <v>34</v>
      </c>
      <c r="AK2976" s="17" t="s">
        <v>35</v>
      </c>
      <c r="AL2976" s="17" t="s">
        <v>10388</v>
      </c>
      <c r="AM2976" s="17">
        <f>MONTH(EMPENHO[[#This Row],[data_empenho]])</f>
        <v>4</v>
      </c>
    </row>
    <row r="2977" spans="1:39" x14ac:dyDescent="0.25">
      <c r="A2977">
        <v>7</v>
      </c>
      <c r="B2977">
        <v>701</v>
      </c>
      <c r="C2977">
        <v>4</v>
      </c>
      <c r="D2977">
        <v>122</v>
      </c>
      <c r="E2977">
        <v>1</v>
      </c>
      <c r="F2977">
        <v>0</v>
      </c>
      <c r="G2977">
        <v>2001</v>
      </c>
      <c r="H2977" s="17" t="s">
        <v>5230</v>
      </c>
      <c r="I2977">
        <v>1</v>
      </c>
      <c r="J2977">
        <v>0</v>
      </c>
      <c r="K2977" s="17" t="s">
        <v>6754</v>
      </c>
      <c r="L2977" s="1">
        <v>44677</v>
      </c>
      <c r="M2977">
        <v>3406.43</v>
      </c>
      <c r="N2977" s="17" t="s">
        <v>437</v>
      </c>
      <c r="O2977">
        <v>213</v>
      </c>
      <c r="P2977" s="17" t="s">
        <v>438</v>
      </c>
      <c r="Q2977">
        <v>0</v>
      </c>
      <c r="R2977" s="17" t="s">
        <v>439</v>
      </c>
      <c r="S2977" s="17" t="s">
        <v>440</v>
      </c>
      <c r="T2977" s="17" t="s">
        <v>438</v>
      </c>
      <c r="U2977">
        <v>0</v>
      </c>
      <c r="V2977">
        <v>0</v>
      </c>
      <c r="W2977" s="17" t="s">
        <v>6755</v>
      </c>
      <c r="X2977" s="17" t="s">
        <v>442</v>
      </c>
      <c r="Y2977">
        <v>0</v>
      </c>
      <c r="Z2977" s="17" t="s">
        <v>486</v>
      </c>
      <c r="AA2977" s="17" t="s">
        <v>443</v>
      </c>
      <c r="AB2977" s="17" t="s">
        <v>444</v>
      </c>
      <c r="AC2977">
        <v>0</v>
      </c>
      <c r="AD2977">
        <v>0</v>
      </c>
      <c r="AE2977">
        <v>0</v>
      </c>
      <c r="AF2977">
        <v>2022</v>
      </c>
      <c r="AG2977" s="1">
        <v>44562</v>
      </c>
      <c r="AH2977" s="1">
        <v>44773</v>
      </c>
      <c r="AI2977" s="1">
        <v>44785</v>
      </c>
      <c r="AJ2977" s="17" t="s">
        <v>34</v>
      </c>
      <c r="AK2977" s="17" t="s">
        <v>35</v>
      </c>
      <c r="AL2977" s="17" t="s">
        <v>10388</v>
      </c>
      <c r="AM2977" s="17">
        <f>MONTH(EMPENHO[[#This Row],[data_empenho]])</f>
        <v>4</v>
      </c>
    </row>
    <row r="2978" spans="1:39" x14ac:dyDescent="0.25">
      <c r="A2978">
        <v>7</v>
      </c>
      <c r="B2978">
        <v>701</v>
      </c>
      <c r="C2978">
        <v>4</v>
      </c>
      <c r="D2978">
        <v>122</v>
      </c>
      <c r="E2978">
        <v>1</v>
      </c>
      <c r="F2978">
        <v>0</v>
      </c>
      <c r="G2978">
        <v>2001</v>
      </c>
      <c r="H2978" s="17" t="s">
        <v>1176</v>
      </c>
      <c r="I2978">
        <v>1</v>
      </c>
      <c r="J2978">
        <v>0</v>
      </c>
      <c r="K2978" s="17" t="s">
        <v>6756</v>
      </c>
      <c r="L2978" s="1">
        <v>44677</v>
      </c>
      <c r="M2978">
        <v>3235.85</v>
      </c>
      <c r="N2978" s="17" t="s">
        <v>437</v>
      </c>
      <c r="O2978">
        <v>213</v>
      </c>
      <c r="P2978" s="17" t="s">
        <v>438</v>
      </c>
      <c r="Q2978">
        <v>0</v>
      </c>
      <c r="R2978" s="17" t="s">
        <v>439</v>
      </c>
      <c r="S2978" s="17" t="s">
        <v>440</v>
      </c>
      <c r="T2978" s="17" t="s">
        <v>438</v>
      </c>
      <c r="U2978">
        <v>0</v>
      </c>
      <c r="V2978">
        <v>0</v>
      </c>
      <c r="W2978" s="17" t="s">
        <v>6757</v>
      </c>
      <c r="X2978" s="17" t="s">
        <v>442</v>
      </c>
      <c r="Y2978">
        <v>0</v>
      </c>
      <c r="Z2978" s="17" t="s">
        <v>486</v>
      </c>
      <c r="AA2978" s="17" t="s">
        <v>443</v>
      </c>
      <c r="AB2978" s="17" t="s">
        <v>444</v>
      </c>
      <c r="AC2978">
        <v>0</v>
      </c>
      <c r="AD2978">
        <v>0</v>
      </c>
      <c r="AE2978">
        <v>0</v>
      </c>
      <c r="AF2978">
        <v>2022</v>
      </c>
      <c r="AG2978" s="1">
        <v>44562</v>
      </c>
      <c r="AH2978" s="1">
        <v>44773</v>
      </c>
      <c r="AI2978" s="1">
        <v>44785</v>
      </c>
      <c r="AJ2978" s="17" t="s">
        <v>34</v>
      </c>
      <c r="AK2978" s="17" t="s">
        <v>35</v>
      </c>
      <c r="AL2978" s="17" t="s">
        <v>10388</v>
      </c>
      <c r="AM2978" s="17">
        <f>MONTH(EMPENHO[[#This Row],[data_empenho]])</f>
        <v>4</v>
      </c>
    </row>
    <row r="2979" spans="1:39" x14ac:dyDescent="0.25">
      <c r="A2979">
        <v>7</v>
      </c>
      <c r="B2979">
        <v>701</v>
      </c>
      <c r="C2979">
        <v>4</v>
      </c>
      <c r="D2979">
        <v>122</v>
      </c>
      <c r="E2979">
        <v>1</v>
      </c>
      <c r="F2979">
        <v>0</v>
      </c>
      <c r="G2979">
        <v>2001</v>
      </c>
      <c r="H2979" s="17" t="s">
        <v>1195</v>
      </c>
      <c r="I2979">
        <v>1</v>
      </c>
      <c r="J2979">
        <v>0</v>
      </c>
      <c r="K2979" s="17" t="s">
        <v>6758</v>
      </c>
      <c r="L2979" s="1">
        <v>44677</v>
      </c>
      <c r="M2979">
        <v>225.88</v>
      </c>
      <c r="N2979" s="17" t="s">
        <v>437</v>
      </c>
      <c r="O2979">
        <v>213</v>
      </c>
      <c r="P2979" s="17" t="s">
        <v>438</v>
      </c>
      <c r="Q2979">
        <v>0</v>
      </c>
      <c r="R2979" s="17" t="s">
        <v>439</v>
      </c>
      <c r="S2979" s="17" t="s">
        <v>440</v>
      </c>
      <c r="T2979" s="17" t="s">
        <v>438</v>
      </c>
      <c r="U2979">
        <v>0</v>
      </c>
      <c r="V2979">
        <v>0</v>
      </c>
      <c r="W2979" s="17" t="s">
        <v>6759</v>
      </c>
      <c r="X2979" s="17" t="s">
        <v>442</v>
      </c>
      <c r="Y2979">
        <v>0</v>
      </c>
      <c r="Z2979" s="17" t="s">
        <v>486</v>
      </c>
      <c r="AA2979" s="17" t="s">
        <v>443</v>
      </c>
      <c r="AB2979" s="17" t="s">
        <v>444</v>
      </c>
      <c r="AC2979">
        <v>0</v>
      </c>
      <c r="AD2979">
        <v>0</v>
      </c>
      <c r="AE2979">
        <v>0</v>
      </c>
      <c r="AF2979">
        <v>2022</v>
      </c>
      <c r="AG2979" s="1">
        <v>44562</v>
      </c>
      <c r="AH2979" s="1">
        <v>44773</v>
      </c>
      <c r="AI2979" s="1">
        <v>44785</v>
      </c>
      <c r="AJ2979" s="17" t="s">
        <v>34</v>
      </c>
      <c r="AK2979" s="17" t="s">
        <v>35</v>
      </c>
      <c r="AL2979" s="17" t="s">
        <v>10388</v>
      </c>
      <c r="AM2979" s="17">
        <f>MONTH(EMPENHO[[#This Row],[data_empenho]])</f>
        <v>4</v>
      </c>
    </row>
    <row r="2980" spans="1:39" x14ac:dyDescent="0.25">
      <c r="A2980">
        <v>7</v>
      </c>
      <c r="B2980">
        <v>701</v>
      </c>
      <c r="C2980">
        <v>4</v>
      </c>
      <c r="D2980">
        <v>122</v>
      </c>
      <c r="E2980">
        <v>1</v>
      </c>
      <c r="F2980">
        <v>0</v>
      </c>
      <c r="G2980">
        <v>2001</v>
      </c>
      <c r="H2980" s="17" t="s">
        <v>1417</v>
      </c>
      <c r="I2980">
        <v>1</v>
      </c>
      <c r="J2980">
        <v>0</v>
      </c>
      <c r="K2980" s="17" t="s">
        <v>6760</v>
      </c>
      <c r="L2980" s="1">
        <v>44677</v>
      </c>
      <c r="M2980">
        <v>1383.7</v>
      </c>
      <c r="N2980" s="17" t="s">
        <v>437</v>
      </c>
      <c r="O2980">
        <v>213</v>
      </c>
      <c r="P2980" s="17" t="s">
        <v>438</v>
      </c>
      <c r="Q2980">
        <v>0</v>
      </c>
      <c r="R2980" s="17" t="s">
        <v>439</v>
      </c>
      <c r="S2980" s="17" t="s">
        <v>440</v>
      </c>
      <c r="T2980" s="17" t="s">
        <v>438</v>
      </c>
      <c r="U2980">
        <v>0</v>
      </c>
      <c r="V2980">
        <v>0</v>
      </c>
      <c r="W2980" s="17" t="s">
        <v>6761</v>
      </c>
      <c r="X2980" s="17" t="s">
        <v>442</v>
      </c>
      <c r="Y2980">
        <v>0</v>
      </c>
      <c r="Z2980" s="17" t="s">
        <v>486</v>
      </c>
      <c r="AA2980" s="17" t="s">
        <v>443</v>
      </c>
      <c r="AB2980" s="17" t="s">
        <v>444</v>
      </c>
      <c r="AC2980">
        <v>0</v>
      </c>
      <c r="AD2980">
        <v>0</v>
      </c>
      <c r="AE2980">
        <v>0</v>
      </c>
      <c r="AF2980">
        <v>2022</v>
      </c>
      <c r="AG2980" s="1">
        <v>44562</v>
      </c>
      <c r="AH2980" s="1">
        <v>44773</v>
      </c>
      <c r="AI2980" s="1">
        <v>44785</v>
      </c>
      <c r="AJ2980" s="17" t="s">
        <v>34</v>
      </c>
      <c r="AK2980" s="17" t="s">
        <v>35</v>
      </c>
      <c r="AL2980" s="17" t="s">
        <v>10388</v>
      </c>
      <c r="AM2980" s="17">
        <f>MONTH(EMPENHO[[#This Row],[data_empenho]])</f>
        <v>4</v>
      </c>
    </row>
    <row r="2981" spans="1:39" x14ac:dyDescent="0.25">
      <c r="A2981">
        <v>8</v>
      </c>
      <c r="B2981">
        <v>801</v>
      </c>
      <c r="C2981">
        <v>10</v>
      </c>
      <c r="D2981">
        <v>122</v>
      </c>
      <c r="E2981">
        <v>5</v>
      </c>
      <c r="F2981">
        <v>0</v>
      </c>
      <c r="G2981">
        <v>2084</v>
      </c>
      <c r="H2981" s="17" t="s">
        <v>1173</v>
      </c>
      <c r="I2981">
        <v>40</v>
      </c>
      <c r="J2981">
        <v>0</v>
      </c>
      <c r="K2981" s="17" t="s">
        <v>6762</v>
      </c>
      <c r="L2981" s="1">
        <v>44677</v>
      </c>
      <c r="M2981">
        <v>10304.61</v>
      </c>
      <c r="N2981" s="17" t="s">
        <v>437</v>
      </c>
      <c r="O2981">
        <v>213</v>
      </c>
      <c r="P2981" s="17" t="s">
        <v>438</v>
      </c>
      <c r="Q2981">
        <v>0</v>
      </c>
      <c r="R2981" s="17" t="s">
        <v>439</v>
      </c>
      <c r="S2981" s="17" t="s">
        <v>440</v>
      </c>
      <c r="T2981" s="17" t="s">
        <v>438</v>
      </c>
      <c r="U2981">
        <v>0</v>
      </c>
      <c r="V2981">
        <v>0</v>
      </c>
      <c r="W2981" s="17" t="s">
        <v>6763</v>
      </c>
      <c r="X2981" s="17" t="s">
        <v>442</v>
      </c>
      <c r="Y2981">
        <v>0</v>
      </c>
      <c r="Z2981" s="17" t="s">
        <v>486</v>
      </c>
      <c r="AA2981" s="17" t="s">
        <v>443</v>
      </c>
      <c r="AB2981" s="17" t="s">
        <v>444</v>
      </c>
      <c r="AC2981">
        <v>0</v>
      </c>
      <c r="AD2981">
        <v>0</v>
      </c>
      <c r="AE2981">
        <v>0</v>
      </c>
      <c r="AF2981">
        <v>2022</v>
      </c>
      <c r="AG2981" s="1">
        <v>44562</v>
      </c>
      <c r="AH2981" s="1">
        <v>44773</v>
      </c>
      <c r="AI2981" s="1">
        <v>44785</v>
      </c>
      <c r="AJ2981" s="17" t="s">
        <v>34</v>
      </c>
      <c r="AK2981" s="17" t="s">
        <v>35</v>
      </c>
      <c r="AL2981" s="17" t="s">
        <v>10388</v>
      </c>
      <c r="AM2981" s="17">
        <f>MONTH(EMPENHO[[#This Row],[data_empenho]])</f>
        <v>4</v>
      </c>
    </row>
    <row r="2982" spans="1:39" x14ac:dyDescent="0.25">
      <c r="A2982">
        <v>8</v>
      </c>
      <c r="B2982">
        <v>801</v>
      </c>
      <c r="C2982">
        <v>10</v>
      </c>
      <c r="D2982">
        <v>122</v>
      </c>
      <c r="E2982">
        <v>5</v>
      </c>
      <c r="F2982">
        <v>0</v>
      </c>
      <c r="G2982">
        <v>2084</v>
      </c>
      <c r="H2982" s="17" t="s">
        <v>1145</v>
      </c>
      <c r="I2982">
        <v>40</v>
      </c>
      <c r="J2982">
        <v>0</v>
      </c>
      <c r="K2982" s="17" t="s">
        <v>6764</v>
      </c>
      <c r="L2982" s="1">
        <v>44677</v>
      </c>
      <c r="M2982">
        <v>200</v>
      </c>
      <c r="N2982" s="17" t="s">
        <v>437</v>
      </c>
      <c r="O2982">
        <v>213</v>
      </c>
      <c r="P2982" s="17" t="s">
        <v>438</v>
      </c>
      <c r="Q2982">
        <v>0</v>
      </c>
      <c r="R2982" s="17" t="s">
        <v>439</v>
      </c>
      <c r="S2982" s="17" t="s">
        <v>440</v>
      </c>
      <c r="T2982" s="17" t="s">
        <v>438</v>
      </c>
      <c r="U2982">
        <v>0</v>
      </c>
      <c r="V2982">
        <v>0</v>
      </c>
      <c r="W2982" s="17" t="s">
        <v>6765</v>
      </c>
      <c r="X2982" s="17" t="s">
        <v>442</v>
      </c>
      <c r="Y2982">
        <v>0</v>
      </c>
      <c r="Z2982" s="17" t="s">
        <v>486</v>
      </c>
      <c r="AA2982" s="17" t="s">
        <v>443</v>
      </c>
      <c r="AB2982" s="17" t="s">
        <v>444</v>
      </c>
      <c r="AC2982">
        <v>0</v>
      </c>
      <c r="AD2982">
        <v>0</v>
      </c>
      <c r="AE2982">
        <v>0</v>
      </c>
      <c r="AF2982">
        <v>2022</v>
      </c>
      <c r="AG2982" s="1">
        <v>44562</v>
      </c>
      <c r="AH2982" s="1">
        <v>44773</v>
      </c>
      <c r="AI2982" s="1">
        <v>44785</v>
      </c>
      <c r="AJ2982" s="17" t="s">
        <v>34</v>
      </c>
      <c r="AK2982" s="17" t="s">
        <v>35</v>
      </c>
      <c r="AL2982" s="17" t="s">
        <v>10388</v>
      </c>
      <c r="AM2982" s="17">
        <f>MONTH(EMPENHO[[#This Row],[data_empenho]])</f>
        <v>4</v>
      </c>
    </row>
    <row r="2983" spans="1:39" x14ac:dyDescent="0.25">
      <c r="A2983">
        <v>8</v>
      </c>
      <c r="B2983">
        <v>801</v>
      </c>
      <c r="C2983">
        <v>10</v>
      </c>
      <c r="D2983">
        <v>122</v>
      </c>
      <c r="E2983">
        <v>5</v>
      </c>
      <c r="F2983">
        <v>0</v>
      </c>
      <c r="G2983">
        <v>2084</v>
      </c>
      <c r="H2983" s="17" t="s">
        <v>1181</v>
      </c>
      <c r="I2983">
        <v>40</v>
      </c>
      <c r="J2983">
        <v>0</v>
      </c>
      <c r="K2983" s="17" t="s">
        <v>6766</v>
      </c>
      <c r="L2983" s="1">
        <v>44677</v>
      </c>
      <c r="M2983">
        <v>817.3</v>
      </c>
      <c r="N2983" s="17" t="s">
        <v>437</v>
      </c>
      <c r="O2983">
        <v>213</v>
      </c>
      <c r="P2983" s="17" t="s">
        <v>438</v>
      </c>
      <c r="Q2983">
        <v>0</v>
      </c>
      <c r="R2983" s="17" t="s">
        <v>439</v>
      </c>
      <c r="S2983" s="17" t="s">
        <v>440</v>
      </c>
      <c r="T2983" s="17" t="s">
        <v>438</v>
      </c>
      <c r="U2983">
        <v>0</v>
      </c>
      <c r="V2983">
        <v>0</v>
      </c>
      <c r="W2983" s="17" t="s">
        <v>6767</v>
      </c>
      <c r="X2983" s="17" t="s">
        <v>442</v>
      </c>
      <c r="Y2983">
        <v>0</v>
      </c>
      <c r="Z2983" s="17" t="s">
        <v>486</v>
      </c>
      <c r="AA2983" s="17" t="s">
        <v>443</v>
      </c>
      <c r="AB2983" s="17" t="s">
        <v>444</v>
      </c>
      <c r="AC2983">
        <v>0</v>
      </c>
      <c r="AD2983">
        <v>0</v>
      </c>
      <c r="AE2983">
        <v>0</v>
      </c>
      <c r="AF2983">
        <v>2022</v>
      </c>
      <c r="AG2983" s="1">
        <v>44562</v>
      </c>
      <c r="AH2983" s="1">
        <v>44773</v>
      </c>
      <c r="AI2983" s="1">
        <v>44785</v>
      </c>
      <c r="AJ2983" s="17" t="s">
        <v>34</v>
      </c>
      <c r="AK2983" s="17" t="s">
        <v>35</v>
      </c>
      <c r="AL2983" s="17" t="s">
        <v>10388</v>
      </c>
      <c r="AM2983" s="17">
        <f>MONTH(EMPENHO[[#This Row],[data_empenho]])</f>
        <v>4</v>
      </c>
    </row>
    <row r="2984" spans="1:39" x14ac:dyDescent="0.25">
      <c r="A2984">
        <v>8</v>
      </c>
      <c r="B2984">
        <v>801</v>
      </c>
      <c r="C2984">
        <v>10</v>
      </c>
      <c r="D2984">
        <v>122</v>
      </c>
      <c r="E2984">
        <v>5</v>
      </c>
      <c r="F2984">
        <v>0</v>
      </c>
      <c r="G2984">
        <v>2084</v>
      </c>
      <c r="H2984" s="17" t="s">
        <v>1176</v>
      </c>
      <c r="I2984">
        <v>40</v>
      </c>
      <c r="J2984">
        <v>0</v>
      </c>
      <c r="K2984" s="17" t="s">
        <v>6768</v>
      </c>
      <c r="L2984" s="1">
        <v>44677</v>
      </c>
      <c r="M2984">
        <v>848.39</v>
      </c>
      <c r="N2984" s="17" t="s">
        <v>437</v>
      </c>
      <c r="O2984">
        <v>213</v>
      </c>
      <c r="P2984" s="17" t="s">
        <v>438</v>
      </c>
      <c r="Q2984">
        <v>0</v>
      </c>
      <c r="R2984" s="17" t="s">
        <v>439</v>
      </c>
      <c r="S2984" s="17" t="s">
        <v>440</v>
      </c>
      <c r="T2984" s="17" t="s">
        <v>438</v>
      </c>
      <c r="U2984">
        <v>0</v>
      </c>
      <c r="V2984">
        <v>0</v>
      </c>
      <c r="W2984" s="17" t="s">
        <v>6769</v>
      </c>
      <c r="X2984" s="17" t="s">
        <v>442</v>
      </c>
      <c r="Y2984">
        <v>0</v>
      </c>
      <c r="Z2984" s="17" t="s">
        <v>486</v>
      </c>
      <c r="AA2984" s="17" t="s">
        <v>443</v>
      </c>
      <c r="AB2984" s="17" t="s">
        <v>444</v>
      </c>
      <c r="AC2984">
        <v>0</v>
      </c>
      <c r="AD2984">
        <v>0</v>
      </c>
      <c r="AE2984">
        <v>0</v>
      </c>
      <c r="AF2984">
        <v>2022</v>
      </c>
      <c r="AG2984" s="1">
        <v>44562</v>
      </c>
      <c r="AH2984" s="1">
        <v>44773</v>
      </c>
      <c r="AI2984" s="1">
        <v>44785</v>
      </c>
      <c r="AJ2984" s="17" t="s">
        <v>34</v>
      </c>
      <c r="AK2984" s="17" t="s">
        <v>35</v>
      </c>
      <c r="AL2984" s="17" t="s">
        <v>10388</v>
      </c>
      <c r="AM2984" s="17">
        <f>MONTH(EMPENHO[[#This Row],[data_empenho]])</f>
        <v>4</v>
      </c>
    </row>
    <row r="2985" spans="1:39" x14ac:dyDescent="0.25">
      <c r="A2985">
        <v>2</v>
      </c>
      <c r="B2985">
        <v>201</v>
      </c>
      <c r="C2985">
        <v>4</v>
      </c>
      <c r="D2985">
        <v>122</v>
      </c>
      <c r="E2985">
        <v>1</v>
      </c>
      <c r="F2985">
        <v>0</v>
      </c>
      <c r="G2985">
        <v>2078</v>
      </c>
      <c r="H2985" s="17" t="s">
        <v>1145</v>
      </c>
      <c r="I2985">
        <v>1</v>
      </c>
      <c r="J2985">
        <v>0</v>
      </c>
      <c r="K2985" s="17" t="s">
        <v>6770</v>
      </c>
      <c r="L2985" s="1">
        <v>44677</v>
      </c>
      <c r="M2985">
        <v>1039.82</v>
      </c>
      <c r="N2985" s="17" t="s">
        <v>437</v>
      </c>
      <c r="O2985">
        <v>213</v>
      </c>
      <c r="P2985" s="17" t="s">
        <v>438</v>
      </c>
      <c r="Q2985">
        <v>0</v>
      </c>
      <c r="R2985" s="17" t="s">
        <v>439</v>
      </c>
      <c r="S2985" s="17" t="s">
        <v>440</v>
      </c>
      <c r="T2985" s="17" t="s">
        <v>438</v>
      </c>
      <c r="U2985">
        <v>0</v>
      </c>
      <c r="V2985">
        <v>0</v>
      </c>
      <c r="W2985" s="17" t="s">
        <v>6771</v>
      </c>
      <c r="X2985" s="17" t="s">
        <v>442</v>
      </c>
      <c r="Y2985">
        <v>0</v>
      </c>
      <c r="Z2985" s="17" t="s">
        <v>486</v>
      </c>
      <c r="AA2985" s="17" t="s">
        <v>443</v>
      </c>
      <c r="AB2985" s="17" t="s">
        <v>444</v>
      </c>
      <c r="AC2985">
        <v>0</v>
      </c>
      <c r="AD2985">
        <v>0</v>
      </c>
      <c r="AE2985">
        <v>0</v>
      </c>
      <c r="AF2985">
        <v>2022</v>
      </c>
      <c r="AG2985" s="1">
        <v>44562</v>
      </c>
      <c r="AH2985" s="1">
        <v>44773</v>
      </c>
      <c r="AI2985" s="1">
        <v>44785</v>
      </c>
      <c r="AJ2985" s="17" t="s">
        <v>34</v>
      </c>
      <c r="AK2985" s="17" t="s">
        <v>35</v>
      </c>
      <c r="AL2985" s="17" t="s">
        <v>10388</v>
      </c>
      <c r="AM2985" s="17">
        <f>MONTH(EMPENHO[[#This Row],[data_empenho]])</f>
        <v>4</v>
      </c>
    </row>
    <row r="2986" spans="1:39" x14ac:dyDescent="0.25">
      <c r="A2986">
        <v>8</v>
      </c>
      <c r="B2986">
        <v>801</v>
      </c>
      <c r="C2986">
        <v>10</v>
      </c>
      <c r="D2986">
        <v>305</v>
      </c>
      <c r="E2986">
        <v>7</v>
      </c>
      <c r="F2986">
        <v>0</v>
      </c>
      <c r="G2986">
        <v>2104</v>
      </c>
      <c r="H2986" s="17" t="s">
        <v>1173</v>
      </c>
      <c r="I2986">
        <v>40</v>
      </c>
      <c r="J2986">
        <v>0</v>
      </c>
      <c r="K2986" s="17" t="s">
        <v>6772</v>
      </c>
      <c r="L2986" s="1">
        <v>44677</v>
      </c>
      <c r="M2986">
        <v>7330.73</v>
      </c>
      <c r="N2986" s="17" t="s">
        <v>437</v>
      </c>
      <c r="O2986">
        <v>213</v>
      </c>
      <c r="P2986" s="17" t="s">
        <v>438</v>
      </c>
      <c r="Q2986">
        <v>0</v>
      </c>
      <c r="R2986" s="17" t="s">
        <v>439</v>
      </c>
      <c r="S2986" s="17" t="s">
        <v>440</v>
      </c>
      <c r="T2986" s="17" t="s">
        <v>438</v>
      </c>
      <c r="U2986">
        <v>0</v>
      </c>
      <c r="V2986">
        <v>0</v>
      </c>
      <c r="W2986" s="17" t="s">
        <v>6773</v>
      </c>
      <c r="X2986" s="17" t="s">
        <v>442</v>
      </c>
      <c r="Y2986">
        <v>0</v>
      </c>
      <c r="Z2986" s="17" t="s">
        <v>486</v>
      </c>
      <c r="AA2986" s="17" t="s">
        <v>443</v>
      </c>
      <c r="AB2986" s="17" t="s">
        <v>444</v>
      </c>
      <c r="AC2986">
        <v>0</v>
      </c>
      <c r="AD2986">
        <v>0</v>
      </c>
      <c r="AE2986">
        <v>0</v>
      </c>
      <c r="AF2986">
        <v>2022</v>
      </c>
      <c r="AG2986" s="1">
        <v>44562</v>
      </c>
      <c r="AH2986" s="1">
        <v>44773</v>
      </c>
      <c r="AI2986" s="1">
        <v>44785</v>
      </c>
      <c r="AJ2986" s="17" t="s">
        <v>34</v>
      </c>
      <c r="AK2986" s="17" t="s">
        <v>35</v>
      </c>
      <c r="AL2986" s="17" t="s">
        <v>10388</v>
      </c>
      <c r="AM2986" s="17">
        <f>MONTH(EMPENHO[[#This Row],[data_empenho]])</f>
        <v>4</v>
      </c>
    </row>
    <row r="2987" spans="1:39" x14ac:dyDescent="0.25">
      <c r="A2987">
        <v>8</v>
      </c>
      <c r="B2987">
        <v>801</v>
      </c>
      <c r="C2987">
        <v>10</v>
      </c>
      <c r="D2987">
        <v>305</v>
      </c>
      <c r="E2987">
        <v>7</v>
      </c>
      <c r="F2987">
        <v>0</v>
      </c>
      <c r="G2987">
        <v>2104</v>
      </c>
      <c r="H2987" s="17" t="s">
        <v>1181</v>
      </c>
      <c r="I2987">
        <v>40</v>
      </c>
      <c r="J2987">
        <v>0</v>
      </c>
      <c r="K2987" s="17" t="s">
        <v>6774</v>
      </c>
      <c r="L2987" s="1">
        <v>44677</v>
      </c>
      <c r="M2987">
        <v>1170.8399999999999</v>
      </c>
      <c r="N2987" s="17" t="s">
        <v>437</v>
      </c>
      <c r="O2987">
        <v>213</v>
      </c>
      <c r="P2987" s="17" t="s">
        <v>438</v>
      </c>
      <c r="Q2987">
        <v>0</v>
      </c>
      <c r="R2987" s="17" t="s">
        <v>439</v>
      </c>
      <c r="S2987" s="17" t="s">
        <v>440</v>
      </c>
      <c r="T2987" s="17" t="s">
        <v>438</v>
      </c>
      <c r="U2987">
        <v>0</v>
      </c>
      <c r="V2987">
        <v>0</v>
      </c>
      <c r="W2987" s="17" t="s">
        <v>6775</v>
      </c>
      <c r="X2987" s="17" t="s">
        <v>442</v>
      </c>
      <c r="Y2987">
        <v>0</v>
      </c>
      <c r="Z2987" s="17" t="s">
        <v>486</v>
      </c>
      <c r="AA2987" s="17" t="s">
        <v>443</v>
      </c>
      <c r="AB2987" s="17" t="s">
        <v>444</v>
      </c>
      <c r="AC2987">
        <v>0</v>
      </c>
      <c r="AD2987">
        <v>0</v>
      </c>
      <c r="AE2987">
        <v>0</v>
      </c>
      <c r="AF2987">
        <v>2022</v>
      </c>
      <c r="AG2987" s="1">
        <v>44562</v>
      </c>
      <c r="AH2987" s="1">
        <v>44773</v>
      </c>
      <c r="AI2987" s="1">
        <v>44785</v>
      </c>
      <c r="AJ2987" s="17" t="s">
        <v>34</v>
      </c>
      <c r="AK2987" s="17" t="s">
        <v>35</v>
      </c>
      <c r="AL2987" s="17" t="s">
        <v>10388</v>
      </c>
      <c r="AM2987" s="17">
        <f>MONTH(EMPENHO[[#This Row],[data_empenho]])</f>
        <v>4</v>
      </c>
    </row>
    <row r="2988" spans="1:39" x14ac:dyDescent="0.25">
      <c r="A2988">
        <v>8</v>
      </c>
      <c r="B2988">
        <v>801</v>
      </c>
      <c r="C2988">
        <v>10</v>
      </c>
      <c r="D2988">
        <v>305</v>
      </c>
      <c r="E2988">
        <v>7</v>
      </c>
      <c r="F2988">
        <v>0</v>
      </c>
      <c r="G2988">
        <v>2104</v>
      </c>
      <c r="H2988" s="17" t="s">
        <v>1176</v>
      </c>
      <c r="I2988">
        <v>40</v>
      </c>
      <c r="J2988">
        <v>0</v>
      </c>
      <c r="K2988" s="17" t="s">
        <v>6776</v>
      </c>
      <c r="L2988" s="1">
        <v>44677</v>
      </c>
      <c r="M2988">
        <v>659.77</v>
      </c>
      <c r="N2988" s="17" t="s">
        <v>437</v>
      </c>
      <c r="O2988">
        <v>213</v>
      </c>
      <c r="P2988" s="17" t="s">
        <v>438</v>
      </c>
      <c r="Q2988">
        <v>0</v>
      </c>
      <c r="R2988" s="17" t="s">
        <v>439</v>
      </c>
      <c r="S2988" s="17" t="s">
        <v>440</v>
      </c>
      <c r="T2988" s="17" t="s">
        <v>438</v>
      </c>
      <c r="U2988">
        <v>0</v>
      </c>
      <c r="V2988">
        <v>0</v>
      </c>
      <c r="W2988" s="17" t="s">
        <v>6777</v>
      </c>
      <c r="X2988" s="17" t="s">
        <v>442</v>
      </c>
      <c r="Y2988">
        <v>0</v>
      </c>
      <c r="Z2988" s="17" t="s">
        <v>486</v>
      </c>
      <c r="AA2988" s="17" t="s">
        <v>443</v>
      </c>
      <c r="AB2988" s="17" t="s">
        <v>444</v>
      </c>
      <c r="AC2988">
        <v>0</v>
      </c>
      <c r="AD2988">
        <v>0</v>
      </c>
      <c r="AE2988">
        <v>0</v>
      </c>
      <c r="AF2988">
        <v>2022</v>
      </c>
      <c r="AG2988" s="1">
        <v>44562</v>
      </c>
      <c r="AH2988" s="1">
        <v>44773</v>
      </c>
      <c r="AI2988" s="1">
        <v>44785</v>
      </c>
      <c r="AJ2988" s="17" t="s">
        <v>34</v>
      </c>
      <c r="AK2988" s="17" t="s">
        <v>35</v>
      </c>
      <c r="AL2988" s="17" t="s">
        <v>10388</v>
      </c>
      <c r="AM2988" s="17">
        <f>MONTH(EMPENHO[[#This Row],[data_empenho]])</f>
        <v>4</v>
      </c>
    </row>
    <row r="2989" spans="1:39" x14ac:dyDescent="0.25">
      <c r="A2989">
        <v>8</v>
      </c>
      <c r="B2989">
        <v>801</v>
      </c>
      <c r="C2989">
        <v>10</v>
      </c>
      <c r="D2989">
        <v>301</v>
      </c>
      <c r="E2989">
        <v>6</v>
      </c>
      <c r="F2989">
        <v>0</v>
      </c>
      <c r="G2989">
        <v>2105</v>
      </c>
      <c r="H2989" s="17" t="s">
        <v>1173</v>
      </c>
      <c r="I2989">
        <v>40</v>
      </c>
      <c r="J2989">
        <v>0</v>
      </c>
      <c r="K2989" s="17" t="s">
        <v>6778</v>
      </c>
      <c r="L2989" s="1">
        <v>44677</v>
      </c>
      <c r="M2989">
        <v>12291.23</v>
      </c>
      <c r="N2989" s="17" t="s">
        <v>437</v>
      </c>
      <c r="O2989">
        <v>213</v>
      </c>
      <c r="P2989" s="17" t="s">
        <v>438</v>
      </c>
      <c r="Q2989">
        <v>0</v>
      </c>
      <c r="R2989" s="17" t="s">
        <v>439</v>
      </c>
      <c r="S2989" s="17" t="s">
        <v>440</v>
      </c>
      <c r="T2989" s="17" t="s">
        <v>438</v>
      </c>
      <c r="U2989">
        <v>0</v>
      </c>
      <c r="V2989">
        <v>0</v>
      </c>
      <c r="W2989" s="17" t="s">
        <v>6779</v>
      </c>
      <c r="X2989" s="17" t="s">
        <v>442</v>
      </c>
      <c r="Y2989">
        <v>0</v>
      </c>
      <c r="Z2989" s="17" t="s">
        <v>486</v>
      </c>
      <c r="AA2989" s="17" t="s">
        <v>443</v>
      </c>
      <c r="AB2989" s="17" t="s">
        <v>444</v>
      </c>
      <c r="AC2989">
        <v>0</v>
      </c>
      <c r="AD2989">
        <v>0</v>
      </c>
      <c r="AE2989">
        <v>0</v>
      </c>
      <c r="AF2989">
        <v>2022</v>
      </c>
      <c r="AG2989" s="1">
        <v>44562</v>
      </c>
      <c r="AH2989" s="1">
        <v>44773</v>
      </c>
      <c r="AI2989" s="1">
        <v>44785</v>
      </c>
      <c r="AJ2989" s="17" t="s">
        <v>34</v>
      </c>
      <c r="AK2989" s="17" t="s">
        <v>35</v>
      </c>
      <c r="AL2989" s="17" t="s">
        <v>10388</v>
      </c>
      <c r="AM2989" s="17">
        <f>MONTH(EMPENHO[[#This Row],[data_empenho]])</f>
        <v>4</v>
      </c>
    </row>
    <row r="2990" spans="1:39" x14ac:dyDescent="0.25">
      <c r="A2990">
        <v>8</v>
      </c>
      <c r="B2990">
        <v>801</v>
      </c>
      <c r="C2990">
        <v>10</v>
      </c>
      <c r="D2990">
        <v>301</v>
      </c>
      <c r="E2990">
        <v>6</v>
      </c>
      <c r="F2990">
        <v>0</v>
      </c>
      <c r="G2990">
        <v>2105</v>
      </c>
      <c r="H2990" s="17" t="s">
        <v>1181</v>
      </c>
      <c r="I2990">
        <v>40</v>
      </c>
      <c r="J2990">
        <v>0</v>
      </c>
      <c r="K2990" s="17" t="s">
        <v>6780</v>
      </c>
      <c r="L2990" s="1">
        <v>44677</v>
      </c>
      <c r="M2990">
        <v>2220</v>
      </c>
      <c r="N2990" s="17" t="s">
        <v>437</v>
      </c>
      <c r="O2990">
        <v>213</v>
      </c>
      <c r="P2990" s="17" t="s">
        <v>438</v>
      </c>
      <c r="Q2990">
        <v>0</v>
      </c>
      <c r="R2990" s="17" t="s">
        <v>439</v>
      </c>
      <c r="S2990" s="17" t="s">
        <v>440</v>
      </c>
      <c r="T2990" s="17" t="s">
        <v>438</v>
      </c>
      <c r="U2990">
        <v>0</v>
      </c>
      <c r="V2990">
        <v>0</v>
      </c>
      <c r="W2990" s="17" t="s">
        <v>6781</v>
      </c>
      <c r="X2990" s="17" t="s">
        <v>442</v>
      </c>
      <c r="Y2990">
        <v>0</v>
      </c>
      <c r="Z2990" s="17" t="s">
        <v>486</v>
      </c>
      <c r="AA2990" s="17" t="s">
        <v>443</v>
      </c>
      <c r="AB2990" s="17" t="s">
        <v>444</v>
      </c>
      <c r="AC2990">
        <v>0</v>
      </c>
      <c r="AD2990">
        <v>0</v>
      </c>
      <c r="AE2990">
        <v>0</v>
      </c>
      <c r="AF2990">
        <v>2022</v>
      </c>
      <c r="AG2990" s="1">
        <v>44562</v>
      </c>
      <c r="AH2990" s="1">
        <v>44773</v>
      </c>
      <c r="AI2990" s="1">
        <v>44785</v>
      </c>
      <c r="AJ2990" s="17" t="s">
        <v>34</v>
      </c>
      <c r="AK2990" s="17" t="s">
        <v>35</v>
      </c>
      <c r="AL2990" s="17" t="s">
        <v>10388</v>
      </c>
      <c r="AM2990" s="17">
        <f>MONTH(EMPENHO[[#This Row],[data_empenho]])</f>
        <v>4</v>
      </c>
    </row>
    <row r="2991" spans="1:39" x14ac:dyDescent="0.25">
      <c r="A2991">
        <v>8</v>
      </c>
      <c r="B2991">
        <v>801</v>
      </c>
      <c r="C2991">
        <v>10</v>
      </c>
      <c r="D2991">
        <v>301</v>
      </c>
      <c r="E2991">
        <v>6</v>
      </c>
      <c r="F2991">
        <v>0</v>
      </c>
      <c r="G2991">
        <v>2105</v>
      </c>
      <c r="H2991" s="17" t="s">
        <v>1218</v>
      </c>
      <c r="I2991">
        <v>40</v>
      </c>
      <c r="J2991">
        <v>0</v>
      </c>
      <c r="K2991" s="17" t="s">
        <v>6782</v>
      </c>
      <c r="L2991" s="1">
        <v>44677</v>
      </c>
      <c r="M2991">
        <v>3369.02</v>
      </c>
      <c r="N2991" s="17" t="s">
        <v>437</v>
      </c>
      <c r="O2991">
        <v>213</v>
      </c>
      <c r="P2991" s="17" t="s">
        <v>438</v>
      </c>
      <c r="Q2991">
        <v>0</v>
      </c>
      <c r="R2991" s="17" t="s">
        <v>439</v>
      </c>
      <c r="S2991" s="17" t="s">
        <v>440</v>
      </c>
      <c r="T2991" s="17" t="s">
        <v>438</v>
      </c>
      <c r="U2991">
        <v>0</v>
      </c>
      <c r="V2991">
        <v>0</v>
      </c>
      <c r="W2991" s="17" t="s">
        <v>6783</v>
      </c>
      <c r="X2991" s="17" t="s">
        <v>442</v>
      </c>
      <c r="Y2991">
        <v>0</v>
      </c>
      <c r="Z2991" s="17" t="s">
        <v>486</v>
      </c>
      <c r="AA2991" s="17" t="s">
        <v>443</v>
      </c>
      <c r="AB2991" s="17" t="s">
        <v>444</v>
      </c>
      <c r="AC2991">
        <v>0</v>
      </c>
      <c r="AD2991">
        <v>0</v>
      </c>
      <c r="AE2991">
        <v>0</v>
      </c>
      <c r="AF2991">
        <v>2022</v>
      </c>
      <c r="AG2991" s="1">
        <v>44562</v>
      </c>
      <c r="AH2991" s="1">
        <v>44773</v>
      </c>
      <c r="AI2991" s="1">
        <v>44785</v>
      </c>
      <c r="AJ2991" s="17" t="s">
        <v>34</v>
      </c>
      <c r="AK2991" s="17" t="s">
        <v>35</v>
      </c>
      <c r="AL2991" s="17" t="s">
        <v>10388</v>
      </c>
      <c r="AM2991" s="17">
        <f>MONTH(EMPENHO[[#This Row],[data_empenho]])</f>
        <v>4</v>
      </c>
    </row>
    <row r="2992" spans="1:39" x14ac:dyDescent="0.25">
      <c r="A2992">
        <v>8</v>
      </c>
      <c r="B2992">
        <v>801</v>
      </c>
      <c r="C2992">
        <v>10</v>
      </c>
      <c r="D2992">
        <v>301</v>
      </c>
      <c r="E2992">
        <v>6</v>
      </c>
      <c r="F2992">
        <v>0</v>
      </c>
      <c r="G2992">
        <v>2105</v>
      </c>
      <c r="H2992" s="17" t="s">
        <v>1176</v>
      </c>
      <c r="I2992">
        <v>40</v>
      </c>
      <c r="J2992">
        <v>0</v>
      </c>
      <c r="K2992" s="17" t="s">
        <v>6784</v>
      </c>
      <c r="L2992" s="1">
        <v>44677</v>
      </c>
      <c r="M2992">
        <v>1831.54</v>
      </c>
      <c r="N2992" s="17" t="s">
        <v>437</v>
      </c>
      <c r="O2992">
        <v>213</v>
      </c>
      <c r="P2992" s="17" t="s">
        <v>438</v>
      </c>
      <c r="Q2992">
        <v>0</v>
      </c>
      <c r="R2992" s="17" t="s">
        <v>439</v>
      </c>
      <c r="S2992" s="17" t="s">
        <v>440</v>
      </c>
      <c r="T2992" s="17" t="s">
        <v>438</v>
      </c>
      <c r="U2992">
        <v>0</v>
      </c>
      <c r="V2992">
        <v>0</v>
      </c>
      <c r="W2992" s="17" t="s">
        <v>6785</v>
      </c>
      <c r="X2992" s="17" t="s">
        <v>442</v>
      </c>
      <c r="Y2992">
        <v>0</v>
      </c>
      <c r="Z2992" s="17" t="s">
        <v>486</v>
      </c>
      <c r="AA2992" s="17" t="s">
        <v>443</v>
      </c>
      <c r="AB2992" s="17" t="s">
        <v>444</v>
      </c>
      <c r="AC2992">
        <v>0</v>
      </c>
      <c r="AD2992">
        <v>0</v>
      </c>
      <c r="AE2992">
        <v>0</v>
      </c>
      <c r="AF2992">
        <v>2022</v>
      </c>
      <c r="AG2992" s="1">
        <v>44562</v>
      </c>
      <c r="AH2992" s="1">
        <v>44773</v>
      </c>
      <c r="AI2992" s="1">
        <v>44785</v>
      </c>
      <c r="AJ2992" s="17" t="s">
        <v>34</v>
      </c>
      <c r="AK2992" s="17" t="s">
        <v>35</v>
      </c>
      <c r="AL2992" s="17" t="s">
        <v>10388</v>
      </c>
      <c r="AM2992" s="17">
        <f>MONTH(EMPENHO[[#This Row],[data_empenho]])</f>
        <v>4</v>
      </c>
    </row>
    <row r="2993" spans="1:39" x14ac:dyDescent="0.25">
      <c r="A2993">
        <v>8</v>
      </c>
      <c r="B2993">
        <v>801</v>
      </c>
      <c r="C2993">
        <v>10</v>
      </c>
      <c r="D2993">
        <v>301</v>
      </c>
      <c r="E2993">
        <v>6</v>
      </c>
      <c r="F2993">
        <v>0</v>
      </c>
      <c r="G2993">
        <v>2105</v>
      </c>
      <c r="H2993" s="17" t="s">
        <v>1213</v>
      </c>
      <c r="I2993">
        <v>40</v>
      </c>
      <c r="J2993">
        <v>0</v>
      </c>
      <c r="K2993" s="17" t="s">
        <v>6786</v>
      </c>
      <c r="L2993" s="1">
        <v>44677</v>
      </c>
      <c r="M2993">
        <v>3134.64</v>
      </c>
      <c r="N2993" s="17" t="s">
        <v>437</v>
      </c>
      <c r="O2993">
        <v>213</v>
      </c>
      <c r="P2993" s="17" t="s">
        <v>438</v>
      </c>
      <c r="Q2993">
        <v>0</v>
      </c>
      <c r="R2993" s="17" t="s">
        <v>439</v>
      </c>
      <c r="S2993" s="17" t="s">
        <v>440</v>
      </c>
      <c r="T2993" s="17" t="s">
        <v>438</v>
      </c>
      <c r="U2993">
        <v>0</v>
      </c>
      <c r="V2993">
        <v>0</v>
      </c>
      <c r="W2993" s="17" t="s">
        <v>6787</v>
      </c>
      <c r="X2993" s="17" t="s">
        <v>442</v>
      </c>
      <c r="Y2993">
        <v>0</v>
      </c>
      <c r="Z2993" s="17" t="s">
        <v>486</v>
      </c>
      <c r="AA2993" s="17" t="s">
        <v>443</v>
      </c>
      <c r="AB2993" s="17" t="s">
        <v>444</v>
      </c>
      <c r="AC2993">
        <v>0</v>
      </c>
      <c r="AD2993">
        <v>0</v>
      </c>
      <c r="AE2993">
        <v>0</v>
      </c>
      <c r="AF2993">
        <v>2022</v>
      </c>
      <c r="AG2993" s="1">
        <v>44562</v>
      </c>
      <c r="AH2993" s="1">
        <v>44773</v>
      </c>
      <c r="AI2993" s="1">
        <v>44785</v>
      </c>
      <c r="AJ2993" s="17" t="s">
        <v>34</v>
      </c>
      <c r="AK2993" s="17" t="s">
        <v>35</v>
      </c>
      <c r="AL2993" s="17" t="s">
        <v>10388</v>
      </c>
      <c r="AM2993" s="17">
        <f>MONTH(EMPENHO[[#This Row],[data_empenho]])</f>
        <v>4</v>
      </c>
    </row>
    <row r="2994" spans="1:39" x14ac:dyDescent="0.25">
      <c r="A2994">
        <v>8</v>
      </c>
      <c r="B2994">
        <v>801</v>
      </c>
      <c r="C2994">
        <v>10</v>
      </c>
      <c r="D2994">
        <v>301</v>
      </c>
      <c r="E2994">
        <v>6</v>
      </c>
      <c r="F2994">
        <v>0</v>
      </c>
      <c r="G2994">
        <v>2089</v>
      </c>
      <c r="H2994" s="17" t="s">
        <v>1173</v>
      </c>
      <c r="I2994">
        <v>4160</v>
      </c>
      <c r="J2994">
        <v>0</v>
      </c>
      <c r="K2994" s="17" t="s">
        <v>6788</v>
      </c>
      <c r="L2994" s="1">
        <v>44677</v>
      </c>
      <c r="M2994">
        <v>3805.74</v>
      </c>
      <c r="N2994" s="17" t="s">
        <v>437</v>
      </c>
      <c r="O2994">
        <v>213</v>
      </c>
      <c r="P2994" s="17" t="s">
        <v>438</v>
      </c>
      <c r="Q2994">
        <v>0</v>
      </c>
      <c r="R2994" s="17" t="s">
        <v>439</v>
      </c>
      <c r="S2994" s="17" t="s">
        <v>440</v>
      </c>
      <c r="T2994" s="17" t="s">
        <v>438</v>
      </c>
      <c r="U2994">
        <v>0</v>
      </c>
      <c r="V2994">
        <v>0</v>
      </c>
      <c r="W2994" s="17" t="s">
        <v>6789</v>
      </c>
      <c r="X2994" s="17" t="s">
        <v>442</v>
      </c>
      <c r="Y2994">
        <v>0</v>
      </c>
      <c r="Z2994" s="17" t="s">
        <v>486</v>
      </c>
      <c r="AA2994" s="17" t="s">
        <v>443</v>
      </c>
      <c r="AB2994" s="17" t="s">
        <v>444</v>
      </c>
      <c r="AC2994">
        <v>0</v>
      </c>
      <c r="AD2994">
        <v>0</v>
      </c>
      <c r="AE2994">
        <v>0</v>
      </c>
      <c r="AF2994">
        <v>2022</v>
      </c>
      <c r="AG2994" s="1">
        <v>44562</v>
      </c>
      <c r="AH2994" s="1">
        <v>44773</v>
      </c>
      <c r="AI2994" s="1">
        <v>44785</v>
      </c>
      <c r="AJ2994" s="17" t="s">
        <v>34</v>
      </c>
      <c r="AK2994" s="17" t="s">
        <v>35</v>
      </c>
      <c r="AL2994" s="17" t="s">
        <v>10388</v>
      </c>
      <c r="AM2994" s="17">
        <f>MONTH(EMPENHO[[#This Row],[data_empenho]])</f>
        <v>4</v>
      </c>
    </row>
    <row r="2995" spans="1:39" x14ac:dyDescent="0.25">
      <c r="A2995">
        <v>8</v>
      </c>
      <c r="B2995">
        <v>801</v>
      </c>
      <c r="C2995">
        <v>10</v>
      </c>
      <c r="D2995">
        <v>301</v>
      </c>
      <c r="E2995">
        <v>6</v>
      </c>
      <c r="F2995">
        <v>0</v>
      </c>
      <c r="G2995">
        <v>2089</v>
      </c>
      <c r="H2995" s="17" t="s">
        <v>1184</v>
      </c>
      <c r="I2995">
        <v>4160</v>
      </c>
      <c r="J2995">
        <v>0</v>
      </c>
      <c r="K2995" s="17" t="s">
        <v>6790</v>
      </c>
      <c r="L2995" s="1">
        <v>44677</v>
      </c>
      <c r="M2995">
        <v>118.4</v>
      </c>
      <c r="N2995" s="17" t="s">
        <v>437</v>
      </c>
      <c r="O2995">
        <v>213</v>
      </c>
      <c r="P2995" s="17" t="s">
        <v>438</v>
      </c>
      <c r="Q2995">
        <v>0</v>
      </c>
      <c r="R2995" s="17" t="s">
        <v>439</v>
      </c>
      <c r="S2995" s="17" t="s">
        <v>440</v>
      </c>
      <c r="T2995" s="17" t="s">
        <v>438</v>
      </c>
      <c r="U2995">
        <v>0</v>
      </c>
      <c r="V2995">
        <v>0</v>
      </c>
      <c r="W2995" s="17" t="s">
        <v>6791</v>
      </c>
      <c r="X2995" s="17" t="s">
        <v>442</v>
      </c>
      <c r="Y2995">
        <v>0</v>
      </c>
      <c r="Z2995" s="17" t="s">
        <v>486</v>
      </c>
      <c r="AA2995" s="17" t="s">
        <v>443</v>
      </c>
      <c r="AB2995" s="17" t="s">
        <v>444</v>
      </c>
      <c r="AC2995">
        <v>0</v>
      </c>
      <c r="AD2995">
        <v>0</v>
      </c>
      <c r="AE2995">
        <v>0</v>
      </c>
      <c r="AF2995">
        <v>2022</v>
      </c>
      <c r="AG2995" s="1">
        <v>44562</v>
      </c>
      <c r="AH2995" s="1">
        <v>44773</v>
      </c>
      <c r="AI2995" s="1">
        <v>44785</v>
      </c>
      <c r="AJ2995" s="17" t="s">
        <v>34</v>
      </c>
      <c r="AK2995" s="17" t="s">
        <v>35</v>
      </c>
      <c r="AL2995" s="17" t="s">
        <v>10388</v>
      </c>
      <c r="AM2995" s="17">
        <f>MONTH(EMPENHO[[#This Row],[data_empenho]])</f>
        <v>4</v>
      </c>
    </row>
    <row r="2996" spans="1:39" x14ac:dyDescent="0.25">
      <c r="A2996">
        <v>8</v>
      </c>
      <c r="B2996">
        <v>801</v>
      </c>
      <c r="C2996">
        <v>10</v>
      </c>
      <c r="D2996">
        <v>301</v>
      </c>
      <c r="E2996">
        <v>6</v>
      </c>
      <c r="F2996">
        <v>0</v>
      </c>
      <c r="G2996">
        <v>2089</v>
      </c>
      <c r="H2996" s="17" t="s">
        <v>1176</v>
      </c>
      <c r="I2996">
        <v>40</v>
      </c>
      <c r="J2996">
        <v>0</v>
      </c>
      <c r="K2996" s="17" t="s">
        <v>6792</v>
      </c>
      <c r="L2996" s="1">
        <v>44677</v>
      </c>
      <c r="M2996">
        <v>380.57</v>
      </c>
      <c r="N2996" s="17" t="s">
        <v>437</v>
      </c>
      <c r="O2996">
        <v>213</v>
      </c>
      <c r="P2996" s="17" t="s">
        <v>438</v>
      </c>
      <c r="Q2996">
        <v>0</v>
      </c>
      <c r="R2996" s="17" t="s">
        <v>439</v>
      </c>
      <c r="S2996" s="17" t="s">
        <v>440</v>
      </c>
      <c r="T2996" s="17" t="s">
        <v>438</v>
      </c>
      <c r="U2996">
        <v>0</v>
      </c>
      <c r="V2996">
        <v>0</v>
      </c>
      <c r="W2996" s="17" t="s">
        <v>6793</v>
      </c>
      <c r="X2996" s="17" t="s">
        <v>442</v>
      </c>
      <c r="Y2996">
        <v>0</v>
      </c>
      <c r="Z2996" s="17" t="s">
        <v>486</v>
      </c>
      <c r="AA2996" s="17" t="s">
        <v>443</v>
      </c>
      <c r="AB2996" s="17" t="s">
        <v>444</v>
      </c>
      <c r="AC2996">
        <v>0</v>
      </c>
      <c r="AD2996">
        <v>0</v>
      </c>
      <c r="AE2996">
        <v>0</v>
      </c>
      <c r="AF2996">
        <v>2022</v>
      </c>
      <c r="AG2996" s="1">
        <v>44562</v>
      </c>
      <c r="AH2996" s="1">
        <v>44773</v>
      </c>
      <c r="AI2996" s="1">
        <v>44785</v>
      </c>
      <c r="AJ2996" s="17" t="s">
        <v>34</v>
      </c>
      <c r="AK2996" s="17" t="s">
        <v>35</v>
      </c>
      <c r="AL2996" s="17" t="s">
        <v>10388</v>
      </c>
      <c r="AM2996" s="17">
        <f>MONTH(EMPENHO[[#This Row],[data_empenho]])</f>
        <v>4</v>
      </c>
    </row>
    <row r="2997" spans="1:39" x14ac:dyDescent="0.25">
      <c r="A2997">
        <v>8</v>
      </c>
      <c r="B2997">
        <v>801</v>
      </c>
      <c r="C2997">
        <v>10</v>
      </c>
      <c r="D2997">
        <v>301</v>
      </c>
      <c r="E2997">
        <v>9</v>
      </c>
      <c r="F2997">
        <v>0</v>
      </c>
      <c r="G2997">
        <v>2109</v>
      </c>
      <c r="H2997" s="17" t="s">
        <v>1173</v>
      </c>
      <c r="I2997">
        <v>40</v>
      </c>
      <c r="J2997">
        <v>0</v>
      </c>
      <c r="K2997" s="17" t="s">
        <v>6794</v>
      </c>
      <c r="L2997" s="1">
        <v>44677</v>
      </c>
      <c r="M2997">
        <v>4372.4399999999996</v>
      </c>
      <c r="N2997" s="17" t="s">
        <v>437</v>
      </c>
      <c r="O2997">
        <v>213</v>
      </c>
      <c r="P2997" s="17" t="s">
        <v>438</v>
      </c>
      <c r="Q2997">
        <v>0</v>
      </c>
      <c r="R2997" s="17" t="s">
        <v>439</v>
      </c>
      <c r="S2997" s="17" t="s">
        <v>440</v>
      </c>
      <c r="T2997" s="17" t="s">
        <v>438</v>
      </c>
      <c r="U2997">
        <v>0</v>
      </c>
      <c r="V2997">
        <v>0</v>
      </c>
      <c r="W2997" s="17" t="s">
        <v>6795</v>
      </c>
      <c r="X2997" s="17" t="s">
        <v>442</v>
      </c>
      <c r="Y2997">
        <v>0</v>
      </c>
      <c r="Z2997" s="17" t="s">
        <v>486</v>
      </c>
      <c r="AA2997" s="17" t="s">
        <v>443</v>
      </c>
      <c r="AB2997" s="17" t="s">
        <v>444</v>
      </c>
      <c r="AC2997">
        <v>0</v>
      </c>
      <c r="AD2997">
        <v>0</v>
      </c>
      <c r="AE2997">
        <v>0</v>
      </c>
      <c r="AF2997">
        <v>2022</v>
      </c>
      <c r="AG2997" s="1">
        <v>44562</v>
      </c>
      <c r="AH2997" s="1">
        <v>44773</v>
      </c>
      <c r="AI2997" s="1">
        <v>44785</v>
      </c>
      <c r="AJ2997" s="17" t="s">
        <v>34</v>
      </c>
      <c r="AK2997" s="17" t="s">
        <v>35</v>
      </c>
      <c r="AL2997" s="17" t="s">
        <v>10388</v>
      </c>
      <c r="AM2997" s="17">
        <f>MONTH(EMPENHO[[#This Row],[data_empenho]])</f>
        <v>4</v>
      </c>
    </row>
    <row r="2998" spans="1:39" x14ac:dyDescent="0.25">
      <c r="A2998">
        <v>8</v>
      </c>
      <c r="B2998">
        <v>801</v>
      </c>
      <c r="C2998">
        <v>10</v>
      </c>
      <c r="D2998">
        <v>301</v>
      </c>
      <c r="E2998">
        <v>9</v>
      </c>
      <c r="F2998">
        <v>0</v>
      </c>
      <c r="G2998">
        <v>2109</v>
      </c>
      <c r="H2998" s="17" t="s">
        <v>1181</v>
      </c>
      <c r="I2998">
        <v>40</v>
      </c>
      <c r="J2998">
        <v>0</v>
      </c>
      <c r="K2998" s="17" t="s">
        <v>6796</v>
      </c>
      <c r="L2998" s="1">
        <v>44677</v>
      </c>
      <c r="M2998">
        <v>728.91</v>
      </c>
      <c r="N2998" s="17" t="s">
        <v>437</v>
      </c>
      <c r="O2998">
        <v>213</v>
      </c>
      <c r="P2998" s="17" t="s">
        <v>438</v>
      </c>
      <c r="Q2998">
        <v>0</v>
      </c>
      <c r="R2998" s="17" t="s">
        <v>439</v>
      </c>
      <c r="S2998" s="17" t="s">
        <v>440</v>
      </c>
      <c r="T2998" s="17" t="s">
        <v>438</v>
      </c>
      <c r="U2998">
        <v>0</v>
      </c>
      <c r="V2998">
        <v>0</v>
      </c>
      <c r="W2998" s="17" t="s">
        <v>6797</v>
      </c>
      <c r="X2998" s="17" t="s">
        <v>442</v>
      </c>
      <c r="Y2998">
        <v>0</v>
      </c>
      <c r="Z2998" s="17" t="s">
        <v>486</v>
      </c>
      <c r="AA2998" s="17" t="s">
        <v>443</v>
      </c>
      <c r="AB2998" s="17" t="s">
        <v>444</v>
      </c>
      <c r="AC2998">
        <v>0</v>
      </c>
      <c r="AD2998">
        <v>0</v>
      </c>
      <c r="AE2998">
        <v>0</v>
      </c>
      <c r="AF2998">
        <v>2022</v>
      </c>
      <c r="AG2998" s="1">
        <v>44562</v>
      </c>
      <c r="AH2998" s="1">
        <v>44773</v>
      </c>
      <c r="AI2998" s="1">
        <v>44785</v>
      </c>
      <c r="AJ2998" s="17" t="s">
        <v>34</v>
      </c>
      <c r="AK2998" s="17" t="s">
        <v>35</v>
      </c>
      <c r="AL2998" s="17" t="s">
        <v>10388</v>
      </c>
      <c r="AM2998" s="17">
        <f>MONTH(EMPENHO[[#This Row],[data_empenho]])</f>
        <v>4</v>
      </c>
    </row>
    <row r="2999" spans="1:39" x14ac:dyDescent="0.25">
      <c r="A2999">
        <v>8</v>
      </c>
      <c r="B2999">
        <v>801</v>
      </c>
      <c r="C2999">
        <v>10</v>
      </c>
      <c r="D2999">
        <v>301</v>
      </c>
      <c r="E2999">
        <v>9</v>
      </c>
      <c r="F2999">
        <v>0</v>
      </c>
      <c r="G2999">
        <v>2109</v>
      </c>
      <c r="H2999" s="17" t="s">
        <v>1176</v>
      </c>
      <c r="I2999">
        <v>40</v>
      </c>
      <c r="J2999">
        <v>0</v>
      </c>
      <c r="K2999" s="17" t="s">
        <v>6798</v>
      </c>
      <c r="L2999" s="1">
        <v>44677</v>
      </c>
      <c r="M2999">
        <v>524.69000000000005</v>
      </c>
      <c r="N2999" s="17" t="s">
        <v>437</v>
      </c>
      <c r="O2999">
        <v>213</v>
      </c>
      <c r="P2999" s="17" t="s">
        <v>438</v>
      </c>
      <c r="Q2999">
        <v>0</v>
      </c>
      <c r="R2999" s="17" t="s">
        <v>439</v>
      </c>
      <c r="S2999" s="17" t="s">
        <v>440</v>
      </c>
      <c r="T2999" s="17" t="s">
        <v>438</v>
      </c>
      <c r="U2999">
        <v>0</v>
      </c>
      <c r="V2999">
        <v>0</v>
      </c>
      <c r="W2999" s="17" t="s">
        <v>6799</v>
      </c>
      <c r="X2999" s="17" t="s">
        <v>442</v>
      </c>
      <c r="Y2999">
        <v>0</v>
      </c>
      <c r="Z2999" s="17" t="s">
        <v>486</v>
      </c>
      <c r="AA2999" s="17" t="s">
        <v>443</v>
      </c>
      <c r="AB2999" s="17" t="s">
        <v>444</v>
      </c>
      <c r="AC2999">
        <v>0</v>
      </c>
      <c r="AD2999">
        <v>0</v>
      </c>
      <c r="AE2999">
        <v>0</v>
      </c>
      <c r="AF2999">
        <v>2022</v>
      </c>
      <c r="AG2999" s="1">
        <v>44562</v>
      </c>
      <c r="AH2999" s="1">
        <v>44773</v>
      </c>
      <c r="AI2999" s="1">
        <v>44785</v>
      </c>
      <c r="AJ2999" s="17" t="s">
        <v>34</v>
      </c>
      <c r="AK2999" s="17" t="s">
        <v>35</v>
      </c>
      <c r="AL2999" s="17" t="s">
        <v>10388</v>
      </c>
      <c r="AM2999" s="17">
        <f>MONTH(EMPENHO[[#This Row],[data_empenho]])</f>
        <v>4</v>
      </c>
    </row>
    <row r="3000" spans="1:39" x14ac:dyDescent="0.25">
      <c r="A3000">
        <v>8</v>
      </c>
      <c r="B3000">
        <v>801</v>
      </c>
      <c r="C3000">
        <v>10</v>
      </c>
      <c r="D3000">
        <v>301</v>
      </c>
      <c r="E3000">
        <v>6</v>
      </c>
      <c r="F3000">
        <v>0</v>
      </c>
      <c r="G3000">
        <v>2090</v>
      </c>
      <c r="H3000" s="17" t="s">
        <v>1173</v>
      </c>
      <c r="I3000">
        <v>4500</v>
      </c>
      <c r="J3000">
        <v>0</v>
      </c>
      <c r="K3000" s="17" t="s">
        <v>6800</v>
      </c>
      <c r="L3000" s="1">
        <v>44677</v>
      </c>
      <c r="M3000">
        <v>7861.04</v>
      </c>
      <c r="N3000" s="17" t="s">
        <v>437</v>
      </c>
      <c r="O3000">
        <v>213</v>
      </c>
      <c r="P3000" s="17" t="s">
        <v>438</v>
      </c>
      <c r="Q3000">
        <v>0</v>
      </c>
      <c r="R3000" s="17" t="s">
        <v>439</v>
      </c>
      <c r="S3000" s="17" t="s">
        <v>440</v>
      </c>
      <c r="T3000" s="17" t="s">
        <v>438</v>
      </c>
      <c r="U3000">
        <v>0</v>
      </c>
      <c r="V3000">
        <v>0</v>
      </c>
      <c r="W3000" s="17" t="s">
        <v>6801</v>
      </c>
      <c r="X3000" s="17" t="s">
        <v>442</v>
      </c>
      <c r="Y3000">
        <v>0</v>
      </c>
      <c r="Z3000" s="17" t="s">
        <v>486</v>
      </c>
      <c r="AA3000" s="17" t="s">
        <v>443</v>
      </c>
      <c r="AB3000" s="17" t="s">
        <v>444</v>
      </c>
      <c r="AC3000">
        <v>0</v>
      </c>
      <c r="AD3000">
        <v>0</v>
      </c>
      <c r="AE3000">
        <v>0</v>
      </c>
      <c r="AF3000">
        <v>2022</v>
      </c>
      <c r="AG3000" s="1">
        <v>44562</v>
      </c>
      <c r="AH3000" s="1">
        <v>44773</v>
      </c>
      <c r="AI3000" s="1">
        <v>44785</v>
      </c>
      <c r="AJ3000" s="17" t="s">
        <v>34</v>
      </c>
      <c r="AK3000" s="17" t="s">
        <v>35</v>
      </c>
      <c r="AL3000" s="17" t="s">
        <v>10388</v>
      </c>
      <c r="AM3000" s="17">
        <f>MONTH(EMPENHO[[#This Row],[data_empenho]])</f>
        <v>4</v>
      </c>
    </row>
    <row r="3001" spans="1:39" x14ac:dyDescent="0.25">
      <c r="A3001">
        <v>8</v>
      </c>
      <c r="B3001">
        <v>801</v>
      </c>
      <c r="C3001">
        <v>10</v>
      </c>
      <c r="D3001">
        <v>301</v>
      </c>
      <c r="E3001">
        <v>6</v>
      </c>
      <c r="F3001">
        <v>0</v>
      </c>
      <c r="G3001">
        <v>2090</v>
      </c>
      <c r="H3001" s="17" t="s">
        <v>1145</v>
      </c>
      <c r="I3001">
        <v>4500</v>
      </c>
      <c r="J3001">
        <v>0</v>
      </c>
      <c r="K3001" s="17" t="s">
        <v>6802</v>
      </c>
      <c r="L3001" s="1">
        <v>44677</v>
      </c>
      <c r="M3001">
        <v>600</v>
      </c>
      <c r="N3001" s="17" t="s">
        <v>437</v>
      </c>
      <c r="O3001">
        <v>213</v>
      </c>
      <c r="P3001" s="17" t="s">
        <v>438</v>
      </c>
      <c r="Q3001">
        <v>0</v>
      </c>
      <c r="R3001" s="17" t="s">
        <v>439</v>
      </c>
      <c r="S3001" s="17" t="s">
        <v>440</v>
      </c>
      <c r="T3001" s="17" t="s">
        <v>438</v>
      </c>
      <c r="U3001">
        <v>0</v>
      </c>
      <c r="V3001">
        <v>0</v>
      </c>
      <c r="W3001" s="17" t="s">
        <v>6803</v>
      </c>
      <c r="X3001" s="17" t="s">
        <v>442</v>
      </c>
      <c r="Y3001">
        <v>0</v>
      </c>
      <c r="Z3001" s="17" t="s">
        <v>486</v>
      </c>
      <c r="AA3001" s="17" t="s">
        <v>443</v>
      </c>
      <c r="AB3001" s="17" t="s">
        <v>444</v>
      </c>
      <c r="AC3001">
        <v>0</v>
      </c>
      <c r="AD3001">
        <v>0</v>
      </c>
      <c r="AE3001">
        <v>0</v>
      </c>
      <c r="AF3001">
        <v>2022</v>
      </c>
      <c r="AG3001" s="1">
        <v>44562</v>
      </c>
      <c r="AH3001" s="1">
        <v>44773</v>
      </c>
      <c r="AI3001" s="1">
        <v>44785</v>
      </c>
      <c r="AJ3001" s="17" t="s">
        <v>34</v>
      </c>
      <c r="AK3001" s="17" t="s">
        <v>35</v>
      </c>
      <c r="AL3001" s="17" t="s">
        <v>10388</v>
      </c>
      <c r="AM3001" s="17">
        <f>MONTH(EMPENHO[[#This Row],[data_empenho]])</f>
        <v>4</v>
      </c>
    </row>
    <row r="3002" spans="1:39" x14ac:dyDescent="0.25">
      <c r="A3002">
        <v>8</v>
      </c>
      <c r="B3002">
        <v>801</v>
      </c>
      <c r="C3002">
        <v>10</v>
      </c>
      <c r="D3002">
        <v>301</v>
      </c>
      <c r="E3002">
        <v>6</v>
      </c>
      <c r="F3002">
        <v>0</v>
      </c>
      <c r="G3002">
        <v>2090</v>
      </c>
      <c r="H3002" s="17" t="s">
        <v>1181</v>
      </c>
      <c r="I3002">
        <v>4500</v>
      </c>
      <c r="J3002">
        <v>0</v>
      </c>
      <c r="K3002" s="17" t="s">
        <v>6804</v>
      </c>
      <c r="L3002" s="1">
        <v>44677</v>
      </c>
      <c r="M3002">
        <v>1299.78</v>
      </c>
      <c r="N3002" s="17" t="s">
        <v>437</v>
      </c>
      <c r="O3002">
        <v>213</v>
      </c>
      <c r="P3002" s="17" t="s">
        <v>438</v>
      </c>
      <c r="Q3002">
        <v>0</v>
      </c>
      <c r="R3002" s="17" t="s">
        <v>439</v>
      </c>
      <c r="S3002" s="17" t="s">
        <v>440</v>
      </c>
      <c r="T3002" s="17" t="s">
        <v>438</v>
      </c>
      <c r="U3002">
        <v>0</v>
      </c>
      <c r="V3002">
        <v>0</v>
      </c>
      <c r="W3002" s="17" t="s">
        <v>6805</v>
      </c>
      <c r="X3002" s="17" t="s">
        <v>442</v>
      </c>
      <c r="Y3002">
        <v>0</v>
      </c>
      <c r="Z3002" s="17" t="s">
        <v>486</v>
      </c>
      <c r="AA3002" s="17" t="s">
        <v>443</v>
      </c>
      <c r="AB3002" s="17" t="s">
        <v>444</v>
      </c>
      <c r="AC3002">
        <v>0</v>
      </c>
      <c r="AD3002">
        <v>0</v>
      </c>
      <c r="AE3002">
        <v>0</v>
      </c>
      <c r="AF3002">
        <v>2022</v>
      </c>
      <c r="AG3002" s="1">
        <v>44562</v>
      </c>
      <c r="AH3002" s="1">
        <v>44773</v>
      </c>
      <c r="AI3002" s="1">
        <v>44785</v>
      </c>
      <c r="AJ3002" s="17" t="s">
        <v>34</v>
      </c>
      <c r="AK3002" s="17" t="s">
        <v>35</v>
      </c>
      <c r="AL3002" s="17" t="s">
        <v>10388</v>
      </c>
      <c r="AM3002" s="17">
        <f>MONTH(EMPENHO[[#This Row],[data_empenho]])</f>
        <v>4</v>
      </c>
    </row>
    <row r="3003" spans="1:39" x14ac:dyDescent="0.25">
      <c r="A3003">
        <v>8</v>
      </c>
      <c r="B3003">
        <v>801</v>
      </c>
      <c r="C3003">
        <v>10</v>
      </c>
      <c r="D3003">
        <v>301</v>
      </c>
      <c r="E3003">
        <v>6</v>
      </c>
      <c r="F3003">
        <v>0</v>
      </c>
      <c r="G3003">
        <v>2090</v>
      </c>
      <c r="H3003" s="17" t="s">
        <v>1176</v>
      </c>
      <c r="I3003">
        <v>4500</v>
      </c>
      <c r="J3003">
        <v>0</v>
      </c>
      <c r="K3003" s="17" t="s">
        <v>6806</v>
      </c>
      <c r="L3003" s="1">
        <v>44677</v>
      </c>
      <c r="M3003">
        <v>707.49</v>
      </c>
      <c r="N3003" s="17" t="s">
        <v>437</v>
      </c>
      <c r="O3003">
        <v>213</v>
      </c>
      <c r="P3003" s="17" t="s">
        <v>438</v>
      </c>
      <c r="Q3003">
        <v>0</v>
      </c>
      <c r="R3003" s="17" t="s">
        <v>439</v>
      </c>
      <c r="S3003" s="17" t="s">
        <v>440</v>
      </c>
      <c r="T3003" s="17" t="s">
        <v>438</v>
      </c>
      <c r="U3003">
        <v>0</v>
      </c>
      <c r="V3003">
        <v>0</v>
      </c>
      <c r="W3003" s="17" t="s">
        <v>6807</v>
      </c>
      <c r="X3003" s="17" t="s">
        <v>442</v>
      </c>
      <c r="Y3003">
        <v>0</v>
      </c>
      <c r="Z3003" s="17" t="s">
        <v>486</v>
      </c>
      <c r="AA3003" s="17" t="s">
        <v>443</v>
      </c>
      <c r="AB3003" s="17" t="s">
        <v>444</v>
      </c>
      <c r="AC3003">
        <v>0</v>
      </c>
      <c r="AD3003">
        <v>0</v>
      </c>
      <c r="AE3003">
        <v>0</v>
      </c>
      <c r="AF3003">
        <v>2022</v>
      </c>
      <c r="AG3003" s="1">
        <v>44562</v>
      </c>
      <c r="AH3003" s="1">
        <v>44773</v>
      </c>
      <c r="AI3003" s="1">
        <v>44785</v>
      </c>
      <c r="AJ3003" s="17" t="s">
        <v>34</v>
      </c>
      <c r="AK3003" s="17" t="s">
        <v>35</v>
      </c>
      <c r="AL3003" s="17" t="s">
        <v>10388</v>
      </c>
      <c r="AM3003" s="17">
        <f>MONTH(EMPENHO[[#This Row],[data_empenho]])</f>
        <v>4</v>
      </c>
    </row>
    <row r="3004" spans="1:39" x14ac:dyDescent="0.25">
      <c r="A3004">
        <v>8</v>
      </c>
      <c r="B3004">
        <v>801</v>
      </c>
      <c r="C3004">
        <v>10</v>
      </c>
      <c r="D3004">
        <v>301</v>
      </c>
      <c r="E3004">
        <v>6</v>
      </c>
      <c r="F3004">
        <v>0</v>
      </c>
      <c r="G3004">
        <v>2092</v>
      </c>
      <c r="H3004" s="17" t="s">
        <v>1173</v>
      </c>
      <c r="I3004">
        <v>4011</v>
      </c>
      <c r="J3004">
        <v>0</v>
      </c>
      <c r="K3004" s="17" t="s">
        <v>6808</v>
      </c>
      <c r="L3004" s="1">
        <v>44677</v>
      </c>
      <c r="M3004">
        <v>15878.94</v>
      </c>
      <c r="N3004" s="17" t="s">
        <v>437</v>
      </c>
      <c r="O3004">
        <v>213</v>
      </c>
      <c r="P3004" s="17" t="s">
        <v>438</v>
      </c>
      <c r="Q3004">
        <v>0</v>
      </c>
      <c r="R3004" s="17" t="s">
        <v>439</v>
      </c>
      <c r="S3004" s="17" t="s">
        <v>440</v>
      </c>
      <c r="T3004" s="17" t="s">
        <v>438</v>
      </c>
      <c r="U3004">
        <v>0</v>
      </c>
      <c r="V3004">
        <v>0</v>
      </c>
      <c r="W3004" s="17" t="s">
        <v>6809</v>
      </c>
      <c r="X3004" s="17" t="s">
        <v>442</v>
      </c>
      <c r="Y3004">
        <v>0</v>
      </c>
      <c r="Z3004" s="17" t="s">
        <v>486</v>
      </c>
      <c r="AA3004" s="17" t="s">
        <v>443</v>
      </c>
      <c r="AB3004" s="17" t="s">
        <v>444</v>
      </c>
      <c r="AC3004">
        <v>0</v>
      </c>
      <c r="AD3004">
        <v>0</v>
      </c>
      <c r="AE3004">
        <v>0</v>
      </c>
      <c r="AF3004">
        <v>2022</v>
      </c>
      <c r="AG3004" s="1">
        <v>44562</v>
      </c>
      <c r="AH3004" s="1">
        <v>44773</v>
      </c>
      <c r="AI3004" s="1">
        <v>44785</v>
      </c>
      <c r="AJ3004" s="17" t="s">
        <v>34</v>
      </c>
      <c r="AK3004" s="17" t="s">
        <v>35</v>
      </c>
      <c r="AL3004" s="17" t="s">
        <v>10388</v>
      </c>
      <c r="AM3004" s="17">
        <f>MONTH(EMPENHO[[#This Row],[data_empenho]])</f>
        <v>4</v>
      </c>
    </row>
    <row r="3005" spans="1:39" x14ac:dyDescent="0.25">
      <c r="A3005">
        <v>8</v>
      </c>
      <c r="B3005">
        <v>801</v>
      </c>
      <c r="C3005">
        <v>10</v>
      </c>
      <c r="D3005">
        <v>301</v>
      </c>
      <c r="E3005">
        <v>6</v>
      </c>
      <c r="F3005">
        <v>0</v>
      </c>
      <c r="G3005">
        <v>2092</v>
      </c>
      <c r="H3005" s="17" t="s">
        <v>1173</v>
      </c>
      <c r="I3005">
        <v>4090</v>
      </c>
      <c r="J3005">
        <v>0</v>
      </c>
      <c r="K3005" s="17" t="s">
        <v>6810</v>
      </c>
      <c r="L3005" s="1">
        <v>44677</v>
      </c>
      <c r="M3005">
        <v>1449.24</v>
      </c>
      <c r="N3005" s="17" t="s">
        <v>437</v>
      </c>
      <c r="O3005">
        <v>213</v>
      </c>
      <c r="P3005" s="17" t="s">
        <v>438</v>
      </c>
      <c r="Q3005">
        <v>0</v>
      </c>
      <c r="R3005" s="17" t="s">
        <v>439</v>
      </c>
      <c r="S3005" s="17" t="s">
        <v>440</v>
      </c>
      <c r="T3005" s="17" t="s">
        <v>438</v>
      </c>
      <c r="U3005">
        <v>0</v>
      </c>
      <c r="V3005">
        <v>0</v>
      </c>
      <c r="W3005" s="17" t="s">
        <v>6809</v>
      </c>
      <c r="X3005" s="17" t="s">
        <v>442</v>
      </c>
      <c r="Y3005">
        <v>0</v>
      </c>
      <c r="Z3005" s="17" t="s">
        <v>486</v>
      </c>
      <c r="AA3005" s="17" t="s">
        <v>443</v>
      </c>
      <c r="AB3005" s="17" t="s">
        <v>444</v>
      </c>
      <c r="AC3005">
        <v>0</v>
      </c>
      <c r="AD3005">
        <v>0</v>
      </c>
      <c r="AE3005">
        <v>0</v>
      </c>
      <c r="AF3005">
        <v>2022</v>
      </c>
      <c r="AG3005" s="1">
        <v>44562</v>
      </c>
      <c r="AH3005" s="1">
        <v>44773</v>
      </c>
      <c r="AI3005" s="1">
        <v>44785</v>
      </c>
      <c r="AJ3005" s="17" t="s">
        <v>34</v>
      </c>
      <c r="AK3005" s="17" t="s">
        <v>35</v>
      </c>
      <c r="AL3005" s="17" t="s">
        <v>10388</v>
      </c>
      <c r="AM3005" s="17">
        <f>MONTH(EMPENHO[[#This Row],[data_empenho]])</f>
        <v>4</v>
      </c>
    </row>
    <row r="3006" spans="1:39" x14ac:dyDescent="0.25">
      <c r="A3006">
        <v>8</v>
      </c>
      <c r="B3006">
        <v>801</v>
      </c>
      <c r="C3006">
        <v>10</v>
      </c>
      <c r="D3006">
        <v>301</v>
      </c>
      <c r="E3006">
        <v>6</v>
      </c>
      <c r="F3006">
        <v>0</v>
      </c>
      <c r="G3006">
        <v>2092</v>
      </c>
      <c r="H3006" s="17" t="s">
        <v>1145</v>
      </c>
      <c r="I3006">
        <v>4090</v>
      </c>
      <c r="J3006">
        <v>0</v>
      </c>
      <c r="K3006" s="17" t="s">
        <v>6811</v>
      </c>
      <c r="L3006" s="1">
        <v>44677</v>
      </c>
      <c r="M3006">
        <v>1500</v>
      </c>
      <c r="N3006" s="17" t="s">
        <v>437</v>
      </c>
      <c r="O3006">
        <v>213</v>
      </c>
      <c r="P3006" s="17" t="s">
        <v>438</v>
      </c>
      <c r="Q3006">
        <v>0</v>
      </c>
      <c r="R3006" s="17" t="s">
        <v>439</v>
      </c>
      <c r="S3006" s="17" t="s">
        <v>440</v>
      </c>
      <c r="T3006" s="17" t="s">
        <v>438</v>
      </c>
      <c r="U3006">
        <v>0</v>
      </c>
      <c r="V3006">
        <v>0</v>
      </c>
      <c r="W3006" s="17" t="s">
        <v>6812</v>
      </c>
      <c r="X3006" s="17" t="s">
        <v>442</v>
      </c>
      <c r="Y3006">
        <v>0</v>
      </c>
      <c r="Z3006" s="17" t="s">
        <v>486</v>
      </c>
      <c r="AA3006" s="17" t="s">
        <v>443</v>
      </c>
      <c r="AB3006" s="17" t="s">
        <v>444</v>
      </c>
      <c r="AC3006">
        <v>0</v>
      </c>
      <c r="AD3006">
        <v>0</v>
      </c>
      <c r="AE3006">
        <v>0</v>
      </c>
      <c r="AF3006">
        <v>2022</v>
      </c>
      <c r="AG3006" s="1">
        <v>44562</v>
      </c>
      <c r="AH3006" s="1">
        <v>44773</v>
      </c>
      <c r="AI3006" s="1">
        <v>44785</v>
      </c>
      <c r="AJ3006" s="17" t="s">
        <v>34</v>
      </c>
      <c r="AK3006" s="17" t="s">
        <v>35</v>
      </c>
      <c r="AL3006" s="17" t="s">
        <v>10388</v>
      </c>
      <c r="AM3006" s="17">
        <f>MONTH(EMPENHO[[#This Row],[data_empenho]])</f>
        <v>4</v>
      </c>
    </row>
    <row r="3007" spans="1:39" x14ac:dyDescent="0.25">
      <c r="A3007">
        <v>8</v>
      </c>
      <c r="B3007">
        <v>801</v>
      </c>
      <c r="C3007">
        <v>10</v>
      </c>
      <c r="D3007">
        <v>301</v>
      </c>
      <c r="E3007">
        <v>6</v>
      </c>
      <c r="F3007">
        <v>0</v>
      </c>
      <c r="G3007">
        <v>2092</v>
      </c>
      <c r="H3007" s="17" t="s">
        <v>1181</v>
      </c>
      <c r="I3007">
        <v>4090</v>
      </c>
      <c r="J3007">
        <v>0</v>
      </c>
      <c r="K3007" s="17" t="s">
        <v>6813</v>
      </c>
      <c r="L3007" s="1">
        <v>44677</v>
      </c>
      <c r="M3007">
        <v>3058.32</v>
      </c>
      <c r="N3007" s="17" t="s">
        <v>437</v>
      </c>
      <c r="O3007">
        <v>213</v>
      </c>
      <c r="P3007" s="17" t="s">
        <v>438</v>
      </c>
      <c r="Q3007">
        <v>0</v>
      </c>
      <c r="R3007" s="17" t="s">
        <v>439</v>
      </c>
      <c r="S3007" s="17" t="s">
        <v>440</v>
      </c>
      <c r="T3007" s="17" t="s">
        <v>438</v>
      </c>
      <c r="U3007">
        <v>0</v>
      </c>
      <c r="V3007">
        <v>0</v>
      </c>
      <c r="W3007" s="17" t="s">
        <v>6814</v>
      </c>
      <c r="X3007" s="17" t="s">
        <v>442</v>
      </c>
      <c r="Y3007">
        <v>0</v>
      </c>
      <c r="Z3007" s="17" t="s">
        <v>486</v>
      </c>
      <c r="AA3007" s="17" t="s">
        <v>443</v>
      </c>
      <c r="AB3007" s="17" t="s">
        <v>444</v>
      </c>
      <c r="AC3007">
        <v>0</v>
      </c>
      <c r="AD3007">
        <v>0</v>
      </c>
      <c r="AE3007">
        <v>0</v>
      </c>
      <c r="AF3007">
        <v>2022</v>
      </c>
      <c r="AG3007" s="1">
        <v>44562</v>
      </c>
      <c r="AH3007" s="1">
        <v>44773</v>
      </c>
      <c r="AI3007" s="1">
        <v>44785</v>
      </c>
      <c r="AJ3007" s="17" t="s">
        <v>34</v>
      </c>
      <c r="AK3007" s="17" t="s">
        <v>35</v>
      </c>
      <c r="AL3007" s="17" t="s">
        <v>10388</v>
      </c>
      <c r="AM3007" s="17">
        <f>MONTH(EMPENHO[[#This Row],[data_empenho]])</f>
        <v>4</v>
      </c>
    </row>
    <row r="3008" spans="1:39" x14ac:dyDescent="0.25">
      <c r="A3008">
        <v>8</v>
      </c>
      <c r="B3008">
        <v>801</v>
      </c>
      <c r="C3008">
        <v>10</v>
      </c>
      <c r="D3008">
        <v>301</v>
      </c>
      <c r="E3008">
        <v>6</v>
      </c>
      <c r="F3008">
        <v>0</v>
      </c>
      <c r="G3008">
        <v>2092</v>
      </c>
      <c r="H3008" s="17" t="s">
        <v>1176</v>
      </c>
      <c r="I3008">
        <v>4090</v>
      </c>
      <c r="J3008">
        <v>0</v>
      </c>
      <c r="K3008" s="17" t="s">
        <v>6815</v>
      </c>
      <c r="L3008" s="1">
        <v>44677</v>
      </c>
      <c r="M3008">
        <v>2300.59</v>
      </c>
      <c r="N3008" s="17" t="s">
        <v>437</v>
      </c>
      <c r="O3008">
        <v>213</v>
      </c>
      <c r="P3008" s="17" t="s">
        <v>438</v>
      </c>
      <c r="Q3008">
        <v>0</v>
      </c>
      <c r="R3008" s="17" t="s">
        <v>439</v>
      </c>
      <c r="S3008" s="17" t="s">
        <v>440</v>
      </c>
      <c r="T3008" s="17" t="s">
        <v>438</v>
      </c>
      <c r="U3008">
        <v>0</v>
      </c>
      <c r="V3008">
        <v>0</v>
      </c>
      <c r="W3008" s="17" t="s">
        <v>6816</v>
      </c>
      <c r="X3008" s="17" t="s">
        <v>442</v>
      </c>
      <c r="Y3008">
        <v>0</v>
      </c>
      <c r="Z3008" s="17" t="s">
        <v>486</v>
      </c>
      <c r="AA3008" s="17" t="s">
        <v>443</v>
      </c>
      <c r="AB3008" s="17" t="s">
        <v>444</v>
      </c>
      <c r="AC3008">
        <v>0</v>
      </c>
      <c r="AD3008">
        <v>0</v>
      </c>
      <c r="AE3008">
        <v>0</v>
      </c>
      <c r="AF3008">
        <v>2022</v>
      </c>
      <c r="AG3008" s="1">
        <v>44562</v>
      </c>
      <c r="AH3008" s="1">
        <v>44773</v>
      </c>
      <c r="AI3008" s="1">
        <v>44785</v>
      </c>
      <c r="AJ3008" s="17" t="s">
        <v>34</v>
      </c>
      <c r="AK3008" s="17" t="s">
        <v>35</v>
      </c>
      <c r="AL3008" s="17" t="s">
        <v>10388</v>
      </c>
      <c r="AM3008" s="17">
        <f>MONTH(EMPENHO[[#This Row],[data_empenho]])</f>
        <v>4</v>
      </c>
    </row>
    <row r="3009" spans="1:39" x14ac:dyDescent="0.25">
      <c r="A3009">
        <v>8</v>
      </c>
      <c r="B3009">
        <v>801</v>
      </c>
      <c r="C3009">
        <v>10</v>
      </c>
      <c r="D3009">
        <v>305</v>
      </c>
      <c r="E3009">
        <v>7</v>
      </c>
      <c r="F3009">
        <v>0</v>
      </c>
      <c r="G3009">
        <v>2104</v>
      </c>
      <c r="H3009" s="17" t="s">
        <v>1173</v>
      </c>
      <c r="I3009">
        <v>4502</v>
      </c>
      <c r="J3009">
        <v>0</v>
      </c>
      <c r="K3009" s="17" t="s">
        <v>6817</v>
      </c>
      <c r="L3009" s="1">
        <v>44677</v>
      </c>
      <c r="M3009">
        <v>5650</v>
      </c>
      <c r="N3009" s="17" t="s">
        <v>437</v>
      </c>
      <c r="O3009">
        <v>213</v>
      </c>
      <c r="P3009" s="17" t="s">
        <v>438</v>
      </c>
      <c r="Q3009">
        <v>0</v>
      </c>
      <c r="R3009" s="17" t="s">
        <v>439</v>
      </c>
      <c r="S3009" s="17" t="s">
        <v>440</v>
      </c>
      <c r="T3009" s="17" t="s">
        <v>438</v>
      </c>
      <c r="U3009">
        <v>0</v>
      </c>
      <c r="V3009">
        <v>0</v>
      </c>
      <c r="W3009" s="17" t="s">
        <v>6818</v>
      </c>
      <c r="X3009" s="17" t="s">
        <v>442</v>
      </c>
      <c r="Y3009">
        <v>0</v>
      </c>
      <c r="Z3009" s="17" t="s">
        <v>486</v>
      </c>
      <c r="AA3009" s="17" t="s">
        <v>443</v>
      </c>
      <c r="AB3009" s="17" t="s">
        <v>444</v>
      </c>
      <c r="AC3009">
        <v>0</v>
      </c>
      <c r="AD3009">
        <v>0</v>
      </c>
      <c r="AE3009">
        <v>0</v>
      </c>
      <c r="AF3009">
        <v>2022</v>
      </c>
      <c r="AG3009" s="1">
        <v>44562</v>
      </c>
      <c r="AH3009" s="1">
        <v>44773</v>
      </c>
      <c r="AI3009" s="1">
        <v>44785</v>
      </c>
      <c r="AJ3009" s="17" t="s">
        <v>34</v>
      </c>
      <c r="AK3009" s="17" t="s">
        <v>35</v>
      </c>
      <c r="AL3009" s="17" t="s">
        <v>10388</v>
      </c>
      <c r="AM3009" s="17">
        <f>MONTH(EMPENHO[[#This Row],[data_empenho]])</f>
        <v>4</v>
      </c>
    </row>
    <row r="3010" spans="1:39" x14ac:dyDescent="0.25">
      <c r="A3010">
        <v>8</v>
      </c>
      <c r="B3010">
        <v>801</v>
      </c>
      <c r="C3010">
        <v>10</v>
      </c>
      <c r="D3010">
        <v>301</v>
      </c>
      <c r="E3010">
        <v>6</v>
      </c>
      <c r="F3010">
        <v>0</v>
      </c>
      <c r="G3010">
        <v>2090</v>
      </c>
      <c r="H3010" s="17" t="s">
        <v>1145</v>
      </c>
      <c r="I3010">
        <v>4500</v>
      </c>
      <c r="J3010">
        <v>0</v>
      </c>
      <c r="K3010" s="17" t="s">
        <v>6819</v>
      </c>
      <c r="L3010" s="1">
        <v>44677</v>
      </c>
      <c r="M3010">
        <v>600</v>
      </c>
      <c r="N3010" s="17" t="s">
        <v>437</v>
      </c>
      <c r="O3010">
        <v>213</v>
      </c>
      <c r="P3010" s="17" t="s">
        <v>438</v>
      </c>
      <c r="Q3010">
        <v>0</v>
      </c>
      <c r="R3010" s="17" t="s">
        <v>439</v>
      </c>
      <c r="S3010" s="17" t="s">
        <v>440</v>
      </c>
      <c r="T3010" s="17" t="s">
        <v>438</v>
      </c>
      <c r="U3010">
        <v>0</v>
      </c>
      <c r="V3010">
        <v>0</v>
      </c>
      <c r="W3010" s="17" t="s">
        <v>6820</v>
      </c>
      <c r="X3010" s="17" t="s">
        <v>442</v>
      </c>
      <c r="Y3010">
        <v>0</v>
      </c>
      <c r="Z3010" s="17" t="s">
        <v>486</v>
      </c>
      <c r="AA3010" s="17" t="s">
        <v>443</v>
      </c>
      <c r="AB3010" s="17" t="s">
        <v>444</v>
      </c>
      <c r="AC3010">
        <v>0</v>
      </c>
      <c r="AD3010">
        <v>0</v>
      </c>
      <c r="AE3010">
        <v>0</v>
      </c>
      <c r="AF3010">
        <v>2022</v>
      </c>
      <c r="AG3010" s="1">
        <v>44562</v>
      </c>
      <c r="AH3010" s="1">
        <v>44773</v>
      </c>
      <c r="AI3010" s="1">
        <v>44785</v>
      </c>
      <c r="AJ3010" s="17" t="s">
        <v>34</v>
      </c>
      <c r="AK3010" s="17" t="s">
        <v>35</v>
      </c>
      <c r="AL3010" s="17" t="s">
        <v>10388</v>
      </c>
      <c r="AM3010" s="17">
        <f>MONTH(EMPENHO[[#This Row],[data_empenho]])</f>
        <v>4</v>
      </c>
    </row>
    <row r="3011" spans="1:39" x14ac:dyDescent="0.25">
      <c r="A3011">
        <v>8</v>
      </c>
      <c r="B3011">
        <v>801</v>
      </c>
      <c r="C3011">
        <v>10</v>
      </c>
      <c r="D3011">
        <v>301</v>
      </c>
      <c r="E3011">
        <v>6</v>
      </c>
      <c r="F3011">
        <v>0</v>
      </c>
      <c r="G3011">
        <v>2092</v>
      </c>
      <c r="H3011" s="17" t="s">
        <v>1181</v>
      </c>
      <c r="I3011">
        <v>4090</v>
      </c>
      <c r="J3011">
        <v>0</v>
      </c>
      <c r="K3011" s="17" t="s">
        <v>6821</v>
      </c>
      <c r="L3011" s="1">
        <v>44677</v>
      </c>
      <c r="M3011">
        <v>1299.78</v>
      </c>
      <c r="N3011" s="17" t="s">
        <v>437</v>
      </c>
      <c r="O3011">
        <v>213</v>
      </c>
      <c r="P3011" s="17" t="s">
        <v>438</v>
      </c>
      <c r="Q3011">
        <v>0</v>
      </c>
      <c r="R3011" s="17" t="s">
        <v>439</v>
      </c>
      <c r="S3011" s="17" t="s">
        <v>440</v>
      </c>
      <c r="T3011" s="17" t="s">
        <v>438</v>
      </c>
      <c r="U3011">
        <v>0</v>
      </c>
      <c r="V3011">
        <v>0</v>
      </c>
      <c r="W3011" s="17" t="s">
        <v>6822</v>
      </c>
      <c r="X3011" s="17" t="s">
        <v>442</v>
      </c>
      <c r="Y3011">
        <v>0</v>
      </c>
      <c r="Z3011" s="17" t="s">
        <v>486</v>
      </c>
      <c r="AA3011" s="17" t="s">
        <v>443</v>
      </c>
      <c r="AB3011" s="17" t="s">
        <v>444</v>
      </c>
      <c r="AC3011">
        <v>0</v>
      </c>
      <c r="AD3011">
        <v>0</v>
      </c>
      <c r="AE3011">
        <v>0</v>
      </c>
      <c r="AF3011">
        <v>2022</v>
      </c>
      <c r="AG3011" s="1">
        <v>44562</v>
      </c>
      <c r="AH3011" s="1">
        <v>44773</v>
      </c>
      <c r="AI3011" s="1">
        <v>44785</v>
      </c>
      <c r="AJ3011" s="17" t="s">
        <v>34</v>
      </c>
      <c r="AK3011" s="17" t="s">
        <v>35</v>
      </c>
      <c r="AL3011" s="17" t="s">
        <v>10388</v>
      </c>
      <c r="AM3011" s="17">
        <f>MONTH(EMPENHO[[#This Row],[data_empenho]])</f>
        <v>4</v>
      </c>
    </row>
    <row r="3012" spans="1:39" x14ac:dyDescent="0.25">
      <c r="A3012">
        <v>8</v>
      </c>
      <c r="B3012">
        <v>801</v>
      </c>
      <c r="C3012">
        <v>10</v>
      </c>
      <c r="D3012">
        <v>301</v>
      </c>
      <c r="E3012">
        <v>6</v>
      </c>
      <c r="F3012">
        <v>0</v>
      </c>
      <c r="G3012">
        <v>2092</v>
      </c>
      <c r="H3012" s="17" t="s">
        <v>1176</v>
      </c>
      <c r="I3012">
        <v>4090</v>
      </c>
      <c r="J3012">
        <v>0</v>
      </c>
      <c r="K3012" s="17" t="s">
        <v>6823</v>
      </c>
      <c r="L3012" s="1">
        <v>44677</v>
      </c>
      <c r="M3012">
        <v>129.97999999999999</v>
      </c>
      <c r="N3012" s="17" t="s">
        <v>437</v>
      </c>
      <c r="O3012">
        <v>213</v>
      </c>
      <c r="P3012" s="17" t="s">
        <v>438</v>
      </c>
      <c r="Q3012">
        <v>0</v>
      </c>
      <c r="R3012" s="17" t="s">
        <v>439</v>
      </c>
      <c r="S3012" s="17" t="s">
        <v>440</v>
      </c>
      <c r="T3012" s="17" t="s">
        <v>438</v>
      </c>
      <c r="U3012">
        <v>0</v>
      </c>
      <c r="V3012">
        <v>0</v>
      </c>
      <c r="W3012" s="17" t="s">
        <v>6824</v>
      </c>
      <c r="X3012" s="17" t="s">
        <v>442</v>
      </c>
      <c r="Y3012">
        <v>0</v>
      </c>
      <c r="Z3012" s="17" t="s">
        <v>486</v>
      </c>
      <c r="AA3012" s="17" t="s">
        <v>443</v>
      </c>
      <c r="AB3012" s="17" t="s">
        <v>444</v>
      </c>
      <c r="AC3012">
        <v>0</v>
      </c>
      <c r="AD3012">
        <v>0</v>
      </c>
      <c r="AE3012">
        <v>0</v>
      </c>
      <c r="AF3012">
        <v>2022</v>
      </c>
      <c r="AG3012" s="1">
        <v>44562</v>
      </c>
      <c r="AH3012" s="1">
        <v>44773</v>
      </c>
      <c r="AI3012" s="1">
        <v>44785</v>
      </c>
      <c r="AJ3012" s="17" t="s">
        <v>34</v>
      </c>
      <c r="AK3012" s="17" t="s">
        <v>35</v>
      </c>
      <c r="AL3012" s="17" t="s">
        <v>10388</v>
      </c>
      <c r="AM3012" s="17">
        <f>MONTH(EMPENHO[[#This Row],[data_empenho]])</f>
        <v>4</v>
      </c>
    </row>
    <row r="3013" spans="1:39" x14ac:dyDescent="0.25">
      <c r="A3013">
        <v>8</v>
      </c>
      <c r="B3013">
        <v>801</v>
      </c>
      <c r="C3013">
        <v>10</v>
      </c>
      <c r="D3013">
        <v>301</v>
      </c>
      <c r="E3013">
        <v>6</v>
      </c>
      <c r="F3013">
        <v>0</v>
      </c>
      <c r="G3013">
        <v>2092</v>
      </c>
      <c r="H3013" s="17" t="s">
        <v>1173</v>
      </c>
      <c r="I3013">
        <v>40</v>
      </c>
      <c r="J3013">
        <v>0</v>
      </c>
      <c r="K3013" s="17" t="s">
        <v>6825</v>
      </c>
      <c r="L3013" s="1">
        <v>44677</v>
      </c>
      <c r="M3013">
        <v>16189.81</v>
      </c>
      <c r="N3013" s="17" t="s">
        <v>437</v>
      </c>
      <c r="O3013">
        <v>213</v>
      </c>
      <c r="P3013" s="17" t="s">
        <v>438</v>
      </c>
      <c r="Q3013">
        <v>0</v>
      </c>
      <c r="R3013" s="17" t="s">
        <v>439</v>
      </c>
      <c r="S3013" s="17" t="s">
        <v>440</v>
      </c>
      <c r="T3013" s="17" t="s">
        <v>438</v>
      </c>
      <c r="U3013">
        <v>0</v>
      </c>
      <c r="V3013">
        <v>0</v>
      </c>
      <c r="W3013" s="17" t="s">
        <v>6826</v>
      </c>
      <c r="X3013" s="17" t="s">
        <v>442</v>
      </c>
      <c r="Y3013">
        <v>0</v>
      </c>
      <c r="Z3013" s="17" t="s">
        <v>486</v>
      </c>
      <c r="AA3013" s="17" t="s">
        <v>443</v>
      </c>
      <c r="AB3013" s="17" t="s">
        <v>444</v>
      </c>
      <c r="AC3013">
        <v>0</v>
      </c>
      <c r="AD3013">
        <v>0</v>
      </c>
      <c r="AE3013">
        <v>0</v>
      </c>
      <c r="AF3013">
        <v>2022</v>
      </c>
      <c r="AG3013" s="1">
        <v>44562</v>
      </c>
      <c r="AH3013" s="1">
        <v>44773</v>
      </c>
      <c r="AI3013" s="1">
        <v>44785</v>
      </c>
      <c r="AJ3013" s="17" t="s">
        <v>34</v>
      </c>
      <c r="AK3013" s="17" t="s">
        <v>35</v>
      </c>
      <c r="AL3013" s="17" t="s">
        <v>10388</v>
      </c>
      <c r="AM3013" s="17">
        <f>MONTH(EMPENHO[[#This Row],[data_empenho]])</f>
        <v>4</v>
      </c>
    </row>
    <row r="3014" spans="1:39" x14ac:dyDescent="0.25">
      <c r="A3014">
        <v>8</v>
      </c>
      <c r="B3014">
        <v>801</v>
      </c>
      <c r="C3014">
        <v>10</v>
      </c>
      <c r="D3014">
        <v>301</v>
      </c>
      <c r="E3014">
        <v>6</v>
      </c>
      <c r="F3014">
        <v>0</v>
      </c>
      <c r="G3014">
        <v>2092</v>
      </c>
      <c r="H3014" s="17" t="s">
        <v>1145</v>
      </c>
      <c r="I3014">
        <v>40</v>
      </c>
      <c r="J3014">
        <v>0</v>
      </c>
      <c r="K3014" s="17" t="s">
        <v>6827</v>
      </c>
      <c r="L3014" s="1">
        <v>44677</v>
      </c>
      <c r="M3014">
        <v>1400</v>
      </c>
      <c r="N3014" s="17" t="s">
        <v>437</v>
      </c>
      <c r="O3014">
        <v>213</v>
      </c>
      <c r="P3014" s="17" t="s">
        <v>438</v>
      </c>
      <c r="Q3014">
        <v>0</v>
      </c>
      <c r="R3014" s="17" t="s">
        <v>439</v>
      </c>
      <c r="S3014" s="17" t="s">
        <v>440</v>
      </c>
      <c r="T3014" s="17" t="s">
        <v>438</v>
      </c>
      <c r="U3014">
        <v>0</v>
      </c>
      <c r="V3014">
        <v>0</v>
      </c>
      <c r="W3014" s="17" t="s">
        <v>6828</v>
      </c>
      <c r="X3014" s="17" t="s">
        <v>442</v>
      </c>
      <c r="Y3014">
        <v>0</v>
      </c>
      <c r="Z3014" s="17" t="s">
        <v>486</v>
      </c>
      <c r="AA3014" s="17" t="s">
        <v>443</v>
      </c>
      <c r="AB3014" s="17" t="s">
        <v>444</v>
      </c>
      <c r="AC3014">
        <v>0</v>
      </c>
      <c r="AD3014">
        <v>0</v>
      </c>
      <c r="AE3014">
        <v>0</v>
      </c>
      <c r="AF3014">
        <v>2022</v>
      </c>
      <c r="AG3014" s="1">
        <v>44562</v>
      </c>
      <c r="AH3014" s="1">
        <v>44773</v>
      </c>
      <c r="AI3014" s="1">
        <v>44785</v>
      </c>
      <c r="AJ3014" s="17" t="s">
        <v>34</v>
      </c>
      <c r="AK3014" s="17" t="s">
        <v>35</v>
      </c>
      <c r="AL3014" s="17" t="s">
        <v>10388</v>
      </c>
      <c r="AM3014" s="17">
        <f>MONTH(EMPENHO[[#This Row],[data_empenho]])</f>
        <v>4</v>
      </c>
    </row>
    <row r="3015" spans="1:39" x14ac:dyDescent="0.25">
      <c r="A3015">
        <v>8</v>
      </c>
      <c r="B3015">
        <v>801</v>
      </c>
      <c r="C3015">
        <v>10</v>
      </c>
      <c r="D3015">
        <v>301</v>
      </c>
      <c r="E3015">
        <v>6</v>
      </c>
      <c r="F3015">
        <v>0</v>
      </c>
      <c r="G3015">
        <v>2092</v>
      </c>
      <c r="H3015" s="17" t="s">
        <v>1181</v>
      </c>
      <c r="I3015">
        <v>40</v>
      </c>
      <c r="J3015">
        <v>0</v>
      </c>
      <c r="K3015" s="17" t="s">
        <v>6829</v>
      </c>
      <c r="L3015" s="1">
        <v>44677</v>
      </c>
      <c r="M3015">
        <v>2651.56</v>
      </c>
      <c r="N3015" s="17" t="s">
        <v>437</v>
      </c>
      <c r="O3015">
        <v>213</v>
      </c>
      <c r="P3015" s="17" t="s">
        <v>438</v>
      </c>
      <c r="Q3015">
        <v>0</v>
      </c>
      <c r="R3015" s="17" t="s">
        <v>439</v>
      </c>
      <c r="S3015" s="17" t="s">
        <v>440</v>
      </c>
      <c r="T3015" s="17" t="s">
        <v>438</v>
      </c>
      <c r="U3015">
        <v>0</v>
      </c>
      <c r="V3015">
        <v>0</v>
      </c>
      <c r="W3015" s="17" t="s">
        <v>6830</v>
      </c>
      <c r="X3015" s="17" t="s">
        <v>442</v>
      </c>
      <c r="Y3015">
        <v>0</v>
      </c>
      <c r="Z3015" s="17" t="s">
        <v>486</v>
      </c>
      <c r="AA3015" s="17" t="s">
        <v>443</v>
      </c>
      <c r="AB3015" s="17" t="s">
        <v>444</v>
      </c>
      <c r="AC3015">
        <v>0</v>
      </c>
      <c r="AD3015">
        <v>0</v>
      </c>
      <c r="AE3015">
        <v>0</v>
      </c>
      <c r="AF3015">
        <v>2022</v>
      </c>
      <c r="AG3015" s="1">
        <v>44562</v>
      </c>
      <c r="AH3015" s="1">
        <v>44773</v>
      </c>
      <c r="AI3015" s="1">
        <v>44785</v>
      </c>
      <c r="AJ3015" s="17" t="s">
        <v>34</v>
      </c>
      <c r="AK3015" s="17" t="s">
        <v>35</v>
      </c>
      <c r="AL3015" s="17" t="s">
        <v>10388</v>
      </c>
      <c r="AM3015" s="17">
        <f>MONTH(EMPENHO[[#This Row],[data_empenho]])</f>
        <v>4</v>
      </c>
    </row>
    <row r="3016" spans="1:39" x14ac:dyDescent="0.25">
      <c r="A3016">
        <v>8</v>
      </c>
      <c r="B3016">
        <v>801</v>
      </c>
      <c r="C3016">
        <v>10</v>
      </c>
      <c r="D3016">
        <v>301</v>
      </c>
      <c r="E3016">
        <v>6</v>
      </c>
      <c r="F3016">
        <v>0</v>
      </c>
      <c r="G3016">
        <v>2092</v>
      </c>
      <c r="H3016" s="17" t="s">
        <v>1176</v>
      </c>
      <c r="I3016">
        <v>40</v>
      </c>
      <c r="J3016">
        <v>0</v>
      </c>
      <c r="K3016" s="17" t="s">
        <v>6831</v>
      </c>
      <c r="L3016" s="1">
        <v>44677</v>
      </c>
      <c r="M3016">
        <v>2967.96</v>
      </c>
      <c r="N3016" s="17" t="s">
        <v>437</v>
      </c>
      <c r="O3016">
        <v>213</v>
      </c>
      <c r="P3016" s="17" t="s">
        <v>438</v>
      </c>
      <c r="Q3016">
        <v>0</v>
      </c>
      <c r="R3016" s="17" t="s">
        <v>439</v>
      </c>
      <c r="S3016" s="17" t="s">
        <v>440</v>
      </c>
      <c r="T3016" s="17" t="s">
        <v>438</v>
      </c>
      <c r="U3016">
        <v>0</v>
      </c>
      <c r="V3016">
        <v>0</v>
      </c>
      <c r="W3016" s="17" t="s">
        <v>6832</v>
      </c>
      <c r="X3016" s="17" t="s">
        <v>442</v>
      </c>
      <c r="Y3016">
        <v>0</v>
      </c>
      <c r="Z3016" s="17" t="s">
        <v>486</v>
      </c>
      <c r="AA3016" s="17" t="s">
        <v>443</v>
      </c>
      <c r="AB3016" s="17" t="s">
        <v>444</v>
      </c>
      <c r="AC3016">
        <v>0</v>
      </c>
      <c r="AD3016">
        <v>0</v>
      </c>
      <c r="AE3016">
        <v>0</v>
      </c>
      <c r="AF3016">
        <v>2022</v>
      </c>
      <c r="AG3016" s="1">
        <v>44562</v>
      </c>
      <c r="AH3016" s="1">
        <v>44773</v>
      </c>
      <c r="AI3016" s="1">
        <v>44785</v>
      </c>
      <c r="AJ3016" s="17" t="s">
        <v>34</v>
      </c>
      <c r="AK3016" s="17" t="s">
        <v>35</v>
      </c>
      <c r="AL3016" s="17" t="s">
        <v>10388</v>
      </c>
      <c r="AM3016" s="17">
        <f>MONTH(EMPENHO[[#This Row],[data_empenho]])</f>
        <v>4</v>
      </c>
    </row>
    <row r="3017" spans="1:39" x14ac:dyDescent="0.25">
      <c r="A3017">
        <v>8</v>
      </c>
      <c r="B3017">
        <v>801</v>
      </c>
      <c r="C3017">
        <v>10</v>
      </c>
      <c r="D3017">
        <v>301</v>
      </c>
      <c r="E3017">
        <v>6</v>
      </c>
      <c r="F3017">
        <v>0</v>
      </c>
      <c r="G3017">
        <v>2092</v>
      </c>
      <c r="H3017" s="17" t="s">
        <v>1372</v>
      </c>
      <c r="I3017">
        <v>40</v>
      </c>
      <c r="J3017">
        <v>0</v>
      </c>
      <c r="K3017" s="17" t="s">
        <v>6833</v>
      </c>
      <c r="L3017" s="1">
        <v>44677</v>
      </c>
      <c r="M3017">
        <v>3559.66</v>
      </c>
      <c r="N3017" s="17" t="s">
        <v>437</v>
      </c>
      <c r="O3017">
        <v>213</v>
      </c>
      <c r="P3017" s="17" t="s">
        <v>438</v>
      </c>
      <c r="Q3017">
        <v>0</v>
      </c>
      <c r="R3017" s="17" t="s">
        <v>439</v>
      </c>
      <c r="S3017" s="17" t="s">
        <v>440</v>
      </c>
      <c r="T3017" s="17" t="s">
        <v>438</v>
      </c>
      <c r="U3017">
        <v>0</v>
      </c>
      <c r="V3017">
        <v>0</v>
      </c>
      <c r="W3017" s="17" t="s">
        <v>6834</v>
      </c>
      <c r="X3017" s="17" t="s">
        <v>442</v>
      </c>
      <c r="Y3017">
        <v>0</v>
      </c>
      <c r="Z3017" s="17" t="s">
        <v>486</v>
      </c>
      <c r="AA3017" s="17" t="s">
        <v>443</v>
      </c>
      <c r="AB3017" s="17" t="s">
        <v>444</v>
      </c>
      <c r="AC3017">
        <v>0</v>
      </c>
      <c r="AD3017">
        <v>0</v>
      </c>
      <c r="AE3017">
        <v>0</v>
      </c>
      <c r="AF3017">
        <v>2022</v>
      </c>
      <c r="AG3017" s="1">
        <v>44562</v>
      </c>
      <c r="AH3017" s="1">
        <v>44773</v>
      </c>
      <c r="AI3017" s="1">
        <v>44785</v>
      </c>
      <c r="AJ3017" s="17" t="s">
        <v>34</v>
      </c>
      <c r="AK3017" s="17" t="s">
        <v>35</v>
      </c>
      <c r="AL3017" s="17" t="s">
        <v>10388</v>
      </c>
      <c r="AM3017" s="17">
        <f>MONTH(EMPENHO[[#This Row],[data_empenho]])</f>
        <v>4</v>
      </c>
    </row>
    <row r="3018" spans="1:39" x14ac:dyDescent="0.25">
      <c r="A3018">
        <v>8</v>
      </c>
      <c r="B3018">
        <v>801</v>
      </c>
      <c r="C3018">
        <v>10</v>
      </c>
      <c r="D3018">
        <v>301</v>
      </c>
      <c r="E3018">
        <v>6</v>
      </c>
      <c r="F3018">
        <v>0</v>
      </c>
      <c r="G3018">
        <v>2091</v>
      </c>
      <c r="H3018" s="17" t="s">
        <v>1173</v>
      </c>
      <c r="I3018">
        <v>40</v>
      </c>
      <c r="J3018">
        <v>0</v>
      </c>
      <c r="K3018" s="17" t="s">
        <v>6835</v>
      </c>
      <c r="L3018" s="1">
        <v>44677</v>
      </c>
      <c r="M3018">
        <v>21942.17</v>
      </c>
      <c r="N3018" s="17" t="s">
        <v>437</v>
      </c>
      <c r="O3018">
        <v>213</v>
      </c>
      <c r="P3018" s="17" t="s">
        <v>438</v>
      </c>
      <c r="Q3018">
        <v>0</v>
      </c>
      <c r="R3018" s="17" t="s">
        <v>439</v>
      </c>
      <c r="S3018" s="17" t="s">
        <v>440</v>
      </c>
      <c r="T3018" s="17" t="s">
        <v>438</v>
      </c>
      <c r="U3018">
        <v>0</v>
      </c>
      <c r="V3018">
        <v>0</v>
      </c>
      <c r="W3018" s="17" t="s">
        <v>6836</v>
      </c>
      <c r="X3018" s="17" t="s">
        <v>442</v>
      </c>
      <c r="Y3018">
        <v>0</v>
      </c>
      <c r="Z3018" s="17" t="s">
        <v>486</v>
      </c>
      <c r="AA3018" s="17" t="s">
        <v>443</v>
      </c>
      <c r="AB3018" s="17" t="s">
        <v>444</v>
      </c>
      <c r="AC3018">
        <v>0</v>
      </c>
      <c r="AD3018">
        <v>0</v>
      </c>
      <c r="AE3018">
        <v>0</v>
      </c>
      <c r="AF3018">
        <v>2022</v>
      </c>
      <c r="AG3018" s="1">
        <v>44562</v>
      </c>
      <c r="AH3018" s="1">
        <v>44773</v>
      </c>
      <c r="AI3018" s="1">
        <v>44785</v>
      </c>
      <c r="AJ3018" s="17" t="s">
        <v>34</v>
      </c>
      <c r="AK3018" s="17" t="s">
        <v>35</v>
      </c>
      <c r="AL3018" s="17" t="s">
        <v>10388</v>
      </c>
      <c r="AM3018" s="17">
        <f>MONTH(EMPENHO[[#This Row],[data_empenho]])</f>
        <v>4</v>
      </c>
    </row>
    <row r="3019" spans="1:39" x14ac:dyDescent="0.25">
      <c r="A3019">
        <v>8</v>
      </c>
      <c r="B3019">
        <v>801</v>
      </c>
      <c r="C3019">
        <v>10</v>
      </c>
      <c r="D3019">
        <v>301</v>
      </c>
      <c r="E3019">
        <v>6</v>
      </c>
      <c r="F3019">
        <v>0</v>
      </c>
      <c r="G3019">
        <v>2091</v>
      </c>
      <c r="H3019" s="17" t="s">
        <v>1181</v>
      </c>
      <c r="I3019">
        <v>40</v>
      </c>
      <c r="J3019">
        <v>0</v>
      </c>
      <c r="K3019" s="17" t="s">
        <v>6837</v>
      </c>
      <c r="L3019" s="1">
        <v>44677</v>
      </c>
      <c r="M3019">
        <v>3681.14</v>
      </c>
      <c r="N3019" s="17" t="s">
        <v>437</v>
      </c>
      <c r="O3019">
        <v>213</v>
      </c>
      <c r="P3019" s="17" t="s">
        <v>438</v>
      </c>
      <c r="Q3019">
        <v>0</v>
      </c>
      <c r="R3019" s="17" t="s">
        <v>439</v>
      </c>
      <c r="S3019" s="17" t="s">
        <v>440</v>
      </c>
      <c r="T3019" s="17" t="s">
        <v>438</v>
      </c>
      <c r="U3019">
        <v>0</v>
      </c>
      <c r="V3019">
        <v>0</v>
      </c>
      <c r="W3019" s="17" t="s">
        <v>6838</v>
      </c>
      <c r="X3019" s="17" t="s">
        <v>442</v>
      </c>
      <c r="Y3019">
        <v>0</v>
      </c>
      <c r="Z3019" s="17" t="s">
        <v>486</v>
      </c>
      <c r="AA3019" s="17" t="s">
        <v>443</v>
      </c>
      <c r="AB3019" s="17" t="s">
        <v>444</v>
      </c>
      <c r="AC3019">
        <v>0</v>
      </c>
      <c r="AD3019">
        <v>0</v>
      </c>
      <c r="AE3019">
        <v>0</v>
      </c>
      <c r="AF3019">
        <v>2022</v>
      </c>
      <c r="AG3019" s="1">
        <v>44562</v>
      </c>
      <c r="AH3019" s="1">
        <v>44773</v>
      </c>
      <c r="AI3019" s="1">
        <v>44785</v>
      </c>
      <c r="AJ3019" s="17" t="s">
        <v>34</v>
      </c>
      <c r="AK3019" s="17" t="s">
        <v>35</v>
      </c>
      <c r="AL3019" s="17" t="s">
        <v>10388</v>
      </c>
      <c r="AM3019" s="17">
        <f>MONTH(EMPENHO[[#This Row],[data_empenho]])</f>
        <v>4</v>
      </c>
    </row>
    <row r="3020" spans="1:39" x14ac:dyDescent="0.25">
      <c r="A3020">
        <v>8</v>
      </c>
      <c r="B3020">
        <v>801</v>
      </c>
      <c r="C3020">
        <v>10</v>
      </c>
      <c r="D3020">
        <v>301</v>
      </c>
      <c r="E3020">
        <v>6</v>
      </c>
      <c r="F3020">
        <v>0</v>
      </c>
      <c r="G3020">
        <v>2091</v>
      </c>
      <c r="H3020" s="17" t="s">
        <v>1428</v>
      </c>
      <c r="I3020">
        <v>40</v>
      </c>
      <c r="J3020">
        <v>0</v>
      </c>
      <c r="K3020" s="17" t="s">
        <v>6839</v>
      </c>
      <c r="L3020" s="1">
        <v>44677</v>
      </c>
      <c r="M3020">
        <v>4208.63</v>
      </c>
      <c r="N3020" s="17" t="s">
        <v>437</v>
      </c>
      <c r="O3020">
        <v>213</v>
      </c>
      <c r="P3020" s="17" t="s">
        <v>438</v>
      </c>
      <c r="Q3020">
        <v>0</v>
      </c>
      <c r="R3020" s="17" t="s">
        <v>439</v>
      </c>
      <c r="S3020" s="17" t="s">
        <v>440</v>
      </c>
      <c r="T3020" s="17" t="s">
        <v>438</v>
      </c>
      <c r="U3020">
        <v>0</v>
      </c>
      <c r="V3020">
        <v>0</v>
      </c>
      <c r="W3020" s="17" t="s">
        <v>6840</v>
      </c>
      <c r="X3020" s="17" t="s">
        <v>442</v>
      </c>
      <c r="Y3020">
        <v>0</v>
      </c>
      <c r="Z3020" s="17" t="s">
        <v>486</v>
      </c>
      <c r="AA3020" s="17" t="s">
        <v>443</v>
      </c>
      <c r="AB3020" s="17" t="s">
        <v>444</v>
      </c>
      <c r="AC3020">
        <v>0</v>
      </c>
      <c r="AD3020">
        <v>0</v>
      </c>
      <c r="AE3020">
        <v>0</v>
      </c>
      <c r="AF3020">
        <v>2022</v>
      </c>
      <c r="AG3020" s="1">
        <v>44562</v>
      </c>
      <c r="AH3020" s="1">
        <v>44773</v>
      </c>
      <c r="AI3020" s="1">
        <v>44785</v>
      </c>
      <c r="AJ3020" s="17" t="s">
        <v>34</v>
      </c>
      <c r="AK3020" s="17" t="s">
        <v>35</v>
      </c>
      <c r="AL3020" s="17" t="s">
        <v>10388</v>
      </c>
      <c r="AM3020" s="17">
        <f>MONTH(EMPENHO[[#This Row],[data_empenho]])</f>
        <v>4</v>
      </c>
    </row>
    <row r="3021" spans="1:39" x14ac:dyDescent="0.25">
      <c r="A3021">
        <v>8</v>
      </c>
      <c r="B3021">
        <v>801</v>
      </c>
      <c r="C3021">
        <v>10</v>
      </c>
      <c r="D3021">
        <v>301</v>
      </c>
      <c r="E3021">
        <v>6</v>
      </c>
      <c r="F3021">
        <v>0</v>
      </c>
      <c r="G3021">
        <v>2091</v>
      </c>
      <c r="H3021" s="17" t="s">
        <v>5230</v>
      </c>
      <c r="I3021">
        <v>40</v>
      </c>
      <c r="J3021">
        <v>0</v>
      </c>
      <c r="K3021" s="17" t="s">
        <v>6841</v>
      </c>
      <c r="L3021" s="1">
        <v>44677</v>
      </c>
      <c r="M3021">
        <v>842.86</v>
      </c>
      <c r="N3021" s="17" t="s">
        <v>437</v>
      </c>
      <c r="O3021">
        <v>213</v>
      </c>
      <c r="P3021" s="17" t="s">
        <v>438</v>
      </c>
      <c r="Q3021">
        <v>0</v>
      </c>
      <c r="R3021" s="17" t="s">
        <v>439</v>
      </c>
      <c r="S3021" s="17" t="s">
        <v>440</v>
      </c>
      <c r="T3021" s="17" t="s">
        <v>438</v>
      </c>
      <c r="U3021">
        <v>0</v>
      </c>
      <c r="V3021">
        <v>0</v>
      </c>
      <c r="W3021" s="17" t="s">
        <v>6842</v>
      </c>
      <c r="X3021" s="17" t="s">
        <v>442</v>
      </c>
      <c r="Y3021">
        <v>0</v>
      </c>
      <c r="Z3021" s="17" t="s">
        <v>486</v>
      </c>
      <c r="AA3021" s="17" t="s">
        <v>443</v>
      </c>
      <c r="AB3021" s="17" t="s">
        <v>444</v>
      </c>
      <c r="AC3021">
        <v>0</v>
      </c>
      <c r="AD3021">
        <v>0</v>
      </c>
      <c r="AE3021">
        <v>0</v>
      </c>
      <c r="AF3021">
        <v>2022</v>
      </c>
      <c r="AG3021" s="1">
        <v>44562</v>
      </c>
      <c r="AH3021" s="1">
        <v>44773</v>
      </c>
      <c r="AI3021" s="1">
        <v>44785</v>
      </c>
      <c r="AJ3021" s="17" t="s">
        <v>34</v>
      </c>
      <c r="AK3021" s="17" t="s">
        <v>35</v>
      </c>
      <c r="AL3021" s="17" t="s">
        <v>10388</v>
      </c>
      <c r="AM3021" s="17">
        <f>MONTH(EMPENHO[[#This Row],[data_empenho]])</f>
        <v>4</v>
      </c>
    </row>
    <row r="3022" spans="1:39" x14ac:dyDescent="0.25">
      <c r="A3022">
        <v>8</v>
      </c>
      <c r="B3022">
        <v>801</v>
      </c>
      <c r="C3022">
        <v>10</v>
      </c>
      <c r="D3022">
        <v>301</v>
      </c>
      <c r="E3022">
        <v>6</v>
      </c>
      <c r="F3022">
        <v>0</v>
      </c>
      <c r="G3022">
        <v>2091</v>
      </c>
      <c r="H3022" s="17" t="s">
        <v>1176</v>
      </c>
      <c r="I3022">
        <v>40</v>
      </c>
      <c r="J3022">
        <v>0</v>
      </c>
      <c r="K3022" s="17" t="s">
        <v>6843</v>
      </c>
      <c r="L3022" s="1">
        <v>44677</v>
      </c>
      <c r="M3022">
        <v>2895.04</v>
      </c>
      <c r="N3022" s="17" t="s">
        <v>437</v>
      </c>
      <c r="O3022">
        <v>213</v>
      </c>
      <c r="P3022" s="17" t="s">
        <v>438</v>
      </c>
      <c r="Q3022">
        <v>0</v>
      </c>
      <c r="R3022" s="17" t="s">
        <v>439</v>
      </c>
      <c r="S3022" s="17" t="s">
        <v>440</v>
      </c>
      <c r="T3022" s="17" t="s">
        <v>438</v>
      </c>
      <c r="U3022">
        <v>0</v>
      </c>
      <c r="V3022">
        <v>0</v>
      </c>
      <c r="W3022" s="17" t="s">
        <v>6844</v>
      </c>
      <c r="X3022" s="17" t="s">
        <v>442</v>
      </c>
      <c r="Y3022">
        <v>0</v>
      </c>
      <c r="Z3022" s="17" t="s">
        <v>486</v>
      </c>
      <c r="AA3022" s="17" t="s">
        <v>443</v>
      </c>
      <c r="AB3022" s="17" t="s">
        <v>444</v>
      </c>
      <c r="AC3022">
        <v>0</v>
      </c>
      <c r="AD3022">
        <v>0</v>
      </c>
      <c r="AE3022">
        <v>0</v>
      </c>
      <c r="AF3022">
        <v>2022</v>
      </c>
      <c r="AG3022" s="1">
        <v>44562</v>
      </c>
      <c r="AH3022" s="1">
        <v>44773</v>
      </c>
      <c r="AI3022" s="1">
        <v>44785</v>
      </c>
      <c r="AJ3022" s="17" t="s">
        <v>34</v>
      </c>
      <c r="AK3022" s="17" t="s">
        <v>35</v>
      </c>
      <c r="AL3022" s="17" t="s">
        <v>10388</v>
      </c>
      <c r="AM3022" s="17">
        <f>MONTH(EMPENHO[[#This Row],[data_empenho]])</f>
        <v>4</v>
      </c>
    </row>
    <row r="3023" spans="1:39" x14ac:dyDescent="0.25">
      <c r="A3023">
        <v>8</v>
      </c>
      <c r="B3023">
        <v>801</v>
      </c>
      <c r="C3023">
        <v>10</v>
      </c>
      <c r="D3023">
        <v>301</v>
      </c>
      <c r="E3023">
        <v>6</v>
      </c>
      <c r="F3023">
        <v>0</v>
      </c>
      <c r="G3023">
        <v>2091</v>
      </c>
      <c r="H3023" s="17" t="s">
        <v>5159</v>
      </c>
      <c r="I3023">
        <v>40</v>
      </c>
      <c r="J3023">
        <v>0</v>
      </c>
      <c r="K3023" s="17" t="s">
        <v>6845</v>
      </c>
      <c r="L3023" s="1">
        <v>44677</v>
      </c>
      <c r="M3023">
        <v>1502.02</v>
      </c>
      <c r="N3023" s="17" t="s">
        <v>437</v>
      </c>
      <c r="O3023">
        <v>213</v>
      </c>
      <c r="P3023" s="17" t="s">
        <v>438</v>
      </c>
      <c r="Q3023">
        <v>0</v>
      </c>
      <c r="R3023" s="17" t="s">
        <v>439</v>
      </c>
      <c r="S3023" s="17" t="s">
        <v>440</v>
      </c>
      <c r="T3023" s="17" t="s">
        <v>438</v>
      </c>
      <c r="U3023">
        <v>0</v>
      </c>
      <c r="V3023">
        <v>0</v>
      </c>
      <c r="W3023" s="17" t="s">
        <v>6846</v>
      </c>
      <c r="X3023" s="17" t="s">
        <v>442</v>
      </c>
      <c r="Y3023">
        <v>0</v>
      </c>
      <c r="Z3023" s="17" t="s">
        <v>486</v>
      </c>
      <c r="AA3023" s="17" t="s">
        <v>443</v>
      </c>
      <c r="AB3023" s="17" t="s">
        <v>444</v>
      </c>
      <c r="AC3023">
        <v>0</v>
      </c>
      <c r="AD3023">
        <v>0</v>
      </c>
      <c r="AE3023">
        <v>0</v>
      </c>
      <c r="AF3023">
        <v>2022</v>
      </c>
      <c r="AG3023" s="1">
        <v>44562</v>
      </c>
      <c r="AH3023" s="1">
        <v>44773</v>
      </c>
      <c r="AI3023" s="1">
        <v>44785</v>
      </c>
      <c r="AJ3023" s="17" t="s">
        <v>34</v>
      </c>
      <c r="AK3023" s="17" t="s">
        <v>35</v>
      </c>
      <c r="AL3023" s="17" t="s">
        <v>10388</v>
      </c>
      <c r="AM3023" s="17">
        <f>MONTH(EMPENHO[[#This Row],[data_empenho]])</f>
        <v>4</v>
      </c>
    </row>
    <row r="3024" spans="1:39" x14ac:dyDescent="0.25">
      <c r="A3024">
        <v>8</v>
      </c>
      <c r="B3024">
        <v>801</v>
      </c>
      <c r="C3024">
        <v>10</v>
      </c>
      <c r="D3024">
        <v>301</v>
      </c>
      <c r="E3024">
        <v>6</v>
      </c>
      <c r="F3024">
        <v>0</v>
      </c>
      <c r="G3024">
        <v>2092</v>
      </c>
      <c r="H3024" s="17" t="s">
        <v>1568</v>
      </c>
      <c r="I3024">
        <v>40</v>
      </c>
      <c r="J3024">
        <v>0</v>
      </c>
      <c r="K3024" s="17" t="s">
        <v>6847</v>
      </c>
      <c r="L3024" s="1">
        <v>44677</v>
      </c>
      <c r="M3024">
        <v>1123.81</v>
      </c>
      <c r="N3024" s="17" t="s">
        <v>437</v>
      </c>
      <c r="O3024">
        <v>213</v>
      </c>
      <c r="P3024" s="17" t="s">
        <v>438</v>
      </c>
      <c r="Q3024">
        <v>0</v>
      </c>
      <c r="R3024" s="17" t="s">
        <v>439</v>
      </c>
      <c r="S3024" s="17" t="s">
        <v>440</v>
      </c>
      <c r="T3024" s="17" t="s">
        <v>438</v>
      </c>
      <c r="U3024">
        <v>0</v>
      </c>
      <c r="V3024">
        <v>0</v>
      </c>
      <c r="W3024" s="17" t="s">
        <v>6848</v>
      </c>
      <c r="X3024" s="17" t="s">
        <v>442</v>
      </c>
      <c r="Y3024">
        <v>0</v>
      </c>
      <c r="Z3024" s="17" t="s">
        <v>486</v>
      </c>
      <c r="AA3024" s="17" t="s">
        <v>443</v>
      </c>
      <c r="AB3024" s="17" t="s">
        <v>444</v>
      </c>
      <c r="AC3024">
        <v>0</v>
      </c>
      <c r="AD3024">
        <v>0</v>
      </c>
      <c r="AE3024">
        <v>0</v>
      </c>
      <c r="AF3024">
        <v>2022</v>
      </c>
      <c r="AG3024" s="1">
        <v>44562</v>
      </c>
      <c r="AH3024" s="1">
        <v>44773</v>
      </c>
      <c r="AI3024" s="1">
        <v>44785</v>
      </c>
      <c r="AJ3024" s="17" t="s">
        <v>34</v>
      </c>
      <c r="AK3024" s="17" t="s">
        <v>35</v>
      </c>
      <c r="AL3024" s="17" t="s">
        <v>10388</v>
      </c>
      <c r="AM3024" s="17">
        <f>MONTH(EMPENHO[[#This Row],[data_empenho]])</f>
        <v>4</v>
      </c>
    </row>
    <row r="3025" spans="1:39" x14ac:dyDescent="0.25">
      <c r="A3025">
        <v>8</v>
      </c>
      <c r="B3025">
        <v>801</v>
      </c>
      <c r="C3025">
        <v>10</v>
      </c>
      <c r="D3025">
        <v>301</v>
      </c>
      <c r="E3025">
        <v>6</v>
      </c>
      <c r="F3025">
        <v>0</v>
      </c>
      <c r="G3025">
        <v>2092</v>
      </c>
      <c r="H3025" s="17" t="s">
        <v>1568</v>
      </c>
      <c r="I3025">
        <v>40</v>
      </c>
      <c r="J3025">
        <v>0</v>
      </c>
      <c r="K3025" s="17" t="s">
        <v>6849</v>
      </c>
      <c r="L3025" s="1">
        <v>44677</v>
      </c>
      <c r="M3025">
        <v>3371.43</v>
      </c>
      <c r="N3025" s="17" t="s">
        <v>437</v>
      </c>
      <c r="O3025">
        <v>213</v>
      </c>
      <c r="P3025" s="17" t="s">
        <v>438</v>
      </c>
      <c r="Q3025">
        <v>0</v>
      </c>
      <c r="R3025" s="17" t="s">
        <v>439</v>
      </c>
      <c r="S3025" s="17" t="s">
        <v>440</v>
      </c>
      <c r="T3025" s="17" t="s">
        <v>438</v>
      </c>
      <c r="U3025">
        <v>0</v>
      </c>
      <c r="V3025">
        <v>0</v>
      </c>
      <c r="W3025" s="17" t="s">
        <v>6850</v>
      </c>
      <c r="X3025" s="17" t="s">
        <v>442</v>
      </c>
      <c r="Y3025">
        <v>0</v>
      </c>
      <c r="Z3025" s="17" t="s">
        <v>486</v>
      </c>
      <c r="AA3025" s="17" t="s">
        <v>443</v>
      </c>
      <c r="AB3025" s="17" t="s">
        <v>444</v>
      </c>
      <c r="AC3025">
        <v>0</v>
      </c>
      <c r="AD3025">
        <v>0</v>
      </c>
      <c r="AE3025">
        <v>0</v>
      </c>
      <c r="AF3025">
        <v>2022</v>
      </c>
      <c r="AG3025" s="1">
        <v>44562</v>
      </c>
      <c r="AH3025" s="1">
        <v>44773</v>
      </c>
      <c r="AI3025" s="1">
        <v>44785</v>
      </c>
      <c r="AJ3025" s="17" t="s">
        <v>34</v>
      </c>
      <c r="AK3025" s="17" t="s">
        <v>35</v>
      </c>
      <c r="AL3025" s="17" t="s">
        <v>10388</v>
      </c>
      <c r="AM3025" s="17">
        <f>MONTH(EMPENHO[[#This Row],[data_empenho]])</f>
        <v>4</v>
      </c>
    </row>
    <row r="3026" spans="1:39" x14ac:dyDescent="0.25">
      <c r="A3026">
        <v>8</v>
      </c>
      <c r="B3026">
        <v>801</v>
      </c>
      <c r="C3026">
        <v>10</v>
      </c>
      <c r="D3026">
        <v>301</v>
      </c>
      <c r="E3026">
        <v>6</v>
      </c>
      <c r="F3026">
        <v>0</v>
      </c>
      <c r="G3026">
        <v>2092</v>
      </c>
      <c r="H3026" s="17" t="s">
        <v>1173</v>
      </c>
      <c r="I3026">
        <v>40</v>
      </c>
      <c r="J3026">
        <v>0</v>
      </c>
      <c r="K3026" s="17" t="s">
        <v>6851</v>
      </c>
      <c r="L3026" s="1">
        <v>44677</v>
      </c>
      <c r="M3026">
        <v>1486.94</v>
      </c>
      <c r="N3026" s="17" t="s">
        <v>437</v>
      </c>
      <c r="O3026">
        <v>213</v>
      </c>
      <c r="P3026" s="17" t="s">
        <v>438</v>
      </c>
      <c r="Q3026">
        <v>0</v>
      </c>
      <c r="R3026" s="17" t="s">
        <v>439</v>
      </c>
      <c r="S3026" s="17" t="s">
        <v>440</v>
      </c>
      <c r="T3026" s="17" t="s">
        <v>438</v>
      </c>
      <c r="U3026">
        <v>0</v>
      </c>
      <c r="V3026">
        <v>0</v>
      </c>
      <c r="W3026" s="17" t="s">
        <v>6852</v>
      </c>
      <c r="X3026" s="17" t="s">
        <v>442</v>
      </c>
      <c r="Y3026">
        <v>0</v>
      </c>
      <c r="Z3026" s="17" t="s">
        <v>486</v>
      </c>
      <c r="AA3026" s="17" t="s">
        <v>443</v>
      </c>
      <c r="AB3026" s="17" t="s">
        <v>444</v>
      </c>
      <c r="AC3026">
        <v>0</v>
      </c>
      <c r="AD3026">
        <v>0</v>
      </c>
      <c r="AE3026">
        <v>0</v>
      </c>
      <c r="AF3026">
        <v>2022</v>
      </c>
      <c r="AG3026" s="1">
        <v>44562</v>
      </c>
      <c r="AH3026" s="1">
        <v>44773</v>
      </c>
      <c r="AI3026" s="1">
        <v>44785</v>
      </c>
      <c r="AJ3026" s="17" t="s">
        <v>34</v>
      </c>
      <c r="AK3026" s="17" t="s">
        <v>35</v>
      </c>
      <c r="AL3026" s="17" t="s">
        <v>10388</v>
      </c>
      <c r="AM3026" s="17">
        <f>MONTH(EMPENHO[[#This Row],[data_empenho]])</f>
        <v>4</v>
      </c>
    </row>
    <row r="3027" spans="1:39" x14ac:dyDescent="0.25">
      <c r="A3027">
        <v>8</v>
      </c>
      <c r="B3027">
        <v>801</v>
      </c>
      <c r="C3027">
        <v>10</v>
      </c>
      <c r="D3027">
        <v>301</v>
      </c>
      <c r="E3027">
        <v>6</v>
      </c>
      <c r="F3027">
        <v>0</v>
      </c>
      <c r="G3027">
        <v>2092</v>
      </c>
      <c r="H3027" s="17" t="s">
        <v>1181</v>
      </c>
      <c r="I3027">
        <v>40</v>
      </c>
      <c r="J3027">
        <v>0</v>
      </c>
      <c r="K3027" s="17" t="s">
        <v>6853</v>
      </c>
      <c r="L3027" s="1">
        <v>44677</v>
      </c>
      <c r="M3027">
        <v>408.65</v>
      </c>
      <c r="N3027" s="17" t="s">
        <v>437</v>
      </c>
      <c r="O3027">
        <v>213</v>
      </c>
      <c r="P3027" s="17" t="s">
        <v>438</v>
      </c>
      <c r="Q3027">
        <v>0</v>
      </c>
      <c r="R3027" s="17" t="s">
        <v>439</v>
      </c>
      <c r="S3027" s="17" t="s">
        <v>440</v>
      </c>
      <c r="T3027" s="17" t="s">
        <v>438</v>
      </c>
      <c r="U3027">
        <v>0</v>
      </c>
      <c r="V3027">
        <v>0</v>
      </c>
      <c r="W3027" s="17" t="s">
        <v>6854</v>
      </c>
      <c r="X3027" s="17" t="s">
        <v>442</v>
      </c>
      <c r="Y3027">
        <v>0</v>
      </c>
      <c r="Z3027" s="17" t="s">
        <v>486</v>
      </c>
      <c r="AA3027" s="17" t="s">
        <v>443</v>
      </c>
      <c r="AB3027" s="17" t="s">
        <v>444</v>
      </c>
      <c r="AC3027">
        <v>0</v>
      </c>
      <c r="AD3027">
        <v>0</v>
      </c>
      <c r="AE3027">
        <v>0</v>
      </c>
      <c r="AF3027">
        <v>2022</v>
      </c>
      <c r="AG3027" s="1">
        <v>44562</v>
      </c>
      <c r="AH3027" s="1">
        <v>44773</v>
      </c>
      <c r="AI3027" s="1">
        <v>44785</v>
      </c>
      <c r="AJ3027" s="17" t="s">
        <v>34</v>
      </c>
      <c r="AK3027" s="17" t="s">
        <v>35</v>
      </c>
      <c r="AL3027" s="17" t="s">
        <v>10388</v>
      </c>
      <c r="AM3027" s="17">
        <f>MONTH(EMPENHO[[#This Row],[data_empenho]])</f>
        <v>4</v>
      </c>
    </row>
    <row r="3028" spans="1:39" x14ac:dyDescent="0.25">
      <c r="A3028">
        <v>8</v>
      </c>
      <c r="B3028">
        <v>801</v>
      </c>
      <c r="C3028">
        <v>10</v>
      </c>
      <c r="D3028">
        <v>301</v>
      </c>
      <c r="E3028">
        <v>6</v>
      </c>
      <c r="F3028">
        <v>0</v>
      </c>
      <c r="G3028">
        <v>2092</v>
      </c>
      <c r="H3028" s="17" t="s">
        <v>1176</v>
      </c>
      <c r="I3028">
        <v>40</v>
      </c>
      <c r="J3028">
        <v>0</v>
      </c>
      <c r="K3028" s="17" t="s">
        <v>6855</v>
      </c>
      <c r="L3028" s="1">
        <v>44677</v>
      </c>
      <c r="M3028">
        <v>89.22</v>
      </c>
      <c r="N3028" s="17" t="s">
        <v>437</v>
      </c>
      <c r="O3028">
        <v>213</v>
      </c>
      <c r="P3028" s="17" t="s">
        <v>438</v>
      </c>
      <c r="Q3028">
        <v>0</v>
      </c>
      <c r="R3028" s="17" t="s">
        <v>439</v>
      </c>
      <c r="S3028" s="17" t="s">
        <v>440</v>
      </c>
      <c r="T3028" s="17" t="s">
        <v>438</v>
      </c>
      <c r="U3028">
        <v>0</v>
      </c>
      <c r="V3028">
        <v>0</v>
      </c>
      <c r="W3028" s="17" t="s">
        <v>6856</v>
      </c>
      <c r="X3028" s="17" t="s">
        <v>442</v>
      </c>
      <c r="Y3028">
        <v>0</v>
      </c>
      <c r="Z3028" s="17" t="s">
        <v>486</v>
      </c>
      <c r="AA3028" s="17" t="s">
        <v>443</v>
      </c>
      <c r="AB3028" s="17" t="s">
        <v>444</v>
      </c>
      <c r="AC3028">
        <v>0</v>
      </c>
      <c r="AD3028">
        <v>0</v>
      </c>
      <c r="AE3028">
        <v>0</v>
      </c>
      <c r="AF3028">
        <v>2022</v>
      </c>
      <c r="AG3028" s="1">
        <v>44562</v>
      </c>
      <c r="AH3028" s="1">
        <v>44773</v>
      </c>
      <c r="AI3028" s="1">
        <v>44785</v>
      </c>
      <c r="AJ3028" s="17" t="s">
        <v>34</v>
      </c>
      <c r="AK3028" s="17" t="s">
        <v>35</v>
      </c>
      <c r="AL3028" s="17" t="s">
        <v>10388</v>
      </c>
      <c r="AM3028" s="17">
        <f>MONTH(EMPENHO[[#This Row],[data_empenho]])</f>
        <v>4</v>
      </c>
    </row>
    <row r="3029" spans="1:39" x14ac:dyDescent="0.25">
      <c r="A3029">
        <v>8</v>
      </c>
      <c r="B3029">
        <v>801</v>
      </c>
      <c r="C3029">
        <v>10</v>
      </c>
      <c r="D3029">
        <v>301</v>
      </c>
      <c r="E3029">
        <v>6</v>
      </c>
      <c r="F3029">
        <v>0</v>
      </c>
      <c r="G3029">
        <v>2091</v>
      </c>
      <c r="H3029" s="17" t="s">
        <v>1173</v>
      </c>
      <c r="I3029">
        <v>40</v>
      </c>
      <c r="J3029">
        <v>0</v>
      </c>
      <c r="K3029" s="17" t="s">
        <v>6857</v>
      </c>
      <c r="L3029" s="1">
        <v>44677</v>
      </c>
      <c r="M3029">
        <v>5314.66</v>
      </c>
      <c r="N3029" s="17" t="s">
        <v>437</v>
      </c>
      <c r="O3029">
        <v>213</v>
      </c>
      <c r="P3029" s="17" t="s">
        <v>438</v>
      </c>
      <c r="Q3029">
        <v>0</v>
      </c>
      <c r="R3029" s="17" t="s">
        <v>439</v>
      </c>
      <c r="S3029" s="17" t="s">
        <v>440</v>
      </c>
      <c r="T3029" s="17" t="s">
        <v>438</v>
      </c>
      <c r="U3029">
        <v>0</v>
      </c>
      <c r="V3029">
        <v>0</v>
      </c>
      <c r="W3029" s="17" t="s">
        <v>6858</v>
      </c>
      <c r="X3029" s="17" t="s">
        <v>442</v>
      </c>
      <c r="Y3029">
        <v>0</v>
      </c>
      <c r="Z3029" s="17" t="s">
        <v>486</v>
      </c>
      <c r="AA3029" s="17" t="s">
        <v>443</v>
      </c>
      <c r="AB3029" s="17" t="s">
        <v>444</v>
      </c>
      <c r="AC3029">
        <v>0</v>
      </c>
      <c r="AD3029">
        <v>0</v>
      </c>
      <c r="AE3029">
        <v>0</v>
      </c>
      <c r="AF3029">
        <v>2022</v>
      </c>
      <c r="AG3029" s="1">
        <v>44562</v>
      </c>
      <c r="AH3029" s="1">
        <v>44773</v>
      </c>
      <c r="AI3029" s="1">
        <v>44785</v>
      </c>
      <c r="AJ3029" s="17" t="s">
        <v>34</v>
      </c>
      <c r="AK3029" s="17" t="s">
        <v>35</v>
      </c>
      <c r="AL3029" s="17" t="s">
        <v>10388</v>
      </c>
      <c r="AM3029" s="17">
        <f>MONTH(EMPENHO[[#This Row],[data_empenho]])</f>
        <v>4</v>
      </c>
    </row>
    <row r="3030" spans="1:39" x14ac:dyDescent="0.25">
      <c r="A3030">
        <v>8</v>
      </c>
      <c r="B3030">
        <v>801</v>
      </c>
      <c r="C3030">
        <v>10</v>
      </c>
      <c r="D3030">
        <v>302</v>
      </c>
      <c r="E3030">
        <v>8</v>
      </c>
      <c r="F3030">
        <v>0</v>
      </c>
      <c r="G3030">
        <v>2096</v>
      </c>
      <c r="H3030" s="17" t="s">
        <v>1568</v>
      </c>
      <c r="I3030">
        <v>40</v>
      </c>
      <c r="J3030">
        <v>0</v>
      </c>
      <c r="K3030" s="17" t="s">
        <v>6859</v>
      </c>
      <c r="L3030" s="1">
        <v>44677</v>
      </c>
      <c r="M3030">
        <v>168.44</v>
      </c>
      <c r="N3030" s="17" t="s">
        <v>437</v>
      </c>
      <c r="O3030">
        <v>213</v>
      </c>
      <c r="P3030" s="17" t="s">
        <v>438</v>
      </c>
      <c r="Q3030">
        <v>0</v>
      </c>
      <c r="R3030" s="17" t="s">
        <v>439</v>
      </c>
      <c r="S3030" s="17" t="s">
        <v>440</v>
      </c>
      <c r="T3030" s="17" t="s">
        <v>438</v>
      </c>
      <c r="U3030">
        <v>0</v>
      </c>
      <c r="V3030">
        <v>0</v>
      </c>
      <c r="W3030" s="17" t="s">
        <v>6860</v>
      </c>
      <c r="X3030" s="17" t="s">
        <v>442</v>
      </c>
      <c r="Y3030">
        <v>0</v>
      </c>
      <c r="Z3030" s="17" t="s">
        <v>486</v>
      </c>
      <c r="AA3030" s="17" t="s">
        <v>443</v>
      </c>
      <c r="AB3030" s="17" t="s">
        <v>444</v>
      </c>
      <c r="AC3030">
        <v>0</v>
      </c>
      <c r="AD3030">
        <v>0</v>
      </c>
      <c r="AE3030">
        <v>0</v>
      </c>
      <c r="AF3030">
        <v>2022</v>
      </c>
      <c r="AG3030" s="1">
        <v>44562</v>
      </c>
      <c r="AH3030" s="1">
        <v>44773</v>
      </c>
      <c r="AI3030" s="1">
        <v>44785</v>
      </c>
      <c r="AJ3030" s="17" t="s">
        <v>34</v>
      </c>
      <c r="AK3030" s="17" t="s">
        <v>35</v>
      </c>
      <c r="AL3030" s="17" t="s">
        <v>10388</v>
      </c>
      <c r="AM3030" s="17">
        <f>MONTH(EMPENHO[[#This Row],[data_empenho]])</f>
        <v>4</v>
      </c>
    </row>
    <row r="3031" spans="1:39" x14ac:dyDescent="0.25">
      <c r="A3031">
        <v>8</v>
      </c>
      <c r="B3031">
        <v>801</v>
      </c>
      <c r="C3031">
        <v>10</v>
      </c>
      <c r="D3031">
        <v>301</v>
      </c>
      <c r="E3031">
        <v>6</v>
      </c>
      <c r="F3031">
        <v>0</v>
      </c>
      <c r="G3031">
        <v>2091</v>
      </c>
      <c r="H3031" s="17" t="s">
        <v>1181</v>
      </c>
      <c r="I3031">
        <v>40</v>
      </c>
      <c r="J3031">
        <v>0</v>
      </c>
      <c r="K3031" s="17" t="s">
        <v>6861</v>
      </c>
      <c r="L3031" s="1">
        <v>44677</v>
      </c>
      <c r="M3031">
        <v>815.41</v>
      </c>
      <c r="N3031" s="17" t="s">
        <v>437</v>
      </c>
      <c r="O3031">
        <v>213</v>
      </c>
      <c r="P3031" s="17" t="s">
        <v>438</v>
      </c>
      <c r="Q3031">
        <v>0</v>
      </c>
      <c r="R3031" s="17" t="s">
        <v>439</v>
      </c>
      <c r="S3031" s="17" t="s">
        <v>440</v>
      </c>
      <c r="T3031" s="17" t="s">
        <v>438</v>
      </c>
      <c r="U3031">
        <v>0</v>
      </c>
      <c r="V3031">
        <v>0</v>
      </c>
      <c r="W3031" s="17" t="s">
        <v>6862</v>
      </c>
      <c r="X3031" s="17" t="s">
        <v>442</v>
      </c>
      <c r="Y3031">
        <v>0</v>
      </c>
      <c r="Z3031" s="17" t="s">
        <v>486</v>
      </c>
      <c r="AA3031" s="17" t="s">
        <v>443</v>
      </c>
      <c r="AB3031" s="17" t="s">
        <v>444</v>
      </c>
      <c r="AC3031">
        <v>0</v>
      </c>
      <c r="AD3031">
        <v>0</v>
      </c>
      <c r="AE3031">
        <v>0</v>
      </c>
      <c r="AF3031">
        <v>2022</v>
      </c>
      <c r="AG3031" s="1">
        <v>44562</v>
      </c>
      <c r="AH3031" s="1">
        <v>44773</v>
      </c>
      <c r="AI3031" s="1">
        <v>44785</v>
      </c>
      <c r="AJ3031" s="17" t="s">
        <v>34</v>
      </c>
      <c r="AK3031" s="17" t="s">
        <v>35</v>
      </c>
      <c r="AL3031" s="17" t="s">
        <v>10388</v>
      </c>
      <c r="AM3031" s="17">
        <f>MONTH(EMPENHO[[#This Row],[data_empenho]])</f>
        <v>4</v>
      </c>
    </row>
    <row r="3032" spans="1:39" x14ac:dyDescent="0.25">
      <c r="A3032">
        <v>8</v>
      </c>
      <c r="B3032">
        <v>801</v>
      </c>
      <c r="C3032">
        <v>10</v>
      </c>
      <c r="D3032">
        <v>301</v>
      </c>
      <c r="E3032">
        <v>6</v>
      </c>
      <c r="F3032">
        <v>0</v>
      </c>
      <c r="G3032">
        <v>2091</v>
      </c>
      <c r="H3032" s="17" t="s">
        <v>1428</v>
      </c>
      <c r="I3032">
        <v>40</v>
      </c>
      <c r="J3032">
        <v>0</v>
      </c>
      <c r="K3032" s="17" t="s">
        <v>6863</v>
      </c>
      <c r="L3032" s="1">
        <v>44677</v>
      </c>
      <c r="M3032">
        <v>390.5</v>
      </c>
      <c r="N3032" s="17" t="s">
        <v>437</v>
      </c>
      <c r="O3032">
        <v>213</v>
      </c>
      <c r="P3032" s="17" t="s">
        <v>438</v>
      </c>
      <c r="Q3032">
        <v>0</v>
      </c>
      <c r="R3032" s="17" t="s">
        <v>439</v>
      </c>
      <c r="S3032" s="17" t="s">
        <v>440</v>
      </c>
      <c r="T3032" s="17" t="s">
        <v>438</v>
      </c>
      <c r="U3032">
        <v>0</v>
      </c>
      <c r="V3032">
        <v>0</v>
      </c>
      <c r="W3032" s="17" t="s">
        <v>6864</v>
      </c>
      <c r="X3032" s="17" t="s">
        <v>442</v>
      </c>
      <c r="Y3032">
        <v>0</v>
      </c>
      <c r="Z3032" s="17" t="s">
        <v>486</v>
      </c>
      <c r="AA3032" s="17" t="s">
        <v>443</v>
      </c>
      <c r="AB3032" s="17" t="s">
        <v>444</v>
      </c>
      <c r="AC3032">
        <v>0</v>
      </c>
      <c r="AD3032">
        <v>0</v>
      </c>
      <c r="AE3032">
        <v>0</v>
      </c>
      <c r="AF3032">
        <v>2022</v>
      </c>
      <c r="AG3032" s="1">
        <v>44562</v>
      </c>
      <c r="AH3032" s="1">
        <v>44773</v>
      </c>
      <c r="AI3032" s="1">
        <v>44785</v>
      </c>
      <c r="AJ3032" s="17" t="s">
        <v>34</v>
      </c>
      <c r="AK3032" s="17" t="s">
        <v>35</v>
      </c>
      <c r="AL3032" s="17" t="s">
        <v>10388</v>
      </c>
      <c r="AM3032" s="17">
        <f>MONTH(EMPENHO[[#This Row],[data_empenho]])</f>
        <v>4</v>
      </c>
    </row>
    <row r="3033" spans="1:39" x14ac:dyDescent="0.25">
      <c r="A3033">
        <v>8</v>
      </c>
      <c r="B3033">
        <v>801</v>
      </c>
      <c r="C3033">
        <v>10</v>
      </c>
      <c r="D3033">
        <v>302</v>
      </c>
      <c r="E3033">
        <v>8</v>
      </c>
      <c r="F3033">
        <v>0</v>
      </c>
      <c r="G3033">
        <v>2096</v>
      </c>
      <c r="H3033" s="17" t="s">
        <v>5230</v>
      </c>
      <c r="I3033">
        <v>40</v>
      </c>
      <c r="J3033">
        <v>0</v>
      </c>
      <c r="K3033" s="17" t="s">
        <v>6865</v>
      </c>
      <c r="L3033" s="1">
        <v>44677</v>
      </c>
      <c r="M3033">
        <v>336.88</v>
      </c>
      <c r="N3033" s="17" t="s">
        <v>437</v>
      </c>
      <c r="O3033">
        <v>213</v>
      </c>
      <c r="P3033" s="17" t="s">
        <v>438</v>
      </c>
      <c r="Q3033">
        <v>0</v>
      </c>
      <c r="R3033" s="17" t="s">
        <v>439</v>
      </c>
      <c r="S3033" s="17" t="s">
        <v>440</v>
      </c>
      <c r="T3033" s="17" t="s">
        <v>438</v>
      </c>
      <c r="U3033">
        <v>0</v>
      </c>
      <c r="V3033">
        <v>0</v>
      </c>
      <c r="W3033" s="17" t="s">
        <v>6866</v>
      </c>
      <c r="X3033" s="17" t="s">
        <v>442</v>
      </c>
      <c r="Y3033">
        <v>0</v>
      </c>
      <c r="Z3033" s="17" t="s">
        <v>486</v>
      </c>
      <c r="AA3033" s="17" t="s">
        <v>443</v>
      </c>
      <c r="AB3033" s="17" t="s">
        <v>444</v>
      </c>
      <c r="AC3033">
        <v>0</v>
      </c>
      <c r="AD3033">
        <v>0</v>
      </c>
      <c r="AE3033">
        <v>0</v>
      </c>
      <c r="AF3033">
        <v>2022</v>
      </c>
      <c r="AG3033" s="1">
        <v>44562</v>
      </c>
      <c r="AH3033" s="1">
        <v>44773</v>
      </c>
      <c r="AI3033" s="1">
        <v>44785</v>
      </c>
      <c r="AJ3033" s="17" t="s">
        <v>34</v>
      </c>
      <c r="AK3033" s="17" t="s">
        <v>35</v>
      </c>
      <c r="AL3033" s="17" t="s">
        <v>10388</v>
      </c>
      <c r="AM3033" s="17">
        <f>MONTH(EMPENHO[[#This Row],[data_empenho]])</f>
        <v>4</v>
      </c>
    </row>
    <row r="3034" spans="1:39" x14ac:dyDescent="0.25">
      <c r="A3034">
        <v>8</v>
      </c>
      <c r="B3034">
        <v>801</v>
      </c>
      <c r="C3034">
        <v>10</v>
      </c>
      <c r="D3034">
        <v>301</v>
      </c>
      <c r="E3034">
        <v>6</v>
      </c>
      <c r="F3034">
        <v>0</v>
      </c>
      <c r="G3034">
        <v>2091</v>
      </c>
      <c r="H3034" s="17" t="s">
        <v>1176</v>
      </c>
      <c r="I3034">
        <v>40</v>
      </c>
      <c r="J3034">
        <v>0</v>
      </c>
      <c r="K3034" s="17" t="s">
        <v>6867</v>
      </c>
      <c r="L3034" s="1">
        <v>44677</v>
      </c>
      <c r="M3034">
        <v>907.41</v>
      </c>
      <c r="N3034" s="17" t="s">
        <v>437</v>
      </c>
      <c r="O3034">
        <v>213</v>
      </c>
      <c r="P3034" s="17" t="s">
        <v>438</v>
      </c>
      <c r="Q3034">
        <v>0</v>
      </c>
      <c r="R3034" s="17" t="s">
        <v>439</v>
      </c>
      <c r="S3034" s="17" t="s">
        <v>440</v>
      </c>
      <c r="T3034" s="17" t="s">
        <v>438</v>
      </c>
      <c r="U3034">
        <v>0</v>
      </c>
      <c r="V3034">
        <v>0</v>
      </c>
      <c r="W3034" s="17" t="s">
        <v>6868</v>
      </c>
      <c r="X3034" s="17" t="s">
        <v>442</v>
      </c>
      <c r="Y3034">
        <v>0</v>
      </c>
      <c r="Z3034" s="17" t="s">
        <v>486</v>
      </c>
      <c r="AA3034" s="17" t="s">
        <v>443</v>
      </c>
      <c r="AB3034" s="17" t="s">
        <v>444</v>
      </c>
      <c r="AC3034">
        <v>0</v>
      </c>
      <c r="AD3034">
        <v>0</v>
      </c>
      <c r="AE3034">
        <v>0</v>
      </c>
      <c r="AF3034">
        <v>2022</v>
      </c>
      <c r="AG3034" s="1">
        <v>44562</v>
      </c>
      <c r="AH3034" s="1">
        <v>44773</v>
      </c>
      <c r="AI3034" s="1">
        <v>44785</v>
      </c>
      <c r="AJ3034" s="17" t="s">
        <v>34</v>
      </c>
      <c r="AK3034" s="17" t="s">
        <v>35</v>
      </c>
      <c r="AL3034" s="17" t="s">
        <v>10388</v>
      </c>
      <c r="AM3034" s="17">
        <f>MONTH(EMPENHO[[#This Row],[data_empenho]])</f>
        <v>4</v>
      </c>
    </row>
    <row r="3035" spans="1:39" x14ac:dyDescent="0.25">
      <c r="A3035">
        <v>10</v>
      </c>
      <c r="B3035">
        <v>1001</v>
      </c>
      <c r="C3035">
        <v>4</v>
      </c>
      <c r="D3035">
        <v>122</v>
      </c>
      <c r="E3035">
        <v>1</v>
      </c>
      <c r="F3035">
        <v>0</v>
      </c>
      <c r="G3035">
        <v>2050</v>
      </c>
      <c r="H3035" s="17" t="s">
        <v>1173</v>
      </c>
      <c r="I3035">
        <v>1</v>
      </c>
      <c r="J3035">
        <v>0</v>
      </c>
      <c r="K3035" s="17" t="s">
        <v>6869</v>
      </c>
      <c r="L3035" s="1">
        <v>44677</v>
      </c>
      <c r="M3035">
        <v>20110.12</v>
      </c>
      <c r="N3035" s="17" t="s">
        <v>437</v>
      </c>
      <c r="O3035">
        <v>213</v>
      </c>
      <c r="P3035" s="17" t="s">
        <v>438</v>
      </c>
      <c r="Q3035">
        <v>0</v>
      </c>
      <c r="R3035" s="17" t="s">
        <v>439</v>
      </c>
      <c r="S3035" s="17" t="s">
        <v>440</v>
      </c>
      <c r="T3035" s="17" t="s">
        <v>438</v>
      </c>
      <c r="U3035">
        <v>0</v>
      </c>
      <c r="V3035">
        <v>0</v>
      </c>
      <c r="W3035" s="17" t="s">
        <v>6870</v>
      </c>
      <c r="X3035" s="17" t="s">
        <v>442</v>
      </c>
      <c r="Y3035">
        <v>0</v>
      </c>
      <c r="Z3035" s="17" t="s">
        <v>486</v>
      </c>
      <c r="AA3035" s="17" t="s">
        <v>443</v>
      </c>
      <c r="AB3035" s="17" t="s">
        <v>444</v>
      </c>
      <c r="AC3035">
        <v>0</v>
      </c>
      <c r="AD3035">
        <v>0</v>
      </c>
      <c r="AE3035">
        <v>0</v>
      </c>
      <c r="AF3035">
        <v>2022</v>
      </c>
      <c r="AG3035" s="1">
        <v>44562</v>
      </c>
      <c r="AH3035" s="1">
        <v>44773</v>
      </c>
      <c r="AI3035" s="1">
        <v>44785</v>
      </c>
      <c r="AJ3035" s="17" t="s">
        <v>34</v>
      </c>
      <c r="AK3035" s="17" t="s">
        <v>35</v>
      </c>
      <c r="AL3035" s="17" t="s">
        <v>10388</v>
      </c>
      <c r="AM3035" s="17">
        <f>MONTH(EMPENHO[[#This Row],[data_empenho]])</f>
        <v>4</v>
      </c>
    </row>
    <row r="3036" spans="1:39" x14ac:dyDescent="0.25">
      <c r="A3036">
        <v>10</v>
      </c>
      <c r="B3036">
        <v>1001</v>
      </c>
      <c r="C3036">
        <v>4</v>
      </c>
      <c r="D3036">
        <v>122</v>
      </c>
      <c r="E3036">
        <v>1</v>
      </c>
      <c r="F3036">
        <v>0</v>
      </c>
      <c r="G3036">
        <v>2050</v>
      </c>
      <c r="H3036" s="17" t="s">
        <v>1181</v>
      </c>
      <c r="I3036">
        <v>1</v>
      </c>
      <c r="J3036">
        <v>0</v>
      </c>
      <c r="K3036" s="17" t="s">
        <v>6871</v>
      </c>
      <c r="L3036" s="1">
        <v>44677</v>
      </c>
      <c r="M3036">
        <v>1592.48</v>
      </c>
      <c r="N3036" s="17" t="s">
        <v>437</v>
      </c>
      <c r="O3036">
        <v>213</v>
      </c>
      <c r="P3036" s="17" t="s">
        <v>438</v>
      </c>
      <c r="Q3036">
        <v>0</v>
      </c>
      <c r="R3036" s="17" t="s">
        <v>439</v>
      </c>
      <c r="S3036" s="17" t="s">
        <v>440</v>
      </c>
      <c r="T3036" s="17" t="s">
        <v>438</v>
      </c>
      <c r="U3036">
        <v>0</v>
      </c>
      <c r="V3036">
        <v>0</v>
      </c>
      <c r="W3036" s="17" t="s">
        <v>6872</v>
      </c>
      <c r="X3036" s="17" t="s">
        <v>442</v>
      </c>
      <c r="Y3036">
        <v>0</v>
      </c>
      <c r="Z3036" s="17" t="s">
        <v>486</v>
      </c>
      <c r="AA3036" s="17" t="s">
        <v>443</v>
      </c>
      <c r="AB3036" s="17" t="s">
        <v>444</v>
      </c>
      <c r="AC3036">
        <v>0</v>
      </c>
      <c r="AD3036">
        <v>0</v>
      </c>
      <c r="AE3036">
        <v>0</v>
      </c>
      <c r="AF3036">
        <v>2022</v>
      </c>
      <c r="AG3036" s="1">
        <v>44562</v>
      </c>
      <c r="AH3036" s="1">
        <v>44773</v>
      </c>
      <c r="AI3036" s="1">
        <v>44785</v>
      </c>
      <c r="AJ3036" s="17" t="s">
        <v>34</v>
      </c>
      <c r="AK3036" s="17" t="s">
        <v>35</v>
      </c>
      <c r="AL3036" s="17" t="s">
        <v>10388</v>
      </c>
      <c r="AM3036" s="17">
        <f>MONTH(EMPENHO[[#This Row],[data_empenho]])</f>
        <v>4</v>
      </c>
    </row>
    <row r="3037" spans="1:39" x14ac:dyDescent="0.25">
      <c r="A3037">
        <v>10</v>
      </c>
      <c r="B3037">
        <v>1001</v>
      </c>
      <c r="C3037">
        <v>4</v>
      </c>
      <c r="D3037">
        <v>122</v>
      </c>
      <c r="E3037">
        <v>1</v>
      </c>
      <c r="F3037">
        <v>0</v>
      </c>
      <c r="G3037">
        <v>2050</v>
      </c>
      <c r="H3037" s="17" t="s">
        <v>1145</v>
      </c>
      <c r="I3037">
        <v>1</v>
      </c>
      <c r="J3037">
        <v>0</v>
      </c>
      <c r="K3037" s="17" t="s">
        <v>6873</v>
      </c>
      <c r="L3037" s="1">
        <v>44677</v>
      </c>
      <c r="M3037">
        <v>337.94</v>
      </c>
      <c r="N3037" s="17" t="s">
        <v>437</v>
      </c>
      <c r="O3037">
        <v>213</v>
      </c>
      <c r="P3037" s="17" t="s">
        <v>438</v>
      </c>
      <c r="Q3037">
        <v>0</v>
      </c>
      <c r="R3037" s="17" t="s">
        <v>439</v>
      </c>
      <c r="S3037" s="17" t="s">
        <v>440</v>
      </c>
      <c r="T3037" s="17" t="s">
        <v>438</v>
      </c>
      <c r="U3037">
        <v>0</v>
      </c>
      <c r="V3037">
        <v>0</v>
      </c>
      <c r="W3037" s="17" t="s">
        <v>6874</v>
      </c>
      <c r="X3037" s="17" t="s">
        <v>442</v>
      </c>
      <c r="Y3037">
        <v>0</v>
      </c>
      <c r="Z3037" s="17" t="s">
        <v>486</v>
      </c>
      <c r="AA3037" s="17" t="s">
        <v>443</v>
      </c>
      <c r="AB3037" s="17" t="s">
        <v>444</v>
      </c>
      <c r="AC3037">
        <v>0</v>
      </c>
      <c r="AD3037">
        <v>0</v>
      </c>
      <c r="AE3037">
        <v>0</v>
      </c>
      <c r="AF3037">
        <v>2022</v>
      </c>
      <c r="AG3037" s="1">
        <v>44562</v>
      </c>
      <c r="AH3037" s="1">
        <v>44773</v>
      </c>
      <c r="AI3037" s="1">
        <v>44785</v>
      </c>
      <c r="AJ3037" s="17" t="s">
        <v>34</v>
      </c>
      <c r="AK3037" s="17" t="s">
        <v>35</v>
      </c>
      <c r="AL3037" s="17" t="s">
        <v>10388</v>
      </c>
      <c r="AM3037" s="17">
        <f>MONTH(EMPENHO[[#This Row],[data_empenho]])</f>
        <v>4</v>
      </c>
    </row>
    <row r="3038" spans="1:39" x14ac:dyDescent="0.25">
      <c r="A3038">
        <v>10</v>
      </c>
      <c r="B3038">
        <v>1001</v>
      </c>
      <c r="C3038">
        <v>4</v>
      </c>
      <c r="D3038">
        <v>122</v>
      </c>
      <c r="E3038">
        <v>1</v>
      </c>
      <c r="F3038">
        <v>0</v>
      </c>
      <c r="G3038">
        <v>2050</v>
      </c>
      <c r="H3038" s="17" t="s">
        <v>1433</v>
      </c>
      <c r="I3038">
        <v>1</v>
      </c>
      <c r="J3038">
        <v>0</v>
      </c>
      <c r="K3038" s="17" t="s">
        <v>6875</v>
      </c>
      <c r="L3038" s="1">
        <v>44677</v>
      </c>
      <c r="M3038">
        <v>4493</v>
      </c>
      <c r="N3038" s="17" t="s">
        <v>437</v>
      </c>
      <c r="O3038">
        <v>213</v>
      </c>
      <c r="P3038" s="17" t="s">
        <v>438</v>
      </c>
      <c r="Q3038">
        <v>0</v>
      </c>
      <c r="R3038" s="17" t="s">
        <v>439</v>
      </c>
      <c r="S3038" s="17" t="s">
        <v>440</v>
      </c>
      <c r="T3038" s="17" t="s">
        <v>438</v>
      </c>
      <c r="U3038">
        <v>0</v>
      </c>
      <c r="V3038">
        <v>0</v>
      </c>
      <c r="W3038" s="17" t="s">
        <v>6876</v>
      </c>
      <c r="X3038" s="17" t="s">
        <v>442</v>
      </c>
      <c r="Y3038">
        <v>0</v>
      </c>
      <c r="Z3038" s="17" t="s">
        <v>486</v>
      </c>
      <c r="AA3038" s="17" t="s">
        <v>443</v>
      </c>
      <c r="AB3038" s="17" t="s">
        <v>444</v>
      </c>
      <c r="AC3038">
        <v>0</v>
      </c>
      <c r="AD3038">
        <v>0</v>
      </c>
      <c r="AE3038">
        <v>0</v>
      </c>
      <c r="AF3038">
        <v>2022</v>
      </c>
      <c r="AG3038" s="1">
        <v>44562</v>
      </c>
      <c r="AH3038" s="1">
        <v>44773</v>
      </c>
      <c r="AI3038" s="1">
        <v>44785</v>
      </c>
      <c r="AJ3038" s="17" t="s">
        <v>34</v>
      </c>
      <c r="AK3038" s="17" t="s">
        <v>35</v>
      </c>
      <c r="AL3038" s="17" t="s">
        <v>10388</v>
      </c>
      <c r="AM3038" s="17">
        <f>MONTH(EMPENHO[[#This Row],[data_empenho]])</f>
        <v>4</v>
      </c>
    </row>
    <row r="3039" spans="1:39" x14ac:dyDescent="0.25">
      <c r="A3039">
        <v>10</v>
      </c>
      <c r="B3039">
        <v>1001</v>
      </c>
      <c r="C3039">
        <v>4</v>
      </c>
      <c r="D3039">
        <v>122</v>
      </c>
      <c r="E3039">
        <v>1</v>
      </c>
      <c r="F3039">
        <v>0</v>
      </c>
      <c r="G3039">
        <v>2050</v>
      </c>
      <c r="H3039" s="17" t="s">
        <v>5230</v>
      </c>
      <c r="I3039">
        <v>1</v>
      </c>
      <c r="J3039">
        <v>0</v>
      </c>
      <c r="K3039" s="17" t="s">
        <v>6877</v>
      </c>
      <c r="L3039" s="1">
        <v>44677</v>
      </c>
      <c r="M3039">
        <v>3693.86</v>
      </c>
      <c r="N3039" s="17" t="s">
        <v>437</v>
      </c>
      <c r="O3039">
        <v>213</v>
      </c>
      <c r="P3039" s="17" t="s">
        <v>438</v>
      </c>
      <c r="Q3039">
        <v>0</v>
      </c>
      <c r="R3039" s="17" t="s">
        <v>439</v>
      </c>
      <c r="S3039" s="17" t="s">
        <v>440</v>
      </c>
      <c r="T3039" s="17" t="s">
        <v>438</v>
      </c>
      <c r="U3039">
        <v>0</v>
      </c>
      <c r="V3039">
        <v>0</v>
      </c>
      <c r="W3039" s="17" t="s">
        <v>6878</v>
      </c>
      <c r="X3039" s="17" t="s">
        <v>442</v>
      </c>
      <c r="Y3039">
        <v>0</v>
      </c>
      <c r="Z3039" s="17" t="s">
        <v>486</v>
      </c>
      <c r="AA3039" s="17" t="s">
        <v>443</v>
      </c>
      <c r="AB3039" s="17" t="s">
        <v>444</v>
      </c>
      <c r="AC3039">
        <v>0</v>
      </c>
      <c r="AD3039">
        <v>0</v>
      </c>
      <c r="AE3039">
        <v>0</v>
      </c>
      <c r="AF3039">
        <v>2022</v>
      </c>
      <c r="AG3039" s="1">
        <v>44562</v>
      </c>
      <c r="AH3039" s="1">
        <v>44773</v>
      </c>
      <c r="AI3039" s="1">
        <v>44785</v>
      </c>
      <c r="AJ3039" s="17" t="s">
        <v>34</v>
      </c>
      <c r="AK3039" s="17" t="s">
        <v>35</v>
      </c>
      <c r="AL3039" s="17" t="s">
        <v>10388</v>
      </c>
      <c r="AM3039" s="17">
        <f>MONTH(EMPENHO[[#This Row],[data_empenho]])</f>
        <v>4</v>
      </c>
    </row>
    <row r="3040" spans="1:39" x14ac:dyDescent="0.25">
      <c r="A3040">
        <v>10</v>
      </c>
      <c r="B3040">
        <v>1001</v>
      </c>
      <c r="C3040">
        <v>4</v>
      </c>
      <c r="D3040">
        <v>122</v>
      </c>
      <c r="E3040">
        <v>1</v>
      </c>
      <c r="F3040">
        <v>0</v>
      </c>
      <c r="G3040">
        <v>2050</v>
      </c>
      <c r="H3040" s="17" t="s">
        <v>1176</v>
      </c>
      <c r="I3040">
        <v>1</v>
      </c>
      <c r="J3040">
        <v>0</v>
      </c>
      <c r="K3040" s="17" t="s">
        <v>6879</v>
      </c>
      <c r="L3040" s="1">
        <v>44677</v>
      </c>
      <c r="M3040">
        <v>1873.96</v>
      </c>
      <c r="N3040" s="17" t="s">
        <v>437</v>
      </c>
      <c r="O3040">
        <v>213</v>
      </c>
      <c r="P3040" s="17" t="s">
        <v>438</v>
      </c>
      <c r="Q3040">
        <v>0</v>
      </c>
      <c r="R3040" s="17" t="s">
        <v>439</v>
      </c>
      <c r="S3040" s="17" t="s">
        <v>440</v>
      </c>
      <c r="T3040" s="17" t="s">
        <v>438</v>
      </c>
      <c r="U3040">
        <v>0</v>
      </c>
      <c r="V3040">
        <v>0</v>
      </c>
      <c r="W3040" s="17" t="s">
        <v>6880</v>
      </c>
      <c r="X3040" s="17" t="s">
        <v>442</v>
      </c>
      <c r="Y3040">
        <v>0</v>
      </c>
      <c r="Z3040" s="17" t="s">
        <v>486</v>
      </c>
      <c r="AA3040" s="17" t="s">
        <v>443</v>
      </c>
      <c r="AB3040" s="17" t="s">
        <v>444</v>
      </c>
      <c r="AC3040">
        <v>0</v>
      </c>
      <c r="AD3040">
        <v>0</v>
      </c>
      <c r="AE3040">
        <v>0</v>
      </c>
      <c r="AF3040">
        <v>2022</v>
      </c>
      <c r="AG3040" s="1">
        <v>44562</v>
      </c>
      <c r="AH3040" s="1">
        <v>44773</v>
      </c>
      <c r="AI3040" s="1">
        <v>44785</v>
      </c>
      <c r="AJ3040" s="17" t="s">
        <v>34</v>
      </c>
      <c r="AK3040" s="17" t="s">
        <v>35</v>
      </c>
      <c r="AL3040" s="17" t="s">
        <v>10388</v>
      </c>
      <c r="AM3040" s="17">
        <f>MONTH(EMPENHO[[#This Row],[data_empenho]])</f>
        <v>4</v>
      </c>
    </row>
    <row r="3041" spans="1:39" x14ac:dyDescent="0.25">
      <c r="A3041">
        <v>10</v>
      </c>
      <c r="B3041">
        <v>1001</v>
      </c>
      <c r="C3041">
        <v>4</v>
      </c>
      <c r="D3041">
        <v>122</v>
      </c>
      <c r="E3041">
        <v>1</v>
      </c>
      <c r="F3041">
        <v>0</v>
      </c>
      <c r="G3041">
        <v>2050</v>
      </c>
      <c r="H3041" s="17" t="s">
        <v>1195</v>
      </c>
      <c r="I3041">
        <v>1</v>
      </c>
      <c r="J3041">
        <v>0</v>
      </c>
      <c r="K3041" s="17" t="s">
        <v>6881</v>
      </c>
      <c r="L3041" s="1">
        <v>44677</v>
      </c>
      <c r="M3041">
        <v>56.47</v>
      </c>
      <c r="N3041" s="17" t="s">
        <v>437</v>
      </c>
      <c r="O3041">
        <v>213</v>
      </c>
      <c r="P3041" s="17" t="s">
        <v>438</v>
      </c>
      <c r="Q3041">
        <v>0</v>
      </c>
      <c r="R3041" s="17" t="s">
        <v>439</v>
      </c>
      <c r="S3041" s="17" t="s">
        <v>440</v>
      </c>
      <c r="T3041" s="17" t="s">
        <v>438</v>
      </c>
      <c r="U3041">
        <v>0</v>
      </c>
      <c r="V3041">
        <v>0</v>
      </c>
      <c r="W3041" s="17" t="s">
        <v>6882</v>
      </c>
      <c r="X3041" s="17" t="s">
        <v>442</v>
      </c>
      <c r="Y3041">
        <v>0</v>
      </c>
      <c r="Z3041" s="17" t="s">
        <v>486</v>
      </c>
      <c r="AA3041" s="17" t="s">
        <v>443</v>
      </c>
      <c r="AB3041" s="17" t="s">
        <v>444</v>
      </c>
      <c r="AC3041">
        <v>0</v>
      </c>
      <c r="AD3041">
        <v>0</v>
      </c>
      <c r="AE3041">
        <v>0</v>
      </c>
      <c r="AF3041">
        <v>2022</v>
      </c>
      <c r="AG3041" s="1">
        <v>44562</v>
      </c>
      <c r="AH3041" s="1">
        <v>44773</v>
      </c>
      <c r="AI3041" s="1">
        <v>44785</v>
      </c>
      <c r="AJ3041" s="17" t="s">
        <v>34</v>
      </c>
      <c r="AK3041" s="17" t="s">
        <v>35</v>
      </c>
      <c r="AL3041" s="17" t="s">
        <v>10388</v>
      </c>
      <c r="AM3041" s="17">
        <f>MONTH(EMPENHO[[#This Row],[data_empenho]])</f>
        <v>4</v>
      </c>
    </row>
    <row r="3042" spans="1:39" x14ac:dyDescent="0.25">
      <c r="A3042">
        <v>10</v>
      </c>
      <c r="B3042">
        <v>1001</v>
      </c>
      <c r="C3042">
        <v>4</v>
      </c>
      <c r="D3042">
        <v>122</v>
      </c>
      <c r="E3042">
        <v>1</v>
      </c>
      <c r="F3042">
        <v>0</v>
      </c>
      <c r="G3042">
        <v>2050</v>
      </c>
      <c r="H3042" s="17" t="s">
        <v>1145</v>
      </c>
      <c r="I3042">
        <v>1</v>
      </c>
      <c r="J3042">
        <v>0</v>
      </c>
      <c r="K3042" s="17" t="s">
        <v>6883</v>
      </c>
      <c r="L3042" s="1">
        <v>44677</v>
      </c>
      <c r="M3042">
        <v>838.3</v>
      </c>
      <c r="N3042" s="17" t="s">
        <v>437</v>
      </c>
      <c r="O3042">
        <v>213</v>
      </c>
      <c r="P3042" s="17" t="s">
        <v>438</v>
      </c>
      <c r="Q3042">
        <v>0</v>
      </c>
      <c r="R3042" s="17" t="s">
        <v>439</v>
      </c>
      <c r="S3042" s="17" t="s">
        <v>440</v>
      </c>
      <c r="T3042" s="17" t="s">
        <v>438</v>
      </c>
      <c r="U3042">
        <v>0</v>
      </c>
      <c r="V3042">
        <v>0</v>
      </c>
      <c r="W3042" s="17" t="s">
        <v>6884</v>
      </c>
      <c r="X3042" s="17" t="s">
        <v>442</v>
      </c>
      <c r="Y3042">
        <v>0</v>
      </c>
      <c r="Z3042" s="17" t="s">
        <v>486</v>
      </c>
      <c r="AA3042" s="17" t="s">
        <v>443</v>
      </c>
      <c r="AB3042" s="17" t="s">
        <v>444</v>
      </c>
      <c r="AC3042">
        <v>0</v>
      </c>
      <c r="AD3042">
        <v>0</v>
      </c>
      <c r="AE3042">
        <v>0</v>
      </c>
      <c r="AF3042">
        <v>2022</v>
      </c>
      <c r="AG3042" s="1">
        <v>44562</v>
      </c>
      <c r="AH3042" s="1">
        <v>44773</v>
      </c>
      <c r="AI3042" s="1">
        <v>44785</v>
      </c>
      <c r="AJ3042" s="17" t="s">
        <v>34</v>
      </c>
      <c r="AK3042" s="17" t="s">
        <v>35</v>
      </c>
      <c r="AL3042" s="17" t="s">
        <v>10388</v>
      </c>
      <c r="AM3042" s="17">
        <f>MONTH(EMPENHO[[#This Row],[data_empenho]])</f>
        <v>4</v>
      </c>
    </row>
    <row r="3043" spans="1:39" x14ac:dyDescent="0.25">
      <c r="A3043">
        <v>10</v>
      </c>
      <c r="B3043">
        <v>1001</v>
      </c>
      <c r="C3043">
        <v>4</v>
      </c>
      <c r="D3043">
        <v>122</v>
      </c>
      <c r="E3043">
        <v>1</v>
      </c>
      <c r="F3043">
        <v>0</v>
      </c>
      <c r="G3043">
        <v>2050</v>
      </c>
      <c r="H3043" s="17" t="s">
        <v>1213</v>
      </c>
      <c r="I3043">
        <v>1</v>
      </c>
      <c r="J3043">
        <v>0</v>
      </c>
      <c r="K3043" s="17" t="s">
        <v>6885</v>
      </c>
      <c r="L3043" s="1">
        <v>44677</v>
      </c>
      <c r="M3043">
        <v>88.12</v>
      </c>
      <c r="N3043" s="17" t="s">
        <v>437</v>
      </c>
      <c r="O3043">
        <v>213</v>
      </c>
      <c r="P3043" s="17" t="s">
        <v>438</v>
      </c>
      <c r="Q3043">
        <v>0</v>
      </c>
      <c r="R3043" s="17" t="s">
        <v>439</v>
      </c>
      <c r="S3043" s="17" t="s">
        <v>440</v>
      </c>
      <c r="T3043" s="17" t="s">
        <v>438</v>
      </c>
      <c r="U3043">
        <v>0</v>
      </c>
      <c r="V3043">
        <v>0</v>
      </c>
      <c r="W3043" s="17" t="s">
        <v>6886</v>
      </c>
      <c r="X3043" s="17" t="s">
        <v>442</v>
      </c>
      <c r="Y3043">
        <v>0</v>
      </c>
      <c r="Z3043" s="17" t="s">
        <v>486</v>
      </c>
      <c r="AA3043" s="17" t="s">
        <v>443</v>
      </c>
      <c r="AB3043" s="17" t="s">
        <v>444</v>
      </c>
      <c r="AC3043">
        <v>0</v>
      </c>
      <c r="AD3043">
        <v>0</v>
      </c>
      <c r="AE3043">
        <v>0</v>
      </c>
      <c r="AF3043">
        <v>2022</v>
      </c>
      <c r="AG3043" s="1">
        <v>44562</v>
      </c>
      <c r="AH3043" s="1">
        <v>44773</v>
      </c>
      <c r="AI3043" s="1">
        <v>44785</v>
      </c>
      <c r="AJ3043" s="17" t="s">
        <v>34</v>
      </c>
      <c r="AK3043" s="17" t="s">
        <v>35</v>
      </c>
      <c r="AL3043" s="17" t="s">
        <v>10388</v>
      </c>
      <c r="AM3043" s="17">
        <f>MONTH(EMPENHO[[#This Row],[data_empenho]])</f>
        <v>4</v>
      </c>
    </row>
    <row r="3044" spans="1:39" x14ac:dyDescent="0.25">
      <c r="A3044">
        <v>3</v>
      </c>
      <c r="B3044">
        <v>301</v>
      </c>
      <c r="C3044">
        <v>4</v>
      </c>
      <c r="D3044">
        <v>122</v>
      </c>
      <c r="E3044">
        <v>1</v>
      </c>
      <c r="F3044">
        <v>0</v>
      </c>
      <c r="G3044">
        <v>2068</v>
      </c>
      <c r="H3044" s="17" t="s">
        <v>1145</v>
      </c>
      <c r="I3044">
        <v>1</v>
      </c>
      <c r="J3044">
        <v>0</v>
      </c>
      <c r="K3044" s="17" t="s">
        <v>6887</v>
      </c>
      <c r="L3044" s="1">
        <v>44677</v>
      </c>
      <c r="M3044">
        <v>1039.82</v>
      </c>
      <c r="N3044" s="17" t="s">
        <v>437</v>
      </c>
      <c r="O3044">
        <v>213</v>
      </c>
      <c r="P3044" s="17" t="s">
        <v>438</v>
      </c>
      <c r="Q3044">
        <v>0</v>
      </c>
      <c r="R3044" s="17" t="s">
        <v>439</v>
      </c>
      <c r="S3044" s="17" t="s">
        <v>440</v>
      </c>
      <c r="T3044" s="17" t="s">
        <v>438</v>
      </c>
      <c r="U3044">
        <v>0</v>
      </c>
      <c r="V3044">
        <v>0</v>
      </c>
      <c r="W3044" s="17" t="s">
        <v>6888</v>
      </c>
      <c r="X3044" s="17" t="s">
        <v>442</v>
      </c>
      <c r="Y3044">
        <v>0</v>
      </c>
      <c r="Z3044" s="17" t="s">
        <v>486</v>
      </c>
      <c r="AA3044" s="17" t="s">
        <v>443</v>
      </c>
      <c r="AB3044" s="17" t="s">
        <v>444</v>
      </c>
      <c r="AC3044">
        <v>0</v>
      </c>
      <c r="AD3044">
        <v>0</v>
      </c>
      <c r="AE3044">
        <v>0</v>
      </c>
      <c r="AF3044">
        <v>2022</v>
      </c>
      <c r="AG3044" s="1">
        <v>44562</v>
      </c>
      <c r="AH3044" s="1">
        <v>44773</v>
      </c>
      <c r="AI3044" s="1">
        <v>44785</v>
      </c>
      <c r="AJ3044" s="17" t="s">
        <v>34</v>
      </c>
      <c r="AK3044" s="17" t="s">
        <v>35</v>
      </c>
      <c r="AL3044" s="17" t="s">
        <v>10388</v>
      </c>
      <c r="AM3044" s="17">
        <f>MONTH(EMPENHO[[#This Row],[data_empenho]])</f>
        <v>4</v>
      </c>
    </row>
    <row r="3045" spans="1:39" x14ac:dyDescent="0.25">
      <c r="A3045">
        <v>10</v>
      </c>
      <c r="B3045">
        <v>1001</v>
      </c>
      <c r="C3045">
        <v>4</v>
      </c>
      <c r="D3045">
        <v>122</v>
      </c>
      <c r="E3045">
        <v>1</v>
      </c>
      <c r="F3045">
        <v>0</v>
      </c>
      <c r="G3045">
        <v>2050</v>
      </c>
      <c r="H3045" s="17" t="s">
        <v>2730</v>
      </c>
      <c r="I3045">
        <v>1</v>
      </c>
      <c r="J3045">
        <v>0</v>
      </c>
      <c r="K3045" s="17" t="s">
        <v>6889</v>
      </c>
      <c r="L3045" s="1">
        <v>44677</v>
      </c>
      <c r="M3045">
        <v>312</v>
      </c>
      <c r="N3045" s="17" t="s">
        <v>437</v>
      </c>
      <c r="O3045">
        <v>213</v>
      </c>
      <c r="P3045" s="17" t="s">
        <v>438</v>
      </c>
      <c r="Q3045">
        <v>0</v>
      </c>
      <c r="R3045" s="17" t="s">
        <v>439</v>
      </c>
      <c r="S3045" s="17" t="s">
        <v>440</v>
      </c>
      <c r="T3045" s="17" t="s">
        <v>438</v>
      </c>
      <c r="U3045">
        <v>0</v>
      </c>
      <c r="V3045">
        <v>0</v>
      </c>
      <c r="W3045" s="17" t="s">
        <v>6890</v>
      </c>
      <c r="X3045" s="17" t="s">
        <v>442</v>
      </c>
      <c r="Y3045">
        <v>0</v>
      </c>
      <c r="Z3045" s="17" t="s">
        <v>486</v>
      </c>
      <c r="AA3045" s="17" t="s">
        <v>443</v>
      </c>
      <c r="AB3045" s="17" t="s">
        <v>444</v>
      </c>
      <c r="AC3045">
        <v>0</v>
      </c>
      <c r="AD3045">
        <v>0</v>
      </c>
      <c r="AE3045">
        <v>0</v>
      </c>
      <c r="AF3045">
        <v>2022</v>
      </c>
      <c r="AG3045" s="1">
        <v>44562</v>
      </c>
      <c r="AH3045" s="1">
        <v>44773</v>
      </c>
      <c r="AI3045" s="1">
        <v>44785</v>
      </c>
      <c r="AJ3045" s="17" t="s">
        <v>34</v>
      </c>
      <c r="AK3045" s="17" t="s">
        <v>35</v>
      </c>
      <c r="AL3045" s="17" t="s">
        <v>10388</v>
      </c>
      <c r="AM3045" s="17">
        <f>MONTH(EMPENHO[[#This Row],[data_empenho]])</f>
        <v>4</v>
      </c>
    </row>
    <row r="3046" spans="1:39" x14ac:dyDescent="0.25">
      <c r="A3046">
        <v>9</v>
      </c>
      <c r="B3046">
        <v>901</v>
      </c>
      <c r="C3046">
        <v>4</v>
      </c>
      <c r="D3046">
        <v>122</v>
      </c>
      <c r="E3046">
        <v>1</v>
      </c>
      <c r="F3046">
        <v>0</v>
      </c>
      <c r="G3046">
        <v>2010</v>
      </c>
      <c r="H3046" s="17" t="s">
        <v>1173</v>
      </c>
      <c r="I3046">
        <v>1</v>
      </c>
      <c r="J3046">
        <v>0</v>
      </c>
      <c r="K3046" s="17" t="s">
        <v>6891</v>
      </c>
      <c r="L3046" s="1">
        <v>44677</v>
      </c>
      <c r="M3046">
        <v>8371.19</v>
      </c>
      <c r="N3046" s="17" t="s">
        <v>437</v>
      </c>
      <c r="O3046">
        <v>213</v>
      </c>
      <c r="P3046" s="17" t="s">
        <v>438</v>
      </c>
      <c r="Q3046">
        <v>0</v>
      </c>
      <c r="R3046" s="17" t="s">
        <v>439</v>
      </c>
      <c r="S3046" s="17" t="s">
        <v>440</v>
      </c>
      <c r="T3046" s="17" t="s">
        <v>438</v>
      </c>
      <c r="U3046">
        <v>0</v>
      </c>
      <c r="V3046">
        <v>0</v>
      </c>
      <c r="W3046" s="17" t="s">
        <v>6892</v>
      </c>
      <c r="X3046" s="17" t="s">
        <v>442</v>
      </c>
      <c r="Y3046">
        <v>0</v>
      </c>
      <c r="Z3046" s="17" t="s">
        <v>486</v>
      </c>
      <c r="AA3046" s="17" t="s">
        <v>443</v>
      </c>
      <c r="AB3046" s="17" t="s">
        <v>444</v>
      </c>
      <c r="AC3046">
        <v>0</v>
      </c>
      <c r="AD3046">
        <v>0</v>
      </c>
      <c r="AE3046">
        <v>0</v>
      </c>
      <c r="AF3046">
        <v>2022</v>
      </c>
      <c r="AG3046" s="1">
        <v>44562</v>
      </c>
      <c r="AH3046" s="1">
        <v>44773</v>
      </c>
      <c r="AI3046" s="1">
        <v>44785</v>
      </c>
      <c r="AJ3046" s="17" t="s">
        <v>34</v>
      </c>
      <c r="AK3046" s="17" t="s">
        <v>35</v>
      </c>
      <c r="AL3046" s="17" t="s">
        <v>10388</v>
      </c>
      <c r="AM3046" s="17">
        <f>MONTH(EMPENHO[[#This Row],[data_empenho]])</f>
        <v>4</v>
      </c>
    </row>
    <row r="3047" spans="1:39" x14ac:dyDescent="0.25">
      <c r="A3047">
        <v>9</v>
      </c>
      <c r="B3047">
        <v>901</v>
      </c>
      <c r="C3047">
        <v>4</v>
      </c>
      <c r="D3047">
        <v>122</v>
      </c>
      <c r="E3047">
        <v>1</v>
      </c>
      <c r="F3047">
        <v>0</v>
      </c>
      <c r="G3047">
        <v>2010</v>
      </c>
      <c r="H3047" s="17" t="s">
        <v>1181</v>
      </c>
      <c r="I3047">
        <v>1</v>
      </c>
      <c r="J3047">
        <v>0</v>
      </c>
      <c r="K3047" s="17" t="s">
        <v>6893</v>
      </c>
      <c r="L3047" s="1">
        <v>44677</v>
      </c>
      <c r="M3047">
        <v>408.65</v>
      </c>
      <c r="N3047" s="17" t="s">
        <v>437</v>
      </c>
      <c r="O3047">
        <v>213</v>
      </c>
      <c r="P3047" s="17" t="s">
        <v>438</v>
      </c>
      <c r="Q3047">
        <v>0</v>
      </c>
      <c r="R3047" s="17" t="s">
        <v>439</v>
      </c>
      <c r="S3047" s="17" t="s">
        <v>440</v>
      </c>
      <c r="T3047" s="17" t="s">
        <v>438</v>
      </c>
      <c r="U3047">
        <v>0</v>
      </c>
      <c r="V3047">
        <v>0</v>
      </c>
      <c r="W3047" s="17" t="s">
        <v>6894</v>
      </c>
      <c r="X3047" s="17" t="s">
        <v>442</v>
      </c>
      <c r="Y3047">
        <v>0</v>
      </c>
      <c r="Z3047" s="17" t="s">
        <v>486</v>
      </c>
      <c r="AA3047" s="17" t="s">
        <v>443</v>
      </c>
      <c r="AB3047" s="17" t="s">
        <v>444</v>
      </c>
      <c r="AC3047">
        <v>0</v>
      </c>
      <c r="AD3047">
        <v>0</v>
      </c>
      <c r="AE3047">
        <v>0</v>
      </c>
      <c r="AF3047">
        <v>2022</v>
      </c>
      <c r="AG3047" s="1">
        <v>44562</v>
      </c>
      <c r="AH3047" s="1">
        <v>44773</v>
      </c>
      <c r="AI3047" s="1">
        <v>44785</v>
      </c>
      <c r="AJ3047" s="17" t="s">
        <v>34</v>
      </c>
      <c r="AK3047" s="17" t="s">
        <v>35</v>
      </c>
      <c r="AL3047" s="17" t="s">
        <v>10388</v>
      </c>
      <c r="AM3047" s="17">
        <f>MONTH(EMPENHO[[#This Row],[data_empenho]])</f>
        <v>4</v>
      </c>
    </row>
    <row r="3048" spans="1:39" x14ac:dyDescent="0.25">
      <c r="A3048">
        <v>9</v>
      </c>
      <c r="B3048">
        <v>901</v>
      </c>
      <c r="C3048">
        <v>4</v>
      </c>
      <c r="D3048">
        <v>122</v>
      </c>
      <c r="E3048">
        <v>1</v>
      </c>
      <c r="F3048">
        <v>0</v>
      </c>
      <c r="G3048">
        <v>2010</v>
      </c>
      <c r="H3048" s="17" t="s">
        <v>1433</v>
      </c>
      <c r="I3048">
        <v>1</v>
      </c>
      <c r="J3048">
        <v>0</v>
      </c>
      <c r="K3048" s="17" t="s">
        <v>6895</v>
      </c>
      <c r="L3048" s="1">
        <v>44677</v>
      </c>
      <c r="M3048">
        <v>4493</v>
      </c>
      <c r="N3048" s="17" t="s">
        <v>437</v>
      </c>
      <c r="O3048">
        <v>213</v>
      </c>
      <c r="P3048" s="17" t="s">
        <v>438</v>
      </c>
      <c r="Q3048">
        <v>0</v>
      </c>
      <c r="R3048" s="17" t="s">
        <v>439</v>
      </c>
      <c r="S3048" s="17" t="s">
        <v>440</v>
      </c>
      <c r="T3048" s="17" t="s">
        <v>438</v>
      </c>
      <c r="U3048">
        <v>0</v>
      </c>
      <c r="V3048">
        <v>0</v>
      </c>
      <c r="W3048" s="17" t="s">
        <v>6896</v>
      </c>
      <c r="X3048" s="17" t="s">
        <v>442</v>
      </c>
      <c r="Y3048">
        <v>0</v>
      </c>
      <c r="Z3048" s="17" t="s">
        <v>486</v>
      </c>
      <c r="AA3048" s="17" t="s">
        <v>443</v>
      </c>
      <c r="AB3048" s="17" t="s">
        <v>444</v>
      </c>
      <c r="AC3048">
        <v>0</v>
      </c>
      <c r="AD3048">
        <v>0</v>
      </c>
      <c r="AE3048">
        <v>0</v>
      </c>
      <c r="AF3048">
        <v>2022</v>
      </c>
      <c r="AG3048" s="1">
        <v>44562</v>
      </c>
      <c r="AH3048" s="1">
        <v>44773</v>
      </c>
      <c r="AI3048" s="1">
        <v>44785</v>
      </c>
      <c r="AJ3048" s="17" t="s">
        <v>34</v>
      </c>
      <c r="AK3048" s="17" t="s">
        <v>35</v>
      </c>
      <c r="AL3048" s="17" t="s">
        <v>10388</v>
      </c>
      <c r="AM3048" s="17">
        <f>MONTH(EMPENHO[[#This Row],[data_empenho]])</f>
        <v>4</v>
      </c>
    </row>
    <row r="3049" spans="1:39" x14ac:dyDescent="0.25">
      <c r="A3049">
        <v>9</v>
      </c>
      <c r="B3049">
        <v>901</v>
      </c>
      <c r="C3049">
        <v>4</v>
      </c>
      <c r="D3049">
        <v>122</v>
      </c>
      <c r="E3049">
        <v>1</v>
      </c>
      <c r="F3049">
        <v>0</v>
      </c>
      <c r="G3049">
        <v>2010</v>
      </c>
      <c r="H3049" s="17" t="s">
        <v>1176</v>
      </c>
      <c r="I3049">
        <v>1</v>
      </c>
      <c r="J3049">
        <v>0</v>
      </c>
      <c r="K3049" s="17" t="s">
        <v>6897</v>
      </c>
      <c r="L3049" s="1">
        <v>44677</v>
      </c>
      <c r="M3049">
        <v>316.36</v>
      </c>
      <c r="N3049" s="17" t="s">
        <v>437</v>
      </c>
      <c r="O3049">
        <v>213</v>
      </c>
      <c r="P3049" s="17" t="s">
        <v>438</v>
      </c>
      <c r="Q3049">
        <v>0</v>
      </c>
      <c r="R3049" s="17" t="s">
        <v>439</v>
      </c>
      <c r="S3049" s="17" t="s">
        <v>440</v>
      </c>
      <c r="T3049" s="17" t="s">
        <v>438</v>
      </c>
      <c r="U3049">
        <v>0</v>
      </c>
      <c r="V3049">
        <v>0</v>
      </c>
      <c r="W3049" s="17" t="s">
        <v>6898</v>
      </c>
      <c r="X3049" s="17" t="s">
        <v>442</v>
      </c>
      <c r="Y3049">
        <v>0</v>
      </c>
      <c r="Z3049" s="17" t="s">
        <v>486</v>
      </c>
      <c r="AA3049" s="17" t="s">
        <v>443</v>
      </c>
      <c r="AB3049" s="17" t="s">
        <v>444</v>
      </c>
      <c r="AC3049">
        <v>0</v>
      </c>
      <c r="AD3049">
        <v>0</v>
      </c>
      <c r="AE3049">
        <v>0</v>
      </c>
      <c r="AF3049">
        <v>2022</v>
      </c>
      <c r="AG3049" s="1">
        <v>44562</v>
      </c>
      <c r="AH3049" s="1">
        <v>44773</v>
      </c>
      <c r="AI3049" s="1">
        <v>44785</v>
      </c>
      <c r="AJ3049" s="17" t="s">
        <v>34</v>
      </c>
      <c r="AK3049" s="17" t="s">
        <v>35</v>
      </c>
      <c r="AL3049" s="17" t="s">
        <v>10388</v>
      </c>
      <c r="AM3049" s="17">
        <f>MONTH(EMPENHO[[#This Row],[data_empenho]])</f>
        <v>4</v>
      </c>
    </row>
    <row r="3050" spans="1:39" x14ac:dyDescent="0.25">
      <c r="A3050">
        <v>9</v>
      </c>
      <c r="B3050">
        <v>901</v>
      </c>
      <c r="C3050">
        <v>4</v>
      </c>
      <c r="D3050">
        <v>122</v>
      </c>
      <c r="E3050">
        <v>1</v>
      </c>
      <c r="F3050">
        <v>0</v>
      </c>
      <c r="G3050">
        <v>2010</v>
      </c>
      <c r="H3050" s="17" t="s">
        <v>1213</v>
      </c>
      <c r="I3050">
        <v>1</v>
      </c>
      <c r="J3050">
        <v>0</v>
      </c>
      <c r="K3050" s="17" t="s">
        <v>6899</v>
      </c>
      <c r="L3050" s="1">
        <v>44677</v>
      </c>
      <c r="M3050">
        <v>62.68</v>
      </c>
      <c r="N3050" s="17" t="s">
        <v>437</v>
      </c>
      <c r="O3050">
        <v>213</v>
      </c>
      <c r="P3050" s="17" t="s">
        <v>438</v>
      </c>
      <c r="Q3050">
        <v>0</v>
      </c>
      <c r="R3050" s="17" t="s">
        <v>439</v>
      </c>
      <c r="S3050" s="17" t="s">
        <v>440</v>
      </c>
      <c r="T3050" s="17" t="s">
        <v>438</v>
      </c>
      <c r="U3050">
        <v>0</v>
      </c>
      <c r="V3050">
        <v>0</v>
      </c>
      <c r="W3050" s="17" t="s">
        <v>6900</v>
      </c>
      <c r="X3050" s="17" t="s">
        <v>442</v>
      </c>
      <c r="Y3050">
        <v>0</v>
      </c>
      <c r="Z3050" s="17" t="s">
        <v>486</v>
      </c>
      <c r="AA3050" s="17" t="s">
        <v>443</v>
      </c>
      <c r="AB3050" s="17" t="s">
        <v>444</v>
      </c>
      <c r="AC3050">
        <v>0</v>
      </c>
      <c r="AD3050">
        <v>0</v>
      </c>
      <c r="AE3050">
        <v>0</v>
      </c>
      <c r="AF3050">
        <v>2022</v>
      </c>
      <c r="AG3050" s="1">
        <v>44562</v>
      </c>
      <c r="AH3050" s="1">
        <v>44773</v>
      </c>
      <c r="AI3050" s="1">
        <v>44785</v>
      </c>
      <c r="AJ3050" s="17" t="s">
        <v>34</v>
      </c>
      <c r="AK3050" s="17" t="s">
        <v>35</v>
      </c>
      <c r="AL3050" s="17" t="s">
        <v>10388</v>
      </c>
      <c r="AM3050" s="17">
        <f>MONTH(EMPENHO[[#This Row],[data_empenho]])</f>
        <v>4</v>
      </c>
    </row>
    <row r="3051" spans="1:39" x14ac:dyDescent="0.25">
      <c r="A3051">
        <v>9</v>
      </c>
      <c r="B3051">
        <v>902</v>
      </c>
      <c r="C3051">
        <v>8</v>
      </c>
      <c r="D3051">
        <v>244</v>
      </c>
      <c r="E3051">
        <v>11</v>
      </c>
      <c r="F3051">
        <v>0</v>
      </c>
      <c r="G3051">
        <v>2018</v>
      </c>
      <c r="H3051" s="17" t="s">
        <v>1173</v>
      </c>
      <c r="I3051">
        <v>1021</v>
      </c>
      <c r="J3051">
        <v>0</v>
      </c>
      <c r="K3051" s="17" t="s">
        <v>6901</v>
      </c>
      <c r="L3051" s="1">
        <v>44677</v>
      </c>
      <c r="M3051">
        <v>6000</v>
      </c>
      <c r="N3051" s="17" t="s">
        <v>437</v>
      </c>
      <c r="O3051">
        <v>213</v>
      </c>
      <c r="P3051" s="17" t="s">
        <v>438</v>
      </c>
      <c r="Q3051">
        <v>0</v>
      </c>
      <c r="R3051" s="17" t="s">
        <v>439</v>
      </c>
      <c r="S3051" s="17" t="s">
        <v>440</v>
      </c>
      <c r="T3051" s="17" t="s">
        <v>438</v>
      </c>
      <c r="U3051">
        <v>0</v>
      </c>
      <c r="V3051">
        <v>0</v>
      </c>
      <c r="W3051" s="17" t="s">
        <v>5364</v>
      </c>
      <c r="X3051" s="17" t="s">
        <v>442</v>
      </c>
      <c r="Y3051">
        <v>0</v>
      </c>
      <c r="Z3051" s="17" t="s">
        <v>486</v>
      </c>
      <c r="AA3051" s="17" t="s">
        <v>443</v>
      </c>
      <c r="AB3051" s="17" t="s">
        <v>444</v>
      </c>
      <c r="AC3051">
        <v>0</v>
      </c>
      <c r="AD3051">
        <v>0</v>
      </c>
      <c r="AE3051">
        <v>0</v>
      </c>
      <c r="AF3051">
        <v>2022</v>
      </c>
      <c r="AG3051" s="1">
        <v>44562</v>
      </c>
      <c r="AH3051" s="1">
        <v>44773</v>
      </c>
      <c r="AI3051" s="1">
        <v>44785</v>
      </c>
      <c r="AJ3051" s="17" t="s">
        <v>34</v>
      </c>
      <c r="AK3051" s="17" t="s">
        <v>35</v>
      </c>
      <c r="AL3051" s="17" t="s">
        <v>10388</v>
      </c>
      <c r="AM3051" s="17">
        <f>MONTH(EMPENHO[[#This Row],[data_empenho]])</f>
        <v>4</v>
      </c>
    </row>
    <row r="3052" spans="1:39" x14ac:dyDescent="0.25">
      <c r="A3052">
        <v>9</v>
      </c>
      <c r="B3052">
        <v>902</v>
      </c>
      <c r="C3052">
        <v>8</v>
      </c>
      <c r="D3052">
        <v>244</v>
      </c>
      <c r="E3052">
        <v>11</v>
      </c>
      <c r="F3052">
        <v>0</v>
      </c>
      <c r="G3052">
        <v>2018</v>
      </c>
      <c r="H3052" s="17" t="s">
        <v>1173</v>
      </c>
      <c r="I3052">
        <v>1</v>
      </c>
      <c r="J3052">
        <v>0</v>
      </c>
      <c r="K3052" s="17" t="s">
        <v>6902</v>
      </c>
      <c r="L3052" s="1">
        <v>44677</v>
      </c>
      <c r="M3052">
        <v>5116.18</v>
      </c>
      <c r="N3052" s="17" t="s">
        <v>437</v>
      </c>
      <c r="O3052">
        <v>213</v>
      </c>
      <c r="P3052" s="17" t="s">
        <v>438</v>
      </c>
      <c r="Q3052">
        <v>0</v>
      </c>
      <c r="R3052" s="17" t="s">
        <v>439</v>
      </c>
      <c r="S3052" s="17" t="s">
        <v>440</v>
      </c>
      <c r="T3052" s="17" t="s">
        <v>438</v>
      </c>
      <c r="U3052">
        <v>0</v>
      </c>
      <c r="V3052">
        <v>0</v>
      </c>
      <c r="W3052" s="17" t="s">
        <v>5364</v>
      </c>
      <c r="X3052" s="17" t="s">
        <v>442</v>
      </c>
      <c r="Y3052">
        <v>0</v>
      </c>
      <c r="Z3052" s="17" t="s">
        <v>486</v>
      </c>
      <c r="AA3052" s="17" t="s">
        <v>443</v>
      </c>
      <c r="AB3052" s="17" t="s">
        <v>444</v>
      </c>
      <c r="AC3052">
        <v>0</v>
      </c>
      <c r="AD3052">
        <v>0</v>
      </c>
      <c r="AE3052">
        <v>0</v>
      </c>
      <c r="AF3052">
        <v>2022</v>
      </c>
      <c r="AG3052" s="1">
        <v>44562</v>
      </c>
      <c r="AH3052" s="1">
        <v>44773</v>
      </c>
      <c r="AI3052" s="1">
        <v>44785</v>
      </c>
      <c r="AJ3052" s="17" t="s">
        <v>34</v>
      </c>
      <c r="AK3052" s="17" t="s">
        <v>35</v>
      </c>
      <c r="AL3052" s="17" t="s">
        <v>10388</v>
      </c>
      <c r="AM3052" s="17">
        <f>MONTH(EMPENHO[[#This Row],[data_empenho]])</f>
        <v>4</v>
      </c>
    </row>
    <row r="3053" spans="1:39" x14ac:dyDescent="0.25">
      <c r="A3053">
        <v>9</v>
      </c>
      <c r="B3053">
        <v>902</v>
      </c>
      <c r="C3053">
        <v>8</v>
      </c>
      <c r="D3053">
        <v>244</v>
      </c>
      <c r="E3053">
        <v>11</v>
      </c>
      <c r="F3053">
        <v>0</v>
      </c>
      <c r="G3053">
        <v>2018</v>
      </c>
      <c r="H3053" s="17" t="s">
        <v>1181</v>
      </c>
      <c r="I3053">
        <v>1</v>
      </c>
      <c r="J3053">
        <v>0</v>
      </c>
      <c r="K3053" s="17" t="s">
        <v>6903</v>
      </c>
      <c r="L3053" s="1">
        <v>44677</v>
      </c>
      <c r="M3053">
        <v>408.65</v>
      </c>
      <c r="N3053" s="17" t="s">
        <v>437</v>
      </c>
      <c r="O3053">
        <v>213</v>
      </c>
      <c r="P3053" s="17" t="s">
        <v>438</v>
      </c>
      <c r="Q3053">
        <v>0</v>
      </c>
      <c r="R3053" s="17" t="s">
        <v>439</v>
      </c>
      <c r="S3053" s="17" t="s">
        <v>440</v>
      </c>
      <c r="T3053" s="17" t="s">
        <v>438</v>
      </c>
      <c r="U3053">
        <v>0</v>
      </c>
      <c r="V3053">
        <v>0</v>
      </c>
      <c r="W3053" s="17" t="s">
        <v>5366</v>
      </c>
      <c r="X3053" s="17" t="s">
        <v>442</v>
      </c>
      <c r="Y3053">
        <v>0</v>
      </c>
      <c r="Z3053" s="17" t="s">
        <v>486</v>
      </c>
      <c r="AA3053" s="17" t="s">
        <v>443</v>
      </c>
      <c r="AB3053" s="17" t="s">
        <v>444</v>
      </c>
      <c r="AC3053">
        <v>0</v>
      </c>
      <c r="AD3053">
        <v>0</v>
      </c>
      <c r="AE3053">
        <v>0</v>
      </c>
      <c r="AF3053">
        <v>2022</v>
      </c>
      <c r="AG3053" s="1">
        <v>44562</v>
      </c>
      <c r="AH3053" s="1">
        <v>44773</v>
      </c>
      <c r="AI3053" s="1">
        <v>44785</v>
      </c>
      <c r="AJ3053" s="17" t="s">
        <v>34</v>
      </c>
      <c r="AK3053" s="17" t="s">
        <v>35</v>
      </c>
      <c r="AL3053" s="17" t="s">
        <v>10388</v>
      </c>
      <c r="AM3053" s="17">
        <f>MONTH(EMPENHO[[#This Row],[data_empenho]])</f>
        <v>4</v>
      </c>
    </row>
    <row r="3054" spans="1:39" x14ac:dyDescent="0.25">
      <c r="A3054">
        <v>9</v>
      </c>
      <c r="B3054">
        <v>902</v>
      </c>
      <c r="C3054">
        <v>8</v>
      </c>
      <c r="D3054">
        <v>244</v>
      </c>
      <c r="E3054">
        <v>11</v>
      </c>
      <c r="F3054">
        <v>0</v>
      </c>
      <c r="G3054">
        <v>2018</v>
      </c>
      <c r="H3054" s="17" t="s">
        <v>1176</v>
      </c>
      <c r="I3054">
        <v>1</v>
      </c>
      <c r="J3054">
        <v>0</v>
      </c>
      <c r="K3054" s="17" t="s">
        <v>6904</v>
      </c>
      <c r="L3054" s="1">
        <v>44677</v>
      </c>
      <c r="M3054">
        <v>737.02</v>
      </c>
      <c r="N3054" s="17" t="s">
        <v>437</v>
      </c>
      <c r="O3054">
        <v>213</v>
      </c>
      <c r="P3054" s="17" t="s">
        <v>438</v>
      </c>
      <c r="Q3054">
        <v>0</v>
      </c>
      <c r="R3054" s="17" t="s">
        <v>439</v>
      </c>
      <c r="S3054" s="17" t="s">
        <v>440</v>
      </c>
      <c r="T3054" s="17" t="s">
        <v>438</v>
      </c>
      <c r="U3054">
        <v>0</v>
      </c>
      <c r="V3054">
        <v>0</v>
      </c>
      <c r="W3054" s="17" t="s">
        <v>5372</v>
      </c>
      <c r="X3054" s="17" t="s">
        <v>442</v>
      </c>
      <c r="Y3054">
        <v>0</v>
      </c>
      <c r="Z3054" s="17" t="s">
        <v>486</v>
      </c>
      <c r="AA3054" s="17" t="s">
        <v>443</v>
      </c>
      <c r="AB3054" s="17" t="s">
        <v>444</v>
      </c>
      <c r="AC3054">
        <v>0</v>
      </c>
      <c r="AD3054">
        <v>0</v>
      </c>
      <c r="AE3054">
        <v>0</v>
      </c>
      <c r="AF3054">
        <v>2022</v>
      </c>
      <c r="AG3054" s="1">
        <v>44562</v>
      </c>
      <c r="AH3054" s="1">
        <v>44773</v>
      </c>
      <c r="AI3054" s="1">
        <v>44785</v>
      </c>
      <c r="AJ3054" s="17" t="s">
        <v>34</v>
      </c>
      <c r="AK3054" s="17" t="s">
        <v>35</v>
      </c>
      <c r="AL3054" s="17" t="s">
        <v>10388</v>
      </c>
      <c r="AM3054" s="17">
        <f>MONTH(EMPENHO[[#This Row],[data_empenho]])</f>
        <v>4</v>
      </c>
    </row>
    <row r="3055" spans="1:39" x14ac:dyDescent="0.25">
      <c r="A3055">
        <v>9</v>
      </c>
      <c r="B3055">
        <v>904</v>
      </c>
      <c r="C3055">
        <v>8</v>
      </c>
      <c r="D3055">
        <v>243</v>
      </c>
      <c r="E3055">
        <v>11</v>
      </c>
      <c r="F3055">
        <v>0</v>
      </c>
      <c r="G3055">
        <v>2107</v>
      </c>
      <c r="H3055" s="17" t="s">
        <v>1606</v>
      </c>
      <c r="I3055">
        <v>1</v>
      </c>
      <c r="J3055">
        <v>0</v>
      </c>
      <c r="K3055" s="17" t="s">
        <v>6905</v>
      </c>
      <c r="L3055" s="1">
        <v>44677</v>
      </c>
      <c r="M3055">
        <v>11080</v>
      </c>
      <c r="N3055" s="17" t="s">
        <v>437</v>
      </c>
      <c r="O3055">
        <v>213</v>
      </c>
      <c r="P3055" s="17" t="s">
        <v>438</v>
      </c>
      <c r="Q3055">
        <v>0</v>
      </c>
      <c r="R3055" s="17" t="s">
        <v>439</v>
      </c>
      <c r="S3055" s="17" t="s">
        <v>440</v>
      </c>
      <c r="T3055" s="17" t="s">
        <v>438</v>
      </c>
      <c r="U3055">
        <v>0</v>
      </c>
      <c r="V3055">
        <v>0</v>
      </c>
      <c r="W3055" s="17" t="s">
        <v>6906</v>
      </c>
      <c r="X3055" s="17" t="s">
        <v>442</v>
      </c>
      <c r="Y3055">
        <v>0</v>
      </c>
      <c r="Z3055" s="17" t="s">
        <v>486</v>
      </c>
      <c r="AA3055" s="17" t="s">
        <v>443</v>
      </c>
      <c r="AB3055" s="17" t="s">
        <v>444</v>
      </c>
      <c r="AC3055">
        <v>0</v>
      </c>
      <c r="AD3055">
        <v>0</v>
      </c>
      <c r="AE3055">
        <v>0</v>
      </c>
      <c r="AF3055">
        <v>2022</v>
      </c>
      <c r="AG3055" s="1">
        <v>44562</v>
      </c>
      <c r="AH3055" s="1">
        <v>44773</v>
      </c>
      <c r="AI3055" s="1">
        <v>44785</v>
      </c>
      <c r="AJ3055" s="17" t="s">
        <v>34</v>
      </c>
      <c r="AK3055" s="17" t="s">
        <v>35</v>
      </c>
      <c r="AL3055" s="17" t="s">
        <v>10388</v>
      </c>
      <c r="AM3055" s="17">
        <f>MONTH(EMPENHO[[#This Row],[data_empenho]])</f>
        <v>4</v>
      </c>
    </row>
    <row r="3056" spans="1:39" x14ac:dyDescent="0.25">
      <c r="A3056">
        <v>9</v>
      </c>
      <c r="B3056">
        <v>904</v>
      </c>
      <c r="C3056">
        <v>8</v>
      </c>
      <c r="D3056">
        <v>243</v>
      </c>
      <c r="E3056">
        <v>11</v>
      </c>
      <c r="F3056">
        <v>0</v>
      </c>
      <c r="G3056">
        <v>2107</v>
      </c>
      <c r="H3056" s="17" t="s">
        <v>1184</v>
      </c>
      <c r="I3056">
        <v>1</v>
      </c>
      <c r="J3056">
        <v>0</v>
      </c>
      <c r="K3056" s="17" t="s">
        <v>6907</v>
      </c>
      <c r="L3056" s="1">
        <v>44677</v>
      </c>
      <c r="M3056">
        <v>675.61</v>
      </c>
      <c r="N3056" s="17" t="s">
        <v>437</v>
      </c>
      <c r="O3056">
        <v>213</v>
      </c>
      <c r="P3056" s="17" t="s">
        <v>438</v>
      </c>
      <c r="Q3056">
        <v>0</v>
      </c>
      <c r="R3056" s="17" t="s">
        <v>439</v>
      </c>
      <c r="S3056" s="17" t="s">
        <v>440</v>
      </c>
      <c r="T3056" s="17" t="s">
        <v>438</v>
      </c>
      <c r="U3056">
        <v>0</v>
      </c>
      <c r="V3056">
        <v>0</v>
      </c>
      <c r="W3056" s="17" t="s">
        <v>6908</v>
      </c>
      <c r="X3056" s="17" t="s">
        <v>442</v>
      </c>
      <c r="Y3056">
        <v>0</v>
      </c>
      <c r="Z3056" s="17" t="s">
        <v>486</v>
      </c>
      <c r="AA3056" s="17" t="s">
        <v>443</v>
      </c>
      <c r="AB3056" s="17" t="s">
        <v>444</v>
      </c>
      <c r="AC3056">
        <v>0</v>
      </c>
      <c r="AD3056">
        <v>0</v>
      </c>
      <c r="AE3056">
        <v>0</v>
      </c>
      <c r="AF3056">
        <v>2022</v>
      </c>
      <c r="AG3056" s="1">
        <v>44562</v>
      </c>
      <c r="AH3056" s="1">
        <v>44773</v>
      </c>
      <c r="AI3056" s="1">
        <v>44785</v>
      </c>
      <c r="AJ3056" s="17" t="s">
        <v>34</v>
      </c>
      <c r="AK3056" s="17" t="s">
        <v>35</v>
      </c>
      <c r="AL3056" s="17" t="s">
        <v>10388</v>
      </c>
      <c r="AM3056" s="17">
        <f>MONTH(EMPENHO[[#This Row],[data_empenho]])</f>
        <v>4</v>
      </c>
    </row>
    <row r="3057" spans="1:39" x14ac:dyDescent="0.25">
      <c r="A3057">
        <v>2</v>
      </c>
      <c r="B3057">
        <v>201</v>
      </c>
      <c r="C3057">
        <v>4</v>
      </c>
      <c r="D3057">
        <v>122</v>
      </c>
      <c r="E3057">
        <v>1</v>
      </c>
      <c r="F3057">
        <v>0</v>
      </c>
      <c r="G3057">
        <v>2078</v>
      </c>
      <c r="H3057" s="17" t="s">
        <v>1433</v>
      </c>
      <c r="I3057">
        <v>1</v>
      </c>
      <c r="J3057">
        <v>0</v>
      </c>
      <c r="K3057" s="17" t="s">
        <v>6909</v>
      </c>
      <c r="L3057" s="1">
        <v>44677</v>
      </c>
      <c r="M3057">
        <v>24714</v>
      </c>
      <c r="N3057" s="17" t="s">
        <v>437</v>
      </c>
      <c r="O3057">
        <v>213</v>
      </c>
      <c r="P3057" s="17" t="s">
        <v>438</v>
      </c>
      <c r="Q3057">
        <v>0</v>
      </c>
      <c r="R3057" s="17" t="s">
        <v>439</v>
      </c>
      <c r="S3057" s="17" t="s">
        <v>440</v>
      </c>
      <c r="T3057" s="17" t="s">
        <v>438</v>
      </c>
      <c r="U3057">
        <v>0</v>
      </c>
      <c r="V3057">
        <v>0</v>
      </c>
      <c r="W3057" s="17" t="s">
        <v>6910</v>
      </c>
      <c r="X3057" s="17" t="s">
        <v>442</v>
      </c>
      <c r="Y3057">
        <v>0</v>
      </c>
      <c r="Z3057" s="17" t="s">
        <v>486</v>
      </c>
      <c r="AA3057" s="17" t="s">
        <v>443</v>
      </c>
      <c r="AB3057" s="17" t="s">
        <v>444</v>
      </c>
      <c r="AC3057">
        <v>0</v>
      </c>
      <c r="AD3057">
        <v>0</v>
      </c>
      <c r="AE3057">
        <v>0</v>
      </c>
      <c r="AF3057">
        <v>2022</v>
      </c>
      <c r="AG3057" s="1">
        <v>44562</v>
      </c>
      <c r="AH3057" s="1">
        <v>44773</v>
      </c>
      <c r="AI3057" s="1">
        <v>44785</v>
      </c>
      <c r="AJ3057" s="17" t="s">
        <v>34</v>
      </c>
      <c r="AK3057" s="17" t="s">
        <v>35</v>
      </c>
      <c r="AL3057" s="17" t="s">
        <v>10388</v>
      </c>
      <c r="AM3057" s="17">
        <f>MONTH(EMPENHO[[#This Row],[data_empenho]])</f>
        <v>4</v>
      </c>
    </row>
    <row r="3058" spans="1:39" x14ac:dyDescent="0.25">
      <c r="A3058">
        <v>2</v>
      </c>
      <c r="B3058">
        <v>203</v>
      </c>
      <c r="C3058">
        <v>4</v>
      </c>
      <c r="D3058">
        <v>122</v>
      </c>
      <c r="E3058">
        <v>1</v>
      </c>
      <c r="F3058">
        <v>0</v>
      </c>
      <c r="G3058">
        <v>2081</v>
      </c>
      <c r="H3058" s="17" t="s">
        <v>1173</v>
      </c>
      <c r="I3058">
        <v>1</v>
      </c>
      <c r="J3058">
        <v>0</v>
      </c>
      <c r="K3058" s="17" t="s">
        <v>6911</v>
      </c>
      <c r="L3058" s="1">
        <v>44677</v>
      </c>
      <c r="M3058">
        <v>11006.49</v>
      </c>
      <c r="N3058" s="17" t="s">
        <v>437</v>
      </c>
      <c r="O3058">
        <v>213</v>
      </c>
      <c r="P3058" s="17" t="s">
        <v>438</v>
      </c>
      <c r="Q3058">
        <v>0</v>
      </c>
      <c r="R3058" s="17" t="s">
        <v>439</v>
      </c>
      <c r="S3058" s="17" t="s">
        <v>440</v>
      </c>
      <c r="T3058" s="17" t="s">
        <v>438</v>
      </c>
      <c r="U3058">
        <v>0</v>
      </c>
      <c r="V3058">
        <v>0</v>
      </c>
      <c r="W3058" s="17" t="s">
        <v>6912</v>
      </c>
      <c r="X3058" s="17" t="s">
        <v>442</v>
      </c>
      <c r="Y3058">
        <v>0</v>
      </c>
      <c r="Z3058" s="17" t="s">
        <v>486</v>
      </c>
      <c r="AA3058" s="17" t="s">
        <v>443</v>
      </c>
      <c r="AB3058" s="17" t="s">
        <v>444</v>
      </c>
      <c r="AC3058">
        <v>0</v>
      </c>
      <c r="AD3058">
        <v>0</v>
      </c>
      <c r="AE3058">
        <v>0</v>
      </c>
      <c r="AF3058">
        <v>2022</v>
      </c>
      <c r="AG3058" s="1">
        <v>44562</v>
      </c>
      <c r="AH3058" s="1">
        <v>44773</v>
      </c>
      <c r="AI3058" s="1">
        <v>44785</v>
      </c>
      <c r="AJ3058" s="17" t="s">
        <v>34</v>
      </c>
      <c r="AK3058" s="17" t="s">
        <v>35</v>
      </c>
      <c r="AL3058" s="17" t="s">
        <v>10388</v>
      </c>
      <c r="AM3058" s="17">
        <f>MONTH(EMPENHO[[#This Row],[data_empenho]])</f>
        <v>4</v>
      </c>
    </row>
    <row r="3059" spans="1:39" x14ac:dyDescent="0.25">
      <c r="A3059">
        <v>3</v>
      </c>
      <c r="B3059">
        <v>301</v>
      </c>
      <c r="C3059">
        <v>4</v>
      </c>
      <c r="D3059">
        <v>122</v>
      </c>
      <c r="E3059">
        <v>1</v>
      </c>
      <c r="F3059">
        <v>0</v>
      </c>
      <c r="G3059">
        <v>2068</v>
      </c>
      <c r="H3059" s="17" t="s">
        <v>1433</v>
      </c>
      <c r="I3059">
        <v>1</v>
      </c>
      <c r="J3059">
        <v>0</v>
      </c>
      <c r="K3059" s="17" t="s">
        <v>6913</v>
      </c>
      <c r="L3059" s="1">
        <v>44677</v>
      </c>
      <c r="M3059">
        <v>4493</v>
      </c>
      <c r="N3059" s="17" t="s">
        <v>437</v>
      </c>
      <c r="O3059">
        <v>213</v>
      </c>
      <c r="P3059" s="17" t="s">
        <v>438</v>
      </c>
      <c r="Q3059">
        <v>0</v>
      </c>
      <c r="R3059" s="17" t="s">
        <v>439</v>
      </c>
      <c r="S3059" s="17" t="s">
        <v>440</v>
      </c>
      <c r="T3059" s="17" t="s">
        <v>438</v>
      </c>
      <c r="U3059">
        <v>0</v>
      </c>
      <c r="V3059">
        <v>0</v>
      </c>
      <c r="W3059" s="17" t="s">
        <v>6914</v>
      </c>
      <c r="X3059" s="17" t="s">
        <v>442</v>
      </c>
      <c r="Y3059">
        <v>0</v>
      </c>
      <c r="Z3059" s="17" t="s">
        <v>486</v>
      </c>
      <c r="AA3059" s="17" t="s">
        <v>443</v>
      </c>
      <c r="AB3059" s="17" t="s">
        <v>444</v>
      </c>
      <c r="AC3059">
        <v>0</v>
      </c>
      <c r="AD3059">
        <v>0</v>
      </c>
      <c r="AE3059">
        <v>0</v>
      </c>
      <c r="AF3059">
        <v>2022</v>
      </c>
      <c r="AG3059" s="1">
        <v>44562</v>
      </c>
      <c r="AH3059" s="1">
        <v>44773</v>
      </c>
      <c r="AI3059" s="1">
        <v>44785</v>
      </c>
      <c r="AJ3059" s="17" t="s">
        <v>34</v>
      </c>
      <c r="AK3059" s="17" t="s">
        <v>35</v>
      </c>
      <c r="AL3059" s="17" t="s">
        <v>10388</v>
      </c>
      <c r="AM3059" s="17">
        <f>MONTH(EMPENHO[[#This Row],[data_empenho]])</f>
        <v>4</v>
      </c>
    </row>
    <row r="3060" spans="1:39" x14ac:dyDescent="0.25">
      <c r="A3060">
        <v>3</v>
      </c>
      <c r="B3060">
        <v>301</v>
      </c>
      <c r="C3060">
        <v>4</v>
      </c>
      <c r="D3060">
        <v>122</v>
      </c>
      <c r="E3060">
        <v>1</v>
      </c>
      <c r="F3060">
        <v>0</v>
      </c>
      <c r="G3060">
        <v>2068</v>
      </c>
      <c r="H3060" s="17" t="s">
        <v>1173</v>
      </c>
      <c r="I3060">
        <v>1</v>
      </c>
      <c r="J3060">
        <v>0</v>
      </c>
      <c r="K3060" s="17" t="s">
        <v>6915</v>
      </c>
      <c r="L3060" s="1">
        <v>44677</v>
      </c>
      <c r="M3060">
        <v>2647.38</v>
      </c>
      <c r="N3060" s="17" t="s">
        <v>437</v>
      </c>
      <c r="O3060">
        <v>213</v>
      </c>
      <c r="P3060" s="17" t="s">
        <v>438</v>
      </c>
      <c r="Q3060">
        <v>0</v>
      </c>
      <c r="R3060" s="17" t="s">
        <v>439</v>
      </c>
      <c r="S3060" s="17" t="s">
        <v>440</v>
      </c>
      <c r="T3060" s="17" t="s">
        <v>438</v>
      </c>
      <c r="U3060">
        <v>0</v>
      </c>
      <c r="V3060">
        <v>0</v>
      </c>
      <c r="W3060" s="17" t="s">
        <v>6916</v>
      </c>
      <c r="X3060" s="17" t="s">
        <v>442</v>
      </c>
      <c r="Y3060">
        <v>0</v>
      </c>
      <c r="Z3060" s="17" t="s">
        <v>486</v>
      </c>
      <c r="AA3060" s="17" t="s">
        <v>443</v>
      </c>
      <c r="AB3060" s="17" t="s">
        <v>444</v>
      </c>
      <c r="AC3060">
        <v>0</v>
      </c>
      <c r="AD3060">
        <v>0</v>
      </c>
      <c r="AE3060">
        <v>0</v>
      </c>
      <c r="AF3060">
        <v>2022</v>
      </c>
      <c r="AG3060" s="1">
        <v>44562</v>
      </c>
      <c r="AH3060" s="1">
        <v>44773</v>
      </c>
      <c r="AI3060" s="1">
        <v>44785</v>
      </c>
      <c r="AJ3060" s="17" t="s">
        <v>34</v>
      </c>
      <c r="AK3060" s="17" t="s">
        <v>35</v>
      </c>
      <c r="AL3060" s="17" t="s">
        <v>10388</v>
      </c>
      <c r="AM3060" s="17">
        <f>MONTH(EMPENHO[[#This Row],[data_empenho]])</f>
        <v>4</v>
      </c>
    </row>
    <row r="3061" spans="1:39" x14ac:dyDescent="0.25">
      <c r="A3061">
        <v>4</v>
      </c>
      <c r="B3061">
        <v>401</v>
      </c>
      <c r="C3061">
        <v>4</v>
      </c>
      <c r="D3061">
        <v>123</v>
      </c>
      <c r="E3061">
        <v>1</v>
      </c>
      <c r="F3061">
        <v>0</v>
      </c>
      <c r="G3061">
        <v>2075</v>
      </c>
      <c r="H3061" s="17" t="s">
        <v>1433</v>
      </c>
      <c r="I3061">
        <v>1</v>
      </c>
      <c r="J3061">
        <v>0</v>
      </c>
      <c r="K3061" s="17" t="s">
        <v>6917</v>
      </c>
      <c r="L3061" s="1">
        <v>44677</v>
      </c>
      <c r="M3061">
        <v>4493</v>
      </c>
      <c r="N3061" s="17" t="s">
        <v>437</v>
      </c>
      <c r="O3061">
        <v>213</v>
      </c>
      <c r="P3061" s="17" t="s">
        <v>438</v>
      </c>
      <c r="Q3061">
        <v>0</v>
      </c>
      <c r="R3061" s="17" t="s">
        <v>439</v>
      </c>
      <c r="S3061" s="17" t="s">
        <v>440</v>
      </c>
      <c r="T3061" s="17" t="s">
        <v>438</v>
      </c>
      <c r="U3061">
        <v>0</v>
      </c>
      <c r="V3061">
        <v>0</v>
      </c>
      <c r="W3061" s="17" t="s">
        <v>6918</v>
      </c>
      <c r="X3061" s="17" t="s">
        <v>442</v>
      </c>
      <c r="Y3061">
        <v>0</v>
      </c>
      <c r="Z3061" s="17" t="s">
        <v>486</v>
      </c>
      <c r="AA3061" s="17" t="s">
        <v>443</v>
      </c>
      <c r="AB3061" s="17" t="s">
        <v>444</v>
      </c>
      <c r="AC3061">
        <v>0</v>
      </c>
      <c r="AD3061">
        <v>0</v>
      </c>
      <c r="AE3061">
        <v>0</v>
      </c>
      <c r="AF3061">
        <v>2022</v>
      </c>
      <c r="AG3061" s="1">
        <v>44562</v>
      </c>
      <c r="AH3061" s="1">
        <v>44773</v>
      </c>
      <c r="AI3061" s="1">
        <v>44785</v>
      </c>
      <c r="AJ3061" s="17" t="s">
        <v>34</v>
      </c>
      <c r="AK3061" s="17" t="s">
        <v>35</v>
      </c>
      <c r="AL3061" s="17" t="s">
        <v>10388</v>
      </c>
      <c r="AM3061" s="17">
        <f>MONTH(EMPENHO[[#This Row],[data_empenho]])</f>
        <v>4</v>
      </c>
    </row>
    <row r="3062" spans="1:39" x14ac:dyDescent="0.25">
      <c r="A3062">
        <v>4</v>
      </c>
      <c r="B3062">
        <v>401</v>
      </c>
      <c r="C3062">
        <v>4</v>
      </c>
      <c r="D3062">
        <v>123</v>
      </c>
      <c r="E3062">
        <v>1</v>
      </c>
      <c r="F3062">
        <v>0</v>
      </c>
      <c r="G3062">
        <v>2075</v>
      </c>
      <c r="H3062" s="17" t="s">
        <v>1173</v>
      </c>
      <c r="I3062">
        <v>1</v>
      </c>
      <c r="J3062">
        <v>0</v>
      </c>
      <c r="K3062" s="17" t="s">
        <v>6919</v>
      </c>
      <c r="L3062" s="1">
        <v>44677</v>
      </c>
      <c r="M3062">
        <v>1897.67</v>
      </c>
      <c r="N3062" s="17" t="s">
        <v>437</v>
      </c>
      <c r="O3062">
        <v>213</v>
      </c>
      <c r="P3062" s="17" t="s">
        <v>438</v>
      </c>
      <c r="Q3062">
        <v>0</v>
      </c>
      <c r="R3062" s="17" t="s">
        <v>439</v>
      </c>
      <c r="S3062" s="17" t="s">
        <v>440</v>
      </c>
      <c r="T3062" s="17" t="s">
        <v>438</v>
      </c>
      <c r="U3062">
        <v>0</v>
      </c>
      <c r="V3062">
        <v>0</v>
      </c>
      <c r="W3062" s="17" t="s">
        <v>6920</v>
      </c>
      <c r="X3062" s="17" t="s">
        <v>442</v>
      </c>
      <c r="Y3062">
        <v>0</v>
      </c>
      <c r="Z3062" s="17" t="s">
        <v>486</v>
      </c>
      <c r="AA3062" s="17" t="s">
        <v>443</v>
      </c>
      <c r="AB3062" s="17" t="s">
        <v>444</v>
      </c>
      <c r="AC3062">
        <v>0</v>
      </c>
      <c r="AD3062">
        <v>0</v>
      </c>
      <c r="AE3062">
        <v>0</v>
      </c>
      <c r="AF3062">
        <v>2022</v>
      </c>
      <c r="AG3062" s="1">
        <v>44562</v>
      </c>
      <c r="AH3062" s="1">
        <v>44773</v>
      </c>
      <c r="AI3062" s="1">
        <v>44785</v>
      </c>
      <c r="AJ3062" s="17" t="s">
        <v>34</v>
      </c>
      <c r="AK3062" s="17" t="s">
        <v>35</v>
      </c>
      <c r="AL3062" s="17" t="s">
        <v>10388</v>
      </c>
      <c r="AM3062" s="17">
        <f>MONTH(EMPENHO[[#This Row],[data_empenho]])</f>
        <v>4</v>
      </c>
    </row>
    <row r="3063" spans="1:39" x14ac:dyDescent="0.25">
      <c r="A3063">
        <v>5</v>
      </c>
      <c r="B3063">
        <v>501</v>
      </c>
      <c r="C3063">
        <v>4</v>
      </c>
      <c r="D3063">
        <v>122</v>
      </c>
      <c r="E3063">
        <v>1</v>
      </c>
      <c r="F3063">
        <v>0</v>
      </c>
      <c r="G3063">
        <v>2022</v>
      </c>
      <c r="H3063" s="17" t="s">
        <v>1433</v>
      </c>
      <c r="I3063">
        <v>1</v>
      </c>
      <c r="J3063">
        <v>0</v>
      </c>
      <c r="K3063" s="17" t="s">
        <v>6921</v>
      </c>
      <c r="L3063" s="1">
        <v>44677</v>
      </c>
      <c r="M3063">
        <v>4493</v>
      </c>
      <c r="N3063" s="17" t="s">
        <v>437</v>
      </c>
      <c r="O3063">
        <v>213</v>
      </c>
      <c r="P3063" s="17" t="s">
        <v>438</v>
      </c>
      <c r="Q3063">
        <v>0</v>
      </c>
      <c r="R3063" s="17" t="s">
        <v>439</v>
      </c>
      <c r="S3063" s="17" t="s">
        <v>440</v>
      </c>
      <c r="T3063" s="17" t="s">
        <v>438</v>
      </c>
      <c r="U3063">
        <v>0</v>
      </c>
      <c r="V3063">
        <v>0</v>
      </c>
      <c r="W3063" s="17" t="s">
        <v>6922</v>
      </c>
      <c r="X3063" s="17" t="s">
        <v>442</v>
      </c>
      <c r="Y3063">
        <v>0</v>
      </c>
      <c r="Z3063" s="17" t="s">
        <v>486</v>
      </c>
      <c r="AA3063" s="17" t="s">
        <v>443</v>
      </c>
      <c r="AB3063" s="17" t="s">
        <v>444</v>
      </c>
      <c r="AC3063">
        <v>0</v>
      </c>
      <c r="AD3063">
        <v>0</v>
      </c>
      <c r="AE3063">
        <v>0</v>
      </c>
      <c r="AF3063">
        <v>2022</v>
      </c>
      <c r="AG3063" s="1">
        <v>44562</v>
      </c>
      <c r="AH3063" s="1">
        <v>44773</v>
      </c>
      <c r="AI3063" s="1">
        <v>44785</v>
      </c>
      <c r="AJ3063" s="17" t="s">
        <v>34</v>
      </c>
      <c r="AK3063" s="17" t="s">
        <v>35</v>
      </c>
      <c r="AL3063" s="17" t="s">
        <v>10388</v>
      </c>
      <c r="AM3063" s="17">
        <f>MONTH(EMPENHO[[#This Row],[data_empenho]])</f>
        <v>4</v>
      </c>
    </row>
    <row r="3064" spans="1:39" x14ac:dyDescent="0.25">
      <c r="A3064">
        <v>5</v>
      </c>
      <c r="B3064">
        <v>501</v>
      </c>
      <c r="C3064">
        <v>4</v>
      </c>
      <c r="D3064">
        <v>122</v>
      </c>
      <c r="E3064">
        <v>1</v>
      </c>
      <c r="F3064">
        <v>0</v>
      </c>
      <c r="G3064">
        <v>2022</v>
      </c>
      <c r="H3064" s="17" t="s">
        <v>1173</v>
      </c>
      <c r="I3064">
        <v>1</v>
      </c>
      <c r="J3064">
        <v>0</v>
      </c>
      <c r="K3064" s="17" t="s">
        <v>6923</v>
      </c>
      <c r="L3064" s="1">
        <v>44677</v>
      </c>
      <c r="M3064">
        <v>6181.73</v>
      </c>
      <c r="N3064" s="17" t="s">
        <v>437</v>
      </c>
      <c r="O3064">
        <v>213</v>
      </c>
      <c r="P3064" s="17" t="s">
        <v>438</v>
      </c>
      <c r="Q3064">
        <v>0</v>
      </c>
      <c r="R3064" s="17" t="s">
        <v>439</v>
      </c>
      <c r="S3064" s="17" t="s">
        <v>440</v>
      </c>
      <c r="T3064" s="17" t="s">
        <v>438</v>
      </c>
      <c r="U3064">
        <v>0</v>
      </c>
      <c r="V3064">
        <v>0</v>
      </c>
      <c r="W3064" s="17" t="s">
        <v>6924</v>
      </c>
      <c r="X3064" s="17" t="s">
        <v>442</v>
      </c>
      <c r="Y3064">
        <v>0</v>
      </c>
      <c r="Z3064" s="17" t="s">
        <v>486</v>
      </c>
      <c r="AA3064" s="17" t="s">
        <v>443</v>
      </c>
      <c r="AB3064" s="17" t="s">
        <v>444</v>
      </c>
      <c r="AC3064">
        <v>0</v>
      </c>
      <c r="AD3064">
        <v>0</v>
      </c>
      <c r="AE3064">
        <v>0</v>
      </c>
      <c r="AF3064">
        <v>2022</v>
      </c>
      <c r="AG3064" s="1">
        <v>44562</v>
      </c>
      <c r="AH3064" s="1">
        <v>44773</v>
      </c>
      <c r="AI3064" s="1">
        <v>44785</v>
      </c>
      <c r="AJ3064" s="17" t="s">
        <v>34</v>
      </c>
      <c r="AK3064" s="17" t="s">
        <v>35</v>
      </c>
      <c r="AL3064" s="17" t="s">
        <v>10388</v>
      </c>
      <c r="AM3064" s="17">
        <f>MONTH(EMPENHO[[#This Row],[data_empenho]])</f>
        <v>4</v>
      </c>
    </row>
    <row r="3065" spans="1:39" x14ac:dyDescent="0.25">
      <c r="A3065">
        <v>5</v>
      </c>
      <c r="B3065">
        <v>502</v>
      </c>
      <c r="C3065">
        <v>12</v>
      </c>
      <c r="D3065">
        <v>361</v>
      </c>
      <c r="E3065">
        <v>2</v>
      </c>
      <c r="F3065">
        <v>0</v>
      </c>
      <c r="G3065">
        <v>2031</v>
      </c>
      <c r="H3065" s="17" t="s">
        <v>1173</v>
      </c>
      <c r="I3065">
        <v>20</v>
      </c>
      <c r="J3065">
        <v>0</v>
      </c>
      <c r="K3065" s="17" t="s">
        <v>6925</v>
      </c>
      <c r="L3065" s="1">
        <v>44677</v>
      </c>
      <c r="M3065">
        <v>3790.14</v>
      </c>
      <c r="N3065" s="17" t="s">
        <v>437</v>
      </c>
      <c r="O3065">
        <v>213</v>
      </c>
      <c r="P3065" s="17" t="s">
        <v>438</v>
      </c>
      <c r="Q3065">
        <v>0</v>
      </c>
      <c r="R3065" s="17" t="s">
        <v>439</v>
      </c>
      <c r="S3065" s="17" t="s">
        <v>440</v>
      </c>
      <c r="T3065" s="17" t="s">
        <v>438</v>
      </c>
      <c r="U3065">
        <v>0</v>
      </c>
      <c r="V3065">
        <v>0</v>
      </c>
      <c r="W3065" s="17" t="s">
        <v>6926</v>
      </c>
      <c r="X3065" s="17" t="s">
        <v>442</v>
      </c>
      <c r="Y3065">
        <v>0</v>
      </c>
      <c r="Z3065" s="17" t="s">
        <v>486</v>
      </c>
      <c r="AA3065" s="17" t="s">
        <v>443</v>
      </c>
      <c r="AB3065" s="17" t="s">
        <v>444</v>
      </c>
      <c r="AC3065">
        <v>0</v>
      </c>
      <c r="AD3065">
        <v>0</v>
      </c>
      <c r="AE3065">
        <v>0</v>
      </c>
      <c r="AF3065">
        <v>2022</v>
      </c>
      <c r="AG3065" s="1">
        <v>44562</v>
      </c>
      <c r="AH3065" s="1">
        <v>44773</v>
      </c>
      <c r="AI3065" s="1">
        <v>44785</v>
      </c>
      <c r="AJ3065" s="17" t="s">
        <v>34</v>
      </c>
      <c r="AK3065" s="17" t="s">
        <v>35</v>
      </c>
      <c r="AL3065" s="17" t="s">
        <v>10388</v>
      </c>
      <c r="AM3065" s="17">
        <f>MONTH(EMPENHO[[#This Row],[data_empenho]])</f>
        <v>4</v>
      </c>
    </row>
    <row r="3066" spans="1:39" x14ac:dyDescent="0.25">
      <c r="A3066">
        <v>5</v>
      </c>
      <c r="B3066">
        <v>502</v>
      </c>
      <c r="C3066">
        <v>12</v>
      </c>
      <c r="D3066">
        <v>365</v>
      </c>
      <c r="E3066">
        <v>2</v>
      </c>
      <c r="F3066">
        <v>0</v>
      </c>
      <c r="G3066">
        <v>2026</v>
      </c>
      <c r="H3066" s="17" t="s">
        <v>6927</v>
      </c>
      <c r="I3066">
        <v>20</v>
      </c>
      <c r="J3066">
        <v>0</v>
      </c>
      <c r="K3066" s="17" t="s">
        <v>6928</v>
      </c>
      <c r="L3066" s="1">
        <v>44677</v>
      </c>
      <c r="M3066">
        <v>15352.94</v>
      </c>
      <c r="N3066" s="17" t="s">
        <v>437</v>
      </c>
      <c r="O3066">
        <v>213</v>
      </c>
      <c r="P3066" s="17" t="s">
        <v>438</v>
      </c>
      <c r="Q3066">
        <v>0</v>
      </c>
      <c r="R3066" s="17" t="s">
        <v>439</v>
      </c>
      <c r="S3066" s="17" t="s">
        <v>440</v>
      </c>
      <c r="T3066" s="17" t="s">
        <v>438</v>
      </c>
      <c r="U3066">
        <v>0</v>
      </c>
      <c r="V3066">
        <v>0</v>
      </c>
      <c r="W3066" s="17" t="s">
        <v>6929</v>
      </c>
      <c r="X3066" s="17" t="s">
        <v>442</v>
      </c>
      <c r="Y3066">
        <v>0</v>
      </c>
      <c r="Z3066" s="17" t="s">
        <v>486</v>
      </c>
      <c r="AA3066" s="17" t="s">
        <v>443</v>
      </c>
      <c r="AB3066" s="17" t="s">
        <v>444</v>
      </c>
      <c r="AC3066">
        <v>0</v>
      </c>
      <c r="AD3066">
        <v>0</v>
      </c>
      <c r="AE3066">
        <v>0</v>
      </c>
      <c r="AF3066">
        <v>2022</v>
      </c>
      <c r="AG3066" s="1">
        <v>44562</v>
      </c>
      <c r="AH3066" s="1">
        <v>44773</v>
      </c>
      <c r="AI3066" s="1">
        <v>44785</v>
      </c>
      <c r="AJ3066" s="17" t="s">
        <v>34</v>
      </c>
      <c r="AK3066" s="17" t="s">
        <v>35</v>
      </c>
      <c r="AL3066" s="17" t="s">
        <v>10388</v>
      </c>
      <c r="AM3066" s="17">
        <f>MONTH(EMPENHO[[#This Row],[data_empenho]])</f>
        <v>4</v>
      </c>
    </row>
    <row r="3067" spans="1:39" x14ac:dyDescent="0.25">
      <c r="A3067">
        <v>5</v>
      </c>
      <c r="B3067">
        <v>502</v>
      </c>
      <c r="C3067">
        <v>12</v>
      </c>
      <c r="D3067">
        <v>365</v>
      </c>
      <c r="E3067">
        <v>2</v>
      </c>
      <c r="F3067">
        <v>0</v>
      </c>
      <c r="G3067">
        <v>2026</v>
      </c>
      <c r="H3067" s="17" t="s">
        <v>6927</v>
      </c>
      <c r="I3067">
        <v>31</v>
      </c>
      <c r="J3067">
        <v>0</v>
      </c>
      <c r="K3067" s="17" t="s">
        <v>6930</v>
      </c>
      <c r="L3067" s="1">
        <v>44677</v>
      </c>
      <c r="M3067">
        <v>1029.42</v>
      </c>
      <c r="N3067" s="17" t="s">
        <v>437</v>
      </c>
      <c r="O3067">
        <v>213</v>
      </c>
      <c r="P3067" s="17" t="s">
        <v>438</v>
      </c>
      <c r="Q3067">
        <v>501</v>
      </c>
      <c r="R3067" s="17" t="s">
        <v>439</v>
      </c>
      <c r="S3067" s="17" t="s">
        <v>440</v>
      </c>
      <c r="T3067" s="17" t="s">
        <v>438</v>
      </c>
      <c r="U3067">
        <v>0</v>
      </c>
      <c r="V3067">
        <v>0</v>
      </c>
      <c r="W3067" s="17" t="s">
        <v>6931</v>
      </c>
      <c r="X3067" s="17" t="s">
        <v>442</v>
      </c>
      <c r="Y3067">
        <v>0</v>
      </c>
      <c r="Z3067" s="17" t="s">
        <v>486</v>
      </c>
      <c r="AA3067" s="17" t="s">
        <v>443</v>
      </c>
      <c r="AB3067" s="17" t="s">
        <v>444</v>
      </c>
      <c r="AC3067">
        <v>0</v>
      </c>
      <c r="AD3067">
        <v>0</v>
      </c>
      <c r="AE3067">
        <v>0</v>
      </c>
      <c r="AF3067">
        <v>2022</v>
      </c>
      <c r="AG3067" s="1">
        <v>44562</v>
      </c>
      <c r="AH3067" s="1">
        <v>44773</v>
      </c>
      <c r="AI3067" s="1">
        <v>44785</v>
      </c>
      <c r="AJ3067" s="17" t="s">
        <v>34</v>
      </c>
      <c r="AK3067" s="17" t="s">
        <v>35</v>
      </c>
      <c r="AL3067" s="17" t="s">
        <v>10388</v>
      </c>
      <c r="AM3067" s="17">
        <f>MONTH(EMPENHO[[#This Row],[data_empenho]])</f>
        <v>4</v>
      </c>
    </row>
    <row r="3068" spans="1:39" x14ac:dyDescent="0.25">
      <c r="A3068">
        <v>6</v>
      </c>
      <c r="B3068">
        <v>601</v>
      </c>
      <c r="C3068">
        <v>4</v>
      </c>
      <c r="D3068">
        <v>122</v>
      </c>
      <c r="E3068">
        <v>1</v>
      </c>
      <c r="F3068">
        <v>0</v>
      </c>
      <c r="G3068">
        <v>2072</v>
      </c>
      <c r="H3068" s="17" t="s">
        <v>1433</v>
      </c>
      <c r="I3068">
        <v>1</v>
      </c>
      <c r="J3068">
        <v>0</v>
      </c>
      <c r="K3068" s="17" t="s">
        <v>6932</v>
      </c>
      <c r="L3068" s="1">
        <v>44677</v>
      </c>
      <c r="M3068">
        <v>4493</v>
      </c>
      <c r="N3068" s="17" t="s">
        <v>437</v>
      </c>
      <c r="O3068">
        <v>213</v>
      </c>
      <c r="P3068" s="17" t="s">
        <v>438</v>
      </c>
      <c r="Q3068">
        <v>0</v>
      </c>
      <c r="R3068" s="17" t="s">
        <v>439</v>
      </c>
      <c r="S3068" s="17" t="s">
        <v>440</v>
      </c>
      <c r="T3068" s="17" t="s">
        <v>438</v>
      </c>
      <c r="U3068">
        <v>0</v>
      </c>
      <c r="V3068">
        <v>0</v>
      </c>
      <c r="W3068" s="17" t="s">
        <v>6933</v>
      </c>
      <c r="X3068" s="17" t="s">
        <v>442</v>
      </c>
      <c r="Y3068">
        <v>0</v>
      </c>
      <c r="Z3068" s="17" t="s">
        <v>486</v>
      </c>
      <c r="AA3068" s="17" t="s">
        <v>443</v>
      </c>
      <c r="AB3068" s="17" t="s">
        <v>444</v>
      </c>
      <c r="AC3068">
        <v>0</v>
      </c>
      <c r="AD3068">
        <v>0</v>
      </c>
      <c r="AE3068">
        <v>0</v>
      </c>
      <c r="AF3068">
        <v>2022</v>
      </c>
      <c r="AG3068" s="1">
        <v>44562</v>
      </c>
      <c r="AH3068" s="1">
        <v>44773</v>
      </c>
      <c r="AI3068" s="1">
        <v>44785</v>
      </c>
      <c r="AJ3068" s="17" t="s">
        <v>34</v>
      </c>
      <c r="AK3068" s="17" t="s">
        <v>35</v>
      </c>
      <c r="AL3068" s="17" t="s">
        <v>10388</v>
      </c>
      <c r="AM3068" s="17">
        <f>MONTH(EMPENHO[[#This Row],[data_empenho]])</f>
        <v>4</v>
      </c>
    </row>
    <row r="3069" spans="1:39" x14ac:dyDescent="0.25">
      <c r="A3069">
        <v>6</v>
      </c>
      <c r="B3069">
        <v>601</v>
      </c>
      <c r="C3069">
        <v>4</v>
      </c>
      <c r="D3069">
        <v>122</v>
      </c>
      <c r="E3069">
        <v>1</v>
      </c>
      <c r="F3069">
        <v>0</v>
      </c>
      <c r="G3069">
        <v>2072</v>
      </c>
      <c r="H3069" s="17" t="s">
        <v>1184</v>
      </c>
      <c r="I3069">
        <v>1</v>
      </c>
      <c r="J3069">
        <v>0</v>
      </c>
      <c r="K3069" s="17" t="s">
        <v>6934</v>
      </c>
      <c r="L3069" s="1">
        <v>44677</v>
      </c>
      <c r="M3069">
        <v>499.22</v>
      </c>
      <c r="N3069" s="17" t="s">
        <v>437</v>
      </c>
      <c r="O3069">
        <v>213</v>
      </c>
      <c r="P3069" s="17" t="s">
        <v>438</v>
      </c>
      <c r="Q3069">
        <v>0</v>
      </c>
      <c r="R3069" s="17" t="s">
        <v>439</v>
      </c>
      <c r="S3069" s="17" t="s">
        <v>440</v>
      </c>
      <c r="T3069" s="17" t="s">
        <v>438</v>
      </c>
      <c r="U3069">
        <v>0</v>
      </c>
      <c r="V3069">
        <v>0</v>
      </c>
      <c r="W3069" s="17" t="s">
        <v>6935</v>
      </c>
      <c r="X3069" s="17" t="s">
        <v>442</v>
      </c>
      <c r="Y3069">
        <v>0</v>
      </c>
      <c r="Z3069" s="17" t="s">
        <v>486</v>
      </c>
      <c r="AA3069" s="17" t="s">
        <v>443</v>
      </c>
      <c r="AB3069" s="17" t="s">
        <v>444</v>
      </c>
      <c r="AC3069">
        <v>0</v>
      </c>
      <c r="AD3069">
        <v>0</v>
      </c>
      <c r="AE3069">
        <v>0</v>
      </c>
      <c r="AF3069">
        <v>2022</v>
      </c>
      <c r="AG3069" s="1">
        <v>44562</v>
      </c>
      <c r="AH3069" s="1">
        <v>44773</v>
      </c>
      <c r="AI3069" s="1">
        <v>44785</v>
      </c>
      <c r="AJ3069" s="17" t="s">
        <v>34</v>
      </c>
      <c r="AK3069" s="17" t="s">
        <v>35</v>
      </c>
      <c r="AL3069" s="17" t="s">
        <v>10388</v>
      </c>
      <c r="AM3069" s="17">
        <f>MONTH(EMPENHO[[#This Row],[data_empenho]])</f>
        <v>4</v>
      </c>
    </row>
    <row r="3070" spans="1:39" x14ac:dyDescent="0.25">
      <c r="A3070">
        <v>6</v>
      </c>
      <c r="B3070">
        <v>601</v>
      </c>
      <c r="C3070">
        <v>4</v>
      </c>
      <c r="D3070">
        <v>122</v>
      </c>
      <c r="E3070">
        <v>1</v>
      </c>
      <c r="F3070">
        <v>0</v>
      </c>
      <c r="G3070">
        <v>2072</v>
      </c>
      <c r="H3070" s="17" t="s">
        <v>1173</v>
      </c>
      <c r="I3070">
        <v>1</v>
      </c>
      <c r="J3070">
        <v>0</v>
      </c>
      <c r="K3070" s="17" t="s">
        <v>6936</v>
      </c>
      <c r="L3070" s="1">
        <v>44677</v>
      </c>
      <c r="M3070">
        <v>5615.02</v>
      </c>
      <c r="N3070" s="17" t="s">
        <v>437</v>
      </c>
      <c r="O3070">
        <v>213</v>
      </c>
      <c r="P3070" s="17" t="s">
        <v>438</v>
      </c>
      <c r="Q3070">
        <v>0</v>
      </c>
      <c r="R3070" s="17" t="s">
        <v>439</v>
      </c>
      <c r="S3070" s="17" t="s">
        <v>440</v>
      </c>
      <c r="T3070" s="17" t="s">
        <v>438</v>
      </c>
      <c r="U3070">
        <v>0</v>
      </c>
      <c r="V3070">
        <v>0</v>
      </c>
      <c r="W3070" s="17" t="s">
        <v>6937</v>
      </c>
      <c r="X3070" s="17" t="s">
        <v>442</v>
      </c>
      <c r="Y3070">
        <v>0</v>
      </c>
      <c r="Z3070" s="17" t="s">
        <v>486</v>
      </c>
      <c r="AA3070" s="17" t="s">
        <v>443</v>
      </c>
      <c r="AB3070" s="17" t="s">
        <v>444</v>
      </c>
      <c r="AC3070">
        <v>0</v>
      </c>
      <c r="AD3070">
        <v>0</v>
      </c>
      <c r="AE3070">
        <v>0</v>
      </c>
      <c r="AF3070">
        <v>2022</v>
      </c>
      <c r="AG3070" s="1">
        <v>44562</v>
      </c>
      <c r="AH3070" s="1">
        <v>44773</v>
      </c>
      <c r="AI3070" s="1">
        <v>44785</v>
      </c>
      <c r="AJ3070" s="17" t="s">
        <v>34</v>
      </c>
      <c r="AK3070" s="17" t="s">
        <v>35</v>
      </c>
      <c r="AL3070" s="17" t="s">
        <v>10388</v>
      </c>
      <c r="AM3070" s="17">
        <f>MONTH(EMPENHO[[#This Row],[data_empenho]])</f>
        <v>4</v>
      </c>
    </row>
    <row r="3071" spans="1:39" x14ac:dyDescent="0.25">
      <c r="A3071">
        <v>7</v>
      </c>
      <c r="B3071">
        <v>701</v>
      </c>
      <c r="C3071">
        <v>4</v>
      </c>
      <c r="D3071">
        <v>122</v>
      </c>
      <c r="E3071">
        <v>1</v>
      </c>
      <c r="F3071">
        <v>0</v>
      </c>
      <c r="G3071">
        <v>2001</v>
      </c>
      <c r="H3071" s="17" t="s">
        <v>1173</v>
      </c>
      <c r="I3071">
        <v>1</v>
      </c>
      <c r="J3071">
        <v>0</v>
      </c>
      <c r="K3071" s="17" t="s">
        <v>6938</v>
      </c>
      <c r="L3071" s="1">
        <v>44677</v>
      </c>
      <c r="M3071">
        <v>380.73</v>
      </c>
      <c r="N3071" s="17" t="s">
        <v>437</v>
      </c>
      <c r="O3071">
        <v>213</v>
      </c>
      <c r="P3071" s="17" t="s">
        <v>438</v>
      </c>
      <c r="Q3071">
        <v>0</v>
      </c>
      <c r="R3071" s="17" t="s">
        <v>439</v>
      </c>
      <c r="S3071" s="17" t="s">
        <v>440</v>
      </c>
      <c r="T3071" s="17" t="s">
        <v>438</v>
      </c>
      <c r="U3071">
        <v>0</v>
      </c>
      <c r="V3071">
        <v>0</v>
      </c>
      <c r="W3071" s="17" t="s">
        <v>6939</v>
      </c>
      <c r="X3071" s="17" t="s">
        <v>442</v>
      </c>
      <c r="Y3071">
        <v>0</v>
      </c>
      <c r="Z3071" s="17" t="s">
        <v>486</v>
      </c>
      <c r="AA3071" s="17" t="s">
        <v>443</v>
      </c>
      <c r="AB3071" s="17" t="s">
        <v>444</v>
      </c>
      <c r="AC3071">
        <v>0</v>
      </c>
      <c r="AD3071">
        <v>0</v>
      </c>
      <c r="AE3071">
        <v>0</v>
      </c>
      <c r="AF3071">
        <v>2022</v>
      </c>
      <c r="AG3071" s="1">
        <v>44562</v>
      </c>
      <c r="AH3071" s="1">
        <v>44773</v>
      </c>
      <c r="AI3071" s="1">
        <v>44785</v>
      </c>
      <c r="AJ3071" s="17" t="s">
        <v>34</v>
      </c>
      <c r="AK3071" s="17" t="s">
        <v>35</v>
      </c>
      <c r="AL3071" s="17" t="s">
        <v>10388</v>
      </c>
      <c r="AM3071" s="17">
        <f>MONTH(EMPENHO[[#This Row],[data_empenho]])</f>
        <v>4</v>
      </c>
    </row>
    <row r="3072" spans="1:39" x14ac:dyDescent="0.25">
      <c r="A3072">
        <v>7</v>
      </c>
      <c r="B3072">
        <v>701</v>
      </c>
      <c r="C3072">
        <v>4</v>
      </c>
      <c r="D3072">
        <v>122</v>
      </c>
      <c r="E3072">
        <v>1</v>
      </c>
      <c r="F3072">
        <v>0</v>
      </c>
      <c r="G3072">
        <v>2001</v>
      </c>
      <c r="H3072" s="17" t="s">
        <v>1173</v>
      </c>
      <c r="I3072">
        <v>1</v>
      </c>
      <c r="J3072">
        <v>0</v>
      </c>
      <c r="K3072" s="17" t="s">
        <v>6940</v>
      </c>
      <c r="L3072" s="1">
        <v>44677</v>
      </c>
      <c r="M3072">
        <v>3405.41</v>
      </c>
      <c r="N3072" s="17" t="s">
        <v>437</v>
      </c>
      <c r="O3072">
        <v>213</v>
      </c>
      <c r="P3072" s="17" t="s">
        <v>438</v>
      </c>
      <c r="Q3072">
        <v>0</v>
      </c>
      <c r="R3072" s="17" t="s">
        <v>439</v>
      </c>
      <c r="S3072" s="17" t="s">
        <v>440</v>
      </c>
      <c r="T3072" s="17" t="s">
        <v>438</v>
      </c>
      <c r="U3072">
        <v>0</v>
      </c>
      <c r="V3072">
        <v>0</v>
      </c>
      <c r="W3072" s="17" t="s">
        <v>6941</v>
      </c>
      <c r="X3072" s="17" t="s">
        <v>442</v>
      </c>
      <c r="Y3072">
        <v>0</v>
      </c>
      <c r="Z3072" s="17" t="s">
        <v>486</v>
      </c>
      <c r="AA3072" s="17" t="s">
        <v>443</v>
      </c>
      <c r="AB3072" s="17" t="s">
        <v>444</v>
      </c>
      <c r="AC3072">
        <v>0</v>
      </c>
      <c r="AD3072">
        <v>0</v>
      </c>
      <c r="AE3072">
        <v>0</v>
      </c>
      <c r="AF3072">
        <v>2022</v>
      </c>
      <c r="AG3072" s="1">
        <v>44562</v>
      </c>
      <c r="AH3072" s="1">
        <v>44773</v>
      </c>
      <c r="AI3072" s="1">
        <v>44785</v>
      </c>
      <c r="AJ3072" s="17" t="s">
        <v>34</v>
      </c>
      <c r="AK3072" s="17" t="s">
        <v>35</v>
      </c>
      <c r="AL3072" s="17" t="s">
        <v>10388</v>
      </c>
      <c r="AM3072" s="17">
        <f>MONTH(EMPENHO[[#This Row],[data_empenho]])</f>
        <v>4</v>
      </c>
    </row>
    <row r="3073" spans="1:39" x14ac:dyDescent="0.25">
      <c r="A3073">
        <v>8</v>
      </c>
      <c r="B3073">
        <v>801</v>
      </c>
      <c r="C3073">
        <v>10</v>
      </c>
      <c r="D3073">
        <v>122</v>
      </c>
      <c r="E3073">
        <v>5</v>
      </c>
      <c r="F3073">
        <v>0</v>
      </c>
      <c r="G3073">
        <v>2084</v>
      </c>
      <c r="H3073" s="17" t="s">
        <v>1433</v>
      </c>
      <c r="I3073">
        <v>40</v>
      </c>
      <c r="J3073">
        <v>0</v>
      </c>
      <c r="K3073" s="17" t="s">
        <v>6942</v>
      </c>
      <c r="L3073" s="1">
        <v>44677</v>
      </c>
      <c r="M3073">
        <v>4493</v>
      </c>
      <c r="N3073" s="17" t="s">
        <v>437</v>
      </c>
      <c r="O3073">
        <v>213</v>
      </c>
      <c r="P3073" s="17" t="s">
        <v>438</v>
      </c>
      <c r="Q3073">
        <v>0</v>
      </c>
      <c r="R3073" s="17" t="s">
        <v>439</v>
      </c>
      <c r="S3073" s="17" t="s">
        <v>440</v>
      </c>
      <c r="T3073" s="17" t="s">
        <v>438</v>
      </c>
      <c r="U3073">
        <v>0</v>
      </c>
      <c r="V3073">
        <v>0</v>
      </c>
      <c r="W3073" s="17" t="s">
        <v>6943</v>
      </c>
      <c r="X3073" s="17" t="s">
        <v>442</v>
      </c>
      <c r="Y3073">
        <v>0</v>
      </c>
      <c r="Z3073" s="17" t="s">
        <v>486</v>
      </c>
      <c r="AA3073" s="17" t="s">
        <v>443</v>
      </c>
      <c r="AB3073" s="17" t="s">
        <v>444</v>
      </c>
      <c r="AC3073">
        <v>0</v>
      </c>
      <c r="AD3073">
        <v>0</v>
      </c>
      <c r="AE3073">
        <v>0</v>
      </c>
      <c r="AF3073">
        <v>2022</v>
      </c>
      <c r="AG3073" s="1">
        <v>44562</v>
      </c>
      <c r="AH3073" s="1">
        <v>44773</v>
      </c>
      <c r="AI3073" s="1">
        <v>44785</v>
      </c>
      <c r="AJ3073" s="17" t="s">
        <v>34</v>
      </c>
      <c r="AK3073" s="17" t="s">
        <v>35</v>
      </c>
      <c r="AL3073" s="17" t="s">
        <v>10388</v>
      </c>
      <c r="AM3073" s="17">
        <f>MONTH(EMPENHO[[#This Row],[data_empenho]])</f>
        <v>4</v>
      </c>
    </row>
    <row r="3074" spans="1:39" x14ac:dyDescent="0.25">
      <c r="A3074">
        <v>8</v>
      </c>
      <c r="B3074">
        <v>801</v>
      </c>
      <c r="C3074">
        <v>10</v>
      </c>
      <c r="D3074">
        <v>122</v>
      </c>
      <c r="E3074">
        <v>5</v>
      </c>
      <c r="F3074">
        <v>0</v>
      </c>
      <c r="G3074">
        <v>2084</v>
      </c>
      <c r="H3074" s="17" t="s">
        <v>1173</v>
      </c>
      <c r="I3074">
        <v>40</v>
      </c>
      <c r="J3074">
        <v>0</v>
      </c>
      <c r="K3074" s="17" t="s">
        <v>6944</v>
      </c>
      <c r="L3074" s="1">
        <v>44677</v>
      </c>
      <c r="M3074">
        <v>9732.7099999999991</v>
      </c>
      <c r="N3074" s="17" t="s">
        <v>437</v>
      </c>
      <c r="O3074">
        <v>213</v>
      </c>
      <c r="P3074" s="17" t="s">
        <v>438</v>
      </c>
      <c r="Q3074">
        <v>0</v>
      </c>
      <c r="R3074" s="17" t="s">
        <v>439</v>
      </c>
      <c r="S3074" s="17" t="s">
        <v>440</v>
      </c>
      <c r="T3074" s="17" t="s">
        <v>438</v>
      </c>
      <c r="U3074">
        <v>0</v>
      </c>
      <c r="V3074">
        <v>0</v>
      </c>
      <c r="W3074" s="17" t="s">
        <v>6945</v>
      </c>
      <c r="X3074" s="17" t="s">
        <v>442</v>
      </c>
      <c r="Y3074">
        <v>0</v>
      </c>
      <c r="Z3074" s="17" t="s">
        <v>486</v>
      </c>
      <c r="AA3074" s="17" t="s">
        <v>443</v>
      </c>
      <c r="AB3074" s="17" t="s">
        <v>444</v>
      </c>
      <c r="AC3074">
        <v>0</v>
      </c>
      <c r="AD3074">
        <v>0</v>
      </c>
      <c r="AE3074">
        <v>0</v>
      </c>
      <c r="AF3074">
        <v>2022</v>
      </c>
      <c r="AG3074" s="1">
        <v>44562</v>
      </c>
      <c r="AH3074" s="1">
        <v>44773</v>
      </c>
      <c r="AI3074" s="1">
        <v>44785</v>
      </c>
      <c r="AJ3074" s="17" t="s">
        <v>34</v>
      </c>
      <c r="AK3074" s="17" t="s">
        <v>35</v>
      </c>
      <c r="AL3074" s="17" t="s">
        <v>10388</v>
      </c>
      <c r="AM3074" s="17">
        <f>MONTH(EMPENHO[[#This Row],[data_empenho]])</f>
        <v>4</v>
      </c>
    </row>
    <row r="3075" spans="1:39" x14ac:dyDescent="0.25">
      <c r="A3075">
        <v>8</v>
      </c>
      <c r="B3075">
        <v>801</v>
      </c>
      <c r="C3075">
        <v>10</v>
      </c>
      <c r="D3075">
        <v>301</v>
      </c>
      <c r="E3075">
        <v>6</v>
      </c>
      <c r="F3075">
        <v>0</v>
      </c>
      <c r="G3075">
        <v>2092</v>
      </c>
      <c r="H3075" s="17" t="s">
        <v>6946</v>
      </c>
      <c r="I3075">
        <v>40</v>
      </c>
      <c r="J3075">
        <v>0</v>
      </c>
      <c r="K3075" s="17" t="s">
        <v>6947</v>
      </c>
      <c r="L3075" s="1">
        <v>44677</v>
      </c>
      <c r="M3075">
        <v>4842.1400000000003</v>
      </c>
      <c r="N3075" s="17" t="s">
        <v>437</v>
      </c>
      <c r="O3075">
        <v>213</v>
      </c>
      <c r="P3075" s="17" t="s">
        <v>438</v>
      </c>
      <c r="Q3075">
        <v>0</v>
      </c>
      <c r="R3075" s="17" t="s">
        <v>439</v>
      </c>
      <c r="S3075" s="17" t="s">
        <v>440</v>
      </c>
      <c r="T3075" s="17" t="s">
        <v>438</v>
      </c>
      <c r="U3075">
        <v>0</v>
      </c>
      <c r="V3075">
        <v>0</v>
      </c>
      <c r="W3075" s="17" t="s">
        <v>6948</v>
      </c>
      <c r="X3075" s="17" t="s">
        <v>442</v>
      </c>
      <c r="Y3075">
        <v>0</v>
      </c>
      <c r="Z3075" s="17" t="s">
        <v>486</v>
      </c>
      <c r="AA3075" s="17" t="s">
        <v>443</v>
      </c>
      <c r="AB3075" s="17" t="s">
        <v>444</v>
      </c>
      <c r="AC3075">
        <v>0</v>
      </c>
      <c r="AD3075">
        <v>0</v>
      </c>
      <c r="AE3075">
        <v>0</v>
      </c>
      <c r="AF3075">
        <v>2022</v>
      </c>
      <c r="AG3075" s="1">
        <v>44562</v>
      </c>
      <c r="AH3075" s="1">
        <v>44773</v>
      </c>
      <c r="AI3075" s="1">
        <v>44785</v>
      </c>
      <c r="AJ3075" s="17" t="s">
        <v>34</v>
      </c>
      <c r="AK3075" s="17" t="s">
        <v>35</v>
      </c>
      <c r="AL3075" s="17" t="s">
        <v>10388</v>
      </c>
      <c r="AM3075" s="17">
        <f>MONTH(EMPENHO[[#This Row],[data_empenho]])</f>
        <v>4</v>
      </c>
    </row>
    <row r="3076" spans="1:39" x14ac:dyDescent="0.25">
      <c r="A3076">
        <v>8</v>
      </c>
      <c r="B3076">
        <v>801</v>
      </c>
      <c r="C3076">
        <v>10</v>
      </c>
      <c r="D3076">
        <v>302</v>
      </c>
      <c r="E3076">
        <v>8</v>
      </c>
      <c r="F3076">
        <v>0</v>
      </c>
      <c r="G3076">
        <v>2096</v>
      </c>
      <c r="H3076" s="17" t="s">
        <v>1666</v>
      </c>
      <c r="I3076">
        <v>40</v>
      </c>
      <c r="J3076">
        <v>0</v>
      </c>
      <c r="K3076" s="17" t="s">
        <v>6949</v>
      </c>
      <c r="L3076" s="1">
        <v>44677</v>
      </c>
      <c r="M3076">
        <v>2591.25</v>
      </c>
      <c r="N3076" s="17" t="s">
        <v>437</v>
      </c>
      <c r="O3076">
        <v>213</v>
      </c>
      <c r="P3076" s="17" t="s">
        <v>438</v>
      </c>
      <c r="Q3076">
        <v>0</v>
      </c>
      <c r="R3076" s="17" t="s">
        <v>439</v>
      </c>
      <c r="S3076" s="17" t="s">
        <v>440</v>
      </c>
      <c r="T3076" s="17" t="s">
        <v>438</v>
      </c>
      <c r="U3076">
        <v>0</v>
      </c>
      <c r="V3076">
        <v>0</v>
      </c>
      <c r="W3076" s="17" t="s">
        <v>6950</v>
      </c>
      <c r="X3076" s="17" t="s">
        <v>442</v>
      </c>
      <c r="Y3076">
        <v>0</v>
      </c>
      <c r="Z3076" s="17" t="s">
        <v>486</v>
      </c>
      <c r="AA3076" s="17" t="s">
        <v>443</v>
      </c>
      <c r="AB3076" s="17" t="s">
        <v>444</v>
      </c>
      <c r="AC3076">
        <v>0</v>
      </c>
      <c r="AD3076">
        <v>0</v>
      </c>
      <c r="AE3076">
        <v>0</v>
      </c>
      <c r="AF3076">
        <v>2022</v>
      </c>
      <c r="AG3076" s="1">
        <v>44562</v>
      </c>
      <c r="AH3076" s="1">
        <v>44773</v>
      </c>
      <c r="AI3076" s="1">
        <v>44785</v>
      </c>
      <c r="AJ3076" s="17" t="s">
        <v>34</v>
      </c>
      <c r="AK3076" s="17" t="s">
        <v>35</v>
      </c>
      <c r="AL3076" s="17" t="s">
        <v>10388</v>
      </c>
      <c r="AM3076" s="17">
        <f>MONTH(EMPENHO[[#This Row],[data_empenho]])</f>
        <v>4</v>
      </c>
    </row>
    <row r="3077" spans="1:39" x14ac:dyDescent="0.25">
      <c r="A3077">
        <v>9</v>
      </c>
      <c r="B3077">
        <v>901</v>
      </c>
      <c r="C3077">
        <v>4</v>
      </c>
      <c r="D3077">
        <v>122</v>
      </c>
      <c r="E3077">
        <v>1</v>
      </c>
      <c r="F3077">
        <v>0</v>
      </c>
      <c r="G3077">
        <v>2010</v>
      </c>
      <c r="H3077" s="17" t="s">
        <v>1173</v>
      </c>
      <c r="I3077">
        <v>1</v>
      </c>
      <c r="J3077">
        <v>0</v>
      </c>
      <c r="K3077" s="17" t="s">
        <v>6951</v>
      </c>
      <c r="L3077" s="1">
        <v>44677</v>
      </c>
      <c r="M3077">
        <v>5303.08</v>
      </c>
      <c r="N3077" s="17" t="s">
        <v>437</v>
      </c>
      <c r="O3077">
        <v>213</v>
      </c>
      <c r="P3077" s="17" t="s">
        <v>438</v>
      </c>
      <c r="Q3077">
        <v>0</v>
      </c>
      <c r="R3077" s="17" t="s">
        <v>439</v>
      </c>
      <c r="S3077" s="17" t="s">
        <v>440</v>
      </c>
      <c r="T3077" s="17" t="s">
        <v>438</v>
      </c>
      <c r="U3077">
        <v>0</v>
      </c>
      <c r="V3077">
        <v>0</v>
      </c>
      <c r="W3077" s="17" t="s">
        <v>6952</v>
      </c>
      <c r="X3077" s="17" t="s">
        <v>442</v>
      </c>
      <c r="Y3077">
        <v>0</v>
      </c>
      <c r="Z3077" s="17" t="s">
        <v>486</v>
      </c>
      <c r="AA3077" s="17" t="s">
        <v>443</v>
      </c>
      <c r="AB3077" s="17" t="s">
        <v>444</v>
      </c>
      <c r="AC3077">
        <v>0</v>
      </c>
      <c r="AD3077">
        <v>0</v>
      </c>
      <c r="AE3077">
        <v>0</v>
      </c>
      <c r="AF3077">
        <v>2022</v>
      </c>
      <c r="AG3077" s="1">
        <v>44562</v>
      </c>
      <c r="AH3077" s="1">
        <v>44773</v>
      </c>
      <c r="AI3077" s="1">
        <v>44785</v>
      </c>
      <c r="AJ3077" s="17" t="s">
        <v>34</v>
      </c>
      <c r="AK3077" s="17" t="s">
        <v>35</v>
      </c>
      <c r="AL3077" s="17" t="s">
        <v>10388</v>
      </c>
      <c r="AM3077" s="17">
        <f>MONTH(EMPENHO[[#This Row],[data_empenho]])</f>
        <v>4</v>
      </c>
    </row>
    <row r="3078" spans="1:39" x14ac:dyDescent="0.25">
      <c r="A3078">
        <v>10</v>
      </c>
      <c r="B3078">
        <v>1001</v>
      </c>
      <c r="C3078">
        <v>4</v>
      </c>
      <c r="D3078">
        <v>122</v>
      </c>
      <c r="E3078">
        <v>1</v>
      </c>
      <c r="F3078">
        <v>0</v>
      </c>
      <c r="G3078">
        <v>2050</v>
      </c>
      <c r="H3078" s="17" t="s">
        <v>1173</v>
      </c>
      <c r="I3078">
        <v>1</v>
      </c>
      <c r="J3078">
        <v>0</v>
      </c>
      <c r="K3078" s="17" t="s">
        <v>6953</v>
      </c>
      <c r="L3078" s="1">
        <v>44677</v>
      </c>
      <c r="M3078">
        <v>2807.51</v>
      </c>
      <c r="N3078" s="17" t="s">
        <v>437</v>
      </c>
      <c r="O3078">
        <v>213</v>
      </c>
      <c r="P3078" s="17" t="s">
        <v>438</v>
      </c>
      <c r="Q3078">
        <v>0</v>
      </c>
      <c r="R3078" s="17" t="s">
        <v>439</v>
      </c>
      <c r="S3078" s="17" t="s">
        <v>440</v>
      </c>
      <c r="T3078" s="17" t="s">
        <v>438</v>
      </c>
      <c r="U3078">
        <v>0</v>
      </c>
      <c r="V3078">
        <v>0</v>
      </c>
      <c r="W3078" s="17" t="s">
        <v>6954</v>
      </c>
      <c r="X3078" s="17" t="s">
        <v>442</v>
      </c>
      <c r="Y3078">
        <v>0</v>
      </c>
      <c r="Z3078" s="17" t="s">
        <v>486</v>
      </c>
      <c r="AA3078" s="17" t="s">
        <v>443</v>
      </c>
      <c r="AB3078" s="17" t="s">
        <v>444</v>
      </c>
      <c r="AC3078">
        <v>0</v>
      </c>
      <c r="AD3078">
        <v>0</v>
      </c>
      <c r="AE3078">
        <v>0</v>
      </c>
      <c r="AF3078">
        <v>2022</v>
      </c>
      <c r="AG3078" s="1">
        <v>44562</v>
      </c>
      <c r="AH3078" s="1">
        <v>44773</v>
      </c>
      <c r="AI3078" s="1">
        <v>44785</v>
      </c>
      <c r="AJ3078" s="17" t="s">
        <v>34</v>
      </c>
      <c r="AK3078" s="17" t="s">
        <v>35</v>
      </c>
      <c r="AL3078" s="17" t="s">
        <v>10388</v>
      </c>
      <c r="AM3078" s="17">
        <f>MONTH(EMPENHO[[#This Row],[data_empenho]])</f>
        <v>4</v>
      </c>
    </row>
    <row r="3079" spans="1:39" x14ac:dyDescent="0.25">
      <c r="A3079">
        <v>12</v>
      </c>
      <c r="B3079">
        <v>1201</v>
      </c>
      <c r="C3079">
        <v>9</v>
      </c>
      <c r="D3079">
        <v>272</v>
      </c>
      <c r="E3079">
        <v>20</v>
      </c>
      <c r="F3079">
        <v>0</v>
      </c>
      <c r="G3079">
        <v>2</v>
      </c>
      <c r="H3079" s="17" t="s">
        <v>1138</v>
      </c>
      <c r="I3079">
        <v>50</v>
      </c>
      <c r="J3079">
        <v>0</v>
      </c>
      <c r="K3079" s="17" t="s">
        <v>6955</v>
      </c>
      <c r="L3079" s="1">
        <v>44677</v>
      </c>
      <c r="M3079">
        <v>29858.02</v>
      </c>
      <c r="N3079" s="17" t="s">
        <v>437</v>
      </c>
      <c r="O3079">
        <v>213</v>
      </c>
      <c r="P3079" s="17" t="s">
        <v>438</v>
      </c>
      <c r="Q3079">
        <v>0</v>
      </c>
      <c r="R3079" s="17" t="s">
        <v>439</v>
      </c>
      <c r="S3079" s="17" t="s">
        <v>440</v>
      </c>
      <c r="T3079" s="17" t="s">
        <v>438</v>
      </c>
      <c r="U3079">
        <v>0</v>
      </c>
      <c r="V3079">
        <v>0</v>
      </c>
      <c r="W3079" s="17" t="s">
        <v>6956</v>
      </c>
      <c r="X3079" s="17" t="s">
        <v>442</v>
      </c>
      <c r="Y3079">
        <v>0</v>
      </c>
      <c r="Z3079" s="17" t="s">
        <v>486</v>
      </c>
      <c r="AA3079" s="17" t="s">
        <v>443</v>
      </c>
      <c r="AB3079" s="17" t="s">
        <v>444</v>
      </c>
      <c r="AC3079">
        <v>0</v>
      </c>
      <c r="AD3079">
        <v>0</v>
      </c>
      <c r="AE3079">
        <v>0</v>
      </c>
      <c r="AF3079">
        <v>2022</v>
      </c>
      <c r="AG3079" s="1">
        <v>44562</v>
      </c>
      <c r="AH3079" s="1">
        <v>44773</v>
      </c>
      <c r="AI3079" s="1">
        <v>44785</v>
      </c>
      <c r="AJ3079" s="17" t="s">
        <v>34</v>
      </c>
      <c r="AK3079" s="17" t="s">
        <v>35</v>
      </c>
      <c r="AL3079" s="17" t="s">
        <v>10388</v>
      </c>
      <c r="AM3079" s="17">
        <f>MONTH(EMPENHO[[#This Row],[data_empenho]])</f>
        <v>4</v>
      </c>
    </row>
    <row r="3080" spans="1:39" x14ac:dyDescent="0.25">
      <c r="A3080">
        <v>12</v>
      </c>
      <c r="B3080">
        <v>1201</v>
      </c>
      <c r="C3080">
        <v>9</v>
      </c>
      <c r="D3080">
        <v>272</v>
      </c>
      <c r="E3080">
        <v>20</v>
      </c>
      <c r="F3080">
        <v>0</v>
      </c>
      <c r="G3080">
        <v>2</v>
      </c>
      <c r="H3080" s="17" t="s">
        <v>1138</v>
      </c>
      <c r="I3080">
        <v>50</v>
      </c>
      <c r="J3080">
        <v>0</v>
      </c>
      <c r="K3080" s="17" t="s">
        <v>6957</v>
      </c>
      <c r="L3080" s="1">
        <v>44677</v>
      </c>
      <c r="M3080">
        <v>21477.01</v>
      </c>
      <c r="N3080" s="17" t="s">
        <v>437</v>
      </c>
      <c r="O3080">
        <v>213</v>
      </c>
      <c r="P3080" s="17" t="s">
        <v>438</v>
      </c>
      <c r="Q3080">
        <v>0</v>
      </c>
      <c r="R3080" s="17" t="s">
        <v>439</v>
      </c>
      <c r="S3080" s="17" t="s">
        <v>440</v>
      </c>
      <c r="T3080" s="17" t="s">
        <v>438</v>
      </c>
      <c r="U3080">
        <v>0</v>
      </c>
      <c r="V3080">
        <v>0</v>
      </c>
      <c r="W3080" s="17" t="s">
        <v>6958</v>
      </c>
      <c r="X3080" s="17" t="s">
        <v>442</v>
      </c>
      <c r="Y3080">
        <v>0</v>
      </c>
      <c r="Z3080" s="17" t="s">
        <v>486</v>
      </c>
      <c r="AA3080" s="17" t="s">
        <v>443</v>
      </c>
      <c r="AB3080" s="17" t="s">
        <v>444</v>
      </c>
      <c r="AC3080">
        <v>0</v>
      </c>
      <c r="AD3080">
        <v>0</v>
      </c>
      <c r="AE3080">
        <v>0</v>
      </c>
      <c r="AF3080">
        <v>2022</v>
      </c>
      <c r="AG3080" s="1">
        <v>44562</v>
      </c>
      <c r="AH3080" s="1">
        <v>44773</v>
      </c>
      <c r="AI3080" s="1">
        <v>44785</v>
      </c>
      <c r="AJ3080" s="17" t="s">
        <v>34</v>
      </c>
      <c r="AK3080" s="17" t="s">
        <v>35</v>
      </c>
      <c r="AL3080" s="17" t="s">
        <v>10388</v>
      </c>
      <c r="AM3080" s="17">
        <f>MONTH(EMPENHO[[#This Row],[data_empenho]])</f>
        <v>4</v>
      </c>
    </row>
    <row r="3081" spans="1:39" x14ac:dyDescent="0.25">
      <c r="A3081">
        <v>12</v>
      </c>
      <c r="B3081">
        <v>1201</v>
      </c>
      <c r="C3081">
        <v>9</v>
      </c>
      <c r="D3081">
        <v>272</v>
      </c>
      <c r="E3081">
        <v>20</v>
      </c>
      <c r="F3081">
        <v>0</v>
      </c>
      <c r="G3081">
        <v>2</v>
      </c>
      <c r="H3081" s="17" t="s">
        <v>1138</v>
      </c>
      <c r="I3081">
        <v>50</v>
      </c>
      <c r="J3081">
        <v>0</v>
      </c>
      <c r="K3081" s="17" t="s">
        <v>6959</v>
      </c>
      <c r="L3081" s="1">
        <v>44677</v>
      </c>
      <c r="M3081">
        <v>5886.43</v>
      </c>
      <c r="N3081" s="17" t="s">
        <v>437</v>
      </c>
      <c r="O3081">
        <v>213</v>
      </c>
      <c r="P3081" s="17" t="s">
        <v>438</v>
      </c>
      <c r="Q3081">
        <v>0</v>
      </c>
      <c r="R3081" s="17" t="s">
        <v>439</v>
      </c>
      <c r="S3081" s="17" t="s">
        <v>440</v>
      </c>
      <c r="T3081" s="17" t="s">
        <v>438</v>
      </c>
      <c r="U3081">
        <v>0</v>
      </c>
      <c r="V3081">
        <v>0</v>
      </c>
      <c r="W3081" s="17" t="s">
        <v>6960</v>
      </c>
      <c r="X3081" s="17" t="s">
        <v>442</v>
      </c>
      <c r="Y3081">
        <v>0</v>
      </c>
      <c r="Z3081" s="17" t="s">
        <v>486</v>
      </c>
      <c r="AA3081" s="17" t="s">
        <v>443</v>
      </c>
      <c r="AB3081" s="17" t="s">
        <v>444</v>
      </c>
      <c r="AC3081">
        <v>0</v>
      </c>
      <c r="AD3081">
        <v>0</v>
      </c>
      <c r="AE3081">
        <v>0</v>
      </c>
      <c r="AF3081">
        <v>2022</v>
      </c>
      <c r="AG3081" s="1">
        <v>44562</v>
      </c>
      <c r="AH3081" s="1">
        <v>44773</v>
      </c>
      <c r="AI3081" s="1">
        <v>44785</v>
      </c>
      <c r="AJ3081" s="17" t="s">
        <v>34</v>
      </c>
      <c r="AK3081" s="17" t="s">
        <v>35</v>
      </c>
      <c r="AL3081" s="17" t="s">
        <v>10388</v>
      </c>
      <c r="AM3081" s="17">
        <f>MONTH(EMPENHO[[#This Row],[data_empenho]])</f>
        <v>4</v>
      </c>
    </row>
    <row r="3082" spans="1:39" x14ac:dyDescent="0.25">
      <c r="A3082">
        <v>12</v>
      </c>
      <c r="B3082">
        <v>1201</v>
      </c>
      <c r="C3082">
        <v>9</v>
      </c>
      <c r="D3082">
        <v>272</v>
      </c>
      <c r="E3082">
        <v>20</v>
      </c>
      <c r="F3082">
        <v>0</v>
      </c>
      <c r="G3082">
        <v>2</v>
      </c>
      <c r="H3082" s="17" t="s">
        <v>1138</v>
      </c>
      <c r="I3082">
        <v>50</v>
      </c>
      <c r="J3082">
        <v>0</v>
      </c>
      <c r="K3082" s="17" t="s">
        <v>6961</v>
      </c>
      <c r="L3082" s="1">
        <v>44677</v>
      </c>
      <c r="M3082">
        <v>96536.62</v>
      </c>
      <c r="N3082" s="17" t="s">
        <v>437</v>
      </c>
      <c r="O3082">
        <v>213</v>
      </c>
      <c r="P3082" s="17" t="s">
        <v>438</v>
      </c>
      <c r="Q3082">
        <v>0</v>
      </c>
      <c r="R3082" s="17" t="s">
        <v>439</v>
      </c>
      <c r="S3082" s="17" t="s">
        <v>440</v>
      </c>
      <c r="T3082" s="17" t="s">
        <v>438</v>
      </c>
      <c r="U3082">
        <v>0</v>
      </c>
      <c r="V3082">
        <v>0</v>
      </c>
      <c r="W3082" s="17" t="s">
        <v>6962</v>
      </c>
      <c r="X3082" s="17" t="s">
        <v>442</v>
      </c>
      <c r="Y3082">
        <v>0</v>
      </c>
      <c r="Z3082" s="17" t="s">
        <v>486</v>
      </c>
      <c r="AA3082" s="17" t="s">
        <v>443</v>
      </c>
      <c r="AB3082" s="17" t="s">
        <v>444</v>
      </c>
      <c r="AC3082">
        <v>0</v>
      </c>
      <c r="AD3082">
        <v>0</v>
      </c>
      <c r="AE3082">
        <v>0</v>
      </c>
      <c r="AF3082">
        <v>2022</v>
      </c>
      <c r="AG3082" s="1">
        <v>44562</v>
      </c>
      <c r="AH3082" s="1">
        <v>44773</v>
      </c>
      <c r="AI3082" s="1">
        <v>44785</v>
      </c>
      <c r="AJ3082" s="17" t="s">
        <v>34</v>
      </c>
      <c r="AK3082" s="17" t="s">
        <v>35</v>
      </c>
      <c r="AL3082" s="17" t="s">
        <v>10388</v>
      </c>
      <c r="AM3082" s="17">
        <f>MONTH(EMPENHO[[#This Row],[data_empenho]])</f>
        <v>4</v>
      </c>
    </row>
    <row r="3083" spans="1:39" x14ac:dyDescent="0.25">
      <c r="A3083">
        <v>12</v>
      </c>
      <c r="B3083">
        <v>1201</v>
      </c>
      <c r="C3083">
        <v>9</v>
      </c>
      <c r="D3083">
        <v>272</v>
      </c>
      <c r="E3083">
        <v>20</v>
      </c>
      <c r="F3083">
        <v>0</v>
      </c>
      <c r="G3083">
        <v>2</v>
      </c>
      <c r="H3083" s="17" t="s">
        <v>1138</v>
      </c>
      <c r="I3083">
        <v>50</v>
      </c>
      <c r="J3083">
        <v>0</v>
      </c>
      <c r="K3083" s="17" t="s">
        <v>6963</v>
      </c>
      <c r="L3083" s="1">
        <v>44677</v>
      </c>
      <c r="M3083">
        <v>1668.97</v>
      </c>
      <c r="N3083" s="17" t="s">
        <v>437</v>
      </c>
      <c r="O3083">
        <v>213</v>
      </c>
      <c r="P3083" s="17" t="s">
        <v>438</v>
      </c>
      <c r="Q3083">
        <v>0</v>
      </c>
      <c r="R3083" s="17" t="s">
        <v>439</v>
      </c>
      <c r="S3083" s="17" t="s">
        <v>440</v>
      </c>
      <c r="T3083" s="17" t="s">
        <v>438</v>
      </c>
      <c r="U3083">
        <v>0</v>
      </c>
      <c r="V3083">
        <v>0</v>
      </c>
      <c r="W3083" s="17" t="s">
        <v>6964</v>
      </c>
      <c r="X3083" s="17" t="s">
        <v>442</v>
      </c>
      <c r="Y3083">
        <v>0</v>
      </c>
      <c r="Z3083" s="17" t="s">
        <v>486</v>
      </c>
      <c r="AA3083" s="17" t="s">
        <v>443</v>
      </c>
      <c r="AB3083" s="17" t="s">
        <v>444</v>
      </c>
      <c r="AC3083">
        <v>0</v>
      </c>
      <c r="AD3083">
        <v>0</v>
      </c>
      <c r="AE3083">
        <v>0</v>
      </c>
      <c r="AF3083">
        <v>2022</v>
      </c>
      <c r="AG3083" s="1">
        <v>44562</v>
      </c>
      <c r="AH3083" s="1">
        <v>44773</v>
      </c>
      <c r="AI3083" s="1">
        <v>44785</v>
      </c>
      <c r="AJ3083" s="17" t="s">
        <v>34</v>
      </c>
      <c r="AK3083" s="17" t="s">
        <v>35</v>
      </c>
      <c r="AL3083" s="17" t="s">
        <v>10388</v>
      </c>
      <c r="AM3083" s="17">
        <f>MONTH(EMPENHO[[#This Row],[data_empenho]])</f>
        <v>4</v>
      </c>
    </row>
    <row r="3084" spans="1:39" x14ac:dyDescent="0.25">
      <c r="A3084">
        <v>12</v>
      </c>
      <c r="B3084">
        <v>1201</v>
      </c>
      <c r="C3084">
        <v>9</v>
      </c>
      <c r="D3084">
        <v>272</v>
      </c>
      <c r="E3084">
        <v>20</v>
      </c>
      <c r="F3084">
        <v>0</v>
      </c>
      <c r="G3084">
        <v>2</v>
      </c>
      <c r="H3084" s="17" t="s">
        <v>1138</v>
      </c>
      <c r="I3084">
        <v>50</v>
      </c>
      <c r="J3084">
        <v>0</v>
      </c>
      <c r="K3084" s="17" t="s">
        <v>6965</v>
      </c>
      <c r="L3084" s="1">
        <v>44677</v>
      </c>
      <c r="M3084">
        <v>18160.86</v>
      </c>
      <c r="N3084" s="17" t="s">
        <v>437</v>
      </c>
      <c r="O3084">
        <v>213</v>
      </c>
      <c r="P3084" s="17" t="s">
        <v>438</v>
      </c>
      <c r="Q3084">
        <v>0</v>
      </c>
      <c r="R3084" s="17" t="s">
        <v>439</v>
      </c>
      <c r="S3084" s="17" t="s">
        <v>440</v>
      </c>
      <c r="T3084" s="17" t="s">
        <v>438</v>
      </c>
      <c r="U3084">
        <v>0</v>
      </c>
      <c r="V3084">
        <v>0</v>
      </c>
      <c r="W3084" s="17" t="s">
        <v>6966</v>
      </c>
      <c r="X3084" s="17" t="s">
        <v>442</v>
      </c>
      <c r="Y3084">
        <v>0</v>
      </c>
      <c r="Z3084" s="17" t="s">
        <v>486</v>
      </c>
      <c r="AA3084" s="17" t="s">
        <v>443</v>
      </c>
      <c r="AB3084" s="17" t="s">
        <v>444</v>
      </c>
      <c r="AC3084">
        <v>0</v>
      </c>
      <c r="AD3084">
        <v>0</v>
      </c>
      <c r="AE3084">
        <v>0</v>
      </c>
      <c r="AF3084">
        <v>2022</v>
      </c>
      <c r="AG3084" s="1">
        <v>44562</v>
      </c>
      <c r="AH3084" s="1">
        <v>44773</v>
      </c>
      <c r="AI3084" s="1">
        <v>44785</v>
      </c>
      <c r="AJ3084" s="17" t="s">
        <v>34</v>
      </c>
      <c r="AK3084" s="17" t="s">
        <v>35</v>
      </c>
      <c r="AL3084" s="17" t="s">
        <v>10388</v>
      </c>
      <c r="AM3084" s="17">
        <f>MONTH(EMPENHO[[#This Row],[data_empenho]])</f>
        <v>4</v>
      </c>
    </row>
    <row r="3085" spans="1:39" x14ac:dyDescent="0.25">
      <c r="A3085">
        <v>12</v>
      </c>
      <c r="B3085">
        <v>1201</v>
      </c>
      <c r="C3085">
        <v>9</v>
      </c>
      <c r="D3085">
        <v>272</v>
      </c>
      <c r="E3085">
        <v>20</v>
      </c>
      <c r="F3085">
        <v>0</v>
      </c>
      <c r="G3085">
        <v>2</v>
      </c>
      <c r="H3085" s="17" t="s">
        <v>1138</v>
      </c>
      <c r="I3085">
        <v>50</v>
      </c>
      <c r="J3085">
        <v>0</v>
      </c>
      <c r="K3085" s="17" t="s">
        <v>6967</v>
      </c>
      <c r="L3085" s="1">
        <v>44677</v>
      </c>
      <c r="M3085">
        <v>7272</v>
      </c>
      <c r="N3085" s="17" t="s">
        <v>437</v>
      </c>
      <c r="O3085">
        <v>213</v>
      </c>
      <c r="P3085" s="17" t="s">
        <v>438</v>
      </c>
      <c r="Q3085">
        <v>0</v>
      </c>
      <c r="R3085" s="17" t="s">
        <v>439</v>
      </c>
      <c r="S3085" s="17" t="s">
        <v>440</v>
      </c>
      <c r="T3085" s="17" t="s">
        <v>438</v>
      </c>
      <c r="U3085">
        <v>0</v>
      </c>
      <c r="V3085">
        <v>0</v>
      </c>
      <c r="W3085" s="17" t="s">
        <v>6968</v>
      </c>
      <c r="X3085" s="17" t="s">
        <v>442</v>
      </c>
      <c r="Y3085">
        <v>0</v>
      </c>
      <c r="Z3085" s="17" t="s">
        <v>486</v>
      </c>
      <c r="AA3085" s="17" t="s">
        <v>443</v>
      </c>
      <c r="AB3085" s="17" t="s">
        <v>444</v>
      </c>
      <c r="AC3085">
        <v>0</v>
      </c>
      <c r="AD3085">
        <v>0</v>
      </c>
      <c r="AE3085">
        <v>0</v>
      </c>
      <c r="AF3085">
        <v>2022</v>
      </c>
      <c r="AG3085" s="1">
        <v>44562</v>
      </c>
      <c r="AH3085" s="1">
        <v>44773</v>
      </c>
      <c r="AI3085" s="1">
        <v>44785</v>
      </c>
      <c r="AJ3085" s="17" t="s">
        <v>34</v>
      </c>
      <c r="AK3085" s="17" t="s">
        <v>35</v>
      </c>
      <c r="AL3085" s="17" t="s">
        <v>10388</v>
      </c>
      <c r="AM3085" s="17">
        <f>MONTH(EMPENHO[[#This Row],[data_empenho]])</f>
        <v>4</v>
      </c>
    </row>
    <row r="3086" spans="1:39" x14ac:dyDescent="0.25">
      <c r="A3086">
        <v>12</v>
      </c>
      <c r="B3086">
        <v>1201</v>
      </c>
      <c r="C3086">
        <v>9</v>
      </c>
      <c r="D3086">
        <v>272</v>
      </c>
      <c r="E3086">
        <v>20</v>
      </c>
      <c r="F3086">
        <v>0</v>
      </c>
      <c r="G3086">
        <v>2</v>
      </c>
      <c r="H3086" s="17" t="s">
        <v>1138</v>
      </c>
      <c r="I3086">
        <v>50</v>
      </c>
      <c r="J3086">
        <v>0</v>
      </c>
      <c r="K3086" s="17" t="s">
        <v>6969</v>
      </c>
      <c r="L3086" s="1">
        <v>44677</v>
      </c>
      <c r="M3086">
        <v>16920.080000000002</v>
      </c>
      <c r="N3086" s="17" t="s">
        <v>437</v>
      </c>
      <c r="O3086">
        <v>213</v>
      </c>
      <c r="P3086" s="17" t="s">
        <v>438</v>
      </c>
      <c r="Q3086">
        <v>0</v>
      </c>
      <c r="R3086" s="17" t="s">
        <v>439</v>
      </c>
      <c r="S3086" s="17" t="s">
        <v>440</v>
      </c>
      <c r="T3086" s="17" t="s">
        <v>438</v>
      </c>
      <c r="U3086">
        <v>0</v>
      </c>
      <c r="V3086">
        <v>0</v>
      </c>
      <c r="W3086" s="17" t="s">
        <v>6970</v>
      </c>
      <c r="X3086" s="17" t="s">
        <v>442</v>
      </c>
      <c r="Y3086">
        <v>0</v>
      </c>
      <c r="Z3086" s="17" t="s">
        <v>486</v>
      </c>
      <c r="AA3086" s="17" t="s">
        <v>443</v>
      </c>
      <c r="AB3086" s="17" t="s">
        <v>444</v>
      </c>
      <c r="AC3086">
        <v>0</v>
      </c>
      <c r="AD3086">
        <v>0</v>
      </c>
      <c r="AE3086">
        <v>0</v>
      </c>
      <c r="AF3086">
        <v>2022</v>
      </c>
      <c r="AG3086" s="1">
        <v>44562</v>
      </c>
      <c r="AH3086" s="1">
        <v>44773</v>
      </c>
      <c r="AI3086" s="1">
        <v>44785</v>
      </c>
      <c r="AJ3086" s="17" t="s">
        <v>34</v>
      </c>
      <c r="AK3086" s="17" t="s">
        <v>35</v>
      </c>
      <c r="AL3086" s="17" t="s">
        <v>10388</v>
      </c>
      <c r="AM3086" s="17">
        <f>MONTH(EMPENHO[[#This Row],[data_empenho]])</f>
        <v>4</v>
      </c>
    </row>
    <row r="3087" spans="1:39" x14ac:dyDescent="0.25">
      <c r="A3087">
        <v>12</v>
      </c>
      <c r="B3087">
        <v>1201</v>
      </c>
      <c r="C3087">
        <v>9</v>
      </c>
      <c r="D3087">
        <v>272</v>
      </c>
      <c r="E3087">
        <v>20</v>
      </c>
      <c r="F3087">
        <v>0</v>
      </c>
      <c r="G3087">
        <v>4</v>
      </c>
      <c r="H3087" s="17" t="s">
        <v>1138</v>
      </c>
      <c r="I3087">
        <v>50</v>
      </c>
      <c r="J3087">
        <v>0</v>
      </c>
      <c r="K3087" s="17" t="s">
        <v>6971</v>
      </c>
      <c r="L3087" s="1">
        <v>44677</v>
      </c>
      <c r="M3087">
        <v>8776.02</v>
      </c>
      <c r="N3087" s="17" t="s">
        <v>437</v>
      </c>
      <c r="O3087">
        <v>213</v>
      </c>
      <c r="P3087" s="17" t="s">
        <v>438</v>
      </c>
      <c r="Q3087">
        <v>0</v>
      </c>
      <c r="R3087" s="17" t="s">
        <v>439</v>
      </c>
      <c r="S3087" s="17" t="s">
        <v>440</v>
      </c>
      <c r="T3087" s="17" t="s">
        <v>438</v>
      </c>
      <c r="U3087">
        <v>0</v>
      </c>
      <c r="V3087">
        <v>0</v>
      </c>
      <c r="W3087" s="17" t="s">
        <v>6972</v>
      </c>
      <c r="X3087" s="17" t="s">
        <v>442</v>
      </c>
      <c r="Y3087">
        <v>0</v>
      </c>
      <c r="Z3087" s="17" t="s">
        <v>486</v>
      </c>
      <c r="AA3087" s="17" t="s">
        <v>443</v>
      </c>
      <c r="AB3087" s="17" t="s">
        <v>444</v>
      </c>
      <c r="AC3087">
        <v>0</v>
      </c>
      <c r="AD3087">
        <v>0</v>
      </c>
      <c r="AE3087">
        <v>0</v>
      </c>
      <c r="AF3087">
        <v>2022</v>
      </c>
      <c r="AG3087" s="1">
        <v>44562</v>
      </c>
      <c r="AH3087" s="1">
        <v>44773</v>
      </c>
      <c r="AI3087" s="1">
        <v>44785</v>
      </c>
      <c r="AJ3087" s="17" t="s">
        <v>34</v>
      </c>
      <c r="AK3087" s="17" t="s">
        <v>35</v>
      </c>
      <c r="AL3087" s="17" t="s">
        <v>10388</v>
      </c>
      <c r="AM3087" s="17">
        <f>MONTH(EMPENHO[[#This Row],[data_empenho]])</f>
        <v>4</v>
      </c>
    </row>
    <row r="3088" spans="1:39" x14ac:dyDescent="0.25">
      <c r="A3088">
        <v>12</v>
      </c>
      <c r="B3088">
        <v>1201</v>
      </c>
      <c r="C3088">
        <v>9</v>
      </c>
      <c r="D3088">
        <v>272</v>
      </c>
      <c r="E3088">
        <v>20</v>
      </c>
      <c r="F3088">
        <v>0</v>
      </c>
      <c r="G3088">
        <v>4</v>
      </c>
      <c r="H3088" s="17" t="s">
        <v>1138</v>
      </c>
      <c r="I3088">
        <v>50</v>
      </c>
      <c r="J3088">
        <v>0</v>
      </c>
      <c r="K3088" s="17" t="s">
        <v>6973</v>
      </c>
      <c r="L3088" s="1">
        <v>44677</v>
      </c>
      <c r="M3088">
        <v>3939.22</v>
      </c>
      <c r="N3088" s="17" t="s">
        <v>437</v>
      </c>
      <c r="O3088">
        <v>213</v>
      </c>
      <c r="P3088" s="17" t="s">
        <v>438</v>
      </c>
      <c r="Q3088">
        <v>0</v>
      </c>
      <c r="R3088" s="17" t="s">
        <v>439</v>
      </c>
      <c r="S3088" s="17" t="s">
        <v>440</v>
      </c>
      <c r="T3088" s="17" t="s">
        <v>438</v>
      </c>
      <c r="U3088">
        <v>0</v>
      </c>
      <c r="V3088">
        <v>0</v>
      </c>
      <c r="W3088" s="17" t="s">
        <v>6974</v>
      </c>
      <c r="X3088" s="17" t="s">
        <v>442</v>
      </c>
      <c r="Y3088">
        <v>0</v>
      </c>
      <c r="Z3088" s="17" t="s">
        <v>486</v>
      </c>
      <c r="AA3088" s="17" t="s">
        <v>443</v>
      </c>
      <c r="AB3088" s="17" t="s">
        <v>444</v>
      </c>
      <c r="AC3088">
        <v>0</v>
      </c>
      <c r="AD3088">
        <v>0</v>
      </c>
      <c r="AE3088">
        <v>0</v>
      </c>
      <c r="AF3088">
        <v>2022</v>
      </c>
      <c r="AG3088" s="1">
        <v>44562</v>
      </c>
      <c r="AH3088" s="1">
        <v>44773</v>
      </c>
      <c r="AI3088" s="1">
        <v>44785</v>
      </c>
      <c r="AJ3088" s="17" t="s">
        <v>34</v>
      </c>
      <c r="AK3088" s="17" t="s">
        <v>35</v>
      </c>
      <c r="AL3088" s="17" t="s">
        <v>10388</v>
      </c>
      <c r="AM3088" s="17">
        <f>MONTH(EMPENHO[[#This Row],[data_empenho]])</f>
        <v>4</v>
      </c>
    </row>
    <row r="3089" spans="1:39" x14ac:dyDescent="0.25">
      <c r="A3089">
        <v>12</v>
      </c>
      <c r="B3089">
        <v>1201</v>
      </c>
      <c r="C3089">
        <v>9</v>
      </c>
      <c r="D3089">
        <v>272</v>
      </c>
      <c r="E3089">
        <v>20</v>
      </c>
      <c r="F3089">
        <v>0</v>
      </c>
      <c r="G3089">
        <v>2</v>
      </c>
      <c r="H3089" s="17" t="s">
        <v>1162</v>
      </c>
      <c r="I3089">
        <v>50</v>
      </c>
      <c r="J3089">
        <v>0</v>
      </c>
      <c r="K3089" s="17" t="s">
        <v>6975</v>
      </c>
      <c r="L3089" s="1">
        <v>44677</v>
      </c>
      <c r="M3089">
        <v>6513.93</v>
      </c>
      <c r="N3089" s="17" t="s">
        <v>437</v>
      </c>
      <c r="O3089">
        <v>213</v>
      </c>
      <c r="P3089" s="17" t="s">
        <v>438</v>
      </c>
      <c r="Q3089">
        <v>0</v>
      </c>
      <c r="R3089" s="17" t="s">
        <v>439</v>
      </c>
      <c r="S3089" s="17" t="s">
        <v>440</v>
      </c>
      <c r="T3089" s="17" t="s">
        <v>438</v>
      </c>
      <c r="U3089">
        <v>0</v>
      </c>
      <c r="V3089">
        <v>0</v>
      </c>
      <c r="W3089" s="17" t="s">
        <v>6976</v>
      </c>
      <c r="X3089" s="17" t="s">
        <v>442</v>
      </c>
      <c r="Y3089">
        <v>0</v>
      </c>
      <c r="Z3089" s="17" t="s">
        <v>486</v>
      </c>
      <c r="AA3089" s="17" t="s">
        <v>443</v>
      </c>
      <c r="AB3089" s="17" t="s">
        <v>444</v>
      </c>
      <c r="AC3089">
        <v>0</v>
      </c>
      <c r="AD3089">
        <v>0</v>
      </c>
      <c r="AE3089">
        <v>0</v>
      </c>
      <c r="AF3089">
        <v>2022</v>
      </c>
      <c r="AG3089" s="1">
        <v>44562</v>
      </c>
      <c r="AH3089" s="1">
        <v>44773</v>
      </c>
      <c r="AI3089" s="1">
        <v>44785</v>
      </c>
      <c r="AJ3089" s="17" t="s">
        <v>34</v>
      </c>
      <c r="AK3089" s="17" t="s">
        <v>35</v>
      </c>
      <c r="AL3089" s="17" t="s">
        <v>10388</v>
      </c>
      <c r="AM3089" s="17">
        <f>MONTH(EMPENHO[[#This Row],[data_empenho]])</f>
        <v>4</v>
      </c>
    </row>
    <row r="3090" spans="1:39" x14ac:dyDescent="0.25">
      <c r="A3090">
        <v>12</v>
      </c>
      <c r="B3090">
        <v>1201</v>
      </c>
      <c r="C3090">
        <v>9</v>
      </c>
      <c r="D3090">
        <v>272</v>
      </c>
      <c r="E3090">
        <v>20</v>
      </c>
      <c r="F3090">
        <v>0</v>
      </c>
      <c r="G3090">
        <v>2</v>
      </c>
      <c r="H3090" s="17" t="s">
        <v>1162</v>
      </c>
      <c r="I3090">
        <v>50</v>
      </c>
      <c r="J3090">
        <v>0</v>
      </c>
      <c r="K3090" s="17" t="s">
        <v>6977</v>
      </c>
      <c r="L3090" s="1">
        <v>44677</v>
      </c>
      <c r="M3090">
        <v>34674.839999999997</v>
      </c>
      <c r="N3090" s="17" t="s">
        <v>437</v>
      </c>
      <c r="O3090">
        <v>213</v>
      </c>
      <c r="P3090" s="17" t="s">
        <v>438</v>
      </c>
      <c r="Q3090">
        <v>0</v>
      </c>
      <c r="R3090" s="17" t="s">
        <v>439</v>
      </c>
      <c r="S3090" s="17" t="s">
        <v>440</v>
      </c>
      <c r="T3090" s="17" t="s">
        <v>438</v>
      </c>
      <c r="U3090">
        <v>0</v>
      </c>
      <c r="V3090">
        <v>0</v>
      </c>
      <c r="W3090" s="17" t="s">
        <v>6978</v>
      </c>
      <c r="X3090" s="17" t="s">
        <v>442</v>
      </c>
      <c r="Y3090">
        <v>0</v>
      </c>
      <c r="Z3090" s="17" t="s">
        <v>486</v>
      </c>
      <c r="AA3090" s="17" t="s">
        <v>443</v>
      </c>
      <c r="AB3090" s="17" t="s">
        <v>444</v>
      </c>
      <c r="AC3090">
        <v>0</v>
      </c>
      <c r="AD3090">
        <v>0</v>
      </c>
      <c r="AE3090">
        <v>0</v>
      </c>
      <c r="AF3090">
        <v>2022</v>
      </c>
      <c r="AG3090" s="1">
        <v>44562</v>
      </c>
      <c r="AH3090" s="1">
        <v>44773</v>
      </c>
      <c r="AI3090" s="1">
        <v>44785</v>
      </c>
      <c r="AJ3090" s="17" t="s">
        <v>34</v>
      </c>
      <c r="AK3090" s="17" t="s">
        <v>35</v>
      </c>
      <c r="AL3090" s="17" t="s">
        <v>10388</v>
      </c>
      <c r="AM3090" s="17">
        <f>MONTH(EMPENHO[[#This Row],[data_empenho]])</f>
        <v>4</v>
      </c>
    </row>
    <row r="3091" spans="1:39" x14ac:dyDescent="0.25">
      <c r="A3091">
        <v>12</v>
      </c>
      <c r="B3091">
        <v>1201</v>
      </c>
      <c r="C3091">
        <v>9</v>
      </c>
      <c r="D3091">
        <v>272</v>
      </c>
      <c r="E3091">
        <v>20</v>
      </c>
      <c r="F3091">
        <v>0</v>
      </c>
      <c r="G3091">
        <v>4</v>
      </c>
      <c r="H3091" s="17" t="s">
        <v>1162</v>
      </c>
      <c r="I3091">
        <v>50</v>
      </c>
      <c r="J3091">
        <v>0</v>
      </c>
      <c r="K3091" s="17" t="s">
        <v>6979</v>
      </c>
      <c r="L3091" s="1">
        <v>44677</v>
      </c>
      <c r="M3091">
        <v>1212</v>
      </c>
      <c r="N3091" s="17" t="s">
        <v>437</v>
      </c>
      <c r="O3091">
        <v>213</v>
      </c>
      <c r="P3091" s="17" t="s">
        <v>438</v>
      </c>
      <c r="Q3091">
        <v>0</v>
      </c>
      <c r="R3091" s="17" t="s">
        <v>439</v>
      </c>
      <c r="S3091" s="17" t="s">
        <v>440</v>
      </c>
      <c r="T3091" s="17" t="s">
        <v>438</v>
      </c>
      <c r="U3091">
        <v>0</v>
      </c>
      <c r="V3091">
        <v>0</v>
      </c>
      <c r="W3091" s="17" t="s">
        <v>6980</v>
      </c>
      <c r="X3091" s="17" t="s">
        <v>442</v>
      </c>
      <c r="Y3091">
        <v>0</v>
      </c>
      <c r="Z3091" s="17" t="s">
        <v>486</v>
      </c>
      <c r="AA3091" s="17" t="s">
        <v>443</v>
      </c>
      <c r="AB3091" s="17" t="s">
        <v>444</v>
      </c>
      <c r="AC3091">
        <v>0</v>
      </c>
      <c r="AD3091">
        <v>0</v>
      </c>
      <c r="AE3091">
        <v>0</v>
      </c>
      <c r="AF3091">
        <v>2022</v>
      </c>
      <c r="AG3091" s="1">
        <v>44562</v>
      </c>
      <c r="AH3091" s="1">
        <v>44773</v>
      </c>
      <c r="AI3091" s="1">
        <v>44785</v>
      </c>
      <c r="AJ3091" s="17" t="s">
        <v>34</v>
      </c>
      <c r="AK3091" s="17" t="s">
        <v>35</v>
      </c>
      <c r="AL3091" s="17" t="s">
        <v>10388</v>
      </c>
      <c r="AM3091" s="17">
        <f>MONTH(EMPENHO[[#This Row],[data_empenho]])</f>
        <v>4</v>
      </c>
    </row>
    <row r="3092" spans="1:39" x14ac:dyDescent="0.25">
      <c r="A3092">
        <v>12</v>
      </c>
      <c r="B3092">
        <v>1201</v>
      </c>
      <c r="C3092">
        <v>9</v>
      </c>
      <c r="D3092">
        <v>272</v>
      </c>
      <c r="E3092">
        <v>20</v>
      </c>
      <c r="F3092">
        <v>0</v>
      </c>
      <c r="G3092">
        <v>4</v>
      </c>
      <c r="H3092" s="17" t="s">
        <v>1162</v>
      </c>
      <c r="I3092">
        <v>50</v>
      </c>
      <c r="J3092">
        <v>0</v>
      </c>
      <c r="K3092" s="17" t="s">
        <v>6981</v>
      </c>
      <c r="L3092" s="1">
        <v>44677</v>
      </c>
      <c r="M3092">
        <v>12513.23</v>
      </c>
      <c r="N3092" s="17" t="s">
        <v>437</v>
      </c>
      <c r="O3092">
        <v>213</v>
      </c>
      <c r="P3092" s="17" t="s">
        <v>438</v>
      </c>
      <c r="Q3092">
        <v>0</v>
      </c>
      <c r="R3092" s="17" t="s">
        <v>439</v>
      </c>
      <c r="S3092" s="17" t="s">
        <v>440</v>
      </c>
      <c r="T3092" s="17" t="s">
        <v>438</v>
      </c>
      <c r="U3092">
        <v>0</v>
      </c>
      <c r="V3092">
        <v>0</v>
      </c>
      <c r="W3092" s="17" t="s">
        <v>6982</v>
      </c>
      <c r="X3092" s="17" t="s">
        <v>442</v>
      </c>
      <c r="Y3092">
        <v>0</v>
      </c>
      <c r="Z3092" s="17" t="s">
        <v>486</v>
      </c>
      <c r="AA3092" s="17" t="s">
        <v>443</v>
      </c>
      <c r="AB3092" s="17" t="s">
        <v>444</v>
      </c>
      <c r="AC3092">
        <v>0</v>
      </c>
      <c r="AD3092">
        <v>0</v>
      </c>
      <c r="AE3092">
        <v>0</v>
      </c>
      <c r="AF3092">
        <v>2022</v>
      </c>
      <c r="AG3092" s="1">
        <v>44562</v>
      </c>
      <c r="AH3092" s="1">
        <v>44773</v>
      </c>
      <c r="AI3092" s="1">
        <v>44785</v>
      </c>
      <c r="AJ3092" s="17" t="s">
        <v>34</v>
      </c>
      <c r="AK3092" s="17" t="s">
        <v>35</v>
      </c>
      <c r="AL3092" s="17" t="s">
        <v>10388</v>
      </c>
      <c r="AM3092" s="17">
        <f>MONTH(EMPENHO[[#This Row],[data_empenho]])</f>
        <v>4</v>
      </c>
    </row>
    <row r="3093" spans="1:39" x14ac:dyDescent="0.25">
      <c r="A3093">
        <v>12</v>
      </c>
      <c r="B3093">
        <v>1201</v>
      </c>
      <c r="C3093">
        <v>9</v>
      </c>
      <c r="D3093">
        <v>272</v>
      </c>
      <c r="E3093">
        <v>20</v>
      </c>
      <c r="F3093">
        <v>0</v>
      </c>
      <c r="G3093">
        <v>4</v>
      </c>
      <c r="H3093" s="17" t="s">
        <v>1162</v>
      </c>
      <c r="I3093">
        <v>50</v>
      </c>
      <c r="J3093">
        <v>0</v>
      </c>
      <c r="K3093" s="17" t="s">
        <v>6983</v>
      </c>
      <c r="L3093" s="1">
        <v>44677</v>
      </c>
      <c r="M3093">
        <v>618.36</v>
      </c>
      <c r="N3093" s="17" t="s">
        <v>437</v>
      </c>
      <c r="O3093">
        <v>213</v>
      </c>
      <c r="P3093" s="17" t="s">
        <v>438</v>
      </c>
      <c r="Q3093">
        <v>0</v>
      </c>
      <c r="R3093" s="17" t="s">
        <v>439</v>
      </c>
      <c r="S3093" s="17" t="s">
        <v>440</v>
      </c>
      <c r="T3093" s="17" t="s">
        <v>438</v>
      </c>
      <c r="U3093">
        <v>0</v>
      </c>
      <c r="V3093">
        <v>0</v>
      </c>
      <c r="W3093" s="17" t="s">
        <v>6984</v>
      </c>
      <c r="X3093" s="17" t="s">
        <v>442</v>
      </c>
      <c r="Y3093">
        <v>0</v>
      </c>
      <c r="Z3093" s="17" t="s">
        <v>486</v>
      </c>
      <c r="AA3093" s="17" t="s">
        <v>443</v>
      </c>
      <c r="AB3093" s="17" t="s">
        <v>444</v>
      </c>
      <c r="AC3093">
        <v>0</v>
      </c>
      <c r="AD3093">
        <v>0</v>
      </c>
      <c r="AE3093">
        <v>0</v>
      </c>
      <c r="AF3093">
        <v>2022</v>
      </c>
      <c r="AG3093" s="1">
        <v>44562</v>
      </c>
      <c r="AH3093" s="1">
        <v>44773</v>
      </c>
      <c r="AI3093" s="1">
        <v>44785</v>
      </c>
      <c r="AJ3093" s="17" t="s">
        <v>34</v>
      </c>
      <c r="AK3093" s="17" t="s">
        <v>35</v>
      </c>
      <c r="AL3093" s="17" t="s">
        <v>10388</v>
      </c>
      <c r="AM3093" s="17">
        <f>MONTH(EMPENHO[[#This Row],[data_empenho]])</f>
        <v>4</v>
      </c>
    </row>
    <row r="3094" spans="1:39" x14ac:dyDescent="0.25">
      <c r="A3094">
        <v>12</v>
      </c>
      <c r="B3094">
        <v>1201</v>
      </c>
      <c r="C3094">
        <v>9</v>
      </c>
      <c r="D3094">
        <v>122</v>
      </c>
      <c r="E3094">
        <v>1</v>
      </c>
      <c r="F3094">
        <v>0</v>
      </c>
      <c r="G3094">
        <v>2066</v>
      </c>
      <c r="H3094" s="17" t="s">
        <v>483</v>
      </c>
      <c r="I3094">
        <v>50</v>
      </c>
      <c r="J3094">
        <v>0</v>
      </c>
      <c r="K3094" s="17" t="s">
        <v>6985</v>
      </c>
      <c r="L3094" s="1">
        <v>44677</v>
      </c>
      <c r="M3094">
        <v>2058.84</v>
      </c>
      <c r="N3094" s="17" t="s">
        <v>437</v>
      </c>
      <c r="O3094">
        <v>213</v>
      </c>
      <c r="P3094" s="17" t="s">
        <v>438</v>
      </c>
      <c r="Q3094">
        <v>0</v>
      </c>
      <c r="R3094" s="17" t="s">
        <v>439</v>
      </c>
      <c r="S3094" s="17" t="s">
        <v>440</v>
      </c>
      <c r="T3094" s="17" t="s">
        <v>438</v>
      </c>
      <c r="U3094">
        <v>0</v>
      </c>
      <c r="V3094">
        <v>0</v>
      </c>
      <c r="W3094" s="17" t="s">
        <v>6986</v>
      </c>
      <c r="X3094" s="17" t="s">
        <v>442</v>
      </c>
      <c r="Y3094">
        <v>0</v>
      </c>
      <c r="Z3094" s="17" t="s">
        <v>486</v>
      </c>
      <c r="AA3094" s="17" t="s">
        <v>443</v>
      </c>
      <c r="AB3094" s="17" t="s">
        <v>444</v>
      </c>
      <c r="AC3094">
        <v>0</v>
      </c>
      <c r="AD3094">
        <v>0</v>
      </c>
      <c r="AE3094">
        <v>0</v>
      </c>
      <c r="AF3094">
        <v>2022</v>
      </c>
      <c r="AG3094" s="1">
        <v>44562</v>
      </c>
      <c r="AH3094" s="1">
        <v>44773</v>
      </c>
      <c r="AI3094" s="1">
        <v>44785</v>
      </c>
      <c r="AJ3094" s="17" t="s">
        <v>34</v>
      </c>
      <c r="AK3094" s="17" t="s">
        <v>35</v>
      </c>
      <c r="AL3094" s="17" t="s">
        <v>10388</v>
      </c>
      <c r="AM3094" s="17">
        <f>MONTH(EMPENHO[[#This Row],[data_empenho]])</f>
        <v>4</v>
      </c>
    </row>
    <row r="3095" spans="1:39" x14ac:dyDescent="0.25">
      <c r="A3095">
        <v>8</v>
      </c>
      <c r="B3095">
        <v>801</v>
      </c>
      <c r="C3095">
        <v>10</v>
      </c>
      <c r="D3095">
        <v>301</v>
      </c>
      <c r="E3095">
        <v>6</v>
      </c>
      <c r="F3095">
        <v>0</v>
      </c>
      <c r="G3095">
        <v>2090</v>
      </c>
      <c r="H3095" s="17" t="s">
        <v>1173</v>
      </c>
      <c r="I3095">
        <v>4500</v>
      </c>
      <c r="J3095">
        <v>0</v>
      </c>
      <c r="K3095" s="17" t="s">
        <v>6987</v>
      </c>
      <c r="L3095" s="1">
        <v>44677</v>
      </c>
      <c r="M3095">
        <v>848.88</v>
      </c>
      <c r="N3095" s="17" t="s">
        <v>437</v>
      </c>
      <c r="O3095">
        <v>213</v>
      </c>
      <c r="P3095" s="17" t="s">
        <v>438</v>
      </c>
      <c r="Q3095">
        <v>0</v>
      </c>
      <c r="R3095" s="17" t="s">
        <v>439</v>
      </c>
      <c r="S3095" s="17" t="s">
        <v>440</v>
      </c>
      <c r="T3095" s="17" t="s">
        <v>438</v>
      </c>
      <c r="U3095">
        <v>0</v>
      </c>
      <c r="V3095">
        <v>0</v>
      </c>
      <c r="W3095" s="17" t="s">
        <v>6988</v>
      </c>
      <c r="X3095" s="17" t="s">
        <v>442</v>
      </c>
      <c r="Y3095">
        <v>0</v>
      </c>
      <c r="Z3095" s="17" t="s">
        <v>486</v>
      </c>
      <c r="AA3095" s="17" t="s">
        <v>443</v>
      </c>
      <c r="AB3095" s="17" t="s">
        <v>444</v>
      </c>
      <c r="AC3095">
        <v>0</v>
      </c>
      <c r="AD3095">
        <v>0</v>
      </c>
      <c r="AE3095">
        <v>0</v>
      </c>
      <c r="AF3095">
        <v>2022</v>
      </c>
      <c r="AG3095" s="1">
        <v>44562</v>
      </c>
      <c r="AH3095" s="1">
        <v>44773</v>
      </c>
      <c r="AI3095" s="1">
        <v>44785</v>
      </c>
      <c r="AJ3095" s="17" t="s">
        <v>34</v>
      </c>
      <c r="AK3095" s="17" t="s">
        <v>35</v>
      </c>
      <c r="AL3095" s="17" t="s">
        <v>10388</v>
      </c>
      <c r="AM3095" s="17">
        <f>MONTH(EMPENHO[[#This Row],[data_empenho]])</f>
        <v>4</v>
      </c>
    </row>
    <row r="3096" spans="1:39" x14ac:dyDescent="0.25">
      <c r="A3096">
        <v>6</v>
      </c>
      <c r="B3096">
        <v>603</v>
      </c>
      <c r="C3096">
        <v>26</v>
      </c>
      <c r="D3096">
        <v>782</v>
      </c>
      <c r="E3096">
        <v>17</v>
      </c>
      <c r="F3096">
        <v>0</v>
      </c>
      <c r="G3096">
        <v>2073</v>
      </c>
      <c r="H3096" s="17" t="s">
        <v>679</v>
      </c>
      <c r="I3096">
        <v>1</v>
      </c>
      <c r="J3096">
        <v>0</v>
      </c>
      <c r="K3096" s="17" t="s">
        <v>6989</v>
      </c>
      <c r="L3096" s="1">
        <v>44677</v>
      </c>
      <c r="M3096">
        <v>11500</v>
      </c>
      <c r="N3096" s="17" t="s">
        <v>437</v>
      </c>
      <c r="O3096">
        <v>8106</v>
      </c>
      <c r="P3096" s="17" t="s">
        <v>438</v>
      </c>
      <c r="Q3096">
        <v>0</v>
      </c>
      <c r="R3096" s="17" t="s">
        <v>480</v>
      </c>
      <c r="S3096" s="17" t="s">
        <v>653</v>
      </c>
      <c r="T3096" s="17" t="s">
        <v>438</v>
      </c>
      <c r="U3096">
        <v>4</v>
      </c>
      <c r="V3096">
        <v>2022</v>
      </c>
      <c r="W3096" s="17" t="s">
        <v>6990</v>
      </c>
      <c r="X3096" s="17" t="s">
        <v>482</v>
      </c>
      <c r="Y3096">
        <v>7</v>
      </c>
      <c r="Z3096" s="17" t="s">
        <v>443</v>
      </c>
      <c r="AA3096" s="17" t="s">
        <v>443</v>
      </c>
      <c r="AB3096" s="17" t="s">
        <v>444</v>
      </c>
      <c r="AC3096">
        <v>0</v>
      </c>
      <c r="AD3096">
        <v>0</v>
      </c>
      <c r="AE3096">
        <v>0</v>
      </c>
      <c r="AF3096">
        <v>2022</v>
      </c>
      <c r="AG3096" s="1">
        <v>44562</v>
      </c>
      <c r="AH3096" s="1">
        <v>44773</v>
      </c>
      <c r="AI3096" s="1">
        <v>44785</v>
      </c>
      <c r="AJ3096" s="17" t="s">
        <v>34</v>
      </c>
      <c r="AK3096" s="17" t="s">
        <v>35</v>
      </c>
      <c r="AL3096" s="17" t="s">
        <v>10388</v>
      </c>
      <c r="AM3096" s="17">
        <f>MONTH(EMPENHO[[#This Row],[data_empenho]])</f>
        <v>4</v>
      </c>
    </row>
    <row r="3097" spans="1:39" x14ac:dyDescent="0.25">
      <c r="A3097">
        <v>6</v>
      </c>
      <c r="B3097">
        <v>603</v>
      </c>
      <c r="C3097">
        <v>26</v>
      </c>
      <c r="D3097">
        <v>782</v>
      </c>
      <c r="E3097">
        <v>17</v>
      </c>
      <c r="F3097">
        <v>0</v>
      </c>
      <c r="G3097">
        <v>2073</v>
      </c>
      <c r="H3097" s="17" t="s">
        <v>679</v>
      </c>
      <c r="I3097">
        <v>1</v>
      </c>
      <c r="J3097">
        <v>0</v>
      </c>
      <c r="K3097" s="17" t="s">
        <v>6989</v>
      </c>
      <c r="L3097" s="1">
        <v>44743</v>
      </c>
      <c r="M3097">
        <v>-1679</v>
      </c>
      <c r="N3097" s="17" t="s">
        <v>451</v>
      </c>
      <c r="O3097">
        <v>8106</v>
      </c>
      <c r="P3097" s="17" t="s">
        <v>438</v>
      </c>
      <c r="Q3097">
        <v>0</v>
      </c>
      <c r="R3097" s="17" t="s">
        <v>480</v>
      </c>
      <c r="S3097" s="17" t="s">
        <v>653</v>
      </c>
      <c r="T3097" s="17" t="s">
        <v>438</v>
      </c>
      <c r="U3097">
        <v>4</v>
      </c>
      <c r="V3097">
        <v>2022</v>
      </c>
      <c r="W3097" s="17" t="s">
        <v>10399</v>
      </c>
      <c r="X3097" s="17" t="s">
        <v>482</v>
      </c>
      <c r="Y3097">
        <v>7</v>
      </c>
      <c r="Z3097" s="17" t="s">
        <v>443</v>
      </c>
      <c r="AA3097" s="17" t="s">
        <v>443</v>
      </c>
      <c r="AB3097" s="17" t="s">
        <v>444</v>
      </c>
      <c r="AC3097">
        <v>0</v>
      </c>
      <c r="AD3097">
        <v>0</v>
      </c>
      <c r="AE3097">
        <v>0</v>
      </c>
      <c r="AF3097">
        <v>2022</v>
      </c>
      <c r="AG3097" s="1">
        <v>44562</v>
      </c>
      <c r="AH3097" s="1">
        <v>44773</v>
      </c>
      <c r="AI3097" s="1">
        <v>44785</v>
      </c>
      <c r="AJ3097" s="17" t="s">
        <v>34</v>
      </c>
      <c r="AK3097" s="17" t="s">
        <v>35</v>
      </c>
      <c r="AL3097" s="17" t="s">
        <v>10388</v>
      </c>
      <c r="AM3097" s="17">
        <f>MONTH(EMPENHO[[#This Row],[data_empenho]])</f>
        <v>7</v>
      </c>
    </row>
    <row r="3098" spans="1:39" x14ac:dyDescent="0.25">
      <c r="A3098">
        <v>3</v>
      </c>
      <c r="B3098">
        <v>301</v>
      </c>
      <c r="C3098">
        <v>4</v>
      </c>
      <c r="D3098">
        <v>122</v>
      </c>
      <c r="E3098">
        <v>1</v>
      </c>
      <c r="F3098">
        <v>0</v>
      </c>
      <c r="G3098">
        <v>2068</v>
      </c>
      <c r="H3098" s="17" t="s">
        <v>638</v>
      </c>
      <c r="I3098">
        <v>1</v>
      </c>
      <c r="J3098">
        <v>0</v>
      </c>
      <c r="K3098" s="17" t="s">
        <v>6991</v>
      </c>
      <c r="L3098" s="1">
        <v>44677</v>
      </c>
      <c r="M3098">
        <v>972</v>
      </c>
      <c r="N3098" s="17" t="s">
        <v>437</v>
      </c>
      <c r="O3098">
        <v>5325</v>
      </c>
      <c r="P3098" s="17" t="s">
        <v>438</v>
      </c>
      <c r="Q3098">
        <v>0</v>
      </c>
      <c r="R3098" s="17" t="s">
        <v>480</v>
      </c>
      <c r="S3098" s="17" t="s">
        <v>653</v>
      </c>
      <c r="T3098" s="17" t="s">
        <v>438</v>
      </c>
      <c r="U3098">
        <v>14</v>
      </c>
      <c r="V3098">
        <v>2022</v>
      </c>
      <c r="W3098" s="17" t="s">
        <v>6992</v>
      </c>
      <c r="X3098" s="17" t="s">
        <v>482</v>
      </c>
      <c r="Y3098">
        <v>7</v>
      </c>
      <c r="Z3098" s="17" t="s">
        <v>443</v>
      </c>
      <c r="AA3098" s="17" t="s">
        <v>443</v>
      </c>
      <c r="AB3098" s="17" t="s">
        <v>444</v>
      </c>
      <c r="AC3098">
        <v>0</v>
      </c>
      <c r="AD3098">
        <v>0</v>
      </c>
      <c r="AE3098">
        <v>0</v>
      </c>
      <c r="AF3098">
        <v>2022</v>
      </c>
      <c r="AG3098" s="1">
        <v>44562</v>
      </c>
      <c r="AH3098" s="1">
        <v>44773</v>
      </c>
      <c r="AI3098" s="1">
        <v>44785</v>
      </c>
      <c r="AJ3098" s="17" t="s">
        <v>34</v>
      </c>
      <c r="AK3098" s="17" t="s">
        <v>35</v>
      </c>
      <c r="AL3098" s="17" t="s">
        <v>10388</v>
      </c>
      <c r="AM3098" s="17">
        <f>MONTH(EMPENHO[[#This Row],[data_empenho]])</f>
        <v>4</v>
      </c>
    </row>
    <row r="3099" spans="1:39" x14ac:dyDescent="0.25">
      <c r="A3099">
        <v>8</v>
      </c>
      <c r="B3099">
        <v>801</v>
      </c>
      <c r="C3099">
        <v>10</v>
      </c>
      <c r="D3099">
        <v>301</v>
      </c>
      <c r="E3099">
        <v>6</v>
      </c>
      <c r="F3099">
        <v>0</v>
      </c>
      <c r="G3099">
        <v>2092</v>
      </c>
      <c r="H3099" s="17" t="s">
        <v>638</v>
      </c>
      <c r="I3099">
        <v>40</v>
      </c>
      <c r="J3099">
        <v>0</v>
      </c>
      <c r="K3099" s="17" t="s">
        <v>6993</v>
      </c>
      <c r="L3099" s="1">
        <v>44677</v>
      </c>
      <c r="M3099">
        <v>130</v>
      </c>
      <c r="N3099" s="17" t="s">
        <v>437</v>
      </c>
      <c r="O3099">
        <v>5325</v>
      </c>
      <c r="P3099" s="17" t="s">
        <v>438</v>
      </c>
      <c r="Q3099">
        <v>0</v>
      </c>
      <c r="R3099" s="17" t="s">
        <v>480</v>
      </c>
      <c r="S3099" s="17" t="s">
        <v>653</v>
      </c>
      <c r="T3099" s="17" t="s">
        <v>438</v>
      </c>
      <c r="U3099">
        <v>14</v>
      </c>
      <c r="V3099">
        <v>2022</v>
      </c>
      <c r="W3099" s="17" t="s">
        <v>6994</v>
      </c>
      <c r="X3099" s="17" t="s">
        <v>482</v>
      </c>
      <c r="Y3099">
        <v>7</v>
      </c>
      <c r="Z3099" s="17" t="s">
        <v>443</v>
      </c>
      <c r="AA3099" s="17" t="s">
        <v>443</v>
      </c>
      <c r="AB3099" s="17" t="s">
        <v>444</v>
      </c>
      <c r="AC3099">
        <v>0</v>
      </c>
      <c r="AD3099">
        <v>0</v>
      </c>
      <c r="AE3099">
        <v>0</v>
      </c>
      <c r="AF3099">
        <v>2022</v>
      </c>
      <c r="AG3099" s="1">
        <v>44562</v>
      </c>
      <c r="AH3099" s="1">
        <v>44773</v>
      </c>
      <c r="AI3099" s="1">
        <v>44785</v>
      </c>
      <c r="AJ3099" s="17" t="s">
        <v>34</v>
      </c>
      <c r="AK3099" s="17" t="s">
        <v>35</v>
      </c>
      <c r="AL3099" s="17" t="s">
        <v>10388</v>
      </c>
      <c r="AM3099" s="17">
        <f>MONTH(EMPENHO[[#This Row],[data_empenho]])</f>
        <v>4</v>
      </c>
    </row>
    <row r="3100" spans="1:39" x14ac:dyDescent="0.25">
      <c r="A3100">
        <v>10</v>
      </c>
      <c r="B3100">
        <v>1002</v>
      </c>
      <c r="C3100">
        <v>20</v>
      </c>
      <c r="D3100">
        <v>608</v>
      </c>
      <c r="E3100">
        <v>4</v>
      </c>
      <c r="F3100">
        <v>0</v>
      </c>
      <c r="G3100">
        <v>2056</v>
      </c>
      <c r="H3100" s="17" t="s">
        <v>698</v>
      </c>
      <c r="I3100">
        <v>1</v>
      </c>
      <c r="J3100">
        <v>0</v>
      </c>
      <c r="K3100" s="17" t="s">
        <v>6995</v>
      </c>
      <c r="L3100" s="1">
        <v>44677</v>
      </c>
      <c r="M3100">
        <v>3066.35</v>
      </c>
      <c r="N3100" s="17" t="s">
        <v>437</v>
      </c>
      <c r="O3100">
        <v>6856</v>
      </c>
      <c r="P3100" s="17" t="s">
        <v>438</v>
      </c>
      <c r="Q3100">
        <v>0</v>
      </c>
      <c r="R3100" s="17" t="s">
        <v>584</v>
      </c>
      <c r="S3100" s="17" t="s">
        <v>440</v>
      </c>
      <c r="T3100" s="17" t="s">
        <v>438</v>
      </c>
      <c r="U3100">
        <v>13</v>
      </c>
      <c r="V3100">
        <v>2022</v>
      </c>
      <c r="W3100" s="17" t="s">
        <v>6996</v>
      </c>
      <c r="X3100" s="17" t="s">
        <v>586</v>
      </c>
      <c r="Y3100">
        <v>1</v>
      </c>
      <c r="Z3100" s="17" t="s">
        <v>443</v>
      </c>
      <c r="AA3100" s="17" t="s">
        <v>443</v>
      </c>
      <c r="AB3100" s="17" t="s">
        <v>444</v>
      </c>
      <c r="AC3100">
        <v>0</v>
      </c>
      <c r="AD3100">
        <v>0</v>
      </c>
      <c r="AE3100">
        <v>0</v>
      </c>
      <c r="AF3100">
        <v>2022</v>
      </c>
      <c r="AG3100" s="1">
        <v>44562</v>
      </c>
      <c r="AH3100" s="1">
        <v>44773</v>
      </c>
      <c r="AI3100" s="1">
        <v>44785</v>
      </c>
      <c r="AJ3100" s="17" t="s">
        <v>34</v>
      </c>
      <c r="AK3100" s="17" t="s">
        <v>35</v>
      </c>
      <c r="AL3100" s="17" t="s">
        <v>10388</v>
      </c>
      <c r="AM3100" s="17">
        <f>MONTH(EMPENHO[[#This Row],[data_empenho]])</f>
        <v>4</v>
      </c>
    </row>
    <row r="3101" spans="1:39" x14ac:dyDescent="0.25">
      <c r="A3101">
        <v>10</v>
      </c>
      <c r="B3101">
        <v>1006</v>
      </c>
      <c r="C3101">
        <v>18</v>
      </c>
      <c r="D3101">
        <v>541</v>
      </c>
      <c r="E3101">
        <v>13</v>
      </c>
      <c r="F3101">
        <v>0</v>
      </c>
      <c r="G3101">
        <v>2061</v>
      </c>
      <c r="H3101" s="17" t="s">
        <v>6997</v>
      </c>
      <c r="I3101">
        <v>1</v>
      </c>
      <c r="J3101">
        <v>0</v>
      </c>
      <c r="K3101" s="17" t="s">
        <v>6998</v>
      </c>
      <c r="L3101" s="1">
        <v>44677</v>
      </c>
      <c r="M3101">
        <v>990</v>
      </c>
      <c r="N3101" s="17" t="s">
        <v>437</v>
      </c>
      <c r="O3101">
        <v>64</v>
      </c>
      <c r="P3101" s="17" t="s">
        <v>438</v>
      </c>
      <c r="Q3101">
        <v>0</v>
      </c>
      <c r="R3101" s="17" t="s">
        <v>439</v>
      </c>
      <c r="S3101" s="17" t="s">
        <v>440</v>
      </c>
      <c r="T3101" s="17" t="s">
        <v>438</v>
      </c>
      <c r="U3101">
        <v>0</v>
      </c>
      <c r="V3101">
        <v>0</v>
      </c>
      <c r="W3101" s="17" t="s">
        <v>6999</v>
      </c>
      <c r="X3101" s="17" t="s">
        <v>465</v>
      </c>
      <c r="Y3101">
        <v>1</v>
      </c>
      <c r="Z3101" s="17" t="s">
        <v>443</v>
      </c>
      <c r="AA3101" s="17" t="s">
        <v>443</v>
      </c>
      <c r="AB3101" s="17" t="s">
        <v>444</v>
      </c>
      <c r="AC3101">
        <v>0</v>
      </c>
      <c r="AD3101">
        <v>0</v>
      </c>
      <c r="AE3101">
        <v>0</v>
      </c>
      <c r="AF3101">
        <v>2022</v>
      </c>
      <c r="AG3101" s="1">
        <v>44562</v>
      </c>
      <c r="AH3101" s="1">
        <v>44773</v>
      </c>
      <c r="AI3101" s="1">
        <v>44785</v>
      </c>
      <c r="AJ3101" s="17" t="s">
        <v>34</v>
      </c>
      <c r="AK3101" s="17" t="s">
        <v>35</v>
      </c>
      <c r="AL3101" s="17" t="s">
        <v>10388</v>
      </c>
      <c r="AM3101" s="17">
        <f>MONTH(EMPENHO[[#This Row],[data_empenho]])</f>
        <v>4</v>
      </c>
    </row>
    <row r="3102" spans="1:39" x14ac:dyDescent="0.25">
      <c r="A3102">
        <v>11</v>
      </c>
      <c r="B3102">
        <v>1101</v>
      </c>
      <c r="C3102">
        <v>28</v>
      </c>
      <c r="D3102">
        <v>846</v>
      </c>
      <c r="E3102">
        <v>0</v>
      </c>
      <c r="F3102">
        <v>0</v>
      </c>
      <c r="G3102">
        <v>8</v>
      </c>
      <c r="H3102" s="17" t="s">
        <v>7000</v>
      </c>
      <c r="I3102">
        <v>1</v>
      </c>
      <c r="J3102">
        <v>0</v>
      </c>
      <c r="K3102" s="17" t="s">
        <v>7001</v>
      </c>
      <c r="L3102" s="1">
        <v>44677</v>
      </c>
      <c r="M3102">
        <v>1882.54</v>
      </c>
      <c r="N3102" s="17" t="s">
        <v>437</v>
      </c>
      <c r="O3102">
        <v>7878</v>
      </c>
      <c r="P3102" s="17" t="s">
        <v>438</v>
      </c>
      <c r="Q3102">
        <v>0</v>
      </c>
      <c r="R3102" s="17" t="s">
        <v>439</v>
      </c>
      <c r="S3102" s="17" t="s">
        <v>440</v>
      </c>
      <c r="T3102" s="17" t="s">
        <v>438</v>
      </c>
      <c r="U3102">
        <v>0</v>
      </c>
      <c r="V3102">
        <v>0</v>
      </c>
      <c r="W3102" s="17" t="s">
        <v>7002</v>
      </c>
      <c r="X3102" s="17" t="s">
        <v>442</v>
      </c>
      <c r="Y3102">
        <v>0</v>
      </c>
      <c r="Z3102" s="17" t="s">
        <v>443</v>
      </c>
      <c r="AA3102" s="17" t="s">
        <v>443</v>
      </c>
      <c r="AB3102" s="17" t="s">
        <v>444</v>
      </c>
      <c r="AC3102">
        <v>0</v>
      </c>
      <c r="AD3102">
        <v>0</v>
      </c>
      <c r="AE3102">
        <v>0</v>
      </c>
      <c r="AF3102">
        <v>2022</v>
      </c>
      <c r="AG3102" s="1">
        <v>44562</v>
      </c>
      <c r="AH3102" s="1">
        <v>44773</v>
      </c>
      <c r="AI3102" s="1">
        <v>44785</v>
      </c>
      <c r="AJ3102" s="17" t="s">
        <v>34</v>
      </c>
      <c r="AK3102" s="17" t="s">
        <v>35</v>
      </c>
      <c r="AL3102" s="17" t="s">
        <v>10388</v>
      </c>
      <c r="AM3102" s="17">
        <f>MONTH(EMPENHO[[#This Row],[data_empenho]])</f>
        <v>4</v>
      </c>
    </row>
    <row r="3103" spans="1:39" x14ac:dyDescent="0.25">
      <c r="A3103">
        <v>11</v>
      </c>
      <c r="B3103">
        <v>1101</v>
      </c>
      <c r="C3103">
        <v>28</v>
      </c>
      <c r="D3103">
        <v>846</v>
      </c>
      <c r="E3103">
        <v>0</v>
      </c>
      <c r="F3103">
        <v>0</v>
      </c>
      <c r="G3103">
        <v>8</v>
      </c>
      <c r="H3103" s="17" t="s">
        <v>7000</v>
      </c>
      <c r="I3103">
        <v>1</v>
      </c>
      <c r="J3103">
        <v>0</v>
      </c>
      <c r="K3103" s="17" t="s">
        <v>7003</v>
      </c>
      <c r="L3103" s="1">
        <v>44677</v>
      </c>
      <c r="M3103">
        <v>4062.89</v>
      </c>
      <c r="N3103" s="17" t="s">
        <v>437</v>
      </c>
      <c r="O3103">
        <v>5529</v>
      </c>
      <c r="P3103" s="17" t="s">
        <v>438</v>
      </c>
      <c r="Q3103">
        <v>0</v>
      </c>
      <c r="R3103" s="17" t="s">
        <v>439</v>
      </c>
      <c r="S3103" s="17" t="s">
        <v>440</v>
      </c>
      <c r="T3103" s="17" t="s">
        <v>438</v>
      </c>
      <c r="U3103">
        <v>0</v>
      </c>
      <c r="V3103">
        <v>0</v>
      </c>
      <c r="W3103" s="17" t="s">
        <v>7004</v>
      </c>
      <c r="X3103" s="17" t="s">
        <v>442</v>
      </c>
      <c r="Y3103">
        <v>0</v>
      </c>
      <c r="Z3103" s="17" t="s">
        <v>443</v>
      </c>
      <c r="AA3103" s="17" t="s">
        <v>443</v>
      </c>
      <c r="AB3103" s="17" t="s">
        <v>444</v>
      </c>
      <c r="AC3103">
        <v>0</v>
      </c>
      <c r="AD3103">
        <v>0</v>
      </c>
      <c r="AE3103">
        <v>0</v>
      </c>
      <c r="AF3103">
        <v>2022</v>
      </c>
      <c r="AG3103" s="1">
        <v>44562</v>
      </c>
      <c r="AH3103" s="1">
        <v>44773</v>
      </c>
      <c r="AI3103" s="1">
        <v>44785</v>
      </c>
      <c r="AJ3103" s="17" t="s">
        <v>34</v>
      </c>
      <c r="AK3103" s="17" t="s">
        <v>35</v>
      </c>
      <c r="AL3103" s="17" t="s">
        <v>10388</v>
      </c>
      <c r="AM3103" s="17">
        <f>MONTH(EMPENHO[[#This Row],[data_empenho]])</f>
        <v>4</v>
      </c>
    </row>
    <row r="3104" spans="1:39" x14ac:dyDescent="0.25">
      <c r="A3104">
        <v>11</v>
      </c>
      <c r="B3104">
        <v>1101</v>
      </c>
      <c r="C3104">
        <v>28</v>
      </c>
      <c r="D3104">
        <v>846</v>
      </c>
      <c r="E3104">
        <v>0</v>
      </c>
      <c r="F3104">
        <v>0</v>
      </c>
      <c r="G3104">
        <v>8</v>
      </c>
      <c r="H3104" s="17" t="s">
        <v>7000</v>
      </c>
      <c r="I3104">
        <v>1</v>
      </c>
      <c r="J3104">
        <v>0</v>
      </c>
      <c r="K3104" s="17" t="s">
        <v>7005</v>
      </c>
      <c r="L3104" s="1">
        <v>44677</v>
      </c>
      <c r="M3104">
        <v>3913.11</v>
      </c>
      <c r="N3104" s="17" t="s">
        <v>437</v>
      </c>
      <c r="O3104">
        <v>5529</v>
      </c>
      <c r="P3104" s="17" t="s">
        <v>438</v>
      </c>
      <c r="Q3104">
        <v>0</v>
      </c>
      <c r="R3104" s="17" t="s">
        <v>439</v>
      </c>
      <c r="S3104" s="17" t="s">
        <v>440</v>
      </c>
      <c r="T3104" s="17" t="s">
        <v>438</v>
      </c>
      <c r="U3104">
        <v>0</v>
      </c>
      <c r="V3104">
        <v>0</v>
      </c>
      <c r="W3104" s="17" t="s">
        <v>7006</v>
      </c>
      <c r="X3104" s="17" t="s">
        <v>442</v>
      </c>
      <c r="Y3104">
        <v>0</v>
      </c>
      <c r="Z3104" s="17" t="s">
        <v>443</v>
      </c>
      <c r="AA3104" s="17" t="s">
        <v>443</v>
      </c>
      <c r="AB3104" s="17" t="s">
        <v>444</v>
      </c>
      <c r="AC3104">
        <v>0</v>
      </c>
      <c r="AD3104">
        <v>0</v>
      </c>
      <c r="AE3104">
        <v>0</v>
      </c>
      <c r="AF3104">
        <v>2022</v>
      </c>
      <c r="AG3104" s="1">
        <v>44562</v>
      </c>
      <c r="AH3104" s="1">
        <v>44773</v>
      </c>
      <c r="AI3104" s="1">
        <v>44785</v>
      </c>
      <c r="AJ3104" s="17" t="s">
        <v>34</v>
      </c>
      <c r="AK3104" s="17" t="s">
        <v>35</v>
      </c>
      <c r="AL3104" s="17" t="s">
        <v>10388</v>
      </c>
      <c r="AM3104" s="17">
        <f>MONTH(EMPENHO[[#This Row],[data_empenho]])</f>
        <v>4</v>
      </c>
    </row>
    <row r="3105" spans="1:39" x14ac:dyDescent="0.25">
      <c r="A3105">
        <v>11</v>
      </c>
      <c r="B3105">
        <v>1101</v>
      </c>
      <c r="C3105">
        <v>28</v>
      </c>
      <c r="D3105">
        <v>846</v>
      </c>
      <c r="E3105">
        <v>0</v>
      </c>
      <c r="F3105">
        <v>0</v>
      </c>
      <c r="G3105">
        <v>8</v>
      </c>
      <c r="H3105" s="17" t="s">
        <v>7000</v>
      </c>
      <c r="I3105">
        <v>1</v>
      </c>
      <c r="J3105">
        <v>0</v>
      </c>
      <c r="K3105" s="17" t="s">
        <v>7007</v>
      </c>
      <c r="L3105" s="1">
        <v>44677</v>
      </c>
      <c r="M3105">
        <v>2054.12</v>
      </c>
      <c r="N3105" s="17" t="s">
        <v>437</v>
      </c>
      <c r="O3105">
        <v>8483</v>
      </c>
      <c r="P3105" s="17" t="s">
        <v>438</v>
      </c>
      <c r="Q3105">
        <v>0</v>
      </c>
      <c r="R3105" s="17" t="s">
        <v>439</v>
      </c>
      <c r="S3105" s="17" t="s">
        <v>440</v>
      </c>
      <c r="T3105" s="17" t="s">
        <v>438</v>
      </c>
      <c r="U3105">
        <v>0</v>
      </c>
      <c r="V3105">
        <v>0</v>
      </c>
      <c r="W3105" s="17" t="s">
        <v>7008</v>
      </c>
      <c r="X3105" s="17" t="s">
        <v>442</v>
      </c>
      <c r="Y3105">
        <v>0</v>
      </c>
      <c r="Z3105" s="17" t="s">
        <v>443</v>
      </c>
      <c r="AA3105" s="17" t="s">
        <v>443</v>
      </c>
      <c r="AB3105" s="17" t="s">
        <v>444</v>
      </c>
      <c r="AC3105">
        <v>0</v>
      </c>
      <c r="AD3105">
        <v>0</v>
      </c>
      <c r="AE3105">
        <v>0</v>
      </c>
      <c r="AF3105">
        <v>2022</v>
      </c>
      <c r="AG3105" s="1">
        <v>44562</v>
      </c>
      <c r="AH3105" s="1">
        <v>44773</v>
      </c>
      <c r="AI3105" s="1">
        <v>44785</v>
      </c>
      <c r="AJ3105" s="17" t="s">
        <v>34</v>
      </c>
      <c r="AK3105" s="17" t="s">
        <v>35</v>
      </c>
      <c r="AL3105" s="17" t="s">
        <v>10388</v>
      </c>
      <c r="AM3105" s="17">
        <f>MONTH(EMPENHO[[#This Row],[data_empenho]])</f>
        <v>4</v>
      </c>
    </row>
    <row r="3106" spans="1:39" x14ac:dyDescent="0.25">
      <c r="A3106">
        <v>11</v>
      </c>
      <c r="B3106">
        <v>1101</v>
      </c>
      <c r="C3106">
        <v>28</v>
      </c>
      <c r="D3106">
        <v>846</v>
      </c>
      <c r="E3106">
        <v>0</v>
      </c>
      <c r="F3106">
        <v>0</v>
      </c>
      <c r="G3106">
        <v>8</v>
      </c>
      <c r="H3106" s="17" t="s">
        <v>7000</v>
      </c>
      <c r="I3106">
        <v>1</v>
      </c>
      <c r="J3106">
        <v>0</v>
      </c>
      <c r="K3106" s="17" t="s">
        <v>7009</v>
      </c>
      <c r="L3106" s="1">
        <v>44677</v>
      </c>
      <c r="M3106">
        <v>2067.6799999999998</v>
      </c>
      <c r="N3106" s="17" t="s">
        <v>437</v>
      </c>
      <c r="O3106">
        <v>7878</v>
      </c>
      <c r="P3106" s="17" t="s">
        <v>438</v>
      </c>
      <c r="Q3106">
        <v>0</v>
      </c>
      <c r="R3106" s="17" t="s">
        <v>439</v>
      </c>
      <c r="S3106" s="17" t="s">
        <v>440</v>
      </c>
      <c r="T3106" s="17" t="s">
        <v>438</v>
      </c>
      <c r="U3106">
        <v>0</v>
      </c>
      <c r="V3106">
        <v>0</v>
      </c>
      <c r="W3106" s="17" t="s">
        <v>7010</v>
      </c>
      <c r="X3106" s="17" t="s">
        <v>442</v>
      </c>
      <c r="Y3106">
        <v>0</v>
      </c>
      <c r="Z3106" s="17" t="s">
        <v>443</v>
      </c>
      <c r="AA3106" s="17" t="s">
        <v>443</v>
      </c>
      <c r="AB3106" s="17" t="s">
        <v>444</v>
      </c>
      <c r="AC3106">
        <v>0</v>
      </c>
      <c r="AD3106">
        <v>0</v>
      </c>
      <c r="AE3106">
        <v>0</v>
      </c>
      <c r="AF3106">
        <v>2022</v>
      </c>
      <c r="AG3106" s="1">
        <v>44562</v>
      </c>
      <c r="AH3106" s="1">
        <v>44773</v>
      </c>
      <c r="AI3106" s="1">
        <v>44785</v>
      </c>
      <c r="AJ3106" s="17" t="s">
        <v>34</v>
      </c>
      <c r="AK3106" s="17" t="s">
        <v>35</v>
      </c>
      <c r="AL3106" s="17" t="s">
        <v>10388</v>
      </c>
      <c r="AM3106" s="17">
        <f>MONTH(EMPENHO[[#This Row],[data_empenho]])</f>
        <v>4</v>
      </c>
    </row>
    <row r="3107" spans="1:39" x14ac:dyDescent="0.25">
      <c r="A3107">
        <v>11</v>
      </c>
      <c r="B3107">
        <v>1101</v>
      </c>
      <c r="C3107">
        <v>28</v>
      </c>
      <c r="D3107">
        <v>846</v>
      </c>
      <c r="E3107">
        <v>0</v>
      </c>
      <c r="F3107">
        <v>0</v>
      </c>
      <c r="G3107">
        <v>8</v>
      </c>
      <c r="H3107" s="17" t="s">
        <v>7000</v>
      </c>
      <c r="I3107">
        <v>1</v>
      </c>
      <c r="J3107">
        <v>0</v>
      </c>
      <c r="K3107" s="17" t="s">
        <v>7011</v>
      </c>
      <c r="L3107" s="1">
        <v>44677</v>
      </c>
      <c r="M3107">
        <v>3858.45</v>
      </c>
      <c r="N3107" s="17" t="s">
        <v>437</v>
      </c>
      <c r="O3107">
        <v>5529</v>
      </c>
      <c r="P3107" s="17" t="s">
        <v>438</v>
      </c>
      <c r="Q3107">
        <v>0</v>
      </c>
      <c r="R3107" s="17" t="s">
        <v>439</v>
      </c>
      <c r="S3107" s="17" t="s">
        <v>440</v>
      </c>
      <c r="T3107" s="17" t="s">
        <v>438</v>
      </c>
      <c r="U3107">
        <v>0</v>
      </c>
      <c r="V3107">
        <v>0</v>
      </c>
      <c r="W3107" s="17" t="s">
        <v>7010</v>
      </c>
      <c r="X3107" s="17" t="s">
        <v>442</v>
      </c>
      <c r="Y3107">
        <v>0</v>
      </c>
      <c r="Z3107" s="17" t="s">
        <v>443</v>
      </c>
      <c r="AA3107" s="17" t="s">
        <v>443</v>
      </c>
      <c r="AB3107" s="17" t="s">
        <v>444</v>
      </c>
      <c r="AC3107">
        <v>0</v>
      </c>
      <c r="AD3107">
        <v>0</v>
      </c>
      <c r="AE3107">
        <v>0</v>
      </c>
      <c r="AF3107">
        <v>2022</v>
      </c>
      <c r="AG3107" s="1">
        <v>44562</v>
      </c>
      <c r="AH3107" s="1">
        <v>44773</v>
      </c>
      <c r="AI3107" s="1">
        <v>44785</v>
      </c>
      <c r="AJ3107" s="17" t="s">
        <v>34</v>
      </c>
      <c r="AK3107" s="17" t="s">
        <v>35</v>
      </c>
      <c r="AL3107" s="17" t="s">
        <v>10388</v>
      </c>
      <c r="AM3107" s="17">
        <f>MONTH(EMPENHO[[#This Row],[data_empenho]])</f>
        <v>4</v>
      </c>
    </row>
    <row r="3108" spans="1:39" x14ac:dyDescent="0.25">
      <c r="A3108">
        <v>11</v>
      </c>
      <c r="B3108">
        <v>1101</v>
      </c>
      <c r="C3108">
        <v>28</v>
      </c>
      <c r="D3108">
        <v>846</v>
      </c>
      <c r="E3108">
        <v>0</v>
      </c>
      <c r="F3108">
        <v>0</v>
      </c>
      <c r="G3108">
        <v>8</v>
      </c>
      <c r="H3108" s="17" t="s">
        <v>7000</v>
      </c>
      <c r="I3108">
        <v>1</v>
      </c>
      <c r="J3108">
        <v>0</v>
      </c>
      <c r="K3108" s="17" t="s">
        <v>7012</v>
      </c>
      <c r="L3108" s="1">
        <v>44677</v>
      </c>
      <c r="M3108">
        <v>4118.76</v>
      </c>
      <c r="N3108" s="17" t="s">
        <v>437</v>
      </c>
      <c r="O3108">
        <v>5529</v>
      </c>
      <c r="P3108" s="17" t="s">
        <v>438</v>
      </c>
      <c r="Q3108">
        <v>0</v>
      </c>
      <c r="R3108" s="17" t="s">
        <v>439</v>
      </c>
      <c r="S3108" s="17" t="s">
        <v>440</v>
      </c>
      <c r="T3108" s="17" t="s">
        <v>438</v>
      </c>
      <c r="U3108">
        <v>0</v>
      </c>
      <c r="V3108">
        <v>0</v>
      </c>
      <c r="W3108" s="17" t="s">
        <v>7013</v>
      </c>
      <c r="X3108" s="17" t="s">
        <v>442</v>
      </c>
      <c r="Y3108">
        <v>0</v>
      </c>
      <c r="Z3108" s="17" t="s">
        <v>443</v>
      </c>
      <c r="AA3108" s="17" t="s">
        <v>443</v>
      </c>
      <c r="AB3108" s="17" t="s">
        <v>444</v>
      </c>
      <c r="AC3108">
        <v>0</v>
      </c>
      <c r="AD3108">
        <v>0</v>
      </c>
      <c r="AE3108">
        <v>0</v>
      </c>
      <c r="AF3108">
        <v>2022</v>
      </c>
      <c r="AG3108" s="1">
        <v>44562</v>
      </c>
      <c r="AH3108" s="1">
        <v>44773</v>
      </c>
      <c r="AI3108" s="1">
        <v>44785</v>
      </c>
      <c r="AJ3108" s="17" t="s">
        <v>34</v>
      </c>
      <c r="AK3108" s="17" t="s">
        <v>35</v>
      </c>
      <c r="AL3108" s="17" t="s">
        <v>10388</v>
      </c>
      <c r="AM3108" s="17">
        <f>MONTH(EMPENHO[[#This Row],[data_empenho]])</f>
        <v>4</v>
      </c>
    </row>
    <row r="3109" spans="1:39" x14ac:dyDescent="0.25">
      <c r="A3109">
        <v>11</v>
      </c>
      <c r="B3109">
        <v>1101</v>
      </c>
      <c r="C3109">
        <v>28</v>
      </c>
      <c r="D3109">
        <v>846</v>
      </c>
      <c r="E3109">
        <v>0</v>
      </c>
      <c r="F3109">
        <v>0</v>
      </c>
      <c r="G3109">
        <v>8</v>
      </c>
      <c r="H3109" s="17" t="s">
        <v>7000</v>
      </c>
      <c r="I3109">
        <v>1</v>
      </c>
      <c r="J3109">
        <v>0</v>
      </c>
      <c r="K3109" s="17" t="s">
        <v>7014</v>
      </c>
      <c r="L3109" s="1">
        <v>44677</v>
      </c>
      <c r="M3109">
        <v>1550.76</v>
      </c>
      <c r="N3109" s="17" t="s">
        <v>437</v>
      </c>
      <c r="O3109">
        <v>8483</v>
      </c>
      <c r="P3109" s="17" t="s">
        <v>438</v>
      </c>
      <c r="Q3109">
        <v>0</v>
      </c>
      <c r="R3109" s="17" t="s">
        <v>439</v>
      </c>
      <c r="S3109" s="17" t="s">
        <v>440</v>
      </c>
      <c r="T3109" s="17" t="s">
        <v>438</v>
      </c>
      <c r="U3109">
        <v>0</v>
      </c>
      <c r="V3109">
        <v>0</v>
      </c>
      <c r="W3109" s="17" t="s">
        <v>7015</v>
      </c>
      <c r="X3109" s="17" t="s">
        <v>442</v>
      </c>
      <c r="Y3109">
        <v>0</v>
      </c>
      <c r="Z3109" s="17" t="s">
        <v>443</v>
      </c>
      <c r="AA3109" s="17" t="s">
        <v>443</v>
      </c>
      <c r="AB3109" s="17" t="s">
        <v>444</v>
      </c>
      <c r="AC3109">
        <v>0</v>
      </c>
      <c r="AD3109">
        <v>0</v>
      </c>
      <c r="AE3109">
        <v>0</v>
      </c>
      <c r="AF3109">
        <v>2022</v>
      </c>
      <c r="AG3109" s="1">
        <v>44562</v>
      </c>
      <c r="AH3109" s="1">
        <v>44773</v>
      </c>
      <c r="AI3109" s="1">
        <v>44785</v>
      </c>
      <c r="AJ3109" s="17" t="s">
        <v>34</v>
      </c>
      <c r="AK3109" s="17" t="s">
        <v>35</v>
      </c>
      <c r="AL3109" s="17" t="s">
        <v>10388</v>
      </c>
      <c r="AM3109" s="17">
        <f>MONTH(EMPENHO[[#This Row],[data_empenho]])</f>
        <v>4</v>
      </c>
    </row>
    <row r="3110" spans="1:39" x14ac:dyDescent="0.25">
      <c r="A3110">
        <v>6</v>
      </c>
      <c r="B3110">
        <v>601</v>
      </c>
      <c r="C3110">
        <v>4</v>
      </c>
      <c r="D3110">
        <v>122</v>
      </c>
      <c r="E3110">
        <v>1</v>
      </c>
      <c r="F3110">
        <v>0</v>
      </c>
      <c r="G3110">
        <v>2072</v>
      </c>
      <c r="H3110" s="17" t="s">
        <v>1063</v>
      </c>
      <c r="I3110">
        <v>1</v>
      </c>
      <c r="J3110">
        <v>0</v>
      </c>
      <c r="K3110" s="17" t="s">
        <v>7016</v>
      </c>
      <c r="L3110" s="1">
        <v>44678</v>
      </c>
      <c r="M3110">
        <v>466</v>
      </c>
      <c r="N3110" s="17" t="s">
        <v>437</v>
      </c>
      <c r="O3110">
        <v>4434</v>
      </c>
      <c r="P3110" s="17" t="s">
        <v>438</v>
      </c>
      <c r="Q3110">
        <v>0</v>
      </c>
      <c r="R3110" s="17" t="s">
        <v>480</v>
      </c>
      <c r="S3110" s="17" t="s">
        <v>653</v>
      </c>
      <c r="T3110" s="17" t="s">
        <v>438</v>
      </c>
      <c r="U3110">
        <v>40</v>
      </c>
      <c r="V3110">
        <v>2021</v>
      </c>
      <c r="W3110" s="17" t="s">
        <v>7017</v>
      </c>
      <c r="X3110" s="17" t="s">
        <v>482</v>
      </c>
      <c r="Y3110">
        <v>7</v>
      </c>
      <c r="Z3110" s="17" t="s">
        <v>443</v>
      </c>
      <c r="AA3110" s="17" t="s">
        <v>443</v>
      </c>
      <c r="AB3110" s="17" t="s">
        <v>444</v>
      </c>
      <c r="AC3110">
        <v>0</v>
      </c>
      <c r="AD3110">
        <v>0</v>
      </c>
      <c r="AE3110">
        <v>0</v>
      </c>
      <c r="AF3110">
        <v>2022</v>
      </c>
      <c r="AG3110" s="1">
        <v>44562</v>
      </c>
      <c r="AH3110" s="1">
        <v>44773</v>
      </c>
      <c r="AI3110" s="1">
        <v>44785</v>
      </c>
      <c r="AJ3110" s="17" t="s">
        <v>34</v>
      </c>
      <c r="AK3110" s="17" t="s">
        <v>35</v>
      </c>
      <c r="AL3110" s="17" t="s">
        <v>10388</v>
      </c>
      <c r="AM3110" s="17">
        <f>MONTH(EMPENHO[[#This Row],[data_empenho]])</f>
        <v>4</v>
      </c>
    </row>
    <row r="3111" spans="1:39" x14ac:dyDescent="0.25">
      <c r="A3111">
        <v>6</v>
      </c>
      <c r="B3111">
        <v>601</v>
      </c>
      <c r="C3111">
        <v>4</v>
      </c>
      <c r="D3111">
        <v>122</v>
      </c>
      <c r="E3111">
        <v>1</v>
      </c>
      <c r="F3111">
        <v>0</v>
      </c>
      <c r="G3111">
        <v>2072</v>
      </c>
      <c r="H3111" s="17" t="s">
        <v>445</v>
      </c>
      <c r="I3111">
        <v>1</v>
      </c>
      <c r="J3111">
        <v>0</v>
      </c>
      <c r="K3111" s="17" t="s">
        <v>7018</v>
      </c>
      <c r="L3111" s="1">
        <v>44678</v>
      </c>
      <c r="M3111">
        <v>95</v>
      </c>
      <c r="N3111" s="17" t="s">
        <v>437</v>
      </c>
      <c r="O3111">
        <v>5713</v>
      </c>
      <c r="P3111" s="17" t="s">
        <v>438</v>
      </c>
      <c r="Q3111">
        <v>0</v>
      </c>
      <c r="R3111" s="17" t="s">
        <v>439</v>
      </c>
      <c r="S3111" s="17" t="s">
        <v>440</v>
      </c>
      <c r="T3111" s="17" t="s">
        <v>438</v>
      </c>
      <c r="U3111">
        <v>0</v>
      </c>
      <c r="V3111">
        <v>0</v>
      </c>
      <c r="W3111" s="17" t="s">
        <v>7019</v>
      </c>
      <c r="X3111" s="17" t="s">
        <v>442</v>
      </c>
      <c r="Y3111">
        <v>0</v>
      </c>
      <c r="Z3111" s="17" t="s">
        <v>486</v>
      </c>
      <c r="AA3111" s="17" t="s">
        <v>443</v>
      </c>
      <c r="AB3111" s="17" t="s">
        <v>444</v>
      </c>
      <c r="AC3111">
        <v>0</v>
      </c>
      <c r="AD3111">
        <v>0</v>
      </c>
      <c r="AE3111">
        <v>0</v>
      </c>
      <c r="AF3111">
        <v>2022</v>
      </c>
      <c r="AG3111" s="1">
        <v>44562</v>
      </c>
      <c r="AH3111" s="1">
        <v>44773</v>
      </c>
      <c r="AI3111" s="1">
        <v>44785</v>
      </c>
      <c r="AJ3111" s="17" t="s">
        <v>34</v>
      </c>
      <c r="AK3111" s="17" t="s">
        <v>35</v>
      </c>
      <c r="AL3111" s="17" t="s">
        <v>10388</v>
      </c>
      <c r="AM3111" s="17">
        <f>MONTH(EMPENHO[[#This Row],[data_empenho]])</f>
        <v>4</v>
      </c>
    </row>
    <row r="3112" spans="1:39" x14ac:dyDescent="0.25">
      <c r="A3112">
        <v>10</v>
      </c>
      <c r="B3112">
        <v>1001</v>
      </c>
      <c r="C3112">
        <v>4</v>
      </c>
      <c r="D3112">
        <v>122</v>
      </c>
      <c r="E3112">
        <v>1</v>
      </c>
      <c r="F3112">
        <v>0</v>
      </c>
      <c r="G3112">
        <v>2050</v>
      </c>
      <c r="H3112" s="17" t="s">
        <v>445</v>
      </c>
      <c r="I3112">
        <v>1</v>
      </c>
      <c r="J3112">
        <v>0</v>
      </c>
      <c r="K3112" s="17" t="s">
        <v>7020</v>
      </c>
      <c r="L3112" s="1">
        <v>44678</v>
      </c>
      <c r="M3112">
        <v>95</v>
      </c>
      <c r="N3112" s="17" t="s">
        <v>437</v>
      </c>
      <c r="O3112">
        <v>8467</v>
      </c>
      <c r="P3112" s="17" t="s">
        <v>438</v>
      </c>
      <c r="Q3112">
        <v>0</v>
      </c>
      <c r="R3112" s="17" t="s">
        <v>439</v>
      </c>
      <c r="S3112" s="17" t="s">
        <v>440</v>
      </c>
      <c r="T3112" s="17" t="s">
        <v>438</v>
      </c>
      <c r="U3112">
        <v>0</v>
      </c>
      <c r="V3112">
        <v>0</v>
      </c>
      <c r="W3112" s="17" t="s">
        <v>7021</v>
      </c>
      <c r="X3112" s="17" t="s">
        <v>442</v>
      </c>
      <c r="Y3112">
        <v>0</v>
      </c>
      <c r="Z3112" s="17" t="s">
        <v>486</v>
      </c>
      <c r="AA3112" s="17" t="s">
        <v>443</v>
      </c>
      <c r="AB3112" s="17" t="s">
        <v>444</v>
      </c>
      <c r="AC3112">
        <v>0</v>
      </c>
      <c r="AD3112">
        <v>0</v>
      </c>
      <c r="AE3112">
        <v>0</v>
      </c>
      <c r="AF3112">
        <v>2022</v>
      </c>
      <c r="AG3112" s="1">
        <v>44562</v>
      </c>
      <c r="AH3112" s="1">
        <v>44773</v>
      </c>
      <c r="AI3112" s="1">
        <v>44785</v>
      </c>
      <c r="AJ3112" s="17" t="s">
        <v>34</v>
      </c>
      <c r="AK3112" s="17" t="s">
        <v>35</v>
      </c>
      <c r="AL3112" s="17" t="s">
        <v>10388</v>
      </c>
      <c r="AM3112" s="17">
        <f>MONTH(EMPENHO[[#This Row],[data_empenho]])</f>
        <v>4</v>
      </c>
    </row>
    <row r="3113" spans="1:39" x14ac:dyDescent="0.25">
      <c r="A3113">
        <v>8</v>
      </c>
      <c r="B3113">
        <v>801</v>
      </c>
      <c r="C3113">
        <v>10</v>
      </c>
      <c r="D3113">
        <v>301</v>
      </c>
      <c r="E3113">
        <v>6</v>
      </c>
      <c r="F3113">
        <v>0</v>
      </c>
      <c r="G3113">
        <v>2105</v>
      </c>
      <c r="H3113" s="17" t="s">
        <v>445</v>
      </c>
      <c r="I3113">
        <v>40</v>
      </c>
      <c r="J3113">
        <v>0</v>
      </c>
      <c r="K3113" s="17" t="s">
        <v>7022</v>
      </c>
      <c r="L3113" s="1">
        <v>44678</v>
      </c>
      <c r="M3113">
        <v>465</v>
      </c>
      <c r="N3113" s="17" t="s">
        <v>437</v>
      </c>
      <c r="O3113">
        <v>8281</v>
      </c>
      <c r="P3113" s="17" t="s">
        <v>438</v>
      </c>
      <c r="Q3113">
        <v>0</v>
      </c>
      <c r="R3113" s="17" t="s">
        <v>439</v>
      </c>
      <c r="S3113" s="17" t="s">
        <v>440</v>
      </c>
      <c r="T3113" s="17" t="s">
        <v>438</v>
      </c>
      <c r="U3113">
        <v>0</v>
      </c>
      <c r="V3113">
        <v>0</v>
      </c>
      <c r="W3113" s="17" t="s">
        <v>7023</v>
      </c>
      <c r="X3113" s="17" t="s">
        <v>442</v>
      </c>
      <c r="Y3113">
        <v>0</v>
      </c>
      <c r="Z3113" s="17" t="s">
        <v>486</v>
      </c>
      <c r="AA3113" s="17" t="s">
        <v>443</v>
      </c>
      <c r="AB3113" s="17" t="s">
        <v>444</v>
      </c>
      <c r="AC3113">
        <v>0</v>
      </c>
      <c r="AD3113">
        <v>0</v>
      </c>
      <c r="AE3113">
        <v>0</v>
      </c>
      <c r="AF3113">
        <v>2022</v>
      </c>
      <c r="AG3113" s="1">
        <v>44562</v>
      </c>
      <c r="AH3113" s="1">
        <v>44773</v>
      </c>
      <c r="AI3113" s="1">
        <v>44785</v>
      </c>
      <c r="AJ3113" s="17" t="s">
        <v>34</v>
      </c>
      <c r="AK3113" s="17" t="s">
        <v>35</v>
      </c>
      <c r="AL3113" s="17" t="s">
        <v>10388</v>
      </c>
      <c r="AM3113" s="17">
        <f>MONTH(EMPENHO[[#This Row],[data_empenho]])</f>
        <v>4</v>
      </c>
    </row>
    <row r="3114" spans="1:39" x14ac:dyDescent="0.25">
      <c r="A3114">
        <v>6</v>
      </c>
      <c r="B3114">
        <v>601</v>
      </c>
      <c r="C3114">
        <v>4</v>
      </c>
      <c r="D3114">
        <v>122</v>
      </c>
      <c r="E3114">
        <v>1</v>
      </c>
      <c r="F3114">
        <v>0</v>
      </c>
      <c r="G3114">
        <v>2072</v>
      </c>
      <c r="H3114" s="17" t="s">
        <v>445</v>
      </c>
      <c r="I3114">
        <v>1</v>
      </c>
      <c r="J3114">
        <v>0</v>
      </c>
      <c r="K3114" s="17" t="s">
        <v>7024</v>
      </c>
      <c r="L3114" s="1">
        <v>44678</v>
      </c>
      <c r="M3114">
        <v>47.5</v>
      </c>
      <c r="N3114" s="17" t="s">
        <v>437</v>
      </c>
      <c r="O3114">
        <v>8472</v>
      </c>
      <c r="P3114" s="17" t="s">
        <v>438</v>
      </c>
      <c r="Q3114">
        <v>0</v>
      </c>
      <c r="R3114" s="17" t="s">
        <v>439</v>
      </c>
      <c r="S3114" s="17" t="s">
        <v>440</v>
      </c>
      <c r="T3114" s="17" t="s">
        <v>438</v>
      </c>
      <c r="U3114">
        <v>0</v>
      </c>
      <c r="V3114">
        <v>0</v>
      </c>
      <c r="W3114" s="17" t="s">
        <v>7025</v>
      </c>
      <c r="X3114" s="17" t="s">
        <v>442</v>
      </c>
      <c r="Y3114">
        <v>0</v>
      </c>
      <c r="Z3114" s="17" t="s">
        <v>486</v>
      </c>
      <c r="AA3114" s="17" t="s">
        <v>443</v>
      </c>
      <c r="AB3114" s="17" t="s">
        <v>444</v>
      </c>
      <c r="AC3114">
        <v>0</v>
      </c>
      <c r="AD3114">
        <v>0</v>
      </c>
      <c r="AE3114">
        <v>0</v>
      </c>
      <c r="AF3114">
        <v>2022</v>
      </c>
      <c r="AG3114" s="1">
        <v>44562</v>
      </c>
      <c r="AH3114" s="1">
        <v>44773</v>
      </c>
      <c r="AI3114" s="1">
        <v>44785</v>
      </c>
      <c r="AJ3114" s="17" t="s">
        <v>34</v>
      </c>
      <c r="AK3114" s="17" t="s">
        <v>35</v>
      </c>
      <c r="AL3114" s="17" t="s">
        <v>10388</v>
      </c>
      <c r="AM3114" s="17">
        <f>MONTH(EMPENHO[[#This Row],[data_empenho]])</f>
        <v>4</v>
      </c>
    </row>
    <row r="3115" spans="1:39" x14ac:dyDescent="0.25">
      <c r="A3115">
        <v>6</v>
      </c>
      <c r="B3115">
        <v>601</v>
      </c>
      <c r="C3115">
        <v>4</v>
      </c>
      <c r="D3115">
        <v>122</v>
      </c>
      <c r="E3115">
        <v>1</v>
      </c>
      <c r="F3115">
        <v>0</v>
      </c>
      <c r="G3115">
        <v>2072</v>
      </c>
      <c r="H3115" s="17" t="s">
        <v>445</v>
      </c>
      <c r="I3115">
        <v>1</v>
      </c>
      <c r="J3115">
        <v>0</v>
      </c>
      <c r="K3115" s="17" t="s">
        <v>7026</v>
      </c>
      <c r="L3115" s="1">
        <v>44678</v>
      </c>
      <c r="M3115">
        <v>47.5</v>
      </c>
      <c r="N3115" s="17" t="s">
        <v>437</v>
      </c>
      <c r="O3115">
        <v>8472</v>
      </c>
      <c r="P3115" s="17" t="s">
        <v>438</v>
      </c>
      <c r="Q3115">
        <v>0</v>
      </c>
      <c r="R3115" s="17" t="s">
        <v>439</v>
      </c>
      <c r="S3115" s="17" t="s">
        <v>440</v>
      </c>
      <c r="T3115" s="17" t="s">
        <v>438</v>
      </c>
      <c r="U3115">
        <v>0</v>
      </c>
      <c r="V3115">
        <v>0</v>
      </c>
      <c r="W3115" s="17" t="s">
        <v>7027</v>
      </c>
      <c r="X3115" s="17" t="s">
        <v>442</v>
      </c>
      <c r="Y3115">
        <v>0</v>
      </c>
      <c r="Z3115" s="17" t="s">
        <v>486</v>
      </c>
      <c r="AA3115" s="17" t="s">
        <v>443</v>
      </c>
      <c r="AB3115" s="17" t="s">
        <v>444</v>
      </c>
      <c r="AC3115">
        <v>0</v>
      </c>
      <c r="AD3115">
        <v>0</v>
      </c>
      <c r="AE3115">
        <v>0</v>
      </c>
      <c r="AF3115">
        <v>2022</v>
      </c>
      <c r="AG3115" s="1">
        <v>44562</v>
      </c>
      <c r="AH3115" s="1">
        <v>44773</v>
      </c>
      <c r="AI3115" s="1">
        <v>44785</v>
      </c>
      <c r="AJ3115" s="17" t="s">
        <v>34</v>
      </c>
      <c r="AK3115" s="17" t="s">
        <v>35</v>
      </c>
      <c r="AL3115" s="17" t="s">
        <v>10388</v>
      </c>
      <c r="AM3115" s="17">
        <f>MONTH(EMPENHO[[#This Row],[data_empenho]])</f>
        <v>4</v>
      </c>
    </row>
    <row r="3116" spans="1:39" x14ac:dyDescent="0.25">
      <c r="A3116">
        <v>6</v>
      </c>
      <c r="B3116">
        <v>601</v>
      </c>
      <c r="C3116">
        <v>4</v>
      </c>
      <c r="D3116">
        <v>122</v>
      </c>
      <c r="E3116">
        <v>1</v>
      </c>
      <c r="F3116">
        <v>0</v>
      </c>
      <c r="G3116">
        <v>2072</v>
      </c>
      <c r="H3116" s="17" t="s">
        <v>445</v>
      </c>
      <c r="I3116">
        <v>1</v>
      </c>
      <c r="J3116">
        <v>0</v>
      </c>
      <c r="K3116" s="17" t="s">
        <v>7028</v>
      </c>
      <c r="L3116" s="1">
        <v>44678</v>
      </c>
      <c r="M3116">
        <v>47.5</v>
      </c>
      <c r="N3116" s="17" t="s">
        <v>437</v>
      </c>
      <c r="O3116">
        <v>8472</v>
      </c>
      <c r="P3116" s="17" t="s">
        <v>438</v>
      </c>
      <c r="Q3116">
        <v>0</v>
      </c>
      <c r="R3116" s="17" t="s">
        <v>439</v>
      </c>
      <c r="S3116" s="17" t="s">
        <v>440</v>
      </c>
      <c r="T3116" s="17" t="s">
        <v>438</v>
      </c>
      <c r="U3116">
        <v>0</v>
      </c>
      <c r="V3116">
        <v>0</v>
      </c>
      <c r="W3116" s="17" t="s">
        <v>7029</v>
      </c>
      <c r="X3116" s="17" t="s">
        <v>442</v>
      </c>
      <c r="Y3116">
        <v>0</v>
      </c>
      <c r="Z3116" s="17" t="s">
        <v>486</v>
      </c>
      <c r="AA3116" s="17" t="s">
        <v>443</v>
      </c>
      <c r="AB3116" s="17" t="s">
        <v>444</v>
      </c>
      <c r="AC3116">
        <v>0</v>
      </c>
      <c r="AD3116">
        <v>0</v>
      </c>
      <c r="AE3116">
        <v>0</v>
      </c>
      <c r="AF3116">
        <v>2022</v>
      </c>
      <c r="AG3116" s="1">
        <v>44562</v>
      </c>
      <c r="AH3116" s="1">
        <v>44773</v>
      </c>
      <c r="AI3116" s="1">
        <v>44785</v>
      </c>
      <c r="AJ3116" s="17" t="s">
        <v>34</v>
      </c>
      <c r="AK3116" s="17" t="s">
        <v>35</v>
      </c>
      <c r="AL3116" s="17" t="s">
        <v>10388</v>
      </c>
      <c r="AM3116" s="17">
        <f>MONTH(EMPENHO[[#This Row],[data_empenho]])</f>
        <v>4</v>
      </c>
    </row>
    <row r="3117" spans="1:39" x14ac:dyDescent="0.25">
      <c r="A3117">
        <v>6</v>
      </c>
      <c r="B3117">
        <v>601</v>
      </c>
      <c r="C3117">
        <v>4</v>
      </c>
      <c r="D3117">
        <v>122</v>
      </c>
      <c r="E3117">
        <v>1</v>
      </c>
      <c r="F3117">
        <v>0</v>
      </c>
      <c r="G3117">
        <v>2072</v>
      </c>
      <c r="H3117" s="17" t="s">
        <v>445</v>
      </c>
      <c r="I3117">
        <v>1</v>
      </c>
      <c r="J3117">
        <v>0</v>
      </c>
      <c r="K3117" s="17" t="s">
        <v>7030</v>
      </c>
      <c r="L3117" s="1">
        <v>44678</v>
      </c>
      <c r="M3117">
        <v>47.5</v>
      </c>
      <c r="N3117" s="17" t="s">
        <v>437</v>
      </c>
      <c r="O3117">
        <v>8472</v>
      </c>
      <c r="P3117" s="17" t="s">
        <v>438</v>
      </c>
      <c r="Q3117">
        <v>0</v>
      </c>
      <c r="R3117" s="17" t="s">
        <v>439</v>
      </c>
      <c r="S3117" s="17" t="s">
        <v>440</v>
      </c>
      <c r="T3117" s="17" t="s">
        <v>438</v>
      </c>
      <c r="U3117">
        <v>0</v>
      </c>
      <c r="V3117">
        <v>0</v>
      </c>
      <c r="W3117" s="17" t="s">
        <v>7031</v>
      </c>
      <c r="X3117" s="17" t="s">
        <v>442</v>
      </c>
      <c r="Y3117">
        <v>0</v>
      </c>
      <c r="Z3117" s="17" t="s">
        <v>486</v>
      </c>
      <c r="AA3117" s="17" t="s">
        <v>443</v>
      </c>
      <c r="AB3117" s="17" t="s">
        <v>444</v>
      </c>
      <c r="AC3117">
        <v>0</v>
      </c>
      <c r="AD3117">
        <v>0</v>
      </c>
      <c r="AE3117">
        <v>0</v>
      </c>
      <c r="AF3117">
        <v>2022</v>
      </c>
      <c r="AG3117" s="1">
        <v>44562</v>
      </c>
      <c r="AH3117" s="1">
        <v>44773</v>
      </c>
      <c r="AI3117" s="1">
        <v>44785</v>
      </c>
      <c r="AJ3117" s="17" t="s">
        <v>34</v>
      </c>
      <c r="AK3117" s="17" t="s">
        <v>35</v>
      </c>
      <c r="AL3117" s="17" t="s">
        <v>10388</v>
      </c>
      <c r="AM3117" s="17">
        <f>MONTH(EMPENHO[[#This Row],[data_empenho]])</f>
        <v>4</v>
      </c>
    </row>
    <row r="3118" spans="1:39" x14ac:dyDescent="0.25">
      <c r="A3118">
        <v>6</v>
      </c>
      <c r="B3118">
        <v>603</v>
      </c>
      <c r="C3118">
        <v>26</v>
      </c>
      <c r="D3118">
        <v>782</v>
      </c>
      <c r="E3118">
        <v>17</v>
      </c>
      <c r="F3118">
        <v>0</v>
      </c>
      <c r="G3118">
        <v>2073</v>
      </c>
      <c r="H3118" s="17" t="s">
        <v>698</v>
      </c>
      <c r="I3118">
        <v>1</v>
      </c>
      <c r="J3118">
        <v>0</v>
      </c>
      <c r="K3118" s="17" t="s">
        <v>7032</v>
      </c>
      <c r="L3118" s="1">
        <v>44678</v>
      </c>
      <c r="M3118">
        <v>1310</v>
      </c>
      <c r="N3118" s="17" t="s">
        <v>437</v>
      </c>
      <c r="O3118">
        <v>5756</v>
      </c>
      <c r="P3118" s="17" t="s">
        <v>438</v>
      </c>
      <c r="Q3118">
        <v>0</v>
      </c>
      <c r="R3118" s="17" t="s">
        <v>439</v>
      </c>
      <c r="S3118" s="17" t="s">
        <v>440</v>
      </c>
      <c r="T3118" s="17" t="s">
        <v>438</v>
      </c>
      <c r="U3118">
        <v>85</v>
      </c>
      <c r="V3118">
        <v>2022</v>
      </c>
      <c r="W3118" s="17" t="s">
        <v>7033</v>
      </c>
      <c r="X3118" s="17" t="s">
        <v>465</v>
      </c>
      <c r="Y3118">
        <v>1</v>
      </c>
      <c r="Z3118" s="17" t="s">
        <v>443</v>
      </c>
      <c r="AA3118" s="17" t="s">
        <v>443</v>
      </c>
      <c r="AB3118" s="17" t="s">
        <v>444</v>
      </c>
      <c r="AC3118">
        <v>0</v>
      </c>
      <c r="AD3118">
        <v>0</v>
      </c>
      <c r="AE3118">
        <v>0</v>
      </c>
      <c r="AF3118">
        <v>2022</v>
      </c>
      <c r="AG3118" s="1">
        <v>44562</v>
      </c>
      <c r="AH3118" s="1">
        <v>44773</v>
      </c>
      <c r="AI3118" s="1">
        <v>44785</v>
      </c>
      <c r="AJ3118" s="17" t="s">
        <v>34</v>
      </c>
      <c r="AK3118" s="17" t="s">
        <v>35</v>
      </c>
      <c r="AL3118" s="17" t="s">
        <v>10388</v>
      </c>
      <c r="AM3118" s="17">
        <f>MONTH(EMPENHO[[#This Row],[data_empenho]])</f>
        <v>4</v>
      </c>
    </row>
    <row r="3119" spans="1:39" x14ac:dyDescent="0.25">
      <c r="A3119">
        <v>8</v>
      </c>
      <c r="B3119">
        <v>801</v>
      </c>
      <c r="C3119">
        <v>10</v>
      </c>
      <c r="D3119">
        <v>301</v>
      </c>
      <c r="E3119">
        <v>6</v>
      </c>
      <c r="F3119">
        <v>0</v>
      </c>
      <c r="G3119">
        <v>2092</v>
      </c>
      <c r="H3119" s="17" t="s">
        <v>682</v>
      </c>
      <c r="I3119">
        <v>40</v>
      </c>
      <c r="J3119">
        <v>0</v>
      </c>
      <c r="K3119" s="17" t="s">
        <v>7034</v>
      </c>
      <c r="L3119" s="1">
        <v>44678</v>
      </c>
      <c r="M3119">
        <v>1180</v>
      </c>
      <c r="N3119" s="17" t="s">
        <v>437</v>
      </c>
      <c r="O3119">
        <v>8171</v>
      </c>
      <c r="P3119" s="17" t="s">
        <v>438</v>
      </c>
      <c r="Q3119">
        <v>0</v>
      </c>
      <c r="R3119" s="17" t="s">
        <v>439</v>
      </c>
      <c r="S3119" s="17" t="s">
        <v>440</v>
      </c>
      <c r="T3119" s="17" t="s">
        <v>438</v>
      </c>
      <c r="U3119">
        <v>84</v>
      </c>
      <c r="V3119">
        <v>2022</v>
      </c>
      <c r="W3119" s="17" t="s">
        <v>7035</v>
      </c>
      <c r="X3119" s="17" t="s">
        <v>465</v>
      </c>
      <c r="Y3119">
        <v>1</v>
      </c>
      <c r="Z3119" s="17" t="s">
        <v>443</v>
      </c>
      <c r="AA3119" s="17" t="s">
        <v>443</v>
      </c>
      <c r="AB3119" s="17" t="s">
        <v>444</v>
      </c>
      <c r="AC3119">
        <v>0</v>
      </c>
      <c r="AD3119">
        <v>0</v>
      </c>
      <c r="AE3119">
        <v>0</v>
      </c>
      <c r="AF3119">
        <v>2022</v>
      </c>
      <c r="AG3119" s="1">
        <v>44562</v>
      </c>
      <c r="AH3119" s="1">
        <v>44773</v>
      </c>
      <c r="AI3119" s="1">
        <v>44785</v>
      </c>
      <c r="AJ3119" s="17" t="s">
        <v>34</v>
      </c>
      <c r="AK3119" s="17" t="s">
        <v>35</v>
      </c>
      <c r="AL3119" s="17" t="s">
        <v>10388</v>
      </c>
      <c r="AM3119" s="17">
        <f>MONTH(EMPENHO[[#This Row],[data_empenho]])</f>
        <v>4</v>
      </c>
    </row>
    <row r="3120" spans="1:39" x14ac:dyDescent="0.25">
      <c r="A3120">
        <v>6</v>
      </c>
      <c r="B3120">
        <v>603</v>
      </c>
      <c r="C3120">
        <v>26</v>
      </c>
      <c r="D3120">
        <v>782</v>
      </c>
      <c r="E3120">
        <v>17</v>
      </c>
      <c r="F3120">
        <v>0</v>
      </c>
      <c r="G3120">
        <v>2073</v>
      </c>
      <c r="H3120" s="17" t="s">
        <v>698</v>
      </c>
      <c r="I3120">
        <v>1</v>
      </c>
      <c r="J3120">
        <v>0</v>
      </c>
      <c r="K3120" s="17" t="s">
        <v>7036</v>
      </c>
      <c r="L3120" s="1">
        <v>44678</v>
      </c>
      <c r="M3120">
        <v>1920</v>
      </c>
      <c r="N3120" s="17" t="s">
        <v>437</v>
      </c>
      <c r="O3120">
        <v>5965</v>
      </c>
      <c r="P3120" s="17" t="s">
        <v>438</v>
      </c>
      <c r="Q3120">
        <v>0</v>
      </c>
      <c r="R3120" s="17" t="s">
        <v>439</v>
      </c>
      <c r="S3120" s="17" t="s">
        <v>440</v>
      </c>
      <c r="T3120" s="17" t="s">
        <v>438</v>
      </c>
      <c r="U3120">
        <v>86</v>
      </c>
      <c r="V3120">
        <v>2022</v>
      </c>
      <c r="W3120" s="17" t="s">
        <v>7037</v>
      </c>
      <c r="X3120" s="17" t="s">
        <v>465</v>
      </c>
      <c r="Y3120">
        <v>1</v>
      </c>
      <c r="Z3120" s="17" t="s">
        <v>443</v>
      </c>
      <c r="AA3120" s="17" t="s">
        <v>443</v>
      </c>
      <c r="AB3120" s="17" t="s">
        <v>444</v>
      </c>
      <c r="AC3120">
        <v>0</v>
      </c>
      <c r="AD3120">
        <v>0</v>
      </c>
      <c r="AE3120">
        <v>0</v>
      </c>
      <c r="AF3120">
        <v>2022</v>
      </c>
      <c r="AG3120" s="1">
        <v>44562</v>
      </c>
      <c r="AH3120" s="1">
        <v>44773</v>
      </c>
      <c r="AI3120" s="1">
        <v>44785</v>
      </c>
      <c r="AJ3120" s="17" t="s">
        <v>34</v>
      </c>
      <c r="AK3120" s="17" t="s">
        <v>35</v>
      </c>
      <c r="AL3120" s="17" t="s">
        <v>10388</v>
      </c>
      <c r="AM3120" s="17">
        <f>MONTH(EMPENHO[[#This Row],[data_empenho]])</f>
        <v>4</v>
      </c>
    </row>
    <row r="3121" spans="1:39" x14ac:dyDescent="0.25">
      <c r="A3121">
        <v>6</v>
      </c>
      <c r="B3121">
        <v>603</v>
      </c>
      <c r="C3121">
        <v>26</v>
      </c>
      <c r="D3121">
        <v>782</v>
      </c>
      <c r="E3121">
        <v>17</v>
      </c>
      <c r="F3121">
        <v>0</v>
      </c>
      <c r="G3121">
        <v>2073</v>
      </c>
      <c r="H3121" s="17" t="s">
        <v>698</v>
      </c>
      <c r="I3121">
        <v>1</v>
      </c>
      <c r="J3121">
        <v>0</v>
      </c>
      <c r="K3121" s="17" t="s">
        <v>7038</v>
      </c>
      <c r="L3121" s="1">
        <v>44678</v>
      </c>
      <c r="M3121">
        <v>10878.37</v>
      </c>
      <c r="N3121" s="17" t="s">
        <v>437</v>
      </c>
      <c r="O3121">
        <v>8100</v>
      </c>
      <c r="P3121" s="17" t="s">
        <v>438</v>
      </c>
      <c r="Q3121">
        <v>0</v>
      </c>
      <c r="R3121" s="17" t="s">
        <v>584</v>
      </c>
      <c r="S3121" s="17" t="s">
        <v>440</v>
      </c>
      <c r="T3121" s="17" t="s">
        <v>438</v>
      </c>
      <c r="U3121">
        <v>15</v>
      </c>
      <c r="V3121">
        <v>2022</v>
      </c>
      <c r="W3121" s="17" t="s">
        <v>7039</v>
      </c>
      <c r="X3121" s="17" t="s">
        <v>586</v>
      </c>
      <c r="Y3121">
        <v>1</v>
      </c>
      <c r="Z3121" s="17" t="s">
        <v>443</v>
      </c>
      <c r="AA3121" s="17" t="s">
        <v>443</v>
      </c>
      <c r="AB3121" s="17" t="s">
        <v>444</v>
      </c>
      <c r="AC3121">
        <v>0</v>
      </c>
      <c r="AD3121">
        <v>0</v>
      </c>
      <c r="AE3121">
        <v>0</v>
      </c>
      <c r="AF3121">
        <v>2022</v>
      </c>
      <c r="AG3121" s="1">
        <v>44562</v>
      </c>
      <c r="AH3121" s="1">
        <v>44773</v>
      </c>
      <c r="AI3121" s="1">
        <v>44785</v>
      </c>
      <c r="AJ3121" s="17" t="s">
        <v>34</v>
      </c>
      <c r="AK3121" s="17" t="s">
        <v>35</v>
      </c>
      <c r="AL3121" s="17" t="s">
        <v>10388</v>
      </c>
      <c r="AM3121" s="17">
        <f>MONTH(EMPENHO[[#This Row],[data_empenho]])</f>
        <v>4</v>
      </c>
    </row>
    <row r="3122" spans="1:39" x14ac:dyDescent="0.25">
      <c r="A3122">
        <v>8</v>
      </c>
      <c r="B3122">
        <v>801</v>
      </c>
      <c r="C3122">
        <v>10</v>
      </c>
      <c r="D3122">
        <v>301</v>
      </c>
      <c r="E3122">
        <v>6</v>
      </c>
      <c r="F3122">
        <v>0</v>
      </c>
      <c r="G3122">
        <v>2105</v>
      </c>
      <c r="H3122" s="17" t="s">
        <v>828</v>
      </c>
      <c r="I3122">
        <v>40</v>
      </c>
      <c r="J3122">
        <v>0</v>
      </c>
      <c r="K3122" s="17" t="s">
        <v>7040</v>
      </c>
      <c r="L3122" s="1">
        <v>44678</v>
      </c>
      <c r="M3122">
        <v>291</v>
      </c>
      <c r="N3122" s="17" t="s">
        <v>437</v>
      </c>
      <c r="O3122">
        <v>5965</v>
      </c>
      <c r="P3122" s="17" t="s">
        <v>438</v>
      </c>
      <c r="Q3122">
        <v>0</v>
      </c>
      <c r="R3122" s="17" t="s">
        <v>480</v>
      </c>
      <c r="S3122" s="17" t="s">
        <v>653</v>
      </c>
      <c r="T3122" s="17" t="s">
        <v>438</v>
      </c>
      <c r="U3122">
        <v>39</v>
      </c>
      <c r="V3122">
        <v>2021</v>
      </c>
      <c r="W3122" s="17" t="s">
        <v>7041</v>
      </c>
      <c r="X3122" s="17" t="s">
        <v>482</v>
      </c>
      <c r="Y3122">
        <v>7</v>
      </c>
      <c r="Z3122" s="17" t="s">
        <v>443</v>
      </c>
      <c r="AA3122" s="17" t="s">
        <v>443</v>
      </c>
      <c r="AB3122" s="17" t="s">
        <v>444</v>
      </c>
      <c r="AC3122">
        <v>0</v>
      </c>
      <c r="AD3122">
        <v>0</v>
      </c>
      <c r="AE3122">
        <v>0</v>
      </c>
      <c r="AF3122">
        <v>2022</v>
      </c>
      <c r="AG3122" s="1">
        <v>44562</v>
      </c>
      <c r="AH3122" s="1">
        <v>44773</v>
      </c>
      <c r="AI3122" s="1">
        <v>44785</v>
      </c>
      <c r="AJ3122" s="17" t="s">
        <v>34</v>
      </c>
      <c r="AK3122" s="17" t="s">
        <v>35</v>
      </c>
      <c r="AL3122" s="17" t="s">
        <v>10388</v>
      </c>
      <c r="AM3122" s="17">
        <f>MONTH(EMPENHO[[#This Row],[data_empenho]])</f>
        <v>4</v>
      </c>
    </row>
    <row r="3123" spans="1:39" x14ac:dyDescent="0.25">
      <c r="A3123">
        <v>8</v>
      </c>
      <c r="B3123">
        <v>801</v>
      </c>
      <c r="C3123">
        <v>10</v>
      </c>
      <c r="D3123">
        <v>301</v>
      </c>
      <c r="E3123">
        <v>6</v>
      </c>
      <c r="F3123">
        <v>0</v>
      </c>
      <c r="G3123">
        <v>2105</v>
      </c>
      <c r="H3123" s="17" t="s">
        <v>860</v>
      </c>
      <c r="I3123">
        <v>40</v>
      </c>
      <c r="J3123">
        <v>0</v>
      </c>
      <c r="K3123" s="17" t="s">
        <v>7042</v>
      </c>
      <c r="L3123" s="1">
        <v>44678</v>
      </c>
      <c r="M3123">
        <v>375</v>
      </c>
      <c r="N3123" s="17" t="s">
        <v>437</v>
      </c>
      <c r="O3123">
        <v>500</v>
      </c>
      <c r="P3123" s="17" t="s">
        <v>438</v>
      </c>
      <c r="Q3123">
        <v>0</v>
      </c>
      <c r="R3123" s="17" t="s">
        <v>480</v>
      </c>
      <c r="S3123" s="17" t="s">
        <v>653</v>
      </c>
      <c r="T3123" s="17" t="s">
        <v>438</v>
      </c>
      <c r="U3123">
        <v>9</v>
      </c>
      <c r="V3123">
        <v>2022</v>
      </c>
      <c r="W3123" s="17" t="s">
        <v>7043</v>
      </c>
      <c r="X3123" s="17" t="s">
        <v>482</v>
      </c>
      <c r="Y3123">
        <v>7</v>
      </c>
      <c r="Z3123" s="17" t="s">
        <v>443</v>
      </c>
      <c r="AA3123" s="17" t="s">
        <v>443</v>
      </c>
      <c r="AB3123" s="17" t="s">
        <v>444</v>
      </c>
      <c r="AC3123">
        <v>0</v>
      </c>
      <c r="AD3123">
        <v>0</v>
      </c>
      <c r="AE3123">
        <v>0</v>
      </c>
      <c r="AF3123">
        <v>2022</v>
      </c>
      <c r="AG3123" s="1">
        <v>44562</v>
      </c>
      <c r="AH3123" s="1">
        <v>44773</v>
      </c>
      <c r="AI3123" s="1">
        <v>44785</v>
      </c>
      <c r="AJ3123" s="17" t="s">
        <v>34</v>
      </c>
      <c r="AK3123" s="17" t="s">
        <v>35</v>
      </c>
      <c r="AL3123" s="17" t="s">
        <v>10388</v>
      </c>
      <c r="AM3123" s="17">
        <f>MONTH(EMPENHO[[#This Row],[data_empenho]])</f>
        <v>4</v>
      </c>
    </row>
    <row r="3124" spans="1:39" x14ac:dyDescent="0.25">
      <c r="A3124">
        <v>9</v>
      </c>
      <c r="B3124">
        <v>902</v>
      </c>
      <c r="C3124">
        <v>8</v>
      </c>
      <c r="D3124">
        <v>241</v>
      </c>
      <c r="E3124">
        <v>11</v>
      </c>
      <c r="F3124">
        <v>0</v>
      </c>
      <c r="G3124">
        <v>2011</v>
      </c>
      <c r="H3124" s="17" t="s">
        <v>651</v>
      </c>
      <c r="I3124">
        <v>1</v>
      </c>
      <c r="J3124">
        <v>0</v>
      </c>
      <c r="K3124" s="17" t="s">
        <v>7044</v>
      </c>
      <c r="L3124" s="1">
        <v>44679</v>
      </c>
      <c r="M3124">
        <v>469.32</v>
      </c>
      <c r="N3124" s="17" t="s">
        <v>437</v>
      </c>
      <c r="O3124">
        <v>8264</v>
      </c>
      <c r="P3124" s="17" t="s">
        <v>438</v>
      </c>
      <c r="Q3124">
        <v>0</v>
      </c>
      <c r="R3124" s="17" t="s">
        <v>480</v>
      </c>
      <c r="S3124" s="17" t="s">
        <v>653</v>
      </c>
      <c r="T3124" s="17" t="s">
        <v>438</v>
      </c>
      <c r="U3124">
        <v>56</v>
      </c>
      <c r="V3124">
        <v>2021</v>
      </c>
      <c r="W3124" s="17" t="s">
        <v>7045</v>
      </c>
      <c r="X3124" s="17" t="s">
        <v>482</v>
      </c>
      <c r="Y3124">
        <v>7</v>
      </c>
      <c r="Z3124" s="17" t="s">
        <v>443</v>
      </c>
      <c r="AA3124" s="17" t="s">
        <v>443</v>
      </c>
      <c r="AB3124" s="17" t="s">
        <v>444</v>
      </c>
      <c r="AC3124">
        <v>0</v>
      </c>
      <c r="AD3124">
        <v>0</v>
      </c>
      <c r="AE3124">
        <v>0</v>
      </c>
      <c r="AF3124">
        <v>2022</v>
      </c>
      <c r="AG3124" s="1">
        <v>44562</v>
      </c>
      <c r="AH3124" s="1">
        <v>44773</v>
      </c>
      <c r="AI3124" s="1">
        <v>44785</v>
      </c>
      <c r="AJ3124" s="17" t="s">
        <v>34</v>
      </c>
      <c r="AK3124" s="17" t="s">
        <v>35</v>
      </c>
      <c r="AL3124" s="17" t="s">
        <v>10388</v>
      </c>
      <c r="AM3124" s="17">
        <f>MONTH(EMPENHO[[#This Row],[data_empenho]])</f>
        <v>4</v>
      </c>
    </row>
    <row r="3125" spans="1:39" x14ac:dyDescent="0.25">
      <c r="A3125">
        <v>3</v>
      </c>
      <c r="B3125">
        <v>301</v>
      </c>
      <c r="C3125">
        <v>4</v>
      </c>
      <c r="D3125">
        <v>122</v>
      </c>
      <c r="E3125">
        <v>1</v>
      </c>
      <c r="F3125">
        <v>0</v>
      </c>
      <c r="G3125">
        <v>2068</v>
      </c>
      <c r="H3125" s="17" t="s">
        <v>779</v>
      </c>
      <c r="I3125">
        <v>1</v>
      </c>
      <c r="J3125">
        <v>0</v>
      </c>
      <c r="K3125" s="17" t="s">
        <v>7046</v>
      </c>
      <c r="L3125" s="1">
        <v>44679</v>
      </c>
      <c r="M3125">
        <v>11940</v>
      </c>
      <c r="N3125" s="17" t="s">
        <v>437</v>
      </c>
      <c r="O3125">
        <v>5044</v>
      </c>
      <c r="P3125" s="17" t="s">
        <v>438</v>
      </c>
      <c r="Q3125">
        <v>0</v>
      </c>
      <c r="R3125" s="17" t="s">
        <v>584</v>
      </c>
      <c r="S3125" s="17" t="s">
        <v>440</v>
      </c>
      <c r="T3125" s="17" t="s">
        <v>438</v>
      </c>
      <c r="U3125">
        <v>14</v>
      </c>
      <c r="V3125">
        <v>2022</v>
      </c>
      <c r="W3125" s="17" t="s">
        <v>7047</v>
      </c>
      <c r="X3125" s="17" t="s">
        <v>586</v>
      </c>
      <c r="Y3125">
        <v>1</v>
      </c>
      <c r="Z3125" s="17" t="s">
        <v>443</v>
      </c>
      <c r="AA3125" s="17" t="s">
        <v>443</v>
      </c>
      <c r="AB3125" s="17" t="s">
        <v>444</v>
      </c>
      <c r="AC3125">
        <v>0</v>
      </c>
      <c r="AD3125">
        <v>0</v>
      </c>
      <c r="AE3125">
        <v>0</v>
      </c>
      <c r="AF3125">
        <v>2022</v>
      </c>
      <c r="AG3125" s="1">
        <v>44562</v>
      </c>
      <c r="AH3125" s="1">
        <v>44773</v>
      </c>
      <c r="AI3125" s="1">
        <v>44785</v>
      </c>
      <c r="AJ3125" s="17" t="s">
        <v>34</v>
      </c>
      <c r="AK3125" s="17" t="s">
        <v>35</v>
      </c>
      <c r="AL3125" s="17" t="s">
        <v>10388</v>
      </c>
      <c r="AM3125" s="17">
        <f>MONTH(EMPENHO[[#This Row],[data_empenho]])</f>
        <v>4</v>
      </c>
    </row>
    <row r="3126" spans="1:39" x14ac:dyDescent="0.25">
      <c r="A3126">
        <v>7</v>
      </c>
      <c r="B3126">
        <v>702</v>
      </c>
      <c r="C3126">
        <v>17</v>
      </c>
      <c r="D3126">
        <v>512</v>
      </c>
      <c r="E3126">
        <v>12</v>
      </c>
      <c r="F3126">
        <v>0</v>
      </c>
      <c r="G3126">
        <v>2007</v>
      </c>
      <c r="H3126" s="17" t="s">
        <v>776</v>
      </c>
      <c r="I3126">
        <v>1</v>
      </c>
      <c r="J3126">
        <v>0</v>
      </c>
      <c r="K3126" s="17" t="s">
        <v>7048</v>
      </c>
      <c r="L3126" s="1">
        <v>44679</v>
      </c>
      <c r="M3126">
        <v>1882.4</v>
      </c>
      <c r="N3126" s="17" t="s">
        <v>437</v>
      </c>
      <c r="O3126">
        <v>1600</v>
      </c>
      <c r="P3126" s="17" t="s">
        <v>438</v>
      </c>
      <c r="Q3126">
        <v>0</v>
      </c>
      <c r="R3126" s="17" t="s">
        <v>480</v>
      </c>
      <c r="S3126" s="17" t="s">
        <v>653</v>
      </c>
      <c r="T3126" s="17" t="s">
        <v>438</v>
      </c>
      <c r="U3126">
        <v>40</v>
      </c>
      <c r="V3126">
        <v>2021</v>
      </c>
      <c r="W3126" s="17" t="s">
        <v>7049</v>
      </c>
      <c r="X3126" s="17" t="s">
        <v>482</v>
      </c>
      <c r="Y3126">
        <v>7</v>
      </c>
      <c r="Z3126" s="17" t="s">
        <v>443</v>
      </c>
      <c r="AA3126" s="17" t="s">
        <v>443</v>
      </c>
      <c r="AB3126" s="17" t="s">
        <v>444</v>
      </c>
      <c r="AC3126">
        <v>0</v>
      </c>
      <c r="AD3126">
        <v>0</v>
      </c>
      <c r="AE3126">
        <v>0</v>
      </c>
      <c r="AF3126">
        <v>2022</v>
      </c>
      <c r="AG3126" s="1">
        <v>44562</v>
      </c>
      <c r="AH3126" s="1">
        <v>44773</v>
      </c>
      <c r="AI3126" s="1">
        <v>44785</v>
      </c>
      <c r="AJ3126" s="17" t="s">
        <v>34</v>
      </c>
      <c r="AK3126" s="17" t="s">
        <v>35</v>
      </c>
      <c r="AL3126" s="17" t="s">
        <v>10388</v>
      </c>
      <c r="AM3126" s="17">
        <f>MONTH(EMPENHO[[#This Row],[data_empenho]])</f>
        <v>4</v>
      </c>
    </row>
    <row r="3127" spans="1:39" x14ac:dyDescent="0.25">
      <c r="A3127">
        <v>9</v>
      </c>
      <c r="B3127">
        <v>902</v>
      </c>
      <c r="C3127">
        <v>8</v>
      </c>
      <c r="D3127">
        <v>244</v>
      </c>
      <c r="E3127">
        <v>11</v>
      </c>
      <c r="F3127">
        <v>0</v>
      </c>
      <c r="G3127">
        <v>2015</v>
      </c>
      <c r="H3127" s="17" t="s">
        <v>3510</v>
      </c>
      <c r="I3127">
        <v>1</v>
      </c>
      <c r="J3127">
        <v>0</v>
      </c>
      <c r="K3127" s="17" t="s">
        <v>7050</v>
      </c>
      <c r="L3127" s="1">
        <v>44679</v>
      </c>
      <c r="M3127">
        <v>848.4</v>
      </c>
      <c r="N3127" s="17" t="s">
        <v>437</v>
      </c>
      <c r="O3127">
        <v>8482</v>
      </c>
      <c r="P3127" s="17" t="s">
        <v>438</v>
      </c>
      <c r="Q3127">
        <v>0</v>
      </c>
      <c r="R3127" s="17" t="s">
        <v>439</v>
      </c>
      <c r="S3127" s="17" t="s">
        <v>440</v>
      </c>
      <c r="T3127" s="17" t="s">
        <v>438</v>
      </c>
      <c r="U3127">
        <v>0</v>
      </c>
      <c r="V3127">
        <v>0</v>
      </c>
      <c r="W3127" s="17" t="s">
        <v>7051</v>
      </c>
      <c r="X3127" s="17" t="s">
        <v>442</v>
      </c>
      <c r="Y3127">
        <v>0</v>
      </c>
      <c r="Z3127" s="17" t="s">
        <v>443</v>
      </c>
      <c r="AA3127" s="17" t="s">
        <v>443</v>
      </c>
      <c r="AB3127" s="17" t="s">
        <v>444</v>
      </c>
      <c r="AC3127">
        <v>0</v>
      </c>
      <c r="AD3127">
        <v>0</v>
      </c>
      <c r="AE3127">
        <v>0</v>
      </c>
      <c r="AF3127">
        <v>2022</v>
      </c>
      <c r="AG3127" s="1">
        <v>44562</v>
      </c>
      <c r="AH3127" s="1">
        <v>44773</v>
      </c>
      <c r="AI3127" s="1">
        <v>44785</v>
      </c>
      <c r="AJ3127" s="17" t="s">
        <v>34</v>
      </c>
      <c r="AK3127" s="17" t="s">
        <v>35</v>
      </c>
      <c r="AL3127" s="17" t="s">
        <v>10388</v>
      </c>
      <c r="AM3127" s="17">
        <f>MONTH(EMPENHO[[#This Row],[data_empenho]])</f>
        <v>4</v>
      </c>
    </row>
    <row r="3128" spans="1:39" x14ac:dyDescent="0.25">
      <c r="A3128">
        <v>8</v>
      </c>
      <c r="B3128">
        <v>801</v>
      </c>
      <c r="C3128">
        <v>10</v>
      </c>
      <c r="D3128">
        <v>301</v>
      </c>
      <c r="E3128">
        <v>6</v>
      </c>
      <c r="F3128">
        <v>0</v>
      </c>
      <c r="G3128">
        <v>2105</v>
      </c>
      <c r="H3128" s="17" t="s">
        <v>860</v>
      </c>
      <c r="I3128">
        <v>40</v>
      </c>
      <c r="J3128">
        <v>0</v>
      </c>
      <c r="K3128" s="17" t="s">
        <v>7052</v>
      </c>
      <c r="L3128" s="1">
        <v>44679</v>
      </c>
      <c r="M3128">
        <v>595</v>
      </c>
      <c r="N3128" s="17" t="s">
        <v>437</v>
      </c>
      <c r="O3128">
        <v>5651</v>
      </c>
      <c r="P3128" s="17" t="s">
        <v>438</v>
      </c>
      <c r="Q3128">
        <v>0</v>
      </c>
      <c r="R3128" s="17" t="s">
        <v>480</v>
      </c>
      <c r="S3128" s="17" t="s">
        <v>653</v>
      </c>
      <c r="T3128" s="17" t="s">
        <v>438</v>
      </c>
      <c r="U3128">
        <v>9</v>
      </c>
      <c r="V3128">
        <v>2022</v>
      </c>
      <c r="W3128" s="17" t="s">
        <v>7053</v>
      </c>
      <c r="X3128" s="17" t="s">
        <v>482</v>
      </c>
      <c r="Y3128">
        <v>7</v>
      </c>
      <c r="Z3128" s="17" t="s">
        <v>443</v>
      </c>
      <c r="AA3128" s="17" t="s">
        <v>443</v>
      </c>
      <c r="AB3128" s="17" t="s">
        <v>444</v>
      </c>
      <c r="AC3128">
        <v>0</v>
      </c>
      <c r="AD3128">
        <v>0</v>
      </c>
      <c r="AE3128">
        <v>0</v>
      </c>
      <c r="AF3128">
        <v>2022</v>
      </c>
      <c r="AG3128" s="1">
        <v>44562</v>
      </c>
      <c r="AH3128" s="1">
        <v>44773</v>
      </c>
      <c r="AI3128" s="1">
        <v>44785</v>
      </c>
      <c r="AJ3128" s="17" t="s">
        <v>34</v>
      </c>
      <c r="AK3128" s="17" t="s">
        <v>35</v>
      </c>
      <c r="AL3128" s="17" t="s">
        <v>10388</v>
      </c>
      <c r="AM3128" s="17">
        <f>MONTH(EMPENHO[[#This Row],[data_empenho]])</f>
        <v>4</v>
      </c>
    </row>
    <row r="3129" spans="1:39" x14ac:dyDescent="0.25">
      <c r="A3129">
        <v>5</v>
      </c>
      <c r="B3129">
        <v>502</v>
      </c>
      <c r="C3129">
        <v>12</v>
      </c>
      <c r="D3129">
        <v>361</v>
      </c>
      <c r="E3129">
        <v>2</v>
      </c>
      <c r="F3129">
        <v>0</v>
      </c>
      <c r="G3129">
        <v>2025</v>
      </c>
      <c r="H3129" s="17" t="s">
        <v>1712</v>
      </c>
      <c r="I3129">
        <v>20</v>
      </c>
      <c r="J3129">
        <v>0</v>
      </c>
      <c r="K3129" s="17" t="s">
        <v>7054</v>
      </c>
      <c r="L3129" s="1">
        <v>44679</v>
      </c>
      <c r="M3129">
        <v>235.19</v>
      </c>
      <c r="N3129" s="17" t="s">
        <v>437</v>
      </c>
      <c r="O3129">
        <v>249</v>
      </c>
      <c r="P3129" s="17" t="s">
        <v>438</v>
      </c>
      <c r="Q3129">
        <v>0</v>
      </c>
      <c r="R3129" s="17" t="s">
        <v>439</v>
      </c>
      <c r="S3129" s="17" t="s">
        <v>440</v>
      </c>
      <c r="T3129" s="17" t="s">
        <v>438</v>
      </c>
      <c r="U3129">
        <v>0</v>
      </c>
      <c r="V3129">
        <v>0</v>
      </c>
      <c r="W3129" s="17" t="s">
        <v>7055</v>
      </c>
      <c r="X3129" s="17" t="s">
        <v>442</v>
      </c>
      <c r="Y3129">
        <v>0</v>
      </c>
      <c r="Z3129" s="17" t="s">
        <v>443</v>
      </c>
      <c r="AA3129" s="17" t="s">
        <v>443</v>
      </c>
      <c r="AB3129" s="17" t="s">
        <v>444</v>
      </c>
      <c r="AC3129">
        <v>0</v>
      </c>
      <c r="AD3129">
        <v>0</v>
      </c>
      <c r="AE3129">
        <v>0</v>
      </c>
      <c r="AF3129">
        <v>2022</v>
      </c>
      <c r="AG3129" s="1">
        <v>44562</v>
      </c>
      <c r="AH3129" s="1">
        <v>44773</v>
      </c>
      <c r="AI3129" s="1">
        <v>44785</v>
      </c>
      <c r="AJ3129" s="17" t="s">
        <v>34</v>
      </c>
      <c r="AK3129" s="17" t="s">
        <v>35</v>
      </c>
      <c r="AL3129" s="17" t="s">
        <v>10388</v>
      </c>
      <c r="AM3129" s="17">
        <f>MONTH(EMPENHO[[#This Row],[data_empenho]])</f>
        <v>4</v>
      </c>
    </row>
    <row r="3130" spans="1:39" x14ac:dyDescent="0.25">
      <c r="A3130">
        <v>8</v>
      </c>
      <c r="B3130">
        <v>801</v>
      </c>
      <c r="C3130">
        <v>10</v>
      </c>
      <c r="D3130">
        <v>305</v>
      </c>
      <c r="E3130">
        <v>7</v>
      </c>
      <c r="F3130">
        <v>0</v>
      </c>
      <c r="G3130">
        <v>2104</v>
      </c>
      <c r="H3130" s="17" t="s">
        <v>1712</v>
      </c>
      <c r="I3130">
        <v>40</v>
      </c>
      <c r="J3130">
        <v>0</v>
      </c>
      <c r="K3130" s="17" t="s">
        <v>7056</v>
      </c>
      <c r="L3130" s="1">
        <v>44679</v>
      </c>
      <c r="M3130">
        <v>155.28</v>
      </c>
      <c r="N3130" s="17" t="s">
        <v>437</v>
      </c>
      <c r="O3130">
        <v>249</v>
      </c>
      <c r="P3130" s="17" t="s">
        <v>438</v>
      </c>
      <c r="Q3130">
        <v>0</v>
      </c>
      <c r="R3130" s="17" t="s">
        <v>439</v>
      </c>
      <c r="S3130" s="17" t="s">
        <v>440</v>
      </c>
      <c r="T3130" s="17" t="s">
        <v>438</v>
      </c>
      <c r="U3130">
        <v>0</v>
      </c>
      <c r="V3130">
        <v>0</v>
      </c>
      <c r="W3130" s="17" t="s">
        <v>7055</v>
      </c>
      <c r="X3130" s="17" t="s">
        <v>442</v>
      </c>
      <c r="Y3130">
        <v>0</v>
      </c>
      <c r="Z3130" s="17" t="s">
        <v>443</v>
      </c>
      <c r="AA3130" s="17" t="s">
        <v>443</v>
      </c>
      <c r="AB3130" s="17" t="s">
        <v>444</v>
      </c>
      <c r="AC3130">
        <v>0</v>
      </c>
      <c r="AD3130">
        <v>0</v>
      </c>
      <c r="AE3130">
        <v>0</v>
      </c>
      <c r="AF3130">
        <v>2022</v>
      </c>
      <c r="AG3130" s="1">
        <v>44562</v>
      </c>
      <c r="AH3130" s="1">
        <v>44773</v>
      </c>
      <c r="AI3130" s="1">
        <v>44785</v>
      </c>
      <c r="AJ3130" s="17" t="s">
        <v>34</v>
      </c>
      <c r="AK3130" s="17" t="s">
        <v>35</v>
      </c>
      <c r="AL3130" s="17" t="s">
        <v>10388</v>
      </c>
      <c r="AM3130" s="17">
        <f>MONTH(EMPENHO[[#This Row],[data_empenho]])</f>
        <v>4</v>
      </c>
    </row>
    <row r="3131" spans="1:39" x14ac:dyDescent="0.25">
      <c r="A3131">
        <v>8</v>
      </c>
      <c r="B3131">
        <v>801</v>
      </c>
      <c r="C3131">
        <v>10</v>
      </c>
      <c r="D3131">
        <v>301</v>
      </c>
      <c r="E3131">
        <v>6</v>
      </c>
      <c r="F3131">
        <v>0</v>
      </c>
      <c r="G3131">
        <v>2091</v>
      </c>
      <c r="H3131" s="17" t="s">
        <v>1712</v>
      </c>
      <c r="I3131">
        <v>40</v>
      </c>
      <c r="J3131">
        <v>0</v>
      </c>
      <c r="K3131" s="17" t="s">
        <v>7057</v>
      </c>
      <c r="L3131" s="1">
        <v>44679</v>
      </c>
      <c r="M3131">
        <v>1221.54</v>
      </c>
      <c r="N3131" s="17" t="s">
        <v>437</v>
      </c>
      <c r="O3131">
        <v>249</v>
      </c>
      <c r="P3131" s="17" t="s">
        <v>438</v>
      </c>
      <c r="Q3131">
        <v>0</v>
      </c>
      <c r="R3131" s="17" t="s">
        <v>439</v>
      </c>
      <c r="S3131" s="17" t="s">
        <v>440</v>
      </c>
      <c r="T3131" s="17" t="s">
        <v>438</v>
      </c>
      <c r="U3131">
        <v>0</v>
      </c>
      <c r="V3131">
        <v>0</v>
      </c>
      <c r="W3131" s="17" t="s">
        <v>7055</v>
      </c>
      <c r="X3131" s="17" t="s">
        <v>442</v>
      </c>
      <c r="Y3131">
        <v>0</v>
      </c>
      <c r="Z3131" s="17" t="s">
        <v>443</v>
      </c>
      <c r="AA3131" s="17" t="s">
        <v>443</v>
      </c>
      <c r="AB3131" s="17" t="s">
        <v>444</v>
      </c>
      <c r="AC3131">
        <v>0</v>
      </c>
      <c r="AD3131">
        <v>0</v>
      </c>
      <c r="AE3131">
        <v>0</v>
      </c>
      <c r="AF3131">
        <v>2022</v>
      </c>
      <c r="AG3131" s="1">
        <v>44562</v>
      </c>
      <c r="AH3131" s="1">
        <v>44773</v>
      </c>
      <c r="AI3131" s="1">
        <v>44785</v>
      </c>
      <c r="AJ3131" s="17" t="s">
        <v>34</v>
      </c>
      <c r="AK3131" s="17" t="s">
        <v>35</v>
      </c>
      <c r="AL3131" s="17" t="s">
        <v>10388</v>
      </c>
      <c r="AM3131" s="17">
        <f>MONTH(EMPENHO[[#This Row],[data_empenho]])</f>
        <v>4</v>
      </c>
    </row>
    <row r="3132" spans="1:39" x14ac:dyDescent="0.25">
      <c r="A3132">
        <v>8</v>
      </c>
      <c r="B3132">
        <v>801</v>
      </c>
      <c r="C3132">
        <v>10</v>
      </c>
      <c r="D3132">
        <v>301</v>
      </c>
      <c r="E3132">
        <v>6</v>
      </c>
      <c r="F3132">
        <v>0</v>
      </c>
      <c r="G3132">
        <v>2091</v>
      </c>
      <c r="H3132" s="17" t="s">
        <v>1712</v>
      </c>
      <c r="I3132">
        <v>40</v>
      </c>
      <c r="J3132">
        <v>0</v>
      </c>
      <c r="K3132" s="17" t="s">
        <v>7058</v>
      </c>
      <c r="L3132" s="1">
        <v>44679</v>
      </c>
      <c r="M3132">
        <v>1376.63</v>
      </c>
      <c r="N3132" s="17" t="s">
        <v>437</v>
      </c>
      <c r="O3132">
        <v>249</v>
      </c>
      <c r="P3132" s="17" t="s">
        <v>438</v>
      </c>
      <c r="Q3132">
        <v>0</v>
      </c>
      <c r="R3132" s="17" t="s">
        <v>439</v>
      </c>
      <c r="S3132" s="17" t="s">
        <v>440</v>
      </c>
      <c r="T3132" s="17" t="s">
        <v>438</v>
      </c>
      <c r="U3132">
        <v>0</v>
      </c>
      <c r="V3132">
        <v>0</v>
      </c>
      <c r="W3132" s="17" t="s">
        <v>7055</v>
      </c>
      <c r="X3132" s="17" t="s">
        <v>442</v>
      </c>
      <c r="Y3132">
        <v>0</v>
      </c>
      <c r="Z3132" s="17" t="s">
        <v>443</v>
      </c>
      <c r="AA3132" s="17" t="s">
        <v>443</v>
      </c>
      <c r="AB3132" s="17" t="s">
        <v>444</v>
      </c>
      <c r="AC3132">
        <v>0</v>
      </c>
      <c r="AD3132">
        <v>0</v>
      </c>
      <c r="AE3132">
        <v>0</v>
      </c>
      <c r="AF3132">
        <v>2022</v>
      </c>
      <c r="AG3132" s="1">
        <v>44562</v>
      </c>
      <c r="AH3132" s="1">
        <v>44773</v>
      </c>
      <c r="AI3132" s="1">
        <v>44785</v>
      </c>
      <c r="AJ3132" s="17" t="s">
        <v>34</v>
      </c>
      <c r="AK3132" s="17" t="s">
        <v>35</v>
      </c>
      <c r="AL3132" s="17" t="s">
        <v>10388</v>
      </c>
      <c r="AM3132" s="17">
        <f>MONTH(EMPENHO[[#This Row],[data_empenho]])</f>
        <v>4</v>
      </c>
    </row>
    <row r="3133" spans="1:39" x14ac:dyDescent="0.25">
      <c r="A3133">
        <v>9</v>
      </c>
      <c r="B3133">
        <v>904</v>
      </c>
      <c r="C3133">
        <v>8</v>
      </c>
      <c r="D3133">
        <v>243</v>
      </c>
      <c r="E3133">
        <v>11</v>
      </c>
      <c r="F3133">
        <v>0</v>
      </c>
      <c r="G3133">
        <v>2107</v>
      </c>
      <c r="H3133" s="17" t="s">
        <v>1716</v>
      </c>
      <c r="I3133">
        <v>1</v>
      </c>
      <c r="J3133">
        <v>0</v>
      </c>
      <c r="K3133" s="17" t="s">
        <v>7059</v>
      </c>
      <c r="L3133" s="1">
        <v>44679</v>
      </c>
      <c r="M3133">
        <v>2351.12</v>
      </c>
      <c r="N3133" s="17" t="s">
        <v>437</v>
      </c>
      <c r="O3133">
        <v>155</v>
      </c>
      <c r="P3133" s="17" t="s">
        <v>438</v>
      </c>
      <c r="Q3133">
        <v>0</v>
      </c>
      <c r="R3133" s="17" t="s">
        <v>439</v>
      </c>
      <c r="S3133" s="17" t="s">
        <v>440</v>
      </c>
      <c r="T3133" s="17" t="s">
        <v>438</v>
      </c>
      <c r="U3133">
        <v>0</v>
      </c>
      <c r="V3133">
        <v>0</v>
      </c>
      <c r="W3133" s="17" t="s">
        <v>7060</v>
      </c>
      <c r="X3133" s="17" t="s">
        <v>442</v>
      </c>
      <c r="Y3133">
        <v>0</v>
      </c>
      <c r="Z3133" s="17" t="s">
        <v>443</v>
      </c>
      <c r="AA3133" s="17" t="s">
        <v>443</v>
      </c>
      <c r="AB3133" s="17" t="s">
        <v>444</v>
      </c>
      <c r="AC3133">
        <v>0</v>
      </c>
      <c r="AD3133">
        <v>0</v>
      </c>
      <c r="AE3133">
        <v>0</v>
      </c>
      <c r="AF3133">
        <v>2022</v>
      </c>
      <c r="AG3133" s="1">
        <v>44562</v>
      </c>
      <c r="AH3133" s="1">
        <v>44773</v>
      </c>
      <c r="AI3133" s="1">
        <v>44785</v>
      </c>
      <c r="AJ3133" s="17" t="s">
        <v>34</v>
      </c>
      <c r="AK3133" s="17" t="s">
        <v>35</v>
      </c>
      <c r="AL3133" s="17" t="s">
        <v>10388</v>
      </c>
      <c r="AM3133" s="17">
        <f>MONTH(EMPENHO[[#This Row],[data_empenho]])</f>
        <v>4</v>
      </c>
    </row>
    <row r="3134" spans="1:39" x14ac:dyDescent="0.25">
      <c r="A3134">
        <v>2</v>
      </c>
      <c r="B3134">
        <v>201</v>
      </c>
      <c r="C3134">
        <v>4</v>
      </c>
      <c r="D3134">
        <v>122</v>
      </c>
      <c r="E3134">
        <v>1</v>
      </c>
      <c r="F3134">
        <v>0</v>
      </c>
      <c r="G3134">
        <v>2078</v>
      </c>
      <c r="H3134" s="17" t="s">
        <v>1721</v>
      </c>
      <c r="I3134">
        <v>1</v>
      </c>
      <c r="J3134">
        <v>0</v>
      </c>
      <c r="K3134" s="17" t="s">
        <v>7061</v>
      </c>
      <c r="L3134" s="1">
        <v>44679</v>
      </c>
      <c r="M3134">
        <v>5189.9399999999996</v>
      </c>
      <c r="N3134" s="17" t="s">
        <v>437</v>
      </c>
      <c r="O3134">
        <v>155</v>
      </c>
      <c r="P3134" s="17" t="s">
        <v>438</v>
      </c>
      <c r="Q3134">
        <v>0</v>
      </c>
      <c r="R3134" s="17" t="s">
        <v>439</v>
      </c>
      <c r="S3134" s="17" t="s">
        <v>440</v>
      </c>
      <c r="T3134" s="17" t="s">
        <v>438</v>
      </c>
      <c r="U3134">
        <v>0</v>
      </c>
      <c r="V3134">
        <v>0</v>
      </c>
      <c r="W3134" s="17" t="s">
        <v>7062</v>
      </c>
      <c r="X3134" s="17" t="s">
        <v>442</v>
      </c>
      <c r="Y3134">
        <v>0</v>
      </c>
      <c r="Z3134" s="17" t="s">
        <v>443</v>
      </c>
      <c r="AA3134" s="17" t="s">
        <v>443</v>
      </c>
      <c r="AB3134" s="17" t="s">
        <v>444</v>
      </c>
      <c r="AC3134">
        <v>0</v>
      </c>
      <c r="AD3134">
        <v>0</v>
      </c>
      <c r="AE3134">
        <v>0</v>
      </c>
      <c r="AF3134">
        <v>2022</v>
      </c>
      <c r="AG3134" s="1">
        <v>44562</v>
      </c>
      <c r="AH3134" s="1">
        <v>44773</v>
      </c>
      <c r="AI3134" s="1">
        <v>44785</v>
      </c>
      <c r="AJ3134" s="17" t="s">
        <v>34</v>
      </c>
      <c r="AK3134" s="17" t="s">
        <v>35</v>
      </c>
      <c r="AL3134" s="17" t="s">
        <v>10388</v>
      </c>
      <c r="AM3134" s="17">
        <f>MONTH(EMPENHO[[#This Row],[data_empenho]])</f>
        <v>4</v>
      </c>
    </row>
    <row r="3135" spans="1:39" x14ac:dyDescent="0.25">
      <c r="A3135">
        <v>2</v>
      </c>
      <c r="B3135">
        <v>203</v>
      </c>
      <c r="C3135">
        <v>4</v>
      </c>
      <c r="D3135">
        <v>122</v>
      </c>
      <c r="E3135">
        <v>1</v>
      </c>
      <c r="F3135">
        <v>0</v>
      </c>
      <c r="G3135">
        <v>2081</v>
      </c>
      <c r="H3135" s="17" t="s">
        <v>1721</v>
      </c>
      <c r="I3135">
        <v>1</v>
      </c>
      <c r="J3135">
        <v>0</v>
      </c>
      <c r="K3135" s="17" t="s">
        <v>7063</v>
      </c>
      <c r="L3135" s="1">
        <v>44679</v>
      </c>
      <c r="M3135">
        <v>2311.36</v>
      </c>
      <c r="N3135" s="17" t="s">
        <v>437</v>
      </c>
      <c r="O3135">
        <v>155</v>
      </c>
      <c r="P3135" s="17" t="s">
        <v>438</v>
      </c>
      <c r="Q3135">
        <v>0</v>
      </c>
      <c r="R3135" s="17" t="s">
        <v>439</v>
      </c>
      <c r="S3135" s="17" t="s">
        <v>440</v>
      </c>
      <c r="T3135" s="17" t="s">
        <v>438</v>
      </c>
      <c r="U3135">
        <v>0</v>
      </c>
      <c r="V3135">
        <v>0</v>
      </c>
      <c r="W3135" s="17" t="s">
        <v>7064</v>
      </c>
      <c r="X3135" s="17" t="s">
        <v>442</v>
      </c>
      <c r="Y3135">
        <v>0</v>
      </c>
      <c r="Z3135" s="17" t="s">
        <v>443</v>
      </c>
      <c r="AA3135" s="17" t="s">
        <v>443</v>
      </c>
      <c r="AB3135" s="17" t="s">
        <v>444</v>
      </c>
      <c r="AC3135">
        <v>0</v>
      </c>
      <c r="AD3135">
        <v>0</v>
      </c>
      <c r="AE3135">
        <v>0</v>
      </c>
      <c r="AF3135">
        <v>2022</v>
      </c>
      <c r="AG3135" s="1">
        <v>44562</v>
      </c>
      <c r="AH3135" s="1">
        <v>44773</v>
      </c>
      <c r="AI3135" s="1">
        <v>44785</v>
      </c>
      <c r="AJ3135" s="17" t="s">
        <v>34</v>
      </c>
      <c r="AK3135" s="17" t="s">
        <v>35</v>
      </c>
      <c r="AL3135" s="17" t="s">
        <v>10388</v>
      </c>
      <c r="AM3135" s="17">
        <f>MONTH(EMPENHO[[#This Row],[data_empenho]])</f>
        <v>4</v>
      </c>
    </row>
    <row r="3136" spans="1:39" x14ac:dyDescent="0.25">
      <c r="A3136">
        <v>3</v>
      </c>
      <c r="B3136">
        <v>301</v>
      </c>
      <c r="C3136">
        <v>4</v>
      </c>
      <c r="D3136">
        <v>122</v>
      </c>
      <c r="E3136">
        <v>1</v>
      </c>
      <c r="F3136">
        <v>0</v>
      </c>
      <c r="G3136">
        <v>2068</v>
      </c>
      <c r="H3136" s="17" t="s">
        <v>1721</v>
      </c>
      <c r="I3136">
        <v>1</v>
      </c>
      <c r="J3136">
        <v>0</v>
      </c>
      <c r="K3136" s="17" t="s">
        <v>7065</v>
      </c>
      <c r="L3136" s="1">
        <v>44679</v>
      </c>
      <c r="M3136">
        <v>1499.48</v>
      </c>
      <c r="N3136" s="17" t="s">
        <v>437</v>
      </c>
      <c r="O3136">
        <v>155</v>
      </c>
      <c r="P3136" s="17" t="s">
        <v>438</v>
      </c>
      <c r="Q3136">
        <v>0</v>
      </c>
      <c r="R3136" s="17" t="s">
        <v>439</v>
      </c>
      <c r="S3136" s="17" t="s">
        <v>440</v>
      </c>
      <c r="T3136" s="17" t="s">
        <v>438</v>
      </c>
      <c r="U3136">
        <v>0</v>
      </c>
      <c r="V3136">
        <v>0</v>
      </c>
      <c r="W3136" s="17" t="s">
        <v>7066</v>
      </c>
      <c r="X3136" s="17" t="s">
        <v>442</v>
      </c>
      <c r="Y3136">
        <v>0</v>
      </c>
      <c r="Z3136" s="17" t="s">
        <v>443</v>
      </c>
      <c r="AA3136" s="17" t="s">
        <v>443</v>
      </c>
      <c r="AB3136" s="17" t="s">
        <v>444</v>
      </c>
      <c r="AC3136">
        <v>0</v>
      </c>
      <c r="AD3136">
        <v>0</v>
      </c>
      <c r="AE3136">
        <v>0</v>
      </c>
      <c r="AF3136">
        <v>2022</v>
      </c>
      <c r="AG3136" s="1">
        <v>44562</v>
      </c>
      <c r="AH3136" s="1">
        <v>44773</v>
      </c>
      <c r="AI3136" s="1">
        <v>44785</v>
      </c>
      <c r="AJ3136" s="17" t="s">
        <v>34</v>
      </c>
      <c r="AK3136" s="17" t="s">
        <v>35</v>
      </c>
      <c r="AL3136" s="17" t="s">
        <v>10388</v>
      </c>
      <c r="AM3136" s="17">
        <f>MONTH(EMPENHO[[#This Row],[data_empenho]])</f>
        <v>4</v>
      </c>
    </row>
    <row r="3137" spans="1:39" x14ac:dyDescent="0.25">
      <c r="A3137">
        <v>4</v>
      </c>
      <c r="B3137">
        <v>401</v>
      </c>
      <c r="C3137">
        <v>4</v>
      </c>
      <c r="D3137">
        <v>123</v>
      </c>
      <c r="E3137">
        <v>1</v>
      </c>
      <c r="F3137">
        <v>0</v>
      </c>
      <c r="G3137">
        <v>2075</v>
      </c>
      <c r="H3137" s="17" t="s">
        <v>1721</v>
      </c>
      <c r="I3137">
        <v>1</v>
      </c>
      <c r="J3137">
        <v>0</v>
      </c>
      <c r="K3137" s="17" t="s">
        <v>7067</v>
      </c>
      <c r="L3137" s="1">
        <v>44679</v>
      </c>
      <c r="M3137">
        <v>1342.04</v>
      </c>
      <c r="N3137" s="17" t="s">
        <v>437</v>
      </c>
      <c r="O3137">
        <v>155</v>
      </c>
      <c r="P3137" s="17" t="s">
        <v>438</v>
      </c>
      <c r="Q3137">
        <v>0</v>
      </c>
      <c r="R3137" s="17" t="s">
        <v>439</v>
      </c>
      <c r="S3137" s="17" t="s">
        <v>440</v>
      </c>
      <c r="T3137" s="17" t="s">
        <v>438</v>
      </c>
      <c r="U3137">
        <v>0</v>
      </c>
      <c r="V3137">
        <v>0</v>
      </c>
      <c r="W3137" s="17" t="s">
        <v>7068</v>
      </c>
      <c r="X3137" s="17" t="s">
        <v>442</v>
      </c>
      <c r="Y3137">
        <v>0</v>
      </c>
      <c r="Z3137" s="17" t="s">
        <v>443</v>
      </c>
      <c r="AA3137" s="17" t="s">
        <v>443</v>
      </c>
      <c r="AB3137" s="17" t="s">
        <v>444</v>
      </c>
      <c r="AC3137">
        <v>0</v>
      </c>
      <c r="AD3137">
        <v>0</v>
      </c>
      <c r="AE3137">
        <v>0</v>
      </c>
      <c r="AF3137">
        <v>2022</v>
      </c>
      <c r="AG3137" s="1">
        <v>44562</v>
      </c>
      <c r="AH3137" s="1">
        <v>44773</v>
      </c>
      <c r="AI3137" s="1">
        <v>44785</v>
      </c>
      <c r="AJ3137" s="17" t="s">
        <v>34</v>
      </c>
      <c r="AK3137" s="17" t="s">
        <v>35</v>
      </c>
      <c r="AL3137" s="17" t="s">
        <v>10388</v>
      </c>
      <c r="AM3137" s="17">
        <f>MONTH(EMPENHO[[#This Row],[data_empenho]])</f>
        <v>4</v>
      </c>
    </row>
    <row r="3138" spans="1:39" x14ac:dyDescent="0.25">
      <c r="A3138">
        <v>9</v>
      </c>
      <c r="B3138">
        <v>901</v>
      </c>
      <c r="C3138">
        <v>4</v>
      </c>
      <c r="D3138">
        <v>122</v>
      </c>
      <c r="E3138">
        <v>1</v>
      </c>
      <c r="F3138">
        <v>0</v>
      </c>
      <c r="G3138">
        <v>2010</v>
      </c>
      <c r="H3138" s="17" t="s">
        <v>1721</v>
      </c>
      <c r="I3138">
        <v>1</v>
      </c>
      <c r="J3138">
        <v>0</v>
      </c>
      <c r="K3138" s="17" t="s">
        <v>7069</v>
      </c>
      <c r="L3138" s="1">
        <v>44679</v>
      </c>
      <c r="M3138">
        <v>1626.58</v>
      </c>
      <c r="N3138" s="17" t="s">
        <v>437</v>
      </c>
      <c r="O3138">
        <v>155</v>
      </c>
      <c r="P3138" s="17" t="s">
        <v>438</v>
      </c>
      <c r="Q3138">
        <v>0</v>
      </c>
      <c r="R3138" s="17" t="s">
        <v>439</v>
      </c>
      <c r="S3138" s="17" t="s">
        <v>440</v>
      </c>
      <c r="T3138" s="17" t="s">
        <v>438</v>
      </c>
      <c r="U3138">
        <v>0</v>
      </c>
      <c r="V3138">
        <v>0</v>
      </c>
      <c r="W3138" s="17" t="s">
        <v>7070</v>
      </c>
      <c r="X3138" s="17" t="s">
        <v>442</v>
      </c>
      <c r="Y3138">
        <v>0</v>
      </c>
      <c r="Z3138" s="17" t="s">
        <v>443</v>
      </c>
      <c r="AA3138" s="17" t="s">
        <v>443</v>
      </c>
      <c r="AB3138" s="17" t="s">
        <v>444</v>
      </c>
      <c r="AC3138">
        <v>0</v>
      </c>
      <c r="AD3138">
        <v>0</v>
      </c>
      <c r="AE3138">
        <v>0</v>
      </c>
      <c r="AF3138">
        <v>2022</v>
      </c>
      <c r="AG3138" s="1">
        <v>44562</v>
      </c>
      <c r="AH3138" s="1">
        <v>44773</v>
      </c>
      <c r="AI3138" s="1">
        <v>44785</v>
      </c>
      <c r="AJ3138" s="17" t="s">
        <v>34</v>
      </c>
      <c r="AK3138" s="17" t="s">
        <v>35</v>
      </c>
      <c r="AL3138" s="17" t="s">
        <v>10388</v>
      </c>
      <c r="AM3138" s="17">
        <f>MONTH(EMPENHO[[#This Row],[data_empenho]])</f>
        <v>4</v>
      </c>
    </row>
    <row r="3139" spans="1:39" x14ac:dyDescent="0.25">
      <c r="A3139">
        <v>6</v>
      </c>
      <c r="B3139">
        <v>601</v>
      </c>
      <c r="C3139">
        <v>4</v>
      </c>
      <c r="D3139">
        <v>122</v>
      </c>
      <c r="E3139">
        <v>1</v>
      </c>
      <c r="F3139">
        <v>0</v>
      </c>
      <c r="G3139">
        <v>2072</v>
      </c>
      <c r="H3139" s="17" t="s">
        <v>1721</v>
      </c>
      <c r="I3139">
        <v>1</v>
      </c>
      <c r="J3139">
        <v>0</v>
      </c>
      <c r="K3139" s="17" t="s">
        <v>7071</v>
      </c>
      <c r="L3139" s="1">
        <v>44679</v>
      </c>
      <c r="M3139">
        <v>2227.52</v>
      </c>
      <c r="N3139" s="17" t="s">
        <v>437</v>
      </c>
      <c r="O3139">
        <v>155</v>
      </c>
      <c r="P3139" s="17" t="s">
        <v>438</v>
      </c>
      <c r="Q3139">
        <v>0</v>
      </c>
      <c r="R3139" s="17" t="s">
        <v>439</v>
      </c>
      <c r="S3139" s="17" t="s">
        <v>440</v>
      </c>
      <c r="T3139" s="17" t="s">
        <v>438</v>
      </c>
      <c r="U3139">
        <v>0</v>
      </c>
      <c r="V3139">
        <v>0</v>
      </c>
      <c r="W3139" s="17" t="s">
        <v>7072</v>
      </c>
      <c r="X3139" s="17" t="s">
        <v>442</v>
      </c>
      <c r="Y3139">
        <v>0</v>
      </c>
      <c r="Z3139" s="17" t="s">
        <v>443</v>
      </c>
      <c r="AA3139" s="17" t="s">
        <v>443</v>
      </c>
      <c r="AB3139" s="17" t="s">
        <v>444</v>
      </c>
      <c r="AC3139">
        <v>0</v>
      </c>
      <c r="AD3139">
        <v>0</v>
      </c>
      <c r="AE3139">
        <v>0</v>
      </c>
      <c r="AF3139">
        <v>2022</v>
      </c>
      <c r="AG3139" s="1">
        <v>44562</v>
      </c>
      <c r="AH3139" s="1">
        <v>44773</v>
      </c>
      <c r="AI3139" s="1">
        <v>44785</v>
      </c>
      <c r="AJ3139" s="17" t="s">
        <v>34</v>
      </c>
      <c r="AK3139" s="17" t="s">
        <v>35</v>
      </c>
      <c r="AL3139" s="17" t="s">
        <v>10388</v>
      </c>
      <c r="AM3139" s="17">
        <f>MONTH(EMPENHO[[#This Row],[data_empenho]])</f>
        <v>4</v>
      </c>
    </row>
    <row r="3140" spans="1:39" x14ac:dyDescent="0.25">
      <c r="A3140">
        <v>7</v>
      </c>
      <c r="B3140">
        <v>701</v>
      </c>
      <c r="C3140">
        <v>4</v>
      </c>
      <c r="D3140">
        <v>122</v>
      </c>
      <c r="E3140">
        <v>1</v>
      </c>
      <c r="F3140">
        <v>0</v>
      </c>
      <c r="G3140">
        <v>2001</v>
      </c>
      <c r="H3140" s="17" t="s">
        <v>1721</v>
      </c>
      <c r="I3140">
        <v>1</v>
      </c>
      <c r="J3140">
        <v>0</v>
      </c>
      <c r="K3140" s="17" t="s">
        <v>7073</v>
      </c>
      <c r="L3140" s="1">
        <v>44679</v>
      </c>
      <c r="M3140">
        <v>795.09</v>
      </c>
      <c r="N3140" s="17" t="s">
        <v>437</v>
      </c>
      <c r="O3140">
        <v>155</v>
      </c>
      <c r="P3140" s="17" t="s">
        <v>438</v>
      </c>
      <c r="Q3140">
        <v>0</v>
      </c>
      <c r="R3140" s="17" t="s">
        <v>439</v>
      </c>
      <c r="S3140" s="17" t="s">
        <v>440</v>
      </c>
      <c r="T3140" s="17" t="s">
        <v>438</v>
      </c>
      <c r="U3140">
        <v>0</v>
      </c>
      <c r="V3140">
        <v>0</v>
      </c>
      <c r="W3140" s="17" t="s">
        <v>7074</v>
      </c>
      <c r="X3140" s="17" t="s">
        <v>442</v>
      </c>
      <c r="Y3140">
        <v>0</v>
      </c>
      <c r="Z3140" s="17" t="s">
        <v>443</v>
      </c>
      <c r="AA3140" s="17" t="s">
        <v>443</v>
      </c>
      <c r="AB3140" s="17" t="s">
        <v>444</v>
      </c>
      <c r="AC3140">
        <v>0</v>
      </c>
      <c r="AD3140">
        <v>0</v>
      </c>
      <c r="AE3140">
        <v>0</v>
      </c>
      <c r="AF3140">
        <v>2022</v>
      </c>
      <c r="AG3140" s="1">
        <v>44562</v>
      </c>
      <c r="AH3140" s="1">
        <v>44773</v>
      </c>
      <c r="AI3140" s="1">
        <v>44785</v>
      </c>
      <c r="AJ3140" s="17" t="s">
        <v>34</v>
      </c>
      <c r="AK3140" s="17" t="s">
        <v>35</v>
      </c>
      <c r="AL3140" s="17" t="s">
        <v>10388</v>
      </c>
      <c r="AM3140" s="17">
        <f>MONTH(EMPENHO[[#This Row],[data_empenho]])</f>
        <v>4</v>
      </c>
    </row>
    <row r="3141" spans="1:39" x14ac:dyDescent="0.25">
      <c r="A3141">
        <v>10</v>
      </c>
      <c r="B3141">
        <v>1001</v>
      </c>
      <c r="C3141">
        <v>4</v>
      </c>
      <c r="D3141">
        <v>122</v>
      </c>
      <c r="E3141">
        <v>1</v>
      </c>
      <c r="F3141">
        <v>0</v>
      </c>
      <c r="G3141">
        <v>2050</v>
      </c>
      <c r="H3141" s="17" t="s">
        <v>1721</v>
      </c>
      <c r="I3141">
        <v>1</v>
      </c>
      <c r="J3141">
        <v>0</v>
      </c>
      <c r="K3141" s="17" t="s">
        <v>7075</v>
      </c>
      <c r="L3141" s="1">
        <v>44679</v>
      </c>
      <c r="M3141">
        <v>589.55999999999995</v>
      </c>
      <c r="N3141" s="17" t="s">
        <v>437</v>
      </c>
      <c r="O3141">
        <v>155</v>
      </c>
      <c r="P3141" s="17" t="s">
        <v>438</v>
      </c>
      <c r="Q3141">
        <v>0</v>
      </c>
      <c r="R3141" s="17" t="s">
        <v>439</v>
      </c>
      <c r="S3141" s="17" t="s">
        <v>440</v>
      </c>
      <c r="T3141" s="17" t="s">
        <v>438</v>
      </c>
      <c r="U3141">
        <v>0</v>
      </c>
      <c r="V3141">
        <v>0</v>
      </c>
      <c r="W3141" s="17" t="s">
        <v>7076</v>
      </c>
      <c r="X3141" s="17" t="s">
        <v>442</v>
      </c>
      <c r="Y3141">
        <v>0</v>
      </c>
      <c r="Z3141" s="17" t="s">
        <v>443</v>
      </c>
      <c r="AA3141" s="17" t="s">
        <v>443</v>
      </c>
      <c r="AB3141" s="17" t="s">
        <v>444</v>
      </c>
      <c r="AC3141">
        <v>0</v>
      </c>
      <c r="AD3141">
        <v>0</v>
      </c>
      <c r="AE3141">
        <v>0</v>
      </c>
      <c r="AF3141">
        <v>2022</v>
      </c>
      <c r="AG3141" s="1">
        <v>44562</v>
      </c>
      <c r="AH3141" s="1">
        <v>44773</v>
      </c>
      <c r="AI3141" s="1">
        <v>44785</v>
      </c>
      <c r="AJ3141" s="17" t="s">
        <v>34</v>
      </c>
      <c r="AK3141" s="17" t="s">
        <v>35</v>
      </c>
      <c r="AL3141" s="17" t="s">
        <v>10388</v>
      </c>
      <c r="AM3141" s="17">
        <f>MONTH(EMPENHO[[#This Row],[data_empenho]])</f>
        <v>4</v>
      </c>
    </row>
    <row r="3142" spans="1:39" x14ac:dyDescent="0.25">
      <c r="A3142">
        <v>5</v>
      </c>
      <c r="B3142">
        <v>501</v>
      </c>
      <c r="C3142">
        <v>4</v>
      </c>
      <c r="D3142">
        <v>122</v>
      </c>
      <c r="E3142">
        <v>1</v>
      </c>
      <c r="F3142">
        <v>0</v>
      </c>
      <c r="G3142">
        <v>2022</v>
      </c>
      <c r="H3142" s="17" t="s">
        <v>1721</v>
      </c>
      <c r="I3142">
        <v>1</v>
      </c>
      <c r="J3142">
        <v>0</v>
      </c>
      <c r="K3142" s="17" t="s">
        <v>7077</v>
      </c>
      <c r="L3142" s="1">
        <v>44679</v>
      </c>
      <c r="M3142">
        <v>2241.69</v>
      </c>
      <c r="N3142" s="17" t="s">
        <v>437</v>
      </c>
      <c r="O3142">
        <v>155</v>
      </c>
      <c r="P3142" s="17" t="s">
        <v>438</v>
      </c>
      <c r="Q3142">
        <v>0</v>
      </c>
      <c r="R3142" s="17" t="s">
        <v>439</v>
      </c>
      <c r="S3142" s="17" t="s">
        <v>440</v>
      </c>
      <c r="T3142" s="17" t="s">
        <v>438</v>
      </c>
      <c r="U3142">
        <v>0</v>
      </c>
      <c r="V3142">
        <v>0</v>
      </c>
      <c r="W3142" s="17" t="s">
        <v>7078</v>
      </c>
      <c r="X3142" s="17" t="s">
        <v>442</v>
      </c>
      <c r="Y3142">
        <v>0</v>
      </c>
      <c r="Z3142" s="17" t="s">
        <v>443</v>
      </c>
      <c r="AA3142" s="17" t="s">
        <v>443</v>
      </c>
      <c r="AB3142" s="17" t="s">
        <v>444</v>
      </c>
      <c r="AC3142">
        <v>0</v>
      </c>
      <c r="AD3142">
        <v>0</v>
      </c>
      <c r="AE3142">
        <v>0</v>
      </c>
      <c r="AF3142">
        <v>2022</v>
      </c>
      <c r="AG3142" s="1">
        <v>44562</v>
      </c>
      <c r="AH3142" s="1">
        <v>44773</v>
      </c>
      <c r="AI3142" s="1">
        <v>44785</v>
      </c>
      <c r="AJ3142" s="17" t="s">
        <v>34</v>
      </c>
      <c r="AK3142" s="17" t="s">
        <v>35</v>
      </c>
      <c r="AL3142" s="17" t="s">
        <v>10388</v>
      </c>
      <c r="AM3142" s="17">
        <f>MONTH(EMPENHO[[#This Row],[data_empenho]])</f>
        <v>4</v>
      </c>
    </row>
    <row r="3143" spans="1:39" x14ac:dyDescent="0.25">
      <c r="A3143">
        <v>5</v>
      </c>
      <c r="B3143">
        <v>502</v>
      </c>
      <c r="C3143">
        <v>12</v>
      </c>
      <c r="D3143">
        <v>361</v>
      </c>
      <c r="E3143">
        <v>2</v>
      </c>
      <c r="F3143">
        <v>0</v>
      </c>
      <c r="G3143">
        <v>2031</v>
      </c>
      <c r="H3143" s="17" t="s">
        <v>1721</v>
      </c>
      <c r="I3143">
        <v>20</v>
      </c>
      <c r="J3143">
        <v>0</v>
      </c>
      <c r="K3143" s="17" t="s">
        <v>7079</v>
      </c>
      <c r="L3143" s="1">
        <v>44679</v>
      </c>
      <c r="M3143">
        <v>795.93</v>
      </c>
      <c r="N3143" s="17" t="s">
        <v>437</v>
      </c>
      <c r="O3143">
        <v>155</v>
      </c>
      <c r="P3143" s="17" t="s">
        <v>438</v>
      </c>
      <c r="Q3143">
        <v>0</v>
      </c>
      <c r="R3143" s="17" t="s">
        <v>439</v>
      </c>
      <c r="S3143" s="17" t="s">
        <v>440</v>
      </c>
      <c r="T3143" s="17" t="s">
        <v>438</v>
      </c>
      <c r="U3143">
        <v>0</v>
      </c>
      <c r="V3143">
        <v>0</v>
      </c>
      <c r="W3143" s="17" t="s">
        <v>7080</v>
      </c>
      <c r="X3143" s="17" t="s">
        <v>442</v>
      </c>
      <c r="Y3143">
        <v>0</v>
      </c>
      <c r="Z3143" s="17" t="s">
        <v>443</v>
      </c>
      <c r="AA3143" s="17" t="s">
        <v>443</v>
      </c>
      <c r="AB3143" s="17" t="s">
        <v>444</v>
      </c>
      <c r="AC3143">
        <v>0</v>
      </c>
      <c r="AD3143">
        <v>0</v>
      </c>
      <c r="AE3143">
        <v>0</v>
      </c>
      <c r="AF3143">
        <v>2022</v>
      </c>
      <c r="AG3143" s="1">
        <v>44562</v>
      </c>
      <c r="AH3143" s="1">
        <v>44773</v>
      </c>
      <c r="AI3143" s="1">
        <v>44785</v>
      </c>
      <c r="AJ3143" s="17" t="s">
        <v>34</v>
      </c>
      <c r="AK3143" s="17" t="s">
        <v>35</v>
      </c>
      <c r="AL3143" s="17" t="s">
        <v>10388</v>
      </c>
      <c r="AM3143" s="17">
        <f>MONTH(EMPENHO[[#This Row],[data_empenho]])</f>
        <v>4</v>
      </c>
    </row>
    <row r="3144" spans="1:39" x14ac:dyDescent="0.25">
      <c r="A3144">
        <v>5</v>
      </c>
      <c r="B3144">
        <v>502</v>
      </c>
      <c r="C3144">
        <v>12</v>
      </c>
      <c r="D3144">
        <v>361</v>
      </c>
      <c r="E3144">
        <v>2</v>
      </c>
      <c r="F3144">
        <v>0</v>
      </c>
      <c r="G3144">
        <v>2025</v>
      </c>
      <c r="H3144" s="17" t="s">
        <v>1721</v>
      </c>
      <c r="I3144">
        <v>20</v>
      </c>
      <c r="J3144">
        <v>0</v>
      </c>
      <c r="K3144" s="17" t="s">
        <v>7081</v>
      </c>
      <c r="L3144" s="1">
        <v>44679</v>
      </c>
      <c r="M3144">
        <v>3224.12</v>
      </c>
      <c r="N3144" s="17" t="s">
        <v>437</v>
      </c>
      <c r="O3144">
        <v>155</v>
      </c>
      <c r="P3144" s="17" t="s">
        <v>438</v>
      </c>
      <c r="Q3144">
        <v>0</v>
      </c>
      <c r="R3144" s="17" t="s">
        <v>439</v>
      </c>
      <c r="S3144" s="17" t="s">
        <v>440</v>
      </c>
      <c r="T3144" s="17" t="s">
        <v>438</v>
      </c>
      <c r="U3144">
        <v>0</v>
      </c>
      <c r="V3144">
        <v>0</v>
      </c>
      <c r="W3144" s="17" t="s">
        <v>7082</v>
      </c>
      <c r="X3144" s="17" t="s">
        <v>442</v>
      </c>
      <c r="Y3144">
        <v>0</v>
      </c>
      <c r="Z3144" s="17" t="s">
        <v>443</v>
      </c>
      <c r="AA3144" s="17" t="s">
        <v>443</v>
      </c>
      <c r="AB3144" s="17" t="s">
        <v>444</v>
      </c>
      <c r="AC3144">
        <v>0</v>
      </c>
      <c r="AD3144">
        <v>0</v>
      </c>
      <c r="AE3144">
        <v>0</v>
      </c>
      <c r="AF3144">
        <v>2022</v>
      </c>
      <c r="AG3144" s="1">
        <v>44562</v>
      </c>
      <c r="AH3144" s="1">
        <v>44773</v>
      </c>
      <c r="AI3144" s="1">
        <v>44785</v>
      </c>
      <c r="AJ3144" s="17" t="s">
        <v>34</v>
      </c>
      <c r="AK3144" s="17" t="s">
        <v>35</v>
      </c>
      <c r="AL3144" s="17" t="s">
        <v>10388</v>
      </c>
      <c r="AM3144" s="17">
        <f>MONTH(EMPENHO[[#This Row],[data_empenho]])</f>
        <v>4</v>
      </c>
    </row>
    <row r="3145" spans="1:39" x14ac:dyDescent="0.25">
      <c r="A3145">
        <v>5</v>
      </c>
      <c r="B3145">
        <v>502</v>
      </c>
      <c r="C3145">
        <v>12</v>
      </c>
      <c r="D3145">
        <v>361</v>
      </c>
      <c r="E3145">
        <v>2</v>
      </c>
      <c r="F3145">
        <v>0</v>
      </c>
      <c r="G3145">
        <v>2025</v>
      </c>
      <c r="H3145" s="17" t="s">
        <v>1721</v>
      </c>
      <c r="I3145">
        <v>20</v>
      </c>
      <c r="J3145">
        <v>0</v>
      </c>
      <c r="K3145" s="17" t="s">
        <v>7083</v>
      </c>
      <c r="L3145" s="1">
        <v>44679</v>
      </c>
      <c r="M3145">
        <v>216.18</v>
      </c>
      <c r="N3145" s="17" t="s">
        <v>437</v>
      </c>
      <c r="O3145">
        <v>155</v>
      </c>
      <c r="P3145" s="17" t="s">
        <v>438</v>
      </c>
      <c r="Q3145">
        <v>0</v>
      </c>
      <c r="R3145" s="17" t="s">
        <v>439</v>
      </c>
      <c r="S3145" s="17" t="s">
        <v>440</v>
      </c>
      <c r="T3145" s="17" t="s">
        <v>438</v>
      </c>
      <c r="U3145">
        <v>0</v>
      </c>
      <c r="V3145">
        <v>0</v>
      </c>
      <c r="W3145" s="17" t="s">
        <v>7084</v>
      </c>
      <c r="X3145" s="17" t="s">
        <v>442</v>
      </c>
      <c r="Y3145">
        <v>0</v>
      </c>
      <c r="Z3145" s="17" t="s">
        <v>443</v>
      </c>
      <c r="AA3145" s="17" t="s">
        <v>443</v>
      </c>
      <c r="AB3145" s="17" t="s">
        <v>444</v>
      </c>
      <c r="AC3145">
        <v>0</v>
      </c>
      <c r="AD3145">
        <v>0</v>
      </c>
      <c r="AE3145">
        <v>0</v>
      </c>
      <c r="AF3145">
        <v>2022</v>
      </c>
      <c r="AG3145" s="1">
        <v>44562</v>
      </c>
      <c r="AH3145" s="1">
        <v>44773</v>
      </c>
      <c r="AI3145" s="1">
        <v>44785</v>
      </c>
      <c r="AJ3145" s="17" t="s">
        <v>34</v>
      </c>
      <c r="AK3145" s="17" t="s">
        <v>35</v>
      </c>
      <c r="AL3145" s="17" t="s">
        <v>10388</v>
      </c>
      <c r="AM3145" s="17">
        <f>MONTH(EMPENHO[[#This Row],[data_empenho]])</f>
        <v>4</v>
      </c>
    </row>
    <row r="3146" spans="1:39" x14ac:dyDescent="0.25">
      <c r="A3146">
        <v>5</v>
      </c>
      <c r="B3146">
        <v>502</v>
      </c>
      <c r="C3146">
        <v>12</v>
      </c>
      <c r="D3146">
        <v>361</v>
      </c>
      <c r="E3146">
        <v>2</v>
      </c>
      <c r="F3146">
        <v>0</v>
      </c>
      <c r="G3146">
        <v>2025</v>
      </c>
      <c r="H3146" s="17" t="s">
        <v>1721</v>
      </c>
      <c r="I3146">
        <v>20</v>
      </c>
      <c r="J3146">
        <v>0</v>
      </c>
      <c r="K3146" s="17" t="s">
        <v>7085</v>
      </c>
      <c r="L3146" s="1">
        <v>44679</v>
      </c>
      <c r="M3146">
        <v>617.38</v>
      </c>
      <c r="N3146" s="17" t="s">
        <v>437</v>
      </c>
      <c r="O3146">
        <v>155</v>
      </c>
      <c r="P3146" s="17" t="s">
        <v>438</v>
      </c>
      <c r="Q3146">
        <v>0</v>
      </c>
      <c r="R3146" s="17" t="s">
        <v>439</v>
      </c>
      <c r="S3146" s="17" t="s">
        <v>440</v>
      </c>
      <c r="T3146" s="17" t="s">
        <v>438</v>
      </c>
      <c r="U3146">
        <v>0</v>
      </c>
      <c r="V3146">
        <v>0</v>
      </c>
      <c r="W3146" s="17" t="s">
        <v>7086</v>
      </c>
      <c r="X3146" s="17" t="s">
        <v>442</v>
      </c>
      <c r="Y3146">
        <v>0</v>
      </c>
      <c r="Z3146" s="17" t="s">
        <v>443</v>
      </c>
      <c r="AA3146" s="17" t="s">
        <v>443</v>
      </c>
      <c r="AB3146" s="17" t="s">
        <v>444</v>
      </c>
      <c r="AC3146">
        <v>0</v>
      </c>
      <c r="AD3146">
        <v>0</v>
      </c>
      <c r="AE3146">
        <v>0</v>
      </c>
      <c r="AF3146">
        <v>2022</v>
      </c>
      <c r="AG3146" s="1">
        <v>44562</v>
      </c>
      <c r="AH3146" s="1">
        <v>44773</v>
      </c>
      <c r="AI3146" s="1">
        <v>44785</v>
      </c>
      <c r="AJ3146" s="17" t="s">
        <v>34</v>
      </c>
      <c r="AK3146" s="17" t="s">
        <v>35</v>
      </c>
      <c r="AL3146" s="17" t="s">
        <v>10388</v>
      </c>
      <c r="AM3146" s="17">
        <f>MONTH(EMPENHO[[#This Row],[data_empenho]])</f>
        <v>4</v>
      </c>
    </row>
    <row r="3147" spans="1:39" x14ac:dyDescent="0.25">
      <c r="A3147">
        <v>8</v>
      </c>
      <c r="B3147">
        <v>801</v>
      </c>
      <c r="C3147">
        <v>10</v>
      </c>
      <c r="D3147">
        <v>301</v>
      </c>
      <c r="E3147">
        <v>6</v>
      </c>
      <c r="F3147">
        <v>0</v>
      </c>
      <c r="G3147">
        <v>2091</v>
      </c>
      <c r="H3147" s="17" t="s">
        <v>1721</v>
      </c>
      <c r="I3147">
        <v>40</v>
      </c>
      <c r="J3147">
        <v>0</v>
      </c>
      <c r="K3147" s="17" t="s">
        <v>7087</v>
      </c>
      <c r="L3147" s="1">
        <v>44679</v>
      </c>
      <c r="M3147">
        <v>3206.54</v>
      </c>
      <c r="N3147" s="17" t="s">
        <v>437</v>
      </c>
      <c r="O3147">
        <v>155</v>
      </c>
      <c r="P3147" s="17" t="s">
        <v>438</v>
      </c>
      <c r="Q3147">
        <v>0</v>
      </c>
      <c r="R3147" s="17" t="s">
        <v>439</v>
      </c>
      <c r="S3147" s="17" t="s">
        <v>440</v>
      </c>
      <c r="T3147" s="17" t="s">
        <v>438</v>
      </c>
      <c r="U3147">
        <v>0</v>
      </c>
      <c r="V3147">
        <v>0</v>
      </c>
      <c r="W3147" s="17" t="s">
        <v>7088</v>
      </c>
      <c r="X3147" s="17" t="s">
        <v>442</v>
      </c>
      <c r="Y3147">
        <v>0</v>
      </c>
      <c r="Z3147" s="17" t="s">
        <v>443</v>
      </c>
      <c r="AA3147" s="17" t="s">
        <v>443</v>
      </c>
      <c r="AB3147" s="17" t="s">
        <v>444</v>
      </c>
      <c r="AC3147">
        <v>0</v>
      </c>
      <c r="AD3147">
        <v>0</v>
      </c>
      <c r="AE3147">
        <v>0</v>
      </c>
      <c r="AF3147">
        <v>2022</v>
      </c>
      <c r="AG3147" s="1">
        <v>44562</v>
      </c>
      <c r="AH3147" s="1">
        <v>44773</v>
      </c>
      <c r="AI3147" s="1">
        <v>44785</v>
      </c>
      <c r="AJ3147" s="17" t="s">
        <v>34</v>
      </c>
      <c r="AK3147" s="17" t="s">
        <v>35</v>
      </c>
      <c r="AL3147" s="17" t="s">
        <v>10388</v>
      </c>
      <c r="AM3147" s="17">
        <f>MONTH(EMPENHO[[#This Row],[data_empenho]])</f>
        <v>4</v>
      </c>
    </row>
    <row r="3148" spans="1:39" x14ac:dyDescent="0.25">
      <c r="A3148">
        <v>8</v>
      </c>
      <c r="B3148">
        <v>801</v>
      </c>
      <c r="C3148">
        <v>10</v>
      </c>
      <c r="D3148">
        <v>301</v>
      </c>
      <c r="E3148">
        <v>6</v>
      </c>
      <c r="F3148">
        <v>0</v>
      </c>
      <c r="G3148">
        <v>2091</v>
      </c>
      <c r="H3148" s="17" t="s">
        <v>1721</v>
      </c>
      <c r="I3148">
        <v>40</v>
      </c>
      <c r="J3148">
        <v>0</v>
      </c>
      <c r="K3148" s="17" t="s">
        <v>7089</v>
      </c>
      <c r="L3148" s="1">
        <v>44679</v>
      </c>
      <c r="M3148">
        <v>3613.65</v>
      </c>
      <c r="N3148" s="17" t="s">
        <v>437</v>
      </c>
      <c r="O3148">
        <v>155</v>
      </c>
      <c r="P3148" s="17" t="s">
        <v>438</v>
      </c>
      <c r="Q3148">
        <v>0</v>
      </c>
      <c r="R3148" s="17" t="s">
        <v>439</v>
      </c>
      <c r="S3148" s="17" t="s">
        <v>440</v>
      </c>
      <c r="T3148" s="17" t="s">
        <v>438</v>
      </c>
      <c r="U3148">
        <v>0</v>
      </c>
      <c r="V3148">
        <v>0</v>
      </c>
      <c r="W3148" s="17" t="s">
        <v>7090</v>
      </c>
      <c r="X3148" s="17" t="s">
        <v>442</v>
      </c>
      <c r="Y3148">
        <v>0</v>
      </c>
      <c r="Z3148" s="17" t="s">
        <v>443</v>
      </c>
      <c r="AA3148" s="17" t="s">
        <v>443</v>
      </c>
      <c r="AB3148" s="17" t="s">
        <v>444</v>
      </c>
      <c r="AC3148">
        <v>0</v>
      </c>
      <c r="AD3148">
        <v>0</v>
      </c>
      <c r="AE3148">
        <v>0</v>
      </c>
      <c r="AF3148">
        <v>2022</v>
      </c>
      <c r="AG3148" s="1">
        <v>44562</v>
      </c>
      <c r="AH3148" s="1">
        <v>44773</v>
      </c>
      <c r="AI3148" s="1">
        <v>44785</v>
      </c>
      <c r="AJ3148" s="17" t="s">
        <v>34</v>
      </c>
      <c r="AK3148" s="17" t="s">
        <v>35</v>
      </c>
      <c r="AL3148" s="17" t="s">
        <v>10388</v>
      </c>
      <c r="AM3148" s="17">
        <f>MONTH(EMPENHO[[#This Row],[data_empenho]])</f>
        <v>4</v>
      </c>
    </row>
    <row r="3149" spans="1:39" x14ac:dyDescent="0.25">
      <c r="A3149">
        <v>8</v>
      </c>
      <c r="B3149">
        <v>801</v>
      </c>
      <c r="C3149">
        <v>10</v>
      </c>
      <c r="D3149">
        <v>305</v>
      </c>
      <c r="E3149">
        <v>7</v>
      </c>
      <c r="F3149">
        <v>0</v>
      </c>
      <c r="G3149">
        <v>2104</v>
      </c>
      <c r="H3149" s="17" t="s">
        <v>1721</v>
      </c>
      <c r="I3149">
        <v>40</v>
      </c>
      <c r="J3149">
        <v>0</v>
      </c>
      <c r="K3149" s="17" t="s">
        <v>7091</v>
      </c>
      <c r="L3149" s="1">
        <v>44679</v>
      </c>
      <c r="M3149">
        <v>407.64</v>
      </c>
      <c r="N3149" s="17" t="s">
        <v>437</v>
      </c>
      <c r="O3149">
        <v>155</v>
      </c>
      <c r="P3149" s="17" t="s">
        <v>438</v>
      </c>
      <c r="Q3149">
        <v>0</v>
      </c>
      <c r="R3149" s="17" t="s">
        <v>439</v>
      </c>
      <c r="S3149" s="17" t="s">
        <v>440</v>
      </c>
      <c r="T3149" s="17" t="s">
        <v>438</v>
      </c>
      <c r="U3149">
        <v>0</v>
      </c>
      <c r="V3149">
        <v>0</v>
      </c>
      <c r="W3149" s="17" t="s">
        <v>7092</v>
      </c>
      <c r="X3149" s="17" t="s">
        <v>442</v>
      </c>
      <c r="Y3149">
        <v>0</v>
      </c>
      <c r="Z3149" s="17" t="s">
        <v>443</v>
      </c>
      <c r="AA3149" s="17" t="s">
        <v>443</v>
      </c>
      <c r="AB3149" s="17" t="s">
        <v>444</v>
      </c>
      <c r="AC3149">
        <v>0</v>
      </c>
      <c r="AD3149">
        <v>0</v>
      </c>
      <c r="AE3149">
        <v>0</v>
      </c>
      <c r="AF3149">
        <v>2022</v>
      </c>
      <c r="AG3149" s="1">
        <v>44562</v>
      </c>
      <c r="AH3149" s="1">
        <v>44773</v>
      </c>
      <c r="AI3149" s="1">
        <v>44785</v>
      </c>
      <c r="AJ3149" s="17" t="s">
        <v>34</v>
      </c>
      <c r="AK3149" s="17" t="s">
        <v>35</v>
      </c>
      <c r="AL3149" s="17" t="s">
        <v>10388</v>
      </c>
      <c r="AM3149" s="17">
        <f>MONTH(EMPENHO[[#This Row],[data_empenho]])</f>
        <v>4</v>
      </c>
    </row>
    <row r="3150" spans="1:39" x14ac:dyDescent="0.25">
      <c r="A3150">
        <v>8</v>
      </c>
      <c r="B3150">
        <v>801</v>
      </c>
      <c r="C3150">
        <v>10</v>
      </c>
      <c r="D3150">
        <v>302</v>
      </c>
      <c r="E3150">
        <v>8</v>
      </c>
      <c r="F3150">
        <v>0</v>
      </c>
      <c r="G3150">
        <v>2096</v>
      </c>
      <c r="H3150" s="17" t="s">
        <v>1721</v>
      </c>
      <c r="I3150">
        <v>40</v>
      </c>
      <c r="J3150">
        <v>0</v>
      </c>
      <c r="K3150" s="17" t="s">
        <v>7093</v>
      </c>
      <c r="L3150" s="1">
        <v>44679</v>
      </c>
      <c r="M3150">
        <v>544.16</v>
      </c>
      <c r="N3150" s="17" t="s">
        <v>437</v>
      </c>
      <c r="O3150">
        <v>155</v>
      </c>
      <c r="P3150" s="17" t="s">
        <v>438</v>
      </c>
      <c r="Q3150">
        <v>0</v>
      </c>
      <c r="R3150" s="17" t="s">
        <v>439</v>
      </c>
      <c r="S3150" s="17" t="s">
        <v>440</v>
      </c>
      <c r="T3150" s="17" t="s">
        <v>438</v>
      </c>
      <c r="U3150">
        <v>0</v>
      </c>
      <c r="V3150">
        <v>0</v>
      </c>
      <c r="W3150" s="17" t="s">
        <v>7094</v>
      </c>
      <c r="X3150" s="17" t="s">
        <v>442</v>
      </c>
      <c r="Y3150">
        <v>0</v>
      </c>
      <c r="Z3150" s="17" t="s">
        <v>443</v>
      </c>
      <c r="AA3150" s="17" t="s">
        <v>443</v>
      </c>
      <c r="AB3150" s="17" t="s">
        <v>444</v>
      </c>
      <c r="AC3150">
        <v>0</v>
      </c>
      <c r="AD3150">
        <v>0</v>
      </c>
      <c r="AE3150">
        <v>0</v>
      </c>
      <c r="AF3150">
        <v>2022</v>
      </c>
      <c r="AG3150" s="1">
        <v>44562</v>
      </c>
      <c r="AH3150" s="1">
        <v>44773</v>
      </c>
      <c r="AI3150" s="1">
        <v>44785</v>
      </c>
      <c r="AJ3150" s="17" t="s">
        <v>34</v>
      </c>
      <c r="AK3150" s="17" t="s">
        <v>35</v>
      </c>
      <c r="AL3150" s="17" t="s">
        <v>10388</v>
      </c>
      <c r="AM3150" s="17">
        <f>MONTH(EMPENHO[[#This Row],[data_empenho]])</f>
        <v>4</v>
      </c>
    </row>
    <row r="3151" spans="1:39" x14ac:dyDescent="0.25">
      <c r="A3151">
        <v>8</v>
      </c>
      <c r="B3151">
        <v>801</v>
      </c>
      <c r="C3151">
        <v>10</v>
      </c>
      <c r="D3151">
        <v>301</v>
      </c>
      <c r="E3151">
        <v>6</v>
      </c>
      <c r="F3151">
        <v>0</v>
      </c>
      <c r="G3151">
        <v>2092</v>
      </c>
      <c r="H3151" s="17" t="s">
        <v>1721</v>
      </c>
      <c r="I3151">
        <v>40</v>
      </c>
      <c r="J3151">
        <v>0</v>
      </c>
      <c r="K3151" s="17" t="s">
        <v>7095</v>
      </c>
      <c r="L3151" s="1">
        <v>44679</v>
      </c>
      <c r="M3151">
        <v>1016.85</v>
      </c>
      <c r="N3151" s="17" t="s">
        <v>437</v>
      </c>
      <c r="O3151">
        <v>155</v>
      </c>
      <c r="P3151" s="17" t="s">
        <v>438</v>
      </c>
      <c r="Q3151">
        <v>0</v>
      </c>
      <c r="R3151" s="17" t="s">
        <v>439</v>
      </c>
      <c r="S3151" s="17" t="s">
        <v>440</v>
      </c>
      <c r="T3151" s="17" t="s">
        <v>438</v>
      </c>
      <c r="U3151">
        <v>0</v>
      </c>
      <c r="V3151">
        <v>0</v>
      </c>
      <c r="W3151" s="17" t="s">
        <v>7096</v>
      </c>
      <c r="X3151" s="17" t="s">
        <v>442</v>
      </c>
      <c r="Y3151">
        <v>0</v>
      </c>
      <c r="Z3151" s="17" t="s">
        <v>443</v>
      </c>
      <c r="AA3151" s="17" t="s">
        <v>443</v>
      </c>
      <c r="AB3151" s="17" t="s">
        <v>444</v>
      </c>
      <c r="AC3151">
        <v>0</v>
      </c>
      <c r="AD3151">
        <v>0</v>
      </c>
      <c r="AE3151">
        <v>0</v>
      </c>
      <c r="AF3151">
        <v>2022</v>
      </c>
      <c r="AG3151" s="1">
        <v>44562</v>
      </c>
      <c r="AH3151" s="1">
        <v>44773</v>
      </c>
      <c r="AI3151" s="1">
        <v>44785</v>
      </c>
      <c r="AJ3151" s="17" t="s">
        <v>34</v>
      </c>
      <c r="AK3151" s="17" t="s">
        <v>35</v>
      </c>
      <c r="AL3151" s="17" t="s">
        <v>10388</v>
      </c>
      <c r="AM3151" s="17">
        <f>MONTH(EMPENHO[[#This Row],[data_empenho]])</f>
        <v>4</v>
      </c>
    </row>
    <row r="3152" spans="1:39" x14ac:dyDescent="0.25">
      <c r="A3152">
        <v>8</v>
      </c>
      <c r="B3152">
        <v>801</v>
      </c>
      <c r="C3152">
        <v>10</v>
      </c>
      <c r="D3152">
        <v>122</v>
      </c>
      <c r="E3152">
        <v>5</v>
      </c>
      <c r="F3152">
        <v>0</v>
      </c>
      <c r="G3152">
        <v>2084</v>
      </c>
      <c r="H3152" s="17" t="s">
        <v>1721</v>
      </c>
      <c r="I3152">
        <v>40</v>
      </c>
      <c r="J3152">
        <v>0</v>
      </c>
      <c r="K3152" s="17" t="s">
        <v>7097</v>
      </c>
      <c r="L3152" s="1">
        <v>44679</v>
      </c>
      <c r="M3152">
        <v>2987.4</v>
      </c>
      <c r="N3152" s="17" t="s">
        <v>437</v>
      </c>
      <c r="O3152">
        <v>155</v>
      </c>
      <c r="P3152" s="17" t="s">
        <v>438</v>
      </c>
      <c r="Q3152">
        <v>0</v>
      </c>
      <c r="R3152" s="17" t="s">
        <v>439</v>
      </c>
      <c r="S3152" s="17" t="s">
        <v>440</v>
      </c>
      <c r="T3152" s="17" t="s">
        <v>438</v>
      </c>
      <c r="U3152">
        <v>0</v>
      </c>
      <c r="V3152">
        <v>0</v>
      </c>
      <c r="W3152" s="17" t="s">
        <v>7098</v>
      </c>
      <c r="X3152" s="17" t="s">
        <v>442</v>
      </c>
      <c r="Y3152">
        <v>0</v>
      </c>
      <c r="Z3152" s="17" t="s">
        <v>443</v>
      </c>
      <c r="AA3152" s="17" t="s">
        <v>443</v>
      </c>
      <c r="AB3152" s="17" t="s">
        <v>444</v>
      </c>
      <c r="AC3152">
        <v>0</v>
      </c>
      <c r="AD3152">
        <v>0</v>
      </c>
      <c r="AE3152">
        <v>0</v>
      </c>
      <c r="AF3152">
        <v>2022</v>
      </c>
      <c r="AG3152" s="1">
        <v>44562</v>
      </c>
      <c r="AH3152" s="1">
        <v>44773</v>
      </c>
      <c r="AI3152" s="1">
        <v>44785</v>
      </c>
      <c r="AJ3152" s="17" t="s">
        <v>34</v>
      </c>
      <c r="AK3152" s="17" t="s">
        <v>35</v>
      </c>
      <c r="AL3152" s="17" t="s">
        <v>10388</v>
      </c>
      <c r="AM3152" s="17">
        <f>MONTH(EMPENHO[[#This Row],[data_empenho]])</f>
        <v>4</v>
      </c>
    </row>
    <row r="3153" spans="1:39" x14ac:dyDescent="0.25">
      <c r="A3153">
        <v>2</v>
      </c>
      <c r="B3153">
        <v>203</v>
      </c>
      <c r="C3153">
        <v>4</v>
      </c>
      <c r="D3153">
        <v>124</v>
      </c>
      <c r="E3153">
        <v>1</v>
      </c>
      <c r="F3153">
        <v>0</v>
      </c>
      <c r="G3153">
        <v>2082</v>
      </c>
      <c r="H3153" s="17" t="s">
        <v>2478</v>
      </c>
      <c r="I3153">
        <v>1</v>
      </c>
      <c r="J3153">
        <v>0</v>
      </c>
      <c r="K3153" s="17" t="s">
        <v>7099</v>
      </c>
      <c r="L3153" s="1">
        <v>44679</v>
      </c>
      <c r="M3153">
        <v>955.4</v>
      </c>
      <c r="N3153" s="17" t="s">
        <v>437</v>
      </c>
      <c r="O3153">
        <v>6</v>
      </c>
      <c r="P3153" s="17" t="s">
        <v>438</v>
      </c>
      <c r="Q3153">
        <v>0</v>
      </c>
      <c r="R3153" s="17" t="s">
        <v>439</v>
      </c>
      <c r="S3153" s="17" t="s">
        <v>440</v>
      </c>
      <c r="T3153" s="17" t="s">
        <v>438</v>
      </c>
      <c r="U3153">
        <v>0</v>
      </c>
      <c r="V3153">
        <v>0</v>
      </c>
      <c r="W3153" s="17" t="s">
        <v>7100</v>
      </c>
      <c r="X3153" s="17" t="s">
        <v>442</v>
      </c>
      <c r="Y3153">
        <v>0</v>
      </c>
      <c r="Z3153" s="17" t="s">
        <v>443</v>
      </c>
      <c r="AA3153" s="17" t="s">
        <v>443</v>
      </c>
      <c r="AB3153" s="17" t="s">
        <v>444</v>
      </c>
      <c r="AC3153">
        <v>0</v>
      </c>
      <c r="AD3153">
        <v>0</v>
      </c>
      <c r="AE3153">
        <v>0</v>
      </c>
      <c r="AF3153">
        <v>2022</v>
      </c>
      <c r="AG3153" s="1">
        <v>44562</v>
      </c>
      <c r="AH3153" s="1">
        <v>44773</v>
      </c>
      <c r="AI3153" s="1">
        <v>44785</v>
      </c>
      <c r="AJ3153" s="17" t="s">
        <v>34</v>
      </c>
      <c r="AK3153" s="17" t="s">
        <v>35</v>
      </c>
      <c r="AL3153" s="17" t="s">
        <v>10388</v>
      </c>
      <c r="AM3153" s="17">
        <f>MONTH(EMPENHO[[#This Row],[data_empenho]])</f>
        <v>4</v>
      </c>
    </row>
    <row r="3154" spans="1:39" x14ac:dyDescent="0.25">
      <c r="A3154">
        <v>2</v>
      </c>
      <c r="B3154">
        <v>201</v>
      </c>
      <c r="C3154">
        <v>4</v>
      </c>
      <c r="D3154">
        <v>122</v>
      </c>
      <c r="E3154">
        <v>1</v>
      </c>
      <c r="F3154">
        <v>0</v>
      </c>
      <c r="G3154">
        <v>2078</v>
      </c>
      <c r="H3154" s="17" t="s">
        <v>2478</v>
      </c>
      <c r="I3154">
        <v>1</v>
      </c>
      <c r="J3154">
        <v>0</v>
      </c>
      <c r="K3154" s="17" t="s">
        <v>7101</v>
      </c>
      <c r="L3154" s="1">
        <v>44679</v>
      </c>
      <c r="M3154">
        <v>254.57</v>
      </c>
      <c r="N3154" s="17" t="s">
        <v>437</v>
      </c>
      <c r="O3154">
        <v>6</v>
      </c>
      <c r="P3154" s="17" t="s">
        <v>438</v>
      </c>
      <c r="Q3154">
        <v>0</v>
      </c>
      <c r="R3154" s="17" t="s">
        <v>439</v>
      </c>
      <c r="S3154" s="17" t="s">
        <v>440</v>
      </c>
      <c r="T3154" s="17" t="s">
        <v>438</v>
      </c>
      <c r="U3154">
        <v>0</v>
      </c>
      <c r="V3154">
        <v>0</v>
      </c>
      <c r="W3154" s="17" t="s">
        <v>7102</v>
      </c>
      <c r="X3154" s="17" t="s">
        <v>442</v>
      </c>
      <c r="Y3154">
        <v>0</v>
      </c>
      <c r="Z3154" s="17" t="s">
        <v>443</v>
      </c>
      <c r="AA3154" s="17" t="s">
        <v>443</v>
      </c>
      <c r="AB3154" s="17" t="s">
        <v>444</v>
      </c>
      <c r="AC3154">
        <v>0</v>
      </c>
      <c r="AD3154">
        <v>0</v>
      </c>
      <c r="AE3154">
        <v>0</v>
      </c>
      <c r="AF3154">
        <v>2022</v>
      </c>
      <c r="AG3154" s="1">
        <v>44562</v>
      </c>
      <c r="AH3154" s="1">
        <v>44773</v>
      </c>
      <c r="AI3154" s="1">
        <v>44785</v>
      </c>
      <c r="AJ3154" s="17" t="s">
        <v>34</v>
      </c>
      <c r="AK3154" s="17" t="s">
        <v>35</v>
      </c>
      <c r="AL3154" s="17" t="s">
        <v>10388</v>
      </c>
      <c r="AM3154" s="17">
        <f>MONTH(EMPENHO[[#This Row],[data_empenho]])</f>
        <v>4</v>
      </c>
    </row>
    <row r="3155" spans="1:39" x14ac:dyDescent="0.25">
      <c r="A3155">
        <v>3</v>
      </c>
      <c r="B3155">
        <v>301</v>
      </c>
      <c r="C3155">
        <v>4</v>
      </c>
      <c r="D3155">
        <v>122</v>
      </c>
      <c r="E3155">
        <v>1</v>
      </c>
      <c r="F3155">
        <v>0</v>
      </c>
      <c r="G3155">
        <v>2067</v>
      </c>
      <c r="H3155" s="17" t="s">
        <v>2478</v>
      </c>
      <c r="I3155">
        <v>1</v>
      </c>
      <c r="J3155">
        <v>0</v>
      </c>
      <c r="K3155" s="17" t="s">
        <v>7103</v>
      </c>
      <c r="L3155" s="1">
        <v>44679</v>
      </c>
      <c r="M3155">
        <v>706.51</v>
      </c>
      <c r="N3155" s="17" t="s">
        <v>437</v>
      </c>
      <c r="O3155">
        <v>6</v>
      </c>
      <c r="P3155" s="17" t="s">
        <v>438</v>
      </c>
      <c r="Q3155">
        <v>0</v>
      </c>
      <c r="R3155" s="17" t="s">
        <v>439</v>
      </c>
      <c r="S3155" s="17" t="s">
        <v>440</v>
      </c>
      <c r="T3155" s="17" t="s">
        <v>438</v>
      </c>
      <c r="U3155">
        <v>0</v>
      </c>
      <c r="V3155">
        <v>0</v>
      </c>
      <c r="W3155" s="17" t="s">
        <v>7104</v>
      </c>
      <c r="X3155" s="17" t="s">
        <v>442</v>
      </c>
      <c r="Y3155">
        <v>0</v>
      </c>
      <c r="Z3155" s="17" t="s">
        <v>443</v>
      </c>
      <c r="AA3155" s="17" t="s">
        <v>443</v>
      </c>
      <c r="AB3155" s="17" t="s">
        <v>444</v>
      </c>
      <c r="AC3155">
        <v>0</v>
      </c>
      <c r="AD3155">
        <v>0</v>
      </c>
      <c r="AE3155">
        <v>0</v>
      </c>
      <c r="AF3155">
        <v>2022</v>
      </c>
      <c r="AG3155" s="1">
        <v>44562</v>
      </c>
      <c r="AH3155" s="1">
        <v>44773</v>
      </c>
      <c r="AI3155" s="1">
        <v>44785</v>
      </c>
      <c r="AJ3155" s="17" t="s">
        <v>34</v>
      </c>
      <c r="AK3155" s="17" t="s">
        <v>35</v>
      </c>
      <c r="AL3155" s="17" t="s">
        <v>10388</v>
      </c>
      <c r="AM3155" s="17">
        <f>MONTH(EMPENHO[[#This Row],[data_empenho]])</f>
        <v>4</v>
      </c>
    </row>
    <row r="3156" spans="1:39" x14ac:dyDescent="0.25">
      <c r="A3156">
        <v>3</v>
      </c>
      <c r="B3156">
        <v>301</v>
      </c>
      <c r="C3156">
        <v>4</v>
      </c>
      <c r="D3156">
        <v>122</v>
      </c>
      <c r="E3156">
        <v>1</v>
      </c>
      <c r="F3156">
        <v>0</v>
      </c>
      <c r="G3156">
        <v>2068</v>
      </c>
      <c r="H3156" s="17" t="s">
        <v>2478</v>
      </c>
      <c r="I3156">
        <v>1</v>
      </c>
      <c r="J3156">
        <v>0</v>
      </c>
      <c r="K3156" s="17" t="s">
        <v>7105</v>
      </c>
      <c r="L3156" s="1">
        <v>44679</v>
      </c>
      <c r="M3156">
        <v>2604.5100000000002</v>
      </c>
      <c r="N3156" s="17" t="s">
        <v>437</v>
      </c>
      <c r="O3156">
        <v>6</v>
      </c>
      <c r="P3156" s="17" t="s">
        <v>438</v>
      </c>
      <c r="Q3156">
        <v>0</v>
      </c>
      <c r="R3156" s="17" t="s">
        <v>439</v>
      </c>
      <c r="S3156" s="17" t="s">
        <v>440</v>
      </c>
      <c r="T3156" s="17" t="s">
        <v>438</v>
      </c>
      <c r="U3156">
        <v>0</v>
      </c>
      <c r="V3156">
        <v>0</v>
      </c>
      <c r="W3156" s="17" t="s">
        <v>7106</v>
      </c>
      <c r="X3156" s="17" t="s">
        <v>442</v>
      </c>
      <c r="Y3156">
        <v>0</v>
      </c>
      <c r="Z3156" s="17" t="s">
        <v>443</v>
      </c>
      <c r="AA3156" s="17" t="s">
        <v>443</v>
      </c>
      <c r="AB3156" s="17" t="s">
        <v>444</v>
      </c>
      <c r="AC3156">
        <v>0</v>
      </c>
      <c r="AD3156">
        <v>0</v>
      </c>
      <c r="AE3156">
        <v>0</v>
      </c>
      <c r="AF3156">
        <v>2022</v>
      </c>
      <c r="AG3156" s="1">
        <v>44562</v>
      </c>
      <c r="AH3156" s="1">
        <v>44773</v>
      </c>
      <c r="AI3156" s="1">
        <v>44785</v>
      </c>
      <c r="AJ3156" s="17" t="s">
        <v>34</v>
      </c>
      <c r="AK3156" s="17" t="s">
        <v>35</v>
      </c>
      <c r="AL3156" s="17" t="s">
        <v>10388</v>
      </c>
      <c r="AM3156" s="17">
        <f>MONTH(EMPENHO[[#This Row],[data_empenho]])</f>
        <v>4</v>
      </c>
    </row>
    <row r="3157" spans="1:39" x14ac:dyDescent="0.25">
      <c r="A3157">
        <v>3</v>
      </c>
      <c r="B3157">
        <v>301</v>
      </c>
      <c r="C3157">
        <v>4</v>
      </c>
      <c r="D3157">
        <v>122</v>
      </c>
      <c r="E3157">
        <v>1</v>
      </c>
      <c r="F3157">
        <v>0</v>
      </c>
      <c r="G3157">
        <v>2068</v>
      </c>
      <c r="H3157" s="17" t="s">
        <v>2478</v>
      </c>
      <c r="I3157">
        <v>1</v>
      </c>
      <c r="J3157">
        <v>0</v>
      </c>
      <c r="K3157" s="17" t="s">
        <v>7107</v>
      </c>
      <c r="L3157" s="1">
        <v>44679</v>
      </c>
      <c r="M3157">
        <v>332.74</v>
      </c>
      <c r="N3157" s="17" t="s">
        <v>437</v>
      </c>
      <c r="O3157">
        <v>6</v>
      </c>
      <c r="P3157" s="17" t="s">
        <v>438</v>
      </c>
      <c r="Q3157">
        <v>0</v>
      </c>
      <c r="R3157" s="17" t="s">
        <v>439</v>
      </c>
      <c r="S3157" s="17" t="s">
        <v>440</v>
      </c>
      <c r="T3157" s="17" t="s">
        <v>438</v>
      </c>
      <c r="U3157">
        <v>0</v>
      </c>
      <c r="V3157">
        <v>0</v>
      </c>
      <c r="W3157" s="17" t="s">
        <v>7108</v>
      </c>
      <c r="X3157" s="17" t="s">
        <v>442</v>
      </c>
      <c r="Y3157">
        <v>0</v>
      </c>
      <c r="Z3157" s="17" t="s">
        <v>443</v>
      </c>
      <c r="AA3157" s="17" t="s">
        <v>443</v>
      </c>
      <c r="AB3157" s="17" t="s">
        <v>444</v>
      </c>
      <c r="AC3157">
        <v>0</v>
      </c>
      <c r="AD3157">
        <v>0</v>
      </c>
      <c r="AE3157">
        <v>0</v>
      </c>
      <c r="AF3157">
        <v>2022</v>
      </c>
      <c r="AG3157" s="1">
        <v>44562</v>
      </c>
      <c r="AH3157" s="1">
        <v>44773</v>
      </c>
      <c r="AI3157" s="1">
        <v>44785</v>
      </c>
      <c r="AJ3157" s="17" t="s">
        <v>34</v>
      </c>
      <c r="AK3157" s="17" t="s">
        <v>35</v>
      </c>
      <c r="AL3157" s="17" t="s">
        <v>10388</v>
      </c>
      <c r="AM3157" s="17">
        <f>MONTH(EMPENHO[[#This Row],[data_empenho]])</f>
        <v>4</v>
      </c>
    </row>
    <row r="3158" spans="1:39" x14ac:dyDescent="0.25">
      <c r="A3158">
        <v>3</v>
      </c>
      <c r="B3158">
        <v>301</v>
      </c>
      <c r="C3158">
        <v>4</v>
      </c>
      <c r="D3158">
        <v>122</v>
      </c>
      <c r="E3158">
        <v>1</v>
      </c>
      <c r="F3158">
        <v>0</v>
      </c>
      <c r="G3158">
        <v>2068</v>
      </c>
      <c r="H3158" s="17" t="s">
        <v>2478</v>
      </c>
      <c r="I3158">
        <v>1</v>
      </c>
      <c r="J3158">
        <v>0</v>
      </c>
      <c r="K3158" s="17" t="s">
        <v>7109</v>
      </c>
      <c r="L3158" s="1">
        <v>44679</v>
      </c>
      <c r="M3158">
        <v>499.11</v>
      </c>
      <c r="N3158" s="17" t="s">
        <v>437</v>
      </c>
      <c r="O3158">
        <v>6</v>
      </c>
      <c r="P3158" s="17" t="s">
        <v>438</v>
      </c>
      <c r="Q3158">
        <v>0</v>
      </c>
      <c r="R3158" s="17" t="s">
        <v>439</v>
      </c>
      <c r="S3158" s="17" t="s">
        <v>440</v>
      </c>
      <c r="T3158" s="17" t="s">
        <v>438</v>
      </c>
      <c r="U3158">
        <v>0</v>
      </c>
      <c r="V3158">
        <v>0</v>
      </c>
      <c r="W3158" s="17" t="s">
        <v>7110</v>
      </c>
      <c r="X3158" s="17" t="s">
        <v>442</v>
      </c>
      <c r="Y3158">
        <v>0</v>
      </c>
      <c r="Z3158" s="17" t="s">
        <v>443</v>
      </c>
      <c r="AA3158" s="17" t="s">
        <v>443</v>
      </c>
      <c r="AB3158" s="17" t="s">
        <v>444</v>
      </c>
      <c r="AC3158">
        <v>0</v>
      </c>
      <c r="AD3158">
        <v>0</v>
      </c>
      <c r="AE3158">
        <v>0</v>
      </c>
      <c r="AF3158">
        <v>2022</v>
      </c>
      <c r="AG3158" s="1">
        <v>44562</v>
      </c>
      <c r="AH3158" s="1">
        <v>44773</v>
      </c>
      <c r="AI3158" s="1">
        <v>44785</v>
      </c>
      <c r="AJ3158" s="17" t="s">
        <v>34</v>
      </c>
      <c r="AK3158" s="17" t="s">
        <v>35</v>
      </c>
      <c r="AL3158" s="17" t="s">
        <v>10388</v>
      </c>
      <c r="AM3158" s="17">
        <f>MONTH(EMPENHO[[#This Row],[data_empenho]])</f>
        <v>4</v>
      </c>
    </row>
    <row r="3159" spans="1:39" x14ac:dyDescent="0.25">
      <c r="A3159">
        <v>4</v>
      </c>
      <c r="B3159">
        <v>401</v>
      </c>
      <c r="C3159">
        <v>4</v>
      </c>
      <c r="D3159">
        <v>123</v>
      </c>
      <c r="E3159">
        <v>1</v>
      </c>
      <c r="F3159">
        <v>0</v>
      </c>
      <c r="G3159">
        <v>2075</v>
      </c>
      <c r="H3159" s="17" t="s">
        <v>2478</v>
      </c>
      <c r="I3159">
        <v>1</v>
      </c>
      <c r="J3159">
        <v>0</v>
      </c>
      <c r="K3159" s="17" t="s">
        <v>7111</v>
      </c>
      <c r="L3159" s="1">
        <v>44679</v>
      </c>
      <c r="M3159">
        <v>3921.98</v>
      </c>
      <c r="N3159" s="17" t="s">
        <v>437</v>
      </c>
      <c r="O3159">
        <v>6</v>
      </c>
      <c r="P3159" s="17" t="s">
        <v>438</v>
      </c>
      <c r="Q3159">
        <v>0</v>
      </c>
      <c r="R3159" s="17" t="s">
        <v>439</v>
      </c>
      <c r="S3159" s="17" t="s">
        <v>440</v>
      </c>
      <c r="T3159" s="17" t="s">
        <v>438</v>
      </c>
      <c r="U3159">
        <v>0</v>
      </c>
      <c r="V3159">
        <v>0</v>
      </c>
      <c r="W3159" s="17" t="s">
        <v>7112</v>
      </c>
      <c r="X3159" s="17" t="s">
        <v>442</v>
      </c>
      <c r="Y3159">
        <v>0</v>
      </c>
      <c r="Z3159" s="17" t="s">
        <v>443</v>
      </c>
      <c r="AA3159" s="17" t="s">
        <v>443</v>
      </c>
      <c r="AB3159" s="17" t="s">
        <v>444</v>
      </c>
      <c r="AC3159">
        <v>0</v>
      </c>
      <c r="AD3159">
        <v>0</v>
      </c>
      <c r="AE3159">
        <v>0</v>
      </c>
      <c r="AF3159">
        <v>2022</v>
      </c>
      <c r="AG3159" s="1">
        <v>44562</v>
      </c>
      <c r="AH3159" s="1">
        <v>44773</v>
      </c>
      <c r="AI3159" s="1">
        <v>44785</v>
      </c>
      <c r="AJ3159" s="17" t="s">
        <v>34</v>
      </c>
      <c r="AK3159" s="17" t="s">
        <v>35</v>
      </c>
      <c r="AL3159" s="17" t="s">
        <v>10388</v>
      </c>
      <c r="AM3159" s="17">
        <f>MONTH(EMPENHO[[#This Row],[data_empenho]])</f>
        <v>4</v>
      </c>
    </row>
    <row r="3160" spans="1:39" x14ac:dyDescent="0.25">
      <c r="A3160">
        <v>4</v>
      </c>
      <c r="B3160">
        <v>401</v>
      </c>
      <c r="C3160">
        <v>4</v>
      </c>
      <c r="D3160">
        <v>123</v>
      </c>
      <c r="E3160">
        <v>1</v>
      </c>
      <c r="F3160">
        <v>0</v>
      </c>
      <c r="G3160">
        <v>2075</v>
      </c>
      <c r="H3160" s="17" t="s">
        <v>2478</v>
      </c>
      <c r="I3160">
        <v>1</v>
      </c>
      <c r="J3160">
        <v>0</v>
      </c>
      <c r="K3160" s="17" t="s">
        <v>7113</v>
      </c>
      <c r="L3160" s="1">
        <v>44679</v>
      </c>
      <c r="M3160">
        <v>537.92999999999995</v>
      </c>
      <c r="N3160" s="17" t="s">
        <v>437</v>
      </c>
      <c r="O3160">
        <v>6</v>
      </c>
      <c r="P3160" s="17" t="s">
        <v>438</v>
      </c>
      <c r="Q3160">
        <v>0</v>
      </c>
      <c r="R3160" s="17" t="s">
        <v>439</v>
      </c>
      <c r="S3160" s="17" t="s">
        <v>440</v>
      </c>
      <c r="T3160" s="17" t="s">
        <v>438</v>
      </c>
      <c r="U3160">
        <v>0</v>
      </c>
      <c r="V3160">
        <v>0</v>
      </c>
      <c r="W3160" s="17" t="s">
        <v>7114</v>
      </c>
      <c r="X3160" s="17" t="s">
        <v>442</v>
      </c>
      <c r="Y3160">
        <v>0</v>
      </c>
      <c r="Z3160" s="17" t="s">
        <v>443</v>
      </c>
      <c r="AA3160" s="17" t="s">
        <v>443</v>
      </c>
      <c r="AB3160" s="17" t="s">
        <v>444</v>
      </c>
      <c r="AC3160">
        <v>0</v>
      </c>
      <c r="AD3160">
        <v>0</v>
      </c>
      <c r="AE3160">
        <v>0</v>
      </c>
      <c r="AF3160">
        <v>2022</v>
      </c>
      <c r="AG3160" s="1">
        <v>44562</v>
      </c>
      <c r="AH3160" s="1">
        <v>44773</v>
      </c>
      <c r="AI3160" s="1">
        <v>44785</v>
      </c>
      <c r="AJ3160" s="17" t="s">
        <v>34</v>
      </c>
      <c r="AK3160" s="17" t="s">
        <v>35</v>
      </c>
      <c r="AL3160" s="17" t="s">
        <v>10388</v>
      </c>
      <c r="AM3160" s="17">
        <f>MONTH(EMPENHO[[#This Row],[data_empenho]])</f>
        <v>4</v>
      </c>
    </row>
    <row r="3161" spans="1:39" x14ac:dyDescent="0.25">
      <c r="A3161">
        <v>4</v>
      </c>
      <c r="B3161">
        <v>401</v>
      </c>
      <c r="C3161">
        <v>4</v>
      </c>
      <c r="D3161">
        <v>123</v>
      </c>
      <c r="E3161">
        <v>1</v>
      </c>
      <c r="F3161">
        <v>0</v>
      </c>
      <c r="G3161">
        <v>2075</v>
      </c>
      <c r="H3161" s="17" t="s">
        <v>2478</v>
      </c>
      <c r="I3161">
        <v>1</v>
      </c>
      <c r="J3161">
        <v>0</v>
      </c>
      <c r="K3161" s="17" t="s">
        <v>7115</v>
      </c>
      <c r="L3161" s="1">
        <v>44679</v>
      </c>
      <c r="M3161">
        <v>537.92999999999995</v>
      </c>
      <c r="N3161" s="17" t="s">
        <v>437</v>
      </c>
      <c r="O3161">
        <v>6</v>
      </c>
      <c r="P3161" s="17" t="s">
        <v>438</v>
      </c>
      <c r="Q3161">
        <v>0</v>
      </c>
      <c r="R3161" s="17" t="s">
        <v>439</v>
      </c>
      <c r="S3161" s="17" t="s">
        <v>440</v>
      </c>
      <c r="T3161" s="17" t="s">
        <v>438</v>
      </c>
      <c r="U3161">
        <v>0</v>
      </c>
      <c r="V3161">
        <v>0</v>
      </c>
      <c r="W3161" s="17" t="s">
        <v>7116</v>
      </c>
      <c r="X3161" s="17" t="s">
        <v>442</v>
      </c>
      <c r="Y3161">
        <v>0</v>
      </c>
      <c r="Z3161" s="17" t="s">
        <v>443</v>
      </c>
      <c r="AA3161" s="17" t="s">
        <v>443</v>
      </c>
      <c r="AB3161" s="17" t="s">
        <v>444</v>
      </c>
      <c r="AC3161">
        <v>0</v>
      </c>
      <c r="AD3161">
        <v>0</v>
      </c>
      <c r="AE3161">
        <v>0</v>
      </c>
      <c r="AF3161">
        <v>2022</v>
      </c>
      <c r="AG3161" s="1">
        <v>44562</v>
      </c>
      <c r="AH3161" s="1">
        <v>44773</v>
      </c>
      <c r="AI3161" s="1">
        <v>44785</v>
      </c>
      <c r="AJ3161" s="17" t="s">
        <v>34</v>
      </c>
      <c r="AK3161" s="17" t="s">
        <v>35</v>
      </c>
      <c r="AL3161" s="17" t="s">
        <v>10388</v>
      </c>
      <c r="AM3161" s="17">
        <f>MONTH(EMPENHO[[#This Row],[data_empenho]])</f>
        <v>4</v>
      </c>
    </row>
    <row r="3162" spans="1:39" x14ac:dyDescent="0.25">
      <c r="A3162">
        <v>4</v>
      </c>
      <c r="B3162">
        <v>401</v>
      </c>
      <c r="C3162">
        <v>4</v>
      </c>
      <c r="D3162">
        <v>129</v>
      </c>
      <c r="E3162">
        <v>1</v>
      </c>
      <c r="F3162">
        <v>0</v>
      </c>
      <c r="G3162">
        <v>2077</v>
      </c>
      <c r="H3162" s="17" t="s">
        <v>2478</v>
      </c>
      <c r="I3162">
        <v>1</v>
      </c>
      <c r="J3162">
        <v>0</v>
      </c>
      <c r="K3162" s="17" t="s">
        <v>7117</v>
      </c>
      <c r="L3162" s="1">
        <v>44679</v>
      </c>
      <c r="M3162">
        <v>1616.6</v>
      </c>
      <c r="N3162" s="17" t="s">
        <v>437</v>
      </c>
      <c r="O3162">
        <v>6</v>
      </c>
      <c r="P3162" s="17" t="s">
        <v>438</v>
      </c>
      <c r="Q3162">
        <v>0</v>
      </c>
      <c r="R3162" s="17" t="s">
        <v>439</v>
      </c>
      <c r="S3162" s="17" t="s">
        <v>440</v>
      </c>
      <c r="T3162" s="17" t="s">
        <v>438</v>
      </c>
      <c r="U3162">
        <v>0</v>
      </c>
      <c r="V3162">
        <v>0</v>
      </c>
      <c r="W3162" s="17" t="s">
        <v>7118</v>
      </c>
      <c r="X3162" s="17" t="s">
        <v>442</v>
      </c>
      <c r="Y3162">
        <v>0</v>
      </c>
      <c r="Z3162" s="17" t="s">
        <v>443</v>
      </c>
      <c r="AA3162" s="17" t="s">
        <v>443</v>
      </c>
      <c r="AB3162" s="17" t="s">
        <v>444</v>
      </c>
      <c r="AC3162">
        <v>0</v>
      </c>
      <c r="AD3162">
        <v>0</v>
      </c>
      <c r="AE3162">
        <v>0</v>
      </c>
      <c r="AF3162">
        <v>2022</v>
      </c>
      <c r="AG3162" s="1">
        <v>44562</v>
      </c>
      <c r="AH3162" s="1">
        <v>44773</v>
      </c>
      <c r="AI3162" s="1">
        <v>44785</v>
      </c>
      <c r="AJ3162" s="17" t="s">
        <v>34</v>
      </c>
      <c r="AK3162" s="17" t="s">
        <v>35</v>
      </c>
      <c r="AL3162" s="17" t="s">
        <v>10388</v>
      </c>
      <c r="AM3162" s="17">
        <f>MONTH(EMPENHO[[#This Row],[data_empenho]])</f>
        <v>4</v>
      </c>
    </row>
    <row r="3163" spans="1:39" x14ac:dyDescent="0.25">
      <c r="A3163">
        <v>6</v>
      </c>
      <c r="B3163">
        <v>601</v>
      </c>
      <c r="C3163">
        <v>4</v>
      </c>
      <c r="D3163">
        <v>122</v>
      </c>
      <c r="E3163">
        <v>1</v>
      </c>
      <c r="F3163">
        <v>0</v>
      </c>
      <c r="G3163">
        <v>2072</v>
      </c>
      <c r="H3163" s="17" t="s">
        <v>2478</v>
      </c>
      <c r="I3163">
        <v>1</v>
      </c>
      <c r="J3163">
        <v>0</v>
      </c>
      <c r="K3163" s="17" t="s">
        <v>7119</v>
      </c>
      <c r="L3163" s="1">
        <v>44679</v>
      </c>
      <c r="M3163">
        <v>3923.12</v>
      </c>
      <c r="N3163" s="17" t="s">
        <v>437</v>
      </c>
      <c r="O3163">
        <v>6</v>
      </c>
      <c r="P3163" s="17" t="s">
        <v>438</v>
      </c>
      <c r="Q3163">
        <v>0</v>
      </c>
      <c r="R3163" s="17" t="s">
        <v>439</v>
      </c>
      <c r="S3163" s="17" t="s">
        <v>440</v>
      </c>
      <c r="T3163" s="17" t="s">
        <v>438</v>
      </c>
      <c r="U3163">
        <v>0</v>
      </c>
      <c r="V3163">
        <v>0</v>
      </c>
      <c r="W3163" s="17" t="s">
        <v>7120</v>
      </c>
      <c r="X3163" s="17" t="s">
        <v>442</v>
      </c>
      <c r="Y3163">
        <v>0</v>
      </c>
      <c r="Z3163" s="17" t="s">
        <v>443</v>
      </c>
      <c r="AA3163" s="17" t="s">
        <v>443</v>
      </c>
      <c r="AB3163" s="17" t="s">
        <v>444</v>
      </c>
      <c r="AC3163">
        <v>0</v>
      </c>
      <c r="AD3163">
        <v>0</v>
      </c>
      <c r="AE3163">
        <v>0</v>
      </c>
      <c r="AF3163">
        <v>2022</v>
      </c>
      <c r="AG3163" s="1">
        <v>44562</v>
      </c>
      <c r="AH3163" s="1">
        <v>44773</v>
      </c>
      <c r="AI3163" s="1">
        <v>44785</v>
      </c>
      <c r="AJ3163" s="17" t="s">
        <v>34</v>
      </c>
      <c r="AK3163" s="17" t="s">
        <v>35</v>
      </c>
      <c r="AL3163" s="17" t="s">
        <v>10388</v>
      </c>
      <c r="AM3163" s="17">
        <f>MONTH(EMPENHO[[#This Row],[data_empenho]])</f>
        <v>4</v>
      </c>
    </row>
    <row r="3164" spans="1:39" x14ac:dyDescent="0.25">
      <c r="A3164">
        <v>7</v>
      </c>
      <c r="B3164">
        <v>701</v>
      </c>
      <c r="C3164">
        <v>4</v>
      </c>
      <c r="D3164">
        <v>122</v>
      </c>
      <c r="E3164">
        <v>1</v>
      </c>
      <c r="F3164">
        <v>0</v>
      </c>
      <c r="G3164">
        <v>2001</v>
      </c>
      <c r="H3164" s="17" t="s">
        <v>2478</v>
      </c>
      <c r="I3164">
        <v>1</v>
      </c>
      <c r="J3164">
        <v>0</v>
      </c>
      <c r="K3164" s="17" t="s">
        <v>7121</v>
      </c>
      <c r="L3164" s="1">
        <v>44679</v>
      </c>
      <c r="M3164">
        <v>7775.4</v>
      </c>
      <c r="N3164" s="17" t="s">
        <v>437</v>
      </c>
      <c r="O3164">
        <v>6</v>
      </c>
      <c r="P3164" s="17" t="s">
        <v>438</v>
      </c>
      <c r="Q3164">
        <v>0</v>
      </c>
      <c r="R3164" s="17" t="s">
        <v>439</v>
      </c>
      <c r="S3164" s="17" t="s">
        <v>440</v>
      </c>
      <c r="T3164" s="17" t="s">
        <v>438</v>
      </c>
      <c r="U3164">
        <v>0</v>
      </c>
      <c r="V3164">
        <v>0</v>
      </c>
      <c r="W3164" s="17" t="s">
        <v>7122</v>
      </c>
      <c r="X3164" s="17" t="s">
        <v>442</v>
      </c>
      <c r="Y3164">
        <v>0</v>
      </c>
      <c r="Z3164" s="17" t="s">
        <v>443</v>
      </c>
      <c r="AA3164" s="17" t="s">
        <v>443</v>
      </c>
      <c r="AB3164" s="17" t="s">
        <v>444</v>
      </c>
      <c r="AC3164">
        <v>0</v>
      </c>
      <c r="AD3164">
        <v>0</v>
      </c>
      <c r="AE3164">
        <v>0</v>
      </c>
      <c r="AF3164">
        <v>2022</v>
      </c>
      <c r="AG3164" s="1">
        <v>44562</v>
      </c>
      <c r="AH3164" s="1">
        <v>44773</v>
      </c>
      <c r="AI3164" s="1">
        <v>44785</v>
      </c>
      <c r="AJ3164" s="17" t="s">
        <v>34</v>
      </c>
      <c r="AK3164" s="17" t="s">
        <v>35</v>
      </c>
      <c r="AL3164" s="17" t="s">
        <v>10388</v>
      </c>
      <c r="AM3164" s="17">
        <f>MONTH(EMPENHO[[#This Row],[data_empenho]])</f>
        <v>4</v>
      </c>
    </row>
    <row r="3165" spans="1:39" x14ac:dyDescent="0.25">
      <c r="A3165">
        <v>9</v>
      </c>
      <c r="B3165">
        <v>901</v>
      </c>
      <c r="C3165">
        <v>4</v>
      </c>
      <c r="D3165">
        <v>122</v>
      </c>
      <c r="E3165">
        <v>1</v>
      </c>
      <c r="F3165">
        <v>0</v>
      </c>
      <c r="G3165">
        <v>2010</v>
      </c>
      <c r="H3165" s="17" t="s">
        <v>2478</v>
      </c>
      <c r="I3165">
        <v>1</v>
      </c>
      <c r="J3165">
        <v>0</v>
      </c>
      <c r="K3165" s="17" t="s">
        <v>7123</v>
      </c>
      <c r="L3165" s="1">
        <v>44679</v>
      </c>
      <c r="M3165">
        <v>2108.89</v>
      </c>
      <c r="N3165" s="17" t="s">
        <v>437</v>
      </c>
      <c r="O3165">
        <v>6</v>
      </c>
      <c r="P3165" s="17" t="s">
        <v>438</v>
      </c>
      <c r="Q3165">
        <v>0</v>
      </c>
      <c r="R3165" s="17" t="s">
        <v>439</v>
      </c>
      <c r="S3165" s="17" t="s">
        <v>440</v>
      </c>
      <c r="T3165" s="17" t="s">
        <v>438</v>
      </c>
      <c r="U3165">
        <v>0</v>
      </c>
      <c r="V3165">
        <v>0</v>
      </c>
      <c r="W3165" s="17" t="s">
        <v>7124</v>
      </c>
      <c r="X3165" s="17" t="s">
        <v>442</v>
      </c>
      <c r="Y3165">
        <v>0</v>
      </c>
      <c r="Z3165" s="17" t="s">
        <v>443</v>
      </c>
      <c r="AA3165" s="17" t="s">
        <v>443</v>
      </c>
      <c r="AB3165" s="17" t="s">
        <v>444</v>
      </c>
      <c r="AC3165">
        <v>0</v>
      </c>
      <c r="AD3165">
        <v>0</v>
      </c>
      <c r="AE3165">
        <v>0</v>
      </c>
      <c r="AF3165">
        <v>2022</v>
      </c>
      <c r="AG3165" s="1">
        <v>44562</v>
      </c>
      <c r="AH3165" s="1">
        <v>44773</v>
      </c>
      <c r="AI3165" s="1">
        <v>44785</v>
      </c>
      <c r="AJ3165" s="17" t="s">
        <v>34</v>
      </c>
      <c r="AK3165" s="17" t="s">
        <v>35</v>
      </c>
      <c r="AL3165" s="17" t="s">
        <v>10388</v>
      </c>
      <c r="AM3165" s="17">
        <f>MONTH(EMPENHO[[#This Row],[data_empenho]])</f>
        <v>4</v>
      </c>
    </row>
    <row r="3166" spans="1:39" x14ac:dyDescent="0.25">
      <c r="A3166">
        <v>9</v>
      </c>
      <c r="B3166">
        <v>902</v>
      </c>
      <c r="C3166">
        <v>8</v>
      </c>
      <c r="D3166">
        <v>244</v>
      </c>
      <c r="E3166">
        <v>11</v>
      </c>
      <c r="F3166">
        <v>0</v>
      </c>
      <c r="G3166">
        <v>2018</v>
      </c>
      <c r="H3166" s="17" t="s">
        <v>2478</v>
      </c>
      <c r="I3166">
        <v>1</v>
      </c>
      <c r="J3166">
        <v>0</v>
      </c>
      <c r="K3166" s="17" t="s">
        <v>7125</v>
      </c>
      <c r="L3166" s="1">
        <v>44679</v>
      </c>
      <c r="M3166">
        <v>1896.51</v>
      </c>
      <c r="N3166" s="17" t="s">
        <v>437</v>
      </c>
      <c r="O3166">
        <v>6</v>
      </c>
      <c r="P3166" s="17" t="s">
        <v>438</v>
      </c>
      <c r="Q3166">
        <v>0</v>
      </c>
      <c r="R3166" s="17" t="s">
        <v>439</v>
      </c>
      <c r="S3166" s="17" t="s">
        <v>440</v>
      </c>
      <c r="T3166" s="17" t="s">
        <v>438</v>
      </c>
      <c r="U3166">
        <v>0</v>
      </c>
      <c r="V3166">
        <v>0</v>
      </c>
      <c r="W3166" s="17" t="s">
        <v>7126</v>
      </c>
      <c r="X3166" s="17" t="s">
        <v>442</v>
      </c>
      <c r="Y3166">
        <v>0</v>
      </c>
      <c r="Z3166" s="17" t="s">
        <v>443</v>
      </c>
      <c r="AA3166" s="17" t="s">
        <v>443</v>
      </c>
      <c r="AB3166" s="17" t="s">
        <v>444</v>
      </c>
      <c r="AC3166">
        <v>0</v>
      </c>
      <c r="AD3166">
        <v>0</v>
      </c>
      <c r="AE3166">
        <v>0</v>
      </c>
      <c r="AF3166">
        <v>2022</v>
      </c>
      <c r="AG3166" s="1">
        <v>44562</v>
      </c>
      <c r="AH3166" s="1">
        <v>44773</v>
      </c>
      <c r="AI3166" s="1">
        <v>44785</v>
      </c>
      <c r="AJ3166" s="17" t="s">
        <v>34</v>
      </c>
      <c r="AK3166" s="17" t="s">
        <v>35</v>
      </c>
      <c r="AL3166" s="17" t="s">
        <v>10388</v>
      </c>
      <c r="AM3166" s="17">
        <f>MONTH(EMPENHO[[#This Row],[data_empenho]])</f>
        <v>4</v>
      </c>
    </row>
    <row r="3167" spans="1:39" x14ac:dyDescent="0.25">
      <c r="A3167">
        <v>10</v>
      </c>
      <c r="B3167">
        <v>1001</v>
      </c>
      <c r="C3167">
        <v>4</v>
      </c>
      <c r="D3167">
        <v>122</v>
      </c>
      <c r="E3167">
        <v>1</v>
      </c>
      <c r="F3167">
        <v>0</v>
      </c>
      <c r="G3167">
        <v>2050</v>
      </c>
      <c r="H3167" s="17" t="s">
        <v>2478</v>
      </c>
      <c r="I3167">
        <v>1</v>
      </c>
      <c r="J3167">
        <v>0</v>
      </c>
      <c r="K3167" s="17" t="s">
        <v>7127</v>
      </c>
      <c r="L3167" s="1">
        <v>44679</v>
      </c>
      <c r="M3167">
        <v>4827.38</v>
      </c>
      <c r="N3167" s="17" t="s">
        <v>437</v>
      </c>
      <c r="O3167">
        <v>6</v>
      </c>
      <c r="P3167" s="17" t="s">
        <v>438</v>
      </c>
      <c r="Q3167">
        <v>0</v>
      </c>
      <c r="R3167" s="17" t="s">
        <v>439</v>
      </c>
      <c r="S3167" s="17" t="s">
        <v>440</v>
      </c>
      <c r="T3167" s="17" t="s">
        <v>438</v>
      </c>
      <c r="U3167">
        <v>0</v>
      </c>
      <c r="V3167">
        <v>0</v>
      </c>
      <c r="W3167" s="17" t="s">
        <v>7128</v>
      </c>
      <c r="X3167" s="17" t="s">
        <v>442</v>
      </c>
      <c r="Y3167">
        <v>0</v>
      </c>
      <c r="Z3167" s="17" t="s">
        <v>443</v>
      </c>
      <c r="AA3167" s="17" t="s">
        <v>443</v>
      </c>
      <c r="AB3167" s="17" t="s">
        <v>444</v>
      </c>
      <c r="AC3167">
        <v>0</v>
      </c>
      <c r="AD3167">
        <v>0</v>
      </c>
      <c r="AE3167">
        <v>0</v>
      </c>
      <c r="AF3167">
        <v>2022</v>
      </c>
      <c r="AG3167" s="1">
        <v>44562</v>
      </c>
      <c r="AH3167" s="1">
        <v>44773</v>
      </c>
      <c r="AI3167" s="1">
        <v>44785</v>
      </c>
      <c r="AJ3167" s="17" t="s">
        <v>34</v>
      </c>
      <c r="AK3167" s="17" t="s">
        <v>35</v>
      </c>
      <c r="AL3167" s="17" t="s">
        <v>10388</v>
      </c>
      <c r="AM3167" s="17">
        <f>MONTH(EMPENHO[[#This Row],[data_empenho]])</f>
        <v>4</v>
      </c>
    </row>
    <row r="3168" spans="1:39" x14ac:dyDescent="0.25">
      <c r="A3168">
        <v>5</v>
      </c>
      <c r="B3168">
        <v>501</v>
      </c>
      <c r="C3168">
        <v>4</v>
      </c>
      <c r="D3168">
        <v>122</v>
      </c>
      <c r="E3168">
        <v>1</v>
      </c>
      <c r="F3168">
        <v>0</v>
      </c>
      <c r="G3168">
        <v>2022</v>
      </c>
      <c r="H3168" s="17" t="s">
        <v>2478</v>
      </c>
      <c r="I3168">
        <v>1</v>
      </c>
      <c r="J3168">
        <v>0</v>
      </c>
      <c r="K3168" s="17" t="s">
        <v>7129</v>
      </c>
      <c r="L3168" s="1">
        <v>44679</v>
      </c>
      <c r="M3168">
        <v>2056.77</v>
      </c>
      <c r="N3168" s="17" t="s">
        <v>437</v>
      </c>
      <c r="O3168">
        <v>6</v>
      </c>
      <c r="P3168" s="17" t="s">
        <v>438</v>
      </c>
      <c r="Q3168">
        <v>0</v>
      </c>
      <c r="R3168" s="17" t="s">
        <v>439</v>
      </c>
      <c r="S3168" s="17" t="s">
        <v>440</v>
      </c>
      <c r="T3168" s="17" t="s">
        <v>438</v>
      </c>
      <c r="U3168">
        <v>0</v>
      </c>
      <c r="V3168">
        <v>0</v>
      </c>
      <c r="W3168" s="17" t="s">
        <v>7130</v>
      </c>
      <c r="X3168" s="17" t="s">
        <v>442</v>
      </c>
      <c r="Y3168">
        <v>0</v>
      </c>
      <c r="Z3168" s="17" t="s">
        <v>443</v>
      </c>
      <c r="AA3168" s="17" t="s">
        <v>443</v>
      </c>
      <c r="AB3168" s="17" t="s">
        <v>444</v>
      </c>
      <c r="AC3168">
        <v>0</v>
      </c>
      <c r="AD3168">
        <v>0</v>
      </c>
      <c r="AE3168">
        <v>0</v>
      </c>
      <c r="AF3168">
        <v>2022</v>
      </c>
      <c r="AG3168" s="1">
        <v>44562</v>
      </c>
      <c r="AH3168" s="1">
        <v>44773</v>
      </c>
      <c r="AI3168" s="1">
        <v>44785</v>
      </c>
      <c r="AJ3168" s="17" t="s">
        <v>34</v>
      </c>
      <c r="AK3168" s="17" t="s">
        <v>35</v>
      </c>
      <c r="AL3168" s="17" t="s">
        <v>10388</v>
      </c>
      <c r="AM3168" s="17">
        <f>MONTH(EMPENHO[[#This Row],[data_empenho]])</f>
        <v>4</v>
      </c>
    </row>
    <row r="3169" spans="1:39" x14ac:dyDescent="0.25">
      <c r="A3169">
        <v>5</v>
      </c>
      <c r="B3169">
        <v>502</v>
      </c>
      <c r="C3169">
        <v>12</v>
      </c>
      <c r="D3169">
        <v>365</v>
      </c>
      <c r="E3169">
        <v>2</v>
      </c>
      <c r="F3169">
        <v>0</v>
      </c>
      <c r="G3169">
        <v>2026</v>
      </c>
      <c r="H3169" s="17" t="s">
        <v>2478</v>
      </c>
      <c r="I3169">
        <v>20</v>
      </c>
      <c r="J3169">
        <v>0</v>
      </c>
      <c r="K3169" s="17" t="s">
        <v>7131</v>
      </c>
      <c r="L3169" s="1">
        <v>44679</v>
      </c>
      <c r="M3169">
        <v>11442.43</v>
      </c>
      <c r="N3169" s="17" t="s">
        <v>437</v>
      </c>
      <c r="O3169">
        <v>6</v>
      </c>
      <c r="P3169" s="17" t="s">
        <v>438</v>
      </c>
      <c r="Q3169">
        <v>0</v>
      </c>
      <c r="R3169" s="17" t="s">
        <v>439</v>
      </c>
      <c r="S3169" s="17" t="s">
        <v>440</v>
      </c>
      <c r="T3169" s="17" t="s">
        <v>438</v>
      </c>
      <c r="U3169">
        <v>0</v>
      </c>
      <c r="V3169">
        <v>0</v>
      </c>
      <c r="W3169" s="17" t="s">
        <v>7132</v>
      </c>
      <c r="X3169" s="17" t="s">
        <v>442</v>
      </c>
      <c r="Y3169">
        <v>0</v>
      </c>
      <c r="Z3169" s="17" t="s">
        <v>443</v>
      </c>
      <c r="AA3169" s="17" t="s">
        <v>443</v>
      </c>
      <c r="AB3169" s="17" t="s">
        <v>444</v>
      </c>
      <c r="AC3169">
        <v>0</v>
      </c>
      <c r="AD3169">
        <v>0</v>
      </c>
      <c r="AE3169">
        <v>0</v>
      </c>
      <c r="AF3169">
        <v>2022</v>
      </c>
      <c r="AG3169" s="1">
        <v>44562</v>
      </c>
      <c r="AH3169" s="1">
        <v>44773</v>
      </c>
      <c r="AI3169" s="1">
        <v>44785</v>
      </c>
      <c r="AJ3169" s="17" t="s">
        <v>34</v>
      </c>
      <c r="AK3169" s="17" t="s">
        <v>35</v>
      </c>
      <c r="AL3169" s="17" t="s">
        <v>10388</v>
      </c>
      <c r="AM3169" s="17">
        <f>MONTH(EMPENHO[[#This Row],[data_empenho]])</f>
        <v>4</v>
      </c>
    </row>
    <row r="3170" spans="1:39" x14ac:dyDescent="0.25">
      <c r="A3170">
        <v>5</v>
      </c>
      <c r="B3170">
        <v>502</v>
      </c>
      <c r="C3170">
        <v>12</v>
      </c>
      <c r="D3170">
        <v>365</v>
      </c>
      <c r="E3170">
        <v>2</v>
      </c>
      <c r="F3170">
        <v>0</v>
      </c>
      <c r="G3170">
        <v>2033</v>
      </c>
      <c r="H3170" s="17" t="s">
        <v>2478</v>
      </c>
      <c r="I3170">
        <v>20</v>
      </c>
      <c r="J3170">
        <v>0</v>
      </c>
      <c r="K3170" s="17" t="s">
        <v>7133</v>
      </c>
      <c r="L3170" s="1">
        <v>44679</v>
      </c>
      <c r="M3170">
        <v>1850.67</v>
      </c>
      <c r="N3170" s="17" t="s">
        <v>437</v>
      </c>
      <c r="O3170">
        <v>6</v>
      </c>
      <c r="P3170" s="17" t="s">
        <v>438</v>
      </c>
      <c r="Q3170">
        <v>0</v>
      </c>
      <c r="R3170" s="17" t="s">
        <v>439</v>
      </c>
      <c r="S3170" s="17" t="s">
        <v>440</v>
      </c>
      <c r="T3170" s="17" t="s">
        <v>438</v>
      </c>
      <c r="U3170">
        <v>0</v>
      </c>
      <c r="V3170">
        <v>0</v>
      </c>
      <c r="W3170" s="17" t="s">
        <v>7134</v>
      </c>
      <c r="X3170" s="17" t="s">
        <v>442</v>
      </c>
      <c r="Y3170">
        <v>0</v>
      </c>
      <c r="Z3170" s="17" t="s">
        <v>443</v>
      </c>
      <c r="AA3170" s="17" t="s">
        <v>443</v>
      </c>
      <c r="AB3170" s="17" t="s">
        <v>444</v>
      </c>
      <c r="AC3170">
        <v>0</v>
      </c>
      <c r="AD3170">
        <v>0</v>
      </c>
      <c r="AE3170">
        <v>0</v>
      </c>
      <c r="AF3170">
        <v>2022</v>
      </c>
      <c r="AG3170" s="1">
        <v>44562</v>
      </c>
      <c r="AH3170" s="1">
        <v>44773</v>
      </c>
      <c r="AI3170" s="1">
        <v>44785</v>
      </c>
      <c r="AJ3170" s="17" t="s">
        <v>34</v>
      </c>
      <c r="AK3170" s="17" t="s">
        <v>35</v>
      </c>
      <c r="AL3170" s="17" t="s">
        <v>10388</v>
      </c>
      <c r="AM3170" s="17">
        <f>MONTH(EMPENHO[[#This Row],[data_empenho]])</f>
        <v>4</v>
      </c>
    </row>
    <row r="3171" spans="1:39" x14ac:dyDescent="0.25">
      <c r="A3171">
        <v>5</v>
      </c>
      <c r="B3171">
        <v>502</v>
      </c>
      <c r="C3171">
        <v>12</v>
      </c>
      <c r="D3171">
        <v>361</v>
      </c>
      <c r="E3171">
        <v>2</v>
      </c>
      <c r="F3171">
        <v>0</v>
      </c>
      <c r="G3171">
        <v>2025</v>
      </c>
      <c r="H3171" s="17" t="s">
        <v>2478</v>
      </c>
      <c r="I3171">
        <v>20</v>
      </c>
      <c r="J3171">
        <v>0</v>
      </c>
      <c r="K3171" s="17" t="s">
        <v>7135</v>
      </c>
      <c r="L3171" s="1">
        <v>44679</v>
      </c>
      <c r="M3171">
        <v>20277.189999999999</v>
      </c>
      <c r="N3171" s="17" t="s">
        <v>437</v>
      </c>
      <c r="O3171">
        <v>6</v>
      </c>
      <c r="P3171" s="17" t="s">
        <v>438</v>
      </c>
      <c r="Q3171">
        <v>0</v>
      </c>
      <c r="R3171" s="17" t="s">
        <v>439</v>
      </c>
      <c r="S3171" s="17" t="s">
        <v>440</v>
      </c>
      <c r="T3171" s="17" t="s">
        <v>438</v>
      </c>
      <c r="U3171">
        <v>0</v>
      </c>
      <c r="V3171">
        <v>0</v>
      </c>
      <c r="W3171" s="17" t="s">
        <v>7136</v>
      </c>
      <c r="X3171" s="17" t="s">
        <v>442</v>
      </c>
      <c r="Y3171">
        <v>0</v>
      </c>
      <c r="Z3171" s="17" t="s">
        <v>443</v>
      </c>
      <c r="AA3171" s="17" t="s">
        <v>443</v>
      </c>
      <c r="AB3171" s="17" t="s">
        <v>444</v>
      </c>
      <c r="AC3171">
        <v>0</v>
      </c>
      <c r="AD3171">
        <v>0</v>
      </c>
      <c r="AE3171">
        <v>0</v>
      </c>
      <c r="AF3171">
        <v>2022</v>
      </c>
      <c r="AG3171" s="1">
        <v>44562</v>
      </c>
      <c r="AH3171" s="1">
        <v>44773</v>
      </c>
      <c r="AI3171" s="1">
        <v>44785</v>
      </c>
      <c r="AJ3171" s="17" t="s">
        <v>34</v>
      </c>
      <c r="AK3171" s="17" t="s">
        <v>35</v>
      </c>
      <c r="AL3171" s="17" t="s">
        <v>10388</v>
      </c>
      <c r="AM3171" s="17">
        <f>MONTH(EMPENHO[[#This Row],[data_empenho]])</f>
        <v>4</v>
      </c>
    </row>
    <row r="3172" spans="1:39" x14ac:dyDescent="0.25">
      <c r="A3172">
        <v>5</v>
      </c>
      <c r="B3172">
        <v>502</v>
      </c>
      <c r="C3172">
        <v>12</v>
      </c>
      <c r="D3172">
        <v>365</v>
      </c>
      <c r="E3172">
        <v>2</v>
      </c>
      <c r="F3172">
        <v>0</v>
      </c>
      <c r="G3172">
        <v>2026</v>
      </c>
      <c r="H3172" s="17" t="s">
        <v>2478</v>
      </c>
      <c r="I3172">
        <v>20</v>
      </c>
      <c r="J3172">
        <v>0</v>
      </c>
      <c r="K3172" s="17" t="s">
        <v>7137</v>
      </c>
      <c r="L3172" s="1">
        <v>44679</v>
      </c>
      <c r="M3172">
        <v>3487.65</v>
      </c>
      <c r="N3172" s="17" t="s">
        <v>437</v>
      </c>
      <c r="O3172">
        <v>6</v>
      </c>
      <c r="P3172" s="17" t="s">
        <v>438</v>
      </c>
      <c r="Q3172">
        <v>0</v>
      </c>
      <c r="R3172" s="17" t="s">
        <v>439</v>
      </c>
      <c r="S3172" s="17" t="s">
        <v>440</v>
      </c>
      <c r="T3172" s="17" t="s">
        <v>438</v>
      </c>
      <c r="U3172">
        <v>0</v>
      </c>
      <c r="V3172">
        <v>0</v>
      </c>
      <c r="W3172" s="17" t="s">
        <v>7138</v>
      </c>
      <c r="X3172" s="17" t="s">
        <v>442</v>
      </c>
      <c r="Y3172">
        <v>0</v>
      </c>
      <c r="Z3172" s="17" t="s">
        <v>443</v>
      </c>
      <c r="AA3172" s="17" t="s">
        <v>443</v>
      </c>
      <c r="AB3172" s="17" t="s">
        <v>444</v>
      </c>
      <c r="AC3172">
        <v>0</v>
      </c>
      <c r="AD3172">
        <v>0</v>
      </c>
      <c r="AE3172">
        <v>0</v>
      </c>
      <c r="AF3172">
        <v>2022</v>
      </c>
      <c r="AG3172" s="1">
        <v>44562</v>
      </c>
      <c r="AH3172" s="1">
        <v>44773</v>
      </c>
      <c r="AI3172" s="1">
        <v>44785</v>
      </c>
      <c r="AJ3172" s="17" t="s">
        <v>34</v>
      </c>
      <c r="AK3172" s="17" t="s">
        <v>35</v>
      </c>
      <c r="AL3172" s="17" t="s">
        <v>10388</v>
      </c>
      <c r="AM3172" s="17">
        <f>MONTH(EMPENHO[[#This Row],[data_empenho]])</f>
        <v>4</v>
      </c>
    </row>
    <row r="3173" spans="1:39" x14ac:dyDescent="0.25">
      <c r="A3173">
        <v>5</v>
      </c>
      <c r="B3173">
        <v>502</v>
      </c>
      <c r="C3173">
        <v>12</v>
      </c>
      <c r="D3173">
        <v>361</v>
      </c>
      <c r="E3173">
        <v>2</v>
      </c>
      <c r="F3173">
        <v>0</v>
      </c>
      <c r="G3173">
        <v>2031</v>
      </c>
      <c r="H3173" s="17" t="s">
        <v>2478</v>
      </c>
      <c r="I3173">
        <v>20</v>
      </c>
      <c r="J3173">
        <v>0</v>
      </c>
      <c r="K3173" s="17" t="s">
        <v>7139</v>
      </c>
      <c r="L3173" s="1">
        <v>44679</v>
      </c>
      <c r="M3173">
        <v>521.02</v>
      </c>
      <c r="N3173" s="17" t="s">
        <v>437</v>
      </c>
      <c r="O3173">
        <v>6</v>
      </c>
      <c r="P3173" s="17" t="s">
        <v>438</v>
      </c>
      <c r="Q3173">
        <v>0</v>
      </c>
      <c r="R3173" s="17" t="s">
        <v>439</v>
      </c>
      <c r="S3173" s="17" t="s">
        <v>440</v>
      </c>
      <c r="T3173" s="17" t="s">
        <v>438</v>
      </c>
      <c r="U3173">
        <v>0</v>
      </c>
      <c r="V3173">
        <v>0</v>
      </c>
      <c r="W3173" s="17" t="s">
        <v>7140</v>
      </c>
      <c r="X3173" s="17" t="s">
        <v>442</v>
      </c>
      <c r="Y3173">
        <v>0</v>
      </c>
      <c r="Z3173" s="17" t="s">
        <v>443</v>
      </c>
      <c r="AA3173" s="17" t="s">
        <v>443</v>
      </c>
      <c r="AB3173" s="17" t="s">
        <v>444</v>
      </c>
      <c r="AC3173">
        <v>0</v>
      </c>
      <c r="AD3173">
        <v>0</v>
      </c>
      <c r="AE3173">
        <v>0</v>
      </c>
      <c r="AF3173">
        <v>2022</v>
      </c>
      <c r="AG3173" s="1">
        <v>44562</v>
      </c>
      <c r="AH3173" s="1">
        <v>44773</v>
      </c>
      <c r="AI3173" s="1">
        <v>44785</v>
      </c>
      <c r="AJ3173" s="17" t="s">
        <v>34</v>
      </c>
      <c r="AK3173" s="17" t="s">
        <v>35</v>
      </c>
      <c r="AL3173" s="17" t="s">
        <v>10388</v>
      </c>
      <c r="AM3173" s="17">
        <f>MONTH(EMPENHO[[#This Row],[data_empenho]])</f>
        <v>4</v>
      </c>
    </row>
    <row r="3174" spans="1:39" x14ac:dyDescent="0.25">
      <c r="A3174">
        <v>5</v>
      </c>
      <c r="B3174">
        <v>502</v>
      </c>
      <c r="C3174">
        <v>12</v>
      </c>
      <c r="D3174">
        <v>365</v>
      </c>
      <c r="E3174">
        <v>2</v>
      </c>
      <c r="F3174">
        <v>0</v>
      </c>
      <c r="G3174">
        <v>2033</v>
      </c>
      <c r="H3174" s="17" t="s">
        <v>2478</v>
      </c>
      <c r="I3174">
        <v>20</v>
      </c>
      <c r="J3174">
        <v>0</v>
      </c>
      <c r="K3174" s="17" t="s">
        <v>7141</v>
      </c>
      <c r="L3174" s="1">
        <v>44679</v>
      </c>
      <c r="M3174">
        <v>503.89</v>
      </c>
      <c r="N3174" s="17" t="s">
        <v>437</v>
      </c>
      <c r="O3174">
        <v>6</v>
      </c>
      <c r="P3174" s="17" t="s">
        <v>438</v>
      </c>
      <c r="Q3174">
        <v>0</v>
      </c>
      <c r="R3174" s="17" t="s">
        <v>439</v>
      </c>
      <c r="S3174" s="17" t="s">
        <v>440</v>
      </c>
      <c r="T3174" s="17" t="s">
        <v>438</v>
      </c>
      <c r="U3174">
        <v>0</v>
      </c>
      <c r="V3174">
        <v>0</v>
      </c>
      <c r="W3174" s="17" t="s">
        <v>7142</v>
      </c>
      <c r="X3174" s="17" t="s">
        <v>442</v>
      </c>
      <c r="Y3174">
        <v>0</v>
      </c>
      <c r="Z3174" s="17" t="s">
        <v>443</v>
      </c>
      <c r="AA3174" s="17" t="s">
        <v>443</v>
      </c>
      <c r="AB3174" s="17" t="s">
        <v>444</v>
      </c>
      <c r="AC3174">
        <v>0</v>
      </c>
      <c r="AD3174">
        <v>0</v>
      </c>
      <c r="AE3174">
        <v>0</v>
      </c>
      <c r="AF3174">
        <v>2022</v>
      </c>
      <c r="AG3174" s="1">
        <v>44562</v>
      </c>
      <c r="AH3174" s="1">
        <v>44773</v>
      </c>
      <c r="AI3174" s="1">
        <v>44785</v>
      </c>
      <c r="AJ3174" s="17" t="s">
        <v>34</v>
      </c>
      <c r="AK3174" s="17" t="s">
        <v>35</v>
      </c>
      <c r="AL3174" s="17" t="s">
        <v>10388</v>
      </c>
      <c r="AM3174" s="17">
        <f>MONTH(EMPENHO[[#This Row],[data_empenho]])</f>
        <v>4</v>
      </c>
    </row>
    <row r="3175" spans="1:39" x14ac:dyDescent="0.25">
      <c r="A3175">
        <v>5</v>
      </c>
      <c r="B3175">
        <v>502</v>
      </c>
      <c r="C3175">
        <v>12</v>
      </c>
      <c r="D3175">
        <v>782</v>
      </c>
      <c r="E3175">
        <v>2</v>
      </c>
      <c r="F3175">
        <v>0</v>
      </c>
      <c r="G3175">
        <v>2035</v>
      </c>
      <c r="H3175" s="17" t="s">
        <v>2478</v>
      </c>
      <c r="I3175">
        <v>20</v>
      </c>
      <c r="J3175">
        <v>0</v>
      </c>
      <c r="K3175" s="17" t="s">
        <v>7143</v>
      </c>
      <c r="L3175" s="1">
        <v>44679</v>
      </c>
      <c r="M3175">
        <v>2946.06</v>
      </c>
      <c r="N3175" s="17" t="s">
        <v>437</v>
      </c>
      <c r="O3175">
        <v>6</v>
      </c>
      <c r="P3175" s="17" t="s">
        <v>438</v>
      </c>
      <c r="Q3175">
        <v>0</v>
      </c>
      <c r="R3175" s="17" t="s">
        <v>439</v>
      </c>
      <c r="S3175" s="17" t="s">
        <v>440</v>
      </c>
      <c r="T3175" s="17" t="s">
        <v>438</v>
      </c>
      <c r="U3175">
        <v>0</v>
      </c>
      <c r="V3175">
        <v>0</v>
      </c>
      <c r="W3175" s="17" t="s">
        <v>7144</v>
      </c>
      <c r="X3175" s="17" t="s">
        <v>442</v>
      </c>
      <c r="Y3175">
        <v>0</v>
      </c>
      <c r="Z3175" s="17" t="s">
        <v>443</v>
      </c>
      <c r="AA3175" s="17" t="s">
        <v>443</v>
      </c>
      <c r="AB3175" s="17" t="s">
        <v>444</v>
      </c>
      <c r="AC3175">
        <v>0</v>
      </c>
      <c r="AD3175">
        <v>0</v>
      </c>
      <c r="AE3175">
        <v>0</v>
      </c>
      <c r="AF3175">
        <v>2022</v>
      </c>
      <c r="AG3175" s="1">
        <v>44562</v>
      </c>
      <c r="AH3175" s="1">
        <v>44773</v>
      </c>
      <c r="AI3175" s="1">
        <v>44785</v>
      </c>
      <c r="AJ3175" s="17" t="s">
        <v>34</v>
      </c>
      <c r="AK3175" s="17" t="s">
        <v>35</v>
      </c>
      <c r="AL3175" s="17" t="s">
        <v>10388</v>
      </c>
      <c r="AM3175" s="17">
        <f>MONTH(EMPENHO[[#This Row],[data_empenho]])</f>
        <v>4</v>
      </c>
    </row>
    <row r="3176" spans="1:39" x14ac:dyDescent="0.25">
      <c r="A3176">
        <v>5</v>
      </c>
      <c r="B3176">
        <v>502</v>
      </c>
      <c r="C3176">
        <v>12</v>
      </c>
      <c r="D3176">
        <v>361</v>
      </c>
      <c r="E3176">
        <v>2</v>
      </c>
      <c r="F3176">
        <v>0</v>
      </c>
      <c r="G3176">
        <v>2025</v>
      </c>
      <c r="H3176" s="17" t="s">
        <v>2478</v>
      </c>
      <c r="I3176">
        <v>20</v>
      </c>
      <c r="J3176">
        <v>0</v>
      </c>
      <c r="K3176" s="17" t="s">
        <v>7145</v>
      </c>
      <c r="L3176" s="1">
        <v>44679</v>
      </c>
      <c r="M3176">
        <v>472.01</v>
      </c>
      <c r="N3176" s="17" t="s">
        <v>437</v>
      </c>
      <c r="O3176">
        <v>6</v>
      </c>
      <c r="P3176" s="17" t="s">
        <v>438</v>
      </c>
      <c r="Q3176">
        <v>0</v>
      </c>
      <c r="R3176" s="17" t="s">
        <v>439</v>
      </c>
      <c r="S3176" s="17" t="s">
        <v>440</v>
      </c>
      <c r="T3176" s="17" t="s">
        <v>438</v>
      </c>
      <c r="U3176">
        <v>0</v>
      </c>
      <c r="V3176">
        <v>0</v>
      </c>
      <c r="W3176" s="17" t="s">
        <v>7146</v>
      </c>
      <c r="X3176" s="17" t="s">
        <v>442</v>
      </c>
      <c r="Y3176">
        <v>0</v>
      </c>
      <c r="Z3176" s="17" t="s">
        <v>443</v>
      </c>
      <c r="AA3176" s="17" t="s">
        <v>443</v>
      </c>
      <c r="AB3176" s="17" t="s">
        <v>444</v>
      </c>
      <c r="AC3176">
        <v>0</v>
      </c>
      <c r="AD3176">
        <v>0</v>
      </c>
      <c r="AE3176">
        <v>0</v>
      </c>
      <c r="AF3176">
        <v>2022</v>
      </c>
      <c r="AG3176" s="1">
        <v>44562</v>
      </c>
      <c r="AH3176" s="1">
        <v>44773</v>
      </c>
      <c r="AI3176" s="1">
        <v>44785</v>
      </c>
      <c r="AJ3176" s="17" t="s">
        <v>34</v>
      </c>
      <c r="AK3176" s="17" t="s">
        <v>35</v>
      </c>
      <c r="AL3176" s="17" t="s">
        <v>10388</v>
      </c>
      <c r="AM3176" s="17">
        <f>MONTH(EMPENHO[[#This Row],[data_empenho]])</f>
        <v>4</v>
      </c>
    </row>
    <row r="3177" spans="1:39" x14ac:dyDescent="0.25">
      <c r="A3177">
        <v>5</v>
      </c>
      <c r="B3177">
        <v>502</v>
      </c>
      <c r="C3177">
        <v>12</v>
      </c>
      <c r="D3177">
        <v>365</v>
      </c>
      <c r="E3177">
        <v>2</v>
      </c>
      <c r="F3177">
        <v>0</v>
      </c>
      <c r="G3177">
        <v>2026</v>
      </c>
      <c r="H3177" s="17" t="s">
        <v>2478</v>
      </c>
      <c r="I3177">
        <v>20</v>
      </c>
      <c r="J3177">
        <v>0</v>
      </c>
      <c r="K3177" s="17" t="s">
        <v>7147</v>
      </c>
      <c r="L3177" s="1">
        <v>44679</v>
      </c>
      <c r="M3177">
        <v>1139.6099999999999</v>
      </c>
      <c r="N3177" s="17" t="s">
        <v>437</v>
      </c>
      <c r="O3177">
        <v>6</v>
      </c>
      <c r="P3177" s="17" t="s">
        <v>438</v>
      </c>
      <c r="Q3177">
        <v>0</v>
      </c>
      <c r="R3177" s="17" t="s">
        <v>439</v>
      </c>
      <c r="S3177" s="17" t="s">
        <v>440</v>
      </c>
      <c r="T3177" s="17" t="s">
        <v>438</v>
      </c>
      <c r="U3177">
        <v>0</v>
      </c>
      <c r="V3177">
        <v>0</v>
      </c>
      <c r="W3177" s="17" t="s">
        <v>7148</v>
      </c>
      <c r="X3177" s="17" t="s">
        <v>442</v>
      </c>
      <c r="Y3177">
        <v>0</v>
      </c>
      <c r="Z3177" s="17" t="s">
        <v>443</v>
      </c>
      <c r="AA3177" s="17" t="s">
        <v>443</v>
      </c>
      <c r="AB3177" s="17" t="s">
        <v>444</v>
      </c>
      <c r="AC3177">
        <v>0</v>
      </c>
      <c r="AD3177">
        <v>0</v>
      </c>
      <c r="AE3177">
        <v>0</v>
      </c>
      <c r="AF3177">
        <v>2022</v>
      </c>
      <c r="AG3177" s="1">
        <v>44562</v>
      </c>
      <c r="AH3177" s="1">
        <v>44773</v>
      </c>
      <c r="AI3177" s="1">
        <v>44785</v>
      </c>
      <c r="AJ3177" s="17" t="s">
        <v>34</v>
      </c>
      <c r="AK3177" s="17" t="s">
        <v>35</v>
      </c>
      <c r="AL3177" s="17" t="s">
        <v>10388</v>
      </c>
      <c r="AM3177" s="17">
        <f>MONTH(EMPENHO[[#This Row],[data_empenho]])</f>
        <v>4</v>
      </c>
    </row>
    <row r="3178" spans="1:39" x14ac:dyDescent="0.25">
      <c r="A3178">
        <v>5</v>
      </c>
      <c r="B3178">
        <v>502</v>
      </c>
      <c r="C3178">
        <v>12</v>
      </c>
      <c r="D3178">
        <v>361</v>
      </c>
      <c r="E3178">
        <v>2</v>
      </c>
      <c r="F3178">
        <v>0</v>
      </c>
      <c r="G3178">
        <v>2031</v>
      </c>
      <c r="H3178" s="17" t="s">
        <v>2478</v>
      </c>
      <c r="I3178">
        <v>20</v>
      </c>
      <c r="J3178">
        <v>0</v>
      </c>
      <c r="K3178" s="17" t="s">
        <v>7149</v>
      </c>
      <c r="L3178" s="1">
        <v>44679</v>
      </c>
      <c r="M3178">
        <v>2723.79</v>
      </c>
      <c r="N3178" s="17" t="s">
        <v>437</v>
      </c>
      <c r="O3178">
        <v>6</v>
      </c>
      <c r="P3178" s="17" t="s">
        <v>438</v>
      </c>
      <c r="Q3178">
        <v>0</v>
      </c>
      <c r="R3178" s="17" t="s">
        <v>439</v>
      </c>
      <c r="S3178" s="17" t="s">
        <v>440</v>
      </c>
      <c r="T3178" s="17" t="s">
        <v>438</v>
      </c>
      <c r="U3178">
        <v>0</v>
      </c>
      <c r="V3178">
        <v>0</v>
      </c>
      <c r="W3178" s="17" t="s">
        <v>7150</v>
      </c>
      <c r="X3178" s="17" t="s">
        <v>442</v>
      </c>
      <c r="Y3178">
        <v>0</v>
      </c>
      <c r="Z3178" s="17" t="s">
        <v>443</v>
      </c>
      <c r="AA3178" s="17" t="s">
        <v>443</v>
      </c>
      <c r="AB3178" s="17" t="s">
        <v>444</v>
      </c>
      <c r="AC3178">
        <v>0</v>
      </c>
      <c r="AD3178">
        <v>0</v>
      </c>
      <c r="AE3178">
        <v>0</v>
      </c>
      <c r="AF3178">
        <v>2022</v>
      </c>
      <c r="AG3178" s="1">
        <v>44562</v>
      </c>
      <c r="AH3178" s="1">
        <v>44773</v>
      </c>
      <c r="AI3178" s="1">
        <v>44785</v>
      </c>
      <c r="AJ3178" s="17" t="s">
        <v>34</v>
      </c>
      <c r="AK3178" s="17" t="s">
        <v>35</v>
      </c>
      <c r="AL3178" s="17" t="s">
        <v>10388</v>
      </c>
      <c r="AM3178" s="17">
        <f>MONTH(EMPENHO[[#This Row],[data_empenho]])</f>
        <v>4</v>
      </c>
    </row>
    <row r="3179" spans="1:39" x14ac:dyDescent="0.25">
      <c r="A3179">
        <v>5</v>
      </c>
      <c r="B3179">
        <v>502</v>
      </c>
      <c r="C3179">
        <v>12</v>
      </c>
      <c r="D3179">
        <v>361</v>
      </c>
      <c r="E3179">
        <v>2</v>
      </c>
      <c r="F3179">
        <v>0</v>
      </c>
      <c r="G3179">
        <v>2031</v>
      </c>
      <c r="H3179" s="17" t="s">
        <v>2478</v>
      </c>
      <c r="I3179">
        <v>20</v>
      </c>
      <c r="J3179">
        <v>0</v>
      </c>
      <c r="K3179" s="17" t="s">
        <v>7151</v>
      </c>
      <c r="L3179" s="1">
        <v>44679</v>
      </c>
      <c r="M3179">
        <v>216.79</v>
      </c>
      <c r="N3179" s="17" t="s">
        <v>437</v>
      </c>
      <c r="O3179">
        <v>6</v>
      </c>
      <c r="P3179" s="17" t="s">
        <v>438</v>
      </c>
      <c r="Q3179">
        <v>0</v>
      </c>
      <c r="R3179" s="17" t="s">
        <v>439</v>
      </c>
      <c r="S3179" s="17" t="s">
        <v>440</v>
      </c>
      <c r="T3179" s="17" t="s">
        <v>438</v>
      </c>
      <c r="U3179">
        <v>0</v>
      </c>
      <c r="V3179">
        <v>0</v>
      </c>
      <c r="W3179" s="17" t="s">
        <v>7152</v>
      </c>
      <c r="X3179" s="17" t="s">
        <v>442</v>
      </c>
      <c r="Y3179">
        <v>0</v>
      </c>
      <c r="Z3179" s="17" t="s">
        <v>443</v>
      </c>
      <c r="AA3179" s="17" t="s">
        <v>443</v>
      </c>
      <c r="AB3179" s="17" t="s">
        <v>444</v>
      </c>
      <c r="AC3179">
        <v>0</v>
      </c>
      <c r="AD3179">
        <v>0</v>
      </c>
      <c r="AE3179">
        <v>0</v>
      </c>
      <c r="AF3179">
        <v>2022</v>
      </c>
      <c r="AG3179" s="1">
        <v>44562</v>
      </c>
      <c r="AH3179" s="1">
        <v>44773</v>
      </c>
      <c r="AI3179" s="1">
        <v>44785</v>
      </c>
      <c r="AJ3179" s="17" t="s">
        <v>34</v>
      </c>
      <c r="AK3179" s="17" t="s">
        <v>35</v>
      </c>
      <c r="AL3179" s="17" t="s">
        <v>10388</v>
      </c>
      <c r="AM3179" s="17">
        <f>MONTH(EMPENHO[[#This Row],[data_empenho]])</f>
        <v>4</v>
      </c>
    </row>
    <row r="3180" spans="1:39" x14ac:dyDescent="0.25">
      <c r="A3180">
        <v>5</v>
      </c>
      <c r="B3180">
        <v>502</v>
      </c>
      <c r="C3180">
        <v>12</v>
      </c>
      <c r="D3180">
        <v>361</v>
      </c>
      <c r="E3180">
        <v>2</v>
      </c>
      <c r="F3180">
        <v>0</v>
      </c>
      <c r="G3180">
        <v>2025</v>
      </c>
      <c r="H3180" s="17" t="s">
        <v>2478</v>
      </c>
      <c r="I3180">
        <v>20</v>
      </c>
      <c r="J3180">
        <v>0</v>
      </c>
      <c r="K3180" s="17" t="s">
        <v>7153</v>
      </c>
      <c r="L3180" s="1">
        <v>44679</v>
      </c>
      <c r="M3180">
        <v>2615.5</v>
      </c>
      <c r="N3180" s="17" t="s">
        <v>437</v>
      </c>
      <c r="O3180">
        <v>6</v>
      </c>
      <c r="P3180" s="17" t="s">
        <v>438</v>
      </c>
      <c r="Q3180">
        <v>0</v>
      </c>
      <c r="R3180" s="17" t="s">
        <v>439</v>
      </c>
      <c r="S3180" s="17" t="s">
        <v>440</v>
      </c>
      <c r="T3180" s="17" t="s">
        <v>438</v>
      </c>
      <c r="U3180">
        <v>0</v>
      </c>
      <c r="V3180">
        <v>0</v>
      </c>
      <c r="W3180" s="17" t="s">
        <v>7154</v>
      </c>
      <c r="X3180" s="17" t="s">
        <v>442</v>
      </c>
      <c r="Y3180">
        <v>0</v>
      </c>
      <c r="Z3180" s="17" t="s">
        <v>443</v>
      </c>
      <c r="AA3180" s="17" t="s">
        <v>443</v>
      </c>
      <c r="AB3180" s="17" t="s">
        <v>444</v>
      </c>
      <c r="AC3180">
        <v>0</v>
      </c>
      <c r="AD3180">
        <v>0</v>
      </c>
      <c r="AE3180">
        <v>0</v>
      </c>
      <c r="AF3180">
        <v>2022</v>
      </c>
      <c r="AG3180" s="1">
        <v>44562</v>
      </c>
      <c r="AH3180" s="1">
        <v>44773</v>
      </c>
      <c r="AI3180" s="1">
        <v>44785</v>
      </c>
      <c r="AJ3180" s="17" t="s">
        <v>34</v>
      </c>
      <c r="AK3180" s="17" t="s">
        <v>35</v>
      </c>
      <c r="AL3180" s="17" t="s">
        <v>10388</v>
      </c>
      <c r="AM3180" s="17">
        <f>MONTH(EMPENHO[[#This Row],[data_empenho]])</f>
        <v>4</v>
      </c>
    </row>
    <row r="3181" spans="1:39" x14ac:dyDescent="0.25">
      <c r="A3181">
        <v>8</v>
      </c>
      <c r="B3181">
        <v>801</v>
      </c>
      <c r="C3181">
        <v>10</v>
      </c>
      <c r="D3181">
        <v>122</v>
      </c>
      <c r="E3181">
        <v>5</v>
      </c>
      <c r="F3181">
        <v>0</v>
      </c>
      <c r="G3181">
        <v>2084</v>
      </c>
      <c r="H3181" s="17" t="s">
        <v>2478</v>
      </c>
      <c r="I3181">
        <v>40</v>
      </c>
      <c r="J3181">
        <v>0</v>
      </c>
      <c r="K3181" s="17" t="s">
        <v>7155</v>
      </c>
      <c r="L3181" s="1">
        <v>44679</v>
      </c>
      <c r="M3181">
        <v>1784.46</v>
      </c>
      <c r="N3181" s="17" t="s">
        <v>437</v>
      </c>
      <c r="O3181">
        <v>6</v>
      </c>
      <c r="P3181" s="17" t="s">
        <v>438</v>
      </c>
      <c r="Q3181">
        <v>0</v>
      </c>
      <c r="R3181" s="17" t="s">
        <v>439</v>
      </c>
      <c r="S3181" s="17" t="s">
        <v>440</v>
      </c>
      <c r="T3181" s="17" t="s">
        <v>438</v>
      </c>
      <c r="U3181">
        <v>0</v>
      </c>
      <c r="V3181">
        <v>0</v>
      </c>
      <c r="W3181" s="17" t="s">
        <v>7156</v>
      </c>
      <c r="X3181" s="17" t="s">
        <v>442</v>
      </c>
      <c r="Y3181">
        <v>0</v>
      </c>
      <c r="Z3181" s="17" t="s">
        <v>443</v>
      </c>
      <c r="AA3181" s="17" t="s">
        <v>443</v>
      </c>
      <c r="AB3181" s="17" t="s">
        <v>444</v>
      </c>
      <c r="AC3181">
        <v>0</v>
      </c>
      <c r="AD3181">
        <v>0</v>
      </c>
      <c r="AE3181">
        <v>0</v>
      </c>
      <c r="AF3181">
        <v>2022</v>
      </c>
      <c r="AG3181" s="1">
        <v>44562</v>
      </c>
      <c r="AH3181" s="1">
        <v>44773</v>
      </c>
      <c r="AI3181" s="1">
        <v>44785</v>
      </c>
      <c r="AJ3181" s="17" t="s">
        <v>34</v>
      </c>
      <c r="AK3181" s="17" t="s">
        <v>35</v>
      </c>
      <c r="AL3181" s="17" t="s">
        <v>10388</v>
      </c>
      <c r="AM3181" s="17">
        <f>MONTH(EMPENHO[[#This Row],[data_empenho]])</f>
        <v>4</v>
      </c>
    </row>
    <row r="3182" spans="1:39" x14ac:dyDescent="0.25">
      <c r="A3182">
        <v>8</v>
      </c>
      <c r="B3182">
        <v>801</v>
      </c>
      <c r="C3182">
        <v>10</v>
      </c>
      <c r="D3182">
        <v>305</v>
      </c>
      <c r="E3182">
        <v>7</v>
      </c>
      <c r="F3182">
        <v>0</v>
      </c>
      <c r="G3182">
        <v>2104</v>
      </c>
      <c r="H3182" s="17" t="s">
        <v>2478</v>
      </c>
      <c r="I3182">
        <v>40</v>
      </c>
      <c r="J3182">
        <v>0</v>
      </c>
      <c r="K3182" s="17" t="s">
        <v>7157</v>
      </c>
      <c r="L3182" s="1">
        <v>44679</v>
      </c>
      <c r="M3182">
        <v>1278.48</v>
      </c>
      <c r="N3182" s="17" t="s">
        <v>437</v>
      </c>
      <c r="O3182">
        <v>6</v>
      </c>
      <c r="P3182" s="17" t="s">
        <v>438</v>
      </c>
      <c r="Q3182">
        <v>0</v>
      </c>
      <c r="R3182" s="17" t="s">
        <v>439</v>
      </c>
      <c r="S3182" s="17" t="s">
        <v>440</v>
      </c>
      <c r="T3182" s="17" t="s">
        <v>438</v>
      </c>
      <c r="U3182">
        <v>0</v>
      </c>
      <c r="V3182">
        <v>0</v>
      </c>
      <c r="W3182" s="17" t="s">
        <v>7158</v>
      </c>
      <c r="X3182" s="17" t="s">
        <v>442</v>
      </c>
      <c r="Y3182">
        <v>0</v>
      </c>
      <c r="Z3182" s="17" t="s">
        <v>443</v>
      </c>
      <c r="AA3182" s="17" t="s">
        <v>443</v>
      </c>
      <c r="AB3182" s="17" t="s">
        <v>444</v>
      </c>
      <c r="AC3182">
        <v>0</v>
      </c>
      <c r="AD3182">
        <v>0</v>
      </c>
      <c r="AE3182">
        <v>0</v>
      </c>
      <c r="AF3182">
        <v>2022</v>
      </c>
      <c r="AG3182" s="1">
        <v>44562</v>
      </c>
      <c r="AH3182" s="1">
        <v>44773</v>
      </c>
      <c r="AI3182" s="1">
        <v>44785</v>
      </c>
      <c r="AJ3182" s="17" t="s">
        <v>34</v>
      </c>
      <c r="AK3182" s="17" t="s">
        <v>35</v>
      </c>
      <c r="AL3182" s="17" t="s">
        <v>10388</v>
      </c>
      <c r="AM3182" s="17">
        <f>MONTH(EMPENHO[[#This Row],[data_empenho]])</f>
        <v>4</v>
      </c>
    </row>
    <row r="3183" spans="1:39" x14ac:dyDescent="0.25">
      <c r="A3183">
        <v>8</v>
      </c>
      <c r="B3183">
        <v>801</v>
      </c>
      <c r="C3183">
        <v>10</v>
      </c>
      <c r="D3183">
        <v>301</v>
      </c>
      <c r="E3183">
        <v>6</v>
      </c>
      <c r="F3183">
        <v>0</v>
      </c>
      <c r="G3183">
        <v>2105</v>
      </c>
      <c r="H3183" s="17" t="s">
        <v>2478</v>
      </c>
      <c r="I3183">
        <v>40</v>
      </c>
      <c r="J3183">
        <v>0</v>
      </c>
      <c r="K3183" s="17" t="s">
        <v>7159</v>
      </c>
      <c r="L3183" s="1">
        <v>44679</v>
      </c>
      <c r="M3183">
        <v>2259.64</v>
      </c>
      <c r="N3183" s="17" t="s">
        <v>437</v>
      </c>
      <c r="O3183">
        <v>6</v>
      </c>
      <c r="P3183" s="17" t="s">
        <v>438</v>
      </c>
      <c r="Q3183">
        <v>0</v>
      </c>
      <c r="R3183" s="17" t="s">
        <v>439</v>
      </c>
      <c r="S3183" s="17" t="s">
        <v>440</v>
      </c>
      <c r="T3183" s="17" t="s">
        <v>438</v>
      </c>
      <c r="U3183">
        <v>0</v>
      </c>
      <c r="V3183">
        <v>0</v>
      </c>
      <c r="W3183" s="17" t="s">
        <v>7160</v>
      </c>
      <c r="X3183" s="17" t="s">
        <v>442</v>
      </c>
      <c r="Y3183">
        <v>0</v>
      </c>
      <c r="Z3183" s="17" t="s">
        <v>443</v>
      </c>
      <c r="AA3183" s="17" t="s">
        <v>443</v>
      </c>
      <c r="AB3183" s="17" t="s">
        <v>444</v>
      </c>
      <c r="AC3183">
        <v>0</v>
      </c>
      <c r="AD3183">
        <v>0</v>
      </c>
      <c r="AE3183">
        <v>0</v>
      </c>
      <c r="AF3183">
        <v>2022</v>
      </c>
      <c r="AG3183" s="1">
        <v>44562</v>
      </c>
      <c r="AH3183" s="1">
        <v>44773</v>
      </c>
      <c r="AI3183" s="1">
        <v>44785</v>
      </c>
      <c r="AJ3183" s="17" t="s">
        <v>34</v>
      </c>
      <c r="AK3183" s="17" t="s">
        <v>35</v>
      </c>
      <c r="AL3183" s="17" t="s">
        <v>10388</v>
      </c>
      <c r="AM3183" s="17">
        <f>MONTH(EMPENHO[[#This Row],[data_empenho]])</f>
        <v>4</v>
      </c>
    </row>
    <row r="3184" spans="1:39" x14ac:dyDescent="0.25">
      <c r="A3184">
        <v>8</v>
      </c>
      <c r="B3184">
        <v>801</v>
      </c>
      <c r="C3184">
        <v>10</v>
      </c>
      <c r="D3184">
        <v>301</v>
      </c>
      <c r="E3184">
        <v>6</v>
      </c>
      <c r="F3184">
        <v>0</v>
      </c>
      <c r="G3184">
        <v>2089</v>
      </c>
      <c r="H3184" s="17" t="s">
        <v>2478</v>
      </c>
      <c r="I3184">
        <v>40</v>
      </c>
      <c r="J3184">
        <v>0</v>
      </c>
      <c r="K3184" s="17" t="s">
        <v>7161</v>
      </c>
      <c r="L3184" s="1">
        <v>44679</v>
      </c>
      <c r="M3184">
        <v>688.75</v>
      </c>
      <c r="N3184" s="17" t="s">
        <v>437</v>
      </c>
      <c r="O3184">
        <v>6</v>
      </c>
      <c r="P3184" s="17" t="s">
        <v>438</v>
      </c>
      <c r="Q3184">
        <v>0</v>
      </c>
      <c r="R3184" s="17" t="s">
        <v>439</v>
      </c>
      <c r="S3184" s="17" t="s">
        <v>440</v>
      </c>
      <c r="T3184" s="17" t="s">
        <v>438</v>
      </c>
      <c r="U3184">
        <v>0</v>
      </c>
      <c r="V3184">
        <v>0</v>
      </c>
      <c r="W3184" s="17" t="s">
        <v>7162</v>
      </c>
      <c r="X3184" s="17" t="s">
        <v>442</v>
      </c>
      <c r="Y3184">
        <v>0</v>
      </c>
      <c r="Z3184" s="17" t="s">
        <v>443</v>
      </c>
      <c r="AA3184" s="17" t="s">
        <v>443</v>
      </c>
      <c r="AB3184" s="17" t="s">
        <v>444</v>
      </c>
      <c r="AC3184">
        <v>0</v>
      </c>
      <c r="AD3184">
        <v>0</v>
      </c>
      <c r="AE3184">
        <v>0</v>
      </c>
      <c r="AF3184">
        <v>2022</v>
      </c>
      <c r="AG3184" s="1">
        <v>44562</v>
      </c>
      <c r="AH3184" s="1">
        <v>44773</v>
      </c>
      <c r="AI3184" s="1">
        <v>44785</v>
      </c>
      <c r="AJ3184" s="17" t="s">
        <v>34</v>
      </c>
      <c r="AK3184" s="17" t="s">
        <v>35</v>
      </c>
      <c r="AL3184" s="17" t="s">
        <v>10388</v>
      </c>
      <c r="AM3184" s="17">
        <f>MONTH(EMPENHO[[#This Row],[data_empenho]])</f>
        <v>4</v>
      </c>
    </row>
    <row r="3185" spans="1:39" x14ac:dyDescent="0.25">
      <c r="A3185">
        <v>8</v>
      </c>
      <c r="B3185">
        <v>801</v>
      </c>
      <c r="C3185">
        <v>10</v>
      </c>
      <c r="D3185">
        <v>301</v>
      </c>
      <c r="E3185">
        <v>9</v>
      </c>
      <c r="F3185">
        <v>0</v>
      </c>
      <c r="G3185">
        <v>2109</v>
      </c>
      <c r="H3185" s="17" t="s">
        <v>2478</v>
      </c>
      <c r="I3185">
        <v>40</v>
      </c>
      <c r="J3185">
        <v>0</v>
      </c>
      <c r="K3185" s="17" t="s">
        <v>7163</v>
      </c>
      <c r="L3185" s="1">
        <v>44679</v>
      </c>
      <c r="M3185">
        <v>783.54</v>
      </c>
      <c r="N3185" s="17" t="s">
        <v>437</v>
      </c>
      <c r="O3185">
        <v>6</v>
      </c>
      <c r="P3185" s="17" t="s">
        <v>438</v>
      </c>
      <c r="Q3185">
        <v>0</v>
      </c>
      <c r="R3185" s="17" t="s">
        <v>439</v>
      </c>
      <c r="S3185" s="17" t="s">
        <v>440</v>
      </c>
      <c r="T3185" s="17" t="s">
        <v>438</v>
      </c>
      <c r="U3185">
        <v>0</v>
      </c>
      <c r="V3185">
        <v>0</v>
      </c>
      <c r="W3185" s="17" t="s">
        <v>7164</v>
      </c>
      <c r="X3185" s="17" t="s">
        <v>442</v>
      </c>
      <c r="Y3185">
        <v>0</v>
      </c>
      <c r="Z3185" s="17" t="s">
        <v>443</v>
      </c>
      <c r="AA3185" s="17" t="s">
        <v>443</v>
      </c>
      <c r="AB3185" s="17" t="s">
        <v>444</v>
      </c>
      <c r="AC3185">
        <v>0</v>
      </c>
      <c r="AD3185">
        <v>0</v>
      </c>
      <c r="AE3185">
        <v>0</v>
      </c>
      <c r="AF3185">
        <v>2022</v>
      </c>
      <c r="AG3185" s="1">
        <v>44562</v>
      </c>
      <c r="AH3185" s="1">
        <v>44773</v>
      </c>
      <c r="AI3185" s="1">
        <v>44785</v>
      </c>
      <c r="AJ3185" s="17" t="s">
        <v>34</v>
      </c>
      <c r="AK3185" s="17" t="s">
        <v>35</v>
      </c>
      <c r="AL3185" s="17" t="s">
        <v>10388</v>
      </c>
      <c r="AM3185" s="17">
        <f>MONTH(EMPENHO[[#This Row],[data_empenho]])</f>
        <v>4</v>
      </c>
    </row>
    <row r="3186" spans="1:39" x14ac:dyDescent="0.25">
      <c r="A3186">
        <v>8</v>
      </c>
      <c r="B3186">
        <v>801</v>
      </c>
      <c r="C3186">
        <v>10</v>
      </c>
      <c r="D3186">
        <v>301</v>
      </c>
      <c r="E3186">
        <v>6</v>
      </c>
      <c r="F3186">
        <v>0</v>
      </c>
      <c r="G3186">
        <v>2090</v>
      </c>
      <c r="H3186" s="17" t="s">
        <v>2478</v>
      </c>
      <c r="I3186">
        <v>40</v>
      </c>
      <c r="J3186">
        <v>0</v>
      </c>
      <c r="K3186" s="17" t="s">
        <v>7165</v>
      </c>
      <c r="L3186" s="1">
        <v>44679</v>
      </c>
      <c r="M3186">
        <v>1370.96</v>
      </c>
      <c r="N3186" s="17" t="s">
        <v>437</v>
      </c>
      <c r="O3186">
        <v>6</v>
      </c>
      <c r="P3186" s="17" t="s">
        <v>438</v>
      </c>
      <c r="Q3186">
        <v>0</v>
      </c>
      <c r="R3186" s="17" t="s">
        <v>439</v>
      </c>
      <c r="S3186" s="17" t="s">
        <v>440</v>
      </c>
      <c r="T3186" s="17" t="s">
        <v>438</v>
      </c>
      <c r="U3186">
        <v>0</v>
      </c>
      <c r="V3186">
        <v>0</v>
      </c>
      <c r="W3186" s="17" t="s">
        <v>7166</v>
      </c>
      <c r="X3186" s="17" t="s">
        <v>442</v>
      </c>
      <c r="Y3186">
        <v>0</v>
      </c>
      <c r="Z3186" s="17" t="s">
        <v>443</v>
      </c>
      <c r="AA3186" s="17" t="s">
        <v>443</v>
      </c>
      <c r="AB3186" s="17" t="s">
        <v>444</v>
      </c>
      <c r="AC3186">
        <v>0</v>
      </c>
      <c r="AD3186">
        <v>0</v>
      </c>
      <c r="AE3186">
        <v>0</v>
      </c>
      <c r="AF3186">
        <v>2022</v>
      </c>
      <c r="AG3186" s="1">
        <v>44562</v>
      </c>
      <c r="AH3186" s="1">
        <v>44773</v>
      </c>
      <c r="AI3186" s="1">
        <v>44785</v>
      </c>
      <c r="AJ3186" s="17" t="s">
        <v>34</v>
      </c>
      <c r="AK3186" s="17" t="s">
        <v>35</v>
      </c>
      <c r="AL3186" s="17" t="s">
        <v>10388</v>
      </c>
      <c r="AM3186" s="17">
        <f>MONTH(EMPENHO[[#This Row],[data_empenho]])</f>
        <v>4</v>
      </c>
    </row>
    <row r="3187" spans="1:39" x14ac:dyDescent="0.25">
      <c r="A3187">
        <v>8</v>
      </c>
      <c r="B3187">
        <v>801</v>
      </c>
      <c r="C3187">
        <v>10</v>
      </c>
      <c r="D3187">
        <v>301</v>
      </c>
      <c r="E3187">
        <v>6</v>
      </c>
      <c r="F3187">
        <v>0</v>
      </c>
      <c r="G3187">
        <v>2092</v>
      </c>
      <c r="H3187" s="17" t="s">
        <v>2478</v>
      </c>
      <c r="I3187">
        <v>40</v>
      </c>
      <c r="J3187">
        <v>0</v>
      </c>
      <c r="K3187" s="17" t="s">
        <v>7167</v>
      </c>
      <c r="L3187" s="1">
        <v>44679</v>
      </c>
      <c r="M3187">
        <v>3140.6</v>
      </c>
      <c r="N3187" s="17" t="s">
        <v>437</v>
      </c>
      <c r="O3187">
        <v>6</v>
      </c>
      <c r="P3187" s="17" t="s">
        <v>438</v>
      </c>
      <c r="Q3187">
        <v>0</v>
      </c>
      <c r="R3187" s="17" t="s">
        <v>439</v>
      </c>
      <c r="S3187" s="17" t="s">
        <v>440</v>
      </c>
      <c r="T3187" s="17" t="s">
        <v>438</v>
      </c>
      <c r="U3187">
        <v>0</v>
      </c>
      <c r="V3187">
        <v>0</v>
      </c>
      <c r="W3187" s="17" t="s">
        <v>7168</v>
      </c>
      <c r="X3187" s="17" t="s">
        <v>442</v>
      </c>
      <c r="Y3187">
        <v>0</v>
      </c>
      <c r="Z3187" s="17" t="s">
        <v>443</v>
      </c>
      <c r="AA3187" s="17" t="s">
        <v>443</v>
      </c>
      <c r="AB3187" s="17" t="s">
        <v>444</v>
      </c>
      <c r="AC3187">
        <v>0</v>
      </c>
      <c r="AD3187">
        <v>0</v>
      </c>
      <c r="AE3187">
        <v>0</v>
      </c>
      <c r="AF3187">
        <v>2022</v>
      </c>
      <c r="AG3187" s="1">
        <v>44562</v>
      </c>
      <c r="AH3187" s="1">
        <v>44773</v>
      </c>
      <c r="AI3187" s="1">
        <v>44785</v>
      </c>
      <c r="AJ3187" s="17" t="s">
        <v>34</v>
      </c>
      <c r="AK3187" s="17" t="s">
        <v>35</v>
      </c>
      <c r="AL3187" s="17" t="s">
        <v>10388</v>
      </c>
      <c r="AM3187" s="17">
        <f>MONTH(EMPENHO[[#This Row],[data_empenho]])</f>
        <v>4</v>
      </c>
    </row>
    <row r="3188" spans="1:39" x14ac:dyDescent="0.25">
      <c r="A3188">
        <v>8</v>
      </c>
      <c r="B3188">
        <v>801</v>
      </c>
      <c r="C3188">
        <v>10</v>
      </c>
      <c r="D3188">
        <v>301</v>
      </c>
      <c r="E3188">
        <v>6</v>
      </c>
      <c r="F3188">
        <v>0</v>
      </c>
      <c r="G3188">
        <v>2090</v>
      </c>
      <c r="H3188" s="17" t="s">
        <v>2478</v>
      </c>
      <c r="I3188">
        <v>40</v>
      </c>
      <c r="J3188">
        <v>0</v>
      </c>
      <c r="K3188" s="17" t="s">
        <v>7169</v>
      </c>
      <c r="L3188" s="1">
        <v>44679</v>
      </c>
      <c r="M3188">
        <v>1060.6199999999999</v>
      </c>
      <c r="N3188" s="17" t="s">
        <v>437</v>
      </c>
      <c r="O3188">
        <v>6</v>
      </c>
      <c r="P3188" s="17" t="s">
        <v>438</v>
      </c>
      <c r="Q3188">
        <v>0</v>
      </c>
      <c r="R3188" s="17" t="s">
        <v>439</v>
      </c>
      <c r="S3188" s="17" t="s">
        <v>440</v>
      </c>
      <c r="T3188" s="17" t="s">
        <v>438</v>
      </c>
      <c r="U3188">
        <v>0</v>
      </c>
      <c r="V3188">
        <v>0</v>
      </c>
      <c r="W3188" s="17" t="s">
        <v>7170</v>
      </c>
      <c r="X3188" s="17" t="s">
        <v>442</v>
      </c>
      <c r="Y3188">
        <v>0</v>
      </c>
      <c r="Z3188" s="17" t="s">
        <v>443</v>
      </c>
      <c r="AA3188" s="17" t="s">
        <v>443</v>
      </c>
      <c r="AB3188" s="17" t="s">
        <v>444</v>
      </c>
      <c r="AC3188">
        <v>0</v>
      </c>
      <c r="AD3188">
        <v>0</v>
      </c>
      <c r="AE3188">
        <v>0</v>
      </c>
      <c r="AF3188">
        <v>2022</v>
      </c>
      <c r="AG3188" s="1">
        <v>44562</v>
      </c>
      <c r="AH3188" s="1">
        <v>44773</v>
      </c>
      <c r="AI3188" s="1">
        <v>44785</v>
      </c>
      <c r="AJ3188" s="17" t="s">
        <v>34</v>
      </c>
      <c r="AK3188" s="17" t="s">
        <v>35</v>
      </c>
      <c r="AL3188" s="17" t="s">
        <v>10388</v>
      </c>
      <c r="AM3188" s="17">
        <f>MONTH(EMPENHO[[#This Row],[data_empenho]])</f>
        <v>4</v>
      </c>
    </row>
    <row r="3189" spans="1:39" x14ac:dyDescent="0.25">
      <c r="A3189">
        <v>8</v>
      </c>
      <c r="B3189">
        <v>801</v>
      </c>
      <c r="C3189">
        <v>10</v>
      </c>
      <c r="D3189">
        <v>301</v>
      </c>
      <c r="E3189">
        <v>6</v>
      </c>
      <c r="F3189">
        <v>0</v>
      </c>
      <c r="G3189">
        <v>2092</v>
      </c>
      <c r="H3189" s="17" t="s">
        <v>2478</v>
      </c>
      <c r="I3189">
        <v>40</v>
      </c>
      <c r="J3189">
        <v>0</v>
      </c>
      <c r="K3189" s="17" t="s">
        <v>7171</v>
      </c>
      <c r="L3189" s="1">
        <v>44679</v>
      </c>
      <c r="M3189">
        <v>3101.87</v>
      </c>
      <c r="N3189" s="17" t="s">
        <v>437</v>
      </c>
      <c r="O3189">
        <v>6</v>
      </c>
      <c r="P3189" s="17" t="s">
        <v>438</v>
      </c>
      <c r="Q3189">
        <v>0</v>
      </c>
      <c r="R3189" s="17" t="s">
        <v>439</v>
      </c>
      <c r="S3189" s="17" t="s">
        <v>440</v>
      </c>
      <c r="T3189" s="17" t="s">
        <v>438</v>
      </c>
      <c r="U3189">
        <v>0</v>
      </c>
      <c r="V3189">
        <v>0</v>
      </c>
      <c r="W3189" s="17" t="s">
        <v>7172</v>
      </c>
      <c r="X3189" s="17" t="s">
        <v>442</v>
      </c>
      <c r="Y3189">
        <v>0</v>
      </c>
      <c r="Z3189" s="17" t="s">
        <v>443</v>
      </c>
      <c r="AA3189" s="17" t="s">
        <v>443</v>
      </c>
      <c r="AB3189" s="17" t="s">
        <v>444</v>
      </c>
      <c r="AC3189">
        <v>0</v>
      </c>
      <c r="AD3189">
        <v>0</v>
      </c>
      <c r="AE3189">
        <v>0</v>
      </c>
      <c r="AF3189">
        <v>2022</v>
      </c>
      <c r="AG3189" s="1">
        <v>44562</v>
      </c>
      <c r="AH3189" s="1">
        <v>44773</v>
      </c>
      <c r="AI3189" s="1">
        <v>44785</v>
      </c>
      <c r="AJ3189" s="17" t="s">
        <v>34</v>
      </c>
      <c r="AK3189" s="17" t="s">
        <v>35</v>
      </c>
      <c r="AL3189" s="17" t="s">
        <v>10388</v>
      </c>
      <c r="AM3189" s="17">
        <f>MONTH(EMPENHO[[#This Row],[data_empenho]])</f>
        <v>4</v>
      </c>
    </row>
    <row r="3190" spans="1:39" x14ac:dyDescent="0.25">
      <c r="A3190">
        <v>8</v>
      </c>
      <c r="B3190">
        <v>801</v>
      </c>
      <c r="C3190">
        <v>10</v>
      </c>
      <c r="D3190">
        <v>302</v>
      </c>
      <c r="E3190">
        <v>8</v>
      </c>
      <c r="F3190">
        <v>0</v>
      </c>
      <c r="G3190">
        <v>2096</v>
      </c>
      <c r="H3190" s="17" t="s">
        <v>2478</v>
      </c>
      <c r="I3190">
        <v>40</v>
      </c>
      <c r="J3190">
        <v>0</v>
      </c>
      <c r="K3190" s="17" t="s">
        <v>7173</v>
      </c>
      <c r="L3190" s="1">
        <v>44679</v>
      </c>
      <c r="M3190">
        <v>4108.8100000000004</v>
      </c>
      <c r="N3190" s="17" t="s">
        <v>437</v>
      </c>
      <c r="O3190">
        <v>6</v>
      </c>
      <c r="P3190" s="17" t="s">
        <v>438</v>
      </c>
      <c r="Q3190">
        <v>0</v>
      </c>
      <c r="R3190" s="17" t="s">
        <v>439</v>
      </c>
      <c r="S3190" s="17" t="s">
        <v>440</v>
      </c>
      <c r="T3190" s="17" t="s">
        <v>438</v>
      </c>
      <c r="U3190">
        <v>0</v>
      </c>
      <c r="V3190">
        <v>0</v>
      </c>
      <c r="W3190" s="17" t="s">
        <v>7174</v>
      </c>
      <c r="X3190" s="17" t="s">
        <v>442</v>
      </c>
      <c r="Y3190">
        <v>0</v>
      </c>
      <c r="Z3190" s="17" t="s">
        <v>443</v>
      </c>
      <c r="AA3190" s="17" t="s">
        <v>443</v>
      </c>
      <c r="AB3190" s="17" t="s">
        <v>444</v>
      </c>
      <c r="AC3190">
        <v>0</v>
      </c>
      <c r="AD3190">
        <v>0</v>
      </c>
      <c r="AE3190">
        <v>0</v>
      </c>
      <c r="AF3190">
        <v>2022</v>
      </c>
      <c r="AG3190" s="1">
        <v>44562</v>
      </c>
      <c r="AH3190" s="1">
        <v>44773</v>
      </c>
      <c r="AI3190" s="1">
        <v>44785</v>
      </c>
      <c r="AJ3190" s="17" t="s">
        <v>34</v>
      </c>
      <c r="AK3190" s="17" t="s">
        <v>35</v>
      </c>
      <c r="AL3190" s="17" t="s">
        <v>10388</v>
      </c>
      <c r="AM3190" s="17">
        <f>MONTH(EMPENHO[[#This Row],[data_empenho]])</f>
        <v>4</v>
      </c>
    </row>
    <row r="3191" spans="1:39" x14ac:dyDescent="0.25">
      <c r="A3191">
        <v>8</v>
      </c>
      <c r="B3191">
        <v>801</v>
      </c>
      <c r="C3191">
        <v>10</v>
      </c>
      <c r="D3191">
        <v>301</v>
      </c>
      <c r="E3191">
        <v>6</v>
      </c>
      <c r="F3191">
        <v>0</v>
      </c>
      <c r="G3191">
        <v>2092</v>
      </c>
      <c r="H3191" s="17" t="s">
        <v>2478</v>
      </c>
      <c r="I3191">
        <v>40</v>
      </c>
      <c r="J3191">
        <v>0</v>
      </c>
      <c r="K3191" s="17" t="s">
        <v>7175</v>
      </c>
      <c r="L3191" s="1">
        <v>44679</v>
      </c>
      <c r="M3191">
        <v>252.19</v>
      </c>
      <c r="N3191" s="17" t="s">
        <v>437</v>
      </c>
      <c r="O3191">
        <v>6</v>
      </c>
      <c r="P3191" s="17" t="s">
        <v>438</v>
      </c>
      <c r="Q3191">
        <v>0</v>
      </c>
      <c r="R3191" s="17" t="s">
        <v>439</v>
      </c>
      <c r="S3191" s="17" t="s">
        <v>440</v>
      </c>
      <c r="T3191" s="17" t="s">
        <v>438</v>
      </c>
      <c r="U3191">
        <v>0</v>
      </c>
      <c r="V3191">
        <v>0</v>
      </c>
      <c r="W3191" s="17" t="s">
        <v>7176</v>
      </c>
      <c r="X3191" s="17" t="s">
        <v>442</v>
      </c>
      <c r="Y3191">
        <v>0</v>
      </c>
      <c r="Z3191" s="17" t="s">
        <v>443</v>
      </c>
      <c r="AA3191" s="17" t="s">
        <v>443</v>
      </c>
      <c r="AB3191" s="17" t="s">
        <v>444</v>
      </c>
      <c r="AC3191">
        <v>0</v>
      </c>
      <c r="AD3191">
        <v>0</v>
      </c>
      <c r="AE3191">
        <v>0</v>
      </c>
      <c r="AF3191">
        <v>2022</v>
      </c>
      <c r="AG3191" s="1">
        <v>44562</v>
      </c>
      <c r="AH3191" s="1">
        <v>44773</v>
      </c>
      <c r="AI3191" s="1">
        <v>44785</v>
      </c>
      <c r="AJ3191" s="17" t="s">
        <v>34</v>
      </c>
      <c r="AK3191" s="17" t="s">
        <v>35</v>
      </c>
      <c r="AL3191" s="17" t="s">
        <v>10388</v>
      </c>
      <c r="AM3191" s="17">
        <f>MONTH(EMPENHO[[#This Row],[data_empenho]])</f>
        <v>4</v>
      </c>
    </row>
    <row r="3192" spans="1:39" x14ac:dyDescent="0.25">
      <c r="A3192">
        <v>8</v>
      </c>
      <c r="B3192">
        <v>801</v>
      </c>
      <c r="C3192">
        <v>10</v>
      </c>
      <c r="D3192">
        <v>302</v>
      </c>
      <c r="E3192">
        <v>8</v>
      </c>
      <c r="F3192">
        <v>0</v>
      </c>
      <c r="G3192">
        <v>2096</v>
      </c>
      <c r="H3192" s="17" t="s">
        <v>2478</v>
      </c>
      <c r="I3192">
        <v>40</v>
      </c>
      <c r="J3192">
        <v>0</v>
      </c>
      <c r="K3192" s="17" t="s">
        <v>7177</v>
      </c>
      <c r="L3192" s="1">
        <v>44679</v>
      </c>
      <c r="M3192">
        <v>1076.3800000000001</v>
      </c>
      <c r="N3192" s="17" t="s">
        <v>437</v>
      </c>
      <c r="O3192">
        <v>6</v>
      </c>
      <c r="P3192" s="17" t="s">
        <v>438</v>
      </c>
      <c r="Q3192">
        <v>0</v>
      </c>
      <c r="R3192" s="17" t="s">
        <v>439</v>
      </c>
      <c r="S3192" s="17" t="s">
        <v>440</v>
      </c>
      <c r="T3192" s="17" t="s">
        <v>438</v>
      </c>
      <c r="U3192">
        <v>0</v>
      </c>
      <c r="V3192">
        <v>0</v>
      </c>
      <c r="W3192" s="17" t="s">
        <v>7178</v>
      </c>
      <c r="X3192" s="17" t="s">
        <v>442</v>
      </c>
      <c r="Y3192">
        <v>0</v>
      </c>
      <c r="Z3192" s="17" t="s">
        <v>443</v>
      </c>
      <c r="AA3192" s="17" t="s">
        <v>443</v>
      </c>
      <c r="AB3192" s="17" t="s">
        <v>444</v>
      </c>
      <c r="AC3192">
        <v>0</v>
      </c>
      <c r="AD3192">
        <v>0</v>
      </c>
      <c r="AE3192">
        <v>0</v>
      </c>
      <c r="AF3192">
        <v>2022</v>
      </c>
      <c r="AG3192" s="1">
        <v>44562</v>
      </c>
      <c r="AH3192" s="1">
        <v>44773</v>
      </c>
      <c r="AI3192" s="1">
        <v>44785</v>
      </c>
      <c r="AJ3192" s="17" t="s">
        <v>34</v>
      </c>
      <c r="AK3192" s="17" t="s">
        <v>35</v>
      </c>
      <c r="AL3192" s="17" t="s">
        <v>10388</v>
      </c>
      <c r="AM3192" s="17">
        <f>MONTH(EMPENHO[[#This Row],[data_empenho]])</f>
        <v>4</v>
      </c>
    </row>
    <row r="3193" spans="1:39" x14ac:dyDescent="0.25">
      <c r="A3193">
        <v>12</v>
      </c>
      <c r="B3193">
        <v>1201</v>
      </c>
      <c r="C3193">
        <v>9</v>
      </c>
      <c r="D3193">
        <v>122</v>
      </c>
      <c r="E3193">
        <v>1</v>
      </c>
      <c r="F3193">
        <v>0</v>
      </c>
      <c r="G3193">
        <v>2066</v>
      </c>
      <c r="H3193" s="17" t="s">
        <v>2478</v>
      </c>
      <c r="I3193">
        <v>50</v>
      </c>
      <c r="J3193">
        <v>0</v>
      </c>
      <c r="K3193" s="17" t="s">
        <v>7179</v>
      </c>
      <c r="L3193" s="1">
        <v>44679</v>
      </c>
      <c r="M3193">
        <v>1262.52</v>
      </c>
      <c r="N3193" s="17" t="s">
        <v>437</v>
      </c>
      <c r="O3193">
        <v>6</v>
      </c>
      <c r="P3193" s="17" t="s">
        <v>438</v>
      </c>
      <c r="Q3193">
        <v>0</v>
      </c>
      <c r="R3193" s="17" t="s">
        <v>439</v>
      </c>
      <c r="S3193" s="17" t="s">
        <v>440</v>
      </c>
      <c r="T3193" s="17" t="s">
        <v>438</v>
      </c>
      <c r="U3193">
        <v>0</v>
      </c>
      <c r="V3193">
        <v>0</v>
      </c>
      <c r="W3193" s="17" t="s">
        <v>7180</v>
      </c>
      <c r="X3193" s="17" t="s">
        <v>442</v>
      </c>
      <c r="Y3193">
        <v>0</v>
      </c>
      <c r="Z3193" s="17" t="s">
        <v>443</v>
      </c>
      <c r="AA3193" s="17" t="s">
        <v>443</v>
      </c>
      <c r="AB3193" s="17" t="s">
        <v>444</v>
      </c>
      <c r="AC3193">
        <v>0</v>
      </c>
      <c r="AD3193">
        <v>0</v>
      </c>
      <c r="AE3193">
        <v>0</v>
      </c>
      <c r="AF3193">
        <v>2022</v>
      </c>
      <c r="AG3193" s="1">
        <v>44562</v>
      </c>
      <c r="AH3193" s="1">
        <v>44773</v>
      </c>
      <c r="AI3193" s="1">
        <v>44785</v>
      </c>
      <c r="AJ3193" s="17" t="s">
        <v>34</v>
      </c>
      <c r="AK3193" s="17" t="s">
        <v>35</v>
      </c>
      <c r="AL3193" s="17" t="s">
        <v>10388</v>
      </c>
      <c r="AM3193" s="17">
        <f>MONTH(EMPENHO[[#This Row],[data_empenho]])</f>
        <v>4</v>
      </c>
    </row>
    <row r="3194" spans="1:39" x14ac:dyDescent="0.25">
      <c r="A3194">
        <v>12</v>
      </c>
      <c r="B3194">
        <v>1201</v>
      </c>
      <c r="C3194">
        <v>9</v>
      </c>
      <c r="D3194">
        <v>122</v>
      </c>
      <c r="E3194">
        <v>1</v>
      </c>
      <c r="F3194">
        <v>0</v>
      </c>
      <c r="G3194">
        <v>2066</v>
      </c>
      <c r="H3194" s="17" t="s">
        <v>2478</v>
      </c>
      <c r="I3194">
        <v>50</v>
      </c>
      <c r="J3194">
        <v>0</v>
      </c>
      <c r="K3194" s="17" t="s">
        <v>7181</v>
      </c>
      <c r="L3194" s="1">
        <v>44679</v>
      </c>
      <c r="M3194">
        <v>454.48</v>
      </c>
      <c r="N3194" s="17" t="s">
        <v>437</v>
      </c>
      <c r="O3194">
        <v>6</v>
      </c>
      <c r="P3194" s="17" t="s">
        <v>438</v>
      </c>
      <c r="Q3194">
        <v>0</v>
      </c>
      <c r="R3194" s="17" t="s">
        <v>439</v>
      </c>
      <c r="S3194" s="17" t="s">
        <v>440</v>
      </c>
      <c r="T3194" s="17" t="s">
        <v>438</v>
      </c>
      <c r="U3194">
        <v>0</v>
      </c>
      <c r="V3194">
        <v>0</v>
      </c>
      <c r="W3194" s="17" t="s">
        <v>7182</v>
      </c>
      <c r="X3194" s="17" t="s">
        <v>442</v>
      </c>
      <c r="Y3194">
        <v>0</v>
      </c>
      <c r="Z3194" s="17" t="s">
        <v>443</v>
      </c>
      <c r="AA3194" s="17" t="s">
        <v>443</v>
      </c>
      <c r="AB3194" s="17" t="s">
        <v>444</v>
      </c>
      <c r="AC3194">
        <v>0</v>
      </c>
      <c r="AD3194">
        <v>0</v>
      </c>
      <c r="AE3194">
        <v>0</v>
      </c>
      <c r="AF3194">
        <v>2022</v>
      </c>
      <c r="AG3194" s="1">
        <v>44562</v>
      </c>
      <c r="AH3194" s="1">
        <v>44773</v>
      </c>
      <c r="AI3194" s="1">
        <v>44785</v>
      </c>
      <c r="AJ3194" s="17" t="s">
        <v>34</v>
      </c>
      <c r="AK3194" s="17" t="s">
        <v>35</v>
      </c>
      <c r="AL3194" s="17" t="s">
        <v>10388</v>
      </c>
      <c r="AM3194" s="17">
        <f>MONTH(EMPENHO[[#This Row],[data_empenho]])</f>
        <v>4</v>
      </c>
    </row>
    <row r="3195" spans="1:39" x14ac:dyDescent="0.25">
      <c r="A3195">
        <v>3</v>
      </c>
      <c r="B3195">
        <v>301</v>
      </c>
      <c r="C3195">
        <v>9</v>
      </c>
      <c r="D3195">
        <v>272</v>
      </c>
      <c r="E3195">
        <v>20</v>
      </c>
      <c r="F3195">
        <v>0</v>
      </c>
      <c r="G3195">
        <v>9</v>
      </c>
      <c r="H3195" s="17" t="s">
        <v>1847</v>
      </c>
      <c r="I3195">
        <v>1</v>
      </c>
      <c r="J3195">
        <v>0</v>
      </c>
      <c r="K3195" s="17" t="s">
        <v>7183</v>
      </c>
      <c r="L3195" s="1">
        <v>44679</v>
      </c>
      <c r="M3195">
        <v>45094.71</v>
      </c>
      <c r="N3195" s="17" t="s">
        <v>437</v>
      </c>
      <c r="O3195">
        <v>6</v>
      </c>
      <c r="P3195" s="17" t="s">
        <v>438</v>
      </c>
      <c r="Q3195">
        <v>0</v>
      </c>
      <c r="R3195" s="17" t="s">
        <v>439</v>
      </c>
      <c r="S3195" s="17" t="s">
        <v>440</v>
      </c>
      <c r="T3195" s="17" t="s">
        <v>438</v>
      </c>
      <c r="U3195">
        <v>0</v>
      </c>
      <c r="V3195">
        <v>0</v>
      </c>
      <c r="W3195" s="17" t="s">
        <v>7184</v>
      </c>
      <c r="X3195" s="17" t="s">
        <v>442</v>
      </c>
      <c r="Y3195">
        <v>0</v>
      </c>
      <c r="Z3195" s="17" t="s">
        <v>443</v>
      </c>
      <c r="AA3195" s="17" t="s">
        <v>443</v>
      </c>
      <c r="AB3195" s="17" t="s">
        <v>444</v>
      </c>
      <c r="AC3195">
        <v>0</v>
      </c>
      <c r="AD3195">
        <v>0</v>
      </c>
      <c r="AE3195">
        <v>0</v>
      </c>
      <c r="AF3195">
        <v>2022</v>
      </c>
      <c r="AG3195" s="1">
        <v>44562</v>
      </c>
      <c r="AH3195" s="1">
        <v>44773</v>
      </c>
      <c r="AI3195" s="1">
        <v>44785</v>
      </c>
      <c r="AJ3195" s="17" t="s">
        <v>34</v>
      </c>
      <c r="AK3195" s="17" t="s">
        <v>35</v>
      </c>
      <c r="AL3195" s="17" t="s">
        <v>10388</v>
      </c>
      <c r="AM3195" s="17">
        <f>MONTH(EMPENHO[[#This Row],[data_empenho]])</f>
        <v>4</v>
      </c>
    </row>
    <row r="3196" spans="1:39" x14ac:dyDescent="0.25">
      <c r="A3196">
        <v>5</v>
      </c>
      <c r="B3196">
        <v>502</v>
      </c>
      <c r="C3196">
        <v>12</v>
      </c>
      <c r="D3196">
        <v>272</v>
      </c>
      <c r="E3196">
        <v>20</v>
      </c>
      <c r="F3196">
        <v>0</v>
      </c>
      <c r="G3196">
        <v>16</v>
      </c>
      <c r="H3196" s="17" t="s">
        <v>1847</v>
      </c>
      <c r="I3196">
        <v>20</v>
      </c>
      <c r="J3196">
        <v>0</v>
      </c>
      <c r="K3196" s="17" t="s">
        <v>7185</v>
      </c>
      <c r="L3196" s="1">
        <v>44679</v>
      </c>
      <c r="M3196">
        <v>62896.57</v>
      </c>
      <c r="N3196" s="17" t="s">
        <v>437</v>
      </c>
      <c r="O3196">
        <v>6</v>
      </c>
      <c r="P3196" s="17" t="s">
        <v>438</v>
      </c>
      <c r="Q3196">
        <v>0</v>
      </c>
      <c r="R3196" s="17" t="s">
        <v>439</v>
      </c>
      <c r="S3196" s="17" t="s">
        <v>440</v>
      </c>
      <c r="T3196" s="17" t="s">
        <v>438</v>
      </c>
      <c r="U3196">
        <v>0</v>
      </c>
      <c r="V3196">
        <v>0</v>
      </c>
      <c r="W3196" s="17" t="s">
        <v>7186</v>
      </c>
      <c r="X3196" s="17" t="s">
        <v>442</v>
      </c>
      <c r="Y3196">
        <v>0</v>
      </c>
      <c r="Z3196" s="17" t="s">
        <v>443</v>
      </c>
      <c r="AA3196" s="17" t="s">
        <v>443</v>
      </c>
      <c r="AB3196" s="17" t="s">
        <v>444</v>
      </c>
      <c r="AC3196">
        <v>0</v>
      </c>
      <c r="AD3196">
        <v>0</v>
      </c>
      <c r="AE3196">
        <v>0</v>
      </c>
      <c r="AF3196">
        <v>2022</v>
      </c>
      <c r="AG3196" s="1">
        <v>44562</v>
      </c>
      <c r="AH3196" s="1">
        <v>44773</v>
      </c>
      <c r="AI3196" s="1">
        <v>44785</v>
      </c>
      <c r="AJ3196" s="17" t="s">
        <v>34</v>
      </c>
      <c r="AK3196" s="17" t="s">
        <v>35</v>
      </c>
      <c r="AL3196" s="17" t="s">
        <v>10388</v>
      </c>
      <c r="AM3196" s="17">
        <f>MONTH(EMPENHO[[#This Row],[data_empenho]])</f>
        <v>4</v>
      </c>
    </row>
    <row r="3197" spans="1:39" x14ac:dyDescent="0.25">
      <c r="A3197">
        <v>8</v>
      </c>
      <c r="B3197">
        <v>801</v>
      </c>
      <c r="C3197">
        <v>10</v>
      </c>
      <c r="D3197">
        <v>272</v>
      </c>
      <c r="E3197">
        <v>20</v>
      </c>
      <c r="F3197">
        <v>0</v>
      </c>
      <c r="G3197">
        <v>21</v>
      </c>
      <c r="H3197" s="17" t="s">
        <v>1847</v>
      </c>
      <c r="I3197">
        <v>40</v>
      </c>
      <c r="J3197">
        <v>0</v>
      </c>
      <c r="K3197" s="17" t="s">
        <v>7187</v>
      </c>
      <c r="L3197" s="1">
        <v>44679</v>
      </c>
      <c r="M3197">
        <v>27282.77</v>
      </c>
      <c r="N3197" s="17" t="s">
        <v>437</v>
      </c>
      <c r="O3197">
        <v>6</v>
      </c>
      <c r="P3197" s="17" t="s">
        <v>438</v>
      </c>
      <c r="Q3197">
        <v>0</v>
      </c>
      <c r="R3197" s="17" t="s">
        <v>439</v>
      </c>
      <c r="S3197" s="17" t="s">
        <v>440</v>
      </c>
      <c r="T3197" s="17" t="s">
        <v>438</v>
      </c>
      <c r="U3197">
        <v>0</v>
      </c>
      <c r="V3197">
        <v>0</v>
      </c>
      <c r="W3197" s="17" t="s">
        <v>7188</v>
      </c>
      <c r="X3197" s="17" t="s">
        <v>442</v>
      </c>
      <c r="Y3197">
        <v>0</v>
      </c>
      <c r="Z3197" s="17" t="s">
        <v>443</v>
      </c>
      <c r="AA3197" s="17" t="s">
        <v>443</v>
      </c>
      <c r="AB3197" s="17" t="s">
        <v>444</v>
      </c>
      <c r="AC3197">
        <v>0</v>
      </c>
      <c r="AD3197">
        <v>0</v>
      </c>
      <c r="AE3197">
        <v>0</v>
      </c>
      <c r="AF3197">
        <v>2022</v>
      </c>
      <c r="AG3197" s="1">
        <v>44562</v>
      </c>
      <c r="AH3197" s="1">
        <v>44773</v>
      </c>
      <c r="AI3197" s="1">
        <v>44785</v>
      </c>
      <c r="AJ3197" s="17" t="s">
        <v>34</v>
      </c>
      <c r="AK3197" s="17" t="s">
        <v>35</v>
      </c>
      <c r="AL3197" s="17" t="s">
        <v>10388</v>
      </c>
      <c r="AM3197" s="17">
        <f>MONTH(EMPENHO[[#This Row],[data_empenho]])</f>
        <v>4</v>
      </c>
    </row>
    <row r="3198" spans="1:39" x14ac:dyDescent="0.25">
      <c r="A3198">
        <v>3</v>
      </c>
      <c r="B3198">
        <v>301</v>
      </c>
      <c r="C3198">
        <v>9</v>
      </c>
      <c r="D3198">
        <v>272</v>
      </c>
      <c r="E3198">
        <v>20</v>
      </c>
      <c r="F3198">
        <v>0</v>
      </c>
      <c r="G3198">
        <v>9</v>
      </c>
      <c r="H3198" s="17" t="s">
        <v>2566</v>
      </c>
      <c r="I3198">
        <v>1</v>
      </c>
      <c r="J3198">
        <v>0</v>
      </c>
      <c r="K3198" s="17" t="s">
        <v>7189</v>
      </c>
      <c r="L3198" s="1">
        <v>44679</v>
      </c>
      <c r="M3198">
        <v>1647.59</v>
      </c>
      <c r="N3198" s="17" t="s">
        <v>437</v>
      </c>
      <c r="O3198">
        <v>6</v>
      </c>
      <c r="P3198" s="17" t="s">
        <v>438</v>
      </c>
      <c r="Q3198">
        <v>0</v>
      </c>
      <c r="R3198" s="17" t="s">
        <v>439</v>
      </c>
      <c r="S3198" s="17" t="s">
        <v>440</v>
      </c>
      <c r="T3198" s="17" t="s">
        <v>438</v>
      </c>
      <c r="U3198">
        <v>0</v>
      </c>
      <c r="V3198">
        <v>0</v>
      </c>
      <c r="W3198" s="17" t="s">
        <v>7190</v>
      </c>
      <c r="X3198" s="17" t="s">
        <v>442</v>
      </c>
      <c r="Y3198">
        <v>0</v>
      </c>
      <c r="Z3198" s="17" t="s">
        <v>443</v>
      </c>
      <c r="AA3198" s="17" t="s">
        <v>443</v>
      </c>
      <c r="AB3198" s="17" t="s">
        <v>444</v>
      </c>
      <c r="AC3198">
        <v>0</v>
      </c>
      <c r="AD3198">
        <v>0</v>
      </c>
      <c r="AE3198">
        <v>0</v>
      </c>
      <c r="AF3198">
        <v>2022</v>
      </c>
      <c r="AG3198" s="1">
        <v>44562</v>
      </c>
      <c r="AH3198" s="1">
        <v>44773</v>
      </c>
      <c r="AI3198" s="1">
        <v>44785</v>
      </c>
      <c r="AJ3198" s="17" t="s">
        <v>34</v>
      </c>
      <c r="AK3198" s="17" t="s">
        <v>35</v>
      </c>
      <c r="AL3198" s="17" t="s">
        <v>10388</v>
      </c>
      <c r="AM3198" s="17">
        <f>MONTH(EMPENHO[[#This Row],[data_empenho]])</f>
        <v>4</v>
      </c>
    </row>
    <row r="3199" spans="1:39" x14ac:dyDescent="0.25">
      <c r="A3199">
        <v>3</v>
      </c>
      <c r="B3199">
        <v>301</v>
      </c>
      <c r="C3199">
        <v>9</v>
      </c>
      <c r="D3199">
        <v>272</v>
      </c>
      <c r="E3199">
        <v>20</v>
      </c>
      <c r="F3199">
        <v>0</v>
      </c>
      <c r="G3199">
        <v>9</v>
      </c>
      <c r="H3199" s="17" t="s">
        <v>2569</v>
      </c>
      <c r="I3199">
        <v>1</v>
      </c>
      <c r="J3199">
        <v>0</v>
      </c>
      <c r="K3199" s="17" t="s">
        <v>7191</v>
      </c>
      <c r="L3199" s="1">
        <v>44679</v>
      </c>
      <c r="M3199">
        <v>593.1</v>
      </c>
      <c r="N3199" s="17" t="s">
        <v>437</v>
      </c>
      <c r="O3199">
        <v>6</v>
      </c>
      <c r="P3199" s="17" t="s">
        <v>438</v>
      </c>
      <c r="Q3199">
        <v>0</v>
      </c>
      <c r="R3199" s="17" t="s">
        <v>439</v>
      </c>
      <c r="S3199" s="17" t="s">
        <v>440</v>
      </c>
      <c r="T3199" s="17" t="s">
        <v>438</v>
      </c>
      <c r="U3199">
        <v>0</v>
      </c>
      <c r="V3199">
        <v>0</v>
      </c>
      <c r="W3199" s="17" t="s">
        <v>7192</v>
      </c>
      <c r="X3199" s="17" t="s">
        <v>442</v>
      </c>
      <c r="Y3199">
        <v>0</v>
      </c>
      <c r="Z3199" s="17" t="s">
        <v>443</v>
      </c>
      <c r="AA3199" s="17" t="s">
        <v>443</v>
      </c>
      <c r="AB3199" s="17" t="s">
        <v>444</v>
      </c>
      <c r="AC3199">
        <v>0</v>
      </c>
      <c r="AD3199">
        <v>0</v>
      </c>
      <c r="AE3199">
        <v>0</v>
      </c>
      <c r="AF3199">
        <v>2022</v>
      </c>
      <c r="AG3199" s="1">
        <v>44562</v>
      </c>
      <c r="AH3199" s="1">
        <v>44773</v>
      </c>
      <c r="AI3199" s="1">
        <v>44785</v>
      </c>
      <c r="AJ3199" s="17" t="s">
        <v>34</v>
      </c>
      <c r="AK3199" s="17" t="s">
        <v>35</v>
      </c>
      <c r="AL3199" s="17" t="s">
        <v>10388</v>
      </c>
      <c r="AM3199" s="17">
        <f>MONTH(EMPENHO[[#This Row],[data_empenho]])</f>
        <v>4</v>
      </c>
    </row>
    <row r="3200" spans="1:39" x14ac:dyDescent="0.25">
      <c r="A3200">
        <v>3</v>
      </c>
      <c r="B3200">
        <v>301</v>
      </c>
      <c r="C3200">
        <v>9</v>
      </c>
      <c r="D3200">
        <v>272</v>
      </c>
      <c r="E3200">
        <v>20</v>
      </c>
      <c r="F3200">
        <v>0</v>
      </c>
      <c r="G3200">
        <v>9</v>
      </c>
      <c r="H3200" s="17" t="s">
        <v>1847</v>
      </c>
      <c r="I3200">
        <v>1</v>
      </c>
      <c r="J3200">
        <v>0</v>
      </c>
      <c r="K3200" s="17" t="s">
        <v>7193</v>
      </c>
      <c r="L3200" s="1">
        <v>44679</v>
      </c>
      <c r="M3200">
        <v>1303.3399999999999</v>
      </c>
      <c r="N3200" s="17" t="s">
        <v>437</v>
      </c>
      <c r="O3200">
        <v>6</v>
      </c>
      <c r="P3200" s="17" t="s">
        <v>438</v>
      </c>
      <c r="Q3200">
        <v>0</v>
      </c>
      <c r="R3200" s="17" t="s">
        <v>439</v>
      </c>
      <c r="S3200" s="17" t="s">
        <v>440</v>
      </c>
      <c r="T3200" s="17" t="s">
        <v>438</v>
      </c>
      <c r="U3200">
        <v>0</v>
      </c>
      <c r="V3200">
        <v>0</v>
      </c>
      <c r="W3200" s="17" t="s">
        <v>7194</v>
      </c>
      <c r="X3200" s="17" t="s">
        <v>442</v>
      </c>
      <c r="Y3200">
        <v>0</v>
      </c>
      <c r="Z3200" s="17" t="s">
        <v>443</v>
      </c>
      <c r="AA3200" s="17" t="s">
        <v>443</v>
      </c>
      <c r="AB3200" s="17" t="s">
        <v>444</v>
      </c>
      <c r="AC3200">
        <v>0</v>
      </c>
      <c r="AD3200">
        <v>0</v>
      </c>
      <c r="AE3200">
        <v>0</v>
      </c>
      <c r="AF3200">
        <v>2022</v>
      </c>
      <c r="AG3200" s="1">
        <v>44562</v>
      </c>
      <c r="AH3200" s="1">
        <v>44773</v>
      </c>
      <c r="AI3200" s="1">
        <v>44785</v>
      </c>
      <c r="AJ3200" s="17" t="s">
        <v>34</v>
      </c>
      <c r="AK3200" s="17" t="s">
        <v>35</v>
      </c>
      <c r="AL3200" s="17" t="s">
        <v>10388</v>
      </c>
      <c r="AM3200" s="17">
        <f>MONTH(EMPENHO[[#This Row],[data_empenho]])</f>
        <v>4</v>
      </c>
    </row>
    <row r="3201" spans="1:39" x14ac:dyDescent="0.25">
      <c r="A3201">
        <v>2</v>
      </c>
      <c r="B3201">
        <v>202</v>
      </c>
      <c r="C3201">
        <v>8</v>
      </c>
      <c r="D3201">
        <v>243</v>
      </c>
      <c r="E3201">
        <v>11</v>
      </c>
      <c r="F3201">
        <v>0</v>
      </c>
      <c r="G3201">
        <v>17</v>
      </c>
      <c r="H3201" s="17" t="s">
        <v>933</v>
      </c>
      <c r="I3201">
        <v>1050</v>
      </c>
      <c r="J3201">
        <v>0</v>
      </c>
      <c r="K3201" s="17" t="s">
        <v>7195</v>
      </c>
      <c r="L3201" s="1">
        <v>44679</v>
      </c>
      <c r="M3201">
        <v>8800</v>
      </c>
      <c r="N3201" s="17" t="s">
        <v>437</v>
      </c>
      <c r="O3201">
        <v>1122</v>
      </c>
      <c r="P3201" s="17" t="s">
        <v>438</v>
      </c>
      <c r="Q3201">
        <v>0</v>
      </c>
      <c r="R3201" s="17" t="s">
        <v>439</v>
      </c>
      <c r="S3201" s="17" t="s">
        <v>440</v>
      </c>
      <c r="T3201" s="17" t="s">
        <v>438</v>
      </c>
      <c r="U3201">
        <v>0</v>
      </c>
      <c r="V3201">
        <v>0</v>
      </c>
      <c r="W3201" s="17" t="s">
        <v>7196</v>
      </c>
      <c r="X3201" s="17" t="s">
        <v>442</v>
      </c>
      <c r="Y3201">
        <v>3</v>
      </c>
      <c r="Z3201" s="17" t="s">
        <v>443</v>
      </c>
      <c r="AA3201" s="17" t="s">
        <v>443</v>
      </c>
      <c r="AB3201" s="17" t="s">
        <v>444</v>
      </c>
      <c r="AC3201">
        <v>0</v>
      </c>
      <c r="AD3201">
        <v>0</v>
      </c>
      <c r="AE3201">
        <v>0</v>
      </c>
      <c r="AF3201">
        <v>2022</v>
      </c>
      <c r="AG3201" s="1">
        <v>44562</v>
      </c>
      <c r="AH3201" s="1">
        <v>44773</v>
      </c>
      <c r="AI3201" s="1">
        <v>44785</v>
      </c>
      <c r="AJ3201" s="17" t="s">
        <v>34</v>
      </c>
      <c r="AK3201" s="17" t="s">
        <v>35</v>
      </c>
      <c r="AL3201" s="17" t="s">
        <v>10388</v>
      </c>
      <c r="AM3201" s="17">
        <f>MONTH(EMPENHO[[#This Row],[data_empenho]])</f>
        <v>4</v>
      </c>
    </row>
    <row r="3202" spans="1:39" x14ac:dyDescent="0.25">
      <c r="A3202">
        <v>2</v>
      </c>
      <c r="B3202">
        <v>202</v>
      </c>
      <c r="C3202">
        <v>8</v>
      </c>
      <c r="D3202">
        <v>243</v>
      </c>
      <c r="E3202">
        <v>11</v>
      </c>
      <c r="F3202">
        <v>0</v>
      </c>
      <c r="G3202">
        <v>17</v>
      </c>
      <c r="H3202" s="17" t="s">
        <v>7197</v>
      </c>
      <c r="I3202">
        <v>1050</v>
      </c>
      <c r="J3202">
        <v>0</v>
      </c>
      <c r="K3202" s="17" t="s">
        <v>7198</v>
      </c>
      <c r="L3202" s="1">
        <v>44679</v>
      </c>
      <c r="M3202">
        <v>12500</v>
      </c>
      <c r="N3202" s="17" t="s">
        <v>437</v>
      </c>
      <c r="O3202">
        <v>1122</v>
      </c>
      <c r="P3202" s="17" t="s">
        <v>438</v>
      </c>
      <c r="Q3202">
        <v>0</v>
      </c>
      <c r="R3202" s="17" t="s">
        <v>439</v>
      </c>
      <c r="S3202" s="17" t="s">
        <v>440</v>
      </c>
      <c r="T3202" s="17" t="s">
        <v>438</v>
      </c>
      <c r="U3202">
        <v>0</v>
      </c>
      <c r="V3202">
        <v>0</v>
      </c>
      <c r="W3202" s="17" t="s">
        <v>7196</v>
      </c>
      <c r="X3202" s="17" t="s">
        <v>442</v>
      </c>
      <c r="Y3202">
        <v>3</v>
      </c>
      <c r="Z3202" s="17" t="s">
        <v>443</v>
      </c>
      <c r="AA3202" s="17" t="s">
        <v>443</v>
      </c>
      <c r="AB3202" s="17" t="s">
        <v>444</v>
      </c>
      <c r="AC3202">
        <v>0</v>
      </c>
      <c r="AD3202">
        <v>0</v>
      </c>
      <c r="AE3202">
        <v>0</v>
      </c>
      <c r="AF3202">
        <v>2022</v>
      </c>
      <c r="AG3202" s="1">
        <v>44562</v>
      </c>
      <c r="AH3202" s="1">
        <v>44773</v>
      </c>
      <c r="AI3202" s="1">
        <v>44785</v>
      </c>
      <c r="AJ3202" s="17" t="s">
        <v>34</v>
      </c>
      <c r="AK3202" s="17" t="s">
        <v>35</v>
      </c>
      <c r="AL3202" s="17" t="s">
        <v>10388</v>
      </c>
      <c r="AM3202" s="17">
        <f>MONTH(EMPENHO[[#This Row],[data_empenho]])</f>
        <v>4</v>
      </c>
    </row>
    <row r="3203" spans="1:39" x14ac:dyDescent="0.25">
      <c r="A3203">
        <v>2</v>
      </c>
      <c r="B3203">
        <v>201</v>
      </c>
      <c r="C3203">
        <v>4</v>
      </c>
      <c r="D3203">
        <v>122</v>
      </c>
      <c r="E3203">
        <v>1</v>
      </c>
      <c r="F3203">
        <v>0</v>
      </c>
      <c r="G3203">
        <v>2078</v>
      </c>
      <c r="H3203" s="17" t="s">
        <v>1859</v>
      </c>
      <c r="I3203">
        <v>1</v>
      </c>
      <c r="J3203">
        <v>0</v>
      </c>
      <c r="K3203" s="17" t="s">
        <v>7199</v>
      </c>
      <c r="L3203" s="1">
        <v>44679</v>
      </c>
      <c r="M3203">
        <v>465.99</v>
      </c>
      <c r="N3203" s="17" t="s">
        <v>437</v>
      </c>
      <c r="O3203">
        <v>6424</v>
      </c>
      <c r="P3203" s="17" t="s">
        <v>438</v>
      </c>
      <c r="Q3203">
        <v>0</v>
      </c>
      <c r="R3203" s="17" t="s">
        <v>1083</v>
      </c>
      <c r="S3203" s="17" t="s">
        <v>440</v>
      </c>
      <c r="T3203" s="17" t="s">
        <v>438</v>
      </c>
      <c r="U3203">
        <v>2</v>
      </c>
      <c r="V3203">
        <v>2021</v>
      </c>
      <c r="W3203" s="17" t="s">
        <v>7200</v>
      </c>
      <c r="X3203" s="17" t="s">
        <v>1085</v>
      </c>
      <c r="Y3203">
        <v>1</v>
      </c>
      <c r="Z3203" s="17" t="s">
        <v>443</v>
      </c>
      <c r="AA3203" s="17" t="s">
        <v>443</v>
      </c>
      <c r="AB3203" s="17" t="s">
        <v>444</v>
      </c>
      <c r="AC3203">
        <v>0</v>
      </c>
      <c r="AD3203">
        <v>0</v>
      </c>
      <c r="AE3203">
        <v>0</v>
      </c>
      <c r="AF3203">
        <v>2022</v>
      </c>
      <c r="AG3203" s="1">
        <v>44562</v>
      </c>
      <c r="AH3203" s="1">
        <v>44773</v>
      </c>
      <c r="AI3203" s="1">
        <v>44785</v>
      </c>
      <c r="AJ3203" s="17" t="s">
        <v>34</v>
      </c>
      <c r="AK3203" s="17" t="s">
        <v>35</v>
      </c>
      <c r="AL3203" s="17" t="s">
        <v>10388</v>
      </c>
      <c r="AM3203" s="17">
        <f>MONTH(EMPENHO[[#This Row],[data_empenho]])</f>
        <v>4</v>
      </c>
    </row>
    <row r="3204" spans="1:39" x14ac:dyDescent="0.25">
      <c r="A3204">
        <v>2</v>
      </c>
      <c r="B3204">
        <v>203</v>
      </c>
      <c r="C3204">
        <v>4</v>
      </c>
      <c r="D3204">
        <v>122</v>
      </c>
      <c r="E3204">
        <v>1</v>
      </c>
      <c r="F3204">
        <v>0</v>
      </c>
      <c r="G3204">
        <v>2081</v>
      </c>
      <c r="H3204" s="17" t="s">
        <v>1859</v>
      </c>
      <c r="I3204">
        <v>1</v>
      </c>
      <c r="J3204">
        <v>0</v>
      </c>
      <c r="K3204" s="17" t="s">
        <v>7201</v>
      </c>
      <c r="L3204" s="1">
        <v>44679</v>
      </c>
      <c r="M3204">
        <v>1397.97</v>
      </c>
      <c r="N3204" s="17" t="s">
        <v>437</v>
      </c>
      <c r="O3204">
        <v>6424</v>
      </c>
      <c r="P3204" s="17" t="s">
        <v>438</v>
      </c>
      <c r="Q3204">
        <v>0</v>
      </c>
      <c r="R3204" s="17" t="s">
        <v>1083</v>
      </c>
      <c r="S3204" s="17" t="s">
        <v>653</v>
      </c>
      <c r="T3204" s="17" t="s">
        <v>438</v>
      </c>
      <c r="U3204">
        <v>2</v>
      </c>
      <c r="V3204">
        <v>2021</v>
      </c>
      <c r="W3204" s="17" t="s">
        <v>7200</v>
      </c>
      <c r="X3204" s="17" t="s">
        <v>1085</v>
      </c>
      <c r="Y3204">
        <v>1</v>
      </c>
      <c r="Z3204" s="17" t="s">
        <v>443</v>
      </c>
      <c r="AA3204" s="17" t="s">
        <v>443</v>
      </c>
      <c r="AB3204" s="17" t="s">
        <v>444</v>
      </c>
      <c r="AC3204">
        <v>0</v>
      </c>
      <c r="AD3204">
        <v>0</v>
      </c>
      <c r="AE3204">
        <v>0</v>
      </c>
      <c r="AF3204">
        <v>2022</v>
      </c>
      <c r="AG3204" s="1">
        <v>44562</v>
      </c>
      <c r="AH3204" s="1">
        <v>44773</v>
      </c>
      <c r="AI3204" s="1">
        <v>44785</v>
      </c>
      <c r="AJ3204" s="17" t="s">
        <v>34</v>
      </c>
      <c r="AK3204" s="17" t="s">
        <v>35</v>
      </c>
      <c r="AL3204" s="17" t="s">
        <v>10388</v>
      </c>
      <c r="AM3204" s="17">
        <f>MONTH(EMPENHO[[#This Row],[data_empenho]])</f>
        <v>4</v>
      </c>
    </row>
    <row r="3205" spans="1:39" x14ac:dyDescent="0.25">
      <c r="A3205">
        <v>2</v>
      </c>
      <c r="B3205">
        <v>203</v>
      </c>
      <c r="C3205">
        <v>4</v>
      </c>
      <c r="D3205">
        <v>124</v>
      </c>
      <c r="E3205">
        <v>1</v>
      </c>
      <c r="F3205">
        <v>0</v>
      </c>
      <c r="G3205">
        <v>2082</v>
      </c>
      <c r="H3205" s="17" t="s">
        <v>1859</v>
      </c>
      <c r="I3205">
        <v>1</v>
      </c>
      <c r="J3205">
        <v>0</v>
      </c>
      <c r="K3205" s="17" t="s">
        <v>7202</v>
      </c>
      <c r="L3205" s="1">
        <v>44679</v>
      </c>
      <c r="M3205">
        <v>442.69</v>
      </c>
      <c r="N3205" s="17" t="s">
        <v>437</v>
      </c>
      <c r="O3205">
        <v>6424</v>
      </c>
      <c r="P3205" s="17" t="s">
        <v>438</v>
      </c>
      <c r="Q3205">
        <v>0</v>
      </c>
      <c r="R3205" s="17" t="s">
        <v>1083</v>
      </c>
      <c r="S3205" s="17" t="s">
        <v>653</v>
      </c>
      <c r="T3205" s="17" t="s">
        <v>438</v>
      </c>
      <c r="U3205">
        <v>2</v>
      </c>
      <c r="V3205">
        <v>2021</v>
      </c>
      <c r="W3205" s="17" t="s">
        <v>7203</v>
      </c>
      <c r="X3205" s="17" t="s">
        <v>1085</v>
      </c>
      <c r="Y3205">
        <v>1</v>
      </c>
      <c r="Z3205" s="17" t="s">
        <v>443</v>
      </c>
      <c r="AA3205" s="17" t="s">
        <v>443</v>
      </c>
      <c r="AB3205" s="17" t="s">
        <v>444</v>
      </c>
      <c r="AC3205">
        <v>0</v>
      </c>
      <c r="AD3205">
        <v>0</v>
      </c>
      <c r="AE3205">
        <v>0</v>
      </c>
      <c r="AF3205">
        <v>2022</v>
      </c>
      <c r="AG3205" s="1">
        <v>44562</v>
      </c>
      <c r="AH3205" s="1">
        <v>44773</v>
      </c>
      <c r="AI3205" s="1">
        <v>44785</v>
      </c>
      <c r="AJ3205" s="17" t="s">
        <v>34</v>
      </c>
      <c r="AK3205" s="17" t="s">
        <v>35</v>
      </c>
      <c r="AL3205" s="17" t="s">
        <v>10388</v>
      </c>
      <c r="AM3205" s="17">
        <f>MONTH(EMPENHO[[#This Row],[data_empenho]])</f>
        <v>4</v>
      </c>
    </row>
    <row r="3206" spans="1:39" x14ac:dyDescent="0.25">
      <c r="A3206">
        <v>3</v>
      </c>
      <c r="B3206">
        <v>301</v>
      </c>
      <c r="C3206">
        <v>4</v>
      </c>
      <c r="D3206">
        <v>122</v>
      </c>
      <c r="E3206">
        <v>1</v>
      </c>
      <c r="F3206">
        <v>0</v>
      </c>
      <c r="G3206">
        <v>2067</v>
      </c>
      <c r="H3206" s="17" t="s">
        <v>1859</v>
      </c>
      <c r="I3206">
        <v>1</v>
      </c>
      <c r="J3206">
        <v>0</v>
      </c>
      <c r="K3206" s="17" t="s">
        <v>7204</v>
      </c>
      <c r="L3206" s="1">
        <v>44679</v>
      </c>
      <c r="M3206">
        <v>1164.97</v>
      </c>
      <c r="N3206" s="17" t="s">
        <v>437</v>
      </c>
      <c r="O3206">
        <v>6424</v>
      </c>
      <c r="P3206" s="17" t="s">
        <v>438</v>
      </c>
      <c r="Q3206">
        <v>0</v>
      </c>
      <c r="R3206" s="17" t="s">
        <v>1083</v>
      </c>
      <c r="S3206" s="17" t="s">
        <v>653</v>
      </c>
      <c r="T3206" s="17" t="s">
        <v>438</v>
      </c>
      <c r="U3206">
        <v>2</v>
      </c>
      <c r="V3206">
        <v>2021</v>
      </c>
      <c r="W3206" s="17" t="s">
        <v>7203</v>
      </c>
      <c r="X3206" s="17" t="s">
        <v>1085</v>
      </c>
      <c r="Y3206">
        <v>1</v>
      </c>
      <c r="Z3206" s="17" t="s">
        <v>443</v>
      </c>
      <c r="AA3206" s="17" t="s">
        <v>443</v>
      </c>
      <c r="AB3206" s="17" t="s">
        <v>444</v>
      </c>
      <c r="AC3206">
        <v>0</v>
      </c>
      <c r="AD3206">
        <v>0</v>
      </c>
      <c r="AE3206">
        <v>0</v>
      </c>
      <c r="AF3206">
        <v>2022</v>
      </c>
      <c r="AG3206" s="1">
        <v>44562</v>
      </c>
      <c r="AH3206" s="1">
        <v>44773</v>
      </c>
      <c r="AI3206" s="1">
        <v>44785</v>
      </c>
      <c r="AJ3206" s="17" t="s">
        <v>34</v>
      </c>
      <c r="AK3206" s="17" t="s">
        <v>35</v>
      </c>
      <c r="AL3206" s="17" t="s">
        <v>10388</v>
      </c>
      <c r="AM3206" s="17">
        <f>MONTH(EMPENHO[[#This Row],[data_empenho]])</f>
        <v>4</v>
      </c>
    </row>
    <row r="3207" spans="1:39" x14ac:dyDescent="0.25">
      <c r="A3207">
        <v>3</v>
      </c>
      <c r="B3207">
        <v>301</v>
      </c>
      <c r="C3207">
        <v>4</v>
      </c>
      <c r="D3207">
        <v>122</v>
      </c>
      <c r="E3207">
        <v>1</v>
      </c>
      <c r="F3207">
        <v>0</v>
      </c>
      <c r="G3207">
        <v>2068</v>
      </c>
      <c r="H3207" s="17" t="s">
        <v>1859</v>
      </c>
      <c r="I3207">
        <v>1</v>
      </c>
      <c r="J3207">
        <v>0</v>
      </c>
      <c r="K3207" s="17" t="s">
        <v>7205</v>
      </c>
      <c r="L3207" s="1">
        <v>44679</v>
      </c>
      <c r="M3207">
        <v>3518.22</v>
      </c>
      <c r="N3207" s="17" t="s">
        <v>437</v>
      </c>
      <c r="O3207">
        <v>6424</v>
      </c>
      <c r="P3207" s="17" t="s">
        <v>438</v>
      </c>
      <c r="Q3207">
        <v>0</v>
      </c>
      <c r="R3207" s="17" t="s">
        <v>1083</v>
      </c>
      <c r="S3207" s="17" t="s">
        <v>653</v>
      </c>
      <c r="T3207" s="17" t="s">
        <v>438</v>
      </c>
      <c r="U3207">
        <v>2</v>
      </c>
      <c r="V3207">
        <v>2021</v>
      </c>
      <c r="W3207" s="17" t="s">
        <v>7203</v>
      </c>
      <c r="X3207" s="17" t="s">
        <v>1085</v>
      </c>
      <c r="Y3207">
        <v>1</v>
      </c>
      <c r="Z3207" s="17" t="s">
        <v>443</v>
      </c>
      <c r="AA3207" s="17" t="s">
        <v>443</v>
      </c>
      <c r="AB3207" s="17" t="s">
        <v>444</v>
      </c>
      <c r="AC3207">
        <v>0</v>
      </c>
      <c r="AD3207">
        <v>0</v>
      </c>
      <c r="AE3207">
        <v>0</v>
      </c>
      <c r="AF3207">
        <v>2022</v>
      </c>
      <c r="AG3207" s="1">
        <v>44562</v>
      </c>
      <c r="AH3207" s="1">
        <v>44773</v>
      </c>
      <c r="AI3207" s="1">
        <v>44785</v>
      </c>
      <c r="AJ3207" s="17" t="s">
        <v>34</v>
      </c>
      <c r="AK3207" s="17" t="s">
        <v>35</v>
      </c>
      <c r="AL3207" s="17" t="s">
        <v>10388</v>
      </c>
      <c r="AM3207" s="17">
        <f>MONTH(EMPENHO[[#This Row],[data_empenho]])</f>
        <v>4</v>
      </c>
    </row>
    <row r="3208" spans="1:39" x14ac:dyDescent="0.25">
      <c r="A3208">
        <v>4</v>
      </c>
      <c r="B3208">
        <v>401</v>
      </c>
      <c r="C3208">
        <v>4</v>
      </c>
      <c r="D3208">
        <v>123</v>
      </c>
      <c r="E3208">
        <v>1</v>
      </c>
      <c r="F3208">
        <v>0</v>
      </c>
      <c r="G3208">
        <v>2075</v>
      </c>
      <c r="H3208" s="17" t="s">
        <v>1859</v>
      </c>
      <c r="I3208">
        <v>1</v>
      </c>
      <c r="J3208">
        <v>0</v>
      </c>
      <c r="K3208" s="17" t="s">
        <v>7206</v>
      </c>
      <c r="L3208" s="1">
        <v>44679</v>
      </c>
      <c r="M3208">
        <v>4916.1899999999996</v>
      </c>
      <c r="N3208" s="17" t="s">
        <v>437</v>
      </c>
      <c r="O3208">
        <v>6424</v>
      </c>
      <c r="P3208" s="17" t="s">
        <v>438</v>
      </c>
      <c r="Q3208">
        <v>0</v>
      </c>
      <c r="R3208" s="17" t="s">
        <v>1083</v>
      </c>
      <c r="S3208" s="17" t="s">
        <v>653</v>
      </c>
      <c r="T3208" s="17" t="s">
        <v>438</v>
      </c>
      <c r="U3208">
        <v>2</v>
      </c>
      <c r="V3208">
        <v>2021</v>
      </c>
      <c r="W3208" s="17" t="s">
        <v>7203</v>
      </c>
      <c r="X3208" s="17" t="s">
        <v>1085</v>
      </c>
      <c r="Y3208">
        <v>1</v>
      </c>
      <c r="Z3208" s="17" t="s">
        <v>443</v>
      </c>
      <c r="AA3208" s="17" t="s">
        <v>443</v>
      </c>
      <c r="AB3208" s="17" t="s">
        <v>444</v>
      </c>
      <c r="AC3208">
        <v>0</v>
      </c>
      <c r="AD3208">
        <v>0</v>
      </c>
      <c r="AE3208">
        <v>0</v>
      </c>
      <c r="AF3208">
        <v>2022</v>
      </c>
      <c r="AG3208" s="1">
        <v>44562</v>
      </c>
      <c r="AH3208" s="1">
        <v>44773</v>
      </c>
      <c r="AI3208" s="1">
        <v>44785</v>
      </c>
      <c r="AJ3208" s="17" t="s">
        <v>34</v>
      </c>
      <c r="AK3208" s="17" t="s">
        <v>35</v>
      </c>
      <c r="AL3208" s="17" t="s">
        <v>10388</v>
      </c>
      <c r="AM3208" s="17">
        <f>MONTH(EMPENHO[[#This Row],[data_empenho]])</f>
        <v>4</v>
      </c>
    </row>
    <row r="3209" spans="1:39" x14ac:dyDescent="0.25">
      <c r="A3209">
        <v>4</v>
      </c>
      <c r="B3209">
        <v>401</v>
      </c>
      <c r="C3209">
        <v>4</v>
      </c>
      <c r="D3209">
        <v>129</v>
      </c>
      <c r="E3209">
        <v>1</v>
      </c>
      <c r="F3209">
        <v>0</v>
      </c>
      <c r="G3209">
        <v>2077</v>
      </c>
      <c r="H3209" s="17" t="s">
        <v>1859</v>
      </c>
      <c r="I3209">
        <v>1</v>
      </c>
      <c r="J3209">
        <v>0</v>
      </c>
      <c r="K3209" s="17" t="s">
        <v>7207</v>
      </c>
      <c r="L3209" s="1">
        <v>44679</v>
      </c>
      <c r="M3209">
        <v>1211.56</v>
      </c>
      <c r="N3209" s="17" t="s">
        <v>437</v>
      </c>
      <c r="O3209">
        <v>6424</v>
      </c>
      <c r="P3209" s="17" t="s">
        <v>438</v>
      </c>
      <c r="Q3209">
        <v>0</v>
      </c>
      <c r="R3209" s="17" t="s">
        <v>1083</v>
      </c>
      <c r="S3209" s="17" t="s">
        <v>440</v>
      </c>
      <c r="T3209" s="17" t="s">
        <v>438</v>
      </c>
      <c r="U3209">
        <v>2</v>
      </c>
      <c r="V3209">
        <v>2021</v>
      </c>
      <c r="W3209" s="17" t="s">
        <v>7203</v>
      </c>
      <c r="X3209" s="17" t="s">
        <v>1085</v>
      </c>
      <c r="Y3209">
        <v>1</v>
      </c>
      <c r="Z3209" s="17" t="s">
        <v>443</v>
      </c>
      <c r="AA3209" s="17" t="s">
        <v>443</v>
      </c>
      <c r="AB3209" s="17" t="s">
        <v>444</v>
      </c>
      <c r="AC3209">
        <v>0</v>
      </c>
      <c r="AD3209">
        <v>0</v>
      </c>
      <c r="AE3209">
        <v>0</v>
      </c>
      <c r="AF3209">
        <v>2022</v>
      </c>
      <c r="AG3209" s="1">
        <v>44562</v>
      </c>
      <c r="AH3209" s="1">
        <v>44773</v>
      </c>
      <c r="AI3209" s="1">
        <v>44785</v>
      </c>
      <c r="AJ3209" s="17" t="s">
        <v>34</v>
      </c>
      <c r="AK3209" s="17" t="s">
        <v>35</v>
      </c>
      <c r="AL3209" s="17" t="s">
        <v>10388</v>
      </c>
      <c r="AM3209" s="17">
        <f>MONTH(EMPENHO[[#This Row],[data_empenho]])</f>
        <v>4</v>
      </c>
    </row>
    <row r="3210" spans="1:39" x14ac:dyDescent="0.25">
      <c r="A3210">
        <v>5</v>
      </c>
      <c r="B3210">
        <v>501</v>
      </c>
      <c r="C3210">
        <v>4</v>
      </c>
      <c r="D3210">
        <v>122</v>
      </c>
      <c r="E3210">
        <v>1</v>
      </c>
      <c r="F3210">
        <v>0</v>
      </c>
      <c r="G3210">
        <v>2022</v>
      </c>
      <c r="H3210" s="17" t="s">
        <v>1859</v>
      </c>
      <c r="I3210">
        <v>1</v>
      </c>
      <c r="J3210">
        <v>0</v>
      </c>
      <c r="K3210" s="17" t="s">
        <v>7208</v>
      </c>
      <c r="L3210" s="1">
        <v>44679</v>
      </c>
      <c r="M3210">
        <v>3215.33</v>
      </c>
      <c r="N3210" s="17" t="s">
        <v>437</v>
      </c>
      <c r="O3210">
        <v>6424</v>
      </c>
      <c r="P3210" s="17" t="s">
        <v>438</v>
      </c>
      <c r="Q3210">
        <v>0</v>
      </c>
      <c r="R3210" s="17" t="s">
        <v>1083</v>
      </c>
      <c r="S3210" s="17" t="s">
        <v>653</v>
      </c>
      <c r="T3210" s="17" t="s">
        <v>438</v>
      </c>
      <c r="U3210">
        <v>2</v>
      </c>
      <c r="V3210">
        <v>2021</v>
      </c>
      <c r="W3210" s="17" t="s">
        <v>7203</v>
      </c>
      <c r="X3210" s="17" t="s">
        <v>1085</v>
      </c>
      <c r="Y3210">
        <v>1</v>
      </c>
      <c r="Z3210" s="17" t="s">
        <v>443</v>
      </c>
      <c r="AA3210" s="17" t="s">
        <v>443</v>
      </c>
      <c r="AB3210" s="17" t="s">
        <v>444</v>
      </c>
      <c r="AC3210">
        <v>0</v>
      </c>
      <c r="AD3210">
        <v>0</v>
      </c>
      <c r="AE3210">
        <v>0</v>
      </c>
      <c r="AF3210">
        <v>2022</v>
      </c>
      <c r="AG3210" s="1">
        <v>44562</v>
      </c>
      <c r="AH3210" s="1">
        <v>44773</v>
      </c>
      <c r="AI3210" s="1">
        <v>44785</v>
      </c>
      <c r="AJ3210" s="17" t="s">
        <v>34</v>
      </c>
      <c r="AK3210" s="17" t="s">
        <v>35</v>
      </c>
      <c r="AL3210" s="17" t="s">
        <v>10388</v>
      </c>
      <c r="AM3210" s="17">
        <f>MONTH(EMPENHO[[#This Row],[data_empenho]])</f>
        <v>4</v>
      </c>
    </row>
    <row r="3211" spans="1:39" x14ac:dyDescent="0.25">
      <c r="A3211">
        <v>5</v>
      </c>
      <c r="B3211">
        <v>502</v>
      </c>
      <c r="C3211">
        <v>12</v>
      </c>
      <c r="D3211">
        <v>361</v>
      </c>
      <c r="E3211">
        <v>2</v>
      </c>
      <c r="F3211">
        <v>0</v>
      </c>
      <c r="G3211">
        <v>2025</v>
      </c>
      <c r="H3211" s="17" t="s">
        <v>1859</v>
      </c>
      <c r="I3211">
        <v>20</v>
      </c>
      <c r="J3211">
        <v>0</v>
      </c>
      <c r="K3211" s="17" t="s">
        <v>7209</v>
      </c>
      <c r="L3211" s="1">
        <v>44679</v>
      </c>
      <c r="M3211">
        <v>9145.25</v>
      </c>
      <c r="N3211" s="17" t="s">
        <v>437</v>
      </c>
      <c r="O3211">
        <v>6424</v>
      </c>
      <c r="P3211" s="17" t="s">
        <v>438</v>
      </c>
      <c r="Q3211">
        <v>0</v>
      </c>
      <c r="R3211" s="17" t="s">
        <v>1083</v>
      </c>
      <c r="S3211" s="17" t="s">
        <v>653</v>
      </c>
      <c r="T3211" s="17" t="s">
        <v>438</v>
      </c>
      <c r="U3211">
        <v>2</v>
      </c>
      <c r="V3211">
        <v>2021</v>
      </c>
      <c r="W3211" s="17" t="s">
        <v>7203</v>
      </c>
      <c r="X3211" s="17" t="s">
        <v>1085</v>
      </c>
      <c r="Y3211">
        <v>1</v>
      </c>
      <c r="Z3211" s="17" t="s">
        <v>443</v>
      </c>
      <c r="AA3211" s="17" t="s">
        <v>443</v>
      </c>
      <c r="AB3211" s="17" t="s">
        <v>444</v>
      </c>
      <c r="AC3211">
        <v>0</v>
      </c>
      <c r="AD3211">
        <v>0</v>
      </c>
      <c r="AE3211">
        <v>0</v>
      </c>
      <c r="AF3211">
        <v>2022</v>
      </c>
      <c r="AG3211" s="1">
        <v>44562</v>
      </c>
      <c r="AH3211" s="1">
        <v>44773</v>
      </c>
      <c r="AI3211" s="1">
        <v>44785</v>
      </c>
      <c r="AJ3211" s="17" t="s">
        <v>34</v>
      </c>
      <c r="AK3211" s="17" t="s">
        <v>35</v>
      </c>
      <c r="AL3211" s="17" t="s">
        <v>10388</v>
      </c>
      <c r="AM3211" s="17">
        <f>MONTH(EMPENHO[[#This Row],[data_empenho]])</f>
        <v>4</v>
      </c>
    </row>
    <row r="3212" spans="1:39" x14ac:dyDescent="0.25">
      <c r="A3212">
        <v>5</v>
      </c>
      <c r="B3212">
        <v>502</v>
      </c>
      <c r="C3212">
        <v>12</v>
      </c>
      <c r="D3212">
        <v>361</v>
      </c>
      <c r="E3212">
        <v>2</v>
      </c>
      <c r="F3212">
        <v>0</v>
      </c>
      <c r="G3212">
        <v>2027</v>
      </c>
      <c r="H3212" s="17" t="s">
        <v>1859</v>
      </c>
      <c r="I3212">
        <v>20</v>
      </c>
      <c r="J3212">
        <v>0</v>
      </c>
      <c r="K3212" s="17" t="s">
        <v>7210</v>
      </c>
      <c r="L3212" s="1">
        <v>44679</v>
      </c>
      <c r="M3212">
        <v>6034.57</v>
      </c>
      <c r="N3212" s="17" t="s">
        <v>437</v>
      </c>
      <c r="O3212">
        <v>6424</v>
      </c>
      <c r="P3212" s="17" t="s">
        <v>438</v>
      </c>
      <c r="Q3212">
        <v>0</v>
      </c>
      <c r="R3212" s="17" t="s">
        <v>1083</v>
      </c>
      <c r="S3212" s="17" t="s">
        <v>653</v>
      </c>
      <c r="T3212" s="17" t="s">
        <v>438</v>
      </c>
      <c r="U3212">
        <v>2</v>
      </c>
      <c r="V3212">
        <v>2021</v>
      </c>
      <c r="W3212" s="17" t="s">
        <v>7203</v>
      </c>
      <c r="X3212" s="17" t="s">
        <v>1085</v>
      </c>
      <c r="Y3212">
        <v>1</v>
      </c>
      <c r="Z3212" s="17" t="s">
        <v>443</v>
      </c>
      <c r="AA3212" s="17" t="s">
        <v>443</v>
      </c>
      <c r="AB3212" s="17" t="s">
        <v>444</v>
      </c>
      <c r="AC3212">
        <v>0</v>
      </c>
      <c r="AD3212">
        <v>0</v>
      </c>
      <c r="AE3212">
        <v>0</v>
      </c>
      <c r="AF3212">
        <v>2022</v>
      </c>
      <c r="AG3212" s="1">
        <v>44562</v>
      </c>
      <c r="AH3212" s="1">
        <v>44773</v>
      </c>
      <c r="AI3212" s="1">
        <v>44785</v>
      </c>
      <c r="AJ3212" s="17" t="s">
        <v>34</v>
      </c>
      <c r="AK3212" s="17" t="s">
        <v>35</v>
      </c>
      <c r="AL3212" s="17" t="s">
        <v>10388</v>
      </c>
      <c r="AM3212" s="17">
        <f>MONTH(EMPENHO[[#This Row],[data_empenho]])</f>
        <v>4</v>
      </c>
    </row>
    <row r="3213" spans="1:39" x14ac:dyDescent="0.25">
      <c r="A3213">
        <v>5</v>
      </c>
      <c r="B3213">
        <v>502</v>
      </c>
      <c r="C3213">
        <v>12</v>
      </c>
      <c r="D3213">
        <v>361</v>
      </c>
      <c r="E3213">
        <v>2</v>
      </c>
      <c r="F3213">
        <v>0</v>
      </c>
      <c r="G3213">
        <v>2031</v>
      </c>
      <c r="H3213" s="17" t="s">
        <v>1859</v>
      </c>
      <c r="I3213">
        <v>20</v>
      </c>
      <c r="J3213">
        <v>0</v>
      </c>
      <c r="K3213" s="17" t="s">
        <v>7211</v>
      </c>
      <c r="L3213" s="1">
        <v>44679</v>
      </c>
      <c r="M3213">
        <v>931.98</v>
      </c>
      <c r="N3213" s="17" t="s">
        <v>437</v>
      </c>
      <c r="O3213">
        <v>6424</v>
      </c>
      <c r="P3213" s="17" t="s">
        <v>438</v>
      </c>
      <c r="Q3213">
        <v>0</v>
      </c>
      <c r="R3213" s="17" t="s">
        <v>1083</v>
      </c>
      <c r="S3213" s="17" t="s">
        <v>653</v>
      </c>
      <c r="T3213" s="17" t="s">
        <v>438</v>
      </c>
      <c r="U3213">
        <v>2</v>
      </c>
      <c r="V3213">
        <v>2021</v>
      </c>
      <c r="W3213" s="17" t="s">
        <v>7203</v>
      </c>
      <c r="X3213" s="17" t="s">
        <v>1085</v>
      </c>
      <c r="Y3213">
        <v>1</v>
      </c>
      <c r="Z3213" s="17" t="s">
        <v>443</v>
      </c>
      <c r="AA3213" s="17" t="s">
        <v>443</v>
      </c>
      <c r="AB3213" s="17" t="s">
        <v>444</v>
      </c>
      <c r="AC3213">
        <v>0</v>
      </c>
      <c r="AD3213">
        <v>0</v>
      </c>
      <c r="AE3213">
        <v>0</v>
      </c>
      <c r="AF3213">
        <v>2022</v>
      </c>
      <c r="AG3213" s="1">
        <v>44562</v>
      </c>
      <c r="AH3213" s="1">
        <v>44773</v>
      </c>
      <c r="AI3213" s="1">
        <v>44785</v>
      </c>
      <c r="AJ3213" s="17" t="s">
        <v>34</v>
      </c>
      <c r="AK3213" s="17" t="s">
        <v>35</v>
      </c>
      <c r="AL3213" s="17" t="s">
        <v>10388</v>
      </c>
      <c r="AM3213" s="17">
        <f>MONTH(EMPENHO[[#This Row],[data_empenho]])</f>
        <v>4</v>
      </c>
    </row>
    <row r="3214" spans="1:39" x14ac:dyDescent="0.25">
      <c r="A3214">
        <v>5</v>
      </c>
      <c r="B3214">
        <v>502</v>
      </c>
      <c r="C3214">
        <v>12</v>
      </c>
      <c r="D3214">
        <v>365</v>
      </c>
      <c r="E3214">
        <v>2</v>
      </c>
      <c r="F3214">
        <v>0</v>
      </c>
      <c r="G3214">
        <v>2026</v>
      </c>
      <c r="H3214" s="17" t="s">
        <v>1859</v>
      </c>
      <c r="I3214">
        <v>20</v>
      </c>
      <c r="J3214">
        <v>0</v>
      </c>
      <c r="K3214" s="17" t="s">
        <v>7212</v>
      </c>
      <c r="L3214" s="1">
        <v>44679</v>
      </c>
      <c r="M3214">
        <v>14864.88</v>
      </c>
      <c r="N3214" s="17" t="s">
        <v>437</v>
      </c>
      <c r="O3214">
        <v>6424</v>
      </c>
      <c r="P3214" s="17" t="s">
        <v>438</v>
      </c>
      <c r="Q3214">
        <v>0</v>
      </c>
      <c r="R3214" s="17" t="s">
        <v>1083</v>
      </c>
      <c r="S3214" s="17" t="s">
        <v>653</v>
      </c>
      <c r="T3214" s="17" t="s">
        <v>438</v>
      </c>
      <c r="U3214">
        <v>2</v>
      </c>
      <c r="V3214">
        <v>2021</v>
      </c>
      <c r="W3214" s="17" t="s">
        <v>7203</v>
      </c>
      <c r="X3214" s="17" t="s">
        <v>1085</v>
      </c>
      <c r="Y3214">
        <v>1</v>
      </c>
      <c r="Z3214" s="17" t="s">
        <v>443</v>
      </c>
      <c r="AA3214" s="17" t="s">
        <v>443</v>
      </c>
      <c r="AB3214" s="17" t="s">
        <v>444</v>
      </c>
      <c r="AC3214">
        <v>0</v>
      </c>
      <c r="AD3214">
        <v>0</v>
      </c>
      <c r="AE3214">
        <v>0</v>
      </c>
      <c r="AF3214">
        <v>2022</v>
      </c>
      <c r="AG3214" s="1">
        <v>44562</v>
      </c>
      <c r="AH3214" s="1">
        <v>44773</v>
      </c>
      <c r="AI3214" s="1">
        <v>44785</v>
      </c>
      <c r="AJ3214" s="17" t="s">
        <v>34</v>
      </c>
      <c r="AK3214" s="17" t="s">
        <v>35</v>
      </c>
      <c r="AL3214" s="17" t="s">
        <v>10388</v>
      </c>
      <c r="AM3214" s="17">
        <f>MONTH(EMPENHO[[#This Row],[data_empenho]])</f>
        <v>4</v>
      </c>
    </row>
    <row r="3215" spans="1:39" x14ac:dyDescent="0.25">
      <c r="A3215">
        <v>5</v>
      </c>
      <c r="B3215">
        <v>502</v>
      </c>
      <c r="C3215">
        <v>12</v>
      </c>
      <c r="D3215">
        <v>365</v>
      </c>
      <c r="E3215">
        <v>2</v>
      </c>
      <c r="F3215">
        <v>0</v>
      </c>
      <c r="G3215">
        <v>2028</v>
      </c>
      <c r="H3215" s="17" t="s">
        <v>1859</v>
      </c>
      <c r="I3215">
        <v>20</v>
      </c>
      <c r="J3215">
        <v>0</v>
      </c>
      <c r="K3215" s="17" t="s">
        <v>7213</v>
      </c>
      <c r="L3215" s="1">
        <v>44679</v>
      </c>
      <c r="M3215">
        <v>419.39</v>
      </c>
      <c r="N3215" s="17" t="s">
        <v>437</v>
      </c>
      <c r="O3215">
        <v>6424</v>
      </c>
      <c r="P3215" s="17" t="s">
        <v>438</v>
      </c>
      <c r="Q3215">
        <v>0</v>
      </c>
      <c r="R3215" s="17" t="s">
        <v>1083</v>
      </c>
      <c r="S3215" s="17" t="s">
        <v>653</v>
      </c>
      <c r="T3215" s="17" t="s">
        <v>438</v>
      </c>
      <c r="U3215">
        <v>2</v>
      </c>
      <c r="V3215">
        <v>2021</v>
      </c>
      <c r="W3215" s="17" t="s">
        <v>7203</v>
      </c>
      <c r="X3215" s="17" t="s">
        <v>1085</v>
      </c>
      <c r="Y3215">
        <v>1</v>
      </c>
      <c r="Z3215" s="17" t="s">
        <v>443</v>
      </c>
      <c r="AA3215" s="17" t="s">
        <v>443</v>
      </c>
      <c r="AB3215" s="17" t="s">
        <v>444</v>
      </c>
      <c r="AC3215">
        <v>0</v>
      </c>
      <c r="AD3215">
        <v>0</v>
      </c>
      <c r="AE3215">
        <v>0</v>
      </c>
      <c r="AF3215">
        <v>2022</v>
      </c>
      <c r="AG3215" s="1">
        <v>44562</v>
      </c>
      <c r="AH3215" s="1">
        <v>44773</v>
      </c>
      <c r="AI3215" s="1">
        <v>44785</v>
      </c>
      <c r="AJ3215" s="17" t="s">
        <v>34</v>
      </c>
      <c r="AK3215" s="17" t="s">
        <v>35</v>
      </c>
      <c r="AL3215" s="17" t="s">
        <v>10388</v>
      </c>
      <c r="AM3215" s="17">
        <f>MONTH(EMPENHO[[#This Row],[data_empenho]])</f>
        <v>4</v>
      </c>
    </row>
    <row r="3216" spans="1:39" x14ac:dyDescent="0.25">
      <c r="A3216">
        <v>5</v>
      </c>
      <c r="B3216">
        <v>502</v>
      </c>
      <c r="C3216">
        <v>12</v>
      </c>
      <c r="D3216">
        <v>365</v>
      </c>
      <c r="E3216">
        <v>2</v>
      </c>
      <c r="F3216">
        <v>0</v>
      </c>
      <c r="G3216">
        <v>2033</v>
      </c>
      <c r="H3216" s="17" t="s">
        <v>1859</v>
      </c>
      <c r="I3216">
        <v>20</v>
      </c>
      <c r="J3216">
        <v>0</v>
      </c>
      <c r="K3216" s="17" t="s">
        <v>7214</v>
      </c>
      <c r="L3216" s="1">
        <v>44679</v>
      </c>
      <c r="M3216">
        <v>3891.01</v>
      </c>
      <c r="N3216" s="17" t="s">
        <v>437</v>
      </c>
      <c r="O3216">
        <v>6424</v>
      </c>
      <c r="P3216" s="17" t="s">
        <v>438</v>
      </c>
      <c r="Q3216">
        <v>0</v>
      </c>
      <c r="R3216" s="17" t="s">
        <v>1083</v>
      </c>
      <c r="S3216" s="17" t="s">
        <v>653</v>
      </c>
      <c r="T3216" s="17" t="s">
        <v>438</v>
      </c>
      <c r="U3216">
        <v>2</v>
      </c>
      <c r="V3216">
        <v>2021</v>
      </c>
      <c r="W3216" s="17" t="s">
        <v>7203</v>
      </c>
      <c r="X3216" s="17" t="s">
        <v>1085</v>
      </c>
      <c r="Y3216">
        <v>1</v>
      </c>
      <c r="Z3216" s="17" t="s">
        <v>443</v>
      </c>
      <c r="AA3216" s="17" t="s">
        <v>443</v>
      </c>
      <c r="AB3216" s="17" t="s">
        <v>444</v>
      </c>
      <c r="AC3216">
        <v>0</v>
      </c>
      <c r="AD3216">
        <v>0</v>
      </c>
      <c r="AE3216">
        <v>0</v>
      </c>
      <c r="AF3216">
        <v>2022</v>
      </c>
      <c r="AG3216" s="1">
        <v>44562</v>
      </c>
      <c r="AH3216" s="1">
        <v>44773</v>
      </c>
      <c r="AI3216" s="1">
        <v>44785</v>
      </c>
      <c r="AJ3216" s="17" t="s">
        <v>34</v>
      </c>
      <c r="AK3216" s="17" t="s">
        <v>35</v>
      </c>
      <c r="AL3216" s="17" t="s">
        <v>10388</v>
      </c>
      <c r="AM3216" s="17">
        <f>MONTH(EMPENHO[[#This Row],[data_empenho]])</f>
        <v>4</v>
      </c>
    </row>
    <row r="3217" spans="1:39" x14ac:dyDescent="0.25">
      <c r="A3217">
        <v>5</v>
      </c>
      <c r="B3217">
        <v>502</v>
      </c>
      <c r="C3217">
        <v>12</v>
      </c>
      <c r="D3217">
        <v>782</v>
      </c>
      <c r="E3217">
        <v>2</v>
      </c>
      <c r="F3217">
        <v>0</v>
      </c>
      <c r="G3217">
        <v>2035</v>
      </c>
      <c r="H3217" s="17" t="s">
        <v>1859</v>
      </c>
      <c r="I3217">
        <v>20</v>
      </c>
      <c r="J3217">
        <v>0</v>
      </c>
      <c r="K3217" s="17" t="s">
        <v>7215</v>
      </c>
      <c r="L3217" s="1">
        <v>44679</v>
      </c>
      <c r="M3217">
        <v>4613.3</v>
      </c>
      <c r="N3217" s="17" t="s">
        <v>437</v>
      </c>
      <c r="O3217">
        <v>6424</v>
      </c>
      <c r="P3217" s="17" t="s">
        <v>438</v>
      </c>
      <c r="Q3217">
        <v>0</v>
      </c>
      <c r="R3217" s="17" t="s">
        <v>1083</v>
      </c>
      <c r="S3217" s="17" t="s">
        <v>440</v>
      </c>
      <c r="T3217" s="17" t="s">
        <v>438</v>
      </c>
      <c r="U3217">
        <v>2</v>
      </c>
      <c r="V3217">
        <v>2021</v>
      </c>
      <c r="W3217" s="17" t="s">
        <v>7203</v>
      </c>
      <c r="X3217" s="17" t="s">
        <v>1085</v>
      </c>
      <c r="Y3217">
        <v>1</v>
      </c>
      <c r="Z3217" s="17" t="s">
        <v>443</v>
      </c>
      <c r="AA3217" s="17" t="s">
        <v>443</v>
      </c>
      <c r="AB3217" s="17" t="s">
        <v>444</v>
      </c>
      <c r="AC3217">
        <v>0</v>
      </c>
      <c r="AD3217">
        <v>0</v>
      </c>
      <c r="AE3217">
        <v>0</v>
      </c>
      <c r="AF3217">
        <v>2022</v>
      </c>
      <c r="AG3217" s="1">
        <v>44562</v>
      </c>
      <c r="AH3217" s="1">
        <v>44773</v>
      </c>
      <c r="AI3217" s="1">
        <v>44785</v>
      </c>
      <c r="AJ3217" s="17" t="s">
        <v>34</v>
      </c>
      <c r="AK3217" s="17" t="s">
        <v>35</v>
      </c>
      <c r="AL3217" s="17" t="s">
        <v>10388</v>
      </c>
      <c r="AM3217" s="17">
        <f>MONTH(EMPENHO[[#This Row],[data_empenho]])</f>
        <v>4</v>
      </c>
    </row>
    <row r="3218" spans="1:39" x14ac:dyDescent="0.25">
      <c r="A3218">
        <v>6</v>
      </c>
      <c r="B3218">
        <v>601</v>
      </c>
      <c r="C3218">
        <v>4</v>
      </c>
      <c r="D3218">
        <v>122</v>
      </c>
      <c r="E3218">
        <v>1</v>
      </c>
      <c r="F3218">
        <v>0</v>
      </c>
      <c r="G3218">
        <v>2072</v>
      </c>
      <c r="H3218" s="17" t="s">
        <v>1859</v>
      </c>
      <c r="I3218">
        <v>1</v>
      </c>
      <c r="J3218">
        <v>0</v>
      </c>
      <c r="K3218" s="17" t="s">
        <v>7216</v>
      </c>
      <c r="L3218" s="1">
        <v>44679</v>
      </c>
      <c r="M3218">
        <v>7222.84</v>
      </c>
      <c r="N3218" s="17" t="s">
        <v>437</v>
      </c>
      <c r="O3218">
        <v>6424</v>
      </c>
      <c r="P3218" s="17" t="s">
        <v>438</v>
      </c>
      <c r="Q3218">
        <v>0</v>
      </c>
      <c r="R3218" s="17" t="s">
        <v>1083</v>
      </c>
      <c r="S3218" s="17" t="s">
        <v>653</v>
      </c>
      <c r="T3218" s="17" t="s">
        <v>438</v>
      </c>
      <c r="U3218">
        <v>2</v>
      </c>
      <c r="V3218">
        <v>2021</v>
      </c>
      <c r="W3218" s="17" t="s">
        <v>7203</v>
      </c>
      <c r="X3218" s="17" t="s">
        <v>1085</v>
      </c>
      <c r="Y3218">
        <v>1</v>
      </c>
      <c r="Z3218" s="17" t="s">
        <v>443</v>
      </c>
      <c r="AA3218" s="17" t="s">
        <v>443</v>
      </c>
      <c r="AB3218" s="17" t="s">
        <v>444</v>
      </c>
      <c r="AC3218">
        <v>0</v>
      </c>
      <c r="AD3218">
        <v>0</v>
      </c>
      <c r="AE3218">
        <v>0</v>
      </c>
      <c r="AF3218">
        <v>2022</v>
      </c>
      <c r="AG3218" s="1">
        <v>44562</v>
      </c>
      <c r="AH3218" s="1">
        <v>44773</v>
      </c>
      <c r="AI3218" s="1">
        <v>44785</v>
      </c>
      <c r="AJ3218" s="17" t="s">
        <v>34</v>
      </c>
      <c r="AK3218" s="17" t="s">
        <v>35</v>
      </c>
      <c r="AL3218" s="17" t="s">
        <v>10388</v>
      </c>
      <c r="AM3218" s="17">
        <f>MONTH(EMPENHO[[#This Row],[data_empenho]])</f>
        <v>4</v>
      </c>
    </row>
    <row r="3219" spans="1:39" x14ac:dyDescent="0.25">
      <c r="A3219">
        <v>7</v>
      </c>
      <c r="B3219">
        <v>701</v>
      </c>
      <c r="C3219">
        <v>4</v>
      </c>
      <c r="D3219">
        <v>122</v>
      </c>
      <c r="E3219">
        <v>1</v>
      </c>
      <c r="F3219">
        <v>0</v>
      </c>
      <c r="G3219">
        <v>2001</v>
      </c>
      <c r="H3219" s="17" t="s">
        <v>1859</v>
      </c>
      <c r="I3219">
        <v>1</v>
      </c>
      <c r="J3219">
        <v>0</v>
      </c>
      <c r="K3219" s="17" t="s">
        <v>7217</v>
      </c>
      <c r="L3219" s="1">
        <v>44679</v>
      </c>
      <c r="M3219">
        <v>11090.53</v>
      </c>
      <c r="N3219" s="17" t="s">
        <v>437</v>
      </c>
      <c r="O3219">
        <v>6424</v>
      </c>
      <c r="P3219" s="17" t="s">
        <v>438</v>
      </c>
      <c r="Q3219">
        <v>0</v>
      </c>
      <c r="R3219" s="17" t="s">
        <v>1083</v>
      </c>
      <c r="S3219" s="17" t="s">
        <v>653</v>
      </c>
      <c r="T3219" s="17" t="s">
        <v>438</v>
      </c>
      <c r="U3219">
        <v>2</v>
      </c>
      <c r="V3219">
        <v>2021</v>
      </c>
      <c r="W3219" s="17" t="s">
        <v>7203</v>
      </c>
      <c r="X3219" s="17" t="s">
        <v>1085</v>
      </c>
      <c r="Y3219">
        <v>1</v>
      </c>
      <c r="Z3219" s="17" t="s">
        <v>443</v>
      </c>
      <c r="AA3219" s="17" t="s">
        <v>443</v>
      </c>
      <c r="AB3219" s="17" t="s">
        <v>444</v>
      </c>
      <c r="AC3219">
        <v>0</v>
      </c>
      <c r="AD3219">
        <v>0</v>
      </c>
      <c r="AE3219">
        <v>0</v>
      </c>
      <c r="AF3219">
        <v>2022</v>
      </c>
      <c r="AG3219" s="1">
        <v>44562</v>
      </c>
      <c r="AH3219" s="1">
        <v>44773</v>
      </c>
      <c r="AI3219" s="1">
        <v>44785</v>
      </c>
      <c r="AJ3219" s="17" t="s">
        <v>34</v>
      </c>
      <c r="AK3219" s="17" t="s">
        <v>35</v>
      </c>
      <c r="AL3219" s="17" t="s">
        <v>10388</v>
      </c>
      <c r="AM3219" s="17">
        <f>MONTH(EMPENHO[[#This Row],[data_empenho]])</f>
        <v>4</v>
      </c>
    </row>
    <row r="3220" spans="1:39" x14ac:dyDescent="0.25">
      <c r="A3220">
        <v>8</v>
      </c>
      <c r="B3220">
        <v>801</v>
      </c>
      <c r="C3220">
        <v>10</v>
      </c>
      <c r="D3220">
        <v>122</v>
      </c>
      <c r="E3220">
        <v>5</v>
      </c>
      <c r="F3220">
        <v>0</v>
      </c>
      <c r="G3220">
        <v>2084</v>
      </c>
      <c r="H3220" s="17" t="s">
        <v>1859</v>
      </c>
      <c r="I3220">
        <v>40</v>
      </c>
      <c r="J3220">
        <v>0</v>
      </c>
      <c r="K3220" s="17" t="s">
        <v>7218</v>
      </c>
      <c r="L3220" s="1">
        <v>44679</v>
      </c>
      <c r="M3220">
        <v>5591.88</v>
      </c>
      <c r="N3220" s="17" t="s">
        <v>437</v>
      </c>
      <c r="O3220">
        <v>6424</v>
      </c>
      <c r="P3220" s="17" t="s">
        <v>438</v>
      </c>
      <c r="Q3220">
        <v>0</v>
      </c>
      <c r="R3220" s="17" t="s">
        <v>1083</v>
      </c>
      <c r="S3220" s="17" t="s">
        <v>653</v>
      </c>
      <c r="T3220" s="17" t="s">
        <v>438</v>
      </c>
      <c r="U3220">
        <v>2</v>
      </c>
      <c r="V3220">
        <v>2021</v>
      </c>
      <c r="W3220" s="17" t="s">
        <v>7203</v>
      </c>
      <c r="X3220" s="17" t="s">
        <v>1085</v>
      </c>
      <c r="Y3220">
        <v>1</v>
      </c>
      <c r="Z3220" s="17" t="s">
        <v>443</v>
      </c>
      <c r="AA3220" s="17" t="s">
        <v>443</v>
      </c>
      <c r="AB3220" s="17" t="s">
        <v>444</v>
      </c>
      <c r="AC3220">
        <v>0</v>
      </c>
      <c r="AD3220">
        <v>0</v>
      </c>
      <c r="AE3220">
        <v>0</v>
      </c>
      <c r="AF3220">
        <v>2022</v>
      </c>
      <c r="AG3220" s="1">
        <v>44562</v>
      </c>
      <c r="AH3220" s="1">
        <v>44773</v>
      </c>
      <c r="AI3220" s="1">
        <v>44785</v>
      </c>
      <c r="AJ3220" s="17" t="s">
        <v>34</v>
      </c>
      <c r="AK3220" s="17" t="s">
        <v>35</v>
      </c>
      <c r="AL3220" s="17" t="s">
        <v>10388</v>
      </c>
      <c r="AM3220" s="17">
        <f>MONTH(EMPENHO[[#This Row],[data_empenho]])</f>
        <v>4</v>
      </c>
    </row>
    <row r="3221" spans="1:39" x14ac:dyDescent="0.25">
      <c r="A3221">
        <v>8</v>
      </c>
      <c r="B3221">
        <v>801</v>
      </c>
      <c r="C3221">
        <v>10</v>
      </c>
      <c r="D3221">
        <v>301</v>
      </c>
      <c r="E3221">
        <v>6</v>
      </c>
      <c r="F3221">
        <v>0</v>
      </c>
      <c r="G3221">
        <v>2089</v>
      </c>
      <c r="H3221" s="17" t="s">
        <v>1859</v>
      </c>
      <c r="I3221">
        <v>40</v>
      </c>
      <c r="J3221">
        <v>0</v>
      </c>
      <c r="K3221" s="17" t="s">
        <v>7219</v>
      </c>
      <c r="L3221" s="1">
        <v>44679</v>
      </c>
      <c r="M3221">
        <v>838.78</v>
      </c>
      <c r="N3221" s="17" t="s">
        <v>437</v>
      </c>
      <c r="O3221">
        <v>6424</v>
      </c>
      <c r="P3221" s="17" t="s">
        <v>438</v>
      </c>
      <c r="Q3221">
        <v>0</v>
      </c>
      <c r="R3221" s="17" t="s">
        <v>1083</v>
      </c>
      <c r="S3221" s="17" t="s">
        <v>653</v>
      </c>
      <c r="T3221" s="17" t="s">
        <v>438</v>
      </c>
      <c r="U3221">
        <v>2</v>
      </c>
      <c r="V3221">
        <v>2021</v>
      </c>
      <c r="W3221" s="17" t="s">
        <v>7203</v>
      </c>
      <c r="X3221" s="17" t="s">
        <v>1085</v>
      </c>
      <c r="Y3221">
        <v>1</v>
      </c>
      <c r="Z3221" s="17" t="s">
        <v>443</v>
      </c>
      <c r="AA3221" s="17" t="s">
        <v>443</v>
      </c>
      <c r="AB3221" s="17" t="s">
        <v>444</v>
      </c>
      <c r="AC3221">
        <v>0</v>
      </c>
      <c r="AD3221">
        <v>0</v>
      </c>
      <c r="AE3221">
        <v>0</v>
      </c>
      <c r="AF3221">
        <v>2022</v>
      </c>
      <c r="AG3221" s="1">
        <v>44562</v>
      </c>
      <c r="AH3221" s="1">
        <v>44773</v>
      </c>
      <c r="AI3221" s="1">
        <v>44785</v>
      </c>
      <c r="AJ3221" s="17" t="s">
        <v>34</v>
      </c>
      <c r="AK3221" s="17" t="s">
        <v>35</v>
      </c>
      <c r="AL3221" s="17" t="s">
        <v>10388</v>
      </c>
      <c r="AM3221" s="17">
        <f>MONTH(EMPENHO[[#This Row],[data_empenho]])</f>
        <v>4</v>
      </c>
    </row>
    <row r="3222" spans="1:39" x14ac:dyDescent="0.25">
      <c r="A3222">
        <v>8</v>
      </c>
      <c r="B3222">
        <v>801</v>
      </c>
      <c r="C3222">
        <v>10</v>
      </c>
      <c r="D3222">
        <v>301</v>
      </c>
      <c r="E3222">
        <v>6</v>
      </c>
      <c r="F3222">
        <v>0</v>
      </c>
      <c r="G3222">
        <v>2090</v>
      </c>
      <c r="H3222" s="17" t="s">
        <v>1859</v>
      </c>
      <c r="I3222">
        <v>40</v>
      </c>
      <c r="J3222">
        <v>0</v>
      </c>
      <c r="K3222" s="17" t="s">
        <v>7220</v>
      </c>
      <c r="L3222" s="1">
        <v>44679</v>
      </c>
      <c r="M3222">
        <v>908.68</v>
      </c>
      <c r="N3222" s="17" t="s">
        <v>437</v>
      </c>
      <c r="O3222">
        <v>6424</v>
      </c>
      <c r="P3222" s="17" t="s">
        <v>438</v>
      </c>
      <c r="Q3222">
        <v>0</v>
      </c>
      <c r="R3222" s="17" t="s">
        <v>1083</v>
      </c>
      <c r="S3222" s="17" t="s">
        <v>653</v>
      </c>
      <c r="T3222" s="17" t="s">
        <v>438</v>
      </c>
      <c r="U3222">
        <v>2</v>
      </c>
      <c r="V3222">
        <v>2021</v>
      </c>
      <c r="W3222" s="17" t="s">
        <v>7203</v>
      </c>
      <c r="X3222" s="17" t="s">
        <v>1085</v>
      </c>
      <c r="Y3222">
        <v>1</v>
      </c>
      <c r="Z3222" s="17" t="s">
        <v>443</v>
      </c>
      <c r="AA3222" s="17" t="s">
        <v>443</v>
      </c>
      <c r="AB3222" s="17" t="s">
        <v>444</v>
      </c>
      <c r="AC3222">
        <v>0</v>
      </c>
      <c r="AD3222">
        <v>0</v>
      </c>
      <c r="AE3222">
        <v>0</v>
      </c>
      <c r="AF3222">
        <v>2022</v>
      </c>
      <c r="AG3222" s="1">
        <v>44562</v>
      </c>
      <c r="AH3222" s="1">
        <v>44773</v>
      </c>
      <c r="AI3222" s="1">
        <v>44785</v>
      </c>
      <c r="AJ3222" s="17" t="s">
        <v>34</v>
      </c>
      <c r="AK3222" s="17" t="s">
        <v>35</v>
      </c>
      <c r="AL3222" s="17" t="s">
        <v>10388</v>
      </c>
      <c r="AM3222" s="17">
        <f>MONTH(EMPENHO[[#This Row],[data_empenho]])</f>
        <v>4</v>
      </c>
    </row>
    <row r="3223" spans="1:39" x14ac:dyDescent="0.25">
      <c r="A3223">
        <v>8</v>
      </c>
      <c r="B3223">
        <v>801</v>
      </c>
      <c r="C3223">
        <v>10</v>
      </c>
      <c r="D3223">
        <v>301</v>
      </c>
      <c r="E3223">
        <v>6</v>
      </c>
      <c r="F3223">
        <v>0</v>
      </c>
      <c r="G3223">
        <v>2091</v>
      </c>
      <c r="H3223" s="17" t="s">
        <v>1859</v>
      </c>
      <c r="I3223">
        <v>40</v>
      </c>
      <c r="J3223">
        <v>0</v>
      </c>
      <c r="K3223" s="17" t="s">
        <v>7221</v>
      </c>
      <c r="L3223" s="1">
        <v>44679</v>
      </c>
      <c r="M3223">
        <v>838.78</v>
      </c>
      <c r="N3223" s="17" t="s">
        <v>437</v>
      </c>
      <c r="O3223">
        <v>6424</v>
      </c>
      <c r="P3223" s="17" t="s">
        <v>438</v>
      </c>
      <c r="Q3223">
        <v>0</v>
      </c>
      <c r="R3223" s="17" t="s">
        <v>1083</v>
      </c>
      <c r="S3223" s="17" t="s">
        <v>653</v>
      </c>
      <c r="T3223" s="17" t="s">
        <v>438</v>
      </c>
      <c r="U3223">
        <v>2</v>
      </c>
      <c r="V3223">
        <v>2021</v>
      </c>
      <c r="W3223" s="17" t="s">
        <v>7203</v>
      </c>
      <c r="X3223" s="17" t="s">
        <v>1085</v>
      </c>
      <c r="Y3223">
        <v>1</v>
      </c>
      <c r="Z3223" s="17" t="s">
        <v>443</v>
      </c>
      <c r="AA3223" s="17" t="s">
        <v>443</v>
      </c>
      <c r="AB3223" s="17" t="s">
        <v>444</v>
      </c>
      <c r="AC3223">
        <v>0</v>
      </c>
      <c r="AD3223">
        <v>0</v>
      </c>
      <c r="AE3223">
        <v>0</v>
      </c>
      <c r="AF3223">
        <v>2022</v>
      </c>
      <c r="AG3223" s="1">
        <v>44562</v>
      </c>
      <c r="AH3223" s="1">
        <v>44773</v>
      </c>
      <c r="AI3223" s="1">
        <v>44785</v>
      </c>
      <c r="AJ3223" s="17" t="s">
        <v>34</v>
      </c>
      <c r="AK3223" s="17" t="s">
        <v>35</v>
      </c>
      <c r="AL3223" s="17" t="s">
        <v>10388</v>
      </c>
      <c r="AM3223" s="17">
        <f>MONTH(EMPENHO[[#This Row],[data_empenho]])</f>
        <v>4</v>
      </c>
    </row>
    <row r="3224" spans="1:39" x14ac:dyDescent="0.25">
      <c r="A3224">
        <v>8</v>
      </c>
      <c r="B3224">
        <v>801</v>
      </c>
      <c r="C3224">
        <v>10</v>
      </c>
      <c r="D3224">
        <v>301</v>
      </c>
      <c r="E3224">
        <v>6</v>
      </c>
      <c r="F3224">
        <v>0</v>
      </c>
      <c r="G3224">
        <v>2092</v>
      </c>
      <c r="H3224" s="17" t="s">
        <v>1859</v>
      </c>
      <c r="I3224">
        <v>40</v>
      </c>
      <c r="J3224">
        <v>0</v>
      </c>
      <c r="K3224" s="17" t="s">
        <v>7222</v>
      </c>
      <c r="L3224" s="1">
        <v>44679</v>
      </c>
      <c r="M3224">
        <v>5987.96</v>
      </c>
      <c r="N3224" s="17" t="s">
        <v>437</v>
      </c>
      <c r="O3224">
        <v>6424</v>
      </c>
      <c r="P3224" s="17" t="s">
        <v>438</v>
      </c>
      <c r="Q3224">
        <v>0</v>
      </c>
      <c r="R3224" s="17" t="s">
        <v>1083</v>
      </c>
      <c r="S3224" s="17" t="s">
        <v>653</v>
      </c>
      <c r="T3224" s="17" t="s">
        <v>438</v>
      </c>
      <c r="U3224">
        <v>2</v>
      </c>
      <c r="V3224">
        <v>2021</v>
      </c>
      <c r="W3224" s="17" t="s">
        <v>7203</v>
      </c>
      <c r="X3224" s="17" t="s">
        <v>1085</v>
      </c>
      <c r="Y3224">
        <v>1</v>
      </c>
      <c r="Z3224" s="17" t="s">
        <v>443</v>
      </c>
      <c r="AA3224" s="17" t="s">
        <v>443</v>
      </c>
      <c r="AB3224" s="17" t="s">
        <v>444</v>
      </c>
      <c r="AC3224">
        <v>0</v>
      </c>
      <c r="AD3224">
        <v>0</v>
      </c>
      <c r="AE3224">
        <v>0</v>
      </c>
      <c r="AF3224">
        <v>2022</v>
      </c>
      <c r="AG3224" s="1">
        <v>44562</v>
      </c>
      <c r="AH3224" s="1">
        <v>44773</v>
      </c>
      <c r="AI3224" s="1">
        <v>44785</v>
      </c>
      <c r="AJ3224" s="17" t="s">
        <v>34</v>
      </c>
      <c r="AK3224" s="17" t="s">
        <v>35</v>
      </c>
      <c r="AL3224" s="17" t="s">
        <v>10388</v>
      </c>
      <c r="AM3224" s="17">
        <f>MONTH(EMPENHO[[#This Row],[data_empenho]])</f>
        <v>4</v>
      </c>
    </row>
    <row r="3225" spans="1:39" x14ac:dyDescent="0.25">
      <c r="A3225">
        <v>8</v>
      </c>
      <c r="B3225">
        <v>801</v>
      </c>
      <c r="C3225">
        <v>10</v>
      </c>
      <c r="D3225">
        <v>301</v>
      </c>
      <c r="E3225">
        <v>6</v>
      </c>
      <c r="F3225">
        <v>0</v>
      </c>
      <c r="G3225">
        <v>2105</v>
      </c>
      <c r="H3225" s="17" t="s">
        <v>1859</v>
      </c>
      <c r="I3225">
        <v>40</v>
      </c>
      <c r="J3225">
        <v>0</v>
      </c>
      <c r="K3225" s="17" t="s">
        <v>7223</v>
      </c>
      <c r="L3225" s="1">
        <v>44679</v>
      </c>
      <c r="M3225">
        <v>2516.33</v>
      </c>
      <c r="N3225" s="17" t="s">
        <v>437</v>
      </c>
      <c r="O3225">
        <v>6424</v>
      </c>
      <c r="P3225" s="17" t="s">
        <v>438</v>
      </c>
      <c r="Q3225">
        <v>0</v>
      </c>
      <c r="R3225" s="17" t="s">
        <v>1083</v>
      </c>
      <c r="S3225" s="17" t="s">
        <v>653</v>
      </c>
      <c r="T3225" s="17" t="s">
        <v>438</v>
      </c>
      <c r="U3225">
        <v>2</v>
      </c>
      <c r="V3225">
        <v>2021</v>
      </c>
      <c r="W3225" s="17" t="s">
        <v>7203</v>
      </c>
      <c r="X3225" s="17" t="s">
        <v>1085</v>
      </c>
      <c r="Y3225">
        <v>1</v>
      </c>
      <c r="Z3225" s="17" t="s">
        <v>443</v>
      </c>
      <c r="AA3225" s="17" t="s">
        <v>443</v>
      </c>
      <c r="AB3225" s="17" t="s">
        <v>444</v>
      </c>
      <c r="AC3225">
        <v>0</v>
      </c>
      <c r="AD3225">
        <v>0</v>
      </c>
      <c r="AE3225">
        <v>0</v>
      </c>
      <c r="AF3225">
        <v>2022</v>
      </c>
      <c r="AG3225" s="1">
        <v>44562</v>
      </c>
      <c r="AH3225" s="1">
        <v>44773</v>
      </c>
      <c r="AI3225" s="1">
        <v>44785</v>
      </c>
      <c r="AJ3225" s="17" t="s">
        <v>34</v>
      </c>
      <c r="AK3225" s="17" t="s">
        <v>35</v>
      </c>
      <c r="AL3225" s="17" t="s">
        <v>10388</v>
      </c>
      <c r="AM3225" s="17">
        <f>MONTH(EMPENHO[[#This Row],[data_empenho]])</f>
        <v>4</v>
      </c>
    </row>
    <row r="3226" spans="1:39" x14ac:dyDescent="0.25">
      <c r="A3226">
        <v>8</v>
      </c>
      <c r="B3226">
        <v>801</v>
      </c>
      <c r="C3226">
        <v>10</v>
      </c>
      <c r="D3226">
        <v>301</v>
      </c>
      <c r="E3226">
        <v>9</v>
      </c>
      <c r="F3226">
        <v>0</v>
      </c>
      <c r="G3226">
        <v>2109</v>
      </c>
      <c r="H3226" s="17" t="s">
        <v>1859</v>
      </c>
      <c r="I3226">
        <v>40</v>
      </c>
      <c r="J3226">
        <v>0</v>
      </c>
      <c r="K3226" s="17" t="s">
        <v>7224</v>
      </c>
      <c r="L3226" s="1">
        <v>44679</v>
      </c>
      <c r="M3226">
        <v>442.69</v>
      </c>
      <c r="N3226" s="17" t="s">
        <v>437</v>
      </c>
      <c r="O3226">
        <v>6424</v>
      </c>
      <c r="P3226" s="17" t="s">
        <v>438</v>
      </c>
      <c r="Q3226">
        <v>0</v>
      </c>
      <c r="R3226" s="17" t="s">
        <v>1083</v>
      </c>
      <c r="S3226" s="17" t="s">
        <v>653</v>
      </c>
      <c r="T3226" s="17" t="s">
        <v>438</v>
      </c>
      <c r="U3226">
        <v>2</v>
      </c>
      <c r="V3226">
        <v>2021</v>
      </c>
      <c r="W3226" s="17" t="s">
        <v>7203</v>
      </c>
      <c r="X3226" s="17" t="s">
        <v>1085</v>
      </c>
      <c r="Y3226">
        <v>1</v>
      </c>
      <c r="Z3226" s="17" t="s">
        <v>443</v>
      </c>
      <c r="AA3226" s="17" t="s">
        <v>443</v>
      </c>
      <c r="AB3226" s="17" t="s">
        <v>444</v>
      </c>
      <c r="AC3226">
        <v>0</v>
      </c>
      <c r="AD3226">
        <v>0</v>
      </c>
      <c r="AE3226">
        <v>0</v>
      </c>
      <c r="AF3226">
        <v>2022</v>
      </c>
      <c r="AG3226" s="1">
        <v>44562</v>
      </c>
      <c r="AH3226" s="1">
        <v>44773</v>
      </c>
      <c r="AI3226" s="1">
        <v>44785</v>
      </c>
      <c r="AJ3226" s="17" t="s">
        <v>34</v>
      </c>
      <c r="AK3226" s="17" t="s">
        <v>35</v>
      </c>
      <c r="AL3226" s="17" t="s">
        <v>10388</v>
      </c>
      <c r="AM3226" s="17">
        <f>MONTH(EMPENHO[[#This Row],[data_empenho]])</f>
        <v>4</v>
      </c>
    </row>
    <row r="3227" spans="1:39" x14ac:dyDescent="0.25">
      <c r="A3227">
        <v>8</v>
      </c>
      <c r="B3227">
        <v>801</v>
      </c>
      <c r="C3227">
        <v>10</v>
      </c>
      <c r="D3227">
        <v>302</v>
      </c>
      <c r="E3227">
        <v>8</v>
      </c>
      <c r="F3227">
        <v>0</v>
      </c>
      <c r="G3227">
        <v>2096</v>
      </c>
      <c r="H3227" s="17" t="s">
        <v>1859</v>
      </c>
      <c r="I3227">
        <v>40</v>
      </c>
      <c r="J3227">
        <v>0</v>
      </c>
      <c r="K3227" s="17" t="s">
        <v>7225</v>
      </c>
      <c r="L3227" s="1">
        <v>44679</v>
      </c>
      <c r="M3227">
        <v>2784.42</v>
      </c>
      <c r="N3227" s="17" t="s">
        <v>437</v>
      </c>
      <c r="O3227">
        <v>6424</v>
      </c>
      <c r="P3227" s="17" t="s">
        <v>438</v>
      </c>
      <c r="Q3227">
        <v>0</v>
      </c>
      <c r="R3227" s="17" t="s">
        <v>1083</v>
      </c>
      <c r="S3227" s="17" t="s">
        <v>653</v>
      </c>
      <c r="T3227" s="17" t="s">
        <v>438</v>
      </c>
      <c r="U3227">
        <v>2</v>
      </c>
      <c r="V3227">
        <v>2021</v>
      </c>
      <c r="W3227" s="17" t="s">
        <v>7203</v>
      </c>
      <c r="X3227" s="17" t="s">
        <v>1085</v>
      </c>
      <c r="Y3227">
        <v>1</v>
      </c>
      <c r="Z3227" s="17" t="s">
        <v>443</v>
      </c>
      <c r="AA3227" s="17" t="s">
        <v>443</v>
      </c>
      <c r="AB3227" s="17" t="s">
        <v>444</v>
      </c>
      <c r="AC3227">
        <v>0</v>
      </c>
      <c r="AD3227">
        <v>0</v>
      </c>
      <c r="AE3227">
        <v>0</v>
      </c>
      <c r="AF3227">
        <v>2022</v>
      </c>
      <c r="AG3227" s="1">
        <v>44562</v>
      </c>
      <c r="AH3227" s="1">
        <v>44773</v>
      </c>
      <c r="AI3227" s="1">
        <v>44785</v>
      </c>
      <c r="AJ3227" s="17" t="s">
        <v>34</v>
      </c>
      <c r="AK3227" s="17" t="s">
        <v>35</v>
      </c>
      <c r="AL3227" s="17" t="s">
        <v>10388</v>
      </c>
      <c r="AM3227" s="17">
        <f>MONTH(EMPENHO[[#This Row],[data_empenho]])</f>
        <v>4</v>
      </c>
    </row>
    <row r="3228" spans="1:39" x14ac:dyDescent="0.25">
      <c r="A3228">
        <v>8</v>
      </c>
      <c r="B3228">
        <v>801</v>
      </c>
      <c r="C3228">
        <v>10</v>
      </c>
      <c r="D3228">
        <v>304</v>
      </c>
      <c r="E3228">
        <v>7</v>
      </c>
      <c r="F3228">
        <v>0</v>
      </c>
      <c r="G3228">
        <v>2103</v>
      </c>
      <c r="H3228" s="17" t="s">
        <v>1859</v>
      </c>
      <c r="I3228">
        <v>40</v>
      </c>
      <c r="J3228">
        <v>0</v>
      </c>
      <c r="K3228" s="17" t="s">
        <v>7226</v>
      </c>
      <c r="L3228" s="1">
        <v>44679</v>
      </c>
      <c r="M3228">
        <v>6873.35</v>
      </c>
      <c r="N3228" s="17" t="s">
        <v>437</v>
      </c>
      <c r="O3228">
        <v>6424</v>
      </c>
      <c r="P3228" s="17" t="s">
        <v>438</v>
      </c>
      <c r="Q3228">
        <v>0</v>
      </c>
      <c r="R3228" s="17" t="s">
        <v>1083</v>
      </c>
      <c r="S3228" s="17" t="s">
        <v>653</v>
      </c>
      <c r="T3228" s="17" t="s">
        <v>438</v>
      </c>
      <c r="U3228">
        <v>2</v>
      </c>
      <c r="V3228">
        <v>2021</v>
      </c>
      <c r="W3228" s="17" t="s">
        <v>7203</v>
      </c>
      <c r="X3228" s="17" t="s">
        <v>1085</v>
      </c>
      <c r="Y3228">
        <v>1</v>
      </c>
      <c r="Z3228" s="17" t="s">
        <v>443</v>
      </c>
      <c r="AA3228" s="17" t="s">
        <v>443</v>
      </c>
      <c r="AB3228" s="17" t="s">
        <v>444</v>
      </c>
      <c r="AC3228">
        <v>0</v>
      </c>
      <c r="AD3228">
        <v>0</v>
      </c>
      <c r="AE3228">
        <v>0</v>
      </c>
      <c r="AF3228">
        <v>2022</v>
      </c>
      <c r="AG3228" s="1">
        <v>44562</v>
      </c>
      <c r="AH3228" s="1">
        <v>44773</v>
      </c>
      <c r="AI3228" s="1">
        <v>44785</v>
      </c>
      <c r="AJ3228" s="17" t="s">
        <v>34</v>
      </c>
      <c r="AK3228" s="17" t="s">
        <v>35</v>
      </c>
      <c r="AL3228" s="17" t="s">
        <v>10388</v>
      </c>
      <c r="AM3228" s="17">
        <f>MONTH(EMPENHO[[#This Row],[data_empenho]])</f>
        <v>4</v>
      </c>
    </row>
    <row r="3229" spans="1:39" x14ac:dyDescent="0.25">
      <c r="A3229">
        <v>8</v>
      </c>
      <c r="B3229">
        <v>801</v>
      </c>
      <c r="C3229">
        <v>10</v>
      </c>
      <c r="D3229">
        <v>305</v>
      </c>
      <c r="E3229">
        <v>7</v>
      </c>
      <c r="F3229">
        <v>0</v>
      </c>
      <c r="G3229">
        <v>2104</v>
      </c>
      <c r="H3229" s="17" t="s">
        <v>1859</v>
      </c>
      <c r="I3229">
        <v>40</v>
      </c>
      <c r="J3229">
        <v>0</v>
      </c>
      <c r="K3229" s="17" t="s">
        <v>7227</v>
      </c>
      <c r="L3229" s="1">
        <v>44679</v>
      </c>
      <c r="M3229">
        <v>885.38</v>
      </c>
      <c r="N3229" s="17" t="s">
        <v>437</v>
      </c>
      <c r="O3229">
        <v>6424</v>
      </c>
      <c r="P3229" s="17" t="s">
        <v>438</v>
      </c>
      <c r="Q3229">
        <v>0</v>
      </c>
      <c r="R3229" s="17" t="s">
        <v>1083</v>
      </c>
      <c r="S3229" s="17" t="s">
        <v>653</v>
      </c>
      <c r="T3229" s="17" t="s">
        <v>438</v>
      </c>
      <c r="U3229">
        <v>2</v>
      </c>
      <c r="V3229">
        <v>2021</v>
      </c>
      <c r="W3229" s="17" t="s">
        <v>7203</v>
      </c>
      <c r="X3229" s="17" t="s">
        <v>1085</v>
      </c>
      <c r="Y3229">
        <v>1</v>
      </c>
      <c r="Z3229" s="17" t="s">
        <v>443</v>
      </c>
      <c r="AA3229" s="17" t="s">
        <v>443</v>
      </c>
      <c r="AB3229" s="17" t="s">
        <v>444</v>
      </c>
      <c r="AC3229">
        <v>0</v>
      </c>
      <c r="AD3229">
        <v>0</v>
      </c>
      <c r="AE3229">
        <v>0</v>
      </c>
      <c r="AF3229">
        <v>2022</v>
      </c>
      <c r="AG3229" s="1">
        <v>44562</v>
      </c>
      <c r="AH3229" s="1">
        <v>44773</v>
      </c>
      <c r="AI3229" s="1">
        <v>44785</v>
      </c>
      <c r="AJ3229" s="17" t="s">
        <v>34</v>
      </c>
      <c r="AK3229" s="17" t="s">
        <v>35</v>
      </c>
      <c r="AL3229" s="17" t="s">
        <v>10388</v>
      </c>
      <c r="AM3229" s="17">
        <f>MONTH(EMPENHO[[#This Row],[data_empenho]])</f>
        <v>4</v>
      </c>
    </row>
    <row r="3230" spans="1:39" x14ac:dyDescent="0.25">
      <c r="A3230">
        <v>9</v>
      </c>
      <c r="B3230">
        <v>901</v>
      </c>
      <c r="C3230">
        <v>4</v>
      </c>
      <c r="D3230">
        <v>122</v>
      </c>
      <c r="E3230">
        <v>1</v>
      </c>
      <c r="F3230">
        <v>0</v>
      </c>
      <c r="G3230">
        <v>2010</v>
      </c>
      <c r="H3230" s="17" t="s">
        <v>1859</v>
      </c>
      <c r="I3230">
        <v>1</v>
      </c>
      <c r="J3230">
        <v>0</v>
      </c>
      <c r="K3230" s="17" t="s">
        <v>7228</v>
      </c>
      <c r="L3230" s="1">
        <v>44679</v>
      </c>
      <c r="M3230">
        <v>4077.41</v>
      </c>
      <c r="N3230" s="17" t="s">
        <v>437</v>
      </c>
      <c r="O3230">
        <v>6424</v>
      </c>
      <c r="P3230" s="17" t="s">
        <v>438</v>
      </c>
      <c r="Q3230">
        <v>0</v>
      </c>
      <c r="R3230" s="17" t="s">
        <v>1083</v>
      </c>
      <c r="S3230" s="17" t="s">
        <v>653</v>
      </c>
      <c r="T3230" s="17" t="s">
        <v>438</v>
      </c>
      <c r="U3230">
        <v>2</v>
      </c>
      <c r="V3230">
        <v>2021</v>
      </c>
      <c r="W3230" s="17" t="s">
        <v>7203</v>
      </c>
      <c r="X3230" s="17" t="s">
        <v>1085</v>
      </c>
      <c r="Y3230">
        <v>1</v>
      </c>
      <c r="Z3230" s="17" t="s">
        <v>443</v>
      </c>
      <c r="AA3230" s="17" t="s">
        <v>443</v>
      </c>
      <c r="AB3230" s="17" t="s">
        <v>444</v>
      </c>
      <c r="AC3230">
        <v>0</v>
      </c>
      <c r="AD3230">
        <v>0</v>
      </c>
      <c r="AE3230">
        <v>0</v>
      </c>
      <c r="AF3230">
        <v>2022</v>
      </c>
      <c r="AG3230" s="1">
        <v>44562</v>
      </c>
      <c r="AH3230" s="1">
        <v>44773</v>
      </c>
      <c r="AI3230" s="1">
        <v>44785</v>
      </c>
      <c r="AJ3230" s="17" t="s">
        <v>34</v>
      </c>
      <c r="AK3230" s="17" t="s">
        <v>35</v>
      </c>
      <c r="AL3230" s="17" t="s">
        <v>10388</v>
      </c>
      <c r="AM3230" s="17">
        <f>MONTH(EMPENHO[[#This Row],[data_empenho]])</f>
        <v>4</v>
      </c>
    </row>
    <row r="3231" spans="1:39" x14ac:dyDescent="0.25">
      <c r="A3231">
        <v>9</v>
      </c>
      <c r="B3231">
        <v>902</v>
      </c>
      <c r="C3231">
        <v>8</v>
      </c>
      <c r="D3231">
        <v>244</v>
      </c>
      <c r="E3231">
        <v>11</v>
      </c>
      <c r="F3231">
        <v>0</v>
      </c>
      <c r="G3231">
        <v>2018</v>
      </c>
      <c r="H3231" s="17" t="s">
        <v>1859</v>
      </c>
      <c r="I3231">
        <v>1</v>
      </c>
      <c r="J3231">
        <v>0</v>
      </c>
      <c r="K3231" s="17" t="s">
        <v>7229</v>
      </c>
      <c r="L3231" s="1">
        <v>44679</v>
      </c>
      <c r="M3231">
        <v>1491.16</v>
      </c>
      <c r="N3231" s="17" t="s">
        <v>437</v>
      </c>
      <c r="O3231">
        <v>6424</v>
      </c>
      <c r="P3231" s="17" t="s">
        <v>438</v>
      </c>
      <c r="Q3231">
        <v>0</v>
      </c>
      <c r="R3231" s="17" t="s">
        <v>1083</v>
      </c>
      <c r="S3231" s="17" t="s">
        <v>653</v>
      </c>
      <c r="T3231" s="17" t="s">
        <v>438</v>
      </c>
      <c r="U3231">
        <v>2</v>
      </c>
      <c r="V3231">
        <v>2021</v>
      </c>
      <c r="W3231" s="17" t="s">
        <v>7203</v>
      </c>
      <c r="X3231" s="17" t="s">
        <v>1085</v>
      </c>
      <c r="Y3231">
        <v>1</v>
      </c>
      <c r="Z3231" s="17" t="s">
        <v>443</v>
      </c>
      <c r="AA3231" s="17" t="s">
        <v>443</v>
      </c>
      <c r="AB3231" s="17" t="s">
        <v>444</v>
      </c>
      <c r="AC3231">
        <v>0</v>
      </c>
      <c r="AD3231">
        <v>0</v>
      </c>
      <c r="AE3231">
        <v>0</v>
      </c>
      <c r="AF3231">
        <v>2022</v>
      </c>
      <c r="AG3231" s="1">
        <v>44562</v>
      </c>
      <c r="AH3231" s="1">
        <v>44773</v>
      </c>
      <c r="AI3231" s="1">
        <v>44785</v>
      </c>
      <c r="AJ3231" s="17" t="s">
        <v>34</v>
      </c>
      <c r="AK3231" s="17" t="s">
        <v>35</v>
      </c>
      <c r="AL3231" s="17" t="s">
        <v>10388</v>
      </c>
      <c r="AM3231" s="17">
        <f>MONTH(EMPENHO[[#This Row],[data_empenho]])</f>
        <v>4</v>
      </c>
    </row>
    <row r="3232" spans="1:39" x14ac:dyDescent="0.25">
      <c r="A3232">
        <v>10</v>
      </c>
      <c r="B3232">
        <v>1001</v>
      </c>
      <c r="C3232">
        <v>4</v>
      </c>
      <c r="D3232">
        <v>122</v>
      </c>
      <c r="E3232">
        <v>1</v>
      </c>
      <c r="F3232">
        <v>0</v>
      </c>
      <c r="G3232">
        <v>2050</v>
      </c>
      <c r="H3232" s="17" t="s">
        <v>1859</v>
      </c>
      <c r="I3232">
        <v>1</v>
      </c>
      <c r="J3232">
        <v>0</v>
      </c>
      <c r="K3232" s="17" t="s">
        <v>7230</v>
      </c>
      <c r="L3232" s="1">
        <v>44679</v>
      </c>
      <c r="M3232">
        <v>3797.82</v>
      </c>
      <c r="N3232" s="17" t="s">
        <v>437</v>
      </c>
      <c r="O3232">
        <v>6424</v>
      </c>
      <c r="P3232" s="17" t="s">
        <v>438</v>
      </c>
      <c r="Q3232">
        <v>0</v>
      </c>
      <c r="R3232" s="17" t="s">
        <v>1083</v>
      </c>
      <c r="S3232" s="17" t="s">
        <v>653</v>
      </c>
      <c r="T3232" s="17" t="s">
        <v>438</v>
      </c>
      <c r="U3232">
        <v>2</v>
      </c>
      <c r="V3232">
        <v>2021</v>
      </c>
      <c r="W3232" s="17" t="s">
        <v>7203</v>
      </c>
      <c r="X3232" s="17" t="s">
        <v>1085</v>
      </c>
      <c r="Y3232">
        <v>1</v>
      </c>
      <c r="Z3232" s="17" t="s">
        <v>443</v>
      </c>
      <c r="AA3232" s="17" t="s">
        <v>443</v>
      </c>
      <c r="AB3232" s="17" t="s">
        <v>444</v>
      </c>
      <c r="AC3232">
        <v>0</v>
      </c>
      <c r="AD3232">
        <v>0</v>
      </c>
      <c r="AE3232">
        <v>0</v>
      </c>
      <c r="AF3232">
        <v>2022</v>
      </c>
      <c r="AG3232" s="1">
        <v>44562</v>
      </c>
      <c r="AH3232" s="1">
        <v>44773</v>
      </c>
      <c r="AI3232" s="1">
        <v>44785</v>
      </c>
      <c r="AJ3232" s="17" t="s">
        <v>34</v>
      </c>
      <c r="AK3232" s="17" t="s">
        <v>35</v>
      </c>
      <c r="AL3232" s="17" t="s">
        <v>10388</v>
      </c>
      <c r="AM3232" s="17">
        <f>MONTH(EMPENHO[[#This Row],[data_empenho]])</f>
        <v>4</v>
      </c>
    </row>
    <row r="3233" spans="1:39" x14ac:dyDescent="0.25">
      <c r="A3233">
        <v>9</v>
      </c>
      <c r="B3233">
        <v>902</v>
      </c>
      <c r="C3233">
        <v>8</v>
      </c>
      <c r="D3233">
        <v>244</v>
      </c>
      <c r="E3233">
        <v>11</v>
      </c>
      <c r="F3233">
        <v>0</v>
      </c>
      <c r="G3233">
        <v>2016</v>
      </c>
      <c r="H3233" s="17" t="s">
        <v>638</v>
      </c>
      <c r="I3233">
        <v>1038</v>
      </c>
      <c r="J3233">
        <v>0</v>
      </c>
      <c r="K3233" s="17" t="s">
        <v>7231</v>
      </c>
      <c r="L3233" s="1">
        <v>44679</v>
      </c>
      <c r="M3233">
        <v>2660.35</v>
      </c>
      <c r="N3233" s="17" t="s">
        <v>437</v>
      </c>
      <c r="O3233">
        <v>4610</v>
      </c>
      <c r="P3233" s="17" t="s">
        <v>438</v>
      </c>
      <c r="Q3233">
        <v>0</v>
      </c>
      <c r="R3233" s="17" t="s">
        <v>439</v>
      </c>
      <c r="S3233" s="17" t="s">
        <v>440</v>
      </c>
      <c r="T3233" s="17" t="s">
        <v>438</v>
      </c>
      <c r="U3233">
        <v>87</v>
      </c>
      <c r="V3233">
        <v>2022</v>
      </c>
      <c r="W3233" s="17" t="s">
        <v>7232</v>
      </c>
      <c r="X3233" s="17" t="s">
        <v>465</v>
      </c>
      <c r="Y3233">
        <v>1</v>
      </c>
      <c r="Z3233" s="17" t="s">
        <v>443</v>
      </c>
      <c r="AA3233" s="17" t="s">
        <v>443</v>
      </c>
      <c r="AB3233" s="17" t="s">
        <v>444</v>
      </c>
      <c r="AC3233">
        <v>0</v>
      </c>
      <c r="AD3233">
        <v>0</v>
      </c>
      <c r="AE3233">
        <v>0</v>
      </c>
      <c r="AF3233">
        <v>2022</v>
      </c>
      <c r="AG3233" s="1">
        <v>44562</v>
      </c>
      <c r="AH3233" s="1">
        <v>44773</v>
      </c>
      <c r="AI3233" s="1">
        <v>44785</v>
      </c>
      <c r="AJ3233" s="17" t="s">
        <v>34</v>
      </c>
      <c r="AK3233" s="17" t="s">
        <v>35</v>
      </c>
      <c r="AL3233" s="17" t="s">
        <v>10388</v>
      </c>
      <c r="AM3233" s="17">
        <f>MONTH(EMPENHO[[#This Row],[data_empenho]])</f>
        <v>4</v>
      </c>
    </row>
    <row r="3234" spans="1:39" x14ac:dyDescent="0.25">
      <c r="A3234">
        <v>7</v>
      </c>
      <c r="B3234">
        <v>702</v>
      </c>
      <c r="C3234">
        <v>15</v>
      </c>
      <c r="D3234">
        <v>451</v>
      </c>
      <c r="E3234">
        <v>17</v>
      </c>
      <c r="F3234">
        <v>0</v>
      </c>
      <c r="G3234">
        <v>2111</v>
      </c>
      <c r="H3234" s="17" t="s">
        <v>4456</v>
      </c>
      <c r="I3234">
        <v>1</v>
      </c>
      <c r="J3234">
        <v>0</v>
      </c>
      <c r="K3234" s="17" t="s">
        <v>7233</v>
      </c>
      <c r="L3234" s="1">
        <v>44679</v>
      </c>
      <c r="M3234">
        <v>1800</v>
      </c>
      <c r="N3234" s="17" t="s">
        <v>437</v>
      </c>
      <c r="O3234">
        <v>3750</v>
      </c>
      <c r="P3234" s="17" t="s">
        <v>438</v>
      </c>
      <c r="Q3234">
        <v>0</v>
      </c>
      <c r="R3234" s="17" t="s">
        <v>439</v>
      </c>
      <c r="S3234" s="17" t="s">
        <v>440</v>
      </c>
      <c r="T3234" s="17" t="s">
        <v>438</v>
      </c>
      <c r="U3234">
        <v>80</v>
      </c>
      <c r="V3234">
        <v>2022</v>
      </c>
      <c r="W3234" s="17" t="s">
        <v>7234</v>
      </c>
      <c r="X3234" s="17" t="s">
        <v>465</v>
      </c>
      <c r="Y3234">
        <v>1</v>
      </c>
      <c r="Z3234" s="17" t="s">
        <v>443</v>
      </c>
      <c r="AA3234" s="17" t="s">
        <v>443</v>
      </c>
      <c r="AB3234" s="17" t="s">
        <v>444</v>
      </c>
      <c r="AC3234">
        <v>0</v>
      </c>
      <c r="AD3234">
        <v>0</v>
      </c>
      <c r="AE3234">
        <v>0</v>
      </c>
      <c r="AF3234">
        <v>2022</v>
      </c>
      <c r="AG3234" s="1">
        <v>44562</v>
      </c>
      <c r="AH3234" s="1">
        <v>44773</v>
      </c>
      <c r="AI3234" s="1">
        <v>44785</v>
      </c>
      <c r="AJ3234" s="17" t="s">
        <v>34</v>
      </c>
      <c r="AK3234" s="17" t="s">
        <v>35</v>
      </c>
      <c r="AL3234" s="17" t="s">
        <v>10388</v>
      </c>
      <c r="AM3234" s="17">
        <f>MONTH(EMPENHO[[#This Row],[data_empenho]])</f>
        <v>4</v>
      </c>
    </row>
    <row r="3235" spans="1:39" x14ac:dyDescent="0.25">
      <c r="A3235">
        <v>8</v>
      </c>
      <c r="B3235">
        <v>801</v>
      </c>
      <c r="C3235">
        <v>10</v>
      </c>
      <c r="D3235">
        <v>303</v>
      </c>
      <c r="E3235">
        <v>8</v>
      </c>
      <c r="F3235">
        <v>0</v>
      </c>
      <c r="G3235">
        <v>2101</v>
      </c>
      <c r="H3235" s="17" t="s">
        <v>1060</v>
      </c>
      <c r="I3235">
        <v>40</v>
      </c>
      <c r="J3235">
        <v>0</v>
      </c>
      <c r="K3235" s="17" t="s">
        <v>7235</v>
      </c>
      <c r="L3235" s="1">
        <v>44680</v>
      </c>
      <c r="M3235">
        <v>300</v>
      </c>
      <c r="N3235" s="17" t="s">
        <v>437</v>
      </c>
      <c r="O3235">
        <v>8215</v>
      </c>
      <c r="P3235" s="17" t="s">
        <v>438</v>
      </c>
      <c r="Q3235">
        <v>0</v>
      </c>
      <c r="R3235" s="17" t="s">
        <v>439</v>
      </c>
      <c r="S3235" s="17" t="s">
        <v>440</v>
      </c>
      <c r="T3235" s="17" t="s">
        <v>438</v>
      </c>
      <c r="U3235">
        <v>0</v>
      </c>
      <c r="V3235">
        <v>0</v>
      </c>
      <c r="W3235" s="17" t="s">
        <v>7236</v>
      </c>
      <c r="X3235" s="17" t="s">
        <v>442</v>
      </c>
      <c r="Y3235">
        <v>0</v>
      </c>
      <c r="Z3235" s="17" t="s">
        <v>443</v>
      </c>
      <c r="AA3235" s="17" t="s">
        <v>443</v>
      </c>
      <c r="AB3235" s="17" t="s">
        <v>444</v>
      </c>
      <c r="AC3235">
        <v>0</v>
      </c>
      <c r="AD3235">
        <v>0</v>
      </c>
      <c r="AE3235">
        <v>0</v>
      </c>
      <c r="AF3235">
        <v>2022</v>
      </c>
      <c r="AG3235" s="1">
        <v>44562</v>
      </c>
      <c r="AH3235" s="1">
        <v>44773</v>
      </c>
      <c r="AI3235" s="1">
        <v>44785</v>
      </c>
      <c r="AJ3235" s="17" t="s">
        <v>34</v>
      </c>
      <c r="AK3235" s="17" t="s">
        <v>35</v>
      </c>
      <c r="AL3235" s="17" t="s">
        <v>10388</v>
      </c>
      <c r="AM3235" s="17">
        <f>MONTH(EMPENHO[[#This Row],[data_empenho]])</f>
        <v>4</v>
      </c>
    </row>
    <row r="3236" spans="1:39" x14ac:dyDescent="0.25">
      <c r="A3236">
        <v>6</v>
      </c>
      <c r="B3236">
        <v>603</v>
      </c>
      <c r="C3236">
        <v>26</v>
      </c>
      <c r="D3236">
        <v>782</v>
      </c>
      <c r="E3236">
        <v>17</v>
      </c>
      <c r="F3236">
        <v>0</v>
      </c>
      <c r="G3236">
        <v>2073</v>
      </c>
      <c r="H3236" s="17" t="s">
        <v>828</v>
      </c>
      <c r="I3236">
        <v>1</v>
      </c>
      <c r="J3236">
        <v>0</v>
      </c>
      <c r="K3236" s="17" t="s">
        <v>7237</v>
      </c>
      <c r="L3236" s="1">
        <v>44680</v>
      </c>
      <c r="M3236">
        <v>1374</v>
      </c>
      <c r="N3236" s="17" t="s">
        <v>437</v>
      </c>
      <c r="O3236">
        <v>3786</v>
      </c>
      <c r="P3236" s="17" t="s">
        <v>438</v>
      </c>
      <c r="Q3236">
        <v>0</v>
      </c>
      <c r="R3236" s="17" t="s">
        <v>480</v>
      </c>
      <c r="S3236" s="17" t="s">
        <v>653</v>
      </c>
      <c r="T3236" s="17" t="s">
        <v>438</v>
      </c>
      <c r="U3236">
        <v>48</v>
      </c>
      <c r="V3236">
        <v>2021</v>
      </c>
      <c r="W3236" s="17" t="s">
        <v>7238</v>
      </c>
      <c r="X3236" s="17" t="s">
        <v>482</v>
      </c>
      <c r="Y3236">
        <v>7</v>
      </c>
      <c r="Z3236" s="17" t="s">
        <v>443</v>
      </c>
      <c r="AA3236" s="17" t="s">
        <v>443</v>
      </c>
      <c r="AB3236" s="17" t="s">
        <v>444</v>
      </c>
      <c r="AC3236">
        <v>0</v>
      </c>
      <c r="AD3236">
        <v>0</v>
      </c>
      <c r="AE3236">
        <v>0</v>
      </c>
      <c r="AF3236">
        <v>2022</v>
      </c>
      <c r="AG3236" s="1">
        <v>44562</v>
      </c>
      <c r="AH3236" s="1">
        <v>44773</v>
      </c>
      <c r="AI3236" s="1">
        <v>44785</v>
      </c>
      <c r="AJ3236" s="17" t="s">
        <v>34</v>
      </c>
      <c r="AK3236" s="17" t="s">
        <v>35</v>
      </c>
      <c r="AL3236" s="17" t="s">
        <v>10388</v>
      </c>
      <c r="AM3236" s="17">
        <f>MONTH(EMPENHO[[#This Row],[data_empenho]])</f>
        <v>4</v>
      </c>
    </row>
    <row r="3237" spans="1:39" x14ac:dyDescent="0.25">
      <c r="A3237">
        <v>6</v>
      </c>
      <c r="B3237">
        <v>603</v>
      </c>
      <c r="C3237">
        <v>26</v>
      </c>
      <c r="D3237">
        <v>782</v>
      </c>
      <c r="E3237">
        <v>17</v>
      </c>
      <c r="F3237">
        <v>0</v>
      </c>
      <c r="G3237">
        <v>2073</v>
      </c>
      <c r="H3237" s="17" t="s">
        <v>755</v>
      </c>
      <c r="I3237">
        <v>1</v>
      </c>
      <c r="J3237">
        <v>0</v>
      </c>
      <c r="K3237" s="17" t="s">
        <v>7239</v>
      </c>
      <c r="L3237" s="1">
        <v>44680</v>
      </c>
      <c r="M3237">
        <v>6725</v>
      </c>
      <c r="N3237" s="17" t="s">
        <v>437</v>
      </c>
      <c r="O3237">
        <v>3831</v>
      </c>
      <c r="P3237" s="17" t="s">
        <v>438</v>
      </c>
      <c r="Q3237">
        <v>0</v>
      </c>
      <c r="R3237" s="17" t="s">
        <v>439</v>
      </c>
      <c r="S3237" s="17" t="s">
        <v>440</v>
      </c>
      <c r="T3237" s="17" t="s">
        <v>438</v>
      </c>
      <c r="U3237">
        <v>89</v>
      </c>
      <c r="V3237">
        <v>2022</v>
      </c>
      <c r="W3237" s="17" t="s">
        <v>7240</v>
      </c>
      <c r="X3237" s="17" t="s">
        <v>465</v>
      </c>
      <c r="Y3237">
        <v>1</v>
      </c>
      <c r="Z3237" s="17" t="s">
        <v>443</v>
      </c>
      <c r="AA3237" s="17" t="s">
        <v>443</v>
      </c>
      <c r="AB3237" s="17" t="s">
        <v>444</v>
      </c>
      <c r="AC3237">
        <v>0</v>
      </c>
      <c r="AD3237">
        <v>0</v>
      </c>
      <c r="AE3237">
        <v>0</v>
      </c>
      <c r="AF3237">
        <v>2022</v>
      </c>
      <c r="AG3237" s="1">
        <v>44562</v>
      </c>
      <c r="AH3237" s="1">
        <v>44773</v>
      </c>
      <c r="AI3237" s="1">
        <v>44785</v>
      </c>
      <c r="AJ3237" s="17" t="s">
        <v>34</v>
      </c>
      <c r="AK3237" s="17" t="s">
        <v>35</v>
      </c>
      <c r="AL3237" s="17" t="s">
        <v>10388</v>
      </c>
      <c r="AM3237" s="17">
        <f>MONTH(EMPENHO[[#This Row],[data_empenho]])</f>
        <v>4</v>
      </c>
    </row>
    <row r="3238" spans="1:39" x14ac:dyDescent="0.25">
      <c r="A3238">
        <v>6</v>
      </c>
      <c r="B3238">
        <v>603</v>
      </c>
      <c r="C3238">
        <v>26</v>
      </c>
      <c r="D3238">
        <v>782</v>
      </c>
      <c r="E3238">
        <v>17</v>
      </c>
      <c r="F3238">
        <v>0</v>
      </c>
      <c r="G3238">
        <v>2073</v>
      </c>
      <c r="H3238" s="17" t="s">
        <v>698</v>
      </c>
      <c r="I3238">
        <v>1</v>
      </c>
      <c r="J3238">
        <v>0</v>
      </c>
      <c r="K3238" s="17" t="s">
        <v>7241</v>
      </c>
      <c r="L3238" s="1">
        <v>44680</v>
      </c>
      <c r="M3238">
        <v>2977.69</v>
      </c>
      <c r="N3238" s="17" t="s">
        <v>437</v>
      </c>
      <c r="O3238">
        <v>3831</v>
      </c>
      <c r="P3238" s="17" t="s">
        <v>438</v>
      </c>
      <c r="Q3238">
        <v>0</v>
      </c>
      <c r="R3238" s="17" t="s">
        <v>439</v>
      </c>
      <c r="S3238" s="17" t="s">
        <v>440</v>
      </c>
      <c r="T3238" s="17" t="s">
        <v>438</v>
      </c>
      <c r="U3238">
        <v>89</v>
      </c>
      <c r="V3238">
        <v>2022</v>
      </c>
      <c r="W3238" s="17" t="s">
        <v>7242</v>
      </c>
      <c r="X3238" s="17" t="s">
        <v>465</v>
      </c>
      <c r="Y3238">
        <v>1</v>
      </c>
      <c r="Z3238" s="17" t="s">
        <v>443</v>
      </c>
      <c r="AA3238" s="17" t="s">
        <v>443</v>
      </c>
      <c r="AB3238" s="17" t="s">
        <v>444</v>
      </c>
      <c r="AC3238">
        <v>0</v>
      </c>
      <c r="AD3238">
        <v>0</v>
      </c>
      <c r="AE3238">
        <v>0</v>
      </c>
      <c r="AF3238">
        <v>2022</v>
      </c>
      <c r="AG3238" s="1">
        <v>44562</v>
      </c>
      <c r="AH3238" s="1">
        <v>44773</v>
      </c>
      <c r="AI3238" s="1">
        <v>44785</v>
      </c>
      <c r="AJ3238" s="17" t="s">
        <v>34</v>
      </c>
      <c r="AK3238" s="17" t="s">
        <v>35</v>
      </c>
      <c r="AL3238" s="17" t="s">
        <v>10388</v>
      </c>
      <c r="AM3238" s="17">
        <f>MONTH(EMPENHO[[#This Row],[data_empenho]])</f>
        <v>4</v>
      </c>
    </row>
    <row r="3239" spans="1:39" x14ac:dyDescent="0.25">
      <c r="A3239">
        <v>2</v>
      </c>
      <c r="B3239">
        <v>201</v>
      </c>
      <c r="C3239">
        <v>4</v>
      </c>
      <c r="D3239">
        <v>122</v>
      </c>
      <c r="E3239">
        <v>1</v>
      </c>
      <c r="F3239">
        <v>0</v>
      </c>
      <c r="G3239">
        <v>2078</v>
      </c>
      <c r="H3239" s="17" t="s">
        <v>638</v>
      </c>
      <c r="I3239">
        <v>1</v>
      </c>
      <c r="J3239">
        <v>0</v>
      </c>
      <c r="K3239" s="17" t="s">
        <v>7243</v>
      </c>
      <c r="L3239" s="1">
        <v>44680</v>
      </c>
      <c r="M3239">
        <v>762.5</v>
      </c>
      <c r="N3239" s="17" t="s">
        <v>437</v>
      </c>
      <c r="O3239">
        <v>8441</v>
      </c>
      <c r="P3239" s="17" t="s">
        <v>438</v>
      </c>
      <c r="Q3239">
        <v>0</v>
      </c>
      <c r="R3239" s="17" t="s">
        <v>480</v>
      </c>
      <c r="S3239" s="17" t="s">
        <v>653</v>
      </c>
      <c r="T3239" s="17" t="s">
        <v>438</v>
      </c>
      <c r="U3239">
        <v>14</v>
      </c>
      <c r="V3239">
        <v>2022</v>
      </c>
      <c r="W3239" s="17" t="s">
        <v>7244</v>
      </c>
      <c r="X3239" s="17" t="s">
        <v>482</v>
      </c>
      <c r="Y3239">
        <v>7</v>
      </c>
      <c r="Z3239" s="17" t="s">
        <v>443</v>
      </c>
      <c r="AA3239" s="17" t="s">
        <v>443</v>
      </c>
      <c r="AB3239" s="17" t="s">
        <v>444</v>
      </c>
      <c r="AC3239">
        <v>0</v>
      </c>
      <c r="AD3239">
        <v>0</v>
      </c>
      <c r="AE3239">
        <v>0</v>
      </c>
      <c r="AF3239">
        <v>2022</v>
      </c>
      <c r="AG3239" s="1">
        <v>44562</v>
      </c>
      <c r="AH3239" s="1">
        <v>44773</v>
      </c>
      <c r="AI3239" s="1">
        <v>44785</v>
      </c>
      <c r="AJ3239" s="17" t="s">
        <v>34</v>
      </c>
      <c r="AK3239" s="17" t="s">
        <v>35</v>
      </c>
      <c r="AL3239" s="17" t="s">
        <v>10388</v>
      </c>
      <c r="AM3239" s="17">
        <f>MONTH(EMPENHO[[#This Row],[data_empenho]])</f>
        <v>4</v>
      </c>
    </row>
    <row r="3240" spans="1:39" x14ac:dyDescent="0.25">
      <c r="A3240">
        <v>8</v>
      </c>
      <c r="B3240">
        <v>801</v>
      </c>
      <c r="C3240">
        <v>10</v>
      </c>
      <c r="D3240">
        <v>301</v>
      </c>
      <c r="E3240">
        <v>9</v>
      </c>
      <c r="F3240">
        <v>0</v>
      </c>
      <c r="G3240">
        <v>2109</v>
      </c>
      <c r="H3240" s="17" t="s">
        <v>638</v>
      </c>
      <c r="I3240">
        <v>40</v>
      </c>
      <c r="J3240">
        <v>0</v>
      </c>
      <c r="K3240" s="17" t="s">
        <v>7245</v>
      </c>
      <c r="L3240" s="1">
        <v>44680</v>
      </c>
      <c r="M3240">
        <v>225</v>
      </c>
      <c r="N3240" s="17" t="s">
        <v>437</v>
      </c>
      <c r="O3240">
        <v>5210</v>
      </c>
      <c r="P3240" s="17" t="s">
        <v>438</v>
      </c>
      <c r="Q3240">
        <v>0</v>
      </c>
      <c r="R3240" s="17" t="s">
        <v>480</v>
      </c>
      <c r="S3240" s="17" t="s">
        <v>653</v>
      </c>
      <c r="T3240" s="17" t="s">
        <v>438</v>
      </c>
      <c r="U3240">
        <v>28</v>
      </c>
      <c r="V3240">
        <v>2021</v>
      </c>
      <c r="W3240" s="17" t="s">
        <v>7246</v>
      </c>
      <c r="X3240" s="17" t="s">
        <v>482</v>
      </c>
      <c r="Y3240">
        <v>7</v>
      </c>
      <c r="Z3240" s="17" t="s">
        <v>443</v>
      </c>
      <c r="AA3240" s="17" t="s">
        <v>443</v>
      </c>
      <c r="AB3240" s="17" t="s">
        <v>444</v>
      </c>
      <c r="AC3240">
        <v>0</v>
      </c>
      <c r="AD3240">
        <v>0</v>
      </c>
      <c r="AE3240">
        <v>0</v>
      </c>
      <c r="AF3240">
        <v>2022</v>
      </c>
      <c r="AG3240" s="1">
        <v>44562</v>
      </c>
      <c r="AH3240" s="1">
        <v>44773</v>
      </c>
      <c r="AI3240" s="1">
        <v>44785</v>
      </c>
      <c r="AJ3240" s="17" t="s">
        <v>34</v>
      </c>
      <c r="AK3240" s="17" t="s">
        <v>35</v>
      </c>
      <c r="AL3240" s="17" t="s">
        <v>10388</v>
      </c>
      <c r="AM3240" s="17">
        <f>MONTH(EMPENHO[[#This Row],[data_empenho]])</f>
        <v>4</v>
      </c>
    </row>
    <row r="3241" spans="1:39" x14ac:dyDescent="0.25">
      <c r="A3241">
        <v>8</v>
      </c>
      <c r="B3241">
        <v>801</v>
      </c>
      <c r="C3241">
        <v>10</v>
      </c>
      <c r="D3241">
        <v>301</v>
      </c>
      <c r="E3241">
        <v>9</v>
      </c>
      <c r="F3241">
        <v>0</v>
      </c>
      <c r="G3241">
        <v>2109</v>
      </c>
      <c r="H3241" s="17" t="s">
        <v>638</v>
      </c>
      <c r="I3241">
        <v>40</v>
      </c>
      <c r="J3241">
        <v>0</v>
      </c>
      <c r="K3241" s="17" t="s">
        <v>7247</v>
      </c>
      <c r="L3241" s="1">
        <v>44680</v>
      </c>
      <c r="M3241">
        <v>57.8</v>
      </c>
      <c r="N3241" s="17" t="s">
        <v>437</v>
      </c>
      <c r="O3241">
        <v>7764</v>
      </c>
      <c r="P3241" s="17" t="s">
        <v>438</v>
      </c>
      <c r="Q3241">
        <v>0</v>
      </c>
      <c r="R3241" s="17" t="s">
        <v>480</v>
      </c>
      <c r="S3241" s="17" t="s">
        <v>653</v>
      </c>
      <c r="T3241" s="17" t="s">
        <v>438</v>
      </c>
      <c r="U3241">
        <v>28</v>
      </c>
      <c r="V3241">
        <v>2021</v>
      </c>
      <c r="W3241" s="17" t="s">
        <v>7248</v>
      </c>
      <c r="X3241" s="17" t="s">
        <v>482</v>
      </c>
      <c r="Y3241">
        <v>7</v>
      </c>
      <c r="Z3241" s="17" t="s">
        <v>443</v>
      </c>
      <c r="AA3241" s="17" t="s">
        <v>443</v>
      </c>
      <c r="AB3241" s="17" t="s">
        <v>444</v>
      </c>
      <c r="AC3241">
        <v>0</v>
      </c>
      <c r="AD3241">
        <v>0</v>
      </c>
      <c r="AE3241">
        <v>0</v>
      </c>
      <c r="AF3241">
        <v>2022</v>
      </c>
      <c r="AG3241" s="1">
        <v>44562</v>
      </c>
      <c r="AH3241" s="1">
        <v>44773</v>
      </c>
      <c r="AI3241" s="1">
        <v>44785</v>
      </c>
      <c r="AJ3241" s="17" t="s">
        <v>34</v>
      </c>
      <c r="AK3241" s="17" t="s">
        <v>35</v>
      </c>
      <c r="AL3241" s="17" t="s">
        <v>10388</v>
      </c>
      <c r="AM3241" s="17">
        <f>MONTH(EMPENHO[[#This Row],[data_empenho]])</f>
        <v>4</v>
      </c>
    </row>
    <row r="3242" spans="1:39" x14ac:dyDescent="0.25">
      <c r="A3242">
        <v>8</v>
      </c>
      <c r="B3242">
        <v>801</v>
      </c>
      <c r="C3242">
        <v>10</v>
      </c>
      <c r="D3242">
        <v>303</v>
      </c>
      <c r="E3242">
        <v>6</v>
      </c>
      <c r="F3242">
        <v>0</v>
      </c>
      <c r="G3242">
        <v>2097</v>
      </c>
      <c r="H3242" s="17" t="s">
        <v>582</v>
      </c>
      <c r="I3242">
        <v>40</v>
      </c>
      <c r="J3242">
        <v>0</v>
      </c>
      <c r="K3242" s="17" t="s">
        <v>7249</v>
      </c>
      <c r="L3242" s="1">
        <v>44680</v>
      </c>
      <c r="M3242">
        <v>4848</v>
      </c>
      <c r="N3242" s="17" t="s">
        <v>437</v>
      </c>
      <c r="O3242">
        <v>6366</v>
      </c>
      <c r="P3242" s="17" t="s">
        <v>438</v>
      </c>
      <c r="Q3242">
        <v>0</v>
      </c>
      <c r="R3242" s="17" t="s">
        <v>439</v>
      </c>
      <c r="S3242" s="17" t="s">
        <v>440</v>
      </c>
      <c r="T3242" s="17" t="s">
        <v>438</v>
      </c>
      <c r="U3242">
        <v>90</v>
      </c>
      <c r="V3242">
        <v>2022</v>
      </c>
      <c r="W3242" s="17" t="s">
        <v>7250</v>
      </c>
      <c r="X3242" s="17" t="s">
        <v>465</v>
      </c>
      <c r="Y3242">
        <v>1</v>
      </c>
      <c r="Z3242" s="17" t="s">
        <v>443</v>
      </c>
      <c r="AA3242" s="17" t="s">
        <v>443</v>
      </c>
      <c r="AB3242" s="17" t="s">
        <v>444</v>
      </c>
      <c r="AC3242">
        <v>0</v>
      </c>
      <c r="AD3242">
        <v>0</v>
      </c>
      <c r="AE3242">
        <v>0</v>
      </c>
      <c r="AF3242">
        <v>2022</v>
      </c>
      <c r="AG3242" s="1">
        <v>44562</v>
      </c>
      <c r="AH3242" s="1">
        <v>44773</v>
      </c>
      <c r="AI3242" s="1">
        <v>44785</v>
      </c>
      <c r="AJ3242" s="17" t="s">
        <v>34</v>
      </c>
      <c r="AK3242" s="17" t="s">
        <v>35</v>
      </c>
      <c r="AL3242" s="17" t="s">
        <v>10388</v>
      </c>
      <c r="AM3242" s="17">
        <f>MONTH(EMPENHO[[#This Row],[data_empenho]])</f>
        <v>4</v>
      </c>
    </row>
    <row r="3243" spans="1:39" x14ac:dyDescent="0.25">
      <c r="A3243">
        <v>6</v>
      </c>
      <c r="B3243">
        <v>603</v>
      </c>
      <c r="C3243">
        <v>26</v>
      </c>
      <c r="D3243">
        <v>782</v>
      </c>
      <c r="E3243">
        <v>17</v>
      </c>
      <c r="F3243">
        <v>0</v>
      </c>
      <c r="G3243">
        <v>2073</v>
      </c>
      <c r="H3243" s="17" t="s">
        <v>478</v>
      </c>
      <c r="I3243">
        <v>1018</v>
      </c>
      <c r="J3243">
        <v>0</v>
      </c>
      <c r="K3243" s="17" t="s">
        <v>7251</v>
      </c>
      <c r="L3243" s="1">
        <v>44680</v>
      </c>
      <c r="M3243">
        <v>1999.54</v>
      </c>
      <c r="N3243" s="17" t="s">
        <v>437</v>
      </c>
      <c r="O3243">
        <v>8264</v>
      </c>
      <c r="P3243" s="17" t="s">
        <v>438</v>
      </c>
      <c r="Q3243">
        <v>0</v>
      </c>
      <c r="R3243" s="17" t="s">
        <v>480</v>
      </c>
      <c r="S3243" s="17" t="s">
        <v>653</v>
      </c>
      <c r="T3243" s="17" t="s">
        <v>438</v>
      </c>
      <c r="U3243">
        <v>2</v>
      </c>
      <c r="V3243">
        <v>2022</v>
      </c>
      <c r="W3243" s="17" t="s">
        <v>7252</v>
      </c>
      <c r="X3243" s="17" t="s">
        <v>482</v>
      </c>
      <c r="Y3243">
        <v>7</v>
      </c>
      <c r="Z3243" s="17" t="s">
        <v>443</v>
      </c>
      <c r="AA3243" s="17" t="s">
        <v>443</v>
      </c>
      <c r="AB3243" s="17" t="s">
        <v>444</v>
      </c>
      <c r="AC3243">
        <v>0</v>
      </c>
      <c r="AD3243">
        <v>0</v>
      </c>
      <c r="AE3243">
        <v>0</v>
      </c>
      <c r="AF3243">
        <v>2022</v>
      </c>
      <c r="AG3243" s="1">
        <v>44562</v>
      </c>
      <c r="AH3243" s="1">
        <v>44773</v>
      </c>
      <c r="AI3243" s="1">
        <v>44785</v>
      </c>
      <c r="AJ3243" s="17" t="s">
        <v>34</v>
      </c>
      <c r="AK3243" s="17" t="s">
        <v>35</v>
      </c>
      <c r="AL3243" s="17" t="s">
        <v>10388</v>
      </c>
      <c r="AM3243" s="17">
        <f>MONTH(EMPENHO[[#This Row],[data_empenho]])</f>
        <v>4</v>
      </c>
    </row>
    <row r="3244" spans="1:39" x14ac:dyDescent="0.25">
      <c r="A3244">
        <v>8</v>
      </c>
      <c r="B3244">
        <v>801</v>
      </c>
      <c r="C3244">
        <v>10</v>
      </c>
      <c r="D3244">
        <v>303</v>
      </c>
      <c r="E3244">
        <v>8</v>
      </c>
      <c r="F3244">
        <v>0</v>
      </c>
      <c r="G3244">
        <v>2100</v>
      </c>
      <c r="H3244" s="17" t="s">
        <v>662</v>
      </c>
      <c r="I3244">
        <v>4050</v>
      </c>
      <c r="J3244">
        <v>0</v>
      </c>
      <c r="K3244" s="17" t="s">
        <v>7253</v>
      </c>
      <c r="L3244" s="1">
        <v>44680</v>
      </c>
      <c r="M3244">
        <v>5021.74</v>
      </c>
      <c r="N3244" s="17" t="s">
        <v>437</v>
      </c>
      <c r="O3244">
        <v>3954</v>
      </c>
      <c r="P3244" s="17" t="s">
        <v>438</v>
      </c>
      <c r="Q3244">
        <v>0</v>
      </c>
      <c r="R3244" s="17" t="s">
        <v>439</v>
      </c>
      <c r="S3244" s="17" t="s">
        <v>440</v>
      </c>
      <c r="T3244" s="17" t="s">
        <v>438</v>
      </c>
      <c r="U3244">
        <v>0</v>
      </c>
      <c r="V3244">
        <v>0</v>
      </c>
      <c r="W3244" s="17" t="s">
        <v>7254</v>
      </c>
      <c r="X3244" s="17" t="s">
        <v>465</v>
      </c>
      <c r="Y3244">
        <v>1</v>
      </c>
      <c r="Z3244" s="17" t="s">
        <v>443</v>
      </c>
      <c r="AA3244" s="17" t="s">
        <v>443</v>
      </c>
      <c r="AB3244" s="17" t="s">
        <v>444</v>
      </c>
      <c r="AC3244">
        <v>0</v>
      </c>
      <c r="AD3244">
        <v>0</v>
      </c>
      <c r="AE3244">
        <v>0</v>
      </c>
      <c r="AF3244">
        <v>2022</v>
      </c>
      <c r="AG3244" s="1">
        <v>44562</v>
      </c>
      <c r="AH3244" s="1">
        <v>44773</v>
      </c>
      <c r="AI3244" s="1">
        <v>44785</v>
      </c>
      <c r="AJ3244" s="17" t="s">
        <v>34</v>
      </c>
      <c r="AK3244" s="17" t="s">
        <v>35</v>
      </c>
      <c r="AL3244" s="17" t="s">
        <v>10388</v>
      </c>
      <c r="AM3244" s="17">
        <f>MONTH(EMPENHO[[#This Row],[data_empenho]])</f>
        <v>4</v>
      </c>
    </row>
    <row r="3245" spans="1:39" x14ac:dyDescent="0.25">
      <c r="A3245">
        <v>6</v>
      </c>
      <c r="B3245">
        <v>603</v>
      </c>
      <c r="C3245">
        <v>26</v>
      </c>
      <c r="D3245">
        <v>782</v>
      </c>
      <c r="E3245">
        <v>17</v>
      </c>
      <c r="F3245">
        <v>0</v>
      </c>
      <c r="G3245">
        <v>2073</v>
      </c>
      <c r="H3245" s="17" t="s">
        <v>478</v>
      </c>
      <c r="I3245">
        <v>1</v>
      </c>
      <c r="J3245">
        <v>0</v>
      </c>
      <c r="K3245" s="17" t="s">
        <v>7255</v>
      </c>
      <c r="L3245" s="1">
        <v>44680</v>
      </c>
      <c r="M3245">
        <v>13180</v>
      </c>
      <c r="N3245" s="17" t="s">
        <v>437</v>
      </c>
      <c r="O3245">
        <v>8264</v>
      </c>
      <c r="P3245" s="17" t="s">
        <v>438</v>
      </c>
      <c r="Q3245">
        <v>0</v>
      </c>
      <c r="R3245" s="17" t="s">
        <v>480</v>
      </c>
      <c r="S3245" s="17" t="s">
        <v>653</v>
      </c>
      <c r="T3245" s="17" t="s">
        <v>438</v>
      </c>
      <c r="U3245">
        <v>2</v>
      </c>
      <c r="V3245">
        <v>2022</v>
      </c>
      <c r="W3245" s="17" t="s">
        <v>7256</v>
      </c>
      <c r="X3245" s="17" t="s">
        <v>482</v>
      </c>
      <c r="Y3245">
        <v>7</v>
      </c>
      <c r="Z3245" s="17" t="s">
        <v>443</v>
      </c>
      <c r="AA3245" s="17" t="s">
        <v>443</v>
      </c>
      <c r="AB3245" s="17" t="s">
        <v>444</v>
      </c>
      <c r="AC3245">
        <v>0</v>
      </c>
      <c r="AD3245">
        <v>0</v>
      </c>
      <c r="AE3245">
        <v>0</v>
      </c>
      <c r="AF3245">
        <v>2022</v>
      </c>
      <c r="AG3245" s="1">
        <v>44562</v>
      </c>
      <c r="AH3245" s="1">
        <v>44773</v>
      </c>
      <c r="AI3245" s="1">
        <v>44785</v>
      </c>
      <c r="AJ3245" s="17" t="s">
        <v>34</v>
      </c>
      <c r="AK3245" s="17" t="s">
        <v>35</v>
      </c>
      <c r="AL3245" s="17" t="s">
        <v>10388</v>
      </c>
      <c r="AM3245" s="17">
        <f>MONTH(EMPENHO[[#This Row],[data_empenho]])</f>
        <v>4</v>
      </c>
    </row>
    <row r="3246" spans="1:39" x14ac:dyDescent="0.25">
      <c r="A3246">
        <v>8</v>
      </c>
      <c r="B3246">
        <v>801</v>
      </c>
      <c r="C3246">
        <v>10</v>
      </c>
      <c r="D3246">
        <v>301</v>
      </c>
      <c r="E3246">
        <v>6</v>
      </c>
      <c r="F3246">
        <v>0</v>
      </c>
      <c r="G3246">
        <v>2105</v>
      </c>
      <c r="H3246" s="17" t="s">
        <v>445</v>
      </c>
      <c r="I3246">
        <v>40</v>
      </c>
      <c r="J3246">
        <v>0</v>
      </c>
      <c r="K3246" s="17" t="s">
        <v>7257</v>
      </c>
      <c r="L3246" s="1">
        <v>44680</v>
      </c>
      <c r="M3246">
        <v>465</v>
      </c>
      <c r="N3246" s="17" t="s">
        <v>437</v>
      </c>
      <c r="O3246">
        <v>413</v>
      </c>
      <c r="P3246" s="17" t="s">
        <v>438</v>
      </c>
      <c r="Q3246">
        <v>0</v>
      </c>
      <c r="R3246" s="17" t="s">
        <v>439</v>
      </c>
      <c r="S3246" s="17" t="s">
        <v>440</v>
      </c>
      <c r="T3246" s="17" t="s">
        <v>438</v>
      </c>
      <c r="U3246">
        <v>0</v>
      </c>
      <c r="V3246">
        <v>0</v>
      </c>
      <c r="W3246" s="17" t="s">
        <v>7258</v>
      </c>
      <c r="X3246" s="17" t="s">
        <v>442</v>
      </c>
      <c r="Y3246">
        <v>0</v>
      </c>
      <c r="Z3246" s="17" t="s">
        <v>486</v>
      </c>
      <c r="AA3246" s="17" t="s">
        <v>443</v>
      </c>
      <c r="AB3246" s="17" t="s">
        <v>444</v>
      </c>
      <c r="AC3246">
        <v>0</v>
      </c>
      <c r="AD3246">
        <v>0</v>
      </c>
      <c r="AE3246">
        <v>0</v>
      </c>
      <c r="AF3246">
        <v>2022</v>
      </c>
      <c r="AG3246" s="1">
        <v>44562</v>
      </c>
      <c r="AH3246" s="1">
        <v>44773</v>
      </c>
      <c r="AI3246" s="1">
        <v>44785</v>
      </c>
      <c r="AJ3246" s="17" t="s">
        <v>34</v>
      </c>
      <c r="AK3246" s="17" t="s">
        <v>35</v>
      </c>
      <c r="AL3246" s="17" t="s">
        <v>10388</v>
      </c>
      <c r="AM3246" s="17">
        <f>MONTH(EMPENHO[[#This Row],[data_empenho]])</f>
        <v>4</v>
      </c>
    </row>
    <row r="3247" spans="1:39" x14ac:dyDescent="0.25">
      <c r="A3247">
        <v>6</v>
      </c>
      <c r="B3247">
        <v>603</v>
      </c>
      <c r="C3247">
        <v>26</v>
      </c>
      <c r="D3247">
        <v>782</v>
      </c>
      <c r="E3247">
        <v>17</v>
      </c>
      <c r="F3247">
        <v>0</v>
      </c>
      <c r="G3247">
        <v>2073</v>
      </c>
      <c r="H3247" s="17" t="s">
        <v>698</v>
      </c>
      <c r="I3247">
        <v>1</v>
      </c>
      <c r="J3247">
        <v>0</v>
      </c>
      <c r="K3247" s="17" t="s">
        <v>7259</v>
      </c>
      <c r="L3247" s="1">
        <v>44680</v>
      </c>
      <c r="M3247">
        <v>702</v>
      </c>
      <c r="N3247" s="17" t="s">
        <v>437</v>
      </c>
      <c r="O3247">
        <v>5965</v>
      </c>
      <c r="P3247" s="17" t="s">
        <v>438</v>
      </c>
      <c r="Q3247">
        <v>0</v>
      </c>
      <c r="R3247" s="17" t="s">
        <v>480</v>
      </c>
      <c r="S3247" s="17" t="s">
        <v>653</v>
      </c>
      <c r="T3247" s="17" t="s">
        <v>438</v>
      </c>
      <c r="U3247">
        <v>53</v>
      </c>
      <c r="V3247">
        <v>2021</v>
      </c>
      <c r="W3247" s="17" t="s">
        <v>7260</v>
      </c>
      <c r="X3247" s="17" t="s">
        <v>482</v>
      </c>
      <c r="Y3247">
        <v>7</v>
      </c>
      <c r="Z3247" s="17" t="s">
        <v>443</v>
      </c>
      <c r="AA3247" s="17" t="s">
        <v>443</v>
      </c>
      <c r="AB3247" s="17" t="s">
        <v>444</v>
      </c>
      <c r="AC3247">
        <v>0</v>
      </c>
      <c r="AD3247">
        <v>0</v>
      </c>
      <c r="AE3247">
        <v>0</v>
      </c>
      <c r="AF3247">
        <v>2022</v>
      </c>
      <c r="AG3247" s="1">
        <v>44562</v>
      </c>
      <c r="AH3247" s="1">
        <v>44773</v>
      </c>
      <c r="AI3247" s="1">
        <v>44785</v>
      </c>
      <c r="AJ3247" s="17" t="s">
        <v>34</v>
      </c>
      <c r="AK3247" s="17" t="s">
        <v>35</v>
      </c>
      <c r="AL3247" s="17" t="s">
        <v>10388</v>
      </c>
      <c r="AM3247" s="17">
        <f>MONTH(EMPENHO[[#This Row],[data_empenho]])</f>
        <v>4</v>
      </c>
    </row>
    <row r="3248" spans="1:39" x14ac:dyDescent="0.25">
      <c r="A3248">
        <v>10</v>
      </c>
      <c r="B3248">
        <v>1002</v>
      </c>
      <c r="C3248">
        <v>20</v>
      </c>
      <c r="D3248">
        <v>608</v>
      </c>
      <c r="E3248">
        <v>4</v>
      </c>
      <c r="F3248">
        <v>0</v>
      </c>
      <c r="G3248">
        <v>1051</v>
      </c>
      <c r="H3248" s="17" t="s">
        <v>679</v>
      </c>
      <c r="I3248">
        <v>1</v>
      </c>
      <c r="J3248">
        <v>0</v>
      </c>
      <c r="K3248" s="17" t="s">
        <v>7404</v>
      </c>
      <c r="L3248" s="1">
        <v>44683</v>
      </c>
      <c r="M3248">
        <v>5025</v>
      </c>
      <c r="N3248" s="17" t="s">
        <v>437</v>
      </c>
      <c r="O3248">
        <v>8330</v>
      </c>
      <c r="P3248" s="17" t="s">
        <v>438</v>
      </c>
      <c r="Q3248">
        <v>0</v>
      </c>
      <c r="R3248" s="17" t="s">
        <v>480</v>
      </c>
      <c r="S3248" s="17" t="s">
        <v>653</v>
      </c>
      <c r="T3248" s="17" t="s">
        <v>438</v>
      </c>
      <c r="U3248">
        <v>4</v>
      </c>
      <c r="V3248">
        <v>2022</v>
      </c>
      <c r="W3248" s="17" t="s">
        <v>7405</v>
      </c>
      <c r="X3248" s="17" t="s">
        <v>482</v>
      </c>
      <c r="Y3248">
        <v>7</v>
      </c>
      <c r="Z3248" s="17" t="s">
        <v>443</v>
      </c>
      <c r="AA3248" s="17" t="s">
        <v>443</v>
      </c>
      <c r="AB3248" s="17" t="s">
        <v>444</v>
      </c>
      <c r="AC3248">
        <v>0</v>
      </c>
      <c r="AD3248">
        <v>0</v>
      </c>
      <c r="AE3248">
        <v>0</v>
      </c>
      <c r="AF3248">
        <v>2022</v>
      </c>
      <c r="AG3248" s="1">
        <v>44562</v>
      </c>
      <c r="AH3248" s="1">
        <v>44773</v>
      </c>
      <c r="AI3248" s="1">
        <v>44785</v>
      </c>
      <c r="AJ3248" s="17" t="s">
        <v>34</v>
      </c>
      <c r="AK3248" s="17" t="s">
        <v>35</v>
      </c>
      <c r="AL3248" s="17" t="s">
        <v>10388</v>
      </c>
      <c r="AM3248" s="17">
        <f>MONTH(EMPENHO[[#This Row],[data_empenho]])</f>
        <v>5</v>
      </c>
    </row>
    <row r="3249" spans="1:39" x14ac:dyDescent="0.25">
      <c r="A3249">
        <v>10</v>
      </c>
      <c r="B3249">
        <v>1002</v>
      </c>
      <c r="C3249">
        <v>20</v>
      </c>
      <c r="D3249">
        <v>608</v>
      </c>
      <c r="E3249">
        <v>4</v>
      </c>
      <c r="F3249">
        <v>0</v>
      </c>
      <c r="G3249">
        <v>1051</v>
      </c>
      <c r="H3249" s="17" t="s">
        <v>679</v>
      </c>
      <c r="I3249">
        <v>1</v>
      </c>
      <c r="J3249">
        <v>0</v>
      </c>
      <c r="K3249" s="17" t="s">
        <v>7404</v>
      </c>
      <c r="L3249" s="1">
        <v>44715</v>
      </c>
      <c r="M3249">
        <v>-201</v>
      </c>
      <c r="N3249" s="17" t="s">
        <v>451</v>
      </c>
      <c r="O3249">
        <v>8330</v>
      </c>
      <c r="P3249" s="17" t="s">
        <v>438</v>
      </c>
      <c r="Q3249">
        <v>0</v>
      </c>
      <c r="R3249" s="17" t="s">
        <v>480</v>
      </c>
      <c r="S3249" s="17" t="s">
        <v>653</v>
      </c>
      <c r="T3249" s="17" t="s">
        <v>438</v>
      </c>
      <c r="U3249">
        <v>4</v>
      </c>
      <c r="V3249">
        <v>2022</v>
      </c>
      <c r="W3249" s="17" t="s">
        <v>790</v>
      </c>
      <c r="X3249" s="17" t="s">
        <v>482</v>
      </c>
      <c r="Y3249">
        <v>7</v>
      </c>
      <c r="Z3249" s="17" t="s">
        <v>443</v>
      </c>
      <c r="AA3249" s="17" t="s">
        <v>443</v>
      </c>
      <c r="AB3249" s="17" t="s">
        <v>444</v>
      </c>
      <c r="AC3249">
        <v>0</v>
      </c>
      <c r="AD3249">
        <v>0</v>
      </c>
      <c r="AE3249">
        <v>0</v>
      </c>
      <c r="AF3249">
        <v>2022</v>
      </c>
      <c r="AG3249" s="1">
        <v>44562</v>
      </c>
      <c r="AH3249" s="1">
        <v>44773</v>
      </c>
      <c r="AI3249" s="1">
        <v>44785</v>
      </c>
      <c r="AJ3249" s="17" t="s">
        <v>34</v>
      </c>
      <c r="AK3249" s="17" t="s">
        <v>35</v>
      </c>
      <c r="AL3249" s="17" t="s">
        <v>10388</v>
      </c>
      <c r="AM3249" s="17">
        <f>MONTH(EMPENHO[[#This Row],[data_empenho]])</f>
        <v>6</v>
      </c>
    </row>
    <row r="3250" spans="1:39" x14ac:dyDescent="0.25">
      <c r="A3250">
        <v>8</v>
      </c>
      <c r="B3250">
        <v>801</v>
      </c>
      <c r="C3250">
        <v>10</v>
      </c>
      <c r="D3250">
        <v>303</v>
      </c>
      <c r="E3250">
        <v>8</v>
      </c>
      <c r="F3250">
        <v>0</v>
      </c>
      <c r="G3250">
        <v>2101</v>
      </c>
      <c r="H3250" s="17" t="s">
        <v>582</v>
      </c>
      <c r="I3250">
        <v>40</v>
      </c>
      <c r="J3250">
        <v>0</v>
      </c>
      <c r="K3250" s="17" t="s">
        <v>7406</v>
      </c>
      <c r="L3250" s="1">
        <v>44683</v>
      </c>
      <c r="M3250">
        <v>8208</v>
      </c>
      <c r="N3250" s="17" t="s">
        <v>437</v>
      </c>
      <c r="O3250">
        <v>7129</v>
      </c>
      <c r="P3250" s="17" t="s">
        <v>438</v>
      </c>
      <c r="Q3250">
        <v>0</v>
      </c>
      <c r="R3250" s="17" t="s">
        <v>673</v>
      </c>
      <c r="S3250" s="17" t="s">
        <v>440</v>
      </c>
      <c r="T3250" s="17" t="s">
        <v>674</v>
      </c>
      <c r="U3250">
        <v>1</v>
      </c>
      <c r="V3250">
        <v>2021</v>
      </c>
      <c r="W3250" s="17" t="s">
        <v>7407</v>
      </c>
      <c r="X3250" s="17" t="s">
        <v>676</v>
      </c>
      <c r="Y3250">
        <v>6</v>
      </c>
      <c r="Z3250" s="17" t="s">
        <v>443</v>
      </c>
      <c r="AA3250" s="17" t="s">
        <v>443</v>
      </c>
      <c r="AB3250" s="17" t="s">
        <v>444</v>
      </c>
      <c r="AC3250">
        <v>0</v>
      </c>
      <c r="AD3250">
        <v>0</v>
      </c>
      <c r="AE3250">
        <v>0</v>
      </c>
      <c r="AF3250">
        <v>2022</v>
      </c>
      <c r="AG3250" s="1">
        <v>44562</v>
      </c>
      <c r="AH3250" s="1">
        <v>44773</v>
      </c>
      <c r="AI3250" s="1">
        <v>44785</v>
      </c>
      <c r="AJ3250" s="17" t="s">
        <v>34</v>
      </c>
      <c r="AK3250" s="17" t="s">
        <v>35</v>
      </c>
      <c r="AL3250" s="17" t="s">
        <v>10388</v>
      </c>
      <c r="AM3250" s="17">
        <f>MONTH(EMPENHO[[#This Row],[data_empenho]])</f>
        <v>5</v>
      </c>
    </row>
    <row r="3251" spans="1:39" x14ac:dyDescent="0.25">
      <c r="A3251">
        <v>4</v>
      </c>
      <c r="B3251">
        <v>401</v>
      </c>
      <c r="C3251">
        <v>4</v>
      </c>
      <c r="D3251">
        <v>129</v>
      </c>
      <c r="E3251">
        <v>1</v>
      </c>
      <c r="F3251">
        <v>0</v>
      </c>
      <c r="G3251">
        <v>2077</v>
      </c>
      <c r="H3251" s="17" t="s">
        <v>445</v>
      </c>
      <c r="I3251">
        <v>1</v>
      </c>
      <c r="J3251">
        <v>0</v>
      </c>
      <c r="K3251" s="17" t="s">
        <v>7408</v>
      </c>
      <c r="L3251" s="1">
        <v>44683</v>
      </c>
      <c r="M3251">
        <v>775</v>
      </c>
      <c r="N3251" s="17" t="s">
        <v>437</v>
      </c>
      <c r="O3251">
        <v>8315</v>
      </c>
      <c r="P3251" s="17" t="s">
        <v>438</v>
      </c>
      <c r="Q3251">
        <v>0</v>
      </c>
      <c r="R3251" s="17" t="s">
        <v>439</v>
      </c>
      <c r="S3251" s="17" t="s">
        <v>440</v>
      </c>
      <c r="T3251" s="17" t="s">
        <v>438</v>
      </c>
      <c r="U3251">
        <v>0</v>
      </c>
      <c r="V3251">
        <v>0</v>
      </c>
      <c r="W3251" s="17" t="s">
        <v>7409</v>
      </c>
      <c r="X3251" s="17" t="s">
        <v>442</v>
      </c>
      <c r="Y3251">
        <v>0</v>
      </c>
      <c r="Z3251" s="17" t="s">
        <v>486</v>
      </c>
      <c r="AA3251" s="17" t="s">
        <v>443</v>
      </c>
      <c r="AB3251" s="17" t="s">
        <v>444</v>
      </c>
      <c r="AC3251">
        <v>0</v>
      </c>
      <c r="AD3251">
        <v>0</v>
      </c>
      <c r="AE3251">
        <v>0</v>
      </c>
      <c r="AF3251">
        <v>2022</v>
      </c>
      <c r="AG3251" s="1">
        <v>44562</v>
      </c>
      <c r="AH3251" s="1">
        <v>44773</v>
      </c>
      <c r="AI3251" s="1">
        <v>44785</v>
      </c>
      <c r="AJ3251" s="17" t="s">
        <v>34</v>
      </c>
      <c r="AK3251" s="17" t="s">
        <v>35</v>
      </c>
      <c r="AL3251" s="17" t="s">
        <v>10388</v>
      </c>
      <c r="AM3251" s="17">
        <f>MONTH(EMPENHO[[#This Row],[data_empenho]])</f>
        <v>5</v>
      </c>
    </row>
    <row r="3252" spans="1:39" x14ac:dyDescent="0.25">
      <c r="A3252">
        <v>4</v>
      </c>
      <c r="B3252">
        <v>401</v>
      </c>
      <c r="C3252">
        <v>4</v>
      </c>
      <c r="D3252">
        <v>129</v>
      </c>
      <c r="E3252">
        <v>1</v>
      </c>
      <c r="F3252">
        <v>0</v>
      </c>
      <c r="G3252">
        <v>2077</v>
      </c>
      <c r="H3252" s="17" t="s">
        <v>779</v>
      </c>
      <c r="I3252">
        <v>1</v>
      </c>
      <c r="J3252">
        <v>0</v>
      </c>
      <c r="K3252" s="17" t="s">
        <v>7410</v>
      </c>
      <c r="L3252" s="1">
        <v>44684</v>
      </c>
      <c r="M3252">
        <v>499</v>
      </c>
      <c r="N3252" s="17" t="s">
        <v>437</v>
      </c>
      <c r="O3252">
        <v>177</v>
      </c>
      <c r="P3252" s="17" t="s">
        <v>438</v>
      </c>
      <c r="Q3252">
        <v>0</v>
      </c>
      <c r="R3252" s="17" t="s">
        <v>439</v>
      </c>
      <c r="S3252" s="17" t="s">
        <v>440</v>
      </c>
      <c r="T3252" s="17" t="s">
        <v>438</v>
      </c>
      <c r="U3252">
        <v>0</v>
      </c>
      <c r="V3252">
        <v>0</v>
      </c>
      <c r="W3252" s="17" t="s">
        <v>7411</v>
      </c>
      <c r="X3252" s="17" t="s">
        <v>465</v>
      </c>
      <c r="Y3252">
        <v>1</v>
      </c>
      <c r="Z3252" s="17" t="s">
        <v>443</v>
      </c>
      <c r="AA3252" s="17" t="s">
        <v>443</v>
      </c>
      <c r="AB3252" s="17" t="s">
        <v>444</v>
      </c>
      <c r="AC3252">
        <v>0</v>
      </c>
      <c r="AD3252">
        <v>0</v>
      </c>
      <c r="AE3252">
        <v>0</v>
      </c>
      <c r="AF3252">
        <v>2022</v>
      </c>
      <c r="AG3252" s="1">
        <v>44562</v>
      </c>
      <c r="AH3252" s="1">
        <v>44773</v>
      </c>
      <c r="AI3252" s="1">
        <v>44785</v>
      </c>
      <c r="AJ3252" s="17" t="s">
        <v>34</v>
      </c>
      <c r="AK3252" s="17" t="s">
        <v>35</v>
      </c>
      <c r="AL3252" s="17" t="s">
        <v>10388</v>
      </c>
      <c r="AM3252" s="17">
        <f>MONTH(EMPENHO[[#This Row],[data_empenho]])</f>
        <v>5</v>
      </c>
    </row>
    <row r="3253" spans="1:39" x14ac:dyDescent="0.25">
      <c r="A3253">
        <v>12</v>
      </c>
      <c r="B3253">
        <v>1201</v>
      </c>
      <c r="C3253">
        <v>9</v>
      </c>
      <c r="D3253">
        <v>122</v>
      </c>
      <c r="E3253">
        <v>1</v>
      </c>
      <c r="F3253">
        <v>0</v>
      </c>
      <c r="G3253">
        <v>2066</v>
      </c>
      <c r="H3253" s="17" t="s">
        <v>779</v>
      </c>
      <c r="I3253">
        <v>50</v>
      </c>
      <c r="J3253">
        <v>0</v>
      </c>
      <c r="K3253" s="17" t="s">
        <v>7412</v>
      </c>
      <c r="L3253" s="1">
        <v>44684</v>
      </c>
      <c r="M3253">
        <v>882</v>
      </c>
      <c r="N3253" s="17" t="s">
        <v>437</v>
      </c>
      <c r="O3253">
        <v>6989</v>
      </c>
      <c r="P3253" s="17" t="s">
        <v>438</v>
      </c>
      <c r="Q3253">
        <v>0</v>
      </c>
      <c r="R3253" s="17" t="s">
        <v>439</v>
      </c>
      <c r="S3253" s="17" t="s">
        <v>440</v>
      </c>
      <c r="T3253" s="17" t="s">
        <v>438</v>
      </c>
      <c r="U3253">
        <v>0</v>
      </c>
      <c r="V3253">
        <v>0</v>
      </c>
      <c r="W3253" s="17" t="s">
        <v>7413</v>
      </c>
      <c r="X3253" s="17" t="s">
        <v>465</v>
      </c>
      <c r="Y3253">
        <v>1</v>
      </c>
      <c r="Z3253" s="17" t="s">
        <v>443</v>
      </c>
      <c r="AA3253" s="17" t="s">
        <v>443</v>
      </c>
      <c r="AB3253" s="17" t="s">
        <v>444</v>
      </c>
      <c r="AC3253">
        <v>0</v>
      </c>
      <c r="AD3253">
        <v>0</v>
      </c>
      <c r="AE3253">
        <v>0</v>
      </c>
      <c r="AF3253">
        <v>2022</v>
      </c>
      <c r="AG3253" s="1">
        <v>44562</v>
      </c>
      <c r="AH3253" s="1">
        <v>44773</v>
      </c>
      <c r="AI3253" s="1">
        <v>44785</v>
      </c>
      <c r="AJ3253" s="17" t="s">
        <v>34</v>
      </c>
      <c r="AK3253" s="17" t="s">
        <v>35</v>
      </c>
      <c r="AL3253" s="17" t="s">
        <v>10388</v>
      </c>
      <c r="AM3253" s="17">
        <f>MONTH(EMPENHO[[#This Row],[data_empenho]])</f>
        <v>5</v>
      </c>
    </row>
    <row r="3254" spans="1:39" x14ac:dyDescent="0.25">
      <c r="A3254">
        <v>6</v>
      </c>
      <c r="B3254">
        <v>603</v>
      </c>
      <c r="C3254">
        <v>26</v>
      </c>
      <c r="D3254">
        <v>782</v>
      </c>
      <c r="E3254">
        <v>17</v>
      </c>
      <c r="F3254">
        <v>0</v>
      </c>
      <c r="G3254">
        <v>2073</v>
      </c>
      <c r="H3254" s="17" t="s">
        <v>698</v>
      </c>
      <c r="I3254">
        <v>1</v>
      </c>
      <c r="J3254">
        <v>0</v>
      </c>
      <c r="K3254" s="17" t="s">
        <v>7414</v>
      </c>
      <c r="L3254" s="1">
        <v>44684</v>
      </c>
      <c r="M3254">
        <v>3070</v>
      </c>
      <c r="N3254" s="17" t="s">
        <v>437</v>
      </c>
      <c r="O3254">
        <v>8100</v>
      </c>
      <c r="P3254" s="17" t="s">
        <v>438</v>
      </c>
      <c r="Q3254">
        <v>0</v>
      </c>
      <c r="R3254" s="17" t="s">
        <v>439</v>
      </c>
      <c r="S3254" s="17" t="s">
        <v>440</v>
      </c>
      <c r="T3254" s="17" t="s">
        <v>438</v>
      </c>
      <c r="U3254">
        <v>91</v>
      </c>
      <c r="V3254">
        <v>2022</v>
      </c>
      <c r="W3254" s="17" t="s">
        <v>7415</v>
      </c>
      <c r="X3254" s="17" t="s">
        <v>465</v>
      </c>
      <c r="Y3254">
        <v>1</v>
      </c>
      <c r="Z3254" s="17" t="s">
        <v>443</v>
      </c>
      <c r="AA3254" s="17" t="s">
        <v>443</v>
      </c>
      <c r="AB3254" s="17" t="s">
        <v>444</v>
      </c>
      <c r="AC3254">
        <v>0</v>
      </c>
      <c r="AD3254">
        <v>0</v>
      </c>
      <c r="AE3254">
        <v>0</v>
      </c>
      <c r="AF3254">
        <v>2022</v>
      </c>
      <c r="AG3254" s="1">
        <v>44562</v>
      </c>
      <c r="AH3254" s="1">
        <v>44773</v>
      </c>
      <c r="AI3254" s="1">
        <v>44785</v>
      </c>
      <c r="AJ3254" s="17" t="s">
        <v>34</v>
      </c>
      <c r="AK3254" s="17" t="s">
        <v>35</v>
      </c>
      <c r="AL3254" s="17" t="s">
        <v>10388</v>
      </c>
      <c r="AM3254" s="17">
        <f>MONTH(EMPENHO[[#This Row],[data_empenho]])</f>
        <v>5</v>
      </c>
    </row>
    <row r="3255" spans="1:39" x14ac:dyDescent="0.25">
      <c r="A3255">
        <v>10</v>
      </c>
      <c r="B3255">
        <v>1001</v>
      </c>
      <c r="C3255">
        <v>4</v>
      </c>
      <c r="D3255">
        <v>122</v>
      </c>
      <c r="E3255">
        <v>1</v>
      </c>
      <c r="F3255">
        <v>0</v>
      </c>
      <c r="G3255">
        <v>2050</v>
      </c>
      <c r="H3255" s="17" t="s">
        <v>1063</v>
      </c>
      <c r="I3255">
        <v>1</v>
      </c>
      <c r="J3255">
        <v>0</v>
      </c>
      <c r="K3255" s="17" t="s">
        <v>7416</v>
      </c>
      <c r="L3255" s="1">
        <v>44684</v>
      </c>
      <c r="M3255">
        <v>162</v>
      </c>
      <c r="N3255" s="17" t="s">
        <v>437</v>
      </c>
      <c r="O3255">
        <v>410</v>
      </c>
      <c r="P3255" s="17" t="s">
        <v>438</v>
      </c>
      <c r="Q3255">
        <v>0</v>
      </c>
      <c r="R3255" s="17" t="s">
        <v>439</v>
      </c>
      <c r="S3255" s="17" t="s">
        <v>440</v>
      </c>
      <c r="T3255" s="17" t="s">
        <v>438</v>
      </c>
      <c r="U3255">
        <v>0</v>
      </c>
      <c r="V3255">
        <v>0</v>
      </c>
      <c r="W3255" s="17" t="s">
        <v>7417</v>
      </c>
      <c r="X3255" s="17" t="s">
        <v>465</v>
      </c>
      <c r="Y3255">
        <v>1</v>
      </c>
      <c r="Z3255" s="17" t="s">
        <v>443</v>
      </c>
      <c r="AA3255" s="17" t="s">
        <v>443</v>
      </c>
      <c r="AB3255" s="17" t="s">
        <v>444</v>
      </c>
      <c r="AC3255">
        <v>0</v>
      </c>
      <c r="AD3255">
        <v>0</v>
      </c>
      <c r="AE3255">
        <v>0</v>
      </c>
      <c r="AF3255">
        <v>2022</v>
      </c>
      <c r="AG3255" s="1">
        <v>44562</v>
      </c>
      <c r="AH3255" s="1">
        <v>44773</v>
      </c>
      <c r="AI3255" s="1">
        <v>44785</v>
      </c>
      <c r="AJ3255" s="17" t="s">
        <v>34</v>
      </c>
      <c r="AK3255" s="17" t="s">
        <v>35</v>
      </c>
      <c r="AL3255" s="17" t="s">
        <v>10388</v>
      </c>
      <c r="AM3255" s="17">
        <f>MONTH(EMPENHO[[#This Row],[data_empenho]])</f>
        <v>5</v>
      </c>
    </row>
    <row r="3256" spans="1:39" x14ac:dyDescent="0.25">
      <c r="A3256">
        <v>10</v>
      </c>
      <c r="B3256">
        <v>1002</v>
      </c>
      <c r="C3256">
        <v>20</v>
      </c>
      <c r="D3256">
        <v>608</v>
      </c>
      <c r="E3256">
        <v>4</v>
      </c>
      <c r="F3256">
        <v>0</v>
      </c>
      <c r="G3256">
        <v>2056</v>
      </c>
      <c r="H3256" s="17" t="s">
        <v>698</v>
      </c>
      <c r="I3256">
        <v>1</v>
      </c>
      <c r="J3256">
        <v>0</v>
      </c>
      <c r="K3256" s="17" t="s">
        <v>7418</v>
      </c>
      <c r="L3256" s="1">
        <v>44684</v>
      </c>
      <c r="M3256">
        <v>964.66</v>
      </c>
      <c r="N3256" s="17" t="s">
        <v>437</v>
      </c>
      <c r="O3256">
        <v>4041</v>
      </c>
      <c r="P3256" s="17" t="s">
        <v>438</v>
      </c>
      <c r="Q3256">
        <v>0</v>
      </c>
      <c r="R3256" s="17" t="s">
        <v>439</v>
      </c>
      <c r="S3256" s="17" t="s">
        <v>440</v>
      </c>
      <c r="T3256" s="17" t="s">
        <v>438</v>
      </c>
      <c r="U3256">
        <v>0</v>
      </c>
      <c r="V3256">
        <v>0</v>
      </c>
      <c r="W3256" s="17" t="s">
        <v>7419</v>
      </c>
      <c r="X3256" s="17" t="s">
        <v>465</v>
      </c>
      <c r="Y3256">
        <v>1</v>
      </c>
      <c r="Z3256" s="17" t="s">
        <v>443</v>
      </c>
      <c r="AA3256" s="17" t="s">
        <v>443</v>
      </c>
      <c r="AB3256" s="17" t="s">
        <v>444</v>
      </c>
      <c r="AC3256">
        <v>0</v>
      </c>
      <c r="AD3256">
        <v>0</v>
      </c>
      <c r="AE3256">
        <v>0</v>
      </c>
      <c r="AF3256">
        <v>2022</v>
      </c>
      <c r="AG3256" s="1">
        <v>44562</v>
      </c>
      <c r="AH3256" s="1">
        <v>44773</v>
      </c>
      <c r="AI3256" s="1">
        <v>44785</v>
      </c>
      <c r="AJ3256" s="17" t="s">
        <v>34</v>
      </c>
      <c r="AK3256" s="17" t="s">
        <v>35</v>
      </c>
      <c r="AL3256" s="17" t="s">
        <v>10388</v>
      </c>
      <c r="AM3256" s="17">
        <f>MONTH(EMPENHO[[#This Row],[data_empenho]])</f>
        <v>5</v>
      </c>
    </row>
    <row r="3257" spans="1:39" x14ac:dyDescent="0.25">
      <c r="A3257">
        <v>9</v>
      </c>
      <c r="B3257">
        <v>904</v>
      </c>
      <c r="C3257">
        <v>8</v>
      </c>
      <c r="D3257">
        <v>243</v>
      </c>
      <c r="E3257">
        <v>11</v>
      </c>
      <c r="F3257">
        <v>0</v>
      </c>
      <c r="G3257">
        <v>2107</v>
      </c>
      <c r="H3257" s="17" t="s">
        <v>478</v>
      </c>
      <c r="I3257">
        <v>1</v>
      </c>
      <c r="J3257">
        <v>0</v>
      </c>
      <c r="K3257" s="17" t="s">
        <v>7420</v>
      </c>
      <c r="L3257" s="1">
        <v>44684</v>
      </c>
      <c r="M3257">
        <v>1152</v>
      </c>
      <c r="N3257" s="17" t="s">
        <v>437</v>
      </c>
      <c r="O3257">
        <v>8264</v>
      </c>
      <c r="P3257" s="17" t="s">
        <v>438</v>
      </c>
      <c r="Q3257">
        <v>0</v>
      </c>
      <c r="R3257" s="17" t="s">
        <v>480</v>
      </c>
      <c r="S3257" s="17" t="s">
        <v>653</v>
      </c>
      <c r="T3257" s="17" t="s">
        <v>438</v>
      </c>
      <c r="U3257">
        <v>56</v>
      </c>
      <c r="V3257">
        <v>2021</v>
      </c>
      <c r="W3257" s="17" t="s">
        <v>7421</v>
      </c>
      <c r="X3257" s="17" t="s">
        <v>482</v>
      </c>
      <c r="Y3257">
        <v>7</v>
      </c>
      <c r="Z3257" s="17" t="s">
        <v>443</v>
      </c>
      <c r="AA3257" s="17" t="s">
        <v>443</v>
      </c>
      <c r="AB3257" s="17" t="s">
        <v>444</v>
      </c>
      <c r="AC3257">
        <v>0</v>
      </c>
      <c r="AD3257">
        <v>0</v>
      </c>
      <c r="AE3257">
        <v>0</v>
      </c>
      <c r="AF3257">
        <v>2022</v>
      </c>
      <c r="AG3257" s="1">
        <v>44562</v>
      </c>
      <c r="AH3257" s="1">
        <v>44773</v>
      </c>
      <c r="AI3257" s="1">
        <v>44785</v>
      </c>
      <c r="AJ3257" s="17" t="s">
        <v>34</v>
      </c>
      <c r="AK3257" s="17" t="s">
        <v>35</v>
      </c>
      <c r="AL3257" s="17" t="s">
        <v>10388</v>
      </c>
      <c r="AM3257" s="17">
        <f>MONTH(EMPENHO[[#This Row],[data_empenho]])</f>
        <v>5</v>
      </c>
    </row>
    <row r="3258" spans="1:39" x14ac:dyDescent="0.25">
      <c r="A3258">
        <v>6</v>
      </c>
      <c r="B3258">
        <v>603</v>
      </c>
      <c r="C3258">
        <v>26</v>
      </c>
      <c r="D3258">
        <v>782</v>
      </c>
      <c r="E3258">
        <v>17</v>
      </c>
      <c r="F3258">
        <v>0</v>
      </c>
      <c r="G3258">
        <v>2073</v>
      </c>
      <c r="H3258" s="17" t="s">
        <v>478</v>
      </c>
      <c r="I3258">
        <v>1</v>
      </c>
      <c r="J3258">
        <v>0</v>
      </c>
      <c r="K3258" s="17" t="s">
        <v>7422</v>
      </c>
      <c r="L3258" s="1">
        <v>44684</v>
      </c>
      <c r="M3258">
        <v>127.45</v>
      </c>
      <c r="N3258" s="17" t="s">
        <v>437</v>
      </c>
      <c r="O3258">
        <v>8264</v>
      </c>
      <c r="P3258" s="17" t="s">
        <v>438</v>
      </c>
      <c r="Q3258">
        <v>0</v>
      </c>
      <c r="R3258" s="17" t="s">
        <v>480</v>
      </c>
      <c r="S3258" s="17" t="s">
        <v>653</v>
      </c>
      <c r="T3258" s="17" t="s">
        <v>438</v>
      </c>
      <c r="U3258">
        <v>56</v>
      </c>
      <c r="V3258">
        <v>2021</v>
      </c>
      <c r="W3258" s="17" t="s">
        <v>7423</v>
      </c>
      <c r="X3258" s="17" t="s">
        <v>482</v>
      </c>
      <c r="Y3258">
        <v>7</v>
      </c>
      <c r="Z3258" s="17" t="s">
        <v>443</v>
      </c>
      <c r="AA3258" s="17" t="s">
        <v>443</v>
      </c>
      <c r="AB3258" s="17" t="s">
        <v>444</v>
      </c>
      <c r="AC3258">
        <v>0</v>
      </c>
      <c r="AD3258">
        <v>0</v>
      </c>
      <c r="AE3258">
        <v>0</v>
      </c>
      <c r="AF3258">
        <v>2022</v>
      </c>
      <c r="AG3258" s="1">
        <v>44562</v>
      </c>
      <c r="AH3258" s="1">
        <v>44773</v>
      </c>
      <c r="AI3258" s="1">
        <v>44785</v>
      </c>
      <c r="AJ3258" s="17" t="s">
        <v>34</v>
      </c>
      <c r="AK3258" s="17" t="s">
        <v>35</v>
      </c>
      <c r="AL3258" s="17" t="s">
        <v>10388</v>
      </c>
      <c r="AM3258" s="17">
        <f>MONTH(EMPENHO[[#This Row],[data_empenho]])</f>
        <v>5</v>
      </c>
    </row>
    <row r="3259" spans="1:39" x14ac:dyDescent="0.25">
      <c r="A3259">
        <v>6</v>
      </c>
      <c r="B3259">
        <v>603</v>
      </c>
      <c r="C3259">
        <v>26</v>
      </c>
      <c r="D3259">
        <v>782</v>
      </c>
      <c r="E3259">
        <v>17</v>
      </c>
      <c r="F3259">
        <v>0</v>
      </c>
      <c r="G3259">
        <v>2073</v>
      </c>
      <c r="H3259" s="17" t="s">
        <v>478</v>
      </c>
      <c r="I3259">
        <v>1</v>
      </c>
      <c r="J3259">
        <v>0</v>
      </c>
      <c r="K3259" s="17" t="s">
        <v>7424</v>
      </c>
      <c r="L3259" s="1">
        <v>44684</v>
      </c>
      <c r="M3259">
        <v>75.62</v>
      </c>
      <c r="N3259" s="17" t="s">
        <v>437</v>
      </c>
      <c r="O3259">
        <v>8264</v>
      </c>
      <c r="P3259" s="17" t="s">
        <v>438</v>
      </c>
      <c r="Q3259">
        <v>0</v>
      </c>
      <c r="R3259" s="17" t="s">
        <v>480</v>
      </c>
      <c r="S3259" s="17" t="s">
        <v>653</v>
      </c>
      <c r="T3259" s="17" t="s">
        <v>438</v>
      </c>
      <c r="U3259">
        <v>56</v>
      </c>
      <c r="V3259">
        <v>2021</v>
      </c>
      <c r="W3259" s="17" t="s">
        <v>7425</v>
      </c>
      <c r="X3259" s="17" t="s">
        <v>482</v>
      </c>
      <c r="Y3259">
        <v>7</v>
      </c>
      <c r="Z3259" s="17" t="s">
        <v>443</v>
      </c>
      <c r="AA3259" s="17" t="s">
        <v>443</v>
      </c>
      <c r="AB3259" s="17" t="s">
        <v>444</v>
      </c>
      <c r="AC3259">
        <v>0</v>
      </c>
      <c r="AD3259">
        <v>0</v>
      </c>
      <c r="AE3259">
        <v>0</v>
      </c>
      <c r="AF3259">
        <v>2022</v>
      </c>
      <c r="AG3259" s="1">
        <v>44562</v>
      </c>
      <c r="AH3259" s="1">
        <v>44773</v>
      </c>
      <c r="AI3259" s="1">
        <v>44785</v>
      </c>
      <c r="AJ3259" s="17" t="s">
        <v>34</v>
      </c>
      <c r="AK3259" s="17" t="s">
        <v>35</v>
      </c>
      <c r="AL3259" s="17" t="s">
        <v>10388</v>
      </c>
      <c r="AM3259" s="17">
        <f>MONTH(EMPENHO[[#This Row],[data_empenho]])</f>
        <v>5</v>
      </c>
    </row>
    <row r="3260" spans="1:39" x14ac:dyDescent="0.25">
      <c r="A3260">
        <v>8</v>
      </c>
      <c r="B3260">
        <v>801</v>
      </c>
      <c r="C3260">
        <v>10</v>
      </c>
      <c r="D3260">
        <v>301</v>
      </c>
      <c r="E3260">
        <v>6</v>
      </c>
      <c r="F3260">
        <v>0</v>
      </c>
      <c r="G3260">
        <v>2105</v>
      </c>
      <c r="H3260" s="17" t="s">
        <v>478</v>
      </c>
      <c r="I3260">
        <v>40</v>
      </c>
      <c r="J3260">
        <v>0</v>
      </c>
      <c r="K3260" s="17" t="s">
        <v>7426</v>
      </c>
      <c r="L3260" s="1">
        <v>44684</v>
      </c>
      <c r="M3260">
        <v>217.28</v>
      </c>
      <c r="N3260" s="17" t="s">
        <v>437</v>
      </c>
      <c r="O3260">
        <v>8264</v>
      </c>
      <c r="P3260" s="17" t="s">
        <v>438</v>
      </c>
      <c r="Q3260">
        <v>0</v>
      </c>
      <c r="R3260" s="17" t="s">
        <v>480</v>
      </c>
      <c r="S3260" s="17" t="s">
        <v>653</v>
      </c>
      <c r="T3260" s="17" t="s">
        <v>438</v>
      </c>
      <c r="U3260">
        <v>2</v>
      </c>
      <c r="V3260">
        <v>2022</v>
      </c>
      <c r="W3260" s="17" t="s">
        <v>7427</v>
      </c>
      <c r="X3260" s="17" t="s">
        <v>482</v>
      </c>
      <c r="Y3260">
        <v>7</v>
      </c>
      <c r="Z3260" s="17" t="s">
        <v>443</v>
      </c>
      <c r="AA3260" s="17" t="s">
        <v>443</v>
      </c>
      <c r="AB3260" s="17" t="s">
        <v>444</v>
      </c>
      <c r="AC3260">
        <v>0</v>
      </c>
      <c r="AD3260">
        <v>0</v>
      </c>
      <c r="AE3260">
        <v>0</v>
      </c>
      <c r="AF3260">
        <v>2022</v>
      </c>
      <c r="AG3260" s="1">
        <v>44562</v>
      </c>
      <c r="AH3260" s="1">
        <v>44773</v>
      </c>
      <c r="AI3260" s="1">
        <v>44785</v>
      </c>
      <c r="AJ3260" s="17" t="s">
        <v>34</v>
      </c>
      <c r="AK3260" s="17" t="s">
        <v>35</v>
      </c>
      <c r="AL3260" s="17" t="s">
        <v>10388</v>
      </c>
      <c r="AM3260" s="17">
        <f>MONTH(EMPENHO[[#This Row],[data_empenho]])</f>
        <v>5</v>
      </c>
    </row>
    <row r="3261" spans="1:39" x14ac:dyDescent="0.25">
      <c r="A3261">
        <v>2</v>
      </c>
      <c r="B3261">
        <v>203</v>
      </c>
      <c r="C3261">
        <v>4</v>
      </c>
      <c r="D3261">
        <v>122</v>
      </c>
      <c r="E3261">
        <v>1</v>
      </c>
      <c r="F3261">
        <v>0</v>
      </c>
      <c r="G3261">
        <v>2081</v>
      </c>
      <c r="H3261" s="17" t="s">
        <v>594</v>
      </c>
      <c r="I3261">
        <v>1</v>
      </c>
      <c r="J3261">
        <v>0</v>
      </c>
      <c r="K3261" s="17" t="s">
        <v>7428</v>
      </c>
      <c r="L3261" s="1">
        <v>44685</v>
      </c>
      <c r="M3261">
        <v>1400</v>
      </c>
      <c r="N3261" s="17" t="s">
        <v>437</v>
      </c>
      <c r="O3261">
        <v>221</v>
      </c>
      <c r="P3261" s="17" t="s">
        <v>438</v>
      </c>
      <c r="Q3261">
        <v>0</v>
      </c>
      <c r="R3261" s="17" t="s">
        <v>439</v>
      </c>
      <c r="S3261" s="17" t="s">
        <v>440</v>
      </c>
      <c r="T3261" s="17" t="s">
        <v>438</v>
      </c>
      <c r="U3261">
        <v>0</v>
      </c>
      <c r="V3261">
        <v>0</v>
      </c>
      <c r="W3261" s="17" t="s">
        <v>7429</v>
      </c>
      <c r="X3261" s="17" t="s">
        <v>465</v>
      </c>
      <c r="Y3261">
        <v>1</v>
      </c>
      <c r="Z3261" s="17" t="s">
        <v>443</v>
      </c>
      <c r="AA3261" s="17" t="s">
        <v>443</v>
      </c>
      <c r="AB3261" s="17" t="s">
        <v>444</v>
      </c>
      <c r="AC3261">
        <v>0</v>
      </c>
      <c r="AD3261">
        <v>0</v>
      </c>
      <c r="AE3261">
        <v>0</v>
      </c>
      <c r="AF3261">
        <v>2022</v>
      </c>
      <c r="AG3261" s="1">
        <v>44562</v>
      </c>
      <c r="AH3261" s="1">
        <v>44773</v>
      </c>
      <c r="AI3261" s="1">
        <v>44785</v>
      </c>
      <c r="AJ3261" s="17" t="s">
        <v>34</v>
      </c>
      <c r="AK3261" s="17" t="s">
        <v>35</v>
      </c>
      <c r="AL3261" s="17" t="s">
        <v>10388</v>
      </c>
      <c r="AM3261" s="17">
        <f>MONTH(EMPENHO[[#This Row],[data_empenho]])</f>
        <v>5</v>
      </c>
    </row>
    <row r="3262" spans="1:39" x14ac:dyDescent="0.25">
      <c r="A3262">
        <v>10</v>
      </c>
      <c r="B3262">
        <v>1001</v>
      </c>
      <c r="C3262">
        <v>4</v>
      </c>
      <c r="D3262">
        <v>122</v>
      </c>
      <c r="E3262">
        <v>1</v>
      </c>
      <c r="F3262">
        <v>0</v>
      </c>
      <c r="G3262">
        <v>2050</v>
      </c>
      <c r="H3262" s="17" t="s">
        <v>445</v>
      </c>
      <c r="I3262">
        <v>1</v>
      </c>
      <c r="J3262">
        <v>0</v>
      </c>
      <c r="K3262" s="17" t="s">
        <v>7430</v>
      </c>
      <c r="L3262" s="1">
        <v>44685</v>
      </c>
      <c r="M3262">
        <v>875</v>
      </c>
      <c r="N3262" s="17" t="s">
        <v>437</v>
      </c>
      <c r="O3262">
        <v>8095</v>
      </c>
      <c r="P3262" s="17" t="s">
        <v>438</v>
      </c>
      <c r="Q3262">
        <v>0</v>
      </c>
      <c r="R3262" s="17" t="s">
        <v>439</v>
      </c>
      <c r="S3262" s="17" t="s">
        <v>440</v>
      </c>
      <c r="T3262" s="17" t="s">
        <v>438</v>
      </c>
      <c r="U3262">
        <v>0</v>
      </c>
      <c r="V3262">
        <v>0</v>
      </c>
      <c r="W3262" s="17" t="s">
        <v>7431</v>
      </c>
      <c r="X3262" s="17" t="s">
        <v>442</v>
      </c>
      <c r="Y3262">
        <v>0</v>
      </c>
      <c r="Z3262" s="17" t="s">
        <v>450</v>
      </c>
      <c r="AA3262" s="17" t="s">
        <v>443</v>
      </c>
      <c r="AB3262" s="17" t="s">
        <v>444</v>
      </c>
      <c r="AC3262">
        <v>0</v>
      </c>
      <c r="AD3262">
        <v>0</v>
      </c>
      <c r="AE3262">
        <v>0</v>
      </c>
      <c r="AF3262">
        <v>2022</v>
      </c>
      <c r="AG3262" s="1">
        <v>44562</v>
      </c>
      <c r="AH3262" s="1">
        <v>44773</v>
      </c>
      <c r="AI3262" s="1">
        <v>44785</v>
      </c>
      <c r="AJ3262" s="17" t="s">
        <v>34</v>
      </c>
      <c r="AK3262" s="17" t="s">
        <v>35</v>
      </c>
      <c r="AL3262" s="17" t="s">
        <v>10388</v>
      </c>
      <c r="AM3262" s="17">
        <f>MONTH(EMPENHO[[#This Row],[data_empenho]])</f>
        <v>5</v>
      </c>
    </row>
    <row r="3263" spans="1:39" x14ac:dyDescent="0.25">
      <c r="A3263">
        <v>10</v>
      </c>
      <c r="B3263">
        <v>1001</v>
      </c>
      <c r="C3263">
        <v>4</v>
      </c>
      <c r="D3263">
        <v>122</v>
      </c>
      <c r="E3263">
        <v>1</v>
      </c>
      <c r="F3263">
        <v>0</v>
      </c>
      <c r="G3263">
        <v>2050</v>
      </c>
      <c r="H3263" s="17" t="s">
        <v>445</v>
      </c>
      <c r="I3263">
        <v>1</v>
      </c>
      <c r="J3263">
        <v>0</v>
      </c>
      <c r="K3263" s="17" t="s">
        <v>7432</v>
      </c>
      <c r="L3263" s="1">
        <v>44685</v>
      </c>
      <c r="M3263">
        <v>775</v>
      </c>
      <c r="N3263" s="17" t="s">
        <v>437</v>
      </c>
      <c r="O3263">
        <v>8266</v>
      </c>
      <c r="P3263" s="17" t="s">
        <v>438</v>
      </c>
      <c r="Q3263">
        <v>0</v>
      </c>
      <c r="R3263" s="17" t="s">
        <v>439</v>
      </c>
      <c r="S3263" s="17" t="s">
        <v>440</v>
      </c>
      <c r="T3263" s="17" t="s">
        <v>438</v>
      </c>
      <c r="U3263">
        <v>0</v>
      </c>
      <c r="V3263">
        <v>0</v>
      </c>
      <c r="W3263" s="17" t="s">
        <v>7433</v>
      </c>
      <c r="X3263" s="17" t="s">
        <v>442</v>
      </c>
      <c r="Y3263">
        <v>0</v>
      </c>
      <c r="Z3263" s="17" t="s">
        <v>450</v>
      </c>
      <c r="AA3263" s="17" t="s">
        <v>443</v>
      </c>
      <c r="AB3263" s="17" t="s">
        <v>444</v>
      </c>
      <c r="AC3263">
        <v>0</v>
      </c>
      <c r="AD3263">
        <v>0</v>
      </c>
      <c r="AE3263">
        <v>0</v>
      </c>
      <c r="AF3263">
        <v>2022</v>
      </c>
      <c r="AG3263" s="1">
        <v>44562</v>
      </c>
      <c r="AH3263" s="1">
        <v>44773</v>
      </c>
      <c r="AI3263" s="1">
        <v>44785</v>
      </c>
      <c r="AJ3263" s="17" t="s">
        <v>34</v>
      </c>
      <c r="AK3263" s="17" t="s">
        <v>35</v>
      </c>
      <c r="AL3263" s="17" t="s">
        <v>10388</v>
      </c>
      <c r="AM3263" s="17">
        <f>MONTH(EMPENHO[[#This Row],[data_empenho]])</f>
        <v>5</v>
      </c>
    </row>
    <row r="3264" spans="1:39" x14ac:dyDescent="0.25">
      <c r="A3264">
        <v>4</v>
      </c>
      <c r="B3264">
        <v>401</v>
      </c>
      <c r="C3264">
        <v>4</v>
      </c>
      <c r="D3264">
        <v>129</v>
      </c>
      <c r="E3264">
        <v>1</v>
      </c>
      <c r="F3264">
        <v>0</v>
      </c>
      <c r="G3264">
        <v>2077</v>
      </c>
      <c r="H3264" s="17" t="s">
        <v>638</v>
      </c>
      <c r="I3264">
        <v>1</v>
      </c>
      <c r="J3264">
        <v>0</v>
      </c>
      <c r="K3264" s="17" t="s">
        <v>7434</v>
      </c>
      <c r="L3264" s="1">
        <v>44685</v>
      </c>
      <c r="M3264">
        <v>69.5</v>
      </c>
      <c r="N3264" s="17" t="s">
        <v>437</v>
      </c>
      <c r="O3264">
        <v>7764</v>
      </c>
      <c r="P3264" s="17" t="s">
        <v>438</v>
      </c>
      <c r="Q3264">
        <v>0</v>
      </c>
      <c r="R3264" s="17" t="s">
        <v>480</v>
      </c>
      <c r="S3264" s="17" t="s">
        <v>653</v>
      </c>
      <c r="T3264" s="17" t="s">
        <v>438</v>
      </c>
      <c r="U3264">
        <v>14</v>
      </c>
      <c r="V3264">
        <v>2022</v>
      </c>
      <c r="W3264" s="17" t="s">
        <v>7435</v>
      </c>
      <c r="X3264" s="17" t="s">
        <v>482</v>
      </c>
      <c r="Y3264">
        <v>7</v>
      </c>
      <c r="Z3264" s="17" t="s">
        <v>443</v>
      </c>
      <c r="AA3264" s="17" t="s">
        <v>443</v>
      </c>
      <c r="AB3264" s="17" t="s">
        <v>444</v>
      </c>
      <c r="AC3264">
        <v>0</v>
      </c>
      <c r="AD3264">
        <v>0</v>
      </c>
      <c r="AE3264">
        <v>0</v>
      </c>
      <c r="AF3264">
        <v>2022</v>
      </c>
      <c r="AG3264" s="1">
        <v>44562</v>
      </c>
      <c r="AH3264" s="1">
        <v>44773</v>
      </c>
      <c r="AI3264" s="1">
        <v>44785</v>
      </c>
      <c r="AJ3264" s="17" t="s">
        <v>34</v>
      </c>
      <c r="AK3264" s="17" t="s">
        <v>35</v>
      </c>
      <c r="AL3264" s="17" t="s">
        <v>10388</v>
      </c>
      <c r="AM3264" s="17">
        <f>MONTH(EMPENHO[[#This Row],[data_empenho]])</f>
        <v>5</v>
      </c>
    </row>
    <row r="3265" spans="1:39" x14ac:dyDescent="0.25">
      <c r="A3265">
        <v>2</v>
      </c>
      <c r="B3265">
        <v>201</v>
      </c>
      <c r="C3265">
        <v>4</v>
      </c>
      <c r="D3265">
        <v>122</v>
      </c>
      <c r="E3265">
        <v>1</v>
      </c>
      <c r="F3265">
        <v>0</v>
      </c>
      <c r="G3265">
        <v>2078</v>
      </c>
      <c r="H3265" s="17" t="s">
        <v>3507</v>
      </c>
      <c r="I3265">
        <v>1</v>
      </c>
      <c r="J3265">
        <v>0</v>
      </c>
      <c r="K3265" s="17" t="s">
        <v>7436</v>
      </c>
      <c r="L3265" s="1">
        <v>44685</v>
      </c>
      <c r="M3265">
        <v>88</v>
      </c>
      <c r="N3265" s="17" t="s">
        <v>437</v>
      </c>
      <c r="O3265">
        <v>6315</v>
      </c>
      <c r="P3265" s="17" t="s">
        <v>438</v>
      </c>
      <c r="Q3265">
        <v>0</v>
      </c>
      <c r="R3265" s="17" t="s">
        <v>439</v>
      </c>
      <c r="S3265" s="17" t="s">
        <v>440</v>
      </c>
      <c r="T3265" s="17" t="s">
        <v>438</v>
      </c>
      <c r="U3265">
        <v>0</v>
      </c>
      <c r="V3265">
        <v>0</v>
      </c>
      <c r="W3265" s="17" t="s">
        <v>7437</v>
      </c>
      <c r="X3265" s="17" t="s">
        <v>442</v>
      </c>
      <c r="Y3265">
        <v>1</v>
      </c>
      <c r="Z3265" s="17" t="s">
        <v>443</v>
      </c>
      <c r="AA3265" s="17" t="s">
        <v>443</v>
      </c>
      <c r="AB3265" s="17" t="s">
        <v>444</v>
      </c>
      <c r="AC3265">
        <v>0</v>
      </c>
      <c r="AD3265">
        <v>0</v>
      </c>
      <c r="AE3265">
        <v>0</v>
      </c>
      <c r="AF3265">
        <v>2022</v>
      </c>
      <c r="AG3265" s="1">
        <v>44562</v>
      </c>
      <c r="AH3265" s="1">
        <v>44773</v>
      </c>
      <c r="AI3265" s="1">
        <v>44785</v>
      </c>
      <c r="AJ3265" s="17" t="s">
        <v>34</v>
      </c>
      <c r="AK3265" s="17" t="s">
        <v>35</v>
      </c>
      <c r="AL3265" s="17" t="s">
        <v>10388</v>
      </c>
      <c r="AM3265" s="17">
        <f>MONTH(EMPENHO[[#This Row],[data_empenho]])</f>
        <v>5</v>
      </c>
    </row>
    <row r="3266" spans="1:39" x14ac:dyDescent="0.25">
      <c r="A3266">
        <v>5</v>
      </c>
      <c r="B3266">
        <v>502</v>
      </c>
      <c r="C3266">
        <v>12</v>
      </c>
      <c r="D3266">
        <v>782</v>
      </c>
      <c r="E3266">
        <v>2</v>
      </c>
      <c r="F3266">
        <v>0</v>
      </c>
      <c r="G3266">
        <v>2035</v>
      </c>
      <c r="H3266" s="17" t="s">
        <v>860</v>
      </c>
      <c r="I3266">
        <v>20</v>
      </c>
      <c r="J3266">
        <v>0</v>
      </c>
      <c r="K3266" s="17" t="s">
        <v>7438</v>
      </c>
      <c r="L3266" s="1">
        <v>44685</v>
      </c>
      <c r="M3266">
        <v>4080</v>
      </c>
      <c r="N3266" s="17" t="s">
        <v>437</v>
      </c>
      <c r="O3266">
        <v>7946</v>
      </c>
      <c r="P3266" s="17" t="s">
        <v>438</v>
      </c>
      <c r="Q3266">
        <v>0</v>
      </c>
      <c r="R3266" s="17" t="s">
        <v>480</v>
      </c>
      <c r="S3266" s="17" t="s">
        <v>653</v>
      </c>
      <c r="T3266" s="17" t="s">
        <v>438</v>
      </c>
      <c r="U3266">
        <v>9</v>
      </c>
      <c r="V3266">
        <v>2022</v>
      </c>
      <c r="W3266" s="17" t="s">
        <v>7439</v>
      </c>
      <c r="X3266" s="17" t="s">
        <v>482</v>
      </c>
      <c r="Y3266">
        <v>7</v>
      </c>
      <c r="Z3266" s="17" t="s">
        <v>443</v>
      </c>
      <c r="AA3266" s="17" t="s">
        <v>443</v>
      </c>
      <c r="AB3266" s="17" t="s">
        <v>444</v>
      </c>
      <c r="AC3266">
        <v>0</v>
      </c>
      <c r="AD3266">
        <v>0</v>
      </c>
      <c r="AE3266">
        <v>0</v>
      </c>
      <c r="AF3266">
        <v>2022</v>
      </c>
      <c r="AG3266" s="1">
        <v>44562</v>
      </c>
      <c r="AH3266" s="1">
        <v>44773</v>
      </c>
      <c r="AI3266" s="1">
        <v>44785</v>
      </c>
      <c r="AJ3266" s="17" t="s">
        <v>34</v>
      </c>
      <c r="AK3266" s="17" t="s">
        <v>35</v>
      </c>
      <c r="AL3266" s="17" t="s">
        <v>10388</v>
      </c>
      <c r="AM3266" s="17">
        <f>MONTH(EMPENHO[[#This Row],[data_empenho]])</f>
        <v>5</v>
      </c>
    </row>
    <row r="3267" spans="1:39" x14ac:dyDescent="0.25">
      <c r="A3267">
        <v>5</v>
      </c>
      <c r="B3267">
        <v>502</v>
      </c>
      <c r="C3267">
        <v>12</v>
      </c>
      <c r="D3267">
        <v>782</v>
      </c>
      <c r="E3267">
        <v>2</v>
      </c>
      <c r="F3267">
        <v>0</v>
      </c>
      <c r="G3267">
        <v>2035</v>
      </c>
      <c r="H3267" s="17" t="s">
        <v>828</v>
      </c>
      <c r="I3267">
        <v>1017</v>
      </c>
      <c r="J3267">
        <v>0</v>
      </c>
      <c r="K3267" s="17" t="s">
        <v>7440</v>
      </c>
      <c r="L3267" s="1">
        <v>44685</v>
      </c>
      <c r="M3267">
        <v>9104</v>
      </c>
      <c r="N3267" s="17" t="s">
        <v>437</v>
      </c>
      <c r="O3267">
        <v>3786</v>
      </c>
      <c r="P3267" s="17" t="s">
        <v>438</v>
      </c>
      <c r="Q3267">
        <v>0</v>
      </c>
      <c r="R3267" s="17" t="s">
        <v>480</v>
      </c>
      <c r="S3267" s="17" t="s">
        <v>653</v>
      </c>
      <c r="T3267" s="17" t="s">
        <v>438</v>
      </c>
      <c r="U3267">
        <v>48</v>
      </c>
      <c r="V3267">
        <v>2021</v>
      </c>
      <c r="W3267" s="17" t="s">
        <v>7441</v>
      </c>
      <c r="X3267" s="17" t="s">
        <v>482</v>
      </c>
      <c r="Y3267">
        <v>7</v>
      </c>
      <c r="Z3267" s="17" t="s">
        <v>443</v>
      </c>
      <c r="AA3267" s="17" t="s">
        <v>443</v>
      </c>
      <c r="AB3267" s="17" t="s">
        <v>444</v>
      </c>
      <c r="AC3267">
        <v>0</v>
      </c>
      <c r="AD3267">
        <v>0</v>
      </c>
      <c r="AE3267">
        <v>0</v>
      </c>
      <c r="AF3267">
        <v>2022</v>
      </c>
      <c r="AG3267" s="1">
        <v>44562</v>
      </c>
      <c r="AH3267" s="1">
        <v>44773</v>
      </c>
      <c r="AI3267" s="1">
        <v>44785</v>
      </c>
      <c r="AJ3267" s="17" t="s">
        <v>34</v>
      </c>
      <c r="AK3267" s="17" t="s">
        <v>35</v>
      </c>
      <c r="AL3267" s="17" t="s">
        <v>10388</v>
      </c>
      <c r="AM3267" s="17">
        <f>MONTH(EMPENHO[[#This Row],[data_empenho]])</f>
        <v>5</v>
      </c>
    </row>
    <row r="3268" spans="1:39" x14ac:dyDescent="0.25">
      <c r="A3268">
        <v>6</v>
      </c>
      <c r="B3268">
        <v>603</v>
      </c>
      <c r="C3268">
        <v>26</v>
      </c>
      <c r="D3268">
        <v>782</v>
      </c>
      <c r="E3268">
        <v>17</v>
      </c>
      <c r="F3268">
        <v>0</v>
      </c>
      <c r="G3268">
        <v>2073</v>
      </c>
      <c r="H3268" s="17" t="s">
        <v>679</v>
      </c>
      <c r="I3268">
        <v>1</v>
      </c>
      <c r="J3268">
        <v>0</v>
      </c>
      <c r="K3268" s="17" t="s">
        <v>7442</v>
      </c>
      <c r="L3268" s="1">
        <v>44685</v>
      </c>
      <c r="M3268">
        <v>6030</v>
      </c>
      <c r="N3268" s="17" t="s">
        <v>437</v>
      </c>
      <c r="O3268">
        <v>8330</v>
      </c>
      <c r="P3268" s="17" t="s">
        <v>438</v>
      </c>
      <c r="Q3268">
        <v>0</v>
      </c>
      <c r="R3268" s="17" t="s">
        <v>480</v>
      </c>
      <c r="S3268" s="17" t="s">
        <v>653</v>
      </c>
      <c r="T3268" s="17" t="s">
        <v>438</v>
      </c>
      <c r="U3268">
        <v>4</v>
      </c>
      <c r="V3268">
        <v>2022</v>
      </c>
      <c r="W3268" s="17" t="s">
        <v>7443</v>
      </c>
      <c r="X3268" s="17" t="s">
        <v>482</v>
      </c>
      <c r="Y3268">
        <v>7</v>
      </c>
      <c r="Z3268" s="17" t="s">
        <v>443</v>
      </c>
      <c r="AA3268" s="17" t="s">
        <v>443</v>
      </c>
      <c r="AB3268" s="17" t="s">
        <v>444</v>
      </c>
      <c r="AC3268">
        <v>0</v>
      </c>
      <c r="AD3268">
        <v>0</v>
      </c>
      <c r="AE3268">
        <v>0</v>
      </c>
      <c r="AF3268">
        <v>2022</v>
      </c>
      <c r="AG3268" s="1">
        <v>44562</v>
      </c>
      <c r="AH3268" s="1">
        <v>44773</v>
      </c>
      <c r="AI3268" s="1">
        <v>44785</v>
      </c>
      <c r="AJ3268" s="17" t="s">
        <v>34</v>
      </c>
      <c r="AK3268" s="17" t="s">
        <v>35</v>
      </c>
      <c r="AL3268" s="17" t="s">
        <v>10388</v>
      </c>
      <c r="AM3268" s="17">
        <f>MONTH(EMPENHO[[#This Row],[data_empenho]])</f>
        <v>5</v>
      </c>
    </row>
    <row r="3269" spans="1:39" x14ac:dyDescent="0.25">
      <c r="A3269">
        <v>8</v>
      </c>
      <c r="B3269">
        <v>801</v>
      </c>
      <c r="C3269">
        <v>10</v>
      </c>
      <c r="D3269">
        <v>122</v>
      </c>
      <c r="E3269">
        <v>5</v>
      </c>
      <c r="F3269">
        <v>0</v>
      </c>
      <c r="G3269">
        <v>2084</v>
      </c>
      <c r="H3269" s="17" t="s">
        <v>3507</v>
      </c>
      <c r="I3269">
        <v>40</v>
      </c>
      <c r="J3269">
        <v>0</v>
      </c>
      <c r="K3269" s="17" t="s">
        <v>7444</v>
      </c>
      <c r="L3269" s="1">
        <v>44685</v>
      </c>
      <c r="M3269">
        <v>80</v>
      </c>
      <c r="N3269" s="17" t="s">
        <v>437</v>
      </c>
      <c r="O3269">
        <v>3567</v>
      </c>
      <c r="P3269" s="17" t="s">
        <v>438</v>
      </c>
      <c r="Q3269">
        <v>0</v>
      </c>
      <c r="R3269" s="17" t="s">
        <v>439</v>
      </c>
      <c r="S3269" s="17" t="s">
        <v>440</v>
      </c>
      <c r="T3269" s="17" t="s">
        <v>438</v>
      </c>
      <c r="U3269">
        <v>0</v>
      </c>
      <c r="V3269">
        <v>0</v>
      </c>
      <c r="W3269" s="17" t="s">
        <v>7445</v>
      </c>
      <c r="X3269" s="17" t="s">
        <v>442</v>
      </c>
      <c r="Y3269">
        <v>1</v>
      </c>
      <c r="Z3269" s="17" t="s">
        <v>443</v>
      </c>
      <c r="AA3269" s="17" t="s">
        <v>443</v>
      </c>
      <c r="AB3269" s="17" t="s">
        <v>444</v>
      </c>
      <c r="AC3269">
        <v>0</v>
      </c>
      <c r="AD3269">
        <v>0</v>
      </c>
      <c r="AE3269">
        <v>0</v>
      </c>
      <c r="AF3269">
        <v>2022</v>
      </c>
      <c r="AG3269" s="1">
        <v>44562</v>
      </c>
      <c r="AH3269" s="1">
        <v>44773</v>
      </c>
      <c r="AI3269" s="1">
        <v>44785</v>
      </c>
      <c r="AJ3269" s="17" t="s">
        <v>34</v>
      </c>
      <c r="AK3269" s="17" t="s">
        <v>35</v>
      </c>
      <c r="AL3269" s="17" t="s">
        <v>10388</v>
      </c>
      <c r="AM3269" s="17">
        <f>MONTH(EMPENHO[[#This Row],[data_empenho]])</f>
        <v>5</v>
      </c>
    </row>
    <row r="3270" spans="1:39" x14ac:dyDescent="0.25">
      <c r="A3270">
        <v>9</v>
      </c>
      <c r="B3270">
        <v>904</v>
      </c>
      <c r="C3270">
        <v>8</v>
      </c>
      <c r="D3270">
        <v>243</v>
      </c>
      <c r="E3270">
        <v>11</v>
      </c>
      <c r="F3270">
        <v>0</v>
      </c>
      <c r="G3270">
        <v>2107</v>
      </c>
      <c r="H3270" s="17" t="s">
        <v>4560</v>
      </c>
      <c r="I3270">
        <v>1</v>
      </c>
      <c r="J3270">
        <v>0</v>
      </c>
      <c r="K3270" s="17" t="s">
        <v>7446</v>
      </c>
      <c r="L3270" s="1">
        <v>44686</v>
      </c>
      <c r="M3270">
        <v>200</v>
      </c>
      <c r="N3270" s="17" t="s">
        <v>437</v>
      </c>
      <c r="O3270">
        <v>5325</v>
      </c>
      <c r="P3270" s="17" t="s">
        <v>438</v>
      </c>
      <c r="Q3270">
        <v>0</v>
      </c>
      <c r="R3270" s="17" t="s">
        <v>480</v>
      </c>
      <c r="S3270" s="17" t="s">
        <v>653</v>
      </c>
      <c r="T3270" s="17" t="s">
        <v>438</v>
      </c>
      <c r="U3270">
        <v>14</v>
      </c>
      <c r="V3270">
        <v>2022</v>
      </c>
      <c r="W3270" s="17" t="s">
        <v>7447</v>
      </c>
      <c r="X3270" s="17" t="s">
        <v>482</v>
      </c>
      <c r="Y3270">
        <v>7</v>
      </c>
      <c r="Z3270" s="17" t="s">
        <v>443</v>
      </c>
      <c r="AA3270" s="17" t="s">
        <v>443</v>
      </c>
      <c r="AB3270" s="17" t="s">
        <v>444</v>
      </c>
      <c r="AC3270">
        <v>0</v>
      </c>
      <c r="AD3270">
        <v>0</v>
      </c>
      <c r="AE3270">
        <v>0</v>
      </c>
      <c r="AF3270">
        <v>2022</v>
      </c>
      <c r="AG3270" s="1">
        <v>44562</v>
      </c>
      <c r="AH3270" s="1">
        <v>44773</v>
      </c>
      <c r="AI3270" s="1">
        <v>44785</v>
      </c>
      <c r="AJ3270" s="17" t="s">
        <v>34</v>
      </c>
      <c r="AK3270" s="17" t="s">
        <v>35</v>
      </c>
      <c r="AL3270" s="17" t="s">
        <v>10388</v>
      </c>
      <c r="AM3270" s="17">
        <f>MONTH(EMPENHO[[#This Row],[data_empenho]])</f>
        <v>5</v>
      </c>
    </row>
    <row r="3271" spans="1:39" x14ac:dyDescent="0.25">
      <c r="A3271">
        <v>8</v>
      </c>
      <c r="B3271">
        <v>801</v>
      </c>
      <c r="C3271">
        <v>10</v>
      </c>
      <c r="D3271">
        <v>301</v>
      </c>
      <c r="E3271">
        <v>6</v>
      </c>
      <c r="F3271">
        <v>0</v>
      </c>
      <c r="G3271">
        <v>2092</v>
      </c>
      <c r="H3271" s="17" t="s">
        <v>1023</v>
      </c>
      <c r="I3271">
        <v>40</v>
      </c>
      <c r="J3271">
        <v>0</v>
      </c>
      <c r="K3271" s="17" t="s">
        <v>7448</v>
      </c>
      <c r="L3271" s="1">
        <v>44686</v>
      </c>
      <c r="M3271">
        <v>120</v>
      </c>
      <c r="N3271" s="17" t="s">
        <v>437</v>
      </c>
      <c r="O3271">
        <v>1489</v>
      </c>
      <c r="P3271" s="17" t="s">
        <v>438</v>
      </c>
      <c r="Q3271">
        <v>0</v>
      </c>
      <c r="R3271" s="17" t="s">
        <v>439</v>
      </c>
      <c r="S3271" s="17" t="s">
        <v>440</v>
      </c>
      <c r="T3271" s="17" t="s">
        <v>438</v>
      </c>
      <c r="U3271">
        <v>88</v>
      </c>
      <c r="V3271">
        <v>2022</v>
      </c>
      <c r="W3271" s="17" t="s">
        <v>7449</v>
      </c>
      <c r="X3271" s="17" t="s">
        <v>465</v>
      </c>
      <c r="Y3271">
        <v>1</v>
      </c>
      <c r="Z3271" s="17" t="s">
        <v>443</v>
      </c>
      <c r="AA3271" s="17" t="s">
        <v>443</v>
      </c>
      <c r="AB3271" s="17" t="s">
        <v>444</v>
      </c>
      <c r="AC3271">
        <v>0</v>
      </c>
      <c r="AD3271">
        <v>0</v>
      </c>
      <c r="AE3271">
        <v>0</v>
      </c>
      <c r="AF3271">
        <v>2022</v>
      </c>
      <c r="AG3271" s="1">
        <v>44562</v>
      </c>
      <c r="AH3271" s="1">
        <v>44773</v>
      </c>
      <c r="AI3271" s="1">
        <v>44785</v>
      </c>
      <c r="AJ3271" s="17" t="s">
        <v>34</v>
      </c>
      <c r="AK3271" s="17" t="s">
        <v>35</v>
      </c>
      <c r="AL3271" s="17" t="s">
        <v>10388</v>
      </c>
      <c r="AM3271" s="17">
        <f>MONTH(EMPENHO[[#This Row],[data_empenho]])</f>
        <v>5</v>
      </c>
    </row>
    <row r="3272" spans="1:39" x14ac:dyDescent="0.25">
      <c r="A3272">
        <v>8</v>
      </c>
      <c r="B3272">
        <v>801</v>
      </c>
      <c r="C3272">
        <v>10</v>
      </c>
      <c r="D3272">
        <v>303</v>
      </c>
      <c r="E3272">
        <v>8</v>
      </c>
      <c r="F3272">
        <v>0</v>
      </c>
      <c r="G3272">
        <v>2102</v>
      </c>
      <c r="H3272" s="17" t="s">
        <v>602</v>
      </c>
      <c r="I3272">
        <v>40</v>
      </c>
      <c r="J3272">
        <v>0</v>
      </c>
      <c r="K3272" s="17" t="s">
        <v>7450</v>
      </c>
      <c r="L3272" s="1">
        <v>44686</v>
      </c>
      <c r="M3272">
        <v>3000</v>
      </c>
      <c r="N3272" s="17" t="s">
        <v>437</v>
      </c>
      <c r="O3272">
        <v>4252</v>
      </c>
      <c r="P3272" s="17" t="s">
        <v>438</v>
      </c>
      <c r="Q3272">
        <v>0</v>
      </c>
      <c r="R3272" s="17" t="s">
        <v>439</v>
      </c>
      <c r="S3272" s="17" t="s">
        <v>440</v>
      </c>
      <c r="T3272" s="17" t="s">
        <v>438</v>
      </c>
      <c r="U3272">
        <v>0</v>
      </c>
      <c r="V3272">
        <v>0</v>
      </c>
      <c r="W3272" s="17" t="s">
        <v>7451</v>
      </c>
      <c r="X3272" s="17" t="s">
        <v>465</v>
      </c>
      <c r="Y3272">
        <v>1</v>
      </c>
      <c r="Z3272" s="17" t="s">
        <v>443</v>
      </c>
      <c r="AA3272" s="17" t="s">
        <v>443</v>
      </c>
      <c r="AB3272" s="17" t="s">
        <v>444</v>
      </c>
      <c r="AC3272">
        <v>0</v>
      </c>
      <c r="AD3272">
        <v>0</v>
      </c>
      <c r="AE3272">
        <v>0</v>
      </c>
      <c r="AF3272">
        <v>2022</v>
      </c>
      <c r="AG3272" s="1">
        <v>44562</v>
      </c>
      <c r="AH3272" s="1">
        <v>44773</v>
      </c>
      <c r="AI3272" s="1">
        <v>44785</v>
      </c>
      <c r="AJ3272" s="17" t="s">
        <v>34</v>
      </c>
      <c r="AK3272" s="17" t="s">
        <v>35</v>
      </c>
      <c r="AL3272" s="17" t="s">
        <v>10388</v>
      </c>
      <c r="AM3272" s="17">
        <f>MONTH(EMPENHO[[#This Row],[data_empenho]])</f>
        <v>5</v>
      </c>
    </row>
    <row r="3273" spans="1:39" x14ac:dyDescent="0.25">
      <c r="A3273">
        <v>11</v>
      </c>
      <c r="B3273">
        <v>1101</v>
      </c>
      <c r="C3273">
        <v>28</v>
      </c>
      <c r="D3273">
        <v>846</v>
      </c>
      <c r="E3273">
        <v>0</v>
      </c>
      <c r="F3273">
        <v>0</v>
      </c>
      <c r="G3273">
        <v>7</v>
      </c>
      <c r="H3273" s="17" t="s">
        <v>739</v>
      </c>
      <c r="I3273">
        <v>1</v>
      </c>
      <c r="J3273">
        <v>0</v>
      </c>
      <c r="K3273" s="17" t="s">
        <v>7452</v>
      </c>
      <c r="L3273" s="1">
        <v>44687</v>
      </c>
      <c r="M3273">
        <v>177.56</v>
      </c>
      <c r="N3273" s="17" t="s">
        <v>437</v>
      </c>
      <c r="O3273">
        <v>38</v>
      </c>
      <c r="P3273" s="17" t="s">
        <v>438</v>
      </c>
      <c r="Q3273">
        <v>0</v>
      </c>
      <c r="R3273" s="17" t="s">
        <v>439</v>
      </c>
      <c r="S3273" s="17" t="s">
        <v>440</v>
      </c>
      <c r="T3273" s="17" t="s">
        <v>438</v>
      </c>
      <c r="U3273">
        <v>0</v>
      </c>
      <c r="V3273">
        <v>0</v>
      </c>
      <c r="W3273" s="17" t="s">
        <v>7453</v>
      </c>
      <c r="X3273" s="17" t="s">
        <v>442</v>
      </c>
      <c r="Y3273">
        <v>1</v>
      </c>
      <c r="Z3273" s="17" t="s">
        <v>443</v>
      </c>
      <c r="AA3273" s="17" t="s">
        <v>443</v>
      </c>
      <c r="AB3273" s="17" t="s">
        <v>444</v>
      </c>
      <c r="AC3273">
        <v>0</v>
      </c>
      <c r="AD3273">
        <v>0</v>
      </c>
      <c r="AE3273">
        <v>0</v>
      </c>
      <c r="AF3273">
        <v>2022</v>
      </c>
      <c r="AG3273" s="1">
        <v>44562</v>
      </c>
      <c r="AH3273" s="1">
        <v>44773</v>
      </c>
      <c r="AI3273" s="1">
        <v>44785</v>
      </c>
      <c r="AJ3273" s="17" t="s">
        <v>34</v>
      </c>
      <c r="AK3273" s="17" t="s">
        <v>35</v>
      </c>
      <c r="AL3273" s="17" t="s">
        <v>10388</v>
      </c>
      <c r="AM3273" s="17">
        <f>MONTH(EMPENHO[[#This Row],[data_empenho]])</f>
        <v>5</v>
      </c>
    </row>
    <row r="3274" spans="1:39" x14ac:dyDescent="0.25">
      <c r="A3274">
        <v>8</v>
      </c>
      <c r="B3274">
        <v>801</v>
      </c>
      <c r="C3274">
        <v>10</v>
      </c>
      <c r="D3274">
        <v>301</v>
      </c>
      <c r="E3274">
        <v>9</v>
      </c>
      <c r="F3274">
        <v>0</v>
      </c>
      <c r="G3274">
        <v>2109</v>
      </c>
      <c r="H3274" s="17" t="s">
        <v>689</v>
      </c>
      <c r="I3274">
        <v>40</v>
      </c>
      <c r="J3274">
        <v>0</v>
      </c>
      <c r="K3274" s="17" t="s">
        <v>7454</v>
      </c>
      <c r="L3274" s="1">
        <v>44687</v>
      </c>
      <c r="M3274">
        <v>28</v>
      </c>
      <c r="N3274" s="17" t="s">
        <v>437</v>
      </c>
      <c r="O3274">
        <v>1744</v>
      </c>
      <c r="P3274" s="17" t="s">
        <v>438</v>
      </c>
      <c r="Q3274">
        <v>0</v>
      </c>
      <c r="R3274" s="17" t="s">
        <v>439</v>
      </c>
      <c r="S3274" s="17" t="s">
        <v>440</v>
      </c>
      <c r="T3274" s="17" t="s">
        <v>438</v>
      </c>
      <c r="U3274">
        <v>95</v>
      </c>
      <c r="V3274">
        <v>2022</v>
      </c>
      <c r="W3274" s="17" t="s">
        <v>7455</v>
      </c>
      <c r="X3274" s="17" t="s">
        <v>465</v>
      </c>
      <c r="Y3274">
        <v>1</v>
      </c>
      <c r="Z3274" s="17" t="s">
        <v>443</v>
      </c>
      <c r="AA3274" s="17" t="s">
        <v>443</v>
      </c>
      <c r="AB3274" s="17" t="s">
        <v>444</v>
      </c>
      <c r="AC3274">
        <v>0</v>
      </c>
      <c r="AD3274">
        <v>0</v>
      </c>
      <c r="AE3274">
        <v>0</v>
      </c>
      <c r="AF3274">
        <v>2022</v>
      </c>
      <c r="AG3274" s="1">
        <v>44562</v>
      </c>
      <c r="AH3274" s="1">
        <v>44773</v>
      </c>
      <c r="AI3274" s="1">
        <v>44785</v>
      </c>
      <c r="AJ3274" s="17" t="s">
        <v>34</v>
      </c>
      <c r="AK3274" s="17" t="s">
        <v>35</v>
      </c>
      <c r="AL3274" s="17" t="s">
        <v>10388</v>
      </c>
      <c r="AM3274" s="17">
        <f>MONTH(EMPENHO[[#This Row],[data_empenho]])</f>
        <v>5</v>
      </c>
    </row>
    <row r="3275" spans="1:39" x14ac:dyDescent="0.25">
      <c r="A3275">
        <v>4</v>
      </c>
      <c r="B3275">
        <v>401</v>
      </c>
      <c r="C3275">
        <v>4</v>
      </c>
      <c r="D3275">
        <v>129</v>
      </c>
      <c r="E3275">
        <v>1</v>
      </c>
      <c r="F3275">
        <v>0</v>
      </c>
      <c r="G3275">
        <v>2077</v>
      </c>
      <c r="H3275" s="17" t="s">
        <v>689</v>
      </c>
      <c r="I3275">
        <v>1</v>
      </c>
      <c r="J3275">
        <v>0</v>
      </c>
      <c r="K3275" s="17" t="s">
        <v>7456</v>
      </c>
      <c r="L3275" s="1">
        <v>44687</v>
      </c>
      <c r="M3275">
        <v>30</v>
      </c>
      <c r="N3275" s="17" t="s">
        <v>437</v>
      </c>
      <c r="O3275">
        <v>1744</v>
      </c>
      <c r="P3275" s="17" t="s">
        <v>438</v>
      </c>
      <c r="Q3275">
        <v>0</v>
      </c>
      <c r="R3275" s="17" t="s">
        <v>439</v>
      </c>
      <c r="S3275" s="17" t="s">
        <v>440</v>
      </c>
      <c r="T3275" s="17" t="s">
        <v>438</v>
      </c>
      <c r="U3275">
        <v>95</v>
      </c>
      <c r="V3275">
        <v>2022</v>
      </c>
      <c r="W3275" s="17" t="s">
        <v>7457</v>
      </c>
      <c r="X3275" s="17" t="s">
        <v>465</v>
      </c>
      <c r="Y3275">
        <v>1</v>
      </c>
      <c r="Z3275" s="17" t="s">
        <v>443</v>
      </c>
      <c r="AA3275" s="17" t="s">
        <v>443</v>
      </c>
      <c r="AB3275" s="17" t="s">
        <v>444</v>
      </c>
      <c r="AC3275">
        <v>0</v>
      </c>
      <c r="AD3275">
        <v>0</v>
      </c>
      <c r="AE3275">
        <v>0</v>
      </c>
      <c r="AF3275">
        <v>2022</v>
      </c>
      <c r="AG3275" s="1">
        <v>44562</v>
      </c>
      <c r="AH3275" s="1">
        <v>44773</v>
      </c>
      <c r="AI3275" s="1">
        <v>44785</v>
      </c>
      <c r="AJ3275" s="17" t="s">
        <v>34</v>
      </c>
      <c r="AK3275" s="17" t="s">
        <v>35</v>
      </c>
      <c r="AL3275" s="17" t="s">
        <v>10388</v>
      </c>
      <c r="AM3275" s="17">
        <f>MONTH(EMPENHO[[#This Row],[data_empenho]])</f>
        <v>5</v>
      </c>
    </row>
    <row r="3276" spans="1:39" x14ac:dyDescent="0.25">
      <c r="A3276">
        <v>6</v>
      </c>
      <c r="B3276">
        <v>603</v>
      </c>
      <c r="C3276">
        <v>26</v>
      </c>
      <c r="D3276">
        <v>782</v>
      </c>
      <c r="E3276">
        <v>17</v>
      </c>
      <c r="F3276">
        <v>0</v>
      </c>
      <c r="G3276">
        <v>2073</v>
      </c>
      <c r="H3276" s="17" t="s">
        <v>478</v>
      </c>
      <c r="I3276">
        <v>1</v>
      </c>
      <c r="J3276">
        <v>0</v>
      </c>
      <c r="K3276" s="17" t="s">
        <v>7458</v>
      </c>
      <c r="L3276" s="1">
        <v>44687</v>
      </c>
      <c r="M3276">
        <v>3742.2</v>
      </c>
      <c r="N3276" s="17" t="s">
        <v>437</v>
      </c>
      <c r="O3276">
        <v>3831</v>
      </c>
      <c r="P3276" s="17" t="s">
        <v>438</v>
      </c>
      <c r="Q3276">
        <v>0</v>
      </c>
      <c r="R3276" s="17" t="s">
        <v>439</v>
      </c>
      <c r="S3276" s="17" t="s">
        <v>440</v>
      </c>
      <c r="T3276" s="17" t="s">
        <v>438</v>
      </c>
      <c r="U3276">
        <v>92</v>
      </c>
      <c r="V3276">
        <v>2022</v>
      </c>
      <c r="W3276" s="17" t="s">
        <v>7459</v>
      </c>
      <c r="X3276" s="17" t="s">
        <v>465</v>
      </c>
      <c r="Y3276">
        <v>1</v>
      </c>
      <c r="Z3276" s="17" t="s">
        <v>443</v>
      </c>
      <c r="AA3276" s="17" t="s">
        <v>443</v>
      </c>
      <c r="AB3276" s="17" t="s">
        <v>444</v>
      </c>
      <c r="AC3276">
        <v>0</v>
      </c>
      <c r="AD3276">
        <v>0</v>
      </c>
      <c r="AE3276">
        <v>0</v>
      </c>
      <c r="AF3276">
        <v>2022</v>
      </c>
      <c r="AG3276" s="1">
        <v>44562</v>
      </c>
      <c r="AH3276" s="1">
        <v>44773</v>
      </c>
      <c r="AI3276" s="1">
        <v>44785</v>
      </c>
      <c r="AJ3276" s="17" t="s">
        <v>34</v>
      </c>
      <c r="AK3276" s="17" t="s">
        <v>35</v>
      </c>
      <c r="AL3276" s="17" t="s">
        <v>10388</v>
      </c>
      <c r="AM3276" s="17">
        <f>MONTH(EMPENHO[[#This Row],[data_empenho]])</f>
        <v>5</v>
      </c>
    </row>
    <row r="3277" spans="1:39" x14ac:dyDescent="0.25">
      <c r="A3277">
        <v>8</v>
      </c>
      <c r="B3277">
        <v>801</v>
      </c>
      <c r="C3277">
        <v>10</v>
      </c>
      <c r="D3277">
        <v>301</v>
      </c>
      <c r="E3277">
        <v>6</v>
      </c>
      <c r="F3277">
        <v>0</v>
      </c>
      <c r="G3277">
        <v>2105</v>
      </c>
      <c r="H3277" s="17" t="s">
        <v>828</v>
      </c>
      <c r="I3277">
        <v>40</v>
      </c>
      <c r="J3277">
        <v>0</v>
      </c>
      <c r="K3277" s="17" t="s">
        <v>7460</v>
      </c>
      <c r="L3277" s="1">
        <v>44687</v>
      </c>
      <c r="M3277">
        <v>3762</v>
      </c>
      <c r="N3277" s="17" t="s">
        <v>437</v>
      </c>
      <c r="O3277">
        <v>3786</v>
      </c>
      <c r="P3277" s="17" t="s">
        <v>438</v>
      </c>
      <c r="Q3277">
        <v>0</v>
      </c>
      <c r="R3277" s="17" t="s">
        <v>480</v>
      </c>
      <c r="S3277" s="17" t="s">
        <v>653</v>
      </c>
      <c r="T3277" s="17" t="s">
        <v>438</v>
      </c>
      <c r="U3277">
        <v>48</v>
      </c>
      <c r="V3277">
        <v>2021</v>
      </c>
      <c r="W3277" s="17" t="s">
        <v>7461</v>
      </c>
      <c r="X3277" s="17" t="s">
        <v>482</v>
      </c>
      <c r="Y3277">
        <v>7</v>
      </c>
      <c r="Z3277" s="17" t="s">
        <v>443</v>
      </c>
      <c r="AA3277" s="17" t="s">
        <v>443</v>
      </c>
      <c r="AB3277" s="17" t="s">
        <v>444</v>
      </c>
      <c r="AC3277">
        <v>0</v>
      </c>
      <c r="AD3277">
        <v>0</v>
      </c>
      <c r="AE3277">
        <v>0</v>
      </c>
      <c r="AF3277">
        <v>2022</v>
      </c>
      <c r="AG3277" s="1">
        <v>44562</v>
      </c>
      <c r="AH3277" s="1">
        <v>44773</v>
      </c>
      <c r="AI3277" s="1">
        <v>44785</v>
      </c>
      <c r="AJ3277" s="17" t="s">
        <v>34</v>
      </c>
      <c r="AK3277" s="17" t="s">
        <v>35</v>
      </c>
      <c r="AL3277" s="17" t="s">
        <v>10388</v>
      </c>
      <c r="AM3277" s="17">
        <f>MONTH(EMPENHO[[#This Row],[data_empenho]])</f>
        <v>5</v>
      </c>
    </row>
    <row r="3278" spans="1:39" x14ac:dyDescent="0.25">
      <c r="A3278">
        <v>8</v>
      </c>
      <c r="B3278">
        <v>801</v>
      </c>
      <c r="C3278">
        <v>10</v>
      </c>
      <c r="D3278">
        <v>301</v>
      </c>
      <c r="E3278">
        <v>6</v>
      </c>
      <c r="F3278">
        <v>0</v>
      </c>
      <c r="G3278">
        <v>2105</v>
      </c>
      <c r="H3278" s="17" t="s">
        <v>828</v>
      </c>
      <c r="I3278">
        <v>40</v>
      </c>
      <c r="J3278">
        <v>0</v>
      </c>
      <c r="K3278" s="17" t="s">
        <v>7462</v>
      </c>
      <c r="L3278" s="1">
        <v>44687</v>
      </c>
      <c r="M3278">
        <v>7720</v>
      </c>
      <c r="N3278" s="17" t="s">
        <v>437</v>
      </c>
      <c r="O3278">
        <v>7210</v>
      </c>
      <c r="P3278" s="17" t="s">
        <v>438</v>
      </c>
      <c r="Q3278">
        <v>0</v>
      </c>
      <c r="R3278" s="17" t="s">
        <v>480</v>
      </c>
      <c r="S3278" s="17" t="s">
        <v>653</v>
      </c>
      <c r="T3278" s="17" t="s">
        <v>438</v>
      </c>
      <c r="U3278">
        <v>48</v>
      </c>
      <c r="V3278">
        <v>2021</v>
      </c>
      <c r="W3278" s="17" t="s">
        <v>7463</v>
      </c>
      <c r="X3278" s="17" t="s">
        <v>482</v>
      </c>
      <c r="Y3278">
        <v>1</v>
      </c>
      <c r="Z3278" s="17" t="s">
        <v>443</v>
      </c>
      <c r="AA3278" s="17" t="s">
        <v>443</v>
      </c>
      <c r="AB3278" s="17" t="s">
        <v>444</v>
      </c>
      <c r="AC3278">
        <v>0</v>
      </c>
      <c r="AD3278">
        <v>0</v>
      </c>
      <c r="AE3278">
        <v>0</v>
      </c>
      <c r="AF3278">
        <v>2022</v>
      </c>
      <c r="AG3278" s="1">
        <v>44562</v>
      </c>
      <c r="AH3278" s="1">
        <v>44773</v>
      </c>
      <c r="AI3278" s="1">
        <v>44785</v>
      </c>
      <c r="AJ3278" s="17" t="s">
        <v>34</v>
      </c>
      <c r="AK3278" s="17" t="s">
        <v>35</v>
      </c>
      <c r="AL3278" s="17" t="s">
        <v>10388</v>
      </c>
      <c r="AM3278" s="17">
        <f>MONTH(EMPENHO[[#This Row],[data_empenho]])</f>
        <v>5</v>
      </c>
    </row>
    <row r="3279" spans="1:39" x14ac:dyDescent="0.25">
      <c r="A3279">
        <v>5</v>
      </c>
      <c r="B3279">
        <v>502</v>
      </c>
      <c r="C3279">
        <v>12</v>
      </c>
      <c r="D3279">
        <v>365</v>
      </c>
      <c r="E3279">
        <v>2</v>
      </c>
      <c r="F3279">
        <v>0</v>
      </c>
      <c r="G3279">
        <v>2030</v>
      </c>
      <c r="H3279" s="17" t="s">
        <v>4628</v>
      </c>
      <c r="I3279">
        <v>1</v>
      </c>
      <c r="J3279">
        <v>0</v>
      </c>
      <c r="K3279" s="17" t="s">
        <v>7464</v>
      </c>
      <c r="L3279" s="1">
        <v>44687</v>
      </c>
      <c r="M3279">
        <v>8907.26</v>
      </c>
      <c r="N3279" s="17" t="s">
        <v>437</v>
      </c>
      <c r="O3279">
        <v>678</v>
      </c>
      <c r="P3279" s="17" t="s">
        <v>438</v>
      </c>
      <c r="Q3279">
        <v>0</v>
      </c>
      <c r="R3279" s="17" t="s">
        <v>1083</v>
      </c>
      <c r="S3279" s="17" t="s">
        <v>653</v>
      </c>
      <c r="T3279" s="17" t="s">
        <v>438</v>
      </c>
      <c r="U3279">
        <v>2</v>
      </c>
      <c r="V3279">
        <v>2022</v>
      </c>
      <c r="W3279" s="17" t="s">
        <v>7465</v>
      </c>
      <c r="X3279" s="17" t="s">
        <v>1085</v>
      </c>
      <c r="Y3279">
        <v>7</v>
      </c>
      <c r="Z3279" s="17" t="s">
        <v>443</v>
      </c>
      <c r="AA3279" s="17" t="s">
        <v>443</v>
      </c>
      <c r="AB3279" s="17" t="s">
        <v>444</v>
      </c>
      <c r="AC3279">
        <v>0</v>
      </c>
      <c r="AD3279">
        <v>0</v>
      </c>
      <c r="AE3279">
        <v>0</v>
      </c>
      <c r="AF3279">
        <v>2022</v>
      </c>
      <c r="AG3279" s="1">
        <v>44562</v>
      </c>
      <c r="AH3279" s="1">
        <v>44773</v>
      </c>
      <c r="AI3279" s="1">
        <v>44785</v>
      </c>
      <c r="AJ3279" s="17" t="s">
        <v>34</v>
      </c>
      <c r="AK3279" s="17" t="s">
        <v>35</v>
      </c>
      <c r="AL3279" s="17" t="s">
        <v>10388</v>
      </c>
      <c r="AM3279" s="17">
        <f>MONTH(EMPENHO[[#This Row],[data_empenho]])</f>
        <v>5</v>
      </c>
    </row>
    <row r="3280" spans="1:39" x14ac:dyDescent="0.25">
      <c r="A3280">
        <v>5</v>
      </c>
      <c r="B3280">
        <v>501</v>
      </c>
      <c r="C3280">
        <v>4</v>
      </c>
      <c r="D3280">
        <v>122</v>
      </c>
      <c r="E3280">
        <v>1</v>
      </c>
      <c r="F3280">
        <v>0</v>
      </c>
      <c r="G3280">
        <v>2022</v>
      </c>
      <c r="H3280" s="17" t="s">
        <v>445</v>
      </c>
      <c r="I3280">
        <v>1</v>
      </c>
      <c r="J3280">
        <v>0</v>
      </c>
      <c r="K3280" s="17" t="s">
        <v>7466</v>
      </c>
      <c r="L3280" s="1">
        <v>44687</v>
      </c>
      <c r="M3280">
        <v>47.5</v>
      </c>
      <c r="N3280" s="17" t="s">
        <v>437</v>
      </c>
      <c r="O3280">
        <v>5512</v>
      </c>
      <c r="P3280" s="17" t="s">
        <v>438</v>
      </c>
      <c r="Q3280">
        <v>0</v>
      </c>
      <c r="R3280" s="17" t="s">
        <v>439</v>
      </c>
      <c r="S3280" s="17" t="s">
        <v>440</v>
      </c>
      <c r="T3280" s="17" t="s">
        <v>438</v>
      </c>
      <c r="U3280">
        <v>0</v>
      </c>
      <c r="V3280">
        <v>0</v>
      </c>
      <c r="W3280" s="17" t="s">
        <v>7467</v>
      </c>
      <c r="X3280" s="17" t="s">
        <v>442</v>
      </c>
      <c r="Y3280">
        <v>0</v>
      </c>
      <c r="Z3280" s="17" t="s">
        <v>450</v>
      </c>
      <c r="AA3280" s="17" t="s">
        <v>443</v>
      </c>
      <c r="AB3280" s="17" t="s">
        <v>444</v>
      </c>
      <c r="AC3280">
        <v>0</v>
      </c>
      <c r="AD3280">
        <v>0</v>
      </c>
      <c r="AE3280">
        <v>0</v>
      </c>
      <c r="AF3280">
        <v>2022</v>
      </c>
      <c r="AG3280" s="1">
        <v>44562</v>
      </c>
      <c r="AH3280" s="1">
        <v>44773</v>
      </c>
      <c r="AI3280" s="1">
        <v>44785</v>
      </c>
      <c r="AJ3280" s="17" t="s">
        <v>34</v>
      </c>
      <c r="AK3280" s="17" t="s">
        <v>35</v>
      </c>
      <c r="AL3280" s="17" t="s">
        <v>10388</v>
      </c>
      <c r="AM3280" s="17">
        <f>MONTH(EMPENHO[[#This Row],[data_empenho]])</f>
        <v>5</v>
      </c>
    </row>
    <row r="3281" spans="1:39" x14ac:dyDescent="0.25">
      <c r="A3281">
        <v>5</v>
      </c>
      <c r="B3281">
        <v>505</v>
      </c>
      <c r="C3281">
        <v>23</v>
      </c>
      <c r="D3281">
        <v>695</v>
      </c>
      <c r="E3281">
        <v>4</v>
      </c>
      <c r="F3281">
        <v>0</v>
      </c>
      <c r="G3281">
        <v>2112</v>
      </c>
      <c r="H3281" s="17" t="s">
        <v>445</v>
      </c>
      <c r="I3281">
        <v>1</v>
      </c>
      <c r="J3281">
        <v>0</v>
      </c>
      <c r="K3281" s="17" t="s">
        <v>7468</v>
      </c>
      <c r="L3281" s="1">
        <v>44687</v>
      </c>
      <c r="M3281">
        <v>47.5</v>
      </c>
      <c r="N3281" s="17" t="s">
        <v>437</v>
      </c>
      <c r="O3281">
        <v>5957</v>
      </c>
      <c r="P3281" s="17" t="s">
        <v>438</v>
      </c>
      <c r="Q3281">
        <v>0</v>
      </c>
      <c r="R3281" s="17" t="s">
        <v>439</v>
      </c>
      <c r="S3281" s="17" t="s">
        <v>440</v>
      </c>
      <c r="T3281" s="17" t="s">
        <v>438</v>
      </c>
      <c r="U3281">
        <v>0</v>
      </c>
      <c r="V3281">
        <v>0</v>
      </c>
      <c r="W3281" s="17" t="s">
        <v>7469</v>
      </c>
      <c r="X3281" s="17" t="s">
        <v>442</v>
      </c>
      <c r="Y3281">
        <v>0</v>
      </c>
      <c r="Z3281" s="17" t="s">
        <v>450</v>
      </c>
      <c r="AA3281" s="17" t="s">
        <v>443</v>
      </c>
      <c r="AB3281" s="17" t="s">
        <v>444</v>
      </c>
      <c r="AC3281">
        <v>0</v>
      </c>
      <c r="AD3281">
        <v>0</v>
      </c>
      <c r="AE3281">
        <v>0</v>
      </c>
      <c r="AF3281">
        <v>2022</v>
      </c>
      <c r="AG3281" s="1">
        <v>44562</v>
      </c>
      <c r="AH3281" s="1">
        <v>44773</v>
      </c>
      <c r="AI3281" s="1">
        <v>44785</v>
      </c>
      <c r="AJ3281" s="17" t="s">
        <v>34</v>
      </c>
      <c r="AK3281" s="17" t="s">
        <v>35</v>
      </c>
      <c r="AL3281" s="17" t="s">
        <v>10388</v>
      </c>
      <c r="AM3281" s="17">
        <f>MONTH(EMPENHO[[#This Row],[data_empenho]])</f>
        <v>5</v>
      </c>
    </row>
    <row r="3282" spans="1:39" x14ac:dyDescent="0.25">
      <c r="A3282">
        <v>5</v>
      </c>
      <c r="B3282">
        <v>505</v>
      </c>
      <c r="C3282">
        <v>23</v>
      </c>
      <c r="D3282">
        <v>695</v>
      </c>
      <c r="E3282">
        <v>4</v>
      </c>
      <c r="F3282">
        <v>0</v>
      </c>
      <c r="G3282">
        <v>2112</v>
      </c>
      <c r="H3282" s="17" t="s">
        <v>445</v>
      </c>
      <c r="I3282">
        <v>1</v>
      </c>
      <c r="J3282">
        <v>0</v>
      </c>
      <c r="K3282" s="17" t="s">
        <v>7470</v>
      </c>
      <c r="L3282" s="1">
        <v>44687</v>
      </c>
      <c r="M3282">
        <v>55</v>
      </c>
      <c r="N3282" s="17" t="s">
        <v>437</v>
      </c>
      <c r="O3282">
        <v>6304</v>
      </c>
      <c r="P3282" s="17" t="s">
        <v>438</v>
      </c>
      <c r="Q3282">
        <v>0</v>
      </c>
      <c r="R3282" s="17" t="s">
        <v>439</v>
      </c>
      <c r="S3282" s="17" t="s">
        <v>440</v>
      </c>
      <c r="T3282" s="17" t="s">
        <v>438</v>
      </c>
      <c r="U3282">
        <v>0</v>
      </c>
      <c r="V3282">
        <v>0</v>
      </c>
      <c r="W3282" s="17" t="s">
        <v>7471</v>
      </c>
      <c r="X3282" s="17" t="s">
        <v>442</v>
      </c>
      <c r="Y3282">
        <v>0</v>
      </c>
      <c r="Z3282" s="17" t="s">
        <v>450</v>
      </c>
      <c r="AA3282" s="17" t="s">
        <v>443</v>
      </c>
      <c r="AB3282" s="17" t="s">
        <v>444</v>
      </c>
      <c r="AC3282">
        <v>0</v>
      </c>
      <c r="AD3282">
        <v>0</v>
      </c>
      <c r="AE3282">
        <v>0</v>
      </c>
      <c r="AF3282">
        <v>2022</v>
      </c>
      <c r="AG3282" s="1">
        <v>44562</v>
      </c>
      <c r="AH3282" s="1">
        <v>44773</v>
      </c>
      <c r="AI3282" s="1">
        <v>44785</v>
      </c>
      <c r="AJ3282" s="17" t="s">
        <v>34</v>
      </c>
      <c r="AK3282" s="17" t="s">
        <v>35</v>
      </c>
      <c r="AL3282" s="17" t="s">
        <v>10388</v>
      </c>
      <c r="AM3282" s="17">
        <f>MONTH(EMPENHO[[#This Row],[data_empenho]])</f>
        <v>5</v>
      </c>
    </row>
    <row r="3283" spans="1:39" x14ac:dyDescent="0.25">
      <c r="A3283">
        <v>5</v>
      </c>
      <c r="B3283">
        <v>505</v>
      </c>
      <c r="C3283">
        <v>23</v>
      </c>
      <c r="D3283">
        <v>695</v>
      </c>
      <c r="E3283">
        <v>4</v>
      </c>
      <c r="F3283">
        <v>0</v>
      </c>
      <c r="G3283">
        <v>2112</v>
      </c>
      <c r="H3283" s="17" t="s">
        <v>445</v>
      </c>
      <c r="I3283">
        <v>1</v>
      </c>
      <c r="J3283">
        <v>0</v>
      </c>
      <c r="K3283" s="17" t="s">
        <v>7472</v>
      </c>
      <c r="L3283" s="1">
        <v>44687</v>
      </c>
      <c r="M3283">
        <v>47.5</v>
      </c>
      <c r="N3283" s="17" t="s">
        <v>437</v>
      </c>
      <c r="O3283">
        <v>5191</v>
      </c>
      <c r="P3283" s="17" t="s">
        <v>438</v>
      </c>
      <c r="Q3283">
        <v>0</v>
      </c>
      <c r="R3283" s="17" t="s">
        <v>439</v>
      </c>
      <c r="S3283" s="17" t="s">
        <v>440</v>
      </c>
      <c r="T3283" s="17" t="s">
        <v>438</v>
      </c>
      <c r="U3283">
        <v>0</v>
      </c>
      <c r="V3283">
        <v>0</v>
      </c>
      <c r="W3283" s="17" t="s">
        <v>7473</v>
      </c>
      <c r="X3283" s="17" t="s">
        <v>442</v>
      </c>
      <c r="Y3283">
        <v>0</v>
      </c>
      <c r="Z3283" s="17" t="s">
        <v>450</v>
      </c>
      <c r="AA3283" s="17" t="s">
        <v>443</v>
      </c>
      <c r="AB3283" s="17" t="s">
        <v>444</v>
      </c>
      <c r="AC3283">
        <v>0</v>
      </c>
      <c r="AD3283">
        <v>0</v>
      </c>
      <c r="AE3283">
        <v>0</v>
      </c>
      <c r="AF3283">
        <v>2022</v>
      </c>
      <c r="AG3283" s="1">
        <v>44562</v>
      </c>
      <c r="AH3283" s="1">
        <v>44773</v>
      </c>
      <c r="AI3283" s="1">
        <v>44785</v>
      </c>
      <c r="AJ3283" s="17" t="s">
        <v>34</v>
      </c>
      <c r="AK3283" s="17" t="s">
        <v>35</v>
      </c>
      <c r="AL3283" s="17" t="s">
        <v>10388</v>
      </c>
      <c r="AM3283" s="17">
        <f>MONTH(EMPENHO[[#This Row],[data_empenho]])</f>
        <v>5</v>
      </c>
    </row>
    <row r="3284" spans="1:39" x14ac:dyDescent="0.25">
      <c r="A3284">
        <v>6</v>
      </c>
      <c r="B3284">
        <v>603</v>
      </c>
      <c r="C3284">
        <v>26</v>
      </c>
      <c r="D3284">
        <v>782</v>
      </c>
      <c r="E3284">
        <v>17</v>
      </c>
      <c r="F3284">
        <v>0</v>
      </c>
      <c r="G3284">
        <v>2073</v>
      </c>
      <c r="H3284" s="17" t="s">
        <v>828</v>
      </c>
      <c r="I3284">
        <v>1</v>
      </c>
      <c r="J3284">
        <v>0</v>
      </c>
      <c r="K3284" s="17" t="s">
        <v>7474</v>
      </c>
      <c r="L3284" s="1">
        <v>44687</v>
      </c>
      <c r="M3284">
        <v>63</v>
      </c>
      <c r="N3284" s="17" t="s">
        <v>437</v>
      </c>
      <c r="O3284">
        <v>7417</v>
      </c>
      <c r="P3284" s="17" t="s">
        <v>438</v>
      </c>
      <c r="Q3284">
        <v>0</v>
      </c>
      <c r="R3284" s="17" t="s">
        <v>439</v>
      </c>
      <c r="S3284" s="17" t="s">
        <v>440</v>
      </c>
      <c r="T3284" s="17" t="s">
        <v>438</v>
      </c>
      <c r="U3284">
        <v>93</v>
      </c>
      <c r="V3284">
        <v>2022</v>
      </c>
      <c r="W3284" s="17" t="s">
        <v>7475</v>
      </c>
      <c r="X3284" s="17" t="s">
        <v>465</v>
      </c>
      <c r="Y3284">
        <v>1</v>
      </c>
      <c r="Z3284" s="17" t="s">
        <v>443</v>
      </c>
      <c r="AA3284" s="17" t="s">
        <v>443</v>
      </c>
      <c r="AB3284" s="17" t="s">
        <v>444</v>
      </c>
      <c r="AC3284">
        <v>0</v>
      </c>
      <c r="AD3284">
        <v>0</v>
      </c>
      <c r="AE3284">
        <v>0</v>
      </c>
      <c r="AF3284">
        <v>2022</v>
      </c>
      <c r="AG3284" s="1">
        <v>44562</v>
      </c>
      <c r="AH3284" s="1">
        <v>44773</v>
      </c>
      <c r="AI3284" s="1">
        <v>44785</v>
      </c>
      <c r="AJ3284" s="17" t="s">
        <v>34</v>
      </c>
      <c r="AK3284" s="17" t="s">
        <v>35</v>
      </c>
      <c r="AL3284" s="17" t="s">
        <v>10388</v>
      </c>
      <c r="AM3284" s="17">
        <f>MONTH(EMPENHO[[#This Row],[data_empenho]])</f>
        <v>5</v>
      </c>
    </row>
    <row r="3285" spans="1:39" x14ac:dyDescent="0.25">
      <c r="A3285">
        <v>8</v>
      </c>
      <c r="B3285">
        <v>801</v>
      </c>
      <c r="C3285">
        <v>10</v>
      </c>
      <c r="D3285">
        <v>302</v>
      </c>
      <c r="E3285">
        <v>8</v>
      </c>
      <c r="F3285">
        <v>0</v>
      </c>
      <c r="G3285">
        <v>2096</v>
      </c>
      <c r="H3285" s="17" t="s">
        <v>2091</v>
      </c>
      <c r="I3285">
        <v>40</v>
      </c>
      <c r="J3285">
        <v>0</v>
      </c>
      <c r="K3285" s="17" t="s">
        <v>7476</v>
      </c>
      <c r="L3285" s="1">
        <v>44687</v>
      </c>
      <c r="M3285">
        <v>355</v>
      </c>
      <c r="N3285" s="17" t="s">
        <v>437</v>
      </c>
      <c r="O3285">
        <v>1856</v>
      </c>
      <c r="P3285" s="17" t="s">
        <v>438</v>
      </c>
      <c r="Q3285">
        <v>0</v>
      </c>
      <c r="R3285" s="17" t="s">
        <v>439</v>
      </c>
      <c r="S3285" s="17" t="s">
        <v>440</v>
      </c>
      <c r="T3285" s="17" t="s">
        <v>438</v>
      </c>
      <c r="U3285">
        <v>96</v>
      </c>
      <c r="V3285">
        <v>2022</v>
      </c>
      <c r="W3285" s="17" t="s">
        <v>7477</v>
      </c>
      <c r="X3285" s="17" t="s">
        <v>465</v>
      </c>
      <c r="Y3285">
        <v>1</v>
      </c>
      <c r="Z3285" s="17" t="s">
        <v>443</v>
      </c>
      <c r="AA3285" s="17" t="s">
        <v>443</v>
      </c>
      <c r="AB3285" s="17" t="s">
        <v>444</v>
      </c>
      <c r="AC3285">
        <v>0</v>
      </c>
      <c r="AD3285">
        <v>0</v>
      </c>
      <c r="AE3285">
        <v>0</v>
      </c>
      <c r="AF3285">
        <v>2022</v>
      </c>
      <c r="AG3285" s="1">
        <v>44562</v>
      </c>
      <c r="AH3285" s="1">
        <v>44773</v>
      </c>
      <c r="AI3285" s="1">
        <v>44785</v>
      </c>
      <c r="AJ3285" s="17" t="s">
        <v>34</v>
      </c>
      <c r="AK3285" s="17" t="s">
        <v>35</v>
      </c>
      <c r="AL3285" s="17" t="s">
        <v>10388</v>
      </c>
      <c r="AM3285" s="17">
        <f>MONTH(EMPENHO[[#This Row],[data_empenho]])</f>
        <v>5</v>
      </c>
    </row>
    <row r="3286" spans="1:39" x14ac:dyDescent="0.25">
      <c r="A3286">
        <v>8</v>
      </c>
      <c r="B3286">
        <v>801</v>
      </c>
      <c r="C3286">
        <v>10</v>
      </c>
      <c r="D3286">
        <v>301</v>
      </c>
      <c r="E3286">
        <v>6</v>
      </c>
      <c r="F3286">
        <v>0</v>
      </c>
      <c r="G3286">
        <v>2092</v>
      </c>
      <c r="H3286" s="17" t="s">
        <v>2091</v>
      </c>
      <c r="I3286">
        <v>40</v>
      </c>
      <c r="J3286">
        <v>0</v>
      </c>
      <c r="K3286" s="17" t="s">
        <v>7478</v>
      </c>
      <c r="L3286" s="1">
        <v>44687</v>
      </c>
      <c r="M3286">
        <v>497</v>
      </c>
      <c r="N3286" s="17" t="s">
        <v>437</v>
      </c>
      <c r="O3286">
        <v>1856</v>
      </c>
      <c r="P3286" s="17" t="s">
        <v>438</v>
      </c>
      <c r="Q3286">
        <v>0</v>
      </c>
      <c r="R3286" s="17" t="s">
        <v>439</v>
      </c>
      <c r="S3286" s="17" t="s">
        <v>440</v>
      </c>
      <c r="T3286" s="17" t="s">
        <v>438</v>
      </c>
      <c r="U3286">
        <v>96</v>
      </c>
      <c r="V3286">
        <v>2022</v>
      </c>
      <c r="W3286" s="17" t="s">
        <v>7479</v>
      </c>
      <c r="X3286" s="17" t="s">
        <v>465</v>
      </c>
      <c r="Y3286">
        <v>1</v>
      </c>
      <c r="Z3286" s="17" t="s">
        <v>443</v>
      </c>
      <c r="AA3286" s="17" t="s">
        <v>443</v>
      </c>
      <c r="AB3286" s="17" t="s">
        <v>444</v>
      </c>
      <c r="AC3286">
        <v>0</v>
      </c>
      <c r="AD3286">
        <v>0</v>
      </c>
      <c r="AE3286">
        <v>0</v>
      </c>
      <c r="AF3286">
        <v>2022</v>
      </c>
      <c r="AG3286" s="1">
        <v>44562</v>
      </c>
      <c r="AH3286" s="1">
        <v>44773</v>
      </c>
      <c r="AI3286" s="1">
        <v>44785</v>
      </c>
      <c r="AJ3286" s="17" t="s">
        <v>34</v>
      </c>
      <c r="AK3286" s="17" t="s">
        <v>35</v>
      </c>
      <c r="AL3286" s="17" t="s">
        <v>10388</v>
      </c>
      <c r="AM3286" s="17">
        <f>MONTH(EMPENHO[[#This Row],[data_empenho]])</f>
        <v>5</v>
      </c>
    </row>
    <row r="3287" spans="1:39" x14ac:dyDescent="0.25">
      <c r="A3287">
        <v>8</v>
      </c>
      <c r="B3287">
        <v>801</v>
      </c>
      <c r="C3287">
        <v>10</v>
      </c>
      <c r="D3287">
        <v>301</v>
      </c>
      <c r="E3287">
        <v>6</v>
      </c>
      <c r="F3287">
        <v>0</v>
      </c>
      <c r="G3287">
        <v>2090</v>
      </c>
      <c r="H3287" s="17" t="s">
        <v>3488</v>
      </c>
      <c r="I3287">
        <v>40</v>
      </c>
      <c r="J3287">
        <v>0</v>
      </c>
      <c r="K3287" s="17" t="s">
        <v>7480</v>
      </c>
      <c r="L3287" s="1">
        <v>44687</v>
      </c>
      <c r="M3287">
        <v>129.88</v>
      </c>
      <c r="N3287" s="17" t="s">
        <v>437</v>
      </c>
      <c r="O3287">
        <v>8353</v>
      </c>
      <c r="P3287" s="17" t="s">
        <v>438</v>
      </c>
      <c r="Q3287">
        <v>0</v>
      </c>
      <c r="R3287" s="17" t="s">
        <v>439</v>
      </c>
      <c r="S3287" s="17" t="s">
        <v>440</v>
      </c>
      <c r="T3287" s="17" t="s">
        <v>438</v>
      </c>
      <c r="U3287">
        <v>96</v>
      </c>
      <c r="V3287">
        <v>2022</v>
      </c>
      <c r="W3287" s="17" t="s">
        <v>7481</v>
      </c>
      <c r="X3287" s="17" t="s">
        <v>465</v>
      </c>
      <c r="Y3287">
        <v>1</v>
      </c>
      <c r="Z3287" s="17" t="s">
        <v>443</v>
      </c>
      <c r="AA3287" s="17" t="s">
        <v>443</v>
      </c>
      <c r="AB3287" s="17" t="s">
        <v>444</v>
      </c>
      <c r="AC3287">
        <v>0</v>
      </c>
      <c r="AD3287">
        <v>0</v>
      </c>
      <c r="AE3287">
        <v>0</v>
      </c>
      <c r="AF3287">
        <v>2022</v>
      </c>
      <c r="AG3287" s="1">
        <v>44562</v>
      </c>
      <c r="AH3287" s="1">
        <v>44773</v>
      </c>
      <c r="AI3287" s="1">
        <v>44785</v>
      </c>
      <c r="AJ3287" s="17" t="s">
        <v>34</v>
      </c>
      <c r="AK3287" s="17" t="s">
        <v>35</v>
      </c>
      <c r="AL3287" s="17" t="s">
        <v>10388</v>
      </c>
      <c r="AM3287" s="17">
        <f>MONTH(EMPENHO[[#This Row],[data_empenho]])</f>
        <v>5</v>
      </c>
    </row>
    <row r="3288" spans="1:39" x14ac:dyDescent="0.25">
      <c r="A3288">
        <v>8</v>
      </c>
      <c r="B3288">
        <v>801</v>
      </c>
      <c r="C3288">
        <v>10</v>
      </c>
      <c r="D3288">
        <v>301</v>
      </c>
      <c r="E3288">
        <v>6</v>
      </c>
      <c r="F3288">
        <v>0</v>
      </c>
      <c r="G3288">
        <v>2090</v>
      </c>
      <c r="H3288" s="17" t="s">
        <v>3488</v>
      </c>
      <c r="I3288">
        <v>40</v>
      </c>
      <c r="J3288">
        <v>0</v>
      </c>
      <c r="K3288" s="17" t="s">
        <v>7480</v>
      </c>
      <c r="L3288" s="1">
        <v>44713</v>
      </c>
      <c r="M3288">
        <v>-129.88</v>
      </c>
      <c r="N3288" s="17" t="s">
        <v>451</v>
      </c>
      <c r="O3288">
        <v>8353</v>
      </c>
      <c r="P3288" s="17" t="s">
        <v>438</v>
      </c>
      <c r="Q3288">
        <v>0</v>
      </c>
      <c r="R3288" s="17" t="s">
        <v>439</v>
      </c>
      <c r="S3288" s="17" t="s">
        <v>440</v>
      </c>
      <c r="T3288" s="17" t="s">
        <v>438</v>
      </c>
      <c r="U3288">
        <v>96</v>
      </c>
      <c r="V3288">
        <v>2022</v>
      </c>
      <c r="W3288" s="17" t="s">
        <v>8888</v>
      </c>
      <c r="X3288" s="17" t="s">
        <v>465</v>
      </c>
      <c r="Y3288">
        <v>1</v>
      </c>
      <c r="Z3288" s="17" t="s">
        <v>443</v>
      </c>
      <c r="AA3288" s="17" t="s">
        <v>443</v>
      </c>
      <c r="AB3288" s="17" t="s">
        <v>444</v>
      </c>
      <c r="AC3288">
        <v>0</v>
      </c>
      <c r="AD3288">
        <v>0</v>
      </c>
      <c r="AE3288">
        <v>0</v>
      </c>
      <c r="AF3288">
        <v>2022</v>
      </c>
      <c r="AG3288" s="1">
        <v>44562</v>
      </c>
      <c r="AH3288" s="1">
        <v>44773</v>
      </c>
      <c r="AI3288" s="1">
        <v>44785</v>
      </c>
      <c r="AJ3288" s="17" t="s">
        <v>34</v>
      </c>
      <c r="AK3288" s="17" t="s">
        <v>35</v>
      </c>
      <c r="AL3288" s="17" t="s">
        <v>10388</v>
      </c>
      <c r="AM3288" s="17">
        <f>MONTH(EMPENHO[[#This Row],[data_empenho]])</f>
        <v>6</v>
      </c>
    </row>
    <row r="3289" spans="1:39" x14ac:dyDescent="0.25">
      <c r="A3289">
        <v>8</v>
      </c>
      <c r="B3289">
        <v>801</v>
      </c>
      <c r="C3289">
        <v>10</v>
      </c>
      <c r="D3289">
        <v>303</v>
      </c>
      <c r="E3289">
        <v>8</v>
      </c>
      <c r="F3289">
        <v>0</v>
      </c>
      <c r="G3289">
        <v>2099</v>
      </c>
      <c r="H3289" s="17" t="s">
        <v>1060</v>
      </c>
      <c r="I3289">
        <v>40</v>
      </c>
      <c r="J3289">
        <v>0</v>
      </c>
      <c r="K3289" s="17" t="s">
        <v>7482</v>
      </c>
      <c r="L3289" s="1">
        <v>44690</v>
      </c>
      <c r="M3289">
        <v>650</v>
      </c>
      <c r="N3289" s="17" t="s">
        <v>437</v>
      </c>
      <c r="O3289">
        <v>8502</v>
      </c>
      <c r="P3289" s="17" t="s">
        <v>438</v>
      </c>
      <c r="Q3289">
        <v>0</v>
      </c>
      <c r="R3289" s="17" t="s">
        <v>439</v>
      </c>
      <c r="S3289" s="17" t="s">
        <v>440</v>
      </c>
      <c r="T3289" s="17" t="s">
        <v>438</v>
      </c>
      <c r="U3289">
        <v>0</v>
      </c>
      <c r="V3289">
        <v>0</v>
      </c>
      <c r="W3289" s="17" t="s">
        <v>7483</v>
      </c>
      <c r="X3289" s="17" t="s">
        <v>442</v>
      </c>
      <c r="Y3289">
        <v>0</v>
      </c>
      <c r="Z3289" s="17" t="s">
        <v>443</v>
      </c>
      <c r="AA3289" s="17" t="s">
        <v>443</v>
      </c>
      <c r="AB3289" s="17" t="s">
        <v>444</v>
      </c>
      <c r="AC3289">
        <v>0</v>
      </c>
      <c r="AD3289">
        <v>0</v>
      </c>
      <c r="AE3289">
        <v>0</v>
      </c>
      <c r="AF3289">
        <v>2022</v>
      </c>
      <c r="AG3289" s="1">
        <v>44562</v>
      </c>
      <c r="AH3289" s="1">
        <v>44773</v>
      </c>
      <c r="AI3289" s="1">
        <v>44785</v>
      </c>
      <c r="AJ3289" s="17" t="s">
        <v>34</v>
      </c>
      <c r="AK3289" s="17" t="s">
        <v>35</v>
      </c>
      <c r="AL3289" s="17" t="s">
        <v>10388</v>
      </c>
      <c r="AM3289" s="17">
        <f>MONTH(EMPENHO[[#This Row],[data_empenho]])</f>
        <v>5</v>
      </c>
    </row>
    <row r="3290" spans="1:39" x14ac:dyDescent="0.25">
      <c r="A3290">
        <v>6</v>
      </c>
      <c r="B3290">
        <v>603</v>
      </c>
      <c r="C3290">
        <v>26</v>
      </c>
      <c r="D3290">
        <v>782</v>
      </c>
      <c r="E3290">
        <v>17</v>
      </c>
      <c r="F3290">
        <v>0</v>
      </c>
      <c r="G3290">
        <v>2073</v>
      </c>
      <c r="H3290" s="17" t="s">
        <v>698</v>
      </c>
      <c r="I3290">
        <v>1</v>
      </c>
      <c r="J3290">
        <v>0</v>
      </c>
      <c r="K3290" s="17" t="s">
        <v>7484</v>
      </c>
      <c r="L3290" s="1">
        <v>44690</v>
      </c>
      <c r="M3290">
        <v>1590</v>
      </c>
      <c r="N3290" s="17" t="s">
        <v>437</v>
      </c>
      <c r="O3290">
        <v>5965</v>
      </c>
      <c r="P3290" s="17" t="s">
        <v>438</v>
      </c>
      <c r="Q3290">
        <v>0</v>
      </c>
      <c r="R3290" s="17" t="s">
        <v>480</v>
      </c>
      <c r="S3290" s="17" t="s">
        <v>653</v>
      </c>
      <c r="T3290" s="17" t="s">
        <v>438</v>
      </c>
      <c r="U3290">
        <v>39</v>
      </c>
      <c r="V3290">
        <v>2021</v>
      </c>
      <c r="W3290" s="17" t="s">
        <v>7485</v>
      </c>
      <c r="X3290" s="17" t="s">
        <v>482</v>
      </c>
      <c r="Y3290">
        <v>7</v>
      </c>
      <c r="Z3290" s="17" t="s">
        <v>443</v>
      </c>
      <c r="AA3290" s="17" t="s">
        <v>443</v>
      </c>
      <c r="AB3290" s="17" t="s">
        <v>444</v>
      </c>
      <c r="AC3290">
        <v>0</v>
      </c>
      <c r="AD3290">
        <v>0</v>
      </c>
      <c r="AE3290">
        <v>0</v>
      </c>
      <c r="AF3290">
        <v>2022</v>
      </c>
      <c r="AG3290" s="1">
        <v>44562</v>
      </c>
      <c r="AH3290" s="1">
        <v>44773</v>
      </c>
      <c r="AI3290" s="1">
        <v>44785</v>
      </c>
      <c r="AJ3290" s="17" t="s">
        <v>34</v>
      </c>
      <c r="AK3290" s="17" t="s">
        <v>35</v>
      </c>
      <c r="AL3290" s="17" t="s">
        <v>10388</v>
      </c>
      <c r="AM3290" s="17">
        <f>MONTH(EMPENHO[[#This Row],[data_empenho]])</f>
        <v>5</v>
      </c>
    </row>
    <row r="3291" spans="1:39" x14ac:dyDescent="0.25">
      <c r="A3291">
        <v>8</v>
      </c>
      <c r="B3291">
        <v>801</v>
      </c>
      <c r="C3291">
        <v>10</v>
      </c>
      <c r="D3291">
        <v>301</v>
      </c>
      <c r="E3291">
        <v>6</v>
      </c>
      <c r="F3291">
        <v>0</v>
      </c>
      <c r="G3291">
        <v>2105</v>
      </c>
      <c r="H3291" s="17" t="s">
        <v>445</v>
      </c>
      <c r="I3291">
        <v>40</v>
      </c>
      <c r="J3291">
        <v>0</v>
      </c>
      <c r="K3291" s="17" t="s">
        <v>7486</v>
      </c>
      <c r="L3291" s="1">
        <v>44690</v>
      </c>
      <c r="M3291">
        <v>74.89</v>
      </c>
      <c r="N3291" s="17" t="s">
        <v>437</v>
      </c>
      <c r="O3291">
        <v>4616</v>
      </c>
      <c r="P3291" s="17" t="s">
        <v>438</v>
      </c>
      <c r="Q3291">
        <v>0</v>
      </c>
      <c r="R3291" s="17" t="s">
        <v>439</v>
      </c>
      <c r="S3291" s="17" t="s">
        <v>440</v>
      </c>
      <c r="T3291" s="17" t="s">
        <v>438</v>
      </c>
      <c r="U3291">
        <v>0</v>
      </c>
      <c r="V3291">
        <v>0</v>
      </c>
      <c r="W3291" s="17" t="s">
        <v>7487</v>
      </c>
      <c r="X3291" s="17" t="s">
        <v>442</v>
      </c>
      <c r="Y3291">
        <v>1</v>
      </c>
      <c r="Z3291" s="17" t="s">
        <v>443</v>
      </c>
      <c r="AA3291" s="17" t="s">
        <v>443</v>
      </c>
      <c r="AB3291" s="17" t="s">
        <v>444</v>
      </c>
      <c r="AC3291">
        <v>0</v>
      </c>
      <c r="AD3291">
        <v>0</v>
      </c>
      <c r="AE3291">
        <v>0</v>
      </c>
      <c r="AF3291">
        <v>2022</v>
      </c>
      <c r="AG3291" s="1">
        <v>44562</v>
      </c>
      <c r="AH3291" s="1">
        <v>44773</v>
      </c>
      <c r="AI3291" s="1">
        <v>44785</v>
      </c>
      <c r="AJ3291" s="17" t="s">
        <v>34</v>
      </c>
      <c r="AK3291" s="17" t="s">
        <v>35</v>
      </c>
      <c r="AL3291" s="17" t="s">
        <v>10388</v>
      </c>
      <c r="AM3291" s="17">
        <f>MONTH(EMPENHO[[#This Row],[data_empenho]])</f>
        <v>5</v>
      </c>
    </row>
    <row r="3292" spans="1:39" x14ac:dyDescent="0.25">
      <c r="A3292">
        <v>11</v>
      </c>
      <c r="B3292">
        <v>1101</v>
      </c>
      <c r="C3292">
        <v>28</v>
      </c>
      <c r="D3292">
        <v>846</v>
      </c>
      <c r="E3292">
        <v>0</v>
      </c>
      <c r="F3292">
        <v>0</v>
      </c>
      <c r="G3292">
        <v>8</v>
      </c>
      <c r="H3292" s="17" t="s">
        <v>7488</v>
      </c>
      <c r="I3292">
        <v>1</v>
      </c>
      <c r="J3292">
        <v>0</v>
      </c>
      <c r="K3292" s="17" t="s">
        <v>7489</v>
      </c>
      <c r="L3292" s="1">
        <v>44690</v>
      </c>
      <c r="M3292">
        <v>25427.56</v>
      </c>
      <c r="N3292" s="17" t="s">
        <v>437</v>
      </c>
      <c r="O3292">
        <v>5212</v>
      </c>
      <c r="P3292" s="17" t="s">
        <v>438</v>
      </c>
      <c r="Q3292">
        <v>0</v>
      </c>
      <c r="R3292" s="17" t="s">
        <v>439</v>
      </c>
      <c r="S3292" s="17" t="s">
        <v>440</v>
      </c>
      <c r="T3292" s="17" t="s">
        <v>438</v>
      </c>
      <c r="U3292">
        <v>0</v>
      </c>
      <c r="V3292">
        <v>0</v>
      </c>
      <c r="W3292" s="17" t="s">
        <v>7490</v>
      </c>
      <c r="X3292" s="17" t="s">
        <v>442</v>
      </c>
      <c r="Y3292">
        <v>0</v>
      </c>
      <c r="Z3292" s="17" t="s">
        <v>443</v>
      </c>
      <c r="AA3292" s="17" t="s">
        <v>443</v>
      </c>
      <c r="AB3292" s="17" t="s">
        <v>444</v>
      </c>
      <c r="AC3292">
        <v>0</v>
      </c>
      <c r="AD3292">
        <v>0</v>
      </c>
      <c r="AE3292">
        <v>0</v>
      </c>
      <c r="AF3292">
        <v>2022</v>
      </c>
      <c r="AG3292" s="1">
        <v>44562</v>
      </c>
      <c r="AH3292" s="1">
        <v>44773</v>
      </c>
      <c r="AI3292" s="1">
        <v>44785</v>
      </c>
      <c r="AJ3292" s="17" t="s">
        <v>34</v>
      </c>
      <c r="AK3292" s="17" t="s">
        <v>35</v>
      </c>
      <c r="AL3292" s="17" t="s">
        <v>10388</v>
      </c>
      <c r="AM3292" s="17">
        <f>MONTH(EMPENHO[[#This Row],[data_empenho]])</f>
        <v>5</v>
      </c>
    </row>
    <row r="3293" spans="1:39" x14ac:dyDescent="0.25">
      <c r="A3293">
        <v>11</v>
      </c>
      <c r="B3293">
        <v>1101</v>
      </c>
      <c r="C3293">
        <v>28</v>
      </c>
      <c r="D3293">
        <v>846</v>
      </c>
      <c r="E3293">
        <v>0</v>
      </c>
      <c r="F3293">
        <v>0</v>
      </c>
      <c r="G3293">
        <v>8</v>
      </c>
      <c r="H3293" s="17" t="s">
        <v>7488</v>
      </c>
      <c r="I3293">
        <v>1</v>
      </c>
      <c r="J3293">
        <v>0</v>
      </c>
      <c r="K3293" s="17" t="s">
        <v>7491</v>
      </c>
      <c r="L3293" s="1">
        <v>44690</v>
      </c>
      <c r="M3293">
        <v>7730.18</v>
      </c>
      <c r="N3293" s="17" t="s">
        <v>437</v>
      </c>
      <c r="O3293">
        <v>155</v>
      </c>
      <c r="P3293" s="17" t="s">
        <v>438</v>
      </c>
      <c r="Q3293">
        <v>0</v>
      </c>
      <c r="R3293" s="17" t="s">
        <v>439</v>
      </c>
      <c r="S3293" s="17" t="s">
        <v>440</v>
      </c>
      <c r="T3293" s="17" t="s">
        <v>438</v>
      </c>
      <c r="U3293">
        <v>0</v>
      </c>
      <c r="V3293">
        <v>0</v>
      </c>
      <c r="W3293" s="17" t="s">
        <v>7492</v>
      </c>
      <c r="X3293" s="17" t="s">
        <v>442</v>
      </c>
      <c r="Y3293">
        <v>0</v>
      </c>
      <c r="Z3293" s="17" t="s">
        <v>443</v>
      </c>
      <c r="AA3293" s="17" t="s">
        <v>443</v>
      </c>
      <c r="AB3293" s="17" t="s">
        <v>444</v>
      </c>
      <c r="AC3293">
        <v>0</v>
      </c>
      <c r="AD3293">
        <v>0</v>
      </c>
      <c r="AE3293">
        <v>0</v>
      </c>
      <c r="AF3293">
        <v>2022</v>
      </c>
      <c r="AG3293" s="1">
        <v>44562</v>
      </c>
      <c r="AH3293" s="1">
        <v>44773</v>
      </c>
      <c r="AI3293" s="1">
        <v>44785</v>
      </c>
      <c r="AJ3293" s="17" t="s">
        <v>34</v>
      </c>
      <c r="AK3293" s="17" t="s">
        <v>35</v>
      </c>
      <c r="AL3293" s="17" t="s">
        <v>10388</v>
      </c>
      <c r="AM3293" s="17">
        <f>MONTH(EMPENHO[[#This Row],[data_empenho]])</f>
        <v>5</v>
      </c>
    </row>
    <row r="3294" spans="1:39" x14ac:dyDescent="0.25">
      <c r="A3294">
        <v>11</v>
      </c>
      <c r="B3294">
        <v>1101</v>
      </c>
      <c r="C3294">
        <v>28</v>
      </c>
      <c r="D3294">
        <v>846</v>
      </c>
      <c r="E3294">
        <v>0</v>
      </c>
      <c r="F3294">
        <v>0</v>
      </c>
      <c r="G3294">
        <v>8</v>
      </c>
      <c r="H3294" s="17" t="s">
        <v>7488</v>
      </c>
      <c r="I3294">
        <v>1</v>
      </c>
      <c r="J3294">
        <v>0</v>
      </c>
      <c r="K3294" s="17" t="s">
        <v>7493</v>
      </c>
      <c r="L3294" s="1">
        <v>44690</v>
      </c>
      <c r="M3294">
        <v>1658.36</v>
      </c>
      <c r="N3294" s="17" t="s">
        <v>437</v>
      </c>
      <c r="O3294">
        <v>249</v>
      </c>
      <c r="P3294" s="17" t="s">
        <v>438</v>
      </c>
      <c r="Q3294">
        <v>0</v>
      </c>
      <c r="R3294" s="17" t="s">
        <v>439</v>
      </c>
      <c r="S3294" s="17" t="s">
        <v>440</v>
      </c>
      <c r="T3294" s="17" t="s">
        <v>438</v>
      </c>
      <c r="U3294">
        <v>0</v>
      </c>
      <c r="V3294">
        <v>0</v>
      </c>
      <c r="W3294" s="17" t="s">
        <v>7494</v>
      </c>
      <c r="X3294" s="17" t="s">
        <v>442</v>
      </c>
      <c r="Y3294">
        <v>0</v>
      </c>
      <c r="Z3294" s="17" t="s">
        <v>443</v>
      </c>
      <c r="AA3294" s="17" t="s">
        <v>443</v>
      </c>
      <c r="AB3294" s="17" t="s">
        <v>444</v>
      </c>
      <c r="AC3294">
        <v>0</v>
      </c>
      <c r="AD3294">
        <v>0</v>
      </c>
      <c r="AE3294">
        <v>0</v>
      </c>
      <c r="AF3294">
        <v>2022</v>
      </c>
      <c r="AG3294" s="1">
        <v>44562</v>
      </c>
      <c r="AH3294" s="1">
        <v>44773</v>
      </c>
      <c r="AI3294" s="1">
        <v>44785</v>
      </c>
      <c r="AJ3294" s="17" t="s">
        <v>34</v>
      </c>
      <c r="AK3294" s="17" t="s">
        <v>35</v>
      </c>
      <c r="AL3294" s="17" t="s">
        <v>10388</v>
      </c>
      <c r="AM3294" s="17">
        <f>MONTH(EMPENHO[[#This Row],[data_empenho]])</f>
        <v>5</v>
      </c>
    </row>
    <row r="3295" spans="1:39" x14ac:dyDescent="0.25">
      <c r="A3295">
        <v>11</v>
      </c>
      <c r="B3295">
        <v>1101</v>
      </c>
      <c r="C3295">
        <v>28</v>
      </c>
      <c r="D3295">
        <v>846</v>
      </c>
      <c r="E3295">
        <v>0</v>
      </c>
      <c r="F3295">
        <v>0</v>
      </c>
      <c r="G3295">
        <v>8</v>
      </c>
      <c r="H3295" s="17" t="s">
        <v>7488</v>
      </c>
      <c r="I3295">
        <v>1</v>
      </c>
      <c r="J3295">
        <v>0</v>
      </c>
      <c r="K3295" s="17" t="s">
        <v>7495</v>
      </c>
      <c r="L3295" s="1">
        <v>44690</v>
      </c>
      <c r="M3295">
        <v>24184.39</v>
      </c>
      <c r="N3295" s="17" t="s">
        <v>437</v>
      </c>
      <c r="O3295">
        <v>1689</v>
      </c>
      <c r="P3295" s="17" t="s">
        <v>438</v>
      </c>
      <c r="Q3295">
        <v>0</v>
      </c>
      <c r="R3295" s="17" t="s">
        <v>439</v>
      </c>
      <c r="S3295" s="17" t="s">
        <v>440</v>
      </c>
      <c r="T3295" s="17" t="s">
        <v>438</v>
      </c>
      <c r="U3295">
        <v>0</v>
      </c>
      <c r="V3295">
        <v>0</v>
      </c>
      <c r="W3295" s="17" t="s">
        <v>7496</v>
      </c>
      <c r="X3295" s="17" t="s">
        <v>442</v>
      </c>
      <c r="Y3295">
        <v>0</v>
      </c>
      <c r="Z3295" s="17" t="s">
        <v>443</v>
      </c>
      <c r="AA3295" s="17" t="s">
        <v>443</v>
      </c>
      <c r="AB3295" s="17" t="s">
        <v>444</v>
      </c>
      <c r="AC3295">
        <v>0</v>
      </c>
      <c r="AD3295">
        <v>0</v>
      </c>
      <c r="AE3295">
        <v>0</v>
      </c>
      <c r="AF3295">
        <v>2022</v>
      </c>
      <c r="AG3295" s="1">
        <v>44562</v>
      </c>
      <c r="AH3295" s="1">
        <v>44773</v>
      </c>
      <c r="AI3295" s="1">
        <v>44785</v>
      </c>
      <c r="AJ3295" s="17" t="s">
        <v>34</v>
      </c>
      <c r="AK3295" s="17" t="s">
        <v>35</v>
      </c>
      <c r="AL3295" s="17" t="s">
        <v>10388</v>
      </c>
      <c r="AM3295" s="17">
        <f>MONTH(EMPENHO[[#This Row],[data_empenho]])</f>
        <v>5</v>
      </c>
    </row>
    <row r="3296" spans="1:39" x14ac:dyDescent="0.25">
      <c r="A3296">
        <v>11</v>
      </c>
      <c r="B3296">
        <v>1101</v>
      </c>
      <c r="C3296">
        <v>28</v>
      </c>
      <c r="D3296">
        <v>846</v>
      </c>
      <c r="E3296">
        <v>0</v>
      </c>
      <c r="F3296">
        <v>0</v>
      </c>
      <c r="G3296">
        <v>8</v>
      </c>
      <c r="H3296" s="17" t="s">
        <v>7488</v>
      </c>
      <c r="I3296">
        <v>1</v>
      </c>
      <c r="J3296">
        <v>0</v>
      </c>
      <c r="K3296" s="17" t="s">
        <v>7497</v>
      </c>
      <c r="L3296" s="1">
        <v>44690</v>
      </c>
      <c r="M3296">
        <v>7490.39</v>
      </c>
      <c r="N3296" s="17" t="s">
        <v>437</v>
      </c>
      <c r="O3296">
        <v>155</v>
      </c>
      <c r="P3296" s="17" t="s">
        <v>438</v>
      </c>
      <c r="Q3296">
        <v>0</v>
      </c>
      <c r="R3296" s="17" t="s">
        <v>439</v>
      </c>
      <c r="S3296" s="17" t="s">
        <v>440</v>
      </c>
      <c r="T3296" s="17" t="s">
        <v>438</v>
      </c>
      <c r="U3296">
        <v>0</v>
      </c>
      <c r="V3296">
        <v>0</v>
      </c>
      <c r="W3296" s="17" t="s">
        <v>7498</v>
      </c>
      <c r="X3296" s="17" t="s">
        <v>442</v>
      </c>
      <c r="Y3296">
        <v>1</v>
      </c>
      <c r="Z3296" s="17" t="s">
        <v>443</v>
      </c>
      <c r="AA3296" s="17" t="s">
        <v>443</v>
      </c>
      <c r="AB3296" s="17" t="s">
        <v>444</v>
      </c>
      <c r="AC3296">
        <v>0</v>
      </c>
      <c r="AD3296">
        <v>0</v>
      </c>
      <c r="AE3296">
        <v>0</v>
      </c>
      <c r="AF3296">
        <v>2022</v>
      </c>
      <c r="AG3296" s="1">
        <v>44562</v>
      </c>
      <c r="AH3296" s="1">
        <v>44773</v>
      </c>
      <c r="AI3296" s="1">
        <v>44785</v>
      </c>
      <c r="AJ3296" s="17" t="s">
        <v>34</v>
      </c>
      <c r="AK3296" s="17" t="s">
        <v>35</v>
      </c>
      <c r="AL3296" s="17" t="s">
        <v>10388</v>
      </c>
      <c r="AM3296" s="17">
        <f>MONTH(EMPENHO[[#This Row],[data_empenho]])</f>
        <v>5</v>
      </c>
    </row>
    <row r="3297" spans="1:39" x14ac:dyDescent="0.25">
      <c r="A3297">
        <v>11</v>
      </c>
      <c r="B3297">
        <v>1101</v>
      </c>
      <c r="C3297">
        <v>28</v>
      </c>
      <c r="D3297">
        <v>846</v>
      </c>
      <c r="E3297">
        <v>0</v>
      </c>
      <c r="F3297">
        <v>0</v>
      </c>
      <c r="G3297">
        <v>8</v>
      </c>
      <c r="H3297" s="17" t="s">
        <v>7488</v>
      </c>
      <c r="I3297">
        <v>1</v>
      </c>
      <c r="J3297">
        <v>0</v>
      </c>
      <c r="K3297" s="17" t="s">
        <v>7499</v>
      </c>
      <c r="L3297" s="1">
        <v>44690</v>
      </c>
      <c r="M3297">
        <v>1902.98</v>
      </c>
      <c r="N3297" s="17" t="s">
        <v>437</v>
      </c>
      <c r="O3297">
        <v>249</v>
      </c>
      <c r="P3297" s="17" t="s">
        <v>438</v>
      </c>
      <c r="Q3297">
        <v>0</v>
      </c>
      <c r="R3297" s="17" t="s">
        <v>439</v>
      </c>
      <c r="S3297" s="17" t="s">
        <v>440</v>
      </c>
      <c r="T3297" s="17" t="s">
        <v>438</v>
      </c>
      <c r="U3297">
        <v>0</v>
      </c>
      <c r="V3297">
        <v>0</v>
      </c>
      <c r="W3297" s="17" t="s">
        <v>7500</v>
      </c>
      <c r="X3297" s="17" t="s">
        <v>442</v>
      </c>
      <c r="Y3297">
        <v>0</v>
      </c>
      <c r="Z3297" s="17" t="s">
        <v>443</v>
      </c>
      <c r="AA3297" s="17" t="s">
        <v>443</v>
      </c>
      <c r="AB3297" s="17" t="s">
        <v>444</v>
      </c>
      <c r="AC3297">
        <v>0</v>
      </c>
      <c r="AD3297">
        <v>0</v>
      </c>
      <c r="AE3297">
        <v>0</v>
      </c>
      <c r="AF3297">
        <v>2022</v>
      </c>
      <c r="AG3297" s="1">
        <v>44562</v>
      </c>
      <c r="AH3297" s="1">
        <v>44773</v>
      </c>
      <c r="AI3297" s="1">
        <v>44785</v>
      </c>
      <c r="AJ3297" s="17" t="s">
        <v>34</v>
      </c>
      <c r="AK3297" s="17" t="s">
        <v>35</v>
      </c>
      <c r="AL3297" s="17" t="s">
        <v>10388</v>
      </c>
      <c r="AM3297" s="17">
        <f>MONTH(EMPENHO[[#This Row],[data_empenho]])</f>
        <v>5</v>
      </c>
    </row>
    <row r="3298" spans="1:39" x14ac:dyDescent="0.25">
      <c r="A3298">
        <v>11</v>
      </c>
      <c r="B3298">
        <v>1101</v>
      </c>
      <c r="C3298">
        <v>28</v>
      </c>
      <c r="D3298">
        <v>846</v>
      </c>
      <c r="E3298">
        <v>0</v>
      </c>
      <c r="F3298">
        <v>0</v>
      </c>
      <c r="G3298">
        <v>8</v>
      </c>
      <c r="H3298" s="17" t="s">
        <v>7488</v>
      </c>
      <c r="I3298">
        <v>1</v>
      </c>
      <c r="J3298">
        <v>0</v>
      </c>
      <c r="K3298" s="17" t="s">
        <v>7501</v>
      </c>
      <c r="L3298" s="1">
        <v>44690</v>
      </c>
      <c r="M3298">
        <v>24130.01</v>
      </c>
      <c r="N3298" s="17" t="s">
        <v>437</v>
      </c>
      <c r="O3298">
        <v>5215</v>
      </c>
      <c r="P3298" s="17" t="s">
        <v>438</v>
      </c>
      <c r="Q3298">
        <v>0</v>
      </c>
      <c r="R3298" s="17" t="s">
        <v>439</v>
      </c>
      <c r="S3298" s="17" t="s">
        <v>440</v>
      </c>
      <c r="T3298" s="17" t="s">
        <v>438</v>
      </c>
      <c r="U3298">
        <v>0</v>
      </c>
      <c r="V3298">
        <v>0</v>
      </c>
      <c r="W3298" s="17" t="s">
        <v>7502</v>
      </c>
      <c r="X3298" s="17" t="s">
        <v>442</v>
      </c>
      <c r="Y3298">
        <v>0</v>
      </c>
      <c r="Z3298" s="17" t="s">
        <v>443</v>
      </c>
      <c r="AA3298" s="17" t="s">
        <v>443</v>
      </c>
      <c r="AB3298" s="17" t="s">
        <v>444</v>
      </c>
      <c r="AC3298">
        <v>0</v>
      </c>
      <c r="AD3298">
        <v>0</v>
      </c>
      <c r="AE3298">
        <v>0</v>
      </c>
      <c r="AF3298">
        <v>2022</v>
      </c>
      <c r="AG3298" s="1">
        <v>44562</v>
      </c>
      <c r="AH3298" s="1">
        <v>44773</v>
      </c>
      <c r="AI3298" s="1">
        <v>44785</v>
      </c>
      <c r="AJ3298" s="17" t="s">
        <v>34</v>
      </c>
      <c r="AK3298" s="17" t="s">
        <v>35</v>
      </c>
      <c r="AL3298" s="17" t="s">
        <v>10388</v>
      </c>
      <c r="AM3298" s="17">
        <f>MONTH(EMPENHO[[#This Row],[data_empenho]])</f>
        <v>5</v>
      </c>
    </row>
    <row r="3299" spans="1:39" x14ac:dyDescent="0.25">
      <c r="A3299">
        <v>11</v>
      </c>
      <c r="B3299">
        <v>1101</v>
      </c>
      <c r="C3299">
        <v>28</v>
      </c>
      <c r="D3299">
        <v>846</v>
      </c>
      <c r="E3299">
        <v>0</v>
      </c>
      <c r="F3299">
        <v>0</v>
      </c>
      <c r="G3299">
        <v>8</v>
      </c>
      <c r="H3299" s="17" t="s">
        <v>7488</v>
      </c>
      <c r="I3299">
        <v>1</v>
      </c>
      <c r="J3299">
        <v>0</v>
      </c>
      <c r="K3299" s="17" t="s">
        <v>7503</v>
      </c>
      <c r="L3299" s="1">
        <v>44690</v>
      </c>
      <c r="M3299">
        <v>5986.48</v>
      </c>
      <c r="N3299" s="17" t="s">
        <v>437</v>
      </c>
      <c r="O3299">
        <v>155</v>
      </c>
      <c r="P3299" s="17" t="s">
        <v>438</v>
      </c>
      <c r="Q3299">
        <v>0</v>
      </c>
      <c r="R3299" s="17" t="s">
        <v>439</v>
      </c>
      <c r="S3299" s="17" t="s">
        <v>440</v>
      </c>
      <c r="T3299" s="17" t="s">
        <v>438</v>
      </c>
      <c r="U3299">
        <v>0</v>
      </c>
      <c r="V3299">
        <v>0</v>
      </c>
      <c r="W3299" s="17" t="s">
        <v>7504</v>
      </c>
      <c r="X3299" s="17" t="s">
        <v>442</v>
      </c>
      <c r="Y3299">
        <v>1</v>
      </c>
      <c r="Z3299" s="17" t="s">
        <v>443</v>
      </c>
      <c r="AA3299" s="17" t="s">
        <v>443</v>
      </c>
      <c r="AB3299" s="17" t="s">
        <v>444</v>
      </c>
      <c r="AC3299">
        <v>0</v>
      </c>
      <c r="AD3299">
        <v>0</v>
      </c>
      <c r="AE3299">
        <v>0</v>
      </c>
      <c r="AF3299">
        <v>2022</v>
      </c>
      <c r="AG3299" s="1">
        <v>44562</v>
      </c>
      <c r="AH3299" s="1">
        <v>44773</v>
      </c>
      <c r="AI3299" s="1">
        <v>44785</v>
      </c>
      <c r="AJ3299" s="17" t="s">
        <v>34</v>
      </c>
      <c r="AK3299" s="17" t="s">
        <v>35</v>
      </c>
      <c r="AL3299" s="17" t="s">
        <v>10388</v>
      </c>
      <c r="AM3299" s="17">
        <f>MONTH(EMPENHO[[#This Row],[data_empenho]])</f>
        <v>5</v>
      </c>
    </row>
    <row r="3300" spans="1:39" x14ac:dyDescent="0.25">
      <c r="A3300">
        <v>11</v>
      </c>
      <c r="B3300">
        <v>1101</v>
      </c>
      <c r="C3300">
        <v>28</v>
      </c>
      <c r="D3300">
        <v>846</v>
      </c>
      <c r="E3300">
        <v>0</v>
      </c>
      <c r="F3300">
        <v>0</v>
      </c>
      <c r="G3300">
        <v>8</v>
      </c>
      <c r="H3300" s="17" t="s">
        <v>7488</v>
      </c>
      <c r="I3300">
        <v>1</v>
      </c>
      <c r="J3300">
        <v>0</v>
      </c>
      <c r="K3300" s="17" t="s">
        <v>7505</v>
      </c>
      <c r="L3300" s="1">
        <v>44690</v>
      </c>
      <c r="M3300">
        <v>1593.01</v>
      </c>
      <c r="N3300" s="17" t="s">
        <v>437</v>
      </c>
      <c r="O3300">
        <v>249</v>
      </c>
      <c r="P3300" s="17" t="s">
        <v>438</v>
      </c>
      <c r="Q3300">
        <v>0</v>
      </c>
      <c r="R3300" s="17" t="s">
        <v>439</v>
      </c>
      <c r="S3300" s="17" t="s">
        <v>440</v>
      </c>
      <c r="T3300" s="17" t="s">
        <v>438</v>
      </c>
      <c r="U3300">
        <v>0</v>
      </c>
      <c r="V3300">
        <v>0</v>
      </c>
      <c r="W3300" s="17" t="s">
        <v>7506</v>
      </c>
      <c r="X3300" s="17" t="s">
        <v>442</v>
      </c>
      <c r="Y3300">
        <v>0</v>
      </c>
      <c r="Z3300" s="17" t="s">
        <v>443</v>
      </c>
      <c r="AA3300" s="17" t="s">
        <v>443</v>
      </c>
      <c r="AB3300" s="17" t="s">
        <v>444</v>
      </c>
      <c r="AC3300">
        <v>0</v>
      </c>
      <c r="AD3300">
        <v>0</v>
      </c>
      <c r="AE3300">
        <v>0</v>
      </c>
      <c r="AF3300">
        <v>2022</v>
      </c>
      <c r="AG3300" s="1">
        <v>44562</v>
      </c>
      <c r="AH3300" s="1">
        <v>44773</v>
      </c>
      <c r="AI3300" s="1">
        <v>44785</v>
      </c>
      <c r="AJ3300" s="17" t="s">
        <v>34</v>
      </c>
      <c r="AK3300" s="17" t="s">
        <v>35</v>
      </c>
      <c r="AL3300" s="17" t="s">
        <v>10388</v>
      </c>
      <c r="AM3300" s="17">
        <f>MONTH(EMPENHO[[#This Row],[data_empenho]])</f>
        <v>5</v>
      </c>
    </row>
    <row r="3301" spans="1:39" x14ac:dyDescent="0.25">
      <c r="A3301">
        <v>11</v>
      </c>
      <c r="B3301">
        <v>1101</v>
      </c>
      <c r="C3301">
        <v>28</v>
      </c>
      <c r="D3301">
        <v>846</v>
      </c>
      <c r="E3301">
        <v>0</v>
      </c>
      <c r="F3301">
        <v>0</v>
      </c>
      <c r="G3301">
        <v>8</v>
      </c>
      <c r="H3301" s="17" t="s">
        <v>7488</v>
      </c>
      <c r="I3301">
        <v>1</v>
      </c>
      <c r="J3301">
        <v>0</v>
      </c>
      <c r="K3301" s="17" t="s">
        <v>7507</v>
      </c>
      <c r="L3301" s="1">
        <v>44690</v>
      </c>
      <c r="M3301">
        <v>25461.599999999999</v>
      </c>
      <c r="N3301" s="17" t="s">
        <v>437</v>
      </c>
      <c r="O3301">
        <v>3977</v>
      </c>
      <c r="P3301" s="17" t="s">
        <v>438</v>
      </c>
      <c r="Q3301">
        <v>0</v>
      </c>
      <c r="R3301" s="17" t="s">
        <v>439</v>
      </c>
      <c r="S3301" s="17" t="s">
        <v>440</v>
      </c>
      <c r="T3301" s="17" t="s">
        <v>438</v>
      </c>
      <c r="U3301">
        <v>0</v>
      </c>
      <c r="V3301">
        <v>0</v>
      </c>
      <c r="W3301" s="17" t="s">
        <v>7508</v>
      </c>
      <c r="X3301" s="17" t="s">
        <v>442</v>
      </c>
      <c r="Y3301">
        <v>0</v>
      </c>
      <c r="Z3301" s="17" t="s">
        <v>443</v>
      </c>
      <c r="AA3301" s="17" t="s">
        <v>443</v>
      </c>
      <c r="AB3301" s="17" t="s">
        <v>444</v>
      </c>
      <c r="AC3301">
        <v>0</v>
      </c>
      <c r="AD3301">
        <v>0</v>
      </c>
      <c r="AE3301">
        <v>0</v>
      </c>
      <c r="AF3301">
        <v>2022</v>
      </c>
      <c r="AG3301" s="1">
        <v>44562</v>
      </c>
      <c r="AH3301" s="1">
        <v>44773</v>
      </c>
      <c r="AI3301" s="1">
        <v>44785</v>
      </c>
      <c r="AJ3301" s="17" t="s">
        <v>34</v>
      </c>
      <c r="AK3301" s="17" t="s">
        <v>35</v>
      </c>
      <c r="AL3301" s="17" t="s">
        <v>10388</v>
      </c>
      <c r="AM3301" s="17">
        <f>MONTH(EMPENHO[[#This Row],[data_empenho]])</f>
        <v>5</v>
      </c>
    </row>
    <row r="3302" spans="1:39" x14ac:dyDescent="0.25">
      <c r="A3302">
        <v>11</v>
      </c>
      <c r="B3302">
        <v>1101</v>
      </c>
      <c r="C3302">
        <v>28</v>
      </c>
      <c r="D3302">
        <v>846</v>
      </c>
      <c r="E3302">
        <v>0</v>
      </c>
      <c r="F3302">
        <v>0</v>
      </c>
      <c r="G3302">
        <v>8</v>
      </c>
      <c r="H3302" s="17" t="s">
        <v>7488</v>
      </c>
      <c r="I3302">
        <v>1</v>
      </c>
      <c r="J3302">
        <v>0</v>
      </c>
      <c r="K3302" s="17" t="s">
        <v>7509</v>
      </c>
      <c r="L3302" s="1">
        <v>44690</v>
      </c>
      <c r="M3302">
        <v>7446.95</v>
      </c>
      <c r="N3302" s="17" t="s">
        <v>437</v>
      </c>
      <c r="O3302">
        <v>155</v>
      </c>
      <c r="P3302" s="17" t="s">
        <v>438</v>
      </c>
      <c r="Q3302">
        <v>0</v>
      </c>
      <c r="R3302" s="17" t="s">
        <v>439</v>
      </c>
      <c r="S3302" s="17" t="s">
        <v>440</v>
      </c>
      <c r="T3302" s="17" t="s">
        <v>438</v>
      </c>
      <c r="U3302">
        <v>0</v>
      </c>
      <c r="V3302">
        <v>0</v>
      </c>
      <c r="W3302" s="17" t="s">
        <v>7510</v>
      </c>
      <c r="X3302" s="17" t="s">
        <v>442</v>
      </c>
      <c r="Y3302">
        <v>0</v>
      </c>
      <c r="Z3302" s="17" t="s">
        <v>443</v>
      </c>
      <c r="AA3302" s="17" t="s">
        <v>443</v>
      </c>
      <c r="AB3302" s="17" t="s">
        <v>444</v>
      </c>
      <c r="AC3302">
        <v>0</v>
      </c>
      <c r="AD3302">
        <v>0</v>
      </c>
      <c r="AE3302">
        <v>0</v>
      </c>
      <c r="AF3302">
        <v>2022</v>
      </c>
      <c r="AG3302" s="1">
        <v>44562</v>
      </c>
      <c r="AH3302" s="1">
        <v>44773</v>
      </c>
      <c r="AI3302" s="1">
        <v>44785</v>
      </c>
      <c r="AJ3302" s="17" t="s">
        <v>34</v>
      </c>
      <c r="AK3302" s="17" t="s">
        <v>35</v>
      </c>
      <c r="AL3302" s="17" t="s">
        <v>10388</v>
      </c>
      <c r="AM3302" s="17">
        <f>MONTH(EMPENHO[[#This Row],[data_empenho]])</f>
        <v>5</v>
      </c>
    </row>
    <row r="3303" spans="1:39" x14ac:dyDescent="0.25">
      <c r="A3303">
        <v>11</v>
      </c>
      <c r="B3303">
        <v>1101</v>
      </c>
      <c r="C3303">
        <v>28</v>
      </c>
      <c r="D3303">
        <v>846</v>
      </c>
      <c r="E3303">
        <v>0</v>
      </c>
      <c r="F3303">
        <v>0</v>
      </c>
      <c r="G3303">
        <v>8</v>
      </c>
      <c r="H3303" s="17" t="s">
        <v>7488</v>
      </c>
      <c r="I3303">
        <v>1</v>
      </c>
      <c r="J3303">
        <v>0</v>
      </c>
      <c r="K3303" s="17" t="s">
        <v>7511</v>
      </c>
      <c r="L3303" s="1">
        <v>44690</v>
      </c>
      <c r="M3303">
        <v>1996.91</v>
      </c>
      <c r="N3303" s="17" t="s">
        <v>437</v>
      </c>
      <c r="O3303">
        <v>249</v>
      </c>
      <c r="P3303" s="17" t="s">
        <v>438</v>
      </c>
      <c r="Q3303">
        <v>0</v>
      </c>
      <c r="R3303" s="17" t="s">
        <v>439</v>
      </c>
      <c r="S3303" s="17" t="s">
        <v>440</v>
      </c>
      <c r="T3303" s="17" t="s">
        <v>438</v>
      </c>
      <c r="U3303">
        <v>0</v>
      </c>
      <c r="V3303">
        <v>0</v>
      </c>
      <c r="W3303" s="17" t="s">
        <v>7512</v>
      </c>
      <c r="X3303" s="17" t="s">
        <v>442</v>
      </c>
      <c r="Y3303">
        <v>0</v>
      </c>
      <c r="Z3303" s="17" t="s">
        <v>443</v>
      </c>
      <c r="AA3303" s="17" t="s">
        <v>443</v>
      </c>
      <c r="AB3303" s="17" t="s">
        <v>444</v>
      </c>
      <c r="AC3303">
        <v>0</v>
      </c>
      <c r="AD3303">
        <v>0</v>
      </c>
      <c r="AE3303">
        <v>0</v>
      </c>
      <c r="AF3303">
        <v>2022</v>
      </c>
      <c r="AG3303" s="1">
        <v>44562</v>
      </c>
      <c r="AH3303" s="1">
        <v>44773</v>
      </c>
      <c r="AI3303" s="1">
        <v>44785</v>
      </c>
      <c r="AJ3303" s="17" t="s">
        <v>34</v>
      </c>
      <c r="AK3303" s="17" t="s">
        <v>35</v>
      </c>
      <c r="AL3303" s="17" t="s">
        <v>10388</v>
      </c>
      <c r="AM3303" s="17">
        <f>MONTH(EMPENHO[[#This Row],[data_empenho]])</f>
        <v>5</v>
      </c>
    </row>
    <row r="3304" spans="1:39" x14ac:dyDescent="0.25">
      <c r="A3304">
        <v>5</v>
      </c>
      <c r="B3304">
        <v>502</v>
      </c>
      <c r="C3304">
        <v>12</v>
      </c>
      <c r="D3304">
        <v>782</v>
      </c>
      <c r="E3304">
        <v>2</v>
      </c>
      <c r="F3304">
        <v>0</v>
      </c>
      <c r="G3304">
        <v>2035</v>
      </c>
      <c r="H3304" s="17" t="s">
        <v>478</v>
      </c>
      <c r="I3304">
        <v>1017</v>
      </c>
      <c r="J3304">
        <v>0</v>
      </c>
      <c r="K3304" s="17" t="s">
        <v>7513</v>
      </c>
      <c r="L3304" s="1">
        <v>44690</v>
      </c>
      <c r="M3304">
        <v>4593.2299999999996</v>
      </c>
      <c r="N3304" s="17" t="s">
        <v>437</v>
      </c>
      <c r="O3304">
        <v>8264</v>
      </c>
      <c r="P3304" s="17" t="s">
        <v>438</v>
      </c>
      <c r="Q3304">
        <v>0</v>
      </c>
      <c r="R3304" s="17" t="s">
        <v>480</v>
      </c>
      <c r="S3304" s="17" t="s">
        <v>653</v>
      </c>
      <c r="T3304" s="17" t="s">
        <v>438</v>
      </c>
      <c r="U3304">
        <v>2</v>
      </c>
      <c r="V3304">
        <v>2022</v>
      </c>
      <c r="W3304" s="17" t="s">
        <v>7514</v>
      </c>
      <c r="X3304" s="17" t="s">
        <v>482</v>
      </c>
      <c r="Y3304">
        <v>7</v>
      </c>
      <c r="Z3304" s="17" t="s">
        <v>443</v>
      </c>
      <c r="AA3304" s="17" t="s">
        <v>443</v>
      </c>
      <c r="AB3304" s="17" t="s">
        <v>444</v>
      </c>
      <c r="AC3304">
        <v>0</v>
      </c>
      <c r="AD3304">
        <v>0</v>
      </c>
      <c r="AE3304">
        <v>0</v>
      </c>
      <c r="AF3304">
        <v>2022</v>
      </c>
      <c r="AG3304" s="1">
        <v>44562</v>
      </c>
      <c r="AH3304" s="1">
        <v>44773</v>
      </c>
      <c r="AI3304" s="1">
        <v>44785</v>
      </c>
      <c r="AJ3304" s="17" t="s">
        <v>34</v>
      </c>
      <c r="AK3304" s="17" t="s">
        <v>35</v>
      </c>
      <c r="AL3304" s="17" t="s">
        <v>10388</v>
      </c>
      <c r="AM3304" s="17">
        <f>MONTH(EMPENHO[[#This Row],[data_empenho]])</f>
        <v>5</v>
      </c>
    </row>
    <row r="3305" spans="1:39" x14ac:dyDescent="0.25">
      <c r="A3305">
        <v>4</v>
      </c>
      <c r="B3305">
        <v>401</v>
      </c>
      <c r="C3305">
        <v>4</v>
      </c>
      <c r="D3305">
        <v>129</v>
      </c>
      <c r="E3305">
        <v>1</v>
      </c>
      <c r="F3305">
        <v>0</v>
      </c>
      <c r="G3305">
        <v>2077</v>
      </c>
      <c r="H3305" s="17" t="s">
        <v>445</v>
      </c>
      <c r="I3305">
        <v>1</v>
      </c>
      <c r="J3305">
        <v>0</v>
      </c>
      <c r="K3305" s="17" t="s">
        <v>7515</v>
      </c>
      <c r="L3305" s="1">
        <v>44690</v>
      </c>
      <c r="M3305">
        <v>775</v>
      </c>
      <c r="N3305" s="17" t="s">
        <v>437</v>
      </c>
      <c r="O3305">
        <v>8503</v>
      </c>
      <c r="P3305" s="17" t="s">
        <v>438</v>
      </c>
      <c r="Q3305">
        <v>0</v>
      </c>
      <c r="R3305" s="17" t="s">
        <v>439</v>
      </c>
      <c r="S3305" s="17" t="s">
        <v>440</v>
      </c>
      <c r="T3305" s="17" t="s">
        <v>438</v>
      </c>
      <c r="U3305">
        <v>0</v>
      </c>
      <c r="V3305">
        <v>0</v>
      </c>
      <c r="W3305" s="17" t="s">
        <v>7516</v>
      </c>
      <c r="X3305" s="17" t="s">
        <v>442</v>
      </c>
      <c r="Y3305">
        <v>0</v>
      </c>
      <c r="Z3305" s="17" t="s">
        <v>486</v>
      </c>
      <c r="AA3305" s="17" t="s">
        <v>443</v>
      </c>
      <c r="AB3305" s="17" t="s">
        <v>444</v>
      </c>
      <c r="AC3305">
        <v>0</v>
      </c>
      <c r="AD3305">
        <v>0</v>
      </c>
      <c r="AE3305">
        <v>0</v>
      </c>
      <c r="AF3305">
        <v>2022</v>
      </c>
      <c r="AG3305" s="1">
        <v>44562</v>
      </c>
      <c r="AH3305" s="1">
        <v>44773</v>
      </c>
      <c r="AI3305" s="1">
        <v>44785</v>
      </c>
      <c r="AJ3305" s="17" t="s">
        <v>34</v>
      </c>
      <c r="AK3305" s="17" t="s">
        <v>35</v>
      </c>
      <c r="AL3305" s="17" t="s">
        <v>10388</v>
      </c>
      <c r="AM3305" s="17">
        <f>MONTH(EMPENHO[[#This Row],[data_empenho]])</f>
        <v>5</v>
      </c>
    </row>
    <row r="3306" spans="1:39" x14ac:dyDescent="0.25">
      <c r="A3306">
        <v>4</v>
      </c>
      <c r="B3306">
        <v>401</v>
      </c>
      <c r="C3306">
        <v>4</v>
      </c>
      <c r="D3306">
        <v>129</v>
      </c>
      <c r="E3306">
        <v>1</v>
      </c>
      <c r="F3306">
        <v>0</v>
      </c>
      <c r="G3306">
        <v>2077</v>
      </c>
      <c r="H3306" s="17" t="s">
        <v>445</v>
      </c>
      <c r="I3306">
        <v>1</v>
      </c>
      <c r="J3306">
        <v>0</v>
      </c>
      <c r="K3306" s="17" t="s">
        <v>7517</v>
      </c>
      <c r="L3306" s="1">
        <v>44690</v>
      </c>
      <c r="M3306">
        <v>775</v>
      </c>
      <c r="N3306" s="17" t="s">
        <v>437</v>
      </c>
      <c r="O3306">
        <v>7408</v>
      </c>
      <c r="P3306" s="17" t="s">
        <v>438</v>
      </c>
      <c r="Q3306">
        <v>0</v>
      </c>
      <c r="R3306" s="17" t="s">
        <v>439</v>
      </c>
      <c r="S3306" s="17" t="s">
        <v>440</v>
      </c>
      <c r="T3306" s="17" t="s">
        <v>438</v>
      </c>
      <c r="U3306">
        <v>0</v>
      </c>
      <c r="V3306">
        <v>0</v>
      </c>
      <c r="W3306" s="17" t="s">
        <v>7518</v>
      </c>
      <c r="X3306" s="17" t="s">
        <v>442</v>
      </c>
      <c r="Y3306">
        <v>0</v>
      </c>
      <c r="Z3306" s="17" t="s">
        <v>486</v>
      </c>
      <c r="AA3306" s="17" t="s">
        <v>443</v>
      </c>
      <c r="AB3306" s="17" t="s">
        <v>444</v>
      </c>
      <c r="AC3306">
        <v>0</v>
      </c>
      <c r="AD3306">
        <v>0</v>
      </c>
      <c r="AE3306">
        <v>0</v>
      </c>
      <c r="AF3306">
        <v>2022</v>
      </c>
      <c r="AG3306" s="1">
        <v>44562</v>
      </c>
      <c r="AH3306" s="1">
        <v>44773</v>
      </c>
      <c r="AI3306" s="1">
        <v>44785</v>
      </c>
      <c r="AJ3306" s="17" t="s">
        <v>34</v>
      </c>
      <c r="AK3306" s="17" t="s">
        <v>35</v>
      </c>
      <c r="AL3306" s="17" t="s">
        <v>10388</v>
      </c>
      <c r="AM3306" s="17">
        <f>MONTH(EMPENHO[[#This Row],[data_empenho]])</f>
        <v>5</v>
      </c>
    </row>
    <row r="3307" spans="1:39" x14ac:dyDescent="0.25">
      <c r="A3307">
        <v>3</v>
      </c>
      <c r="B3307">
        <v>301</v>
      </c>
      <c r="C3307">
        <v>4</v>
      </c>
      <c r="D3307">
        <v>122</v>
      </c>
      <c r="E3307">
        <v>1</v>
      </c>
      <c r="F3307">
        <v>0</v>
      </c>
      <c r="G3307">
        <v>2068</v>
      </c>
      <c r="H3307" s="17" t="s">
        <v>445</v>
      </c>
      <c r="I3307">
        <v>1</v>
      </c>
      <c r="J3307">
        <v>0</v>
      </c>
      <c r="K3307" s="17" t="s">
        <v>7519</v>
      </c>
      <c r="L3307" s="1">
        <v>44690</v>
      </c>
      <c r="M3307">
        <v>465</v>
      </c>
      <c r="N3307" s="17" t="s">
        <v>437</v>
      </c>
      <c r="O3307">
        <v>7408</v>
      </c>
      <c r="P3307" s="17" t="s">
        <v>438</v>
      </c>
      <c r="Q3307">
        <v>0</v>
      </c>
      <c r="R3307" s="17" t="s">
        <v>439</v>
      </c>
      <c r="S3307" s="17" t="s">
        <v>440</v>
      </c>
      <c r="T3307" s="17" t="s">
        <v>438</v>
      </c>
      <c r="U3307">
        <v>0</v>
      </c>
      <c r="V3307">
        <v>0</v>
      </c>
      <c r="W3307" s="17" t="s">
        <v>7520</v>
      </c>
      <c r="X3307" s="17" t="s">
        <v>442</v>
      </c>
      <c r="Y3307">
        <v>0</v>
      </c>
      <c r="Z3307" s="17" t="s">
        <v>486</v>
      </c>
      <c r="AA3307" s="17" t="s">
        <v>443</v>
      </c>
      <c r="AB3307" s="17" t="s">
        <v>444</v>
      </c>
      <c r="AC3307">
        <v>0</v>
      </c>
      <c r="AD3307">
        <v>0</v>
      </c>
      <c r="AE3307">
        <v>0</v>
      </c>
      <c r="AF3307">
        <v>2022</v>
      </c>
      <c r="AG3307" s="1">
        <v>44562</v>
      </c>
      <c r="AH3307" s="1">
        <v>44773</v>
      </c>
      <c r="AI3307" s="1">
        <v>44785</v>
      </c>
      <c r="AJ3307" s="17" t="s">
        <v>34</v>
      </c>
      <c r="AK3307" s="17" t="s">
        <v>35</v>
      </c>
      <c r="AL3307" s="17" t="s">
        <v>10388</v>
      </c>
      <c r="AM3307" s="17">
        <f>MONTH(EMPENHO[[#This Row],[data_empenho]])</f>
        <v>5</v>
      </c>
    </row>
    <row r="3308" spans="1:39" x14ac:dyDescent="0.25">
      <c r="A3308">
        <v>3</v>
      </c>
      <c r="B3308">
        <v>301</v>
      </c>
      <c r="C3308">
        <v>4</v>
      </c>
      <c r="D3308">
        <v>122</v>
      </c>
      <c r="E3308">
        <v>1</v>
      </c>
      <c r="F3308">
        <v>0</v>
      </c>
      <c r="G3308">
        <v>2068</v>
      </c>
      <c r="H3308" s="17" t="s">
        <v>445</v>
      </c>
      <c r="I3308">
        <v>1</v>
      </c>
      <c r="J3308">
        <v>0</v>
      </c>
      <c r="K3308" s="17" t="s">
        <v>7521</v>
      </c>
      <c r="L3308" s="1">
        <v>44690</v>
      </c>
      <c r="M3308">
        <v>465</v>
      </c>
      <c r="N3308" s="17" t="s">
        <v>437</v>
      </c>
      <c r="O3308">
        <v>8503</v>
      </c>
      <c r="P3308" s="17" t="s">
        <v>438</v>
      </c>
      <c r="Q3308">
        <v>0</v>
      </c>
      <c r="R3308" s="17" t="s">
        <v>439</v>
      </c>
      <c r="S3308" s="17" t="s">
        <v>440</v>
      </c>
      <c r="T3308" s="17" t="s">
        <v>438</v>
      </c>
      <c r="U3308">
        <v>0</v>
      </c>
      <c r="V3308">
        <v>0</v>
      </c>
      <c r="W3308" s="17" t="s">
        <v>7522</v>
      </c>
      <c r="X3308" s="17" t="s">
        <v>442</v>
      </c>
      <c r="Y3308">
        <v>0</v>
      </c>
      <c r="Z3308" s="17" t="s">
        <v>486</v>
      </c>
      <c r="AA3308" s="17" t="s">
        <v>443</v>
      </c>
      <c r="AB3308" s="17" t="s">
        <v>444</v>
      </c>
      <c r="AC3308">
        <v>0</v>
      </c>
      <c r="AD3308">
        <v>0</v>
      </c>
      <c r="AE3308">
        <v>0</v>
      </c>
      <c r="AF3308">
        <v>2022</v>
      </c>
      <c r="AG3308" s="1">
        <v>44562</v>
      </c>
      <c r="AH3308" s="1">
        <v>44773</v>
      </c>
      <c r="AI3308" s="1">
        <v>44785</v>
      </c>
      <c r="AJ3308" s="17" t="s">
        <v>34</v>
      </c>
      <c r="AK3308" s="17" t="s">
        <v>35</v>
      </c>
      <c r="AL3308" s="17" t="s">
        <v>10388</v>
      </c>
      <c r="AM3308" s="17">
        <f>MONTH(EMPENHO[[#This Row],[data_empenho]])</f>
        <v>5</v>
      </c>
    </row>
    <row r="3309" spans="1:39" x14ac:dyDescent="0.25">
      <c r="A3309">
        <v>5</v>
      </c>
      <c r="B3309">
        <v>502</v>
      </c>
      <c r="C3309">
        <v>12</v>
      </c>
      <c r="D3309">
        <v>128</v>
      </c>
      <c r="E3309">
        <v>2</v>
      </c>
      <c r="F3309">
        <v>0</v>
      </c>
      <c r="G3309">
        <v>2023</v>
      </c>
      <c r="H3309" s="17" t="s">
        <v>981</v>
      </c>
      <c r="I3309">
        <v>20</v>
      </c>
      <c r="J3309">
        <v>0</v>
      </c>
      <c r="K3309" s="17" t="s">
        <v>7523</v>
      </c>
      <c r="L3309" s="1">
        <v>44690</v>
      </c>
      <c r="M3309">
        <v>634</v>
      </c>
      <c r="N3309" s="17" t="s">
        <v>437</v>
      </c>
      <c r="O3309">
        <v>678</v>
      </c>
      <c r="P3309" s="17" t="s">
        <v>438</v>
      </c>
      <c r="Q3309">
        <v>0</v>
      </c>
      <c r="R3309" s="17" t="s">
        <v>480</v>
      </c>
      <c r="S3309" s="17" t="s">
        <v>653</v>
      </c>
      <c r="T3309" s="17" t="s">
        <v>438</v>
      </c>
      <c r="U3309">
        <v>21</v>
      </c>
      <c r="V3309">
        <v>2022</v>
      </c>
      <c r="W3309" s="17" t="s">
        <v>7524</v>
      </c>
      <c r="X3309" s="17" t="s">
        <v>482</v>
      </c>
      <c r="Y3309">
        <v>7</v>
      </c>
      <c r="Z3309" s="17" t="s">
        <v>443</v>
      </c>
      <c r="AA3309" s="17" t="s">
        <v>443</v>
      </c>
      <c r="AB3309" s="17" t="s">
        <v>444</v>
      </c>
      <c r="AC3309">
        <v>0</v>
      </c>
      <c r="AD3309">
        <v>0</v>
      </c>
      <c r="AE3309">
        <v>0</v>
      </c>
      <c r="AF3309">
        <v>2022</v>
      </c>
      <c r="AG3309" s="1">
        <v>44562</v>
      </c>
      <c r="AH3309" s="1">
        <v>44773</v>
      </c>
      <c r="AI3309" s="1">
        <v>44785</v>
      </c>
      <c r="AJ3309" s="17" t="s">
        <v>34</v>
      </c>
      <c r="AK3309" s="17" t="s">
        <v>35</v>
      </c>
      <c r="AL3309" s="17" t="s">
        <v>10388</v>
      </c>
      <c r="AM3309" s="17">
        <f>MONTH(EMPENHO[[#This Row],[data_empenho]])</f>
        <v>5</v>
      </c>
    </row>
    <row r="3310" spans="1:39" x14ac:dyDescent="0.25">
      <c r="A3310">
        <v>8</v>
      </c>
      <c r="B3310">
        <v>801</v>
      </c>
      <c r="C3310">
        <v>10</v>
      </c>
      <c r="D3310">
        <v>301</v>
      </c>
      <c r="E3310">
        <v>6</v>
      </c>
      <c r="F3310">
        <v>0</v>
      </c>
      <c r="G3310">
        <v>2105</v>
      </c>
      <c r="H3310" s="17" t="s">
        <v>3631</v>
      </c>
      <c r="I3310">
        <v>40</v>
      </c>
      <c r="J3310">
        <v>0</v>
      </c>
      <c r="K3310" s="17" t="s">
        <v>7525</v>
      </c>
      <c r="L3310" s="1">
        <v>44690</v>
      </c>
      <c r="M3310">
        <v>140</v>
      </c>
      <c r="N3310" s="17" t="s">
        <v>437</v>
      </c>
      <c r="O3310">
        <v>137</v>
      </c>
      <c r="P3310" s="17" t="s">
        <v>438</v>
      </c>
      <c r="Q3310">
        <v>0</v>
      </c>
      <c r="R3310" s="17" t="s">
        <v>439</v>
      </c>
      <c r="S3310" s="17" t="s">
        <v>440</v>
      </c>
      <c r="T3310" s="17" t="s">
        <v>438</v>
      </c>
      <c r="U3310">
        <v>0</v>
      </c>
      <c r="V3310">
        <v>0</v>
      </c>
      <c r="W3310" s="17" t="s">
        <v>7526</v>
      </c>
      <c r="X3310" s="17" t="s">
        <v>465</v>
      </c>
      <c r="Y3310">
        <v>1</v>
      </c>
      <c r="Z3310" s="17" t="s">
        <v>443</v>
      </c>
      <c r="AA3310" s="17" t="s">
        <v>443</v>
      </c>
      <c r="AB3310" s="17" t="s">
        <v>444</v>
      </c>
      <c r="AC3310">
        <v>0</v>
      </c>
      <c r="AD3310">
        <v>0</v>
      </c>
      <c r="AE3310">
        <v>0</v>
      </c>
      <c r="AF3310">
        <v>2022</v>
      </c>
      <c r="AG3310" s="1">
        <v>44562</v>
      </c>
      <c r="AH3310" s="1">
        <v>44773</v>
      </c>
      <c r="AI3310" s="1">
        <v>44785</v>
      </c>
      <c r="AJ3310" s="17" t="s">
        <v>34</v>
      </c>
      <c r="AK3310" s="17" t="s">
        <v>35</v>
      </c>
      <c r="AL3310" s="17" t="s">
        <v>10388</v>
      </c>
      <c r="AM3310" s="17">
        <f>MONTH(EMPENHO[[#This Row],[data_empenho]])</f>
        <v>5</v>
      </c>
    </row>
    <row r="3311" spans="1:39" x14ac:dyDescent="0.25">
      <c r="A3311">
        <v>8</v>
      </c>
      <c r="B3311">
        <v>801</v>
      </c>
      <c r="C3311">
        <v>10</v>
      </c>
      <c r="D3311">
        <v>303</v>
      </c>
      <c r="E3311">
        <v>8</v>
      </c>
      <c r="F3311">
        <v>0</v>
      </c>
      <c r="G3311">
        <v>2100</v>
      </c>
      <c r="H3311" s="17" t="s">
        <v>662</v>
      </c>
      <c r="I3311">
        <v>40</v>
      </c>
      <c r="J3311">
        <v>0</v>
      </c>
      <c r="K3311" s="17" t="s">
        <v>7527</v>
      </c>
      <c r="L3311" s="1">
        <v>44690</v>
      </c>
      <c r="M3311">
        <v>85243.24</v>
      </c>
      <c r="N3311" s="17" t="s">
        <v>437</v>
      </c>
      <c r="O3311">
        <v>8283</v>
      </c>
      <c r="P3311" s="17" t="s">
        <v>438</v>
      </c>
      <c r="Q3311">
        <v>0</v>
      </c>
      <c r="R3311" s="17" t="s">
        <v>1083</v>
      </c>
      <c r="S3311" s="17" t="s">
        <v>440</v>
      </c>
      <c r="T3311" s="17" t="s">
        <v>438</v>
      </c>
      <c r="U3311">
        <v>1</v>
      </c>
      <c r="V3311">
        <v>2022</v>
      </c>
      <c r="W3311" s="17" t="s">
        <v>7528</v>
      </c>
      <c r="X3311" s="17" t="s">
        <v>1085</v>
      </c>
      <c r="Y3311">
        <v>1</v>
      </c>
      <c r="Z3311" s="17" t="s">
        <v>443</v>
      </c>
      <c r="AA3311" s="17" t="s">
        <v>653</v>
      </c>
      <c r="AB3311" s="17" t="s">
        <v>7529</v>
      </c>
      <c r="AC3311">
        <v>0</v>
      </c>
      <c r="AD3311">
        <v>0</v>
      </c>
      <c r="AE3311">
        <v>0</v>
      </c>
      <c r="AF3311">
        <v>2022</v>
      </c>
      <c r="AG3311" s="1">
        <v>44562</v>
      </c>
      <c r="AH3311" s="1">
        <v>44773</v>
      </c>
      <c r="AI3311" s="1">
        <v>44785</v>
      </c>
      <c r="AJ3311" s="17" t="s">
        <v>34</v>
      </c>
      <c r="AK3311" s="17" t="s">
        <v>35</v>
      </c>
      <c r="AL3311" s="17" t="s">
        <v>10388</v>
      </c>
      <c r="AM3311" s="17">
        <f>MONTH(EMPENHO[[#This Row],[data_empenho]])</f>
        <v>5</v>
      </c>
    </row>
    <row r="3312" spans="1:39" x14ac:dyDescent="0.25">
      <c r="A3312">
        <v>8</v>
      </c>
      <c r="B3312">
        <v>801</v>
      </c>
      <c r="C3312">
        <v>10</v>
      </c>
      <c r="D3312">
        <v>303</v>
      </c>
      <c r="E3312">
        <v>8</v>
      </c>
      <c r="F3312">
        <v>0</v>
      </c>
      <c r="G3312">
        <v>2100</v>
      </c>
      <c r="H3312" s="17" t="s">
        <v>662</v>
      </c>
      <c r="I3312">
        <v>40</v>
      </c>
      <c r="J3312">
        <v>0</v>
      </c>
      <c r="K3312" s="17" t="s">
        <v>7527</v>
      </c>
      <c r="L3312" s="1">
        <v>44691</v>
      </c>
      <c r="M3312">
        <v>-85243.24</v>
      </c>
      <c r="N3312" s="17" t="s">
        <v>451</v>
      </c>
      <c r="O3312">
        <v>8283</v>
      </c>
      <c r="P3312" s="17" t="s">
        <v>438</v>
      </c>
      <c r="Q3312">
        <v>0</v>
      </c>
      <c r="R3312" s="17" t="s">
        <v>1083</v>
      </c>
      <c r="S3312" s="17" t="s">
        <v>440</v>
      </c>
      <c r="T3312" s="17" t="s">
        <v>438</v>
      </c>
      <c r="U3312">
        <v>1</v>
      </c>
      <c r="V3312">
        <v>2022</v>
      </c>
      <c r="W3312" s="17" t="s">
        <v>7530</v>
      </c>
      <c r="X3312" s="17" t="s">
        <v>1085</v>
      </c>
      <c r="Y3312">
        <v>1</v>
      </c>
      <c r="Z3312" s="17" t="s">
        <v>443</v>
      </c>
      <c r="AA3312" s="17" t="s">
        <v>653</v>
      </c>
      <c r="AB3312" s="17" t="s">
        <v>7529</v>
      </c>
      <c r="AC3312">
        <v>0</v>
      </c>
      <c r="AD3312">
        <v>0</v>
      </c>
      <c r="AE3312">
        <v>0</v>
      </c>
      <c r="AF3312">
        <v>2022</v>
      </c>
      <c r="AG3312" s="1">
        <v>44562</v>
      </c>
      <c r="AH3312" s="1">
        <v>44773</v>
      </c>
      <c r="AI3312" s="1">
        <v>44785</v>
      </c>
      <c r="AJ3312" s="17" t="s">
        <v>34</v>
      </c>
      <c r="AK3312" s="17" t="s">
        <v>35</v>
      </c>
      <c r="AL3312" s="17" t="s">
        <v>10388</v>
      </c>
      <c r="AM3312" s="17">
        <f>MONTH(EMPENHO[[#This Row],[data_empenho]])</f>
        <v>5</v>
      </c>
    </row>
    <row r="3313" spans="1:39" x14ac:dyDescent="0.25">
      <c r="A3313">
        <v>3</v>
      </c>
      <c r="B3313">
        <v>301</v>
      </c>
      <c r="C3313">
        <v>4</v>
      </c>
      <c r="D3313">
        <v>126</v>
      </c>
      <c r="E3313">
        <v>1</v>
      </c>
      <c r="F3313">
        <v>0</v>
      </c>
      <c r="G3313">
        <v>2069</v>
      </c>
      <c r="H3313" s="17" t="s">
        <v>615</v>
      </c>
      <c r="I3313">
        <v>1</v>
      </c>
      <c r="J3313">
        <v>0</v>
      </c>
      <c r="K3313" s="17" t="s">
        <v>7531</v>
      </c>
      <c r="L3313" s="1">
        <v>44690</v>
      </c>
      <c r="M3313">
        <v>128.25</v>
      </c>
      <c r="N3313" s="17" t="s">
        <v>437</v>
      </c>
      <c r="O3313">
        <v>7177</v>
      </c>
      <c r="P3313" s="17" t="s">
        <v>438</v>
      </c>
      <c r="Q3313">
        <v>0</v>
      </c>
      <c r="R3313" s="17" t="s">
        <v>480</v>
      </c>
      <c r="S3313" s="17" t="s">
        <v>440</v>
      </c>
      <c r="T3313" s="17" t="s">
        <v>438</v>
      </c>
      <c r="U3313">
        <v>22</v>
      </c>
      <c r="V3313">
        <v>2019</v>
      </c>
      <c r="W3313" s="17" t="s">
        <v>7532</v>
      </c>
      <c r="X3313" s="17" t="s">
        <v>482</v>
      </c>
      <c r="Y3313">
        <v>6</v>
      </c>
      <c r="Z3313" s="17" t="s">
        <v>443</v>
      </c>
      <c r="AA3313" s="17" t="s">
        <v>443</v>
      </c>
      <c r="AB3313" s="17" t="s">
        <v>444</v>
      </c>
      <c r="AC3313">
        <v>0</v>
      </c>
      <c r="AD3313">
        <v>0</v>
      </c>
      <c r="AE3313">
        <v>0</v>
      </c>
      <c r="AF3313">
        <v>2022</v>
      </c>
      <c r="AG3313" s="1">
        <v>44562</v>
      </c>
      <c r="AH3313" s="1">
        <v>44773</v>
      </c>
      <c r="AI3313" s="1">
        <v>44785</v>
      </c>
      <c r="AJ3313" s="17" t="s">
        <v>34</v>
      </c>
      <c r="AK3313" s="17" t="s">
        <v>35</v>
      </c>
      <c r="AL3313" s="17" t="s">
        <v>10388</v>
      </c>
      <c r="AM3313" s="17">
        <f>MONTH(EMPENHO[[#This Row],[data_empenho]])</f>
        <v>5</v>
      </c>
    </row>
    <row r="3314" spans="1:39" x14ac:dyDescent="0.25">
      <c r="A3314">
        <v>4</v>
      </c>
      <c r="B3314">
        <v>401</v>
      </c>
      <c r="C3314">
        <v>4</v>
      </c>
      <c r="D3314">
        <v>123</v>
      </c>
      <c r="E3314">
        <v>1</v>
      </c>
      <c r="F3314">
        <v>0</v>
      </c>
      <c r="G3314">
        <v>2075</v>
      </c>
      <c r="H3314" s="17" t="s">
        <v>491</v>
      </c>
      <c r="I3314">
        <v>1</v>
      </c>
      <c r="J3314">
        <v>0</v>
      </c>
      <c r="K3314" s="17" t="s">
        <v>7533</v>
      </c>
      <c r="L3314" s="1">
        <v>44690</v>
      </c>
      <c r="M3314">
        <v>5000</v>
      </c>
      <c r="N3314" s="17" t="s">
        <v>437</v>
      </c>
      <c r="O3314">
        <v>3683</v>
      </c>
      <c r="P3314" s="17" t="s">
        <v>438</v>
      </c>
      <c r="Q3314">
        <v>0</v>
      </c>
      <c r="R3314" s="17" t="s">
        <v>439</v>
      </c>
      <c r="S3314" s="17" t="s">
        <v>440</v>
      </c>
      <c r="T3314" s="17" t="s">
        <v>438</v>
      </c>
      <c r="U3314">
        <v>0</v>
      </c>
      <c r="V3314">
        <v>0</v>
      </c>
      <c r="W3314" s="17" t="s">
        <v>7534</v>
      </c>
      <c r="X3314" s="17" t="s">
        <v>465</v>
      </c>
      <c r="Y3314">
        <v>1</v>
      </c>
      <c r="Z3314" s="17" t="s">
        <v>443</v>
      </c>
      <c r="AA3314" s="17" t="s">
        <v>443</v>
      </c>
      <c r="AB3314" s="17" t="s">
        <v>444</v>
      </c>
      <c r="AC3314">
        <v>0</v>
      </c>
      <c r="AD3314">
        <v>0</v>
      </c>
      <c r="AE3314">
        <v>0</v>
      </c>
      <c r="AF3314">
        <v>2022</v>
      </c>
      <c r="AG3314" s="1">
        <v>44562</v>
      </c>
      <c r="AH3314" s="1">
        <v>44773</v>
      </c>
      <c r="AI3314" s="1">
        <v>44785</v>
      </c>
      <c r="AJ3314" s="17" t="s">
        <v>34</v>
      </c>
      <c r="AK3314" s="17" t="s">
        <v>35</v>
      </c>
      <c r="AL3314" s="17" t="s">
        <v>10388</v>
      </c>
      <c r="AM3314" s="17">
        <f>MONTH(EMPENHO[[#This Row],[data_empenho]])</f>
        <v>5</v>
      </c>
    </row>
    <row r="3315" spans="1:39" x14ac:dyDescent="0.25">
      <c r="A3315">
        <v>8</v>
      </c>
      <c r="B3315">
        <v>801</v>
      </c>
      <c r="C3315">
        <v>10</v>
      </c>
      <c r="D3315">
        <v>301</v>
      </c>
      <c r="E3315">
        <v>6</v>
      </c>
      <c r="F3315">
        <v>0</v>
      </c>
      <c r="G3315">
        <v>2105</v>
      </c>
      <c r="H3315" s="17" t="s">
        <v>445</v>
      </c>
      <c r="I3315">
        <v>40</v>
      </c>
      <c r="J3315">
        <v>0</v>
      </c>
      <c r="K3315" s="17" t="s">
        <v>7535</v>
      </c>
      <c r="L3315" s="1">
        <v>44690</v>
      </c>
      <c r="M3315">
        <v>47.5</v>
      </c>
      <c r="N3315" s="17" t="s">
        <v>437</v>
      </c>
      <c r="O3315">
        <v>321</v>
      </c>
      <c r="P3315" s="17" t="s">
        <v>438</v>
      </c>
      <c r="Q3315">
        <v>0</v>
      </c>
      <c r="R3315" s="17" t="s">
        <v>439</v>
      </c>
      <c r="S3315" s="17" t="s">
        <v>440</v>
      </c>
      <c r="T3315" s="17" t="s">
        <v>438</v>
      </c>
      <c r="U3315">
        <v>0</v>
      </c>
      <c r="V3315">
        <v>0</v>
      </c>
      <c r="W3315" s="17" t="s">
        <v>7536</v>
      </c>
      <c r="X3315" s="17" t="s">
        <v>442</v>
      </c>
      <c r="Y3315">
        <v>0</v>
      </c>
      <c r="Z3315" s="17" t="s">
        <v>486</v>
      </c>
      <c r="AA3315" s="17" t="s">
        <v>443</v>
      </c>
      <c r="AB3315" s="17" t="s">
        <v>444</v>
      </c>
      <c r="AC3315">
        <v>0</v>
      </c>
      <c r="AD3315">
        <v>0</v>
      </c>
      <c r="AE3315">
        <v>0</v>
      </c>
      <c r="AF3315">
        <v>2022</v>
      </c>
      <c r="AG3315" s="1">
        <v>44562</v>
      </c>
      <c r="AH3315" s="1">
        <v>44773</v>
      </c>
      <c r="AI3315" s="1">
        <v>44785</v>
      </c>
      <c r="AJ3315" s="17" t="s">
        <v>34</v>
      </c>
      <c r="AK3315" s="17" t="s">
        <v>35</v>
      </c>
      <c r="AL3315" s="17" t="s">
        <v>10388</v>
      </c>
      <c r="AM3315" s="17">
        <f>MONTH(EMPENHO[[#This Row],[data_empenho]])</f>
        <v>5</v>
      </c>
    </row>
    <row r="3316" spans="1:39" x14ac:dyDescent="0.25">
      <c r="A3316">
        <v>7</v>
      </c>
      <c r="B3316">
        <v>701</v>
      </c>
      <c r="C3316">
        <v>4</v>
      </c>
      <c r="D3316">
        <v>122</v>
      </c>
      <c r="E3316">
        <v>1</v>
      </c>
      <c r="F3316">
        <v>0</v>
      </c>
      <c r="G3316">
        <v>2001</v>
      </c>
      <c r="H3316" s="17" t="s">
        <v>1859</v>
      </c>
      <c r="I3316">
        <v>1</v>
      </c>
      <c r="J3316">
        <v>0</v>
      </c>
      <c r="K3316" s="17" t="s">
        <v>7537</v>
      </c>
      <c r="L3316" s="1">
        <v>44691</v>
      </c>
      <c r="M3316">
        <v>931.98</v>
      </c>
      <c r="N3316" s="17" t="s">
        <v>437</v>
      </c>
      <c r="O3316">
        <v>6424</v>
      </c>
      <c r="P3316" s="17" t="s">
        <v>438</v>
      </c>
      <c r="Q3316">
        <v>0</v>
      </c>
      <c r="R3316" s="17" t="s">
        <v>1083</v>
      </c>
      <c r="S3316" s="17" t="s">
        <v>440</v>
      </c>
      <c r="T3316" s="17" t="s">
        <v>438</v>
      </c>
      <c r="U3316">
        <v>2</v>
      </c>
      <c r="V3316">
        <v>2021</v>
      </c>
      <c r="W3316" s="17" t="s">
        <v>7538</v>
      </c>
      <c r="X3316" s="17" t="s">
        <v>1085</v>
      </c>
      <c r="Y3316">
        <v>1</v>
      </c>
      <c r="Z3316" s="17" t="s">
        <v>443</v>
      </c>
      <c r="AA3316" s="17" t="s">
        <v>443</v>
      </c>
      <c r="AB3316" s="17" t="s">
        <v>444</v>
      </c>
      <c r="AC3316">
        <v>0</v>
      </c>
      <c r="AD3316">
        <v>0</v>
      </c>
      <c r="AE3316">
        <v>0</v>
      </c>
      <c r="AF3316">
        <v>2022</v>
      </c>
      <c r="AG3316" s="1">
        <v>44562</v>
      </c>
      <c r="AH3316" s="1">
        <v>44773</v>
      </c>
      <c r="AI3316" s="1">
        <v>44785</v>
      </c>
      <c r="AJ3316" s="17" t="s">
        <v>34</v>
      </c>
      <c r="AK3316" s="17" t="s">
        <v>35</v>
      </c>
      <c r="AL3316" s="17" t="s">
        <v>10388</v>
      </c>
      <c r="AM3316" s="17">
        <f>MONTH(EMPENHO[[#This Row],[data_empenho]])</f>
        <v>5</v>
      </c>
    </row>
    <row r="3317" spans="1:39" x14ac:dyDescent="0.25">
      <c r="A3317">
        <v>4</v>
      </c>
      <c r="B3317">
        <v>401</v>
      </c>
      <c r="C3317">
        <v>4</v>
      </c>
      <c r="D3317">
        <v>129</v>
      </c>
      <c r="E3317">
        <v>1</v>
      </c>
      <c r="F3317">
        <v>0</v>
      </c>
      <c r="G3317">
        <v>2077</v>
      </c>
      <c r="H3317" s="17" t="s">
        <v>779</v>
      </c>
      <c r="I3317">
        <v>1</v>
      </c>
      <c r="J3317">
        <v>0</v>
      </c>
      <c r="K3317" s="17" t="s">
        <v>7539</v>
      </c>
      <c r="L3317" s="1">
        <v>44691</v>
      </c>
      <c r="M3317">
        <v>998</v>
      </c>
      <c r="N3317" s="17" t="s">
        <v>437</v>
      </c>
      <c r="O3317">
        <v>177</v>
      </c>
      <c r="P3317" s="17" t="s">
        <v>438</v>
      </c>
      <c r="Q3317">
        <v>0</v>
      </c>
      <c r="R3317" s="17" t="s">
        <v>439</v>
      </c>
      <c r="S3317" s="17" t="s">
        <v>440</v>
      </c>
      <c r="T3317" s="17" t="s">
        <v>438</v>
      </c>
      <c r="U3317">
        <v>0</v>
      </c>
      <c r="V3317">
        <v>0</v>
      </c>
      <c r="W3317" s="17" t="s">
        <v>7540</v>
      </c>
      <c r="X3317" s="17" t="s">
        <v>465</v>
      </c>
      <c r="Y3317">
        <v>1</v>
      </c>
      <c r="Z3317" s="17" t="s">
        <v>443</v>
      </c>
      <c r="AA3317" s="17" t="s">
        <v>443</v>
      </c>
      <c r="AB3317" s="17" t="s">
        <v>444</v>
      </c>
      <c r="AC3317">
        <v>0</v>
      </c>
      <c r="AD3317">
        <v>0</v>
      </c>
      <c r="AE3317">
        <v>0</v>
      </c>
      <c r="AF3317">
        <v>2022</v>
      </c>
      <c r="AG3317" s="1">
        <v>44562</v>
      </c>
      <c r="AH3317" s="1">
        <v>44773</v>
      </c>
      <c r="AI3317" s="1">
        <v>44785</v>
      </c>
      <c r="AJ3317" s="17" t="s">
        <v>34</v>
      </c>
      <c r="AK3317" s="17" t="s">
        <v>35</v>
      </c>
      <c r="AL3317" s="17" t="s">
        <v>10388</v>
      </c>
      <c r="AM3317" s="17">
        <f>MONTH(EMPENHO[[#This Row],[data_empenho]])</f>
        <v>5</v>
      </c>
    </row>
    <row r="3318" spans="1:39" x14ac:dyDescent="0.25">
      <c r="A3318">
        <v>8</v>
      </c>
      <c r="B3318">
        <v>801</v>
      </c>
      <c r="C3318">
        <v>10</v>
      </c>
      <c r="D3318">
        <v>303</v>
      </c>
      <c r="E3318">
        <v>8</v>
      </c>
      <c r="F3318">
        <v>0</v>
      </c>
      <c r="G3318">
        <v>2100</v>
      </c>
      <c r="H3318" s="17" t="s">
        <v>7541</v>
      </c>
      <c r="I3318">
        <v>40</v>
      </c>
      <c r="J3318">
        <v>0</v>
      </c>
      <c r="K3318" s="17" t="s">
        <v>7542</v>
      </c>
      <c r="L3318" s="1">
        <v>44691</v>
      </c>
      <c r="M3318">
        <v>85243.24</v>
      </c>
      <c r="N3318" s="17" t="s">
        <v>437</v>
      </c>
      <c r="O3318">
        <v>8283</v>
      </c>
      <c r="P3318" s="17" t="s">
        <v>438</v>
      </c>
      <c r="Q3318">
        <v>0</v>
      </c>
      <c r="R3318" s="17" t="s">
        <v>1083</v>
      </c>
      <c r="S3318" s="17" t="s">
        <v>440</v>
      </c>
      <c r="T3318" s="17" t="s">
        <v>438</v>
      </c>
      <c r="U3318">
        <v>1</v>
      </c>
      <c r="V3318">
        <v>2022</v>
      </c>
      <c r="W3318" s="17" t="s">
        <v>7543</v>
      </c>
      <c r="X3318" s="17" t="s">
        <v>1085</v>
      </c>
      <c r="Y3318">
        <v>7</v>
      </c>
      <c r="Z3318" s="17" t="s">
        <v>443</v>
      </c>
      <c r="AA3318" s="17" t="s">
        <v>653</v>
      </c>
      <c r="AB3318" s="17" t="s">
        <v>7529</v>
      </c>
      <c r="AC3318">
        <v>0</v>
      </c>
      <c r="AD3318">
        <v>0</v>
      </c>
      <c r="AE3318">
        <v>0</v>
      </c>
      <c r="AF3318">
        <v>2022</v>
      </c>
      <c r="AG3318" s="1">
        <v>44562</v>
      </c>
      <c r="AH3318" s="1">
        <v>44773</v>
      </c>
      <c r="AI3318" s="1">
        <v>44785</v>
      </c>
      <c r="AJ3318" s="17" t="s">
        <v>34</v>
      </c>
      <c r="AK3318" s="17" t="s">
        <v>35</v>
      </c>
      <c r="AL3318" s="17" t="s">
        <v>10388</v>
      </c>
      <c r="AM3318" s="17">
        <f>MONTH(EMPENHO[[#This Row],[data_empenho]])</f>
        <v>5</v>
      </c>
    </row>
    <row r="3319" spans="1:39" x14ac:dyDescent="0.25">
      <c r="A3319">
        <v>8</v>
      </c>
      <c r="B3319">
        <v>801</v>
      </c>
      <c r="C3319">
        <v>10</v>
      </c>
      <c r="D3319">
        <v>303</v>
      </c>
      <c r="E3319">
        <v>8</v>
      </c>
      <c r="F3319">
        <v>0</v>
      </c>
      <c r="G3319">
        <v>2100</v>
      </c>
      <c r="H3319" s="17" t="s">
        <v>7541</v>
      </c>
      <c r="I3319">
        <v>40</v>
      </c>
      <c r="J3319">
        <v>0</v>
      </c>
      <c r="K3319" s="17" t="s">
        <v>7542</v>
      </c>
      <c r="L3319" s="1">
        <v>44719</v>
      </c>
      <c r="M3319">
        <v>-6469.23</v>
      </c>
      <c r="N3319" s="17" t="s">
        <v>451</v>
      </c>
      <c r="O3319">
        <v>8283</v>
      </c>
      <c r="P3319" s="17" t="s">
        <v>438</v>
      </c>
      <c r="Q3319">
        <v>0</v>
      </c>
      <c r="R3319" s="17" t="s">
        <v>1083</v>
      </c>
      <c r="S3319" s="17" t="s">
        <v>440</v>
      </c>
      <c r="T3319" s="17" t="s">
        <v>438</v>
      </c>
      <c r="U3319">
        <v>1</v>
      </c>
      <c r="V3319">
        <v>2022</v>
      </c>
      <c r="W3319" s="17" t="s">
        <v>8889</v>
      </c>
      <c r="X3319" s="17" t="s">
        <v>1085</v>
      </c>
      <c r="Y3319">
        <v>7</v>
      </c>
      <c r="Z3319" s="17" t="s">
        <v>443</v>
      </c>
      <c r="AA3319" s="17" t="s">
        <v>653</v>
      </c>
      <c r="AB3319" s="17" t="s">
        <v>7529</v>
      </c>
      <c r="AC3319">
        <v>0</v>
      </c>
      <c r="AD3319">
        <v>0</v>
      </c>
      <c r="AE3319">
        <v>0</v>
      </c>
      <c r="AF3319">
        <v>2022</v>
      </c>
      <c r="AG3319" s="1">
        <v>44562</v>
      </c>
      <c r="AH3319" s="1">
        <v>44773</v>
      </c>
      <c r="AI3319" s="1">
        <v>44785</v>
      </c>
      <c r="AJ3319" s="17" t="s">
        <v>34</v>
      </c>
      <c r="AK3319" s="17" t="s">
        <v>35</v>
      </c>
      <c r="AL3319" s="17" t="s">
        <v>10388</v>
      </c>
      <c r="AM3319" s="17">
        <f>MONTH(EMPENHO[[#This Row],[data_empenho]])</f>
        <v>6</v>
      </c>
    </row>
    <row r="3320" spans="1:39" x14ac:dyDescent="0.25">
      <c r="A3320">
        <v>8</v>
      </c>
      <c r="B3320">
        <v>801</v>
      </c>
      <c r="C3320">
        <v>10</v>
      </c>
      <c r="D3320">
        <v>303</v>
      </c>
      <c r="E3320">
        <v>8</v>
      </c>
      <c r="F3320">
        <v>0</v>
      </c>
      <c r="G3320">
        <v>2100</v>
      </c>
      <c r="H3320" s="17" t="s">
        <v>7541</v>
      </c>
      <c r="I3320">
        <v>40</v>
      </c>
      <c r="J3320">
        <v>0</v>
      </c>
      <c r="K3320" s="17" t="s">
        <v>7542</v>
      </c>
      <c r="L3320" s="1">
        <v>44726</v>
      </c>
      <c r="M3320">
        <v>-7091.7</v>
      </c>
      <c r="N3320" s="17" t="s">
        <v>451</v>
      </c>
      <c r="O3320">
        <v>8283</v>
      </c>
      <c r="P3320" s="17" t="s">
        <v>438</v>
      </c>
      <c r="Q3320">
        <v>0</v>
      </c>
      <c r="R3320" s="17" t="s">
        <v>1083</v>
      </c>
      <c r="S3320" s="17" t="s">
        <v>440</v>
      </c>
      <c r="T3320" s="17" t="s">
        <v>438</v>
      </c>
      <c r="U3320">
        <v>1</v>
      </c>
      <c r="V3320">
        <v>2022</v>
      </c>
      <c r="W3320" s="17" t="s">
        <v>8890</v>
      </c>
      <c r="X3320" s="17" t="s">
        <v>1085</v>
      </c>
      <c r="Y3320">
        <v>7</v>
      </c>
      <c r="Z3320" s="17" t="s">
        <v>443</v>
      </c>
      <c r="AA3320" s="17" t="s">
        <v>653</v>
      </c>
      <c r="AB3320" s="17" t="s">
        <v>7529</v>
      </c>
      <c r="AC3320">
        <v>0</v>
      </c>
      <c r="AD3320">
        <v>0</v>
      </c>
      <c r="AE3320">
        <v>0</v>
      </c>
      <c r="AF3320">
        <v>2022</v>
      </c>
      <c r="AG3320" s="1">
        <v>44562</v>
      </c>
      <c r="AH3320" s="1">
        <v>44773</v>
      </c>
      <c r="AI3320" s="1">
        <v>44785</v>
      </c>
      <c r="AJ3320" s="17" t="s">
        <v>34</v>
      </c>
      <c r="AK3320" s="17" t="s">
        <v>35</v>
      </c>
      <c r="AL3320" s="17" t="s">
        <v>10388</v>
      </c>
      <c r="AM3320" s="17">
        <f>MONTH(EMPENHO[[#This Row],[data_empenho]])</f>
        <v>6</v>
      </c>
    </row>
    <row r="3321" spans="1:39" x14ac:dyDescent="0.25">
      <c r="A3321">
        <v>8</v>
      </c>
      <c r="B3321">
        <v>801</v>
      </c>
      <c r="C3321">
        <v>10</v>
      </c>
      <c r="D3321">
        <v>303</v>
      </c>
      <c r="E3321">
        <v>8</v>
      </c>
      <c r="F3321">
        <v>0</v>
      </c>
      <c r="G3321">
        <v>2100</v>
      </c>
      <c r="H3321" s="17" t="s">
        <v>7541</v>
      </c>
      <c r="I3321">
        <v>40</v>
      </c>
      <c r="J3321">
        <v>0</v>
      </c>
      <c r="K3321" s="17" t="s">
        <v>7542</v>
      </c>
      <c r="L3321" s="1">
        <v>44769</v>
      </c>
      <c r="M3321">
        <v>-3416.49</v>
      </c>
      <c r="N3321" s="17" t="s">
        <v>451</v>
      </c>
      <c r="O3321">
        <v>8283</v>
      </c>
      <c r="P3321" s="17" t="s">
        <v>438</v>
      </c>
      <c r="Q3321">
        <v>0</v>
      </c>
      <c r="R3321" s="17" t="s">
        <v>1083</v>
      </c>
      <c r="S3321" s="17" t="s">
        <v>440</v>
      </c>
      <c r="T3321" s="17" t="s">
        <v>438</v>
      </c>
      <c r="U3321">
        <v>1</v>
      </c>
      <c r="V3321">
        <v>2022</v>
      </c>
      <c r="W3321" s="17" t="s">
        <v>10400</v>
      </c>
      <c r="X3321" s="17" t="s">
        <v>1085</v>
      </c>
      <c r="Y3321">
        <v>7</v>
      </c>
      <c r="Z3321" s="17" t="s">
        <v>443</v>
      </c>
      <c r="AA3321" s="17" t="s">
        <v>653</v>
      </c>
      <c r="AB3321" s="17" t="s">
        <v>7529</v>
      </c>
      <c r="AC3321">
        <v>0</v>
      </c>
      <c r="AD3321">
        <v>0</v>
      </c>
      <c r="AE3321">
        <v>0</v>
      </c>
      <c r="AF3321">
        <v>2022</v>
      </c>
      <c r="AG3321" s="1">
        <v>44562</v>
      </c>
      <c r="AH3321" s="1">
        <v>44773</v>
      </c>
      <c r="AI3321" s="1">
        <v>44785</v>
      </c>
      <c r="AJ3321" s="17" t="s">
        <v>34</v>
      </c>
      <c r="AK3321" s="17" t="s">
        <v>35</v>
      </c>
      <c r="AL3321" s="17" t="s">
        <v>10388</v>
      </c>
      <c r="AM3321" s="17">
        <f>MONTH(EMPENHO[[#This Row],[data_empenho]])</f>
        <v>7</v>
      </c>
    </row>
    <row r="3322" spans="1:39" x14ac:dyDescent="0.25">
      <c r="A3322">
        <v>8</v>
      </c>
      <c r="B3322">
        <v>801</v>
      </c>
      <c r="C3322">
        <v>10</v>
      </c>
      <c r="D3322">
        <v>301</v>
      </c>
      <c r="E3322">
        <v>6</v>
      </c>
      <c r="F3322">
        <v>0</v>
      </c>
      <c r="G3322">
        <v>2105</v>
      </c>
      <c r="H3322" s="17" t="s">
        <v>445</v>
      </c>
      <c r="I3322">
        <v>40</v>
      </c>
      <c r="J3322">
        <v>0</v>
      </c>
      <c r="K3322" s="17" t="s">
        <v>7544</v>
      </c>
      <c r="L3322" s="1">
        <v>44691</v>
      </c>
      <c r="M3322">
        <v>47.5</v>
      </c>
      <c r="N3322" s="17" t="s">
        <v>437</v>
      </c>
      <c r="O3322">
        <v>321</v>
      </c>
      <c r="P3322" s="17" t="s">
        <v>438</v>
      </c>
      <c r="Q3322">
        <v>0</v>
      </c>
      <c r="R3322" s="17" t="s">
        <v>439</v>
      </c>
      <c r="S3322" s="17" t="s">
        <v>440</v>
      </c>
      <c r="T3322" s="17" t="s">
        <v>438</v>
      </c>
      <c r="U3322">
        <v>0</v>
      </c>
      <c r="V3322">
        <v>0</v>
      </c>
      <c r="W3322" s="17" t="s">
        <v>7545</v>
      </c>
      <c r="X3322" s="17" t="s">
        <v>442</v>
      </c>
      <c r="Y3322">
        <v>0</v>
      </c>
      <c r="Z3322" s="17" t="s">
        <v>486</v>
      </c>
      <c r="AA3322" s="17" t="s">
        <v>443</v>
      </c>
      <c r="AB3322" s="17" t="s">
        <v>444</v>
      </c>
      <c r="AC3322">
        <v>0</v>
      </c>
      <c r="AD3322">
        <v>0</v>
      </c>
      <c r="AE3322">
        <v>0</v>
      </c>
      <c r="AF3322">
        <v>2022</v>
      </c>
      <c r="AG3322" s="1">
        <v>44562</v>
      </c>
      <c r="AH3322" s="1">
        <v>44773</v>
      </c>
      <c r="AI3322" s="1">
        <v>44785</v>
      </c>
      <c r="AJ3322" s="17" t="s">
        <v>34</v>
      </c>
      <c r="AK3322" s="17" t="s">
        <v>35</v>
      </c>
      <c r="AL3322" s="17" t="s">
        <v>10388</v>
      </c>
      <c r="AM3322" s="17">
        <f>MONTH(EMPENHO[[#This Row],[data_empenho]])</f>
        <v>5</v>
      </c>
    </row>
    <row r="3323" spans="1:39" x14ac:dyDescent="0.25">
      <c r="A3323">
        <v>3</v>
      </c>
      <c r="B3323">
        <v>301</v>
      </c>
      <c r="C3323">
        <v>4</v>
      </c>
      <c r="D3323">
        <v>126</v>
      </c>
      <c r="E3323">
        <v>1</v>
      </c>
      <c r="F3323">
        <v>0</v>
      </c>
      <c r="G3323">
        <v>2069</v>
      </c>
      <c r="H3323" s="17" t="s">
        <v>615</v>
      </c>
      <c r="I3323">
        <v>1</v>
      </c>
      <c r="J3323">
        <v>0</v>
      </c>
      <c r="K3323" s="17" t="s">
        <v>7546</v>
      </c>
      <c r="L3323" s="1">
        <v>44691</v>
      </c>
      <c r="M3323">
        <v>6160</v>
      </c>
      <c r="N3323" s="17" t="s">
        <v>437</v>
      </c>
      <c r="O3323">
        <v>7177</v>
      </c>
      <c r="P3323" s="17" t="s">
        <v>438</v>
      </c>
      <c r="Q3323">
        <v>0</v>
      </c>
      <c r="R3323" s="17" t="s">
        <v>480</v>
      </c>
      <c r="S3323" s="17" t="s">
        <v>440</v>
      </c>
      <c r="T3323" s="17" t="s">
        <v>438</v>
      </c>
      <c r="U3323">
        <v>22</v>
      </c>
      <c r="V3323">
        <v>2019</v>
      </c>
      <c r="W3323" s="17" t="s">
        <v>7547</v>
      </c>
      <c r="X3323" s="17" t="s">
        <v>482</v>
      </c>
      <c r="Y3323">
        <v>1</v>
      </c>
      <c r="Z3323" s="17" t="s">
        <v>443</v>
      </c>
      <c r="AA3323" s="17" t="s">
        <v>443</v>
      </c>
      <c r="AB3323" s="17" t="s">
        <v>444</v>
      </c>
      <c r="AC3323">
        <v>0</v>
      </c>
      <c r="AD3323">
        <v>0</v>
      </c>
      <c r="AE3323">
        <v>0</v>
      </c>
      <c r="AF3323">
        <v>2022</v>
      </c>
      <c r="AG3323" s="1">
        <v>44562</v>
      </c>
      <c r="AH3323" s="1">
        <v>44773</v>
      </c>
      <c r="AI3323" s="1">
        <v>44785</v>
      </c>
      <c r="AJ3323" s="17" t="s">
        <v>34</v>
      </c>
      <c r="AK3323" s="17" t="s">
        <v>35</v>
      </c>
      <c r="AL3323" s="17" t="s">
        <v>10388</v>
      </c>
      <c r="AM3323" s="17">
        <f>MONTH(EMPENHO[[#This Row],[data_empenho]])</f>
        <v>5</v>
      </c>
    </row>
    <row r="3324" spans="1:39" x14ac:dyDescent="0.25">
      <c r="A3324">
        <v>9</v>
      </c>
      <c r="B3324">
        <v>902</v>
      </c>
      <c r="C3324">
        <v>8</v>
      </c>
      <c r="D3324">
        <v>244</v>
      </c>
      <c r="E3324">
        <v>11</v>
      </c>
      <c r="F3324">
        <v>0</v>
      </c>
      <c r="G3324">
        <v>2015</v>
      </c>
      <c r="H3324" s="17" t="s">
        <v>647</v>
      </c>
      <c r="I3324">
        <v>1</v>
      </c>
      <c r="J3324">
        <v>0</v>
      </c>
      <c r="K3324" s="17" t="s">
        <v>7548</v>
      </c>
      <c r="L3324" s="1">
        <v>44691</v>
      </c>
      <c r="M3324">
        <v>500</v>
      </c>
      <c r="N3324" s="17" t="s">
        <v>437</v>
      </c>
      <c r="O3324">
        <v>4533</v>
      </c>
      <c r="P3324" s="17" t="s">
        <v>438</v>
      </c>
      <c r="Q3324">
        <v>0</v>
      </c>
      <c r="R3324" s="17" t="s">
        <v>439</v>
      </c>
      <c r="S3324" s="17" t="s">
        <v>440</v>
      </c>
      <c r="T3324" s="17" t="s">
        <v>438</v>
      </c>
      <c r="U3324">
        <v>0</v>
      </c>
      <c r="V3324">
        <v>0</v>
      </c>
      <c r="W3324" s="17" t="s">
        <v>7549</v>
      </c>
      <c r="X3324" s="17" t="s">
        <v>442</v>
      </c>
      <c r="Y3324">
        <v>6</v>
      </c>
      <c r="Z3324" s="17" t="s">
        <v>443</v>
      </c>
      <c r="AA3324" s="17" t="s">
        <v>443</v>
      </c>
      <c r="AB3324" s="17" t="s">
        <v>444</v>
      </c>
      <c r="AC3324">
        <v>0</v>
      </c>
      <c r="AD3324">
        <v>0</v>
      </c>
      <c r="AE3324">
        <v>0</v>
      </c>
      <c r="AF3324">
        <v>2022</v>
      </c>
      <c r="AG3324" s="1">
        <v>44562</v>
      </c>
      <c r="AH3324" s="1">
        <v>44773</v>
      </c>
      <c r="AI3324" s="1">
        <v>44785</v>
      </c>
      <c r="AJ3324" s="17" t="s">
        <v>34</v>
      </c>
      <c r="AK3324" s="17" t="s">
        <v>35</v>
      </c>
      <c r="AL3324" s="17" t="s">
        <v>10388</v>
      </c>
      <c r="AM3324" s="17">
        <f>MONTH(EMPENHO[[#This Row],[data_empenho]])</f>
        <v>5</v>
      </c>
    </row>
    <row r="3325" spans="1:39" x14ac:dyDescent="0.25">
      <c r="A3325">
        <v>9</v>
      </c>
      <c r="B3325">
        <v>902</v>
      </c>
      <c r="C3325">
        <v>8</v>
      </c>
      <c r="D3325">
        <v>244</v>
      </c>
      <c r="E3325">
        <v>11</v>
      </c>
      <c r="F3325">
        <v>0</v>
      </c>
      <c r="G3325">
        <v>2015</v>
      </c>
      <c r="H3325" s="17" t="s">
        <v>647</v>
      </c>
      <c r="I3325">
        <v>1</v>
      </c>
      <c r="J3325">
        <v>0</v>
      </c>
      <c r="K3325" s="17" t="s">
        <v>7548</v>
      </c>
      <c r="L3325" s="1">
        <v>44706</v>
      </c>
      <c r="M3325">
        <v>-59.29</v>
      </c>
      <c r="N3325" s="17" t="s">
        <v>451</v>
      </c>
      <c r="O3325">
        <v>4533</v>
      </c>
      <c r="P3325" s="17" t="s">
        <v>438</v>
      </c>
      <c r="Q3325">
        <v>0</v>
      </c>
      <c r="R3325" s="17" t="s">
        <v>439</v>
      </c>
      <c r="S3325" s="17" t="s">
        <v>440</v>
      </c>
      <c r="T3325" s="17" t="s">
        <v>438</v>
      </c>
      <c r="U3325">
        <v>0</v>
      </c>
      <c r="V3325">
        <v>0</v>
      </c>
      <c r="W3325" s="17" t="s">
        <v>650</v>
      </c>
      <c r="X3325" s="17" t="s">
        <v>442</v>
      </c>
      <c r="Y3325">
        <v>6</v>
      </c>
      <c r="Z3325" s="17" t="s">
        <v>443</v>
      </c>
      <c r="AA3325" s="17" t="s">
        <v>443</v>
      </c>
      <c r="AB3325" s="17" t="s">
        <v>444</v>
      </c>
      <c r="AC3325">
        <v>0</v>
      </c>
      <c r="AD3325">
        <v>0</v>
      </c>
      <c r="AE3325">
        <v>0</v>
      </c>
      <c r="AF3325">
        <v>2022</v>
      </c>
      <c r="AG3325" s="1">
        <v>44562</v>
      </c>
      <c r="AH3325" s="1">
        <v>44773</v>
      </c>
      <c r="AI3325" s="1">
        <v>44785</v>
      </c>
      <c r="AJ3325" s="17" t="s">
        <v>34</v>
      </c>
      <c r="AK3325" s="17" t="s">
        <v>35</v>
      </c>
      <c r="AL3325" s="17" t="s">
        <v>10388</v>
      </c>
      <c r="AM3325" s="17">
        <f>MONTH(EMPENHO[[#This Row],[data_empenho]])</f>
        <v>5</v>
      </c>
    </row>
    <row r="3326" spans="1:39" x14ac:dyDescent="0.25">
      <c r="A3326">
        <v>5</v>
      </c>
      <c r="B3326">
        <v>502</v>
      </c>
      <c r="C3326">
        <v>12</v>
      </c>
      <c r="D3326">
        <v>782</v>
      </c>
      <c r="E3326">
        <v>2</v>
      </c>
      <c r="F3326">
        <v>0</v>
      </c>
      <c r="G3326">
        <v>2035</v>
      </c>
      <c r="H3326" s="17" t="s">
        <v>478</v>
      </c>
      <c r="I3326">
        <v>1017</v>
      </c>
      <c r="J3326">
        <v>0</v>
      </c>
      <c r="K3326" s="17" t="s">
        <v>7550</v>
      </c>
      <c r="L3326" s="1">
        <v>44691</v>
      </c>
      <c r="M3326">
        <v>13180</v>
      </c>
      <c r="N3326" s="17" t="s">
        <v>437</v>
      </c>
      <c r="O3326">
        <v>8264</v>
      </c>
      <c r="P3326" s="17" t="s">
        <v>438</v>
      </c>
      <c r="Q3326">
        <v>0</v>
      </c>
      <c r="R3326" s="17" t="s">
        <v>480</v>
      </c>
      <c r="S3326" s="17" t="s">
        <v>653</v>
      </c>
      <c r="T3326" s="17" t="s">
        <v>438</v>
      </c>
      <c r="U3326">
        <v>2</v>
      </c>
      <c r="V3326">
        <v>2022</v>
      </c>
      <c r="W3326" s="17" t="s">
        <v>7551</v>
      </c>
      <c r="X3326" s="17" t="s">
        <v>482</v>
      </c>
      <c r="Y3326">
        <v>7</v>
      </c>
      <c r="Z3326" s="17" t="s">
        <v>443</v>
      </c>
      <c r="AA3326" s="17" t="s">
        <v>443</v>
      </c>
      <c r="AB3326" s="17" t="s">
        <v>444</v>
      </c>
      <c r="AC3326">
        <v>0</v>
      </c>
      <c r="AD3326">
        <v>0</v>
      </c>
      <c r="AE3326">
        <v>0</v>
      </c>
      <c r="AF3326">
        <v>2022</v>
      </c>
      <c r="AG3326" s="1">
        <v>44562</v>
      </c>
      <c r="AH3326" s="1">
        <v>44773</v>
      </c>
      <c r="AI3326" s="1">
        <v>44785</v>
      </c>
      <c r="AJ3326" s="17" t="s">
        <v>34</v>
      </c>
      <c r="AK3326" s="17" t="s">
        <v>35</v>
      </c>
      <c r="AL3326" s="17" t="s">
        <v>10388</v>
      </c>
      <c r="AM3326" s="17">
        <f>MONTH(EMPENHO[[#This Row],[data_empenho]])</f>
        <v>5</v>
      </c>
    </row>
    <row r="3327" spans="1:39" x14ac:dyDescent="0.25">
      <c r="A3327">
        <v>5</v>
      </c>
      <c r="B3327">
        <v>502</v>
      </c>
      <c r="C3327">
        <v>12</v>
      </c>
      <c r="D3327">
        <v>782</v>
      </c>
      <c r="E3327">
        <v>2</v>
      </c>
      <c r="F3327">
        <v>0</v>
      </c>
      <c r="G3327">
        <v>2035</v>
      </c>
      <c r="H3327" s="17" t="s">
        <v>828</v>
      </c>
      <c r="I3327">
        <v>1017</v>
      </c>
      <c r="J3327">
        <v>0</v>
      </c>
      <c r="K3327" s="17" t="s">
        <v>7552</v>
      </c>
      <c r="L3327" s="1">
        <v>44691</v>
      </c>
      <c r="M3327">
        <v>2755</v>
      </c>
      <c r="N3327" s="17" t="s">
        <v>437</v>
      </c>
      <c r="O3327">
        <v>3923</v>
      </c>
      <c r="P3327" s="17" t="s">
        <v>438</v>
      </c>
      <c r="Q3327">
        <v>0</v>
      </c>
      <c r="R3327" s="17" t="s">
        <v>480</v>
      </c>
      <c r="S3327" s="17" t="s">
        <v>653</v>
      </c>
      <c r="T3327" s="17" t="s">
        <v>438</v>
      </c>
      <c r="U3327">
        <v>16</v>
      </c>
      <c r="V3327">
        <v>2022</v>
      </c>
      <c r="W3327" s="17" t="s">
        <v>7553</v>
      </c>
      <c r="X3327" s="17" t="s">
        <v>482</v>
      </c>
      <c r="Y3327">
        <v>7</v>
      </c>
      <c r="Z3327" s="17" t="s">
        <v>443</v>
      </c>
      <c r="AA3327" s="17" t="s">
        <v>443</v>
      </c>
      <c r="AB3327" s="17" t="s">
        <v>444</v>
      </c>
      <c r="AC3327">
        <v>0</v>
      </c>
      <c r="AD3327">
        <v>0</v>
      </c>
      <c r="AE3327">
        <v>0</v>
      </c>
      <c r="AF3327">
        <v>2022</v>
      </c>
      <c r="AG3327" s="1">
        <v>44562</v>
      </c>
      <c r="AH3327" s="1">
        <v>44773</v>
      </c>
      <c r="AI3327" s="1">
        <v>44785</v>
      </c>
      <c r="AJ3327" s="17" t="s">
        <v>34</v>
      </c>
      <c r="AK3327" s="17" t="s">
        <v>35</v>
      </c>
      <c r="AL3327" s="17" t="s">
        <v>10388</v>
      </c>
      <c r="AM3327" s="17">
        <f>MONTH(EMPENHO[[#This Row],[data_empenho]])</f>
        <v>5</v>
      </c>
    </row>
    <row r="3328" spans="1:39" x14ac:dyDescent="0.25">
      <c r="A3328">
        <v>5</v>
      </c>
      <c r="B3328">
        <v>502</v>
      </c>
      <c r="C3328">
        <v>12</v>
      </c>
      <c r="D3328">
        <v>361</v>
      </c>
      <c r="E3328">
        <v>2</v>
      </c>
      <c r="F3328">
        <v>0</v>
      </c>
      <c r="G3328">
        <v>2031</v>
      </c>
      <c r="H3328" s="17" t="s">
        <v>1023</v>
      </c>
      <c r="I3328">
        <v>20</v>
      </c>
      <c r="J3328">
        <v>0</v>
      </c>
      <c r="K3328" s="17" t="s">
        <v>7554</v>
      </c>
      <c r="L3328" s="1">
        <v>44691</v>
      </c>
      <c r="M3328">
        <v>1315</v>
      </c>
      <c r="N3328" s="17" t="s">
        <v>437</v>
      </c>
      <c r="O3328">
        <v>1489</v>
      </c>
      <c r="P3328" s="17" t="s">
        <v>438</v>
      </c>
      <c r="Q3328">
        <v>0</v>
      </c>
      <c r="R3328" s="17" t="s">
        <v>439</v>
      </c>
      <c r="S3328" s="17" t="s">
        <v>440</v>
      </c>
      <c r="T3328" s="17" t="s">
        <v>438</v>
      </c>
      <c r="U3328">
        <v>94</v>
      </c>
      <c r="V3328">
        <v>2022</v>
      </c>
      <c r="W3328" s="17" t="s">
        <v>7555</v>
      </c>
      <c r="X3328" s="17" t="s">
        <v>465</v>
      </c>
      <c r="Y3328">
        <v>1</v>
      </c>
      <c r="Z3328" s="17" t="s">
        <v>443</v>
      </c>
      <c r="AA3328" s="17" t="s">
        <v>443</v>
      </c>
      <c r="AB3328" s="17" t="s">
        <v>444</v>
      </c>
      <c r="AC3328">
        <v>0</v>
      </c>
      <c r="AD3328">
        <v>0</v>
      </c>
      <c r="AE3328">
        <v>0</v>
      </c>
      <c r="AF3328">
        <v>2022</v>
      </c>
      <c r="AG3328" s="1">
        <v>44562</v>
      </c>
      <c r="AH3328" s="1">
        <v>44773</v>
      </c>
      <c r="AI3328" s="1">
        <v>44785</v>
      </c>
      <c r="AJ3328" s="17" t="s">
        <v>34</v>
      </c>
      <c r="AK3328" s="17" t="s">
        <v>35</v>
      </c>
      <c r="AL3328" s="17" t="s">
        <v>10388</v>
      </c>
      <c r="AM3328" s="17">
        <f>MONTH(EMPENHO[[#This Row],[data_empenho]])</f>
        <v>5</v>
      </c>
    </row>
    <row r="3329" spans="1:39" x14ac:dyDescent="0.25">
      <c r="A3329">
        <v>3</v>
      </c>
      <c r="B3329">
        <v>301</v>
      </c>
      <c r="C3329">
        <v>4</v>
      </c>
      <c r="D3329">
        <v>122</v>
      </c>
      <c r="E3329">
        <v>1</v>
      </c>
      <c r="F3329">
        <v>0</v>
      </c>
      <c r="G3329">
        <v>2068</v>
      </c>
      <c r="H3329" s="17" t="s">
        <v>779</v>
      </c>
      <c r="I3329">
        <v>1</v>
      </c>
      <c r="J3329">
        <v>0</v>
      </c>
      <c r="K3329" s="17" t="s">
        <v>7556</v>
      </c>
      <c r="L3329" s="1">
        <v>44691</v>
      </c>
      <c r="M3329">
        <v>1198</v>
      </c>
      <c r="N3329" s="17" t="s">
        <v>437</v>
      </c>
      <c r="O3329">
        <v>5044</v>
      </c>
      <c r="P3329" s="17" t="s">
        <v>438</v>
      </c>
      <c r="Q3329">
        <v>0</v>
      </c>
      <c r="R3329" s="17" t="s">
        <v>439</v>
      </c>
      <c r="S3329" s="17" t="s">
        <v>440</v>
      </c>
      <c r="T3329" s="17" t="s">
        <v>438</v>
      </c>
      <c r="U3329">
        <v>0</v>
      </c>
      <c r="V3329">
        <v>0</v>
      </c>
      <c r="W3329" s="17" t="s">
        <v>7557</v>
      </c>
      <c r="X3329" s="17" t="s">
        <v>465</v>
      </c>
      <c r="Y3329">
        <v>1</v>
      </c>
      <c r="Z3329" s="17" t="s">
        <v>443</v>
      </c>
      <c r="AA3329" s="17" t="s">
        <v>443</v>
      </c>
      <c r="AB3329" s="17" t="s">
        <v>444</v>
      </c>
      <c r="AC3329">
        <v>0</v>
      </c>
      <c r="AD3329">
        <v>0</v>
      </c>
      <c r="AE3329">
        <v>0</v>
      </c>
      <c r="AF3329">
        <v>2022</v>
      </c>
      <c r="AG3329" s="1">
        <v>44562</v>
      </c>
      <c r="AH3329" s="1">
        <v>44773</v>
      </c>
      <c r="AI3329" s="1">
        <v>44785</v>
      </c>
      <c r="AJ3329" s="17" t="s">
        <v>34</v>
      </c>
      <c r="AK3329" s="17" t="s">
        <v>35</v>
      </c>
      <c r="AL3329" s="17" t="s">
        <v>10388</v>
      </c>
      <c r="AM3329" s="17">
        <f>MONTH(EMPENHO[[#This Row],[data_empenho]])</f>
        <v>5</v>
      </c>
    </row>
    <row r="3330" spans="1:39" x14ac:dyDescent="0.25">
      <c r="A3330">
        <v>8</v>
      </c>
      <c r="B3330">
        <v>801</v>
      </c>
      <c r="C3330">
        <v>10</v>
      </c>
      <c r="D3330">
        <v>301</v>
      </c>
      <c r="E3330">
        <v>9</v>
      </c>
      <c r="F3330">
        <v>0</v>
      </c>
      <c r="G3330">
        <v>2109</v>
      </c>
      <c r="H3330" s="17" t="s">
        <v>3754</v>
      </c>
      <c r="I3330">
        <v>4050</v>
      </c>
      <c r="J3330">
        <v>0</v>
      </c>
      <c r="K3330" s="17" t="s">
        <v>7558</v>
      </c>
      <c r="L3330" s="1">
        <v>44691</v>
      </c>
      <c r="M3330">
        <v>3569</v>
      </c>
      <c r="N3330" s="17" t="s">
        <v>437</v>
      </c>
      <c r="O3330">
        <v>5818</v>
      </c>
      <c r="P3330" s="17" t="s">
        <v>438</v>
      </c>
      <c r="Q3330">
        <v>0</v>
      </c>
      <c r="R3330" s="17" t="s">
        <v>480</v>
      </c>
      <c r="S3330" s="17" t="s">
        <v>653</v>
      </c>
      <c r="T3330" s="17" t="s">
        <v>438</v>
      </c>
      <c r="U3330">
        <v>44</v>
      </c>
      <c r="V3330">
        <v>2021</v>
      </c>
      <c r="W3330" s="17" t="s">
        <v>7559</v>
      </c>
      <c r="X3330" s="17" t="s">
        <v>482</v>
      </c>
      <c r="Y3330">
        <v>7</v>
      </c>
      <c r="Z3330" s="17" t="s">
        <v>443</v>
      </c>
      <c r="AA3330" s="17" t="s">
        <v>443</v>
      </c>
      <c r="AB3330" s="17" t="s">
        <v>444</v>
      </c>
      <c r="AC3330">
        <v>0</v>
      </c>
      <c r="AD3330">
        <v>0</v>
      </c>
      <c r="AE3330">
        <v>0</v>
      </c>
      <c r="AF3330">
        <v>2022</v>
      </c>
      <c r="AG3330" s="1">
        <v>44562</v>
      </c>
      <c r="AH3330" s="1">
        <v>44773</v>
      </c>
      <c r="AI3330" s="1">
        <v>44785</v>
      </c>
      <c r="AJ3330" s="17" t="s">
        <v>34</v>
      </c>
      <c r="AK3330" s="17" t="s">
        <v>35</v>
      </c>
      <c r="AL3330" s="17" t="s">
        <v>10388</v>
      </c>
      <c r="AM3330" s="17">
        <f>MONTH(EMPENHO[[#This Row],[data_empenho]])</f>
        <v>5</v>
      </c>
    </row>
    <row r="3331" spans="1:39" x14ac:dyDescent="0.25">
      <c r="A3331">
        <v>5</v>
      </c>
      <c r="B3331">
        <v>502</v>
      </c>
      <c r="C3331">
        <v>12</v>
      </c>
      <c r="D3331">
        <v>782</v>
      </c>
      <c r="E3331">
        <v>2</v>
      </c>
      <c r="F3331">
        <v>0</v>
      </c>
      <c r="G3331">
        <v>2035</v>
      </c>
      <c r="H3331" s="17" t="s">
        <v>478</v>
      </c>
      <c r="I3331">
        <v>1017</v>
      </c>
      <c r="J3331">
        <v>0</v>
      </c>
      <c r="K3331" s="17" t="s">
        <v>7560</v>
      </c>
      <c r="L3331" s="1">
        <v>44691</v>
      </c>
      <c r="M3331">
        <v>2304</v>
      </c>
      <c r="N3331" s="17" t="s">
        <v>437</v>
      </c>
      <c r="O3331">
        <v>8264</v>
      </c>
      <c r="P3331" s="17" t="s">
        <v>438</v>
      </c>
      <c r="Q3331">
        <v>0</v>
      </c>
      <c r="R3331" s="17" t="s">
        <v>480</v>
      </c>
      <c r="S3331" s="17" t="s">
        <v>653</v>
      </c>
      <c r="T3331" s="17" t="s">
        <v>438</v>
      </c>
      <c r="U3331">
        <v>56</v>
      </c>
      <c r="V3331">
        <v>2021</v>
      </c>
      <c r="W3331" s="17" t="s">
        <v>7561</v>
      </c>
      <c r="X3331" s="17" t="s">
        <v>482</v>
      </c>
      <c r="Y3331">
        <v>7</v>
      </c>
      <c r="Z3331" s="17" t="s">
        <v>443</v>
      </c>
      <c r="AA3331" s="17" t="s">
        <v>443</v>
      </c>
      <c r="AB3331" s="17" t="s">
        <v>444</v>
      </c>
      <c r="AC3331">
        <v>0</v>
      </c>
      <c r="AD3331">
        <v>0</v>
      </c>
      <c r="AE3331">
        <v>0</v>
      </c>
      <c r="AF3331">
        <v>2022</v>
      </c>
      <c r="AG3331" s="1">
        <v>44562</v>
      </c>
      <c r="AH3331" s="1">
        <v>44773</v>
      </c>
      <c r="AI3331" s="1">
        <v>44785</v>
      </c>
      <c r="AJ3331" s="17" t="s">
        <v>34</v>
      </c>
      <c r="AK3331" s="17" t="s">
        <v>35</v>
      </c>
      <c r="AL3331" s="17" t="s">
        <v>10388</v>
      </c>
      <c r="AM3331" s="17">
        <f>MONTH(EMPENHO[[#This Row],[data_empenho]])</f>
        <v>5</v>
      </c>
    </row>
    <row r="3332" spans="1:39" x14ac:dyDescent="0.25">
      <c r="A3332">
        <v>5</v>
      </c>
      <c r="B3332">
        <v>501</v>
      </c>
      <c r="C3332">
        <v>4</v>
      </c>
      <c r="D3332">
        <v>122</v>
      </c>
      <c r="E3332">
        <v>1</v>
      </c>
      <c r="F3332">
        <v>0</v>
      </c>
      <c r="G3332">
        <v>2022</v>
      </c>
      <c r="H3332" s="17" t="s">
        <v>638</v>
      </c>
      <c r="I3332">
        <v>1</v>
      </c>
      <c r="J3332">
        <v>0</v>
      </c>
      <c r="K3332" s="17" t="s">
        <v>7562</v>
      </c>
      <c r="L3332" s="1">
        <v>44691</v>
      </c>
      <c r="M3332">
        <v>1525</v>
      </c>
      <c r="N3332" s="17" t="s">
        <v>437</v>
      </c>
      <c r="O3332">
        <v>8441</v>
      </c>
      <c r="P3332" s="17" t="s">
        <v>438</v>
      </c>
      <c r="Q3332">
        <v>0</v>
      </c>
      <c r="R3332" s="17" t="s">
        <v>480</v>
      </c>
      <c r="S3332" s="17" t="s">
        <v>653</v>
      </c>
      <c r="T3332" s="17" t="s">
        <v>438</v>
      </c>
      <c r="U3332">
        <v>14</v>
      </c>
      <c r="V3332">
        <v>2022</v>
      </c>
      <c r="W3332" s="17" t="s">
        <v>7563</v>
      </c>
      <c r="X3332" s="17" t="s">
        <v>482</v>
      </c>
      <c r="Y3332">
        <v>7</v>
      </c>
      <c r="Z3332" s="17" t="s">
        <v>443</v>
      </c>
      <c r="AA3332" s="17" t="s">
        <v>443</v>
      </c>
      <c r="AB3332" s="17" t="s">
        <v>444</v>
      </c>
      <c r="AC3332">
        <v>0</v>
      </c>
      <c r="AD3332">
        <v>0</v>
      </c>
      <c r="AE3332">
        <v>0</v>
      </c>
      <c r="AF3332">
        <v>2022</v>
      </c>
      <c r="AG3332" s="1">
        <v>44562</v>
      </c>
      <c r="AH3332" s="1">
        <v>44773</v>
      </c>
      <c r="AI3332" s="1">
        <v>44785</v>
      </c>
      <c r="AJ3332" s="17" t="s">
        <v>34</v>
      </c>
      <c r="AK3332" s="17" t="s">
        <v>35</v>
      </c>
      <c r="AL3332" s="17" t="s">
        <v>10388</v>
      </c>
      <c r="AM3332" s="17">
        <f>MONTH(EMPENHO[[#This Row],[data_empenho]])</f>
        <v>5</v>
      </c>
    </row>
    <row r="3333" spans="1:39" x14ac:dyDescent="0.25">
      <c r="A3333">
        <v>5</v>
      </c>
      <c r="B3333">
        <v>502</v>
      </c>
      <c r="C3333">
        <v>12</v>
      </c>
      <c r="D3333">
        <v>365</v>
      </c>
      <c r="E3333">
        <v>2</v>
      </c>
      <c r="F3333">
        <v>0</v>
      </c>
      <c r="G3333">
        <v>2033</v>
      </c>
      <c r="H3333" s="17" t="s">
        <v>638</v>
      </c>
      <c r="I3333">
        <v>20</v>
      </c>
      <c r="J3333">
        <v>0</v>
      </c>
      <c r="K3333" s="17" t="s">
        <v>7564</v>
      </c>
      <c r="L3333" s="1">
        <v>44691</v>
      </c>
      <c r="M3333">
        <v>1525</v>
      </c>
      <c r="N3333" s="17" t="s">
        <v>437</v>
      </c>
      <c r="O3333">
        <v>8441</v>
      </c>
      <c r="P3333" s="17" t="s">
        <v>438</v>
      </c>
      <c r="Q3333">
        <v>0</v>
      </c>
      <c r="R3333" s="17" t="s">
        <v>480</v>
      </c>
      <c r="S3333" s="17" t="s">
        <v>653</v>
      </c>
      <c r="T3333" s="17" t="s">
        <v>438</v>
      </c>
      <c r="U3333">
        <v>14</v>
      </c>
      <c r="V3333">
        <v>2022</v>
      </c>
      <c r="W3333" s="17" t="s">
        <v>7565</v>
      </c>
      <c r="X3333" s="17" t="s">
        <v>482</v>
      </c>
      <c r="Y3333">
        <v>7</v>
      </c>
      <c r="Z3333" s="17" t="s">
        <v>443</v>
      </c>
      <c r="AA3333" s="17" t="s">
        <v>443</v>
      </c>
      <c r="AB3333" s="17" t="s">
        <v>444</v>
      </c>
      <c r="AC3333">
        <v>0</v>
      </c>
      <c r="AD3333">
        <v>0</v>
      </c>
      <c r="AE3333">
        <v>0</v>
      </c>
      <c r="AF3333">
        <v>2022</v>
      </c>
      <c r="AG3333" s="1">
        <v>44562</v>
      </c>
      <c r="AH3333" s="1">
        <v>44773</v>
      </c>
      <c r="AI3333" s="1">
        <v>44785</v>
      </c>
      <c r="AJ3333" s="17" t="s">
        <v>34</v>
      </c>
      <c r="AK3333" s="17" t="s">
        <v>35</v>
      </c>
      <c r="AL3333" s="17" t="s">
        <v>10388</v>
      </c>
      <c r="AM3333" s="17">
        <f>MONTH(EMPENHO[[#This Row],[data_empenho]])</f>
        <v>5</v>
      </c>
    </row>
    <row r="3334" spans="1:39" x14ac:dyDescent="0.25">
      <c r="A3334">
        <v>2</v>
      </c>
      <c r="B3334">
        <v>203</v>
      </c>
      <c r="C3334">
        <v>4</v>
      </c>
      <c r="D3334">
        <v>122</v>
      </c>
      <c r="E3334">
        <v>1</v>
      </c>
      <c r="F3334">
        <v>0</v>
      </c>
      <c r="G3334">
        <v>2081</v>
      </c>
      <c r="H3334" s="17" t="s">
        <v>445</v>
      </c>
      <c r="I3334">
        <v>1</v>
      </c>
      <c r="J3334">
        <v>0</v>
      </c>
      <c r="K3334" s="17" t="s">
        <v>7566</v>
      </c>
      <c r="L3334" s="1">
        <v>44692</v>
      </c>
      <c r="M3334">
        <v>525</v>
      </c>
      <c r="N3334" s="17" t="s">
        <v>437</v>
      </c>
      <c r="O3334">
        <v>5597</v>
      </c>
      <c r="P3334" s="17" t="s">
        <v>438</v>
      </c>
      <c r="Q3334">
        <v>0</v>
      </c>
      <c r="R3334" s="17" t="s">
        <v>439</v>
      </c>
      <c r="S3334" s="17" t="s">
        <v>440</v>
      </c>
      <c r="T3334" s="17" t="s">
        <v>438</v>
      </c>
      <c r="U3334">
        <v>0</v>
      </c>
      <c r="V3334">
        <v>0</v>
      </c>
      <c r="W3334" s="17" t="s">
        <v>7567</v>
      </c>
      <c r="X3334" s="17" t="s">
        <v>442</v>
      </c>
      <c r="Y3334">
        <v>0</v>
      </c>
      <c r="Z3334" s="17" t="s">
        <v>450</v>
      </c>
      <c r="AA3334" s="17" t="s">
        <v>443</v>
      </c>
      <c r="AB3334" s="17" t="s">
        <v>444</v>
      </c>
      <c r="AC3334">
        <v>0</v>
      </c>
      <c r="AD3334">
        <v>0</v>
      </c>
      <c r="AE3334">
        <v>0</v>
      </c>
      <c r="AF3334">
        <v>2022</v>
      </c>
      <c r="AG3334" s="1">
        <v>44562</v>
      </c>
      <c r="AH3334" s="1">
        <v>44773</v>
      </c>
      <c r="AI3334" s="1">
        <v>44785</v>
      </c>
      <c r="AJ3334" s="17" t="s">
        <v>34</v>
      </c>
      <c r="AK3334" s="17" t="s">
        <v>35</v>
      </c>
      <c r="AL3334" s="17" t="s">
        <v>10388</v>
      </c>
      <c r="AM3334" s="17">
        <f>MONTH(EMPENHO[[#This Row],[data_empenho]])</f>
        <v>5</v>
      </c>
    </row>
    <row r="3335" spans="1:39" x14ac:dyDescent="0.25">
      <c r="A3335">
        <v>8</v>
      </c>
      <c r="B3335">
        <v>801</v>
      </c>
      <c r="C3335">
        <v>10</v>
      </c>
      <c r="D3335">
        <v>301</v>
      </c>
      <c r="E3335">
        <v>6</v>
      </c>
      <c r="F3335">
        <v>0</v>
      </c>
      <c r="G3335">
        <v>2105</v>
      </c>
      <c r="H3335" s="17" t="s">
        <v>445</v>
      </c>
      <c r="I3335">
        <v>40</v>
      </c>
      <c r="J3335">
        <v>0</v>
      </c>
      <c r="K3335" s="17" t="s">
        <v>7568</v>
      </c>
      <c r="L3335" s="1">
        <v>44692</v>
      </c>
      <c r="M3335">
        <v>47.5</v>
      </c>
      <c r="N3335" s="17" t="s">
        <v>437</v>
      </c>
      <c r="O3335">
        <v>4616</v>
      </c>
      <c r="P3335" s="17" t="s">
        <v>438</v>
      </c>
      <c r="Q3335">
        <v>0</v>
      </c>
      <c r="R3335" s="17" t="s">
        <v>439</v>
      </c>
      <c r="S3335" s="17" t="s">
        <v>440</v>
      </c>
      <c r="T3335" s="17" t="s">
        <v>438</v>
      </c>
      <c r="U3335">
        <v>0</v>
      </c>
      <c r="V3335">
        <v>0</v>
      </c>
      <c r="W3335" s="17" t="s">
        <v>7569</v>
      </c>
      <c r="X3335" s="17" t="s">
        <v>442</v>
      </c>
      <c r="Y3335">
        <v>0</v>
      </c>
      <c r="Z3335" s="17" t="s">
        <v>450</v>
      </c>
      <c r="AA3335" s="17" t="s">
        <v>443</v>
      </c>
      <c r="AB3335" s="17" t="s">
        <v>444</v>
      </c>
      <c r="AC3335">
        <v>0</v>
      </c>
      <c r="AD3335">
        <v>0</v>
      </c>
      <c r="AE3335">
        <v>0</v>
      </c>
      <c r="AF3335">
        <v>2022</v>
      </c>
      <c r="AG3335" s="1">
        <v>44562</v>
      </c>
      <c r="AH3335" s="1">
        <v>44773</v>
      </c>
      <c r="AI3335" s="1">
        <v>44785</v>
      </c>
      <c r="AJ3335" s="17" t="s">
        <v>34</v>
      </c>
      <c r="AK3335" s="17" t="s">
        <v>35</v>
      </c>
      <c r="AL3335" s="17" t="s">
        <v>10388</v>
      </c>
      <c r="AM3335" s="17">
        <f>MONTH(EMPENHO[[#This Row],[data_empenho]])</f>
        <v>5</v>
      </c>
    </row>
    <row r="3336" spans="1:39" x14ac:dyDescent="0.25">
      <c r="A3336">
        <v>11</v>
      </c>
      <c r="B3336">
        <v>1101</v>
      </c>
      <c r="C3336">
        <v>28</v>
      </c>
      <c r="D3336">
        <v>846</v>
      </c>
      <c r="E3336">
        <v>0</v>
      </c>
      <c r="F3336">
        <v>0</v>
      </c>
      <c r="G3336">
        <v>8</v>
      </c>
      <c r="H3336" s="17" t="s">
        <v>7570</v>
      </c>
      <c r="I3336">
        <v>1</v>
      </c>
      <c r="J3336">
        <v>0</v>
      </c>
      <c r="K3336" s="17" t="s">
        <v>7571</v>
      </c>
      <c r="L3336" s="1">
        <v>44692</v>
      </c>
      <c r="M3336">
        <v>33799.43</v>
      </c>
      <c r="N3336" s="17" t="s">
        <v>437</v>
      </c>
      <c r="O3336">
        <v>5297</v>
      </c>
      <c r="P3336" s="17" t="s">
        <v>438</v>
      </c>
      <c r="Q3336">
        <v>0</v>
      </c>
      <c r="R3336" s="17" t="s">
        <v>439</v>
      </c>
      <c r="S3336" s="17" t="s">
        <v>440</v>
      </c>
      <c r="T3336" s="17" t="s">
        <v>438</v>
      </c>
      <c r="U3336">
        <v>0</v>
      </c>
      <c r="V3336">
        <v>0</v>
      </c>
      <c r="W3336" s="17" t="s">
        <v>7572</v>
      </c>
      <c r="X3336" s="17" t="s">
        <v>442</v>
      </c>
      <c r="Y3336">
        <v>0</v>
      </c>
      <c r="Z3336" s="17" t="s">
        <v>443</v>
      </c>
      <c r="AA3336" s="17" t="s">
        <v>443</v>
      </c>
      <c r="AB3336" s="17" t="s">
        <v>444</v>
      </c>
      <c r="AC3336">
        <v>0</v>
      </c>
      <c r="AD3336">
        <v>0</v>
      </c>
      <c r="AE3336">
        <v>0</v>
      </c>
      <c r="AF3336">
        <v>2022</v>
      </c>
      <c r="AG3336" s="1">
        <v>44562</v>
      </c>
      <c r="AH3336" s="1">
        <v>44773</v>
      </c>
      <c r="AI3336" s="1">
        <v>44785</v>
      </c>
      <c r="AJ3336" s="17" t="s">
        <v>34</v>
      </c>
      <c r="AK3336" s="17" t="s">
        <v>35</v>
      </c>
      <c r="AL3336" s="17" t="s">
        <v>10388</v>
      </c>
      <c r="AM3336" s="17">
        <f>MONTH(EMPENHO[[#This Row],[data_empenho]])</f>
        <v>5</v>
      </c>
    </row>
    <row r="3337" spans="1:39" x14ac:dyDescent="0.25">
      <c r="A3337">
        <v>11</v>
      </c>
      <c r="B3337">
        <v>1101</v>
      </c>
      <c r="C3337">
        <v>28</v>
      </c>
      <c r="D3337">
        <v>846</v>
      </c>
      <c r="E3337">
        <v>0</v>
      </c>
      <c r="F3337">
        <v>0</v>
      </c>
      <c r="G3337">
        <v>8</v>
      </c>
      <c r="H3337" s="17" t="s">
        <v>7570</v>
      </c>
      <c r="I3337">
        <v>1</v>
      </c>
      <c r="J3337">
        <v>0</v>
      </c>
      <c r="K3337" s="17" t="s">
        <v>7573</v>
      </c>
      <c r="L3337" s="1">
        <v>44692</v>
      </c>
      <c r="M3337">
        <v>72575.5</v>
      </c>
      <c r="N3337" s="17" t="s">
        <v>437</v>
      </c>
      <c r="O3337">
        <v>8511</v>
      </c>
      <c r="P3337" s="17" t="s">
        <v>438</v>
      </c>
      <c r="Q3337">
        <v>0</v>
      </c>
      <c r="R3337" s="17" t="s">
        <v>439</v>
      </c>
      <c r="S3337" s="17" t="s">
        <v>440</v>
      </c>
      <c r="T3337" s="17" t="s">
        <v>438</v>
      </c>
      <c r="U3337">
        <v>0</v>
      </c>
      <c r="V3337">
        <v>0</v>
      </c>
      <c r="W3337" s="17" t="s">
        <v>7574</v>
      </c>
      <c r="X3337" s="17" t="s">
        <v>442</v>
      </c>
      <c r="Y3337">
        <v>0</v>
      </c>
      <c r="Z3337" s="17" t="s">
        <v>443</v>
      </c>
      <c r="AA3337" s="17" t="s">
        <v>443</v>
      </c>
      <c r="AB3337" s="17" t="s">
        <v>444</v>
      </c>
      <c r="AC3337">
        <v>0</v>
      </c>
      <c r="AD3337">
        <v>0</v>
      </c>
      <c r="AE3337">
        <v>0</v>
      </c>
      <c r="AF3337">
        <v>2022</v>
      </c>
      <c r="AG3337" s="1">
        <v>44562</v>
      </c>
      <c r="AH3337" s="1">
        <v>44773</v>
      </c>
      <c r="AI3337" s="1">
        <v>44785</v>
      </c>
      <c r="AJ3337" s="17" t="s">
        <v>34</v>
      </c>
      <c r="AK3337" s="17" t="s">
        <v>35</v>
      </c>
      <c r="AL3337" s="17" t="s">
        <v>10388</v>
      </c>
      <c r="AM3337" s="17">
        <f>MONTH(EMPENHO[[#This Row],[data_empenho]])</f>
        <v>5</v>
      </c>
    </row>
    <row r="3338" spans="1:39" x14ac:dyDescent="0.25">
      <c r="A3338">
        <v>11</v>
      </c>
      <c r="B3338">
        <v>1101</v>
      </c>
      <c r="C3338">
        <v>28</v>
      </c>
      <c r="D3338">
        <v>846</v>
      </c>
      <c r="E3338">
        <v>0</v>
      </c>
      <c r="F3338">
        <v>0</v>
      </c>
      <c r="G3338">
        <v>8</v>
      </c>
      <c r="H3338" s="17" t="s">
        <v>7575</v>
      </c>
      <c r="I3338">
        <v>1</v>
      </c>
      <c r="J3338">
        <v>0</v>
      </c>
      <c r="K3338" s="17" t="s">
        <v>7576</v>
      </c>
      <c r="L3338" s="1">
        <v>44692</v>
      </c>
      <c r="M3338">
        <v>15399.6</v>
      </c>
      <c r="N3338" s="17" t="s">
        <v>437</v>
      </c>
      <c r="O3338">
        <v>8512</v>
      </c>
      <c r="P3338" s="17" t="s">
        <v>438</v>
      </c>
      <c r="Q3338">
        <v>0</v>
      </c>
      <c r="R3338" s="17" t="s">
        <v>439</v>
      </c>
      <c r="S3338" s="17" t="s">
        <v>440</v>
      </c>
      <c r="T3338" s="17" t="s">
        <v>438</v>
      </c>
      <c r="U3338">
        <v>0</v>
      </c>
      <c r="V3338">
        <v>0</v>
      </c>
      <c r="W3338" s="17" t="s">
        <v>7577</v>
      </c>
      <c r="X3338" s="17" t="s">
        <v>442</v>
      </c>
      <c r="Y3338">
        <v>0</v>
      </c>
      <c r="Z3338" s="17" t="s">
        <v>443</v>
      </c>
      <c r="AA3338" s="17" t="s">
        <v>443</v>
      </c>
      <c r="AB3338" s="17" t="s">
        <v>444</v>
      </c>
      <c r="AC3338">
        <v>0</v>
      </c>
      <c r="AD3338">
        <v>0</v>
      </c>
      <c r="AE3338">
        <v>0</v>
      </c>
      <c r="AF3338">
        <v>2022</v>
      </c>
      <c r="AG3338" s="1">
        <v>44562</v>
      </c>
      <c r="AH3338" s="1">
        <v>44773</v>
      </c>
      <c r="AI3338" s="1">
        <v>44785</v>
      </c>
      <c r="AJ3338" s="17" t="s">
        <v>34</v>
      </c>
      <c r="AK3338" s="17" t="s">
        <v>35</v>
      </c>
      <c r="AL3338" s="17" t="s">
        <v>10388</v>
      </c>
      <c r="AM3338" s="17">
        <f>MONTH(EMPENHO[[#This Row],[data_empenho]])</f>
        <v>5</v>
      </c>
    </row>
    <row r="3339" spans="1:39" x14ac:dyDescent="0.25">
      <c r="A3339">
        <v>11</v>
      </c>
      <c r="B3339">
        <v>1101</v>
      </c>
      <c r="C3339">
        <v>28</v>
      </c>
      <c r="D3339">
        <v>846</v>
      </c>
      <c r="E3339">
        <v>0</v>
      </c>
      <c r="F3339">
        <v>0</v>
      </c>
      <c r="G3339">
        <v>8</v>
      </c>
      <c r="H3339" s="17" t="s">
        <v>7575</v>
      </c>
      <c r="I3339">
        <v>1</v>
      </c>
      <c r="J3339">
        <v>0</v>
      </c>
      <c r="K3339" s="17" t="s">
        <v>7578</v>
      </c>
      <c r="L3339" s="1">
        <v>44692</v>
      </c>
      <c r="M3339">
        <v>10832.99</v>
      </c>
      <c r="N3339" s="17" t="s">
        <v>437</v>
      </c>
      <c r="O3339">
        <v>8513</v>
      </c>
      <c r="P3339" s="17" t="s">
        <v>438</v>
      </c>
      <c r="Q3339">
        <v>0</v>
      </c>
      <c r="R3339" s="17" t="s">
        <v>439</v>
      </c>
      <c r="S3339" s="17" t="s">
        <v>440</v>
      </c>
      <c r="T3339" s="17" t="s">
        <v>438</v>
      </c>
      <c r="U3339">
        <v>0</v>
      </c>
      <c r="V3339">
        <v>0</v>
      </c>
      <c r="W3339" s="17" t="s">
        <v>7579</v>
      </c>
      <c r="X3339" s="17" t="s">
        <v>442</v>
      </c>
      <c r="Y3339">
        <v>0</v>
      </c>
      <c r="Z3339" s="17" t="s">
        <v>443</v>
      </c>
      <c r="AA3339" s="17" t="s">
        <v>443</v>
      </c>
      <c r="AB3339" s="17" t="s">
        <v>444</v>
      </c>
      <c r="AC3339">
        <v>0</v>
      </c>
      <c r="AD3339">
        <v>0</v>
      </c>
      <c r="AE3339">
        <v>0</v>
      </c>
      <c r="AF3339">
        <v>2022</v>
      </c>
      <c r="AG3339" s="1">
        <v>44562</v>
      </c>
      <c r="AH3339" s="1">
        <v>44773</v>
      </c>
      <c r="AI3339" s="1">
        <v>44785</v>
      </c>
      <c r="AJ3339" s="17" t="s">
        <v>34</v>
      </c>
      <c r="AK3339" s="17" t="s">
        <v>35</v>
      </c>
      <c r="AL3339" s="17" t="s">
        <v>10388</v>
      </c>
      <c r="AM3339" s="17">
        <f>MONTH(EMPENHO[[#This Row],[data_empenho]])</f>
        <v>5</v>
      </c>
    </row>
    <row r="3340" spans="1:39" x14ac:dyDescent="0.25">
      <c r="A3340">
        <v>11</v>
      </c>
      <c r="B3340">
        <v>1101</v>
      </c>
      <c r="C3340">
        <v>28</v>
      </c>
      <c r="D3340">
        <v>846</v>
      </c>
      <c r="E3340">
        <v>0</v>
      </c>
      <c r="F3340">
        <v>0</v>
      </c>
      <c r="G3340">
        <v>8</v>
      </c>
      <c r="H3340" s="17" t="s">
        <v>7575</v>
      </c>
      <c r="I3340">
        <v>1</v>
      </c>
      <c r="J3340">
        <v>0</v>
      </c>
      <c r="K3340" s="17" t="s">
        <v>7580</v>
      </c>
      <c r="L3340" s="1">
        <v>44692</v>
      </c>
      <c r="M3340">
        <v>901.47</v>
      </c>
      <c r="N3340" s="17" t="s">
        <v>437</v>
      </c>
      <c r="O3340">
        <v>8514</v>
      </c>
      <c r="P3340" s="17" t="s">
        <v>438</v>
      </c>
      <c r="Q3340">
        <v>0</v>
      </c>
      <c r="R3340" s="17" t="s">
        <v>439</v>
      </c>
      <c r="S3340" s="17" t="s">
        <v>440</v>
      </c>
      <c r="T3340" s="17" t="s">
        <v>438</v>
      </c>
      <c r="U3340">
        <v>0</v>
      </c>
      <c r="V3340">
        <v>0</v>
      </c>
      <c r="W3340" s="17" t="s">
        <v>7581</v>
      </c>
      <c r="X3340" s="17" t="s">
        <v>442</v>
      </c>
      <c r="Y3340">
        <v>0</v>
      </c>
      <c r="Z3340" s="17" t="s">
        <v>443</v>
      </c>
      <c r="AA3340" s="17" t="s">
        <v>443</v>
      </c>
      <c r="AB3340" s="17" t="s">
        <v>444</v>
      </c>
      <c r="AC3340">
        <v>0</v>
      </c>
      <c r="AD3340">
        <v>0</v>
      </c>
      <c r="AE3340">
        <v>0</v>
      </c>
      <c r="AF3340">
        <v>2022</v>
      </c>
      <c r="AG3340" s="1">
        <v>44562</v>
      </c>
      <c r="AH3340" s="1">
        <v>44773</v>
      </c>
      <c r="AI3340" s="1">
        <v>44785</v>
      </c>
      <c r="AJ3340" s="17" t="s">
        <v>34</v>
      </c>
      <c r="AK3340" s="17" t="s">
        <v>35</v>
      </c>
      <c r="AL3340" s="17" t="s">
        <v>10388</v>
      </c>
      <c r="AM3340" s="17">
        <f>MONTH(EMPENHO[[#This Row],[data_empenho]])</f>
        <v>5</v>
      </c>
    </row>
    <row r="3341" spans="1:39" x14ac:dyDescent="0.25">
      <c r="A3341">
        <v>11</v>
      </c>
      <c r="B3341">
        <v>1101</v>
      </c>
      <c r="C3341">
        <v>28</v>
      </c>
      <c r="D3341">
        <v>846</v>
      </c>
      <c r="E3341">
        <v>0</v>
      </c>
      <c r="F3341">
        <v>0</v>
      </c>
      <c r="G3341">
        <v>8</v>
      </c>
      <c r="H3341" s="17" t="s">
        <v>7570</v>
      </c>
      <c r="I3341">
        <v>1</v>
      </c>
      <c r="J3341">
        <v>0</v>
      </c>
      <c r="K3341" s="17" t="s">
        <v>7582</v>
      </c>
      <c r="L3341" s="1">
        <v>44692</v>
      </c>
      <c r="M3341">
        <v>19257.849999999999</v>
      </c>
      <c r="N3341" s="17" t="s">
        <v>437</v>
      </c>
      <c r="O3341">
        <v>4109</v>
      </c>
      <c r="P3341" s="17" t="s">
        <v>438</v>
      </c>
      <c r="Q3341">
        <v>0</v>
      </c>
      <c r="R3341" s="17" t="s">
        <v>439</v>
      </c>
      <c r="S3341" s="17" t="s">
        <v>440</v>
      </c>
      <c r="T3341" s="17" t="s">
        <v>438</v>
      </c>
      <c r="U3341">
        <v>0</v>
      </c>
      <c r="V3341">
        <v>0</v>
      </c>
      <c r="W3341" s="17" t="s">
        <v>7583</v>
      </c>
      <c r="X3341" s="17" t="s">
        <v>442</v>
      </c>
      <c r="Y3341">
        <v>0</v>
      </c>
      <c r="Z3341" s="17" t="s">
        <v>443</v>
      </c>
      <c r="AA3341" s="17" t="s">
        <v>443</v>
      </c>
      <c r="AB3341" s="17" t="s">
        <v>444</v>
      </c>
      <c r="AC3341">
        <v>0</v>
      </c>
      <c r="AD3341">
        <v>0</v>
      </c>
      <c r="AE3341">
        <v>0</v>
      </c>
      <c r="AF3341">
        <v>2022</v>
      </c>
      <c r="AG3341" s="1">
        <v>44562</v>
      </c>
      <c r="AH3341" s="1">
        <v>44773</v>
      </c>
      <c r="AI3341" s="1">
        <v>44785</v>
      </c>
      <c r="AJ3341" s="17" t="s">
        <v>34</v>
      </c>
      <c r="AK3341" s="17" t="s">
        <v>35</v>
      </c>
      <c r="AL3341" s="17" t="s">
        <v>10388</v>
      </c>
      <c r="AM3341" s="17">
        <f>MONTH(EMPENHO[[#This Row],[data_empenho]])</f>
        <v>5</v>
      </c>
    </row>
    <row r="3342" spans="1:39" x14ac:dyDescent="0.25">
      <c r="A3342">
        <v>3</v>
      </c>
      <c r="B3342">
        <v>301</v>
      </c>
      <c r="C3342">
        <v>4</v>
      </c>
      <c r="D3342">
        <v>122</v>
      </c>
      <c r="E3342">
        <v>1</v>
      </c>
      <c r="F3342">
        <v>0</v>
      </c>
      <c r="G3342">
        <v>2067</v>
      </c>
      <c r="H3342" s="17" t="s">
        <v>689</v>
      </c>
      <c r="I3342">
        <v>1</v>
      </c>
      <c r="J3342">
        <v>0</v>
      </c>
      <c r="K3342" s="17" t="s">
        <v>7584</v>
      </c>
      <c r="L3342" s="1">
        <v>44692</v>
      </c>
      <c r="M3342">
        <v>316.10000000000002</v>
      </c>
      <c r="N3342" s="17" t="s">
        <v>437</v>
      </c>
      <c r="O3342">
        <v>5301</v>
      </c>
      <c r="P3342" s="17" t="s">
        <v>438</v>
      </c>
      <c r="Q3342">
        <v>0</v>
      </c>
      <c r="R3342" s="17" t="s">
        <v>439</v>
      </c>
      <c r="S3342" s="17" t="s">
        <v>440</v>
      </c>
      <c r="T3342" s="17" t="s">
        <v>438</v>
      </c>
      <c r="U3342">
        <v>98</v>
      </c>
      <c r="V3342">
        <v>2022</v>
      </c>
      <c r="W3342" s="17" t="s">
        <v>7585</v>
      </c>
      <c r="X3342" s="17" t="s">
        <v>465</v>
      </c>
      <c r="Y3342">
        <v>1</v>
      </c>
      <c r="Z3342" s="17" t="s">
        <v>443</v>
      </c>
      <c r="AA3342" s="17" t="s">
        <v>443</v>
      </c>
      <c r="AB3342" s="17" t="s">
        <v>444</v>
      </c>
      <c r="AC3342">
        <v>0</v>
      </c>
      <c r="AD3342">
        <v>0</v>
      </c>
      <c r="AE3342">
        <v>0</v>
      </c>
      <c r="AF3342">
        <v>2022</v>
      </c>
      <c r="AG3342" s="1">
        <v>44562</v>
      </c>
      <c r="AH3342" s="1">
        <v>44773</v>
      </c>
      <c r="AI3342" s="1">
        <v>44785</v>
      </c>
      <c r="AJ3342" s="17" t="s">
        <v>34</v>
      </c>
      <c r="AK3342" s="17" t="s">
        <v>35</v>
      </c>
      <c r="AL3342" s="17" t="s">
        <v>10388</v>
      </c>
      <c r="AM3342" s="17">
        <f>MONTH(EMPENHO[[#This Row],[data_empenho]])</f>
        <v>5</v>
      </c>
    </row>
    <row r="3343" spans="1:39" x14ac:dyDescent="0.25">
      <c r="A3343">
        <v>3</v>
      </c>
      <c r="B3343">
        <v>301</v>
      </c>
      <c r="C3343">
        <v>4</v>
      </c>
      <c r="D3343">
        <v>122</v>
      </c>
      <c r="E3343">
        <v>1</v>
      </c>
      <c r="F3343">
        <v>0</v>
      </c>
      <c r="G3343">
        <v>2067</v>
      </c>
      <c r="H3343" s="17" t="s">
        <v>682</v>
      </c>
      <c r="I3343">
        <v>1</v>
      </c>
      <c r="J3343">
        <v>0</v>
      </c>
      <c r="K3343" s="17" t="s">
        <v>7586</v>
      </c>
      <c r="L3343" s="1">
        <v>44692</v>
      </c>
      <c r="M3343">
        <v>250</v>
      </c>
      <c r="N3343" s="17" t="s">
        <v>437</v>
      </c>
      <c r="O3343">
        <v>5301</v>
      </c>
      <c r="P3343" s="17" t="s">
        <v>438</v>
      </c>
      <c r="Q3343">
        <v>0</v>
      </c>
      <c r="R3343" s="17" t="s">
        <v>439</v>
      </c>
      <c r="S3343" s="17" t="s">
        <v>440</v>
      </c>
      <c r="T3343" s="17" t="s">
        <v>438</v>
      </c>
      <c r="U3343">
        <v>98</v>
      </c>
      <c r="V3343">
        <v>2022</v>
      </c>
      <c r="W3343" s="17" t="s">
        <v>7587</v>
      </c>
      <c r="X3343" s="17" t="s">
        <v>465</v>
      </c>
      <c r="Y3343">
        <v>1</v>
      </c>
      <c r="Z3343" s="17" t="s">
        <v>443</v>
      </c>
      <c r="AA3343" s="17" t="s">
        <v>443</v>
      </c>
      <c r="AB3343" s="17" t="s">
        <v>444</v>
      </c>
      <c r="AC3343">
        <v>0</v>
      </c>
      <c r="AD3343">
        <v>0</v>
      </c>
      <c r="AE3343">
        <v>0</v>
      </c>
      <c r="AF3343">
        <v>2022</v>
      </c>
      <c r="AG3343" s="1">
        <v>44562</v>
      </c>
      <c r="AH3343" s="1">
        <v>44773</v>
      </c>
      <c r="AI3343" s="1">
        <v>44785</v>
      </c>
      <c r="AJ3343" s="17" t="s">
        <v>34</v>
      </c>
      <c r="AK3343" s="17" t="s">
        <v>35</v>
      </c>
      <c r="AL3343" s="17" t="s">
        <v>10388</v>
      </c>
      <c r="AM3343" s="17">
        <f>MONTH(EMPENHO[[#This Row],[data_empenho]])</f>
        <v>5</v>
      </c>
    </row>
    <row r="3344" spans="1:39" x14ac:dyDescent="0.25">
      <c r="A3344">
        <v>6</v>
      </c>
      <c r="B3344">
        <v>603</v>
      </c>
      <c r="C3344">
        <v>26</v>
      </c>
      <c r="D3344">
        <v>782</v>
      </c>
      <c r="E3344">
        <v>17</v>
      </c>
      <c r="F3344">
        <v>0</v>
      </c>
      <c r="G3344">
        <v>2073</v>
      </c>
      <c r="H3344" s="17" t="s">
        <v>698</v>
      </c>
      <c r="I3344">
        <v>1</v>
      </c>
      <c r="J3344">
        <v>0</v>
      </c>
      <c r="K3344" s="17" t="s">
        <v>7588</v>
      </c>
      <c r="L3344" s="1">
        <v>44692</v>
      </c>
      <c r="M3344">
        <v>150</v>
      </c>
      <c r="N3344" s="17" t="s">
        <v>437</v>
      </c>
      <c r="O3344">
        <v>5756</v>
      </c>
      <c r="P3344" s="17" t="s">
        <v>438</v>
      </c>
      <c r="Q3344">
        <v>0</v>
      </c>
      <c r="R3344" s="17" t="s">
        <v>439</v>
      </c>
      <c r="S3344" s="17" t="s">
        <v>440</v>
      </c>
      <c r="T3344" s="17" t="s">
        <v>438</v>
      </c>
      <c r="U3344">
        <v>97</v>
      </c>
      <c r="V3344">
        <v>2022</v>
      </c>
      <c r="W3344" s="17" t="s">
        <v>7589</v>
      </c>
      <c r="X3344" s="17" t="s">
        <v>465</v>
      </c>
      <c r="Y3344">
        <v>1</v>
      </c>
      <c r="Z3344" s="17" t="s">
        <v>443</v>
      </c>
      <c r="AA3344" s="17" t="s">
        <v>443</v>
      </c>
      <c r="AB3344" s="17" t="s">
        <v>444</v>
      </c>
      <c r="AC3344">
        <v>0</v>
      </c>
      <c r="AD3344">
        <v>0</v>
      </c>
      <c r="AE3344">
        <v>0</v>
      </c>
      <c r="AF3344">
        <v>2022</v>
      </c>
      <c r="AG3344" s="1">
        <v>44562</v>
      </c>
      <c r="AH3344" s="1">
        <v>44773</v>
      </c>
      <c r="AI3344" s="1">
        <v>44785</v>
      </c>
      <c r="AJ3344" s="17" t="s">
        <v>34</v>
      </c>
      <c r="AK3344" s="17" t="s">
        <v>35</v>
      </c>
      <c r="AL3344" s="17" t="s">
        <v>10388</v>
      </c>
      <c r="AM3344" s="17">
        <f>MONTH(EMPENHO[[#This Row],[data_empenho]])</f>
        <v>5</v>
      </c>
    </row>
    <row r="3345" spans="1:39" x14ac:dyDescent="0.25">
      <c r="A3345">
        <v>6</v>
      </c>
      <c r="B3345">
        <v>603</v>
      </c>
      <c r="C3345">
        <v>26</v>
      </c>
      <c r="D3345">
        <v>782</v>
      </c>
      <c r="E3345">
        <v>17</v>
      </c>
      <c r="F3345">
        <v>0</v>
      </c>
      <c r="G3345">
        <v>2073</v>
      </c>
      <c r="H3345" s="17" t="s">
        <v>698</v>
      </c>
      <c r="I3345">
        <v>1</v>
      </c>
      <c r="J3345">
        <v>0</v>
      </c>
      <c r="K3345" s="17" t="s">
        <v>7590</v>
      </c>
      <c r="L3345" s="1">
        <v>44692</v>
      </c>
      <c r="M3345">
        <v>97.21</v>
      </c>
      <c r="N3345" s="17" t="s">
        <v>437</v>
      </c>
      <c r="O3345">
        <v>7876</v>
      </c>
      <c r="P3345" s="17" t="s">
        <v>438</v>
      </c>
      <c r="Q3345">
        <v>0</v>
      </c>
      <c r="R3345" s="17" t="s">
        <v>439</v>
      </c>
      <c r="S3345" s="17" t="s">
        <v>440</v>
      </c>
      <c r="T3345" s="17" t="s">
        <v>438</v>
      </c>
      <c r="U3345">
        <v>97</v>
      </c>
      <c r="V3345">
        <v>2022</v>
      </c>
      <c r="W3345" s="17" t="s">
        <v>7591</v>
      </c>
      <c r="X3345" s="17" t="s">
        <v>465</v>
      </c>
      <c r="Y3345">
        <v>1</v>
      </c>
      <c r="Z3345" s="17" t="s">
        <v>443</v>
      </c>
      <c r="AA3345" s="17" t="s">
        <v>443</v>
      </c>
      <c r="AB3345" s="17" t="s">
        <v>444</v>
      </c>
      <c r="AC3345">
        <v>0</v>
      </c>
      <c r="AD3345">
        <v>0</v>
      </c>
      <c r="AE3345">
        <v>0</v>
      </c>
      <c r="AF3345">
        <v>2022</v>
      </c>
      <c r="AG3345" s="1">
        <v>44562</v>
      </c>
      <c r="AH3345" s="1">
        <v>44773</v>
      </c>
      <c r="AI3345" s="1">
        <v>44785</v>
      </c>
      <c r="AJ3345" s="17" t="s">
        <v>34</v>
      </c>
      <c r="AK3345" s="17" t="s">
        <v>35</v>
      </c>
      <c r="AL3345" s="17" t="s">
        <v>10388</v>
      </c>
      <c r="AM3345" s="17">
        <f>MONTH(EMPENHO[[#This Row],[data_empenho]])</f>
        <v>5</v>
      </c>
    </row>
    <row r="3346" spans="1:39" x14ac:dyDescent="0.25">
      <c r="A3346">
        <v>9</v>
      </c>
      <c r="B3346">
        <v>901</v>
      </c>
      <c r="C3346">
        <v>4</v>
      </c>
      <c r="D3346">
        <v>122</v>
      </c>
      <c r="E3346">
        <v>1</v>
      </c>
      <c r="F3346">
        <v>0</v>
      </c>
      <c r="G3346">
        <v>2010</v>
      </c>
      <c r="H3346" s="17" t="s">
        <v>445</v>
      </c>
      <c r="I3346">
        <v>1</v>
      </c>
      <c r="J3346">
        <v>0</v>
      </c>
      <c r="K3346" s="17" t="s">
        <v>7592</v>
      </c>
      <c r="L3346" s="1">
        <v>44692</v>
      </c>
      <c r="M3346">
        <v>525</v>
      </c>
      <c r="N3346" s="17" t="s">
        <v>437</v>
      </c>
      <c r="O3346">
        <v>4533</v>
      </c>
      <c r="P3346" s="17" t="s">
        <v>438</v>
      </c>
      <c r="Q3346">
        <v>0</v>
      </c>
      <c r="R3346" s="17" t="s">
        <v>439</v>
      </c>
      <c r="S3346" s="17" t="s">
        <v>440</v>
      </c>
      <c r="T3346" s="17" t="s">
        <v>438</v>
      </c>
      <c r="U3346">
        <v>0</v>
      </c>
      <c r="V3346">
        <v>0</v>
      </c>
      <c r="W3346" s="17" t="s">
        <v>7593</v>
      </c>
      <c r="X3346" s="17" t="s">
        <v>442</v>
      </c>
      <c r="Y3346">
        <v>0</v>
      </c>
      <c r="Z3346" s="17" t="s">
        <v>486</v>
      </c>
      <c r="AA3346" s="17" t="s">
        <v>443</v>
      </c>
      <c r="AB3346" s="17" t="s">
        <v>444</v>
      </c>
      <c r="AC3346">
        <v>0</v>
      </c>
      <c r="AD3346">
        <v>0</v>
      </c>
      <c r="AE3346">
        <v>0</v>
      </c>
      <c r="AF3346">
        <v>2022</v>
      </c>
      <c r="AG3346" s="1">
        <v>44562</v>
      </c>
      <c r="AH3346" s="1">
        <v>44773</v>
      </c>
      <c r="AI3346" s="1">
        <v>44785</v>
      </c>
      <c r="AJ3346" s="17" t="s">
        <v>34</v>
      </c>
      <c r="AK3346" s="17" t="s">
        <v>35</v>
      </c>
      <c r="AL3346" s="17" t="s">
        <v>10388</v>
      </c>
      <c r="AM3346" s="17">
        <f>MONTH(EMPENHO[[#This Row],[data_empenho]])</f>
        <v>5</v>
      </c>
    </row>
    <row r="3347" spans="1:39" x14ac:dyDescent="0.25">
      <c r="A3347">
        <v>9</v>
      </c>
      <c r="B3347">
        <v>902</v>
      </c>
      <c r="C3347">
        <v>8</v>
      </c>
      <c r="D3347">
        <v>244</v>
      </c>
      <c r="E3347">
        <v>11</v>
      </c>
      <c r="F3347">
        <v>0</v>
      </c>
      <c r="G3347">
        <v>1004</v>
      </c>
      <c r="H3347" s="17" t="s">
        <v>981</v>
      </c>
      <c r="I3347">
        <v>1103</v>
      </c>
      <c r="J3347">
        <v>0</v>
      </c>
      <c r="K3347" s="17" t="s">
        <v>7594</v>
      </c>
      <c r="L3347" s="1">
        <v>44692</v>
      </c>
      <c r="M3347">
        <v>493.12</v>
      </c>
      <c r="N3347" s="17" t="s">
        <v>437</v>
      </c>
      <c r="O3347">
        <v>678</v>
      </c>
      <c r="P3347" s="17" t="s">
        <v>438</v>
      </c>
      <c r="Q3347">
        <v>0</v>
      </c>
      <c r="R3347" s="17" t="s">
        <v>480</v>
      </c>
      <c r="S3347" s="17" t="s">
        <v>653</v>
      </c>
      <c r="T3347" s="17" t="s">
        <v>438</v>
      </c>
      <c r="U3347">
        <v>21</v>
      </c>
      <c r="V3347">
        <v>2022</v>
      </c>
      <c r="W3347" s="17" t="s">
        <v>7595</v>
      </c>
      <c r="X3347" s="17" t="s">
        <v>482</v>
      </c>
      <c r="Y3347">
        <v>7</v>
      </c>
      <c r="Z3347" s="17" t="s">
        <v>443</v>
      </c>
      <c r="AA3347" s="17" t="s">
        <v>443</v>
      </c>
      <c r="AB3347" s="17" t="s">
        <v>444</v>
      </c>
      <c r="AC3347">
        <v>0</v>
      </c>
      <c r="AD3347">
        <v>0</v>
      </c>
      <c r="AE3347">
        <v>0</v>
      </c>
      <c r="AF3347">
        <v>2022</v>
      </c>
      <c r="AG3347" s="1">
        <v>44562</v>
      </c>
      <c r="AH3347" s="1">
        <v>44773</v>
      </c>
      <c r="AI3347" s="1">
        <v>44785</v>
      </c>
      <c r="AJ3347" s="17" t="s">
        <v>34</v>
      </c>
      <c r="AK3347" s="17" t="s">
        <v>35</v>
      </c>
      <c r="AL3347" s="17" t="s">
        <v>10388</v>
      </c>
      <c r="AM3347" s="17">
        <f>MONTH(EMPENHO[[#This Row],[data_empenho]])</f>
        <v>5</v>
      </c>
    </row>
    <row r="3348" spans="1:39" x14ac:dyDescent="0.25">
      <c r="A3348">
        <v>9</v>
      </c>
      <c r="B3348">
        <v>902</v>
      </c>
      <c r="C3348">
        <v>8</v>
      </c>
      <c r="D3348">
        <v>241</v>
      </c>
      <c r="E3348">
        <v>11</v>
      </c>
      <c r="F3348">
        <v>0</v>
      </c>
      <c r="G3348">
        <v>2011</v>
      </c>
      <c r="H3348" s="17" t="s">
        <v>981</v>
      </c>
      <c r="I3348">
        <v>1</v>
      </c>
      <c r="J3348">
        <v>0</v>
      </c>
      <c r="K3348" s="17" t="s">
        <v>7596</v>
      </c>
      <c r="L3348" s="1">
        <v>44692</v>
      </c>
      <c r="M3348">
        <v>1814.36</v>
      </c>
      <c r="N3348" s="17" t="s">
        <v>437</v>
      </c>
      <c r="O3348">
        <v>678</v>
      </c>
      <c r="P3348" s="17" t="s">
        <v>438</v>
      </c>
      <c r="Q3348">
        <v>0</v>
      </c>
      <c r="R3348" s="17" t="s">
        <v>480</v>
      </c>
      <c r="S3348" s="17" t="s">
        <v>653</v>
      </c>
      <c r="T3348" s="17" t="s">
        <v>438</v>
      </c>
      <c r="U3348">
        <v>21</v>
      </c>
      <c r="V3348">
        <v>2022</v>
      </c>
      <c r="W3348" s="17" t="s">
        <v>7597</v>
      </c>
      <c r="X3348" s="17" t="s">
        <v>482</v>
      </c>
      <c r="Y3348">
        <v>7</v>
      </c>
      <c r="Z3348" s="17" t="s">
        <v>443</v>
      </c>
      <c r="AA3348" s="17" t="s">
        <v>443</v>
      </c>
      <c r="AB3348" s="17" t="s">
        <v>444</v>
      </c>
      <c r="AC3348">
        <v>0</v>
      </c>
      <c r="AD3348">
        <v>0</v>
      </c>
      <c r="AE3348">
        <v>0</v>
      </c>
      <c r="AF3348">
        <v>2022</v>
      </c>
      <c r="AG3348" s="1">
        <v>44562</v>
      </c>
      <c r="AH3348" s="1">
        <v>44773</v>
      </c>
      <c r="AI3348" s="1">
        <v>44785</v>
      </c>
      <c r="AJ3348" s="17" t="s">
        <v>34</v>
      </c>
      <c r="AK3348" s="17" t="s">
        <v>35</v>
      </c>
      <c r="AL3348" s="17" t="s">
        <v>10388</v>
      </c>
      <c r="AM3348" s="17">
        <f>MONTH(EMPENHO[[#This Row],[data_empenho]])</f>
        <v>5</v>
      </c>
    </row>
    <row r="3349" spans="1:39" x14ac:dyDescent="0.25">
      <c r="A3349">
        <v>8</v>
      </c>
      <c r="B3349">
        <v>801</v>
      </c>
      <c r="C3349">
        <v>10</v>
      </c>
      <c r="D3349">
        <v>301</v>
      </c>
      <c r="E3349">
        <v>6</v>
      </c>
      <c r="F3349">
        <v>0</v>
      </c>
      <c r="G3349">
        <v>2105</v>
      </c>
      <c r="H3349" s="17" t="s">
        <v>445</v>
      </c>
      <c r="I3349">
        <v>40</v>
      </c>
      <c r="J3349">
        <v>0</v>
      </c>
      <c r="K3349" s="17" t="s">
        <v>7598</v>
      </c>
      <c r="L3349" s="1">
        <v>44693</v>
      </c>
      <c r="M3349">
        <v>465</v>
      </c>
      <c r="N3349" s="17" t="s">
        <v>437</v>
      </c>
      <c r="O3349">
        <v>4531</v>
      </c>
      <c r="P3349" s="17" t="s">
        <v>438</v>
      </c>
      <c r="Q3349">
        <v>0</v>
      </c>
      <c r="R3349" s="17" t="s">
        <v>439</v>
      </c>
      <c r="S3349" s="17" t="s">
        <v>440</v>
      </c>
      <c r="T3349" s="17" t="s">
        <v>438</v>
      </c>
      <c r="U3349">
        <v>0</v>
      </c>
      <c r="V3349">
        <v>0</v>
      </c>
      <c r="W3349" s="17" t="s">
        <v>7599</v>
      </c>
      <c r="X3349" s="17" t="s">
        <v>442</v>
      </c>
      <c r="Y3349">
        <v>0</v>
      </c>
      <c r="Z3349" s="17" t="s">
        <v>450</v>
      </c>
      <c r="AA3349" s="17" t="s">
        <v>443</v>
      </c>
      <c r="AB3349" s="17" t="s">
        <v>444</v>
      </c>
      <c r="AC3349">
        <v>0</v>
      </c>
      <c r="AD3349">
        <v>0</v>
      </c>
      <c r="AE3349">
        <v>0</v>
      </c>
      <c r="AF3349">
        <v>2022</v>
      </c>
      <c r="AG3349" s="1">
        <v>44562</v>
      </c>
      <c r="AH3349" s="1">
        <v>44773</v>
      </c>
      <c r="AI3349" s="1">
        <v>44785</v>
      </c>
      <c r="AJ3349" s="17" t="s">
        <v>34</v>
      </c>
      <c r="AK3349" s="17" t="s">
        <v>35</v>
      </c>
      <c r="AL3349" s="17" t="s">
        <v>10388</v>
      </c>
      <c r="AM3349" s="17">
        <f>MONTH(EMPENHO[[#This Row],[data_empenho]])</f>
        <v>5</v>
      </c>
    </row>
    <row r="3350" spans="1:39" x14ac:dyDescent="0.25">
      <c r="A3350">
        <v>7</v>
      </c>
      <c r="B3350">
        <v>702</v>
      </c>
      <c r="C3350">
        <v>15</v>
      </c>
      <c r="D3350">
        <v>451</v>
      </c>
      <c r="E3350">
        <v>17</v>
      </c>
      <c r="F3350">
        <v>0</v>
      </c>
      <c r="G3350">
        <v>2002</v>
      </c>
      <c r="H3350" s="17" t="s">
        <v>698</v>
      </c>
      <c r="I3350">
        <v>1</v>
      </c>
      <c r="J3350">
        <v>0</v>
      </c>
      <c r="K3350" s="17" t="s">
        <v>7600</v>
      </c>
      <c r="L3350" s="1">
        <v>44693</v>
      </c>
      <c r="M3350">
        <v>2208</v>
      </c>
      <c r="N3350" s="17" t="s">
        <v>437</v>
      </c>
      <c r="O3350">
        <v>5965</v>
      </c>
      <c r="P3350" s="17" t="s">
        <v>438</v>
      </c>
      <c r="Q3350">
        <v>0</v>
      </c>
      <c r="R3350" s="17" t="s">
        <v>480</v>
      </c>
      <c r="S3350" s="17" t="s">
        <v>653</v>
      </c>
      <c r="T3350" s="17" t="s">
        <v>438</v>
      </c>
      <c r="U3350">
        <v>39</v>
      </c>
      <c r="V3350">
        <v>2021</v>
      </c>
      <c r="W3350" s="17" t="s">
        <v>7601</v>
      </c>
      <c r="X3350" s="17" t="s">
        <v>482</v>
      </c>
      <c r="Y3350">
        <v>7</v>
      </c>
      <c r="Z3350" s="17" t="s">
        <v>443</v>
      </c>
      <c r="AA3350" s="17" t="s">
        <v>443</v>
      </c>
      <c r="AB3350" s="17" t="s">
        <v>444</v>
      </c>
      <c r="AC3350">
        <v>0</v>
      </c>
      <c r="AD3350">
        <v>0</v>
      </c>
      <c r="AE3350">
        <v>0</v>
      </c>
      <c r="AF3350">
        <v>2022</v>
      </c>
      <c r="AG3350" s="1">
        <v>44562</v>
      </c>
      <c r="AH3350" s="1">
        <v>44773</v>
      </c>
      <c r="AI3350" s="1">
        <v>44785</v>
      </c>
      <c r="AJ3350" s="17" t="s">
        <v>34</v>
      </c>
      <c r="AK3350" s="17" t="s">
        <v>35</v>
      </c>
      <c r="AL3350" s="17" t="s">
        <v>10388</v>
      </c>
      <c r="AM3350" s="17">
        <f>MONTH(EMPENHO[[#This Row],[data_empenho]])</f>
        <v>5</v>
      </c>
    </row>
    <row r="3351" spans="1:39" x14ac:dyDescent="0.25">
      <c r="A3351">
        <v>9</v>
      </c>
      <c r="B3351">
        <v>902</v>
      </c>
      <c r="C3351">
        <v>8</v>
      </c>
      <c r="D3351">
        <v>243</v>
      </c>
      <c r="E3351">
        <v>11</v>
      </c>
      <c r="F3351">
        <v>0</v>
      </c>
      <c r="G3351">
        <v>2014</v>
      </c>
      <c r="H3351" s="17" t="s">
        <v>981</v>
      </c>
      <c r="I3351">
        <v>1</v>
      </c>
      <c r="J3351">
        <v>0</v>
      </c>
      <c r="K3351" s="17" t="s">
        <v>7602</v>
      </c>
      <c r="L3351" s="1">
        <v>44693</v>
      </c>
      <c r="M3351">
        <v>169.2</v>
      </c>
      <c r="N3351" s="17" t="s">
        <v>437</v>
      </c>
      <c r="O3351">
        <v>678</v>
      </c>
      <c r="P3351" s="17" t="s">
        <v>438</v>
      </c>
      <c r="Q3351">
        <v>0</v>
      </c>
      <c r="R3351" s="17" t="s">
        <v>480</v>
      </c>
      <c r="S3351" s="17" t="s">
        <v>653</v>
      </c>
      <c r="T3351" s="17" t="s">
        <v>438</v>
      </c>
      <c r="U3351">
        <v>21</v>
      </c>
      <c r="V3351">
        <v>2022</v>
      </c>
      <c r="W3351" s="17" t="s">
        <v>7603</v>
      </c>
      <c r="X3351" s="17" t="s">
        <v>482</v>
      </c>
      <c r="Y3351">
        <v>7</v>
      </c>
      <c r="Z3351" s="17" t="s">
        <v>443</v>
      </c>
      <c r="AA3351" s="17" t="s">
        <v>443</v>
      </c>
      <c r="AB3351" s="17" t="s">
        <v>444</v>
      </c>
      <c r="AC3351">
        <v>0</v>
      </c>
      <c r="AD3351">
        <v>0</v>
      </c>
      <c r="AE3351">
        <v>0</v>
      </c>
      <c r="AF3351">
        <v>2022</v>
      </c>
      <c r="AG3351" s="1">
        <v>44562</v>
      </c>
      <c r="AH3351" s="1">
        <v>44773</v>
      </c>
      <c r="AI3351" s="1">
        <v>44785</v>
      </c>
      <c r="AJ3351" s="17" t="s">
        <v>34</v>
      </c>
      <c r="AK3351" s="17" t="s">
        <v>35</v>
      </c>
      <c r="AL3351" s="17" t="s">
        <v>10388</v>
      </c>
      <c r="AM3351" s="17">
        <f>MONTH(EMPENHO[[#This Row],[data_empenho]])</f>
        <v>5</v>
      </c>
    </row>
    <row r="3352" spans="1:39" x14ac:dyDescent="0.25">
      <c r="A3352">
        <v>9</v>
      </c>
      <c r="B3352">
        <v>902</v>
      </c>
      <c r="C3352">
        <v>8</v>
      </c>
      <c r="D3352">
        <v>243</v>
      </c>
      <c r="E3352">
        <v>11</v>
      </c>
      <c r="F3352">
        <v>0</v>
      </c>
      <c r="G3352">
        <v>2014</v>
      </c>
      <c r="H3352" s="17" t="s">
        <v>981</v>
      </c>
      <c r="I3352">
        <v>1</v>
      </c>
      <c r="J3352">
        <v>0</v>
      </c>
      <c r="K3352" s="17" t="s">
        <v>7604</v>
      </c>
      <c r="L3352" s="1">
        <v>44693</v>
      </c>
      <c r="M3352">
        <v>284.3</v>
      </c>
      <c r="N3352" s="17" t="s">
        <v>437</v>
      </c>
      <c r="O3352">
        <v>678</v>
      </c>
      <c r="P3352" s="17" t="s">
        <v>438</v>
      </c>
      <c r="Q3352">
        <v>0</v>
      </c>
      <c r="R3352" s="17" t="s">
        <v>480</v>
      </c>
      <c r="S3352" s="17" t="s">
        <v>653</v>
      </c>
      <c r="T3352" s="17" t="s">
        <v>438</v>
      </c>
      <c r="U3352">
        <v>21</v>
      </c>
      <c r="V3352">
        <v>2022</v>
      </c>
      <c r="W3352" s="17" t="s">
        <v>7605</v>
      </c>
      <c r="X3352" s="17" t="s">
        <v>482</v>
      </c>
      <c r="Y3352">
        <v>7</v>
      </c>
      <c r="Z3352" s="17" t="s">
        <v>443</v>
      </c>
      <c r="AA3352" s="17" t="s">
        <v>443</v>
      </c>
      <c r="AB3352" s="17" t="s">
        <v>444</v>
      </c>
      <c r="AC3352">
        <v>0</v>
      </c>
      <c r="AD3352">
        <v>0</v>
      </c>
      <c r="AE3352">
        <v>0</v>
      </c>
      <c r="AF3352">
        <v>2022</v>
      </c>
      <c r="AG3352" s="1">
        <v>44562</v>
      </c>
      <c r="AH3352" s="1">
        <v>44773</v>
      </c>
      <c r="AI3352" s="1">
        <v>44785</v>
      </c>
      <c r="AJ3352" s="17" t="s">
        <v>34</v>
      </c>
      <c r="AK3352" s="17" t="s">
        <v>35</v>
      </c>
      <c r="AL3352" s="17" t="s">
        <v>10388</v>
      </c>
      <c r="AM3352" s="17">
        <f>MONTH(EMPENHO[[#This Row],[data_empenho]])</f>
        <v>5</v>
      </c>
    </row>
    <row r="3353" spans="1:39" x14ac:dyDescent="0.25">
      <c r="A3353">
        <v>9</v>
      </c>
      <c r="B3353">
        <v>902</v>
      </c>
      <c r="C3353">
        <v>8</v>
      </c>
      <c r="D3353">
        <v>243</v>
      </c>
      <c r="E3353">
        <v>11</v>
      </c>
      <c r="F3353">
        <v>0</v>
      </c>
      <c r="G3353">
        <v>2014</v>
      </c>
      <c r="H3353" s="17" t="s">
        <v>981</v>
      </c>
      <c r="I3353">
        <v>1</v>
      </c>
      <c r="J3353">
        <v>0</v>
      </c>
      <c r="K3353" s="17" t="s">
        <v>7606</v>
      </c>
      <c r="L3353" s="1">
        <v>44693</v>
      </c>
      <c r="M3353">
        <v>180.9</v>
      </c>
      <c r="N3353" s="17" t="s">
        <v>437</v>
      </c>
      <c r="O3353">
        <v>678</v>
      </c>
      <c r="P3353" s="17" t="s">
        <v>438</v>
      </c>
      <c r="Q3353">
        <v>0</v>
      </c>
      <c r="R3353" s="17" t="s">
        <v>480</v>
      </c>
      <c r="S3353" s="17" t="s">
        <v>653</v>
      </c>
      <c r="T3353" s="17" t="s">
        <v>438</v>
      </c>
      <c r="U3353">
        <v>21</v>
      </c>
      <c r="V3353">
        <v>2022</v>
      </c>
      <c r="W3353" s="17" t="s">
        <v>7607</v>
      </c>
      <c r="X3353" s="17" t="s">
        <v>482</v>
      </c>
      <c r="Y3353">
        <v>7</v>
      </c>
      <c r="Z3353" s="17" t="s">
        <v>443</v>
      </c>
      <c r="AA3353" s="17" t="s">
        <v>443</v>
      </c>
      <c r="AB3353" s="17" t="s">
        <v>444</v>
      </c>
      <c r="AC3353">
        <v>0</v>
      </c>
      <c r="AD3353">
        <v>0</v>
      </c>
      <c r="AE3353">
        <v>0</v>
      </c>
      <c r="AF3353">
        <v>2022</v>
      </c>
      <c r="AG3353" s="1">
        <v>44562</v>
      </c>
      <c r="AH3353" s="1">
        <v>44773</v>
      </c>
      <c r="AI3353" s="1">
        <v>44785</v>
      </c>
      <c r="AJ3353" s="17" t="s">
        <v>34</v>
      </c>
      <c r="AK3353" s="17" t="s">
        <v>35</v>
      </c>
      <c r="AL3353" s="17" t="s">
        <v>10388</v>
      </c>
      <c r="AM3353" s="17">
        <f>MONTH(EMPENHO[[#This Row],[data_empenho]])</f>
        <v>5</v>
      </c>
    </row>
    <row r="3354" spans="1:39" x14ac:dyDescent="0.25">
      <c r="A3354">
        <v>8</v>
      </c>
      <c r="B3354">
        <v>801</v>
      </c>
      <c r="C3354">
        <v>10</v>
      </c>
      <c r="D3354">
        <v>301</v>
      </c>
      <c r="E3354">
        <v>6</v>
      </c>
      <c r="F3354">
        <v>0</v>
      </c>
      <c r="G3354">
        <v>2092</v>
      </c>
      <c r="H3354" s="17" t="s">
        <v>4833</v>
      </c>
      <c r="I3354">
        <v>40</v>
      </c>
      <c r="J3354">
        <v>0</v>
      </c>
      <c r="K3354" s="17" t="s">
        <v>7608</v>
      </c>
      <c r="L3354" s="1">
        <v>44693</v>
      </c>
      <c r="M3354">
        <v>672</v>
      </c>
      <c r="N3354" s="17" t="s">
        <v>437</v>
      </c>
      <c r="O3354">
        <v>5363</v>
      </c>
      <c r="P3354" s="17" t="s">
        <v>438</v>
      </c>
      <c r="Q3354">
        <v>0</v>
      </c>
      <c r="R3354" s="17" t="s">
        <v>439</v>
      </c>
      <c r="S3354" s="17" t="s">
        <v>440</v>
      </c>
      <c r="T3354" s="17" t="s">
        <v>438</v>
      </c>
      <c r="U3354">
        <v>99</v>
      </c>
      <c r="V3354">
        <v>2022</v>
      </c>
      <c r="W3354" s="17" t="s">
        <v>7609</v>
      </c>
      <c r="X3354" s="17" t="s">
        <v>465</v>
      </c>
      <c r="Y3354">
        <v>1</v>
      </c>
      <c r="Z3354" s="17" t="s">
        <v>443</v>
      </c>
      <c r="AA3354" s="17" t="s">
        <v>443</v>
      </c>
      <c r="AB3354" s="17" t="s">
        <v>444</v>
      </c>
      <c r="AC3354">
        <v>0</v>
      </c>
      <c r="AD3354">
        <v>0</v>
      </c>
      <c r="AE3354">
        <v>0</v>
      </c>
      <c r="AF3354">
        <v>2022</v>
      </c>
      <c r="AG3354" s="1">
        <v>44562</v>
      </c>
      <c r="AH3354" s="1">
        <v>44773</v>
      </c>
      <c r="AI3354" s="1">
        <v>44785</v>
      </c>
      <c r="AJ3354" s="17" t="s">
        <v>34</v>
      </c>
      <c r="AK3354" s="17" t="s">
        <v>35</v>
      </c>
      <c r="AL3354" s="17" t="s">
        <v>10388</v>
      </c>
      <c r="AM3354" s="17">
        <f>MONTH(EMPENHO[[#This Row],[data_empenho]])</f>
        <v>5</v>
      </c>
    </row>
    <row r="3355" spans="1:39" x14ac:dyDescent="0.25">
      <c r="A3355">
        <v>8</v>
      </c>
      <c r="B3355">
        <v>801</v>
      </c>
      <c r="C3355">
        <v>10</v>
      </c>
      <c r="D3355">
        <v>302</v>
      </c>
      <c r="E3355">
        <v>8</v>
      </c>
      <c r="F3355">
        <v>0</v>
      </c>
      <c r="G3355">
        <v>2096</v>
      </c>
      <c r="H3355" s="17" t="s">
        <v>4833</v>
      </c>
      <c r="I3355">
        <v>40</v>
      </c>
      <c r="J3355">
        <v>0</v>
      </c>
      <c r="K3355" s="17" t="s">
        <v>7610</v>
      </c>
      <c r="L3355" s="1">
        <v>44693</v>
      </c>
      <c r="M3355">
        <v>621.79999999999995</v>
      </c>
      <c r="N3355" s="17" t="s">
        <v>437</v>
      </c>
      <c r="O3355">
        <v>5363</v>
      </c>
      <c r="P3355" s="17" t="s">
        <v>438</v>
      </c>
      <c r="Q3355">
        <v>0</v>
      </c>
      <c r="R3355" s="17" t="s">
        <v>439</v>
      </c>
      <c r="S3355" s="17" t="s">
        <v>440</v>
      </c>
      <c r="T3355" s="17" t="s">
        <v>438</v>
      </c>
      <c r="U3355">
        <v>99</v>
      </c>
      <c r="V3355">
        <v>2022</v>
      </c>
      <c r="W3355" s="17" t="s">
        <v>7611</v>
      </c>
      <c r="X3355" s="17" t="s">
        <v>465</v>
      </c>
      <c r="Y3355">
        <v>1</v>
      </c>
      <c r="Z3355" s="17" t="s">
        <v>443</v>
      </c>
      <c r="AA3355" s="17" t="s">
        <v>443</v>
      </c>
      <c r="AB3355" s="17" t="s">
        <v>444</v>
      </c>
      <c r="AC3355">
        <v>0</v>
      </c>
      <c r="AD3355">
        <v>0</v>
      </c>
      <c r="AE3355">
        <v>0</v>
      </c>
      <c r="AF3355">
        <v>2022</v>
      </c>
      <c r="AG3355" s="1">
        <v>44562</v>
      </c>
      <c r="AH3355" s="1">
        <v>44773</v>
      </c>
      <c r="AI3355" s="1">
        <v>44785</v>
      </c>
      <c r="AJ3355" s="17" t="s">
        <v>34</v>
      </c>
      <c r="AK3355" s="17" t="s">
        <v>35</v>
      </c>
      <c r="AL3355" s="17" t="s">
        <v>10388</v>
      </c>
      <c r="AM3355" s="17">
        <f>MONTH(EMPENHO[[#This Row],[data_empenho]])</f>
        <v>5</v>
      </c>
    </row>
    <row r="3356" spans="1:39" x14ac:dyDescent="0.25">
      <c r="A3356">
        <v>8</v>
      </c>
      <c r="B3356">
        <v>801</v>
      </c>
      <c r="C3356">
        <v>10</v>
      </c>
      <c r="D3356">
        <v>302</v>
      </c>
      <c r="E3356">
        <v>8</v>
      </c>
      <c r="F3356">
        <v>0</v>
      </c>
      <c r="G3356">
        <v>2096</v>
      </c>
      <c r="H3356" s="17" t="s">
        <v>4833</v>
      </c>
      <c r="I3356">
        <v>40</v>
      </c>
      <c r="J3356">
        <v>0</v>
      </c>
      <c r="K3356" s="17" t="s">
        <v>7610</v>
      </c>
      <c r="L3356" s="1">
        <v>44705</v>
      </c>
      <c r="M3356">
        <v>-10.1</v>
      </c>
      <c r="N3356" s="17" t="s">
        <v>451</v>
      </c>
      <c r="O3356">
        <v>5363</v>
      </c>
      <c r="P3356" s="17" t="s">
        <v>438</v>
      </c>
      <c r="Q3356">
        <v>0</v>
      </c>
      <c r="R3356" s="17" t="s">
        <v>439</v>
      </c>
      <c r="S3356" s="17" t="s">
        <v>440</v>
      </c>
      <c r="T3356" s="17" t="s">
        <v>438</v>
      </c>
      <c r="U3356">
        <v>99</v>
      </c>
      <c r="V3356">
        <v>2022</v>
      </c>
      <c r="W3356" s="17" t="s">
        <v>790</v>
      </c>
      <c r="X3356" s="17" t="s">
        <v>465</v>
      </c>
      <c r="Y3356">
        <v>1</v>
      </c>
      <c r="Z3356" s="17" t="s">
        <v>443</v>
      </c>
      <c r="AA3356" s="17" t="s">
        <v>443</v>
      </c>
      <c r="AB3356" s="17" t="s">
        <v>444</v>
      </c>
      <c r="AC3356">
        <v>0</v>
      </c>
      <c r="AD3356">
        <v>0</v>
      </c>
      <c r="AE3356">
        <v>0</v>
      </c>
      <c r="AF3356">
        <v>2022</v>
      </c>
      <c r="AG3356" s="1">
        <v>44562</v>
      </c>
      <c r="AH3356" s="1">
        <v>44773</v>
      </c>
      <c r="AI3356" s="1">
        <v>44785</v>
      </c>
      <c r="AJ3356" s="17" t="s">
        <v>34</v>
      </c>
      <c r="AK3356" s="17" t="s">
        <v>35</v>
      </c>
      <c r="AL3356" s="17" t="s">
        <v>10388</v>
      </c>
      <c r="AM3356" s="17">
        <f>MONTH(EMPENHO[[#This Row],[data_empenho]])</f>
        <v>5</v>
      </c>
    </row>
    <row r="3357" spans="1:39" x14ac:dyDescent="0.25">
      <c r="A3357">
        <v>8</v>
      </c>
      <c r="B3357">
        <v>801</v>
      </c>
      <c r="C3357">
        <v>10</v>
      </c>
      <c r="D3357">
        <v>301</v>
      </c>
      <c r="E3357">
        <v>6</v>
      </c>
      <c r="F3357">
        <v>0</v>
      </c>
      <c r="G3357">
        <v>2092</v>
      </c>
      <c r="H3357" s="17" t="s">
        <v>4833</v>
      </c>
      <c r="I3357">
        <v>40</v>
      </c>
      <c r="J3357">
        <v>0</v>
      </c>
      <c r="K3357" s="17" t="s">
        <v>7612</v>
      </c>
      <c r="L3357" s="1">
        <v>44693</v>
      </c>
      <c r="M3357">
        <v>1926.5</v>
      </c>
      <c r="N3357" s="17" t="s">
        <v>437</v>
      </c>
      <c r="O3357">
        <v>5115</v>
      </c>
      <c r="P3357" s="17" t="s">
        <v>438</v>
      </c>
      <c r="Q3357">
        <v>0</v>
      </c>
      <c r="R3357" s="17" t="s">
        <v>439</v>
      </c>
      <c r="S3357" s="17" t="s">
        <v>440</v>
      </c>
      <c r="T3357" s="17" t="s">
        <v>438</v>
      </c>
      <c r="U3357">
        <v>99</v>
      </c>
      <c r="V3357">
        <v>2022</v>
      </c>
      <c r="W3357" s="17" t="s">
        <v>7613</v>
      </c>
      <c r="X3357" s="17" t="s">
        <v>465</v>
      </c>
      <c r="Y3357">
        <v>1</v>
      </c>
      <c r="Z3357" s="17" t="s">
        <v>443</v>
      </c>
      <c r="AA3357" s="17" t="s">
        <v>443</v>
      </c>
      <c r="AB3357" s="17" t="s">
        <v>444</v>
      </c>
      <c r="AC3357">
        <v>0</v>
      </c>
      <c r="AD3357">
        <v>0</v>
      </c>
      <c r="AE3357">
        <v>0</v>
      </c>
      <c r="AF3357">
        <v>2022</v>
      </c>
      <c r="AG3357" s="1">
        <v>44562</v>
      </c>
      <c r="AH3357" s="1">
        <v>44773</v>
      </c>
      <c r="AI3357" s="1">
        <v>44785</v>
      </c>
      <c r="AJ3357" s="17" t="s">
        <v>34</v>
      </c>
      <c r="AK3357" s="17" t="s">
        <v>35</v>
      </c>
      <c r="AL3357" s="17" t="s">
        <v>10388</v>
      </c>
      <c r="AM3357" s="17">
        <f>MONTH(EMPENHO[[#This Row],[data_empenho]])</f>
        <v>5</v>
      </c>
    </row>
    <row r="3358" spans="1:39" x14ac:dyDescent="0.25">
      <c r="A3358">
        <v>8</v>
      </c>
      <c r="B3358">
        <v>801</v>
      </c>
      <c r="C3358">
        <v>10</v>
      </c>
      <c r="D3358">
        <v>302</v>
      </c>
      <c r="E3358">
        <v>8</v>
      </c>
      <c r="F3358">
        <v>0</v>
      </c>
      <c r="G3358">
        <v>2096</v>
      </c>
      <c r="H3358" s="17" t="s">
        <v>4833</v>
      </c>
      <c r="I3358">
        <v>40</v>
      </c>
      <c r="J3358">
        <v>0</v>
      </c>
      <c r="K3358" s="17" t="s">
        <v>7614</v>
      </c>
      <c r="L3358" s="1">
        <v>44693</v>
      </c>
      <c r="M3358">
        <v>1926.5</v>
      </c>
      <c r="N3358" s="17" t="s">
        <v>437</v>
      </c>
      <c r="O3358">
        <v>5115</v>
      </c>
      <c r="P3358" s="17" t="s">
        <v>438</v>
      </c>
      <c r="Q3358">
        <v>0</v>
      </c>
      <c r="R3358" s="17" t="s">
        <v>439</v>
      </c>
      <c r="S3358" s="17" t="s">
        <v>440</v>
      </c>
      <c r="T3358" s="17" t="s">
        <v>438</v>
      </c>
      <c r="U3358">
        <v>99</v>
      </c>
      <c r="V3358">
        <v>2022</v>
      </c>
      <c r="W3358" s="17" t="s">
        <v>7615</v>
      </c>
      <c r="X3358" s="17" t="s">
        <v>465</v>
      </c>
      <c r="Y3358">
        <v>1</v>
      </c>
      <c r="Z3358" s="17" t="s">
        <v>443</v>
      </c>
      <c r="AA3358" s="17" t="s">
        <v>443</v>
      </c>
      <c r="AB3358" s="17" t="s">
        <v>444</v>
      </c>
      <c r="AC3358">
        <v>0</v>
      </c>
      <c r="AD3358">
        <v>0</v>
      </c>
      <c r="AE3358">
        <v>0</v>
      </c>
      <c r="AF3358">
        <v>2022</v>
      </c>
      <c r="AG3358" s="1">
        <v>44562</v>
      </c>
      <c r="AH3358" s="1">
        <v>44773</v>
      </c>
      <c r="AI3358" s="1">
        <v>44785</v>
      </c>
      <c r="AJ3358" s="17" t="s">
        <v>34</v>
      </c>
      <c r="AK3358" s="17" t="s">
        <v>35</v>
      </c>
      <c r="AL3358" s="17" t="s">
        <v>10388</v>
      </c>
      <c r="AM3358" s="17">
        <f>MONTH(EMPENHO[[#This Row],[data_empenho]])</f>
        <v>5</v>
      </c>
    </row>
    <row r="3359" spans="1:39" x14ac:dyDescent="0.25">
      <c r="A3359">
        <v>8</v>
      </c>
      <c r="B3359">
        <v>801</v>
      </c>
      <c r="C3359">
        <v>10</v>
      </c>
      <c r="D3359">
        <v>301</v>
      </c>
      <c r="E3359">
        <v>6</v>
      </c>
      <c r="F3359">
        <v>0</v>
      </c>
      <c r="G3359">
        <v>2092</v>
      </c>
      <c r="H3359" s="17" t="s">
        <v>4833</v>
      </c>
      <c r="I3359">
        <v>40</v>
      </c>
      <c r="J3359">
        <v>0</v>
      </c>
      <c r="K3359" s="17" t="s">
        <v>7616</v>
      </c>
      <c r="L3359" s="1">
        <v>44693</v>
      </c>
      <c r="M3359">
        <v>494.6</v>
      </c>
      <c r="N3359" s="17" t="s">
        <v>437</v>
      </c>
      <c r="O3359">
        <v>4205</v>
      </c>
      <c r="P3359" s="17" t="s">
        <v>438</v>
      </c>
      <c r="Q3359">
        <v>0</v>
      </c>
      <c r="R3359" s="17" t="s">
        <v>439</v>
      </c>
      <c r="S3359" s="17" t="s">
        <v>440</v>
      </c>
      <c r="T3359" s="17" t="s">
        <v>438</v>
      </c>
      <c r="U3359">
        <v>99</v>
      </c>
      <c r="V3359">
        <v>2022</v>
      </c>
      <c r="W3359" s="17" t="s">
        <v>7617</v>
      </c>
      <c r="X3359" s="17" t="s">
        <v>465</v>
      </c>
      <c r="Y3359">
        <v>1</v>
      </c>
      <c r="Z3359" s="17" t="s">
        <v>443</v>
      </c>
      <c r="AA3359" s="17" t="s">
        <v>443</v>
      </c>
      <c r="AB3359" s="17" t="s">
        <v>444</v>
      </c>
      <c r="AC3359">
        <v>0</v>
      </c>
      <c r="AD3359">
        <v>0</v>
      </c>
      <c r="AE3359">
        <v>0</v>
      </c>
      <c r="AF3359">
        <v>2022</v>
      </c>
      <c r="AG3359" s="1">
        <v>44562</v>
      </c>
      <c r="AH3359" s="1">
        <v>44773</v>
      </c>
      <c r="AI3359" s="1">
        <v>44785</v>
      </c>
      <c r="AJ3359" s="17" t="s">
        <v>34</v>
      </c>
      <c r="AK3359" s="17" t="s">
        <v>35</v>
      </c>
      <c r="AL3359" s="17" t="s">
        <v>10388</v>
      </c>
      <c r="AM3359" s="17">
        <f>MONTH(EMPENHO[[#This Row],[data_empenho]])</f>
        <v>5</v>
      </c>
    </row>
    <row r="3360" spans="1:39" x14ac:dyDescent="0.25">
      <c r="A3360">
        <v>8</v>
      </c>
      <c r="B3360">
        <v>801</v>
      </c>
      <c r="C3360">
        <v>10</v>
      </c>
      <c r="D3360">
        <v>302</v>
      </c>
      <c r="E3360">
        <v>8</v>
      </c>
      <c r="F3360">
        <v>0</v>
      </c>
      <c r="G3360">
        <v>2096</v>
      </c>
      <c r="H3360" s="17" t="s">
        <v>4833</v>
      </c>
      <c r="I3360">
        <v>40</v>
      </c>
      <c r="J3360">
        <v>0</v>
      </c>
      <c r="K3360" s="17" t="s">
        <v>7618</v>
      </c>
      <c r="L3360" s="1">
        <v>44693</v>
      </c>
      <c r="M3360">
        <v>652.4</v>
      </c>
      <c r="N3360" s="17" t="s">
        <v>437</v>
      </c>
      <c r="O3360">
        <v>4205</v>
      </c>
      <c r="P3360" s="17" t="s">
        <v>438</v>
      </c>
      <c r="Q3360">
        <v>0</v>
      </c>
      <c r="R3360" s="17" t="s">
        <v>439</v>
      </c>
      <c r="S3360" s="17" t="s">
        <v>440</v>
      </c>
      <c r="T3360" s="17" t="s">
        <v>438</v>
      </c>
      <c r="U3360">
        <v>99</v>
      </c>
      <c r="V3360">
        <v>2022</v>
      </c>
      <c r="W3360" s="17" t="s">
        <v>7619</v>
      </c>
      <c r="X3360" s="17" t="s">
        <v>465</v>
      </c>
      <c r="Y3360">
        <v>1</v>
      </c>
      <c r="Z3360" s="17" t="s">
        <v>443</v>
      </c>
      <c r="AA3360" s="17" t="s">
        <v>443</v>
      </c>
      <c r="AB3360" s="17" t="s">
        <v>444</v>
      </c>
      <c r="AC3360">
        <v>0</v>
      </c>
      <c r="AD3360">
        <v>0</v>
      </c>
      <c r="AE3360">
        <v>0</v>
      </c>
      <c r="AF3360">
        <v>2022</v>
      </c>
      <c r="AG3360" s="1">
        <v>44562</v>
      </c>
      <c r="AH3360" s="1">
        <v>44773</v>
      </c>
      <c r="AI3360" s="1">
        <v>44785</v>
      </c>
      <c r="AJ3360" s="17" t="s">
        <v>34</v>
      </c>
      <c r="AK3360" s="17" t="s">
        <v>35</v>
      </c>
      <c r="AL3360" s="17" t="s">
        <v>10388</v>
      </c>
      <c r="AM3360" s="17">
        <f>MONTH(EMPENHO[[#This Row],[data_empenho]])</f>
        <v>5</v>
      </c>
    </row>
    <row r="3361" spans="1:39" x14ac:dyDescent="0.25">
      <c r="A3361">
        <v>8</v>
      </c>
      <c r="B3361">
        <v>801</v>
      </c>
      <c r="C3361">
        <v>10</v>
      </c>
      <c r="D3361">
        <v>301</v>
      </c>
      <c r="E3361">
        <v>6</v>
      </c>
      <c r="F3361">
        <v>0</v>
      </c>
      <c r="G3361">
        <v>2092</v>
      </c>
      <c r="H3361" s="17" t="s">
        <v>4833</v>
      </c>
      <c r="I3361">
        <v>40</v>
      </c>
      <c r="J3361">
        <v>0</v>
      </c>
      <c r="K3361" s="17" t="s">
        <v>7620</v>
      </c>
      <c r="L3361" s="1">
        <v>44693</v>
      </c>
      <c r="M3361">
        <v>150.15</v>
      </c>
      <c r="N3361" s="17" t="s">
        <v>437</v>
      </c>
      <c r="O3361">
        <v>6375</v>
      </c>
      <c r="P3361" s="17" t="s">
        <v>438</v>
      </c>
      <c r="Q3361">
        <v>0</v>
      </c>
      <c r="R3361" s="17" t="s">
        <v>439</v>
      </c>
      <c r="S3361" s="17" t="s">
        <v>440</v>
      </c>
      <c r="T3361" s="17" t="s">
        <v>438</v>
      </c>
      <c r="U3361">
        <v>99</v>
      </c>
      <c r="V3361">
        <v>2022</v>
      </c>
      <c r="W3361" s="17" t="s">
        <v>7621</v>
      </c>
      <c r="X3361" s="17" t="s">
        <v>465</v>
      </c>
      <c r="Y3361">
        <v>1</v>
      </c>
      <c r="Z3361" s="17" t="s">
        <v>443</v>
      </c>
      <c r="AA3361" s="17" t="s">
        <v>443</v>
      </c>
      <c r="AB3361" s="17" t="s">
        <v>444</v>
      </c>
      <c r="AC3361">
        <v>0</v>
      </c>
      <c r="AD3361">
        <v>0</v>
      </c>
      <c r="AE3361">
        <v>0</v>
      </c>
      <c r="AF3361">
        <v>2022</v>
      </c>
      <c r="AG3361" s="1">
        <v>44562</v>
      </c>
      <c r="AH3361" s="1">
        <v>44773</v>
      </c>
      <c r="AI3361" s="1">
        <v>44785</v>
      </c>
      <c r="AJ3361" s="17" t="s">
        <v>34</v>
      </c>
      <c r="AK3361" s="17" t="s">
        <v>35</v>
      </c>
      <c r="AL3361" s="17" t="s">
        <v>10388</v>
      </c>
      <c r="AM3361" s="17">
        <f>MONTH(EMPENHO[[#This Row],[data_empenho]])</f>
        <v>5</v>
      </c>
    </row>
    <row r="3362" spans="1:39" x14ac:dyDescent="0.25">
      <c r="A3362">
        <v>8</v>
      </c>
      <c r="B3362">
        <v>801</v>
      </c>
      <c r="C3362">
        <v>10</v>
      </c>
      <c r="D3362">
        <v>302</v>
      </c>
      <c r="E3362">
        <v>8</v>
      </c>
      <c r="F3362">
        <v>0</v>
      </c>
      <c r="G3362">
        <v>2096</v>
      </c>
      <c r="H3362" s="17" t="s">
        <v>4833</v>
      </c>
      <c r="I3362">
        <v>40</v>
      </c>
      <c r="J3362">
        <v>0</v>
      </c>
      <c r="K3362" s="17" t="s">
        <v>7622</v>
      </c>
      <c r="L3362" s="1">
        <v>44693</v>
      </c>
      <c r="M3362">
        <v>150.15</v>
      </c>
      <c r="N3362" s="17" t="s">
        <v>437</v>
      </c>
      <c r="O3362">
        <v>6375</v>
      </c>
      <c r="P3362" s="17" t="s">
        <v>438</v>
      </c>
      <c r="Q3362">
        <v>0</v>
      </c>
      <c r="R3362" s="17" t="s">
        <v>439</v>
      </c>
      <c r="S3362" s="17" t="s">
        <v>440</v>
      </c>
      <c r="T3362" s="17" t="s">
        <v>438</v>
      </c>
      <c r="U3362">
        <v>99</v>
      </c>
      <c r="V3362">
        <v>2022</v>
      </c>
      <c r="W3362" s="17" t="s">
        <v>7623</v>
      </c>
      <c r="X3362" s="17" t="s">
        <v>465</v>
      </c>
      <c r="Y3362">
        <v>1</v>
      </c>
      <c r="Z3362" s="17" t="s">
        <v>443</v>
      </c>
      <c r="AA3362" s="17" t="s">
        <v>443</v>
      </c>
      <c r="AB3362" s="17" t="s">
        <v>444</v>
      </c>
      <c r="AC3362">
        <v>0</v>
      </c>
      <c r="AD3362">
        <v>0</v>
      </c>
      <c r="AE3362">
        <v>0</v>
      </c>
      <c r="AF3362">
        <v>2022</v>
      </c>
      <c r="AG3362" s="1">
        <v>44562</v>
      </c>
      <c r="AH3362" s="1">
        <v>44773</v>
      </c>
      <c r="AI3362" s="1">
        <v>44785</v>
      </c>
      <c r="AJ3362" s="17" t="s">
        <v>34</v>
      </c>
      <c r="AK3362" s="17" t="s">
        <v>35</v>
      </c>
      <c r="AL3362" s="17" t="s">
        <v>10388</v>
      </c>
      <c r="AM3362" s="17">
        <f>MONTH(EMPENHO[[#This Row],[data_empenho]])</f>
        <v>5</v>
      </c>
    </row>
    <row r="3363" spans="1:39" x14ac:dyDescent="0.25">
      <c r="A3363">
        <v>8</v>
      </c>
      <c r="B3363">
        <v>801</v>
      </c>
      <c r="C3363">
        <v>10</v>
      </c>
      <c r="D3363">
        <v>301</v>
      </c>
      <c r="E3363">
        <v>6</v>
      </c>
      <c r="F3363">
        <v>0</v>
      </c>
      <c r="G3363">
        <v>2105</v>
      </c>
      <c r="H3363" s="17" t="s">
        <v>445</v>
      </c>
      <c r="I3363">
        <v>40</v>
      </c>
      <c r="J3363">
        <v>0</v>
      </c>
      <c r="K3363" s="17" t="s">
        <v>7624</v>
      </c>
      <c r="L3363" s="1">
        <v>44693</v>
      </c>
      <c r="M3363">
        <v>2000</v>
      </c>
      <c r="N3363" s="17" t="s">
        <v>437</v>
      </c>
      <c r="O3363">
        <v>1342</v>
      </c>
      <c r="P3363" s="17" t="s">
        <v>438</v>
      </c>
      <c r="Q3363">
        <v>0</v>
      </c>
      <c r="R3363" s="17" t="s">
        <v>439</v>
      </c>
      <c r="S3363" s="17" t="s">
        <v>440</v>
      </c>
      <c r="T3363" s="17" t="s">
        <v>438</v>
      </c>
      <c r="U3363">
        <v>0</v>
      </c>
      <c r="V3363">
        <v>0</v>
      </c>
      <c r="W3363" s="17" t="s">
        <v>7625</v>
      </c>
      <c r="X3363" s="17" t="s">
        <v>442</v>
      </c>
      <c r="Y3363">
        <v>0</v>
      </c>
      <c r="Z3363" s="17" t="s">
        <v>450</v>
      </c>
      <c r="AA3363" s="17" t="s">
        <v>443</v>
      </c>
      <c r="AB3363" s="17" t="s">
        <v>444</v>
      </c>
      <c r="AC3363">
        <v>0</v>
      </c>
      <c r="AD3363">
        <v>0</v>
      </c>
      <c r="AE3363">
        <v>0</v>
      </c>
      <c r="AF3363">
        <v>2022</v>
      </c>
      <c r="AG3363" s="1">
        <v>44562</v>
      </c>
      <c r="AH3363" s="1">
        <v>44773</v>
      </c>
      <c r="AI3363" s="1">
        <v>44785</v>
      </c>
      <c r="AJ3363" s="17" t="s">
        <v>34</v>
      </c>
      <c r="AK3363" s="17" t="s">
        <v>35</v>
      </c>
      <c r="AL3363" s="17" t="s">
        <v>10388</v>
      </c>
      <c r="AM3363" s="17">
        <f>MONTH(EMPENHO[[#This Row],[data_empenho]])</f>
        <v>5</v>
      </c>
    </row>
    <row r="3364" spans="1:39" x14ac:dyDescent="0.25">
      <c r="A3364">
        <v>8</v>
      </c>
      <c r="B3364">
        <v>801</v>
      </c>
      <c r="C3364">
        <v>10</v>
      </c>
      <c r="D3364">
        <v>301</v>
      </c>
      <c r="E3364">
        <v>6</v>
      </c>
      <c r="F3364">
        <v>0</v>
      </c>
      <c r="G3364">
        <v>2105</v>
      </c>
      <c r="H3364" s="17" t="s">
        <v>445</v>
      </c>
      <c r="I3364">
        <v>40</v>
      </c>
      <c r="J3364">
        <v>0</v>
      </c>
      <c r="K3364" s="17" t="s">
        <v>7626</v>
      </c>
      <c r="L3364" s="1">
        <v>44693</v>
      </c>
      <c r="M3364">
        <v>2000</v>
      </c>
      <c r="N3364" s="17" t="s">
        <v>437</v>
      </c>
      <c r="O3364">
        <v>4295</v>
      </c>
      <c r="P3364" s="17" t="s">
        <v>438</v>
      </c>
      <c r="Q3364">
        <v>0</v>
      </c>
      <c r="R3364" s="17" t="s">
        <v>439</v>
      </c>
      <c r="S3364" s="17" t="s">
        <v>440</v>
      </c>
      <c r="T3364" s="17" t="s">
        <v>438</v>
      </c>
      <c r="U3364">
        <v>0</v>
      </c>
      <c r="V3364">
        <v>0</v>
      </c>
      <c r="W3364" s="17" t="s">
        <v>7627</v>
      </c>
      <c r="X3364" s="17" t="s">
        <v>442</v>
      </c>
      <c r="Y3364">
        <v>0</v>
      </c>
      <c r="Z3364" s="17" t="s">
        <v>450</v>
      </c>
      <c r="AA3364" s="17" t="s">
        <v>443</v>
      </c>
      <c r="AB3364" s="17" t="s">
        <v>444</v>
      </c>
      <c r="AC3364">
        <v>0</v>
      </c>
      <c r="AD3364">
        <v>0</v>
      </c>
      <c r="AE3364">
        <v>0</v>
      </c>
      <c r="AF3364">
        <v>2022</v>
      </c>
      <c r="AG3364" s="1">
        <v>44562</v>
      </c>
      <c r="AH3364" s="1">
        <v>44773</v>
      </c>
      <c r="AI3364" s="1">
        <v>44785</v>
      </c>
      <c r="AJ3364" s="17" t="s">
        <v>34</v>
      </c>
      <c r="AK3364" s="17" t="s">
        <v>35</v>
      </c>
      <c r="AL3364" s="17" t="s">
        <v>10388</v>
      </c>
      <c r="AM3364" s="17">
        <f>MONTH(EMPENHO[[#This Row],[data_empenho]])</f>
        <v>5</v>
      </c>
    </row>
    <row r="3365" spans="1:39" x14ac:dyDescent="0.25">
      <c r="A3365">
        <v>3</v>
      </c>
      <c r="B3365">
        <v>301</v>
      </c>
      <c r="C3365">
        <v>4</v>
      </c>
      <c r="D3365">
        <v>122</v>
      </c>
      <c r="E3365">
        <v>1</v>
      </c>
      <c r="F3365">
        <v>0</v>
      </c>
      <c r="G3365">
        <v>2067</v>
      </c>
      <c r="H3365" s="17" t="s">
        <v>962</v>
      </c>
      <c r="I3365">
        <v>1</v>
      </c>
      <c r="J3365">
        <v>0</v>
      </c>
      <c r="K3365" s="17" t="s">
        <v>7628</v>
      </c>
      <c r="L3365" s="1">
        <v>44693</v>
      </c>
      <c r="M3365">
        <v>261</v>
      </c>
      <c r="N3365" s="17" t="s">
        <v>437</v>
      </c>
      <c r="O3365">
        <v>7838</v>
      </c>
      <c r="P3365" s="17" t="s">
        <v>438</v>
      </c>
      <c r="Q3365">
        <v>0</v>
      </c>
      <c r="R3365" s="17" t="s">
        <v>480</v>
      </c>
      <c r="S3365" s="17" t="s">
        <v>653</v>
      </c>
      <c r="T3365" s="17" t="s">
        <v>438</v>
      </c>
      <c r="U3365">
        <v>20</v>
      </c>
      <c r="V3365">
        <v>2021</v>
      </c>
      <c r="W3365" s="17" t="s">
        <v>7629</v>
      </c>
      <c r="X3365" s="17" t="s">
        <v>482</v>
      </c>
      <c r="Y3365">
        <v>7</v>
      </c>
      <c r="Z3365" s="17" t="s">
        <v>443</v>
      </c>
      <c r="AA3365" s="17" t="s">
        <v>443</v>
      </c>
      <c r="AB3365" s="17" t="s">
        <v>444</v>
      </c>
      <c r="AC3365">
        <v>0</v>
      </c>
      <c r="AD3365">
        <v>0</v>
      </c>
      <c r="AE3365">
        <v>0</v>
      </c>
      <c r="AF3365">
        <v>2022</v>
      </c>
      <c r="AG3365" s="1">
        <v>44562</v>
      </c>
      <c r="AH3365" s="1">
        <v>44773</v>
      </c>
      <c r="AI3365" s="1">
        <v>44785</v>
      </c>
      <c r="AJ3365" s="17" t="s">
        <v>34</v>
      </c>
      <c r="AK3365" s="17" t="s">
        <v>35</v>
      </c>
      <c r="AL3365" s="17" t="s">
        <v>10388</v>
      </c>
      <c r="AM3365" s="17">
        <f>MONTH(EMPENHO[[#This Row],[data_empenho]])</f>
        <v>5</v>
      </c>
    </row>
    <row r="3366" spans="1:39" x14ac:dyDescent="0.25">
      <c r="A3366">
        <v>6</v>
      </c>
      <c r="B3366">
        <v>601</v>
      </c>
      <c r="C3366">
        <v>4</v>
      </c>
      <c r="D3366">
        <v>122</v>
      </c>
      <c r="E3366">
        <v>1</v>
      </c>
      <c r="F3366">
        <v>0</v>
      </c>
      <c r="G3366">
        <v>2072</v>
      </c>
      <c r="H3366" s="17" t="s">
        <v>638</v>
      </c>
      <c r="I3366">
        <v>1</v>
      </c>
      <c r="J3366">
        <v>0</v>
      </c>
      <c r="K3366" s="17" t="s">
        <v>7630</v>
      </c>
      <c r="L3366" s="1">
        <v>44693</v>
      </c>
      <c r="M3366">
        <v>305</v>
      </c>
      <c r="N3366" s="17" t="s">
        <v>437</v>
      </c>
      <c r="O3366">
        <v>8441</v>
      </c>
      <c r="P3366" s="17" t="s">
        <v>438</v>
      </c>
      <c r="Q3366">
        <v>0</v>
      </c>
      <c r="R3366" s="17" t="s">
        <v>480</v>
      </c>
      <c r="S3366" s="17" t="s">
        <v>653</v>
      </c>
      <c r="T3366" s="17" t="s">
        <v>438</v>
      </c>
      <c r="U3366">
        <v>14</v>
      </c>
      <c r="V3366">
        <v>2022</v>
      </c>
      <c r="W3366" s="17" t="s">
        <v>7631</v>
      </c>
      <c r="X3366" s="17" t="s">
        <v>482</v>
      </c>
      <c r="Y3366">
        <v>7</v>
      </c>
      <c r="Z3366" s="17" t="s">
        <v>443</v>
      </c>
      <c r="AA3366" s="17" t="s">
        <v>443</v>
      </c>
      <c r="AB3366" s="17" t="s">
        <v>444</v>
      </c>
      <c r="AC3366">
        <v>0</v>
      </c>
      <c r="AD3366">
        <v>0</v>
      </c>
      <c r="AE3366">
        <v>0</v>
      </c>
      <c r="AF3366">
        <v>2022</v>
      </c>
      <c r="AG3366" s="1">
        <v>44562</v>
      </c>
      <c r="AH3366" s="1">
        <v>44773</v>
      </c>
      <c r="AI3366" s="1">
        <v>44785</v>
      </c>
      <c r="AJ3366" s="17" t="s">
        <v>34</v>
      </c>
      <c r="AK3366" s="17" t="s">
        <v>35</v>
      </c>
      <c r="AL3366" s="17" t="s">
        <v>10388</v>
      </c>
      <c r="AM3366" s="17">
        <f>MONTH(EMPENHO[[#This Row],[data_empenho]])</f>
        <v>5</v>
      </c>
    </row>
    <row r="3367" spans="1:39" x14ac:dyDescent="0.25">
      <c r="A3367">
        <v>6</v>
      </c>
      <c r="B3367">
        <v>601</v>
      </c>
      <c r="C3367">
        <v>4</v>
      </c>
      <c r="D3367">
        <v>122</v>
      </c>
      <c r="E3367">
        <v>1</v>
      </c>
      <c r="F3367">
        <v>0</v>
      </c>
      <c r="G3367">
        <v>2072</v>
      </c>
      <c r="H3367" s="17" t="s">
        <v>638</v>
      </c>
      <c r="I3367">
        <v>1</v>
      </c>
      <c r="J3367">
        <v>0</v>
      </c>
      <c r="K3367" s="17" t="s">
        <v>7632</v>
      </c>
      <c r="L3367" s="1">
        <v>44693</v>
      </c>
      <c r="M3367">
        <v>338</v>
      </c>
      <c r="N3367" s="17" t="s">
        <v>437</v>
      </c>
      <c r="O3367">
        <v>7764</v>
      </c>
      <c r="P3367" s="17" t="s">
        <v>438</v>
      </c>
      <c r="Q3367">
        <v>0</v>
      </c>
      <c r="R3367" s="17" t="s">
        <v>480</v>
      </c>
      <c r="S3367" s="17" t="s">
        <v>653</v>
      </c>
      <c r="T3367" s="17" t="s">
        <v>438</v>
      </c>
      <c r="U3367">
        <v>14</v>
      </c>
      <c r="V3367">
        <v>2022</v>
      </c>
      <c r="W3367" s="17" t="s">
        <v>7633</v>
      </c>
      <c r="X3367" s="17" t="s">
        <v>482</v>
      </c>
      <c r="Y3367">
        <v>7</v>
      </c>
      <c r="Z3367" s="17" t="s">
        <v>443</v>
      </c>
      <c r="AA3367" s="17" t="s">
        <v>443</v>
      </c>
      <c r="AB3367" s="17" t="s">
        <v>444</v>
      </c>
      <c r="AC3367">
        <v>0</v>
      </c>
      <c r="AD3367">
        <v>0</v>
      </c>
      <c r="AE3367">
        <v>0</v>
      </c>
      <c r="AF3367">
        <v>2022</v>
      </c>
      <c r="AG3367" s="1">
        <v>44562</v>
      </c>
      <c r="AH3367" s="1">
        <v>44773</v>
      </c>
      <c r="AI3367" s="1">
        <v>44785</v>
      </c>
      <c r="AJ3367" s="17" t="s">
        <v>34</v>
      </c>
      <c r="AK3367" s="17" t="s">
        <v>35</v>
      </c>
      <c r="AL3367" s="17" t="s">
        <v>10388</v>
      </c>
      <c r="AM3367" s="17">
        <f>MONTH(EMPENHO[[#This Row],[data_empenho]])</f>
        <v>5</v>
      </c>
    </row>
    <row r="3368" spans="1:39" x14ac:dyDescent="0.25">
      <c r="A3368">
        <v>8</v>
      </c>
      <c r="B3368">
        <v>801</v>
      </c>
      <c r="C3368">
        <v>10</v>
      </c>
      <c r="D3368">
        <v>303</v>
      </c>
      <c r="E3368">
        <v>8</v>
      </c>
      <c r="F3368">
        <v>0</v>
      </c>
      <c r="G3368">
        <v>2094</v>
      </c>
      <c r="H3368" s="17" t="s">
        <v>1079</v>
      </c>
      <c r="I3368">
        <v>40</v>
      </c>
      <c r="J3368">
        <v>0</v>
      </c>
      <c r="K3368" s="17" t="s">
        <v>7634</v>
      </c>
      <c r="L3368" s="1">
        <v>44693</v>
      </c>
      <c r="M3368">
        <v>3007.36</v>
      </c>
      <c r="N3368" s="17" t="s">
        <v>437</v>
      </c>
      <c r="O3368">
        <v>8283</v>
      </c>
      <c r="P3368" s="17" t="s">
        <v>438</v>
      </c>
      <c r="Q3368">
        <v>0</v>
      </c>
      <c r="R3368" s="17" t="s">
        <v>439</v>
      </c>
      <c r="S3368" s="17" t="s">
        <v>440</v>
      </c>
      <c r="T3368" s="17" t="s">
        <v>438</v>
      </c>
      <c r="U3368">
        <v>0</v>
      </c>
      <c r="V3368">
        <v>0</v>
      </c>
      <c r="W3368" s="17" t="s">
        <v>7635</v>
      </c>
      <c r="X3368" s="17" t="s">
        <v>442</v>
      </c>
      <c r="Y3368">
        <v>0</v>
      </c>
      <c r="Z3368" s="17" t="s">
        <v>443</v>
      </c>
      <c r="AA3368" s="17" t="s">
        <v>443</v>
      </c>
      <c r="AB3368" s="17" t="s">
        <v>444</v>
      </c>
      <c r="AC3368">
        <v>0</v>
      </c>
      <c r="AD3368">
        <v>0</v>
      </c>
      <c r="AE3368">
        <v>0</v>
      </c>
      <c r="AF3368">
        <v>2022</v>
      </c>
      <c r="AG3368" s="1">
        <v>44562</v>
      </c>
      <c r="AH3368" s="1">
        <v>44773</v>
      </c>
      <c r="AI3368" s="1">
        <v>44785</v>
      </c>
      <c r="AJ3368" s="17" t="s">
        <v>34</v>
      </c>
      <c r="AK3368" s="17" t="s">
        <v>35</v>
      </c>
      <c r="AL3368" s="17" t="s">
        <v>10388</v>
      </c>
      <c r="AM3368" s="17">
        <f>MONTH(EMPENHO[[#This Row],[data_empenho]])</f>
        <v>5</v>
      </c>
    </row>
    <row r="3369" spans="1:39" x14ac:dyDescent="0.25">
      <c r="A3369">
        <v>6</v>
      </c>
      <c r="B3369">
        <v>603</v>
      </c>
      <c r="C3369">
        <v>26</v>
      </c>
      <c r="D3369">
        <v>782</v>
      </c>
      <c r="E3369">
        <v>17</v>
      </c>
      <c r="F3369">
        <v>0</v>
      </c>
      <c r="G3369">
        <v>2073</v>
      </c>
      <c r="H3369" s="17" t="s">
        <v>755</v>
      </c>
      <c r="I3369">
        <v>1</v>
      </c>
      <c r="J3369">
        <v>0</v>
      </c>
      <c r="K3369" s="17" t="s">
        <v>7636</v>
      </c>
      <c r="L3369" s="1">
        <v>44694</v>
      </c>
      <c r="M3369">
        <v>15350</v>
      </c>
      <c r="N3369" s="17" t="s">
        <v>437</v>
      </c>
      <c r="O3369">
        <v>8251</v>
      </c>
      <c r="P3369" s="17" t="s">
        <v>438</v>
      </c>
      <c r="Q3369">
        <v>0</v>
      </c>
      <c r="R3369" s="17" t="s">
        <v>480</v>
      </c>
      <c r="S3369" s="17" t="s">
        <v>653</v>
      </c>
      <c r="T3369" s="17" t="s">
        <v>438</v>
      </c>
      <c r="U3369">
        <v>50</v>
      </c>
      <c r="V3369">
        <v>2021</v>
      </c>
      <c r="W3369" s="17" t="s">
        <v>7637</v>
      </c>
      <c r="X3369" s="17" t="s">
        <v>482</v>
      </c>
      <c r="Y3369">
        <v>7</v>
      </c>
      <c r="Z3369" s="17" t="s">
        <v>443</v>
      </c>
      <c r="AA3369" s="17" t="s">
        <v>443</v>
      </c>
      <c r="AB3369" s="17" t="s">
        <v>444</v>
      </c>
      <c r="AC3369">
        <v>0</v>
      </c>
      <c r="AD3369">
        <v>0</v>
      </c>
      <c r="AE3369">
        <v>0</v>
      </c>
      <c r="AF3369">
        <v>2022</v>
      </c>
      <c r="AG3369" s="1">
        <v>44562</v>
      </c>
      <c r="AH3369" s="1">
        <v>44773</v>
      </c>
      <c r="AI3369" s="1">
        <v>44785</v>
      </c>
      <c r="AJ3369" s="17" t="s">
        <v>34</v>
      </c>
      <c r="AK3369" s="17" t="s">
        <v>35</v>
      </c>
      <c r="AL3369" s="17" t="s">
        <v>10388</v>
      </c>
      <c r="AM3369" s="17">
        <f>MONTH(EMPENHO[[#This Row],[data_empenho]])</f>
        <v>5</v>
      </c>
    </row>
    <row r="3370" spans="1:39" x14ac:dyDescent="0.25">
      <c r="A3370">
        <v>4</v>
      </c>
      <c r="B3370">
        <v>401</v>
      </c>
      <c r="C3370">
        <v>4</v>
      </c>
      <c r="D3370">
        <v>123</v>
      </c>
      <c r="E3370">
        <v>1</v>
      </c>
      <c r="F3370">
        <v>0</v>
      </c>
      <c r="G3370">
        <v>2075</v>
      </c>
      <c r="H3370" s="17" t="s">
        <v>981</v>
      </c>
      <c r="I3370">
        <v>1</v>
      </c>
      <c r="J3370">
        <v>0</v>
      </c>
      <c r="K3370" s="17" t="s">
        <v>7638</v>
      </c>
      <c r="L3370" s="1">
        <v>44694</v>
      </c>
      <c r="M3370">
        <v>58.4</v>
      </c>
      <c r="N3370" s="17" t="s">
        <v>437</v>
      </c>
      <c r="O3370">
        <v>678</v>
      </c>
      <c r="P3370" s="17" t="s">
        <v>438</v>
      </c>
      <c r="Q3370">
        <v>0</v>
      </c>
      <c r="R3370" s="17" t="s">
        <v>480</v>
      </c>
      <c r="S3370" s="17" t="s">
        <v>653</v>
      </c>
      <c r="T3370" s="17" t="s">
        <v>438</v>
      </c>
      <c r="U3370">
        <v>21</v>
      </c>
      <c r="V3370">
        <v>2022</v>
      </c>
      <c r="W3370" s="17" t="s">
        <v>7639</v>
      </c>
      <c r="X3370" s="17" t="s">
        <v>482</v>
      </c>
      <c r="Y3370">
        <v>7</v>
      </c>
      <c r="Z3370" s="17" t="s">
        <v>443</v>
      </c>
      <c r="AA3370" s="17" t="s">
        <v>443</v>
      </c>
      <c r="AB3370" s="17" t="s">
        <v>444</v>
      </c>
      <c r="AC3370">
        <v>0</v>
      </c>
      <c r="AD3370">
        <v>0</v>
      </c>
      <c r="AE3370">
        <v>0</v>
      </c>
      <c r="AF3370">
        <v>2022</v>
      </c>
      <c r="AG3370" s="1">
        <v>44562</v>
      </c>
      <c r="AH3370" s="1">
        <v>44773</v>
      </c>
      <c r="AI3370" s="1">
        <v>44785</v>
      </c>
      <c r="AJ3370" s="17" t="s">
        <v>34</v>
      </c>
      <c r="AK3370" s="17" t="s">
        <v>35</v>
      </c>
      <c r="AL3370" s="17" t="s">
        <v>10388</v>
      </c>
      <c r="AM3370" s="17">
        <f>MONTH(EMPENHO[[#This Row],[data_empenho]])</f>
        <v>5</v>
      </c>
    </row>
    <row r="3371" spans="1:39" x14ac:dyDescent="0.25">
      <c r="A3371">
        <v>5</v>
      </c>
      <c r="B3371">
        <v>502</v>
      </c>
      <c r="C3371">
        <v>12</v>
      </c>
      <c r="D3371">
        <v>782</v>
      </c>
      <c r="E3371">
        <v>2</v>
      </c>
      <c r="F3371">
        <v>0</v>
      </c>
      <c r="G3371">
        <v>2035</v>
      </c>
      <c r="H3371" s="17" t="s">
        <v>478</v>
      </c>
      <c r="I3371">
        <v>20</v>
      </c>
      <c r="J3371">
        <v>0</v>
      </c>
      <c r="K3371" s="17" t="s">
        <v>7640</v>
      </c>
      <c r="L3371" s="1">
        <v>44694</v>
      </c>
      <c r="M3371">
        <v>13180</v>
      </c>
      <c r="N3371" s="17" t="s">
        <v>437</v>
      </c>
      <c r="O3371">
        <v>8264</v>
      </c>
      <c r="P3371" s="17" t="s">
        <v>438</v>
      </c>
      <c r="Q3371">
        <v>0</v>
      </c>
      <c r="R3371" s="17" t="s">
        <v>480</v>
      </c>
      <c r="S3371" s="17" t="s">
        <v>653</v>
      </c>
      <c r="T3371" s="17" t="s">
        <v>438</v>
      </c>
      <c r="U3371">
        <v>2</v>
      </c>
      <c r="V3371">
        <v>2022</v>
      </c>
      <c r="W3371" s="17" t="s">
        <v>7641</v>
      </c>
      <c r="X3371" s="17" t="s">
        <v>482</v>
      </c>
      <c r="Y3371">
        <v>7</v>
      </c>
      <c r="Z3371" s="17" t="s">
        <v>443</v>
      </c>
      <c r="AA3371" s="17" t="s">
        <v>443</v>
      </c>
      <c r="AB3371" s="17" t="s">
        <v>444</v>
      </c>
      <c r="AC3371">
        <v>0</v>
      </c>
      <c r="AD3371">
        <v>0</v>
      </c>
      <c r="AE3371">
        <v>0</v>
      </c>
      <c r="AF3371">
        <v>2022</v>
      </c>
      <c r="AG3371" s="1">
        <v>44562</v>
      </c>
      <c r="AH3371" s="1">
        <v>44773</v>
      </c>
      <c r="AI3371" s="1">
        <v>44785</v>
      </c>
      <c r="AJ3371" s="17" t="s">
        <v>34</v>
      </c>
      <c r="AK3371" s="17" t="s">
        <v>35</v>
      </c>
      <c r="AL3371" s="17" t="s">
        <v>10388</v>
      </c>
      <c r="AM3371" s="17">
        <f>MONTH(EMPENHO[[#This Row],[data_empenho]])</f>
        <v>5</v>
      </c>
    </row>
    <row r="3372" spans="1:39" x14ac:dyDescent="0.25">
      <c r="A3372">
        <v>4</v>
      </c>
      <c r="B3372">
        <v>401</v>
      </c>
      <c r="C3372">
        <v>4</v>
      </c>
      <c r="D3372">
        <v>123</v>
      </c>
      <c r="E3372">
        <v>1</v>
      </c>
      <c r="F3372">
        <v>0</v>
      </c>
      <c r="G3372">
        <v>2075</v>
      </c>
      <c r="H3372" s="17" t="s">
        <v>2336</v>
      </c>
      <c r="I3372">
        <v>1</v>
      </c>
      <c r="J3372">
        <v>0</v>
      </c>
      <c r="K3372" s="17" t="s">
        <v>7642</v>
      </c>
      <c r="L3372" s="1">
        <v>44694</v>
      </c>
      <c r="M3372">
        <v>1875</v>
      </c>
      <c r="N3372" s="17" t="s">
        <v>437</v>
      </c>
      <c r="O3372">
        <v>8319</v>
      </c>
      <c r="P3372" s="17" t="s">
        <v>438</v>
      </c>
      <c r="Q3372">
        <v>0</v>
      </c>
      <c r="R3372" s="17" t="s">
        <v>480</v>
      </c>
      <c r="S3372" s="17" t="s">
        <v>653</v>
      </c>
      <c r="T3372" s="17" t="s">
        <v>438</v>
      </c>
      <c r="U3372">
        <v>17</v>
      </c>
      <c r="V3372">
        <v>2022</v>
      </c>
      <c r="W3372" s="17" t="s">
        <v>7643</v>
      </c>
      <c r="X3372" s="17" t="s">
        <v>482</v>
      </c>
      <c r="Y3372">
        <v>7</v>
      </c>
      <c r="Z3372" s="17" t="s">
        <v>443</v>
      </c>
      <c r="AA3372" s="17" t="s">
        <v>443</v>
      </c>
      <c r="AB3372" s="17" t="s">
        <v>444</v>
      </c>
      <c r="AC3372">
        <v>0</v>
      </c>
      <c r="AD3372">
        <v>0</v>
      </c>
      <c r="AE3372">
        <v>0</v>
      </c>
      <c r="AF3372">
        <v>2022</v>
      </c>
      <c r="AG3372" s="1">
        <v>44562</v>
      </c>
      <c r="AH3372" s="1">
        <v>44773</v>
      </c>
      <c r="AI3372" s="1">
        <v>44785</v>
      </c>
      <c r="AJ3372" s="17" t="s">
        <v>34</v>
      </c>
      <c r="AK3372" s="17" t="s">
        <v>35</v>
      </c>
      <c r="AL3372" s="17" t="s">
        <v>10388</v>
      </c>
      <c r="AM3372" s="17">
        <f>MONTH(EMPENHO[[#This Row],[data_empenho]])</f>
        <v>5</v>
      </c>
    </row>
    <row r="3373" spans="1:39" x14ac:dyDescent="0.25">
      <c r="A3373">
        <v>5</v>
      </c>
      <c r="B3373">
        <v>502</v>
      </c>
      <c r="C3373">
        <v>12</v>
      </c>
      <c r="D3373">
        <v>782</v>
      </c>
      <c r="E3373">
        <v>2</v>
      </c>
      <c r="F3373">
        <v>0</v>
      </c>
      <c r="G3373">
        <v>2035</v>
      </c>
      <c r="H3373" s="17" t="s">
        <v>478</v>
      </c>
      <c r="I3373">
        <v>20</v>
      </c>
      <c r="J3373">
        <v>0</v>
      </c>
      <c r="K3373" s="17" t="s">
        <v>7644</v>
      </c>
      <c r="L3373" s="1">
        <v>44694</v>
      </c>
      <c r="M3373">
        <v>2304</v>
      </c>
      <c r="N3373" s="17" t="s">
        <v>437</v>
      </c>
      <c r="O3373">
        <v>8264</v>
      </c>
      <c r="P3373" s="17" t="s">
        <v>438</v>
      </c>
      <c r="Q3373">
        <v>0</v>
      </c>
      <c r="R3373" s="17" t="s">
        <v>480</v>
      </c>
      <c r="S3373" s="17" t="s">
        <v>653</v>
      </c>
      <c r="T3373" s="17" t="s">
        <v>438</v>
      </c>
      <c r="U3373">
        <v>56</v>
      </c>
      <c r="V3373">
        <v>2021</v>
      </c>
      <c r="W3373" s="17" t="s">
        <v>7645</v>
      </c>
      <c r="X3373" s="17" t="s">
        <v>482</v>
      </c>
      <c r="Y3373">
        <v>7</v>
      </c>
      <c r="Z3373" s="17" t="s">
        <v>443</v>
      </c>
      <c r="AA3373" s="17" t="s">
        <v>443</v>
      </c>
      <c r="AB3373" s="17" t="s">
        <v>444</v>
      </c>
      <c r="AC3373">
        <v>0</v>
      </c>
      <c r="AD3373">
        <v>0</v>
      </c>
      <c r="AE3373">
        <v>0</v>
      </c>
      <c r="AF3373">
        <v>2022</v>
      </c>
      <c r="AG3373" s="1">
        <v>44562</v>
      </c>
      <c r="AH3373" s="1">
        <v>44773</v>
      </c>
      <c r="AI3373" s="1">
        <v>44785</v>
      </c>
      <c r="AJ3373" s="17" t="s">
        <v>34</v>
      </c>
      <c r="AK3373" s="17" t="s">
        <v>35</v>
      </c>
      <c r="AL3373" s="17" t="s">
        <v>10388</v>
      </c>
      <c r="AM3373" s="17">
        <f>MONTH(EMPENHO[[#This Row],[data_empenho]])</f>
        <v>5</v>
      </c>
    </row>
    <row r="3374" spans="1:39" x14ac:dyDescent="0.25">
      <c r="A3374">
        <v>5</v>
      </c>
      <c r="B3374">
        <v>502</v>
      </c>
      <c r="C3374">
        <v>12</v>
      </c>
      <c r="D3374">
        <v>361</v>
      </c>
      <c r="E3374">
        <v>2</v>
      </c>
      <c r="F3374">
        <v>0</v>
      </c>
      <c r="G3374">
        <v>2031</v>
      </c>
      <c r="H3374" s="17" t="s">
        <v>682</v>
      </c>
      <c r="I3374">
        <v>1014</v>
      </c>
      <c r="J3374">
        <v>0</v>
      </c>
      <c r="K3374" s="17" t="s">
        <v>7646</v>
      </c>
      <c r="L3374" s="1">
        <v>44694</v>
      </c>
      <c r="M3374">
        <v>800</v>
      </c>
      <c r="N3374" s="17" t="s">
        <v>437</v>
      </c>
      <c r="O3374">
        <v>5601</v>
      </c>
      <c r="P3374" s="17" t="s">
        <v>438</v>
      </c>
      <c r="Q3374">
        <v>0</v>
      </c>
      <c r="R3374" s="17" t="s">
        <v>439</v>
      </c>
      <c r="S3374" s="17" t="s">
        <v>440</v>
      </c>
      <c r="T3374" s="17" t="s">
        <v>438</v>
      </c>
      <c r="U3374">
        <v>100</v>
      </c>
      <c r="V3374">
        <v>2022</v>
      </c>
      <c r="W3374" s="17" t="s">
        <v>7647</v>
      </c>
      <c r="X3374" s="17" t="s">
        <v>465</v>
      </c>
      <c r="Y3374">
        <v>1</v>
      </c>
      <c r="Z3374" s="17" t="s">
        <v>443</v>
      </c>
      <c r="AA3374" s="17" t="s">
        <v>443</v>
      </c>
      <c r="AB3374" s="17" t="s">
        <v>444</v>
      </c>
      <c r="AC3374">
        <v>0</v>
      </c>
      <c r="AD3374">
        <v>0</v>
      </c>
      <c r="AE3374">
        <v>0</v>
      </c>
      <c r="AF3374">
        <v>2022</v>
      </c>
      <c r="AG3374" s="1">
        <v>44562</v>
      </c>
      <c r="AH3374" s="1">
        <v>44773</v>
      </c>
      <c r="AI3374" s="1">
        <v>44785</v>
      </c>
      <c r="AJ3374" s="17" t="s">
        <v>34</v>
      </c>
      <c r="AK3374" s="17" t="s">
        <v>35</v>
      </c>
      <c r="AL3374" s="17" t="s">
        <v>10388</v>
      </c>
      <c r="AM3374" s="17">
        <f>MONTH(EMPENHO[[#This Row],[data_empenho]])</f>
        <v>5</v>
      </c>
    </row>
    <row r="3375" spans="1:39" x14ac:dyDescent="0.25">
      <c r="A3375">
        <v>5</v>
      </c>
      <c r="B3375">
        <v>502</v>
      </c>
      <c r="C3375">
        <v>12</v>
      </c>
      <c r="D3375">
        <v>361</v>
      </c>
      <c r="E3375">
        <v>2</v>
      </c>
      <c r="F3375">
        <v>0</v>
      </c>
      <c r="G3375">
        <v>2031</v>
      </c>
      <c r="H3375" s="17" t="s">
        <v>689</v>
      </c>
      <c r="I3375">
        <v>20</v>
      </c>
      <c r="J3375">
        <v>0</v>
      </c>
      <c r="K3375" s="17" t="s">
        <v>7648</v>
      </c>
      <c r="L3375" s="1">
        <v>44694</v>
      </c>
      <c r="M3375">
        <v>3575.3</v>
      </c>
      <c r="N3375" s="17" t="s">
        <v>437</v>
      </c>
      <c r="O3375">
        <v>5601</v>
      </c>
      <c r="P3375" s="17" t="s">
        <v>438</v>
      </c>
      <c r="Q3375">
        <v>0</v>
      </c>
      <c r="R3375" s="17" t="s">
        <v>439</v>
      </c>
      <c r="S3375" s="17" t="s">
        <v>440</v>
      </c>
      <c r="T3375" s="17" t="s">
        <v>438</v>
      </c>
      <c r="U3375">
        <v>100</v>
      </c>
      <c r="V3375">
        <v>2022</v>
      </c>
      <c r="W3375" s="17" t="s">
        <v>7649</v>
      </c>
      <c r="X3375" s="17" t="s">
        <v>465</v>
      </c>
      <c r="Y3375">
        <v>1</v>
      </c>
      <c r="Z3375" s="17" t="s">
        <v>443</v>
      </c>
      <c r="AA3375" s="17" t="s">
        <v>443</v>
      </c>
      <c r="AB3375" s="17" t="s">
        <v>444</v>
      </c>
      <c r="AC3375">
        <v>0</v>
      </c>
      <c r="AD3375">
        <v>0</v>
      </c>
      <c r="AE3375">
        <v>0</v>
      </c>
      <c r="AF3375">
        <v>2022</v>
      </c>
      <c r="AG3375" s="1">
        <v>44562</v>
      </c>
      <c r="AH3375" s="1">
        <v>44773</v>
      </c>
      <c r="AI3375" s="1">
        <v>44785</v>
      </c>
      <c r="AJ3375" s="17" t="s">
        <v>34</v>
      </c>
      <c r="AK3375" s="17" t="s">
        <v>35</v>
      </c>
      <c r="AL3375" s="17" t="s">
        <v>10388</v>
      </c>
      <c r="AM3375" s="17">
        <f>MONTH(EMPENHO[[#This Row],[data_empenho]])</f>
        <v>5</v>
      </c>
    </row>
    <row r="3376" spans="1:39" x14ac:dyDescent="0.25">
      <c r="A3376">
        <v>3</v>
      </c>
      <c r="B3376">
        <v>301</v>
      </c>
      <c r="C3376">
        <v>4</v>
      </c>
      <c r="D3376">
        <v>122</v>
      </c>
      <c r="E3376">
        <v>1</v>
      </c>
      <c r="F3376">
        <v>0</v>
      </c>
      <c r="G3376">
        <v>2068</v>
      </c>
      <c r="H3376" s="17" t="s">
        <v>7650</v>
      </c>
      <c r="I3376">
        <v>1</v>
      </c>
      <c r="J3376">
        <v>0</v>
      </c>
      <c r="K3376" s="17" t="s">
        <v>7651</v>
      </c>
      <c r="L3376" s="1">
        <v>44694</v>
      </c>
      <c r="M3376">
        <v>863</v>
      </c>
      <c r="N3376" s="17" t="s">
        <v>437</v>
      </c>
      <c r="O3376">
        <v>5818</v>
      </c>
      <c r="P3376" s="17" t="s">
        <v>438</v>
      </c>
      <c r="Q3376">
        <v>0</v>
      </c>
      <c r="R3376" s="17" t="s">
        <v>480</v>
      </c>
      <c r="S3376" s="17" t="s">
        <v>653</v>
      </c>
      <c r="T3376" s="17" t="s">
        <v>438</v>
      </c>
      <c r="U3376">
        <v>44</v>
      </c>
      <c r="V3376">
        <v>2021</v>
      </c>
      <c r="W3376" s="17" t="s">
        <v>7652</v>
      </c>
      <c r="X3376" s="17" t="s">
        <v>482</v>
      </c>
      <c r="Y3376">
        <v>7</v>
      </c>
      <c r="Z3376" s="17" t="s">
        <v>443</v>
      </c>
      <c r="AA3376" s="17" t="s">
        <v>443</v>
      </c>
      <c r="AB3376" s="17" t="s">
        <v>444</v>
      </c>
      <c r="AC3376">
        <v>0</v>
      </c>
      <c r="AD3376">
        <v>0</v>
      </c>
      <c r="AE3376">
        <v>0</v>
      </c>
      <c r="AF3376">
        <v>2022</v>
      </c>
      <c r="AG3376" s="1">
        <v>44562</v>
      </c>
      <c r="AH3376" s="1">
        <v>44773</v>
      </c>
      <c r="AI3376" s="1">
        <v>44785</v>
      </c>
      <c r="AJ3376" s="17" t="s">
        <v>34</v>
      </c>
      <c r="AK3376" s="17" t="s">
        <v>35</v>
      </c>
      <c r="AL3376" s="17" t="s">
        <v>10388</v>
      </c>
      <c r="AM3376" s="17">
        <f>MONTH(EMPENHO[[#This Row],[data_empenho]])</f>
        <v>5</v>
      </c>
    </row>
    <row r="3377" spans="1:39" x14ac:dyDescent="0.25">
      <c r="A3377">
        <v>5</v>
      </c>
      <c r="B3377">
        <v>502</v>
      </c>
      <c r="C3377">
        <v>12</v>
      </c>
      <c r="D3377">
        <v>782</v>
      </c>
      <c r="E3377">
        <v>2</v>
      </c>
      <c r="F3377">
        <v>0</v>
      </c>
      <c r="G3377">
        <v>2035</v>
      </c>
      <c r="H3377" s="17" t="s">
        <v>828</v>
      </c>
      <c r="I3377">
        <v>1017</v>
      </c>
      <c r="J3377">
        <v>0</v>
      </c>
      <c r="K3377" s="17" t="s">
        <v>7653</v>
      </c>
      <c r="L3377" s="1">
        <v>44694</v>
      </c>
      <c r="M3377">
        <v>5710</v>
      </c>
      <c r="N3377" s="17" t="s">
        <v>437</v>
      </c>
      <c r="O3377">
        <v>3923</v>
      </c>
      <c r="P3377" s="17" t="s">
        <v>438</v>
      </c>
      <c r="Q3377">
        <v>0</v>
      </c>
      <c r="R3377" s="17" t="s">
        <v>480</v>
      </c>
      <c r="S3377" s="17" t="s">
        <v>653</v>
      </c>
      <c r="T3377" s="17" t="s">
        <v>438</v>
      </c>
      <c r="U3377">
        <v>16</v>
      </c>
      <c r="V3377">
        <v>2022</v>
      </c>
      <c r="W3377" s="17" t="s">
        <v>7654</v>
      </c>
      <c r="X3377" s="17" t="s">
        <v>482</v>
      </c>
      <c r="Y3377">
        <v>7</v>
      </c>
      <c r="Z3377" s="17" t="s">
        <v>443</v>
      </c>
      <c r="AA3377" s="17" t="s">
        <v>443</v>
      </c>
      <c r="AB3377" s="17" t="s">
        <v>444</v>
      </c>
      <c r="AC3377">
        <v>0</v>
      </c>
      <c r="AD3377">
        <v>0</v>
      </c>
      <c r="AE3377">
        <v>0</v>
      </c>
      <c r="AF3377">
        <v>2022</v>
      </c>
      <c r="AG3377" s="1">
        <v>44562</v>
      </c>
      <c r="AH3377" s="1">
        <v>44773</v>
      </c>
      <c r="AI3377" s="1">
        <v>44785</v>
      </c>
      <c r="AJ3377" s="17" t="s">
        <v>34</v>
      </c>
      <c r="AK3377" s="17" t="s">
        <v>35</v>
      </c>
      <c r="AL3377" s="17" t="s">
        <v>10388</v>
      </c>
      <c r="AM3377" s="17">
        <f>MONTH(EMPENHO[[#This Row],[data_empenho]])</f>
        <v>5</v>
      </c>
    </row>
    <row r="3378" spans="1:39" x14ac:dyDescent="0.25">
      <c r="A3378">
        <v>10</v>
      </c>
      <c r="B3378">
        <v>1003</v>
      </c>
      <c r="C3378">
        <v>23</v>
      </c>
      <c r="D3378">
        <v>691</v>
      </c>
      <c r="E3378">
        <v>4</v>
      </c>
      <c r="F3378">
        <v>0</v>
      </c>
      <c r="G3378">
        <v>23</v>
      </c>
      <c r="H3378" s="17" t="s">
        <v>933</v>
      </c>
      <c r="I3378">
        <v>1</v>
      </c>
      <c r="J3378">
        <v>0</v>
      </c>
      <c r="K3378" s="17" t="s">
        <v>7655</v>
      </c>
      <c r="L3378" s="1">
        <v>44694</v>
      </c>
      <c r="M3378">
        <v>20000</v>
      </c>
      <c r="N3378" s="17" t="s">
        <v>437</v>
      </c>
      <c r="O3378">
        <v>7039</v>
      </c>
      <c r="P3378" s="17" t="s">
        <v>438</v>
      </c>
      <c r="Q3378">
        <v>0</v>
      </c>
      <c r="R3378" s="17" t="s">
        <v>439</v>
      </c>
      <c r="S3378" s="17" t="s">
        <v>440</v>
      </c>
      <c r="T3378" s="17" t="s">
        <v>438</v>
      </c>
      <c r="U3378">
        <v>0</v>
      </c>
      <c r="V3378">
        <v>0</v>
      </c>
      <c r="W3378" s="17" t="s">
        <v>7656</v>
      </c>
      <c r="X3378" s="17" t="s">
        <v>442</v>
      </c>
      <c r="Y3378">
        <v>3</v>
      </c>
      <c r="Z3378" s="17" t="s">
        <v>443</v>
      </c>
      <c r="AA3378" s="17" t="s">
        <v>443</v>
      </c>
      <c r="AB3378" s="17" t="s">
        <v>444</v>
      </c>
      <c r="AC3378">
        <v>0</v>
      </c>
      <c r="AD3378">
        <v>0</v>
      </c>
      <c r="AE3378">
        <v>0</v>
      </c>
      <c r="AF3378">
        <v>2022</v>
      </c>
      <c r="AG3378" s="1">
        <v>44562</v>
      </c>
      <c r="AH3378" s="1">
        <v>44773</v>
      </c>
      <c r="AI3378" s="1">
        <v>44785</v>
      </c>
      <c r="AJ3378" s="17" t="s">
        <v>34</v>
      </c>
      <c r="AK3378" s="17" t="s">
        <v>35</v>
      </c>
      <c r="AL3378" s="17" t="s">
        <v>10388</v>
      </c>
      <c r="AM3378" s="17">
        <f>MONTH(EMPENHO[[#This Row],[data_empenho]])</f>
        <v>5</v>
      </c>
    </row>
    <row r="3379" spans="1:39" x14ac:dyDescent="0.25">
      <c r="A3379">
        <v>5</v>
      </c>
      <c r="B3379">
        <v>502</v>
      </c>
      <c r="C3379">
        <v>12</v>
      </c>
      <c r="D3379">
        <v>782</v>
      </c>
      <c r="E3379">
        <v>2</v>
      </c>
      <c r="F3379">
        <v>0</v>
      </c>
      <c r="G3379">
        <v>2035</v>
      </c>
      <c r="H3379" s="17" t="s">
        <v>478</v>
      </c>
      <c r="I3379">
        <v>20</v>
      </c>
      <c r="J3379">
        <v>0</v>
      </c>
      <c r="K3379" s="17" t="s">
        <v>7657</v>
      </c>
      <c r="L3379" s="1">
        <v>44694</v>
      </c>
      <c r="M3379">
        <v>13200</v>
      </c>
      <c r="N3379" s="17" t="s">
        <v>437</v>
      </c>
      <c r="O3379">
        <v>8264</v>
      </c>
      <c r="P3379" s="17" t="s">
        <v>438</v>
      </c>
      <c r="Q3379">
        <v>0</v>
      </c>
      <c r="R3379" s="17" t="s">
        <v>480</v>
      </c>
      <c r="S3379" s="17" t="s">
        <v>653</v>
      </c>
      <c r="T3379" s="17" t="s">
        <v>438</v>
      </c>
      <c r="U3379">
        <v>2</v>
      </c>
      <c r="V3379">
        <v>2022</v>
      </c>
      <c r="W3379" s="17" t="s">
        <v>7658</v>
      </c>
      <c r="X3379" s="17" t="s">
        <v>482</v>
      </c>
      <c r="Y3379">
        <v>7</v>
      </c>
      <c r="Z3379" s="17" t="s">
        <v>443</v>
      </c>
      <c r="AA3379" s="17" t="s">
        <v>443</v>
      </c>
      <c r="AB3379" s="17" t="s">
        <v>444</v>
      </c>
      <c r="AC3379">
        <v>0</v>
      </c>
      <c r="AD3379">
        <v>0</v>
      </c>
      <c r="AE3379">
        <v>0</v>
      </c>
      <c r="AF3379">
        <v>2022</v>
      </c>
      <c r="AG3379" s="1">
        <v>44562</v>
      </c>
      <c r="AH3379" s="1">
        <v>44773</v>
      </c>
      <c r="AI3379" s="1">
        <v>44785</v>
      </c>
      <c r="AJ3379" s="17" t="s">
        <v>34</v>
      </c>
      <c r="AK3379" s="17" t="s">
        <v>35</v>
      </c>
      <c r="AL3379" s="17" t="s">
        <v>10388</v>
      </c>
      <c r="AM3379" s="17">
        <f>MONTH(EMPENHO[[#This Row],[data_empenho]])</f>
        <v>5</v>
      </c>
    </row>
    <row r="3380" spans="1:39" x14ac:dyDescent="0.25">
      <c r="A3380">
        <v>6</v>
      </c>
      <c r="B3380">
        <v>603</v>
      </c>
      <c r="C3380">
        <v>26</v>
      </c>
      <c r="D3380">
        <v>782</v>
      </c>
      <c r="E3380">
        <v>17</v>
      </c>
      <c r="F3380">
        <v>0</v>
      </c>
      <c r="G3380">
        <v>2073</v>
      </c>
      <c r="H3380" s="17" t="s">
        <v>698</v>
      </c>
      <c r="I3380">
        <v>1</v>
      </c>
      <c r="J3380">
        <v>0</v>
      </c>
      <c r="K3380" s="17" t="s">
        <v>7659</v>
      </c>
      <c r="L3380" s="1">
        <v>44694</v>
      </c>
      <c r="M3380">
        <v>414.68</v>
      </c>
      <c r="N3380" s="17" t="s">
        <v>437</v>
      </c>
      <c r="O3380">
        <v>8100</v>
      </c>
      <c r="P3380" s="17" t="s">
        <v>438</v>
      </c>
      <c r="Q3380">
        <v>0</v>
      </c>
      <c r="R3380" s="17" t="s">
        <v>439</v>
      </c>
      <c r="S3380" s="17" t="s">
        <v>440</v>
      </c>
      <c r="T3380" s="17" t="s">
        <v>438</v>
      </c>
      <c r="U3380">
        <v>101</v>
      </c>
      <c r="V3380">
        <v>2022</v>
      </c>
      <c r="W3380" s="17" t="s">
        <v>7660</v>
      </c>
      <c r="X3380" s="17" t="s">
        <v>465</v>
      </c>
      <c r="Y3380">
        <v>1</v>
      </c>
      <c r="Z3380" s="17" t="s">
        <v>443</v>
      </c>
      <c r="AA3380" s="17" t="s">
        <v>443</v>
      </c>
      <c r="AB3380" s="17" t="s">
        <v>444</v>
      </c>
      <c r="AC3380">
        <v>0</v>
      </c>
      <c r="AD3380">
        <v>0</v>
      </c>
      <c r="AE3380">
        <v>0</v>
      </c>
      <c r="AF3380">
        <v>2022</v>
      </c>
      <c r="AG3380" s="1">
        <v>44562</v>
      </c>
      <c r="AH3380" s="1">
        <v>44773</v>
      </c>
      <c r="AI3380" s="1">
        <v>44785</v>
      </c>
      <c r="AJ3380" s="17" t="s">
        <v>34</v>
      </c>
      <c r="AK3380" s="17" t="s">
        <v>35</v>
      </c>
      <c r="AL3380" s="17" t="s">
        <v>10388</v>
      </c>
      <c r="AM3380" s="17">
        <f>MONTH(EMPENHO[[#This Row],[data_empenho]])</f>
        <v>5</v>
      </c>
    </row>
    <row r="3381" spans="1:39" x14ac:dyDescent="0.25">
      <c r="A3381">
        <v>6</v>
      </c>
      <c r="B3381">
        <v>603</v>
      </c>
      <c r="C3381">
        <v>26</v>
      </c>
      <c r="D3381">
        <v>782</v>
      </c>
      <c r="E3381">
        <v>17</v>
      </c>
      <c r="F3381">
        <v>0</v>
      </c>
      <c r="G3381">
        <v>2073</v>
      </c>
      <c r="H3381" s="17" t="s">
        <v>698</v>
      </c>
      <c r="I3381">
        <v>1</v>
      </c>
      <c r="J3381">
        <v>0</v>
      </c>
      <c r="K3381" s="17" t="s">
        <v>7661</v>
      </c>
      <c r="L3381" s="1">
        <v>44694</v>
      </c>
      <c r="M3381">
        <v>920</v>
      </c>
      <c r="N3381" s="17" t="s">
        <v>437</v>
      </c>
      <c r="O3381">
        <v>6259</v>
      </c>
      <c r="P3381" s="17" t="s">
        <v>438</v>
      </c>
      <c r="Q3381">
        <v>0</v>
      </c>
      <c r="R3381" s="17" t="s">
        <v>439</v>
      </c>
      <c r="S3381" s="17" t="s">
        <v>440</v>
      </c>
      <c r="T3381" s="17" t="s">
        <v>438</v>
      </c>
      <c r="U3381">
        <v>101</v>
      </c>
      <c r="V3381">
        <v>2022</v>
      </c>
      <c r="W3381" s="17" t="s">
        <v>7662</v>
      </c>
      <c r="X3381" s="17" t="s">
        <v>465</v>
      </c>
      <c r="Y3381">
        <v>1</v>
      </c>
      <c r="Z3381" s="17" t="s">
        <v>443</v>
      </c>
      <c r="AA3381" s="17" t="s">
        <v>443</v>
      </c>
      <c r="AB3381" s="17" t="s">
        <v>444</v>
      </c>
      <c r="AC3381">
        <v>0</v>
      </c>
      <c r="AD3381">
        <v>0</v>
      </c>
      <c r="AE3381">
        <v>0</v>
      </c>
      <c r="AF3381">
        <v>2022</v>
      </c>
      <c r="AG3381" s="1">
        <v>44562</v>
      </c>
      <c r="AH3381" s="1">
        <v>44773</v>
      </c>
      <c r="AI3381" s="1">
        <v>44785</v>
      </c>
      <c r="AJ3381" s="17" t="s">
        <v>34</v>
      </c>
      <c r="AK3381" s="17" t="s">
        <v>35</v>
      </c>
      <c r="AL3381" s="17" t="s">
        <v>10388</v>
      </c>
      <c r="AM3381" s="17">
        <f>MONTH(EMPENHO[[#This Row],[data_empenho]])</f>
        <v>5</v>
      </c>
    </row>
    <row r="3382" spans="1:39" x14ac:dyDescent="0.25">
      <c r="A3382">
        <v>6</v>
      </c>
      <c r="B3382">
        <v>603</v>
      </c>
      <c r="C3382">
        <v>26</v>
      </c>
      <c r="D3382">
        <v>782</v>
      </c>
      <c r="E3382">
        <v>17</v>
      </c>
      <c r="F3382">
        <v>0</v>
      </c>
      <c r="G3382">
        <v>2073</v>
      </c>
      <c r="H3382" s="17" t="s">
        <v>755</v>
      </c>
      <c r="I3382">
        <v>1</v>
      </c>
      <c r="J3382">
        <v>0</v>
      </c>
      <c r="K3382" s="17" t="s">
        <v>7663</v>
      </c>
      <c r="L3382" s="1">
        <v>44694</v>
      </c>
      <c r="M3382">
        <v>350</v>
      </c>
      <c r="N3382" s="17" t="s">
        <v>437</v>
      </c>
      <c r="O3382">
        <v>5885</v>
      </c>
      <c r="P3382" s="17" t="s">
        <v>438</v>
      </c>
      <c r="Q3382">
        <v>0</v>
      </c>
      <c r="R3382" s="17" t="s">
        <v>439</v>
      </c>
      <c r="S3382" s="17" t="s">
        <v>440</v>
      </c>
      <c r="T3382" s="17" t="s">
        <v>438</v>
      </c>
      <c r="U3382">
        <v>101</v>
      </c>
      <c r="V3382">
        <v>2022</v>
      </c>
      <c r="W3382" s="17" t="s">
        <v>7664</v>
      </c>
      <c r="X3382" s="17" t="s">
        <v>465</v>
      </c>
      <c r="Y3382">
        <v>1</v>
      </c>
      <c r="Z3382" s="17" t="s">
        <v>443</v>
      </c>
      <c r="AA3382" s="17" t="s">
        <v>443</v>
      </c>
      <c r="AB3382" s="17" t="s">
        <v>444</v>
      </c>
      <c r="AC3382">
        <v>0</v>
      </c>
      <c r="AD3382">
        <v>0</v>
      </c>
      <c r="AE3382">
        <v>0</v>
      </c>
      <c r="AF3382">
        <v>2022</v>
      </c>
      <c r="AG3382" s="1">
        <v>44562</v>
      </c>
      <c r="AH3382" s="1">
        <v>44773</v>
      </c>
      <c r="AI3382" s="1">
        <v>44785</v>
      </c>
      <c r="AJ3382" s="17" t="s">
        <v>34</v>
      </c>
      <c r="AK3382" s="17" t="s">
        <v>35</v>
      </c>
      <c r="AL3382" s="17" t="s">
        <v>10388</v>
      </c>
      <c r="AM3382" s="17">
        <f>MONTH(EMPENHO[[#This Row],[data_empenho]])</f>
        <v>5</v>
      </c>
    </row>
    <row r="3383" spans="1:39" x14ac:dyDescent="0.25">
      <c r="A3383">
        <v>6</v>
      </c>
      <c r="B3383">
        <v>603</v>
      </c>
      <c r="C3383">
        <v>26</v>
      </c>
      <c r="D3383">
        <v>782</v>
      </c>
      <c r="E3383">
        <v>17</v>
      </c>
      <c r="F3383">
        <v>0</v>
      </c>
      <c r="G3383">
        <v>2073</v>
      </c>
      <c r="H3383" s="17" t="s">
        <v>698</v>
      </c>
      <c r="I3383">
        <v>1</v>
      </c>
      <c r="J3383">
        <v>0</v>
      </c>
      <c r="K3383" s="17" t="s">
        <v>7665</v>
      </c>
      <c r="L3383" s="1">
        <v>44694</v>
      </c>
      <c r="M3383">
        <v>1135</v>
      </c>
      <c r="N3383" s="17" t="s">
        <v>437</v>
      </c>
      <c r="O3383">
        <v>5885</v>
      </c>
      <c r="P3383" s="17" t="s">
        <v>438</v>
      </c>
      <c r="Q3383">
        <v>0</v>
      </c>
      <c r="R3383" s="17" t="s">
        <v>439</v>
      </c>
      <c r="S3383" s="17" t="s">
        <v>440</v>
      </c>
      <c r="T3383" s="17" t="s">
        <v>438</v>
      </c>
      <c r="U3383">
        <v>101</v>
      </c>
      <c r="V3383">
        <v>2022</v>
      </c>
      <c r="W3383" s="17" t="s">
        <v>7666</v>
      </c>
      <c r="X3383" s="17" t="s">
        <v>465</v>
      </c>
      <c r="Y3383">
        <v>1</v>
      </c>
      <c r="Z3383" s="17" t="s">
        <v>443</v>
      </c>
      <c r="AA3383" s="17" t="s">
        <v>443</v>
      </c>
      <c r="AB3383" s="17" t="s">
        <v>444</v>
      </c>
      <c r="AC3383">
        <v>0</v>
      </c>
      <c r="AD3383">
        <v>0</v>
      </c>
      <c r="AE3383">
        <v>0</v>
      </c>
      <c r="AF3383">
        <v>2022</v>
      </c>
      <c r="AG3383" s="1">
        <v>44562</v>
      </c>
      <c r="AH3383" s="1">
        <v>44773</v>
      </c>
      <c r="AI3383" s="1">
        <v>44785</v>
      </c>
      <c r="AJ3383" s="17" t="s">
        <v>34</v>
      </c>
      <c r="AK3383" s="17" t="s">
        <v>35</v>
      </c>
      <c r="AL3383" s="17" t="s">
        <v>10388</v>
      </c>
      <c r="AM3383" s="17">
        <f>MONTH(EMPENHO[[#This Row],[data_empenho]])</f>
        <v>5</v>
      </c>
    </row>
    <row r="3384" spans="1:39" x14ac:dyDescent="0.25">
      <c r="A3384">
        <v>4</v>
      </c>
      <c r="B3384">
        <v>401</v>
      </c>
      <c r="C3384">
        <v>4</v>
      </c>
      <c r="D3384">
        <v>123</v>
      </c>
      <c r="E3384">
        <v>1</v>
      </c>
      <c r="F3384">
        <v>0</v>
      </c>
      <c r="G3384">
        <v>2075</v>
      </c>
      <c r="H3384" s="17" t="s">
        <v>638</v>
      </c>
      <c r="I3384">
        <v>1</v>
      </c>
      <c r="J3384">
        <v>0</v>
      </c>
      <c r="K3384" s="17" t="s">
        <v>7667</v>
      </c>
      <c r="L3384" s="1">
        <v>44694</v>
      </c>
      <c r="M3384">
        <v>154</v>
      </c>
      <c r="N3384" s="17" t="s">
        <v>437</v>
      </c>
      <c r="O3384">
        <v>7764</v>
      </c>
      <c r="P3384" s="17" t="s">
        <v>438</v>
      </c>
      <c r="Q3384">
        <v>0</v>
      </c>
      <c r="R3384" s="17" t="s">
        <v>480</v>
      </c>
      <c r="S3384" s="17" t="s">
        <v>653</v>
      </c>
      <c r="T3384" s="17" t="s">
        <v>438</v>
      </c>
      <c r="U3384">
        <v>14</v>
      </c>
      <c r="V3384">
        <v>2022</v>
      </c>
      <c r="W3384" s="17" t="s">
        <v>7668</v>
      </c>
      <c r="X3384" s="17" t="s">
        <v>482</v>
      </c>
      <c r="Y3384">
        <v>7</v>
      </c>
      <c r="Z3384" s="17" t="s">
        <v>443</v>
      </c>
      <c r="AA3384" s="17" t="s">
        <v>443</v>
      </c>
      <c r="AB3384" s="17" t="s">
        <v>444</v>
      </c>
      <c r="AC3384">
        <v>0</v>
      </c>
      <c r="AD3384">
        <v>0</v>
      </c>
      <c r="AE3384">
        <v>0</v>
      </c>
      <c r="AF3384">
        <v>2022</v>
      </c>
      <c r="AG3384" s="1">
        <v>44562</v>
      </c>
      <c r="AH3384" s="1">
        <v>44773</v>
      </c>
      <c r="AI3384" s="1">
        <v>44785</v>
      </c>
      <c r="AJ3384" s="17" t="s">
        <v>34</v>
      </c>
      <c r="AK3384" s="17" t="s">
        <v>35</v>
      </c>
      <c r="AL3384" s="17" t="s">
        <v>10388</v>
      </c>
      <c r="AM3384" s="17">
        <f>MONTH(EMPENHO[[#This Row],[data_empenho]])</f>
        <v>5</v>
      </c>
    </row>
    <row r="3385" spans="1:39" x14ac:dyDescent="0.25">
      <c r="A3385">
        <v>8</v>
      </c>
      <c r="B3385">
        <v>801</v>
      </c>
      <c r="C3385">
        <v>10</v>
      </c>
      <c r="D3385">
        <v>301</v>
      </c>
      <c r="E3385">
        <v>6</v>
      </c>
      <c r="F3385">
        <v>0</v>
      </c>
      <c r="G3385">
        <v>2105</v>
      </c>
      <c r="H3385" s="17" t="s">
        <v>445</v>
      </c>
      <c r="I3385">
        <v>40</v>
      </c>
      <c r="J3385">
        <v>0</v>
      </c>
      <c r="K3385" s="17" t="s">
        <v>7669</v>
      </c>
      <c r="L3385" s="1">
        <v>44694</v>
      </c>
      <c r="M3385">
        <v>47.5</v>
      </c>
      <c r="N3385" s="17" t="s">
        <v>437</v>
      </c>
      <c r="O3385">
        <v>4616</v>
      </c>
      <c r="P3385" s="17" t="s">
        <v>438</v>
      </c>
      <c r="Q3385">
        <v>0</v>
      </c>
      <c r="R3385" s="17" t="s">
        <v>439</v>
      </c>
      <c r="S3385" s="17" t="s">
        <v>440</v>
      </c>
      <c r="T3385" s="17" t="s">
        <v>438</v>
      </c>
      <c r="U3385">
        <v>0</v>
      </c>
      <c r="V3385">
        <v>0</v>
      </c>
      <c r="W3385" s="17" t="s">
        <v>7670</v>
      </c>
      <c r="X3385" s="17" t="s">
        <v>442</v>
      </c>
      <c r="Y3385">
        <v>0</v>
      </c>
      <c r="Z3385" s="17" t="s">
        <v>486</v>
      </c>
      <c r="AA3385" s="17" t="s">
        <v>443</v>
      </c>
      <c r="AB3385" s="17" t="s">
        <v>444</v>
      </c>
      <c r="AC3385">
        <v>0</v>
      </c>
      <c r="AD3385">
        <v>0</v>
      </c>
      <c r="AE3385">
        <v>0</v>
      </c>
      <c r="AF3385">
        <v>2022</v>
      </c>
      <c r="AG3385" s="1">
        <v>44562</v>
      </c>
      <c r="AH3385" s="1">
        <v>44773</v>
      </c>
      <c r="AI3385" s="1">
        <v>44785</v>
      </c>
      <c r="AJ3385" s="17" t="s">
        <v>34</v>
      </c>
      <c r="AK3385" s="17" t="s">
        <v>35</v>
      </c>
      <c r="AL3385" s="17" t="s">
        <v>10388</v>
      </c>
      <c r="AM3385" s="17">
        <f>MONTH(EMPENHO[[#This Row],[data_empenho]])</f>
        <v>5</v>
      </c>
    </row>
    <row r="3386" spans="1:39" x14ac:dyDescent="0.25">
      <c r="A3386">
        <v>8</v>
      </c>
      <c r="B3386">
        <v>801</v>
      </c>
      <c r="C3386">
        <v>10</v>
      </c>
      <c r="D3386">
        <v>301</v>
      </c>
      <c r="E3386">
        <v>6</v>
      </c>
      <c r="F3386">
        <v>0</v>
      </c>
      <c r="G3386">
        <v>2105</v>
      </c>
      <c r="H3386" s="17" t="s">
        <v>445</v>
      </c>
      <c r="I3386">
        <v>40</v>
      </c>
      <c r="J3386">
        <v>0</v>
      </c>
      <c r="K3386" s="17" t="s">
        <v>7671</v>
      </c>
      <c r="L3386" s="1">
        <v>44694</v>
      </c>
      <c r="M3386">
        <v>47.5</v>
      </c>
      <c r="N3386" s="17" t="s">
        <v>437</v>
      </c>
      <c r="O3386">
        <v>4616</v>
      </c>
      <c r="P3386" s="17" t="s">
        <v>438</v>
      </c>
      <c r="Q3386">
        <v>0</v>
      </c>
      <c r="R3386" s="17" t="s">
        <v>439</v>
      </c>
      <c r="S3386" s="17" t="s">
        <v>440</v>
      </c>
      <c r="T3386" s="17" t="s">
        <v>438</v>
      </c>
      <c r="U3386">
        <v>0</v>
      </c>
      <c r="V3386">
        <v>0</v>
      </c>
      <c r="W3386" s="17" t="s">
        <v>7672</v>
      </c>
      <c r="X3386" s="17" t="s">
        <v>442</v>
      </c>
      <c r="Y3386">
        <v>0</v>
      </c>
      <c r="Z3386" s="17" t="s">
        <v>486</v>
      </c>
      <c r="AA3386" s="17" t="s">
        <v>443</v>
      </c>
      <c r="AB3386" s="17" t="s">
        <v>444</v>
      </c>
      <c r="AC3386">
        <v>0</v>
      </c>
      <c r="AD3386">
        <v>0</v>
      </c>
      <c r="AE3386">
        <v>0</v>
      </c>
      <c r="AF3386">
        <v>2022</v>
      </c>
      <c r="AG3386" s="1">
        <v>44562</v>
      </c>
      <c r="AH3386" s="1">
        <v>44773</v>
      </c>
      <c r="AI3386" s="1">
        <v>44785</v>
      </c>
      <c r="AJ3386" s="17" t="s">
        <v>34</v>
      </c>
      <c r="AK3386" s="17" t="s">
        <v>35</v>
      </c>
      <c r="AL3386" s="17" t="s">
        <v>10388</v>
      </c>
      <c r="AM3386" s="17">
        <f>MONTH(EMPENHO[[#This Row],[data_empenho]])</f>
        <v>5</v>
      </c>
    </row>
    <row r="3387" spans="1:39" x14ac:dyDescent="0.25">
      <c r="A3387">
        <v>6</v>
      </c>
      <c r="B3387">
        <v>603</v>
      </c>
      <c r="C3387">
        <v>26</v>
      </c>
      <c r="D3387">
        <v>782</v>
      </c>
      <c r="E3387">
        <v>17</v>
      </c>
      <c r="F3387">
        <v>0</v>
      </c>
      <c r="G3387">
        <v>2073</v>
      </c>
      <c r="H3387" s="17" t="s">
        <v>478</v>
      </c>
      <c r="I3387">
        <v>1</v>
      </c>
      <c r="J3387">
        <v>0</v>
      </c>
      <c r="K3387" s="17" t="s">
        <v>7673</v>
      </c>
      <c r="L3387" s="1">
        <v>44694</v>
      </c>
      <c r="M3387">
        <v>6680</v>
      </c>
      <c r="N3387" s="17" t="s">
        <v>437</v>
      </c>
      <c r="O3387">
        <v>8264</v>
      </c>
      <c r="P3387" s="17" t="s">
        <v>438</v>
      </c>
      <c r="Q3387">
        <v>0</v>
      </c>
      <c r="R3387" s="17" t="s">
        <v>480</v>
      </c>
      <c r="S3387" s="17" t="s">
        <v>653</v>
      </c>
      <c r="T3387" s="17" t="s">
        <v>438</v>
      </c>
      <c r="U3387">
        <v>2</v>
      </c>
      <c r="V3387">
        <v>2022</v>
      </c>
      <c r="W3387" s="17" t="s">
        <v>7674</v>
      </c>
      <c r="X3387" s="17" t="s">
        <v>482</v>
      </c>
      <c r="Y3387">
        <v>7</v>
      </c>
      <c r="Z3387" s="17" t="s">
        <v>443</v>
      </c>
      <c r="AA3387" s="17" t="s">
        <v>443</v>
      </c>
      <c r="AB3387" s="17" t="s">
        <v>444</v>
      </c>
      <c r="AC3387">
        <v>0</v>
      </c>
      <c r="AD3387">
        <v>0</v>
      </c>
      <c r="AE3387">
        <v>0</v>
      </c>
      <c r="AF3387">
        <v>2022</v>
      </c>
      <c r="AG3387" s="1">
        <v>44562</v>
      </c>
      <c r="AH3387" s="1">
        <v>44773</v>
      </c>
      <c r="AI3387" s="1">
        <v>44785</v>
      </c>
      <c r="AJ3387" s="17" t="s">
        <v>34</v>
      </c>
      <c r="AK3387" s="17" t="s">
        <v>35</v>
      </c>
      <c r="AL3387" s="17" t="s">
        <v>10388</v>
      </c>
      <c r="AM3387" s="17">
        <f>MONTH(EMPENHO[[#This Row],[data_empenho]])</f>
        <v>5</v>
      </c>
    </row>
    <row r="3388" spans="1:39" x14ac:dyDescent="0.25">
      <c r="A3388">
        <v>6</v>
      </c>
      <c r="B3388">
        <v>603</v>
      </c>
      <c r="C3388">
        <v>26</v>
      </c>
      <c r="D3388">
        <v>782</v>
      </c>
      <c r="E3388">
        <v>17</v>
      </c>
      <c r="F3388">
        <v>0</v>
      </c>
      <c r="G3388">
        <v>2073</v>
      </c>
      <c r="H3388" s="17" t="s">
        <v>478</v>
      </c>
      <c r="I3388">
        <v>1</v>
      </c>
      <c r="J3388">
        <v>0</v>
      </c>
      <c r="K3388" s="17" t="s">
        <v>7675</v>
      </c>
      <c r="L3388" s="1">
        <v>44694</v>
      </c>
      <c r="M3388">
        <v>10110</v>
      </c>
      <c r="N3388" s="17" t="s">
        <v>437</v>
      </c>
      <c r="O3388">
        <v>8264</v>
      </c>
      <c r="P3388" s="17" t="s">
        <v>438</v>
      </c>
      <c r="Q3388">
        <v>0</v>
      </c>
      <c r="R3388" s="17" t="s">
        <v>480</v>
      </c>
      <c r="S3388" s="17" t="s">
        <v>653</v>
      </c>
      <c r="T3388" s="17" t="s">
        <v>438</v>
      </c>
      <c r="U3388">
        <v>2</v>
      </c>
      <c r="V3388">
        <v>2022</v>
      </c>
      <c r="W3388" s="17" t="s">
        <v>7676</v>
      </c>
      <c r="X3388" s="17" t="s">
        <v>482</v>
      </c>
      <c r="Y3388">
        <v>7</v>
      </c>
      <c r="Z3388" s="17" t="s">
        <v>443</v>
      </c>
      <c r="AA3388" s="17" t="s">
        <v>443</v>
      </c>
      <c r="AB3388" s="17" t="s">
        <v>444</v>
      </c>
      <c r="AC3388">
        <v>0</v>
      </c>
      <c r="AD3388">
        <v>0</v>
      </c>
      <c r="AE3388">
        <v>0</v>
      </c>
      <c r="AF3388">
        <v>2022</v>
      </c>
      <c r="AG3388" s="1">
        <v>44562</v>
      </c>
      <c r="AH3388" s="1">
        <v>44773</v>
      </c>
      <c r="AI3388" s="1">
        <v>44785</v>
      </c>
      <c r="AJ3388" s="17" t="s">
        <v>34</v>
      </c>
      <c r="AK3388" s="17" t="s">
        <v>35</v>
      </c>
      <c r="AL3388" s="17" t="s">
        <v>10388</v>
      </c>
      <c r="AM3388" s="17">
        <f>MONTH(EMPENHO[[#This Row],[data_empenho]])</f>
        <v>5</v>
      </c>
    </row>
    <row r="3389" spans="1:39" x14ac:dyDescent="0.25">
      <c r="A3389">
        <v>7</v>
      </c>
      <c r="B3389">
        <v>702</v>
      </c>
      <c r="C3389">
        <v>15</v>
      </c>
      <c r="D3389">
        <v>451</v>
      </c>
      <c r="E3389">
        <v>17</v>
      </c>
      <c r="F3389">
        <v>0</v>
      </c>
      <c r="G3389">
        <v>2002</v>
      </c>
      <c r="H3389" s="17" t="s">
        <v>478</v>
      </c>
      <c r="I3389">
        <v>1</v>
      </c>
      <c r="J3389">
        <v>0</v>
      </c>
      <c r="K3389" s="17" t="s">
        <v>7677</v>
      </c>
      <c r="L3389" s="1">
        <v>44694</v>
      </c>
      <c r="M3389">
        <v>6680</v>
      </c>
      <c r="N3389" s="17" t="s">
        <v>437</v>
      </c>
      <c r="O3389">
        <v>8264</v>
      </c>
      <c r="P3389" s="17" t="s">
        <v>438</v>
      </c>
      <c r="Q3389">
        <v>0</v>
      </c>
      <c r="R3389" s="17" t="s">
        <v>480</v>
      </c>
      <c r="S3389" s="17" t="s">
        <v>653</v>
      </c>
      <c r="T3389" s="17" t="s">
        <v>438</v>
      </c>
      <c r="U3389">
        <v>2</v>
      </c>
      <c r="V3389">
        <v>2022</v>
      </c>
      <c r="W3389" s="17" t="s">
        <v>7678</v>
      </c>
      <c r="X3389" s="17" t="s">
        <v>482</v>
      </c>
      <c r="Y3389">
        <v>7</v>
      </c>
      <c r="Z3389" s="17" t="s">
        <v>443</v>
      </c>
      <c r="AA3389" s="17" t="s">
        <v>443</v>
      </c>
      <c r="AB3389" s="17" t="s">
        <v>444</v>
      </c>
      <c r="AC3389">
        <v>0</v>
      </c>
      <c r="AD3389">
        <v>0</v>
      </c>
      <c r="AE3389">
        <v>0</v>
      </c>
      <c r="AF3389">
        <v>2022</v>
      </c>
      <c r="AG3389" s="1">
        <v>44562</v>
      </c>
      <c r="AH3389" s="1">
        <v>44773</v>
      </c>
      <c r="AI3389" s="1">
        <v>44785</v>
      </c>
      <c r="AJ3389" s="17" t="s">
        <v>34</v>
      </c>
      <c r="AK3389" s="17" t="s">
        <v>35</v>
      </c>
      <c r="AL3389" s="17" t="s">
        <v>10388</v>
      </c>
      <c r="AM3389" s="17">
        <f>MONTH(EMPENHO[[#This Row],[data_empenho]])</f>
        <v>5</v>
      </c>
    </row>
    <row r="3390" spans="1:39" x14ac:dyDescent="0.25">
      <c r="A3390">
        <v>6</v>
      </c>
      <c r="B3390">
        <v>603</v>
      </c>
      <c r="C3390">
        <v>26</v>
      </c>
      <c r="D3390">
        <v>782</v>
      </c>
      <c r="E3390">
        <v>17</v>
      </c>
      <c r="F3390">
        <v>0</v>
      </c>
      <c r="G3390">
        <v>2073</v>
      </c>
      <c r="H3390" s="17" t="s">
        <v>3631</v>
      </c>
      <c r="I3390">
        <v>1</v>
      </c>
      <c r="J3390">
        <v>0</v>
      </c>
      <c r="K3390" s="17" t="s">
        <v>7679</v>
      </c>
      <c r="L3390" s="1">
        <v>44694</v>
      </c>
      <c r="M3390">
        <v>3102.89</v>
      </c>
      <c r="N3390" s="17" t="s">
        <v>437</v>
      </c>
      <c r="O3390">
        <v>4980</v>
      </c>
      <c r="P3390" s="17" t="s">
        <v>438</v>
      </c>
      <c r="Q3390">
        <v>0</v>
      </c>
      <c r="R3390" s="17" t="s">
        <v>439</v>
      </c>
      <c r="S3390" s="17" t="s">
        <v>440</v>
      </c>
      <c r="T3390" s="17" t="s">
        <v>438</v>
      </c>
      <c r="U3390">
        <v>36</v>
      </c>
      <c r="V3390">
        <v>2020</v>
      </c>
      <c r="W3390" s="17" t="s">
        <v>7680</v>
      </c>
      <c r="X3390" s="17" t="s">
        <v>465</v>
      </c>
      <c r="Y3390">
        <v>1</v>
      </c>
      <c r="Z3390" s="17" t="s">
        <v>443</v>
      </c>
      <c r="AA3390" s="17" t="s">
        <v>443</v>
      </c>
      <c r="AB3390" s="17" t="s">
        <v>444</v>
      </c>
      <c r="AC3390">
        <v>0</v>
      </c>
      <c r="AD3390">
        <v>0</v>
      </c>
      <c r="AE3390">
        <v>0</v>
      </c>
      <c r="AF3390">
        <v>2022</v>
      </c>
      <c r="AG3390" s="1">
        <v>44562</v>
      </c>
      <c r="AH3390" s="1">
        <v>44773</v>
      </c>
      <c r="AI3390" s="1">
        <v>44785</v>
      </c>
      <c r="AJ3390" s="17" t="s">
        <v>34</v>
      </c>
      <c r="AK3390" s="17" t="s">
        <v>35</v>
      </c>
      <c r="AL3390" s="17" t="s">
        <v>10388</v>
      </c>
      <c r="AM3390" s="17">
        <f>MONTH(EMPENHO[[#This Row],[data_empenho]])</f>
        <v>5</v>
      </c>
    </row>
    <row r="3391" spans="1:39" x14ac:dyDescent="0.25">
      <c r="A3391">
        <v>5</v>
      </c>
      <c r="B3391">
        <v>502</v>
      </c>
      <c r="C3391">
        <v>12</v>
      </c>
      <c r="D3391">
        <v>782</v>
      </c>
      <c r="E3391">
        <v>2</v>
      </c>
      <c r="F3391">
        <v>0</v>
      </c>
      <c r="G3391">
        <v>2035</v>
      </c>
      <c r="H3391" s="17" t="s">
        <v>828</v>
      </c>
      <c r="I3391">
        <v>1017</v>
      </c>
      <c r="J3391">
        <v>0</v>
      </c>
      <c r="K3391" s="17" t="s">
        <v>7681</v>
      </c>
      <c r="L3391" s="1">
        <v>44694</v>
      </c>
      <c r="M3391">
        <v>1790</v>
      </c>
      <c r="N3391" s="17" t="s">
        <v>437</v>
      </c>
      <c r="O3391">
        <v>4846</v>
      </c>
      <c r="P3391" s="17" t="s">
        <v>438</v>
      </c>
      <c r="Q3391">
        <v>0</v>
      </c>
      <c r="R3391" s="17" t="s">
        <v>480</v>
      </c>
      <c r="S3391" s="17" t="s">
        <v>653</v>
      </c>
      <c r="T3391" s="17" t="s">
        <v>438</v>
      </c>
      <c r="U3391">
        <v>38</v>
      </c>
      <c r="V3391">
        <v>2021</v>
      </c>
      <c r="W3391" s="17" t="s">
        <v>7682</v>
      </c>
      <c r="X3391" s="17" t="s">
        <v>482</v>
      </c>
      <c r="Y3391">
        <v>7</v>
      </c>
      <c r="Z3391" s="17" t="s">
        <v>443</v>
      </c>
      <c r="AA3391" s="17" t="s">
        <v>443</v>
      </c>
      <c r="AB3391" s="17" t="s">
        <v>444</v>
      </c>
      <c r="AC3391">
        <v>0</v>
      </c>
      <c r="AD3391">
        <v>0</v>
      </c>
      <c r="AE3391">
        <v>0</v>
      </c>
      <c r="AF3391">
        <v>2022</v>
      </c>
      <c r="AG3391" s="1">
        <v>44562</v>
      </c>
      <c r="AH3391" s="1">
        <v>44773</v>
      </c>
      <c r="AI3391" s="1">
        <v>44785</v>
      </c>
      <c r="AJ3391" s="17" t="s">
        <v>34</v>
      </c>
      <c r="AK3391" s="17" t="s">
        <v>35</v>
      </c>
      <c r="AL3391" s="17" t="s">
        <v>10388</v>
      </c>
      <c r="AM3391" s="17">
        <f>MONTH(EMPENHO[[#This Row],[data_empenho]])</f>
        <v>5</v>
      </c>
    </row>
    <row r="3392" spans="1:39" x14ac:dyDescent="0.25">
      <c r="A3392">
        <v>5</v>
      </c>
      <c r="B3392">
        <v>502</v>
      </c>
      <c r="C3392">
        <v>12</v>
      </c>
      <c r="D3392">
        <v>782</v>
      </c>
      <c r="E3392">
        <v>2</v>
      </c>
      <c r="F3392">
        <v>0</v>
      </c>
      <c r="G3392">
        <v>2035</v>
      </c>
      <c r="H3392" s="17" t="s">
        <v>860</v>
      </c>
      <c r="I3392">
        <v>1017</v>
      </c>
      <c r="J3392">
        <v>0</v>
      </c>
      <c r="K3392" s="17" t="s">
        <v>7683</v>
      </c>
      <c r="L3392" s="1">
        <v>44697</v>
      </c>
      <c r="M3392">
        <v>640</v>
      </c>
      <c r="N3392" s="17" t="s">
        <v>437</v>
      </c>
      <c r="O3392">
        <v>4846</v>
      </c>
      <c r="P3392" s="17" t="s">
        <v>438</v>
      </c>
      <c r="Q3392">
        <v>0</v>
      </c>
      <c r="R3392" s="17" t="s">
        <v>480</v>
      </c>
      <c r="S3392" s="17" t="s">
        <v>653</v>
      </c>
      <c r="T3392" s="17" t="s">
        <v>438</v>
      </c>
      <c r="U3392">
        <v>38</v>
      </c>
      <c r="V3392">
        <v>2021</v>
      </c>
      <c r="W3392" s="17" t="s">
        <v>7684</v>
      </c>
      <c r="X3392" s="17" t="s">
        <v>482</v>
      </c>
      <c r="Y3392">
        <v>7</v>
      </c>
      <c r="Z3392" s="17" t="s">
        <v>443</v>
      </c>
      <c r="AA3392" s="17" t="s">
        <v>443</v>
      </c>
      <c r="AB3392" s="17" t="s">
        <v>444</v>
      </c>
      <c r="AC3392">
        <v>0</v>
      </c>
      <c r="AD3392">
        <v>0</v>
      </c>
      <c r="AE3392">
        <v>0</v>
      </c>
      <c r="AF3392">
        <v>2022</v>
      </c>
      <c r="AG3392" s="1">
        <v>44562</v>
      </c>
      <c r="AH3392" s="1">
        <v>44773</v>
      </c>
      <c r="AI3392" s="1">
        <v>44785</v>
      </c>
      <c r="AJ3392" s="17" t="s">
        <v>34</v>
      </c>
      <c r="AK3392" s="17" t="s">
        <v>35</v>
      </c>
      <c r="AL3392" s="17" t="s">
        <v>10388</v>
      </c>
      <c r="AM3392" s="17">
        <f>MONTH(EMPENHO[[#This Row],[data_empenho]])</f>
        <v>5</v>
      </c>
    </row>
    <row r="3393" spans="1:39" x14ac:dyDescent="0.25">
      <c r="A3393">
        <v>6</v>
      </c>
      <c r="B3393">
        <v>603</v>
      </c>
      <c r="C3393">
        <v>26</v>
      </c>
      <c r="D3393">
        <v>782</v>
      </c>
      <c r="E3393">
        <v>17</v>
      </c>
      <c r="F3393">
        <v>0</v>
      </c>
      <c r="G3393">
        <v>2073</v>
      </c>
      <c r="H3393" s="17" t="s">
        <v>698</v>
      </c>
      <c r="I3393">
        <v>1</v>
      </c>
      <c r="J3393">
        <v>0</v>
      </c>
      <c r="K3393" s="17" t="s">
        <v>7685</v>
      </c>
      <c r="L3393" s="1">
        <v>44697</v>
      </c>
      <c r="M3393">
        <v>45</v>
      </c>
      <c r="N3393" s="17" t="s">
        <v>437</v>
      </c>
      <c r="O3393">
        <v>39</v>
      </c>
      <c r="P3393" s="17" t="s">
        <v>438</v>
      </c>
      <c r="Q3393">
        <v>0</v>
      </c>
      <c r="R3393" s="17" t="s">
        <v>439</v>
      </c>
      <c r="S3393" s="17" t="s">
        <v>440</v>
      </c>
      <c r="T3393" s="17" t="s">
        <v>438</v>
      </c>
      <c r="U3393">
        <v>102</v>
      </c>
      <c r="V3393">
        <v>2022</v>
      </c>
      <c r="W3393" s="17" t="s">
        <v>7686</v>
      </c>
      <c r="X3393" s="17" t="s">
        <v>465</v>
      </c>
      <c r="Y3393">
        <v>1</v>
      </c>
      <c r="Z3393" s="17" t="s">
        <v>443</v>
      </c>
      <c r="AA3393" s="17" t="s">
        <v>443</v>
      </c>
      <c r="AB3393" s="17" t="s">
        <v>444</v>
      </c>
      <c r="AC3393">
        <v>0</v>
      </c>
      <c r="AD3393">
        <v>0</v>
      </c>
      <c r="AE3393">
        <v>0</v>
      </c>
      <c r="AF3393">
        <v>2022</v>
      </c>
      <c r="AG3393" s="1">
        <v>44562</v>
      </c>
      <c r="AH3393" s="1">
        <v>44773</v>
      </c>
      <c r="AI3393" s="1">
        <v>44785</v>
      </c>
      <c r="AJ3393" s="17" t="s">
        <v>34</v>
      </c>
      <c r="AK3393" s="17" t="s">
        <v>35</v>
      </c>
      <c r="AL3393" s="17" t="s">
        <v>10388</v>
      </c>
      <c r="AM3393" s="17">
        <f>MONTH(EMPENHO[[#This Row],[data_empenho]])</f>
        <v>5</v>
      </c>
    </row>
    <row r="3394" spans="1:39" x14ac:dyDescent="0.25">
      <c r="A3394">
        <v>6</v>
      </c>
      <c r="B3394">
        <v>603</v>
      </c>
      <c r="C3394">
        <v>26</v>
      </c>
      <c r="D3394">
        <v>782</v>
      </c>
      <c r="E3394">
        <v>17</v>
      </c>
      <c r="F3394">
        <v>0</v>
      </c>
      <c r="G3394">
        <v>2073</v>
      </c>
      <c r="H3394" s="17" t="s">
        <v>698</v>
      </c>
      <c r="I3394">
        <v>1</v>
      </c>
      <c r="J3394">
        <v>0</v>
      </c>
      <c r="K3394" s="17" t="s">
        <v>7687</v>
      </c>
      <c r="L3394" s="1">
        <v>44697</v>
      </c>
      <c r="M3394">
        <v>973</v>
      </c>
      <c r="N3394" s="17" t="s">
        <v>437</v>
      </c>
      <c r="O3394">
        <v>5923</v>
      </c>
      <c r="P3394" s="17" t="s">
        <v>438</v>
      </c>
      <c r="Q3394">
        <v>0</v>
      </c>
      <c r="R3394" s="17" t="s">
        <v>439</v>
      </c>
      <c r="S3394" s="17" t="s">
        <v>440</v>
      </c>
      <c r="T3394" s="17" t="s">
        <v>438</v>
      </c>
      <c r="U3394">
        <v>102</v>
      </c>
      <c r="V3394">
        <v>2022</v>
      </c>
      <c r="W3394" s="17" t="s">
        <v>7688</v>
      </c>
      <c r="X3394" s="17" t="s">
        <v>465</v>
      </c>
      <c r="Y3394">
        <v>1</v>
      </c>
      <c r="Z3394" s="17" t="s">
        <v>443</v>
      </c>
      <c r="AA3394" s="17" t="s">
        <v>443</v>
      </c>
      <c r="AB3394" s="17" t="s">
        <v>444</v>
      </c>
      <c r="AC3394">
        <v>0</v>
      </c>
      <c r="AD3394">
        <v>0</v>
      </c>
      <c r="AE3394">
        <v>0</v>
      </c>
      <c r="AF3394">
        <v>2022</v>
      </c>
      <c r="AG3394" s="1">
        <v>44562</v>
      </c>
      <c r="AH3394" s="1">
        <v>44773</v>
      </c>
      <c r="AI3394" s="1">
        <v>44785</v>
      </c>
      <c r="AJ3394" s="17" t="s">
        <v>34</v>
      </c>
      <c r="AK3394" s="17" t="s">
        <v>35</v>
      </c>
      <c r="AL3394" s="17" t="s">
        <v>10388</v>
      </c>
      <c r="AM3394" s="17">
        <f>MONTH(EMPENHO[[#This Row],[data_empenho]])</f>
        <v>5</v>
      </c>
    </row>
    <row r="3395" spans="1:39" x14ac:dyDescent="0.25">
      <c r="A3395">
        <v>6</v>
      </c>
      <c r="B3395">
        <v>604</v>
      </c>
      <c r="C3395">
        <v>26</v>
      </c>
      <c r="D3395">
        <v>782</v>
      </c>
      <c r="E3395">
        <v>17</v>
      </c>
      <c r="F3395">
        <v>0</v>
      </c>
      <c r="G3395">
        <v>2074</v>
      </c>
      <c r="H3395" s="17" t="s">
        <v>860</v>
      </c>
      <c r="I3395">
        <v>1</v>
      </c>
      <c r="J3395">
        <v>0</v>
      </c>
      <c r="K3395" s="17" t="s">
        <v>7689</v>
      </c>
      <c r="L3395" s="1">
        <v>44697</v>
      </c>
      <c r="M3395">
        <v>190</v>
      </c>
      <c r="N3395" s="17" t="s">
        <v>437</v>
      </c>
      <c r="O3395">
        <v>4846</v>
      </c>
      <c r="P3395" s="17" t="s">
        <v>438</v>
      </c>
      <c r="Q3395">
        <v>0</v>
      </c>
      <c r="R3395" s="17" t="s">
        <v>439</v>
      </c>
      <c r="S3395" s="17" t="s">
        <v>440</v>
      </c>
      <c r="T3395" s="17" t="s">
        <v>438</v>
      </c>
      <c r="U3395">
        <v>102</v>
      </c>
      <c r="V3395">
        <v>2022</v>
      </c>
      <c r="W3395" s="17" t="s">
        <v>7690</v>
      </c>
      <c r="X3395" s="17" t="s">
        <v>465</v>
      </c>
      <c r="Y3395">
        <v>1</v>
      </c>
      <c r="Z3395" s="17" t="s">
        <v>443</v>
      </c>
      <c r="AA3395" s="17" t="s">
        <v>443</v>
      </c>
      <c r="AB3395" s="17" t="s">
        <v>444</v>
      </c>
      <c r="AC3395">
        <v>0</v>
      </c>
      <c r="AD3395">
        <v>0</v>
      </c>
      <c r="AE3395">
        <v>0</v>
      </c>
      <c r="AF3395">
        <v>2022</v>
      </c>
      <c r="AG3395" s="1">
        <v>44562</v>
      </c>
      <c r="AH3395" s="1">
        <v>44773</v>
      </c>
      <c r="AI3395" s="1">
        <v>44785</v>
      </c>
      <c r="AJ3395" s="17" t="s">
        <v>34</v>
      </c>
      <c r="AK3395" s="17" t="s">
        <v>35</v>
      </c>
      <c r="AL3395" s="17" t="s">
        <v>10388</v>
      </c>
      <c r="AM3395" s="17">
        <f>MONTH(EMPENHO[[#This Row],[data_empenho]])</f>
        <v>5</v>
      </c>
    </row>
    <row r="3396" spans="1:39" x14ac:dyDescent="0.25">
      <c r="A3396">
        <v>4</v>
      </c>
      <c r="B3396">
        <v>401</v>
      </c>
      <c r="C3396">
        <v>4</v>
      </c>
      <c r="D3396">
        <v>129</v>
      </c>
      <c r="E3396">
        <v>1</v>
      </c>
      <c r="F3396">
        <v>0</v>
      </c>
      <c r="G3396">
        <v>2077</v>
      </c>
      <c r="H3396" s="17" t="s">
        <v>779</v>
      </c>
      <c r="I3396">
        <v>1</v>
      </c>
      <c r="J3396">
        <v>0</v>
      </c>
      <c r="K3396" s="17" t="s">
        <v>7691</v>
      </c>
      <c r="L3396" s="1">
        <v>44697</v>
      </c>
      <c r="M3396">
        <v>499</v>
      </c>
      <c r="N3396" s="17" t="s">
        <v>437</v>
      </c>
      <c r="O3396">
        <v>177</v>
      </c>
      <c r="P3396" s="17" t="s">
        <v>438</v>
      </c>
      <c r="Q3396">
        <v>0</v>
      </c>
      <c r="R3396" s="17" t="s">
        <v>439</v>
      </c>
      <c r="S3396" s="17" t="s">
        <v>440</v>
      </c>
      <c r="T3396" s="17" t="s">
        <v>438</v>
      </c>
      <c r="U3396">
        <v>0</v>
      </c>
      <c r="V3396">
        <v>0</v>
      </c>
      <c r="W3396" s="17" t="s">
        <v>7692</v>
      </c>
      <c r="X3396" s="17" t="s">
        <v>465</v>
      </c>
      <c r="Y3396">
        <v>1</v>
      </c>
      <c r="Z3396" s="17" t="s">
        <v>443</v>
      </c>
      <c r="AA3396" s="17" t="s">
        <v>443</v>
      </c>
      <c r="AB3396" s="17" t="s">
        <v>444</v>
      </c>
      <c r="AC3396">
        <v>0</v>
      </c>
      <c r="AD3396">
        <v>0</v>
      </c>
      <c r="AE3396">
        <v>0</v>
      </c>
      <c r="AF3396">
        <v>2022</v>
      </c>
      <c r="AG3396" s="1">
        <v>44562</v>
      </c>
      <c r="AH3396" s="1">
        <v>44773</v>
      </c>
      <c r="AI3396" s="1">
        <v>44785</v>
      </c>
      <c r="AJ3396" s="17" t="s">
        <v>34</v>
      </c>
      <c r="AK3396" s="17" t="s">
        <v>35</v>
      </c>
      <c r="AL3396" s="17" t="s">
        <v>10388</v>
      </c>
      <c r="AM3396" s="17">
        <f>MONTH(EMPENHO[[#This Row],[data_empenho]])</f>
        <v>5</v>
      </c>
    </row>
    <row r="3397" spans="1:39" x14ac:dyDescent="0.25">
      <c r="A3397">
        <v>4</v>
      </c>
      <c r="B3397">
        <v>401</v>
      </c>
      <c r="C3397">
        <v>4</v>
      </c>
      <c r="D3397">
        <v>129</v>
      </c>
      <c r="E3397">
        <v>1</v>
      </c>
      <c r="F3397">
        <v>0</v>
      </c>
      <c r="G3397">
        <v>2077</v>
      </c>
      <c r="H3397" s="17" t="s">
        <v>445</v>
      </c>
      <c r="I3397">
        <v>1</v>
      </c>
      <c r="J3397">
        <v>0</v>
      </c>
      <c r="K3397" s="17" t="s">
        <v>7693</v>
      </c>
      <c r="L3397" s="1">
        <v>44697</v>
      </c>
      <c r="M3397">
        <v>620</v>
      </c>
      <c r="N3397" s="17" t="s">
        <v>437</v>
      </c>
      <c r="O3397">
        <v>8192</v>
      </c>
      <c r="P3397" s="17" t="s">
        <v>438</v>
      </c>
      <c r="Q3397">
        <v>0</v>
      </c>
      <c r="R3397" s="17" t="s">
        <v>439</v>
      </c>
      <c r="S3397" s="17" t="s">
        <v>440</v>
      </c>
      <c r="T3397" s="17" t="s">
        <v>438</v>
      </c>
      <c r="U3397">
        <v>0</v>
      </c>
      <c r="V3397">
        <v>0</v>
      </c>
      <c r="W3397" s="17" t="s">
        <v>7694</v>
      </c>
      <c r="X3397" s="17" t="s">
        <v>442</v>
      </c>
      <c r="Y3397">
        <v>0</v>
      </c>
      <c r="Z3397" s="17" t="s">
        <v>486</v>
      </c>
      <c r="AA3397" s="17" t="s">
        <v>443</v>
      </c>
      <c r="AB3397" s="17" t="s">
        <v>444</v>
      </c>
      <c r="AC3397">
        <v>0</v>
      </c>
      <c r="AD3397">
        <v>0</v>
      </c>
      <c r="AE3397">
        <v>0</v>
      </c>
      <c r="AF3397">
        <v>2022</v>
      </c>
      <c r="AG3397" s="1">
        <v>44562</v>
      </c>
      <c r="AH3397" s="1">
        <v>44773</v>
      </c>
      <c r="AI3397" s="1">
        <v>44785</v>
      </c>
      <c r="AJ3397" s="17" t="s">
        <v>34</v>
      </c>
      <c r="AK3397" s="17" t="s">
        <v>35</v>
      </c>
      <c r="AL3397" s="17" t="s">
        <v>10388</v>
      </c>
      <c r="AM3397" s="17">
        <f>MONTH(EMPENHO[[#This Row],[data_empenho]])</f>
        <v>5</v>
      </c>
    </row>
    <row r="3398" spans="1:39" x14ac:dyDescent="0.25">
      <c r="A3398">
        <v>8</v>
      </c>
      <c r="B3398">
        <v>801</v>
      </c>
      <c r="C3398">
        <v>10</v>
      </c>
      <c r="D3398">
        <v>301</v>
      </c>
      <c r="E3398">
        <v>6</v>
      </c>
      <c r="F3398">
        <v>0</v>
      </c>
      <c r="G3398">
        <v>2105</v>
      </c>
      <c r="H3398" s="17" t="s">
        <v>445</v>
      </c>
      <c r="I3398">
        <v>40</v>
      </c>
      <c r="J3398">
        <v>0</v>
      </c>
      <c r="K3398" s="17" t="s">
        <v>7695</v>
      </c>
      <c r="L3398" s="1">
        <v>44697</v>
      </c>
      <c r="M3398">
        <v>95</v>
      </c>
      <c r="N3398" s="17" t="s">
        <v>437</v>
      </c>
      <c r="O3398">
        <v>4616</v>
      </c>
      <c r="P3398" s="17" t="s">
        <v>438</v>
      </c>
      <c r="Q3398">
        <v>0</v>
      </c>
      <c r="R3398" s="17" t="s">
        <v>439</v>
      </c>
      <c r="S3398" s="17" t="s">
        <v>440</v>
      </c>
      <c r="T3398" s="17" t="s">
        <v>438</v>
      </c>
      <c r="U3398">
        <v>0</v>
      </c>
      <c r="V3398">
        <v>0</v>
      </c>
      <c r="W3398" s="17" t="s">
        <v>7696</v>
      </c>
      <c r="X3398" s="17" t="s">
        <v>442</v>
      </c>
      <c r="Y3398">
        <v>0</v>
      </c>
      <c r="Z3398" s="17" t="s">
        <v>486</v>
      </c>
      <c r="AA3398" s="17" t="s">
        <v>443</v>
      </c>
      <c r="AB3398" s="17" t="s">
        <v>444</v>
      </c>
      <c r="AC3398">
        <v>0</v>
      </c>
      <c r="AD3398">
        <v>0</v>
      </c>
      <c r="AE3398">
        <v>0</v>
      </c>
      <c r="AF3398">
        <v>2022</v>
      </c>
      <c r="AG3398" s="1">
        <v>44562</v>
      </c>
      <c r="AH3398" s="1">
        <v>44773</v>
      </c>
      <c r="AI3398" s="1">
        <v>44785</v>
      </c>
      <c r="AJ3398" s="17" t="s">
        <v>34</v>
      </c>
      <c r="AK3398" s="17" t="s">
        <v>35</v>
      </c>
      <c r="AL3398" s="17" t="s">
        <v>10388</v>
      </c>
      <c r="AM3398" s="17">
        <f>MONTH(EMPENHO[[#This Row],[data_empenho]])</f>
        <v>5</v>
      </c>
    </row>
    <row r="3399" spans="1:39" x14ac:dyDescent="0.25">
      <c r="A3399">
        <v>8</v>
      </c>
      <c r="B3399">
        <v>801</v>
      </c>
      <c r="C3399">
        <v>10</v>
      </c>
      <c r="D3399">
        <v>301</v>
      </c>
      <c r="E3399">
        <v>6</v>
      </c>
      <c r="F3399">
        <v>0</v>
      </c>
      <c r="G3399">
        <v>2105</v>
      </c>
      <c r="H3399" s="17" t="s">
        <v>445</v>
      </c>
      <c r="I3399">
        <v>40</v>
      </c>
      <c r="J3399">
        <v>0</v>
      </c>
      <c r="K3399" s="17" t="s">
        <v>7697</v>
      </c>
      <c r="L3399" s="1">
        <v>44697</v>
      </c>
      <c r="M3399">
        <v>20.55</v>
      </c>
      <c r="N3399" s="17" t="s">
        <v>437</v>
      </c>
      <c r="O3399">
        <v>150</v>
      </c>
      <c r="P3399" s="17" t="s">
        <v>438</v>
      </c>
      <c r="Q3399">
        <v>0</v>
      </c>
      <c r="R3399" s="17" t="s">
        <v>439</v>
      </c>
      <c r="S3399" s="17" t="s">
        <v>440</v>
      </c>
      <c r="T3399" s="17" t="s">
        <v>438</v>
      </c>
      <c r="U3399">
        <v>0</v>
      </c>
      <c r="V3399">
        <v>0</v>
      </c>
      <c r="W3399" s="17" t="s">
        <v>7698</v>
      </c>
      <c r="X3399" s="17" t="s">
        <v>442</v>
      </c>
      <c r="Y3399">
        <v>0</v>
      </c>
      <c r="Z3399" s="17" t="s">
        <v>486</v>
      </c>
      <c r="AA3399" s="17" t="s">
        <v>443</v>
      </c>
      <c r="AB3399" s="17" t="s">
        <v>444</v>
      </c>
      <c r="AC3399">
        <v>0</v>
      </c>
      <c r="AD3399">
        <v>0</v>
      </c>
      <c r="AE3399">
        <v>0</v>
      </c>
      <c r="AF3399">
        <v>2022</v>
      </c>
      <c r="AG3399" s="1">
        <v>44562</v>
      </c>
      <c r="AH3399" s="1">
        <v>44773</v>
      </c>
      <c r="AI3399" s="1">
        <v>44785</v>
      </c>
      <c r="AJ3399" s="17" t="s">
        <v>34</v>
      </c>
      <c r="AK3399" s="17" t="s">
        <v>35</v>
      </c>
      <c r="AL3399" s="17" t="s">
        <v>10388</v>
      </c>
      <c r="AM3399" s="17">
        <f>MONTH(EMPENHO[[#This Row],[data_empenho]])</f>
        <v>5</v>
      </c>
    </row>
    <row r="3400" spans="1:39" x14ac:dyDescent="0.25">
      <c r="A3400">
        <v>6</v>
      </c>
      <c r="B3400">
        <v>603</v>
      </c>
      <c r="C3400">
        <v>26</v>
      </c>
      <c r="D3400">
        <v>782</v>
      </c>
      <c r="E3400">
        <v>17</v>
      </c>
      <c r="F3400">
        <v>0</v>
      </c>
      <c r="G3400">
        <v>2073</v>
      </c>
      <c r="H3400" s="17" t="s">
        <v>679</v>
      </c>
      <c r="I3400">
        <v>1</v>
      </c>
      <c r="J3400">
        <v>0</v>
      </c>
      <c r="K3400" s="17" t="s">
        <v>7699</v>
      </c>
      <c r="L3400" s="1">
        <v>44697</v>
      </c>
      <c r="M3400">
        <v>8040</v>
      </c>
      <c r="N3400" s="17" t="s">
        <v>437</v>
      </c>
      <c r="O3400">
        <v>8330</v>
      </c>
      <c r="P3400" s="17" t="s">
        <v>438</v>
      </c>
      <c r="Q3400">
        <v>0</v>
      </c>
      <c r="R3400" s="17" t="s">
        <v>480</v>
      </c>
      <c r="S3400" s="17" t="s">
        <v>653</v>
      </c>
      <c r="T3400" s="17" t="s">
        <v>438</v>
      </c>
      <c r="U3400">
        <v>4</v>
      </c>
      <c r="V3400">
        <v>2022</v>
      </c>
      <c r="W3400" s="17" t="s">
        <v>7700</v>
      </c>
      <c r="X3400" s="17" t="s">
        <v>482</v>
      </c>
      <c r="Y3400">
        <v>7</v>
      </c>
      <c r="Z3400" s="17" t="s">
        <v>443</v>
      </c>
      <c r="AA3400" s="17" t="s">
        <v>443</v>
      </c>
      <c r="AB3400" s="17" t="s">
        <v>444</v>
      </c>
      <c r="AC3400">
        <v>0</v>
      </c>
      <c r="AD3400">
        <v>0</v>
      </c>
      <c r="AE3400">
        <v>0</v>
      </c>
      <c r="AF3400">
        <v>2022</v>
      </c>
      <c r="AG3400" s="1">
        <v>44562</v>
      </c>
      <c r="AH3400" s="1">
        <v>44773</v>
      </c>
      <c r="AI3400" s="1">
        <v>44785</v>
      </c>
      <c r="AJ3400" s="17" t="s">
        <v>34</v>
      </c>
      <c r="AK3400" s="17" t="s">
        <v>35</v>
      </c>
      <c r="AL3400" s="17" t="s">
        <v>10388</v>
      </c>
      <c r="AM3400" s="17">
        <f>MONTH(EMPENHO[[#This Row],[data_empenho]])</f>
        <v>5</v>
      </c>
    </row>
    <row r="3401" spans="1:39" x14ac:dyDescent="0.25">
      <c r="A3401">
        <v>8</v>
      </c>
      <c r="B3401">
        <v>801</v>
      </c>
      <c r="C3401">
        <v>10</v>
      </c>
      <c r="D3401">
        <v>301</v>
      </c>
      <c r="E3401">
        <v>6</v>
      </c>
      <c r="F3401">
        <v>0</v>
      </c>
      <c r="G3401">
        <v>2092</v>
      </c>
      <c r="H3401" s="17" t="s">
        <v>5968</v>
      </c>
      <c r="I3401">
        <v>40</v>
      </c>
      <c r="J3401">
        <v>0</v>
      </c>
      <c r="K3401" s="17" t="s">
        <v>7701</v>
      </c>
      <c r="L3401" s="1">
        <v>44697</v>
      </c>
      <c r="M3401">
        <v>1800</v>
      </c>
      <c r="N3401" s="17" t="s">
        <v>437</v>
      </c>
      <c r="O3401">
        <v>8176</v>
      </c>
      <c r="P3401" s="17" t="s">
        <v>438</v>
      </c>
      <c r="Q3401">
        <v>0</v>
      </c>
      <c r="R3401" s="17" t="s">
        <v>480</v>
      </c>
      <c r="S3401" s="17" t="s">
        <v>653</v>
      </c>
      <c r="T3401" s="17" t="s">
        <v>438</v>
      </c>
      <c r="U3401">
        <v>44</v>
      </c>
      <c r="V3401">
        <v>2021</v>
      </c>
      <c r="W3401" s="17" t="s">
        <v>7702</v>
      </c>
      <c r="X3401" s="17" t="s">
        <v>482</v>
      </c>
      <c r="Y3401">
        <v>7</v>
      </c>
      <c r="Z3401" s="17" t="s">
        <v>443</v>
      </c>
      <c r="AA3401" s="17" t="s">
        <v>443</v>
      </c>
      <c r="AB3401" s="17" t="s">
        <v>444</v>
      </c>
      <c r="AC3401">
        <v>0</v>
      </c>
      <c r="AD3401">
        <v>0</v>
      </c>
      <c r="AE3401">
        <v>0</v>
      </c>
      <c r="AF3401">
        <v>2022</v>
      </c>
      <c r="AG3401" s="1">
        <v>44562</v>
      </c>
      <c r="AH3401" s="1">
        <v>44773</v>
      </c>
      <c r="AI3401" s="1">
        <v>44785</v>
      </c>
      <c r="AJ3401" s="17" t="s">
        <v>34</v>
      </c>
      <c r="AK3401" s="17" t="s">
        <v>35</v>
      </c>
      <c r="AL3401" s="17" t="s">
        <v>10388</v>
      </c>
      <c r="AM3401" s="17">
        <f>MONTH(EMPENHO[[#This Row],[data_empenho]])</f>
        <v>5</v>
      </c>
    </row>
    <row r="3402" spans="1:39" x14ac:dyDescent="0.25">
      <c r="A3402">
        <v>8</v>
      </c>
      <c r="B3402">
        <v>801</v>
      </c>
      <c r="C3402">
        <v>10</v>
      </c>
      <c r="D3402">
        <v>301</v>
      </c>
      <c r="E3402">
        <v>9</v>
      </c>
      <c r="F3402">
        <v>0</v>
      </c>
      <c r="G3402">
        <v>2109</v>
      </c>
      <c r="H3402" s="17" t="s">
        <v>3685</v>
      </c>
      <c r="I3402">
        <v>4050</v>
      </c>
      <c r="J3402">
        <v>0</v>
      </c>
      <c r="K3402" s="17" t="s">
        <v>7703</v>
      </c>
      <c r="L3402" s="1">
        <v>44697</v>
      </c>
      <c r="M3402">
        <v>8260</v>
      </c>
      <c r="N3402" s="17" t="s">
        <v>437</v>
      </c>
      <c r="O3402">
        <v>7279</v>
      </c>
      <c r="P3402" s="17" t="s">
        <v>438</v>
      </c>
      <c r="Q3402">
        <v>0</v>
      </c>
      <c r="R3402" s="17" t="s">
        <v>480</v>
      </c>
      <c r="S3402" s="17" t="s">
        <v>653</v>
      </c>
      <c r="T3402" s="17" t="s">
        <v>438</v>
      </c>
      <c r="U3402">
        <v>44</v>
      </c>
      <c r="V3402">
        <v>2021</v>
      </c>
      <c r="W3402" s="17" t="s">
        <v>7704</v>
      </c>
      <c r="X3402" s="17" t="s">
        <v>482</v>
      </c>
      <c r="Y3402">
        <v>7</v>
      </c>
      <c r="Z3402" s="17" t="s">
        <v>443</v>
      </c>
      <c r="AA3402" s="17" t="s">
        <v>443</v>
      </c>
      <c r="AB3402" s="17" t="s">
        <v>444</v>
      </c>
      <c r="AC3402">
        <v>0</v>
      </c>
      <c r="AD3402">
        <v>0</v>
      </c>
      <c r="AE3402">
        <v>0</v>
      </c>
      <c r="AF3402">
        <v>2022</v>
      </c>
      <c r="AG3402" s="1">
        <v>44562</v>
      </c>
      <c r="AH3402" s="1">
        <v>44773</v>
      </c>
      <c r="AI3402" s="1">
        <v>44785</v>
      </c>
      <c r="AJ3402" s="17" t="s">
        <v>34</v>
      </c>
      <c r="AK3402" s="17" t="s">
        <v>35</v>
      </c>
      <c r="AL3402" s="17" t="s">
        <v>10388</v>
      </c>
      <c r="AM3402" s="17">
        <f>MONTH(EMPENHO[[#This Row],[data_empenho]])</f>
        <v>5</v>
      </c>
    </row>
    <row r="3403" spans="1:39" x14ac:dyDescent="0.25">
      <c r="A3403">
        <v>8</v>
      </c>
      <c r="B3403">
        <v>801</v>
      </c>
      <c r="C3403">
        <v>10</v>
      </c>
      <c r="D3403">
        <v>301</v>
      </c>
      <c r="E3403">
        <v>9</v>
      </c>
      <c r="F3403">
        <v>0</v>
      </c>
      <c r="G3403">
        <v>2109</v>
      </c>
      <c r="H3403" s="17" t="s">
        <v>7650</v>
      </c>
      <c r="I3403">
        <v>4050</v>
      </c>
      <c r="J3403">
        <v>0</v>
      </c>
      <c r="K3403" s="17" t="s">
        <v>7705</v>
      </c>
      <c r="L3403" s="1">
        <v>44697</v>
      </c>
      <c r="M3403">
        <v>863</v>
      </c>
      <c r="N3403" s="17" t="s">
        <v>437</v>
      </c>
      <c r="O3403">
        <v>5818</v>
      </c>
      <c r="P3403" s="17" t="s">
        <v>438</v>
      </c>
      <c r="Q3403">
        <v>0</v>
      </c>
      <c r="R3403" s="17" t="s">
        <v>480</v>
      </c>
      <c r="S3403" s="17" t="s">
        <v>653</v>
      </c>
      <c r="T3403" s="17" t="s">
        <v>438</v>
      </c>
      <c r="U3403">
        <v>44</v>
      </c>
      <c r="V3403">
        <v>2021</v>
      </c>
      <c r="W3403" s="17" t="s">
        <v>7706</v>
      </c>
      <c r="X3403" s="17" t="s">
        <v>482</v>
      </c>
      <c r="Y3403">
        <v>7</v>
      </c>
      <c r="Z3403" s="17" t="s">
        <v>443</v>
      </c>
      <c r="AA3403" s="17" t="s">
        <v>443</v>
      </c>
      <c r="AB3403" s="17" t="s">
        <v>444</v>
      </c>
      <c r="AC3403">
        <v>0</v>
      </c>
      <c r="AD3403">
        <v>0</v>
      </c>
      <c r="AE3403">
        <v>0</v>
      </c>
      <c r="AF3403">
        <v>2022</v>
      </c>
      <c r="AG3403" s="1">
        <v>44562</v>
      </c>
      <c r="AH3403" s="1">
        <v>44773</v>
      </c>
      <c r="AI3403" s="1">
        <v>44785</v>
      </c>
      <c r="AJ3403" s="17" t="s">
        <v>34</v>
      </c>
      <c r="AK3403" s="17" t="s">
        <v>35</v>
      </c>
      <c r="AL3403" s="17" t="s">
        <v>10388</v>
      </c>
      <c r="AM3403" s="17">
        <f>MONTH(EMPENHO[[#This Row],[data_empenho]])</f>
        <v>5</v>
      </c>
    </row>
    <row r="3404" spans="1:39" x14ac:dyDescent="0.25">
      <c r="A3404">
        <v>8</v>
      </c>
      <c r="B3404">
        <v>801</v>
      </c>
      <c r="C3404">
        <v>10</v>
      </c>
      <c r="D3404">
        <v>301</v>
      </c>
      <c r="E3404">
        <v>6</v>
      </c>
      <c r="F3404">
        <v>0</v>
      </c>
      <c r="G3404">
        <v>2105</v>
      </c>
      <c r="H3404" s="17" t="s">
        <v>3507</v>
      </c>
      <c r="I3404">
        <v>40</v>
      </c>
      <c r="J3404">
        <v>0</v>
      </c>
      <c r="K3404" s="17" t="s">
        <v>7707</v>
      </c>
      <c r="L3404" s="1">
        <v>44697</v>
      </c>
      <c r="M3404">
        <v>120</v>
      </c>
      <c r="N3404" s="17" t="s">
        <v>437</v>
      </c>
      <c r="O3404">
        <v>52</v>
      </c>
      <c r="P3404" s="17" t="s">
        <v>438</v>
      </c>
      <c r="Q3404">
        <v>0</v>
      </c>
      <c r="R3404" s="17" t="s">
        <v>439</v>
      </c>
      <c r="S3404" s="17" t="s">
        <v>440</v>
      </c>
      <c r="T3404" s="17" t="s">
        <v>438</v>
      </c>
      <c r="U3404">
        <v>0</v>
      </c>
      <c r="V3404">
        <v>0</v>
      </c>
      <c r="W3404" s="17" t="s">
        <v>7708</v>
      </c>
      <c r="X3404" s="17" t="s">
        <v>442</v>
      </c>
      <c r="Y3404">
        <v>0</v>
      </c>
      <c r="Z3404" s="17" t="s">
        <v>443</v>
      </c>
      <c r="AA3404" s="17" t="s">
        <v>443</v>
      </c>
      <c r="AB3404" s="17" t="s">
        <v>444</v>
      </c>
      <c r="AC3404">
        <v>0</v>
      </c>
      <c r="AD3404">
        <v>0</v>
      </c>
      <c r="AE3404">
        <v>0</v>
      </c>
      <c r="AF3404">
        <v>2022</v>
      </c>
      <c r="AG3404" s="1">
        <v>44562</v>
      </c>
      <c r="AH3404" s="1">
        <v>44773</v>
      </c>
      <c r="AI3404" s="1">
        <v>44785</v>
      </c>
      <c r="AJ3404" s="17" t="s">
        <v>34</v>
      </c>
      <c r="AK3404" s="17" t="s">
        <v>35</v>
      </c>
      <c r="AL3404" s="17" t="s">
        <v>10388</v>
      </c>
      <c r="AM3404" s="17">
        <f>MONTH(EMPENHO[[#This Row],[data_empenho]])</f>
        <v>5</v>
      </c>
    </row>
    <row r="3405" spans="1:39" x14ac:dyDescent="0.25">
      <c r="A3405">
        <v>6</v>
      </c>
      <c r="B3405">
        <v>603</v>
      </c>
      <c r="C3405">
        <v>26</v>
      </c>
      <c r="D3405">
        <v>782</v>
      </c>
      <c r="E3405">
        <v>17</v>
      </c>
      <c r="F3405">
        <v>0</v>
      </c>
      <c r="G3405">
        <v>2073</v>
      </c>
      <c r="H3405" s="17" t="s">
        <v>698</v>
      </c>
      <c r="I3405">
        <v>1</v>
      </c>
      <c r="J3405">
        <v>0</v>
      </c>
      <c r="K3405" s="17" t="s">
        <v>7709</v>
      </c>
      <c r="L3405" s="1">
        <v>44697</v>
      </c>
      <c r="M3405">
        <v>97.4</v>
      </c>
      <c r="N3405" s="17" t="s">
        <v>437</v>
      </c>
      <c r="O3405">
        <v>7474</v>
      </c>
      <c r="P3405" s="17" t="s">
        <v>438</v>
      </c>
      <c r="Q3405">
        <v>0</v>
      </c>
      <c r="R3405" s="17" t="s">
        <v>480</v>
      </c>
      <c r="S3405" s="17" t="s">
        <v>653</v>
      </c>
      <c r="T3405" s="17" t="s">
        <v>438</v>
      </c>
      <c r="U3405">
        <v>10</v>
      </c>
      <c r="V3405">
        <v>2022</v>
      </c>
      <c r="W3405" s="17" t="s">
        <v>7710</v>
      </c>
      <c r="X3405" s="17" t="s">
        <v>482</v>
      </c>
      <c r="Y3405">
        <v>7</v>
      </c>
      <c r="Z3405" s="17" t="s">
        <v>443</v>
      </c>
      <c r="AA3405" s="17" t="s">
        <v>443</v>
      </c>
      <c r="AB3405" s="17" t="s">
        <v>444</v>
      </c>
      <c r="AC3405">
        <v>0</v>
      </c>
      <c r="AD3405">
        <v>0</v>
      </c>
      <c r="AE3405">
        <v>0</v>
      </c>
      <c r="AF3405">
        <v>2022</v>
      </c>
      <c r="AG3405" s="1">
        <v>44562</v>
      </c>
      <c r="AH3405" s="1">
        <v>44773</v>
      </c>
      <c r="AI3405" s="1">
        <v>44785</v>
      </c>
      <c r="AJ3405" s="17" t="s">
        <v>34</v>
      </c>
      <c r="AK3405" s="17" t="s">
        <v>35</v>
      </c>
      <c r="AL3405" s="17" t="s">
        <v>10388</v>
      </c>
      <c r="AM3405" s="17">
        <f>MONTH(EMPENHO[[#This Row],[data_empenho]])</f>
        <v>5</v>
      </c>
    </row>
    <row r="3406" spans="1:39" x14ac:dyDescent="0.25">
      <c r="A3406">
        <v>9</v>
      </c>
      <c r="B3406">
        <v>901</v>
      </c>
      <c r="C3406">
        <v>4</v>
      </c>
      <c r="D3406">
        <v>122</v>
      </c>
      <c r="E3406">
        <v>1</v>
      </c>
      <c r="F3406">
        <v>0</v>
      </c>
      <c r="G3406">
        <v>2010</v>
      </c>
      <c r="H3406" s="17" t="s">
        <v>962</v>
      </c>
      <c r="I3406">
        <v>1</v>
      </c>
      <c r="J3406">
        <v>0</v>
      </c>
      <c r="K3406" s="17" t="s">
        <v>7711</v>
      </c>
      <c r="L3406" s="1">
        <v>44697</v>
      </c>
      <c r="M3406">
        <v>160.16</v>
      </c>
      <c r="N3406" s="17" t="s">
        <v>437</v>
      </c>
      <c r="O3406">
        <v>7835</v>
      </c>
      <c r="P3406" s="17" t="s">
        <v>438</v>
      </c>
      <c r="Q3406">
        <v>0</v>
      </c>
      <c r="R3406" s="17" t="s">
        <v>480</v>
      </c>
      <c r="S3406" s="17" t="s">
        <v>653</v>
      </c>
      <c r="T3406" s="17" t="s">
        <v>438</v>
      </c>
      <c r="U3406">
        <v>20</v>
      </c>
      <c r="V3406">
        <v>2021</v>
      </c>
      <c r="W3406" s="17" t="s">
        <v>7712</v>
      </c>
      <c r="X3406" s="17" t="s">
        <v>482</v>
      </c>
      <c r="Y3406">
        <v>7</v>
      </c>
      <c r="Z3406" s="17" t="s">
        <v>443</v>
      </c>
      <c r="AA3406" s="17" t="s">
        <v>443</v>
      </c>
      <c r="AB3406" s="17" t="s">
        <v>444</v>
      </c>
      <c r="AC3406">
        <v>0</v>
      </c>
      <c r="AD3406">
        <v>0</v>
      </c>
      <c r="AE3406">
        <v>0</v>
      </c>
      <c r="AF3406">
        <v>2022</v>
      </c>
      <c r="AG3406" s="1">
        <v>44562</v>
      </c>
      <c r="AH3406" s="1">
        <v>44773</v>
      </c>
      <c r="AI3406" s="1">
        <v>44785</v>
      </c>
      <c r="AJ3406" s="17" t="s">
        <v>34</v>
      </c>
      <c r="AK3406" s="17" t="s">
        <v>35</v>
      </c>
      <c r="AL3406" s="17" t="s">
        <v>10388</v>
      </c>
      <c r="AM3406" s="17">
        <f>MONTH(EMPENHO[[#This Row],[data_empenho]])</f>
        <v>5</v>
      </c>
    </row>
    <row r="3407" spans="1:39" x14ac:dyDescent="0.25">
      <c r="A3407">
        <v>9</v>
      </c>
      <c r="B3407">
        <v>901</v>
      </c>
      <c r="C3407">
        <v>4</v>
      </c>
      <c r="D3407">
        <v>122</v>
      </c>
      <c r="E3407">
        <v>1</v>
      </c>
      <c r="F3407">
        <v>0</v>
      </c>
      <c r="G3407">
        <v>2010</v>
      </c>
      <c r="H3407" s="17" t="s">
        <v>962</v>
      </c>
      <c r="I3407">
        <v>1</v>
      </c>
      <c r="J3407">
        <v>0</v>
      </c>
      <c r="K3407" s="17" t="s">
        <v>7713</v>
      </c>
      <c r="L3407" s="1">
        <v>44697</v>
      </c>
      <c r="M3407">
        <v>20</v>
      </c>
      <c r="N3407" s="17" t="s">
        <v>437</v>
      </c>
      <c r="O3407">
        <v>7845</v>
      </c>
      <c r="P3407" s="17" t="s">
        <v>438</v>
      </c>
      <c r="Q3407">
        <v>0</v>
      </c>
      <c r="R3407" s="17" t="s">
        <v>480</v>
      </c>
      <c r="S3407" s="17" t="s">
        <v>653</v>
      </c>
      <c r="T3407" s="17" t="s">
        <v>438</v>
      </c>
      <c r="U3407">
        <v>20</v>
      </c>
      <c r="V3407">
        <v>2021</v>
      </c>
      <c r="W3407" s="17" t="s">
        <v>7714</v>
      </c>
      <c r="X3407" s="17" t="s">
        <v>482</v>
      </c>
      <c r="Y3407">
        <v>1</v>
      </c>
      <c r="Z3407" s="17" t="s">
        <v>443</v>
      </c>
      <c r="AA3407" s="17" t="s">
        <v>443</v>
      </c>
      <c r="AB3407" s="17" t="s">
        <v>444</v>
      </c>
      <c r="AC3407">
        <v>0</v>
      </c>
      <c r="AD3407">
        <v>0</v>
      </c>
      <c r="AE3407">
        <v>0</v>
      </c>
      <c r="AF3407">
        <v>2022</v>
      </c>
      <c r="AG3407" s="1">
        <v>44562</v>
      </c>
      <c r="AH3407" s="1">
        <v>44773</v>
      </c>
      <c r="AI3407" s="1">
        <v>44785</v>
      </c>
      <c r="AJ3407" s="17" t="s">
        <v>34</v>
      </c>
      <c r="AK3407" s="17" t="s">
        <v>35</v>
      </c>
      <c r="AL3407" s="17" t="s">
        <v>10388</v>
      </c>
      <c r="AM3407" s="17">
        <f>MONTH(EMPENHO[[#This Row],[data_empenho]])</f>
        <v>5</v>
      </c>
    </row>
    <row r="3408" spans="1:39" x14ac:dyDescent="0.25">
      <c r="A3408">
        <v>9</v>
      </c>
      <c r="B3408">
        <v>901</v>
      </c>
      <c r="C3408">
        <v>4</v>
      </c>
      <c r="D3408">
        <v>122</v>
      </c>
      <c r="E3408">
        <v>1</v>
      </c>
      <c r="F3408">
        <v>0</v>
      </c>
      <c r="G3408">
        <v>2010</v>
      </c>
      <c r="H3408" s="17" t="s">
        <v>962</v>
      </c>
      <c r="I3408">
        <v>1</v>
      </c>
      <c r="J3408">
        <v>0</v>
      </c>
      <c r="K3408" s="17" t="s">
        <v>7715</v>
      </c>
      <c r="L3408" s="1">
        <v>44697</v>
      </c>
      <c r="M3408">
        <v>193.1</v>
      </c>
      <c r="N3408" s="17" t="s">
        <v>437</v>
      </c>
      <c r="O3408">
        <v>7840</v>
      </c>
      <c r="P3408" s="17" t="s">
        <v>438</v>
      </c>
      <c r="Q3408">
        <v>0</v>
      </c>
      <c r="R3408" s="17" t="s">
        <v>480</v>
      </c>
      <c r="S3408" s="17" t="s">
        <v>653</v>
      </c>
      <c r="T3408" s="17" t="s">
        <v>438</v>
      </c>
      <c r="U3408">
        <v>20</v>
      </c>
      <c r="V3408">
        <v>2021</v>
      </c>
      <c r="W3408" s="17" t="s">
        <v>7716</v>
      </c>
      <c r="X3408" s="17" t="s">
        <v>482</v>
      </c>
      <c r="Y3408">
        <v>7</v>
      </c>
      <c r="Z3408" s="17" t="s">
        <v>443</v>
      </c>
      <c r="AA3408" s="17" t="s">
        <v>443</v>
      </c>
      <c r="AB3408" s="17" t="s">
        <v>444</v>
      </c>
      <c r="AC3408">
        <v>0</v>
      </c>
      <c r="AD3408">
        <v>0</v>
      </c>
      <c r="AE3408">
        <v>0</v>
      </c>
      <c r="AF3408">
        <v>2022</v>
      </c>
      <c r="AG3408" s="1">
        <v>44562</v>
      </c>
      <c r="AH3408" s="1">
        <v>44773</v>
      </c>
      <c r="AI3408" s="1">
        <v>44785</v>
      </c>
      <c r="AJ3408" s="17" t="s">
        <v>34</v>
      </c>
      <c r="AK3408" s="17" t="s">
        <v>35</v>
      </c>
      <c r="AL3408" s="17" t="s">
        <v>10388</v>
      </c>
      <c r="AM3408" s="17">
        <f>MONTH(EMPENHO[[#This Row],[data_empenho]])</f>
        <v>5</v>
      </c>
    </row>
    <row r="3409" spans="1:39" x14ac:dyDescent="0.25">
      <c r="A3409">
        <v>8</v>
      </c>
      <c r="B3409">
        <v>801</v>
      </c>
      <c r="C3409">
        <v>10</v>
      </c>
      <c r="D3409">
        <v>301</v>
      </c>
      <c r="E3409">
        <v>6</v>
      </c>
      <c r="F3409">
        <v>0</v>
      </c>
      <c r="G3409">
        <v>2105</v>
      </c>
      <c r="H3409" s="17" t="s">
        <v>445</v>
      </c>
      <c r="I3409">
        <v>40</v>
      </c>
      <c r="J3409">
        <v>0</v>
      </c>
      <c r="K3409" s="17" t="s">
        <v>7717</v>
      </c>
      <c r="L3409" s="1">
        <v>44697</v>
      </c>
      <c r="M3409">
        <v>3000</v>
      </c>
      <c r="N3409" s="17" t="s">
        <v>437</v>
      </c>
      <c r="O3409">
        <v>4616</v>
      </c>
      <c r="P3409" s="17" t="s">
        <v>438</v>
      </c>
      <c r="Q3409">
        <v>0</v>
      </c>
      <c r="R3409" s="17" t="s">
        <v>439</v>
      </c>
      <c r="S3409" s="17" t="s">
        <v>440</v>
      </c>
      <c r="T3409" s="17" t="s">
        <v>438</v>
      </c>
      <c r="U3409">
        <v>0</v>
      </c>
      <c r="V3409">
        <v>0</v>
      </c>
      <c r="W3409" s="17" t="s">
        <v>7718</v>
      </c>
      <c r="X3409" s="17" t="s">
        <v>442</v>
      </c>
      <c r="Y3409">
        <v>0</v>
      </c>
      <c r="Z3409" s="17" t="s">
        <v>486</v>
      </c>
      <c r="AA3409" s="17" t="s">
        <v>443</v>
      </c>
      <c r="AB3409" s="17" t="s">
        <v>444</v>
      </c>
      <c r="AC3409">
        <v>0</v>
      </c>
      <c r="AD3409">
        <v>0</v>
      </c>
      <c r="AE3409">
        <v>0</v>
      </c>
      <c r="AF3409">
        <v>2022</v>
      </c>
      <c r="AG3409" s="1">
        <v>44562</v>
      </c>
      <c r="AH3409" s="1">
        <v>44773</v>
      </c>
      <c r="AI3409" s="1">
        <v>44785</v>
      </c>
      <c r="AJ3409" s="17" t="s">
        <v>34</v>
      </c>
      <c r="AK3409" s="17" t="s">
        <v>35</v>
      </c>
      <c r="AL3409" s="17" t="s">
        <v>10388</v>
      </c>
      <c r="AM3409" s="17">
        <f>MONTH(EMPENHO[[#This Row],[data_empenho]])</f>
        <v>5</v>
      </c>
    </row>
    <row r="3410" spans="1:39" x14ac:dyDescent="0.25">
      <c r="A3410">
        <v>8</v>
      </c>
      <c r="B3410">
        <v>801</v>
      </c>
      <c r="C3410">
        <v>10</v>
      </c>
      <c r="D3410">
        <v>301</v>
      </c>
      <c r="E3410">
        <v>6</v>
      </c>
      <c r="F3410">
        <v>0</v>
      </c>
      <c r="G3410">
        <v>2105</v>
      </c>
      <c r="H3410" s="17" t="s">
        <v>445</v>
      </c>
      <c r="I3410">
        <v>40</v>
      </c>
      <c r="J3410">
        <v>0</v>
      </c>
      <c r="K3410" s="17" t="s">
        <v>7719</v>
      </c>
      <c r="L3410" s="1">
        <v>44697</v>
      </c>
      <c r="M3410">
        <v>3000</v>
      </c>
      <c r="N3410" s="17" t="s">
        <v>437</v>
      </c>
      <c r="O3410">
        <v>150</v>
      </c>
      <c r="P3410" s="17" t="s">
        <v>438</v>
      </c>
      <c r="Q3410">
        <v>0</v>
      </c>
      <c r="R3410" s="17" t="s">
        <v>439</v>
      </c>
      <c r="S3410" s="17" t="s">
        <v>440</v>
      </c>
      <c r="T3410" s="17" t="s">
        <v>438</v>
      </c>
      <c r="U3410">
        <v>0</v>
      </c>
      <c r="V3410">
        <v>0</v>
      </c>
      <c r="W3410" s="17" t="s">
        <v>7720</v>
      </c>
      <c r="X3410" s="17" t="s">
        <v>442</v>
      </c>
      <c r="Y3410">
        <v>0</v>
      </c>
      <c r="Z3410" s="17" t="s">
        <v>486</v>
      </c>
      <c r="AA3410" s="17" t="s">
        <v>443</v>
      </c>
      <c r="AB3410" s="17" t="s">
        <v>444</v>
      </c>
      <c r="AC3410">
        <v>0</v>
      </c>
      <c r="AD3410">
        <v>0</v>
      </c>
      <c r="AE3410">
        <v>0</v>
      </c>
      <c r="AF3410">
        <v>2022</v>
      </c>
      <c r="AG3410" s="1">
        <v>44562</v>
      </c>
      <c r="AH3410" s="1">
        <v>44773</v>
      </c>
      <c r="AI3410" s="1">
        <v>44785</v>
      </c>
      <c r="AJ3410" s="17" t="s">
        <v>34</v>
      </c>
      <c r="AK3410" s="17" t="s">
        <v>35</v>
      </c>
      <c r="AL3410" s="17" t="s">
        <v>10388</v>
      </c>
      <c r="AM3410" s="17">
        <f>MONTH(EMPENHO[[#This Row],[data_empenho]])</f>
        <v>5</v>
      </c>
    </row>
    <row r="3411" spans="1:39" x14ac:dyDescent="0.25">
      <c r="A3411">
        <v>9</v>
      </c>
      <c r="B3411">
        <v>901</v>
      </c>
      <c r="C3411">
        <v>4</v>
      </c>
      <c r="D3411">
        <v>122</v>
      </c>
      <c r="E3411">
        <v>1</v>
      </c>
      <c r="F3411">
        <v>0</v>
      </c>
      <c r="G3411">
        <v>2010</v>
      </c>
      <c r="H3411" s="17" t="s">
        <v>4533</v>
      </c>
      <c r="I3411">
        <v>1</v>
      </c>
      <c r="J3411">
        <v>0</v>
      </c>
      <c r="K3411" s="17" t="s">
        <v>7721</v>
      </c>
      <c r="L3411" s="1">
        <v>44698</v>
      </c>
      <c r="M3411">
        <v>367.45</v>
      </c>
      <c r="N3411" s="17" t="s">
        <v>437</v>
      </c>
      <c r="O3411">
        <v>4533</v>
      </c>
      <c r="P3411" s="17" t="s">
        <v>438</v>
      </c>
      <c r="Q3411">
        <v>0</v>
      </c>
      <c r="R3411" s="17" t="s">
        <v>439</v>
      </c>
      <c r="S3411" s="17" t="s">
        <v>440</v>
      </c>
      <c r="T3411" s="17" t="s">
        <v>438</v>
      </c>
      <c r="U3411">
        <v>0</v>
      </c>
      <c r="V3411">
        <v>0</v>
      </c>
      <c r="W3411" s="17" t="s">
        <v>7722</v>
      </c>
      <c r="X3411" s="17" t="s">
        <v>442</v>
      </c>
      <c r="Y3411">
        <v>0</v>
      </c>
      <c r="Z3411" s="17" t="s">
        <v>443</v>
      </c>
      <c r="AA3411" s="17" t="s">
        <v>443</v>
      </c>
      <c r="AB3411" s="17" t="s">
        <v>444</v>
      </c>
      <c r="AC3411">
        <v>0</v>
      </c>
      <c r="AD3411">
        <v>0</v>
      </c>
      <c r="AE3411">
        <v>0</v>
      </c>
      <c r="AF3411">
        <v>2022</v>
      </c>
      <c r="AG3411" s="1">
        <v>44562</v>
      </c>
      <c r="AH3411" s="1">
        <v>44773</v>
      </c>
      <c r="AI3411" s="1">
        <v>44785</v>
      </c>
      <c r="AJ3411" s="17" t="s">
        <v>34</v>
      </c>
      <c r="AK3411" s="17" t="s">
        <v>35</v>
      </c>
      <c r="AL3411" s="17" t="s">
        <v>10388</v>
      </c>
      <c r="AM3411" s="17">
        <f>MONTH(EMPENHO[[#This Row],[data_empenho]])</f>
        <v>5</v>
      </c>
    </row>
    <row r="3412" spans="1:39" x14ac:dyDescent="0.25">
      <c r="A3412">
        <v>9</v>
      </c>
      <c r="B3412">
        <v>901</v>
      </c>
      <c r="C3412">
        <v>4</v>
      </c>
      <c r="D3412">
        <v>122</v>
      </c>
      <c r="E3412">
        <v>1</v>
      </c>
      <c r="F3412">
        <v>0</v>
      </c>
      <c r="G3412">
        <v>2010</v>
      </c>
      <c r="H3412" s="17" t="s">
        <v>4533</v>
      </c>
      <c r="I3412">
        <v>1</v>
      </c>
      <c r="J3412">
        <v>0</v>
      </c>
      <c r="K3412" s="17" t="s">
        <v>7721</v>
      </c>
      <c r="L3412" s="1">
        <v>44698</v>
      </c>
      <c r="M3412">
        <v>-36.200000000000003</v>
      </c>
      <c r="N3412" s="17" t="s">
        <v>451</v>
      </c>
      <c r="O3412">
        <v>4533</v>
      </c>
      <c r="P3412" s="17" t="s">
        <v>438</v>
      </c>
      <c r="Q3412">
        <v>0</v>
      </c>
      <c r="R3412" s="17" t="s">
        <v>439</v>
      </c>
      <c r="S3412" s="17" t="s">
        <v>440</v>
      </c>
      <c r="T3412" s="17" t="s">
        <v>438</v>
      </c>
      <c r="U3412">
        <v>0</v>
      </c>
      <c r="V3412">
        <v>0</v>
      </c>
      <c r="W3412" s="17" t="s">
        <v>7723</v>
      </c>
      <c r="X3412" s="17" t="s">
        <v>442</v>
      </c>
      <c r="Y3412">
        <v>0</v>
      </c>
      <c r="Z3412" s="17" t="s">
        <v>443</v>
      </c>
      <c r="AA3412" s="17" t="s">
        <v>443</v>
      </c>
      <c r="AB3412" s="17" t="s">
        <v>444</v>
      </c>
      <c r="AC3412">
        <v>0</v>
      </c>
      <c r="AD3412">
        <v>0</v>
      </c>
      <c r="AE3412">
        <v>0</v>
      </c>
      <c r="AF3412">
        <v>2022</v>
      </c>
      <c r="AG3412" s="1">
        <v>44562</v>
      </c>
      <c r="AH3412" s="1">
        <v>44773</v>
      </c>
      <c r="AI3412" s="1">
        <v>44785</v>
      </c>
      <c r="AJ3412" s="17" t="s">
        <v>34</v>
      </c>
      <c r="AK3412" s="17" t="s">
        <v>35</v>
      </c>
      <c r="AL3412" s="17" t="s">
        <v>10388</v>
      </c>
      <c r="AM3412" s="17">
        <f>MONTH(EMPENHO[[#This Row],[data_empenho]])</f>
        <v>5</v>
      </c>
    </row>
    <row r="3413" spans="1:39" x14ac:dyDescent="0.25">
      <c r="A3413">
        <v>10</v>
      </c>
      <c r="B3413">
        <v>1005</v>
      </c>
      <c r="C3413">
        <v>6</v>
      </c>
      <c r="D3413">
        <v>182</v>
      </c>
      <c r="E3413">
        <v>14</v>
      </c>
      <c r="F3413">
        <v>0</v>
      </c>
      <c r="G3413">
        <v>19</v>
      </c>
      <c r="H3413" s="17" t="s">
        <v>933</v>
      </c>
      <c r="I3413">
        <v>1</v>
      </c>
      <c r="J3413">
        <v>0</v>
      </c>
      <c r="K3413" s="17" t="s">
        <v>7724</v>
      </c>
      <c r="L3413" s="1">
        <v>44698</v>
      </c>
      <c r="M3413">
        <v>4000</v>
      </c>
      <c r="N3413" s="17" t="s">
        <v>437</v>
      </c>
      <c r="O3413">
        <v>446</v>
      </c>
      <c r="P3413" s="17" t="s">
        <v>438</v>
      </c>
      <c r="Q3413">
        <v>0</v>
      </c>
      <c r="R3413" s="17" t="s">
        <v>439</v>
      </c>
      <c r="S3413" s="17" t="s">
        <v>440</v>
      </c>
      <c r="T3413" s="17" t="s">
        <v>438</v>
      </c>
      <c r="U3413">
        <v>0</v>
      </c>
      <c r="V3413">
        <v>0</v>
      </c>
      <c r="W3413" s="17" t="s">
        <v>7725</v>
      </c>
      <c r="X3413" s="17" t="s">
        <v>442</v>
      </c>
      <c r="Y3413">
        <v>3</v>
      </c>
      <c r="Z3413" s="17" t="s">
        <v>443</v>
      </c>
      <c r="AA3413" s="17" t="s">
        <v>443</v>
      </c>
      <c r="AB3413" s="17" t="s">
        <v>444</v>
      </c>
      <c r="AC3413">
        <v>0</v>
      </c>
      <c r="AD3413">
        <v>0</v>
      </c>
      <c r="AE3413">
        <v>0</v>
      </c>
      <c r="AF3413">
        <v>2022</v>
      </c>
      <c r="AG3413" s="1">
        <v>44562</v>
      </c>
      <c r="AH3413" s="1">
        <v>44773</v>
      </c>
      <c r="AI3413" s="1">
        <v>44785</v>
      </c>
      <c r="AJ3413" s="17" t="s">
        <v>34</v>
      </c>
      <c r="AK3413" s="17" t="s">
        <v>35</v>
      </c>
      <c r="AL3413" s="17" t="s">
        <v>10388</v>
      </c>
      <c r="AM3413" s="17">
        <f>MONTH(EMPENHO[[#This Row],[data_empenho]])</f>
        <v>5</v>
      </c>
    </row>
    <row r="3414" spans="1:39" x14ac:dyDescent="0.25">
      <c r="A3414">
        <v>5</v>
      </c>
      <c r="B3414">
        <v>502</v>
      </c>
      <c r="C3414">
        <v>12</v>
      </c>
      <c r="D3414">
        <v>365</v>
      </c>
      <c r="E3414">
        <v>2</v>
      </c>
      <c r="F3414">
        <v>0</v>
      </c>
      <c r="G3414">
        <v>2033</v>
      </c>
      <c r="H3414" s="17" t="s">
        <v>7650</v>
      </c>
      <c r="I3414">
        <v>20</v>
      </c>
      <c r="J3414">
        <v>0</v>
      </c>
      <c r="K3414" s="17" t="s">
        <v>7726</v>
      </c>
      <c r="L3414" s="1">
        <v>44698</v>
      </c>
      <c r="M3414">
        <v>863</v>
      </c>
      <c r="N3414" s="17" t="s">
        <v>437</v>
      </c>
      <c r="O3414">
        <v>5818</v>
      </c>
      <c r="P3414" s="17" t="s">
        <v>438</v>
      </c>
      <c r="Q3414">
        <v>0</v>
      </c>
      <c r="R3414" s="17" t="s">
        <v>480</v>
      </c>
      <c r="S3414" s="17" t="s">
        <v>653</v>
      </c>
      <c r="T3414" s="17" t="s">
        <v>438</v>
      </c>
      <c r="U3414">
        <v>44</v>
      </c>
      <c r="V3414">
        <v>2021</v>
      </c>
      <c r="W3414" s="17" t="s">
        <v>7727</v>
      </c>
      <c r="X3414" s="17" t="s">
        <v>482</v>
      </c>
      <c r="Y3414">
        <v>7</v>
      </c>
      <c r="Z3414" s="17" t="s">
        <v>443</v>
      </c>
      <c r="AA3414" s="17" t="s">
        <v>443</v>
      </c>
      <c r="AB3414" s="17" t="s">
        <v>444</v>
      </c>
      <c r="AC3414">
        <v>0</v>
      </c>
      <c r="AD3414">
        <v>0</v>
      </c>
      <c r="AE3414">
        <v>0</v>
      </c>
      <c r="AF3414">
        <v>2022</v>
      </c>
      <c r="AG3414" s="1">
        <v>44562</v>
      </c>
      <c r="AH3414" s="1">
        <v>44773</v>
      </c>
      <c r="AI3414" s="1">
        <v>44785</v>
      </c>
      <c r="AJ3414" s="17" t="s">
        <v>34</v>
      </c>
      <c r="AK3414" s="17" t="s">
        <v>35</v>
      </c>
      <c r="AL3414" s="17" t="s">
        <v>10388</v>
      </c>
      <c r="AM3414" s="17">
        <f>MONTH(EMPENHO[[#This Row],[data_empenho]])</f>
        <v>5</v>
      </c>
    </row>
    <row r="3415" spans="1:39" x14ac:dyDescent="0.25">
      <c r="A3415">
        <v>3</v>
      </c>
      <c r="B3415">
        <v>301</v>
      </c>
      <c r="C3415">
        <v>4</v>
      </c>
      <c r="D3415">
        <v>122</v>
      </c>
      <c r="E3415">
        <v>1</v>
      </c>
      <c r="F3415">
        <v>0</v>
      </c>
      <c r="G3415">
        <v>2068</v>
      </c>
      <c r="H3415" s="17" t="s">
        <v>445</v>
      </c>
      <c r="I3415">
        <v>1</v>
      </c>
      <c r="J3415">
        <v>0</v>
      </c>
      <c r="K3415" s="17" t="s">
        <v>7728</v>
      </c>
      <c r="L3415" s="1">
        <v>44698</v>
      </c>
      <c r="M3415">
        <v>155</v>
      </c>
      <c r="N3415" s="17" t="s">
        <v>437</v>
      </c>
      <c r="O3415">
        <v>8503</v>
      </c>
      <c r="P3415" s="17" t="s">
        <v>438</v>
      </c>
      <c r="Q3415">
        <v>0</v>
      </c>
      <c r="R3415" s="17" t="s">
        <v>439</v>
      </c>
      <c r="S3415" s="17" t="s">
        <v>440</v>
      </c>
      <c r="T3415" s="17" t="s">
        <v>438</v>
      </c>
      <c r="U3415">
        <v>0</v>
      </c>
      <c r="V3415">
        <v>0</v>
      </c>
      <c r="W3415" s="17" t="s">
        <v>7729</v>
      </c>
      <c r="X3415" s="17" t="s">
        <v>442</v>
      </c>
      <c r="Y3415">
        <v>0</v>
      </c>
      <c r="Z3415" s="17" t="s">
        <v>486</v>
      </c>
      <c r="AA3415" s="17" t="s">
        <v>443</v>
      </c>
      <c r="AB3415" s="17" t="s">
        <v>444</v>
      </c>
      <c r="AC3415">
        <v>0</v>
      </c>
      <c r="AD3415">
        <v>0</v>
      </c>
      <c r="AE3415">
        <v>0</v>
      </c>
      <c r="AF3415">
        <v>2022</v>
      </c>
      <c r="AG3415" s="1">
        <v>44562</v>
      </c>
      <c r="AH3415" s="1">
        <v>44773</v>
      </c>
      <c r="AI3415" s="1">
        <v>44785</v>
      </c>
      <c r="AJ3415" s="17" t="s">
        <v>34</v>
      </c>
      <c r="AK3415" s="17" t="s">
        <v>35</v>
      </c>
      <c r="AL3415" s="17" t="s">
        <v>10388</v>
      </c>
      <c r="AM3415" s="17">
        <f>MONTH(EMPENHO[[#This Row],[data_empenho]])</f>
        <v>5</v>
      </c>
    </row>
    <row r="3416" spans="1:39" x14ac:dyDescent="0.25">
      <c r="A3416">
        <v>3</v>
      </c>
      <c r="B3416">
        <v>301</v>
      </c>
      <c r="C3416">
        <v>4</v>
      </c>
      <c r="D3416">
        <v>122</v>
      </c>
      <c r="E3416">
        <v>1</v>
      </c>
      <c r="F3416">
        <v>0</v>
      </c>
      <c r="G3416">
        <v>2068</v>
      </c>
      <c r="H3416" s="17" t="s">
        <v>445</v>
      </c>
      <c r="I3416">
        <v>1</v>
      </c>
      <c r="J3416">
        <v>0</v>
      </c>
      <c r="K3416" s="17" t="s">
        <v>7730</v>
      </c>
      <c r="L3416" s="1">
        <v>44698</v>
      </c>
      <c r="M3416">
        <v>155</v>
      </c>
      <c r="N3416" s="17" t="s">
        <v>437</v>
      </c>
      <c r="O3416">
        <v>7408</v>
      </c>
      <c r="P3416" s="17" t="s">
        <v>438</v>
      </c>
      <c r="Q3416">
        <v>0</v>
      </c>
      <c r="R3416" s="17" t="s">
        <v>439</v>
      </c>
      <c r="S3416" s="17" t="s">
        <v>440</v>
      </c>
      <c r="T3416" s="17" t="s">
        <v>438</v>
      </c>
      <c r="U3416">
        <v>0</v>
      </c>
      <c r="V3416">
        <v>0</v>
      </c>
      <c r="W3416" s="17" t="s">
        <v>7731</v>
      </c>
      <c r="X3416" s="17" t="s">
        <v>442</v>
      </c>
      <c r="Y3416">
        <v>0</v>
      </c>
      <c r="Z3416" s="17" t="s">
        <v>486</v>
      </c>
      <c r="AA3416" s="17" t="s">
        <v>443</v>
      </c>
      <c r="AB3416" s="17" t="s">
        <v>444</v>
      </c>
      <c r="AC3416">
        <v>0</v>
      </c>
      <c r="AD3416">
        <v>0</v>
      </c>
      <c r="AE3416">
        <v>0</v>
      </c>
      <c r="AF3416">
        <v>2022</v>
      </c>
      <c r="AG3416" s="1">
        <v>44562</v>
      </c>
      <c r="AH3416" s="1">
        <v>44773</v>
      </c>
      <c r="AI3416" s="1">
        <v>44785</v>
      </c>
      <c r="AJ3416" s="17" t="s">
        <v>34</v>
      </c>
      <c r="AK3416" s="17" t="s">
        <v>35</v>
      </c>
      <c r="AL3416" s="17" t="s">
        <v>10388</v>
      </c>
      <c r="AM3416" s="17">
        <f>MONTH(EMPENHO[[#This Row],[data_empenho]])</f>
        <v>5</v>
      </c>
    </row>
    <row r="3417" spans="1:39" x14ac:dyDescent="0.25">
      <c r="A3417">
        <v>5</v>
      </c>
      <c r="B3417">
        <v>502</v>
      </c>
      <c r="C3417">
        <v>12</v>
      </c>
      <c r="D3417">
        <v>361</v>
      </c>
      <c r="E3417">
        <v>2</v>
      </c>
      <c r="F3417">
        <v>0</v>
      </c>
      <c r="G3417">
        <v>2031</v>
      </c>
      <c r="H3417" s="17" t="s">
        <v>7650</v>
      </c>
      <c r="I3417">
        <v>20</v>
      </c>
      <c r="J3417">
        <v>0</v>
      </c>
      <c r="K3417" s="17" t="s">
        <v>7732</v>
      </c>
      <c r="L3417" s="1">
        <v>44698</v>
      </c>
      <c r="M3417">
        <v>863</v>
      </c>
      <c r="N3417" s="17" t="s">
        <v>437</v>
      </c>
      <c r="O3417">
        <v>5818</v>
      </c>
      <c r="P3417" s="17" t="s">
        <v>438</v>
      </c>
      <c r="Q3417">
        <v>0</v>
      </c>
      <c r="R3417" s="17" t="s">
        <v>480</v>
      </c>
      <c r="S3417" s="17" t="s">
        <v>653</v>
      </c>
      <c r="T3417" s="17" t="s">
        <v>438</v>
      </c>
      <c r="U3417">
        <v>44</v>
      </c>
      <c r="V3417">
        <v>2021</v>
      </c>
      <c r="W3417" s="17" t="s">
        <v>7733</v>
      </c>
      <c r="X3417" s="17" t="s">
        <v>482</v>
      </c>
      <c r="Y3417">
        <v>7</v>
      </c>
      <c r="Z3417" s="17" t="s">
        <v>443</v>
      </c>
      <c r="AA3417" s="17" t="s">
        <v>443</v>
      </c>
      <c r="AB3417" s="17" t="s">
        <v>444</v>
      </c>
      <c r="AC3417">
        <v>0</v>
      </c>
      <c r="AD3417">
        <v>0</v>
      </c>
      <c r="AE3417">
        <v>0</v>
      </c>
      <c r="AF3417">
        <v>2022</v>
      </c>
      <c r="AG3417" s="1">
        <v>44562</v>
      </c>
      <c r="AH3417" s="1">
        <v>44773</v>
      </c>
      <c r="AI3417" s="1">
        <v>44785</v>
      </c>
      <c r="AJ3417" s="17" t="s">
        <v>34</v>
      </c>
      <c r="AK3417" s="17" t="s">
        <v>35</v>
      </c>
      <c r="AL3417" s="17" t="s">
        <v>10388</v>
      </c>
      <c r="AM3417" s="17">
        <f>MONTH(EMPENHO[[#This Row],[data_empenho]])</f>
        <v>5</v>
      </c>
    </row>
    <row r="3418" spans="1:39" x14ac:dyDescent="0.25">
      <c r="A3418">
        <v>11</v>
      </c>
      <c r="B3418">
        <v>1101</v>
      </c>
      <c r="C3418">
        <v>28</v>
      </c>
      <c r="D3418">
        <v>846</v>
      </c>
      <c r="E3418">
        <v>0</v>
      </c>
      <c r="F3418">
        <v>0</v>
      </c>
      <c r="G3418">
        <v>8</v>
      </c>
      <c r="H3418" s="17" t="s">
        <v>7570</v>
      </c>
      <c r="I3418">
        <v>1</v>
      </c>
      <c r="J3418">
        <v>0</v>
      </c>
      <c r="K3418" s="17" t="s">
        <v>7734</v>
      </c>
      <c r="L3418" s="1">
        <v>44698</v>
      </c>
      <c r="M3418">
        <v>31010.43</v>
      </c>
      <c r="N3418" s="17" t="s">
        <v>437</v>
      </c>
      <c r="O3418">
        <v>1953</v>
      </c>
      <c r="P3418" s="17" t="s">
        <v>438</v>
      </c>
      <c r="Q3418">
        <v>0</v>
      </c>
      <c r="R3418" s="17" t="s">
        <v>439</v>
      </c>
      <c r="S3418" s="17" t="s">
        <v>440</v>
      </c>
      <c r="T3418" s="17" t="s">
        <v>438</v>
      </c>
      <c r="U3418">
        <v>0</v>
      </c>
      <c r="V3418">
        <v>0</v>
      </c>
      <c r="W3418" s="17" t="s">
        <v>7735</v>
      </c>
      <c r="X3418" s="17" t="s">
        <v>442</v>
      </c>
      <c r="Y3418">
        <v>0</v>
      </c>
      <c r="Z3418" s="17" t="s">
        <v>443</v>
      </c>
      <c r="AA3418" s="17" t="s">
        <v>443</v>
      </c>
      <c r="AB3418" s="17" t="s">
        <v>444</v>
      </c>
      <c r="AC3418">
        <v>0</v>
      </c>
      <c r="AD3418">
        <v>0</v>
      </c>
      <c r="AE3418">
        <v>0</v>
      </c>
      <c r="AF3418">
        <v>2022</v>
      </c>
      <c r="AG3418" s="1">
        <v>44562</v>
      </c>
      <c r="AH3418" s="1">
        <v>44773</v>
      </c>
      <c r="AI3418" s="1">
        <v>44785</v>
      </c>
      <c r="AJ3418" s="17" t="s">
        <v>34</v>
      </c>
      <c r="AK3418" s="17" t="s">
        <v>35</v>
      </c>
      <c r="AL3418" s="17" t="s">
        <v>10388</v>
      </c>
      <c r="AM3418" s="17">
        <f>MONTH(EMPENHO[[#This Row],[data_empenho]])</f>
        <v>5</v>
      </c>
    </row>
    <row r="3419" spans="1:39" x14ac:dyDescent="0.25">
      <c r="A3419">
        <v>11</v>
      </c>
      <c r="B3419">
        <v>1101</v>
      </c>
      <c r="C3419">
        <v>28</v>
      </c>
      <c r="D3419">
        <v>846</v>
      </c>
      <c r="E3419">
        <v>0</v>
      </c>
      <c r="F3419">
        <v>0</v>
      </c>
      <c r="G3419">
        <v>8</v>
      </c>
      <c r="H3419" s="17" t="s">
        <v>7570</v>
      </c>
      <c r="I3419">
        <v>1</v>
      </c>
      <c r="J3419">
        <v>0</v>
      </c>
      <c r="K3419" s="17" t="s">
        <v>7736</v>
      </c>
      <c r="L3419" s="1">
        <v>44698</v>
      </c>
      <c r="M3419">
        <v>8964.93</v>
      </c>
      <c r="N3419" s="17" t="s">
        <v>437</v>
      </c>
      <c r="O3419">
        <v>155</v>
      </c>
      <c r="P3419" s="17" t="s">
        <v>438</v>
      </c>
      <c r="Q3419">
        <v>0</v>
      </c>
      <c r="R3419" s="17" t="s">
        <v>439</v>
      </c>
      <c r="S3419" s="17" t="s">
        <v>440</v>
      </c>
      <c r="T3419" s="17" t="s">
        <v>438</v>
      </c>
      <c r="U3419">
        <v>0</v>
      </c>
      <c r="V3419">
        <v>0</v>
      </c>
      <c r="W3419" s="17" t="s">
        <v>7737</v>
      </c>
      <c r="X3419" s="17" t="s">
        <v>442</v>
      </c>
      <c r="Y3419">
        <v>0</v>
      </c>
      <c r="Z3419" s="17" t="s">
        <v>443</v>
      </c>
      <c r="AA3419" s="17" t="s">
        <v>443</v>
      </c>
      <c r="AB3419" s="17" t="s">
        <v>444</v>
      </c>
      <c r="AC3419">
        <v>0</v>
      </c>
      <c r="AD3419">
        <v>0</v>
      </c>
      <c r="AE3419">
        <v>0</v>
      </c>
      <c r="AF3419">
        <v>2022</v>
      </c>
      <c r="AG3419" s="1">
        <v>44562</v>
      </c>
      <c r="AH3419" s="1">
        <v>44773</v>
      </c>
      <c r="AI3419" s="1">
        <v>44785</v>
      </c>
      <c r="AJ3419" s="17" t="s">
        <v>34</v>
      </c>
      <c r="AK3419" s="17" t="s">
        <v>35</v>
      </c>
      <c r="AL3419" s="17" t="s">
        <v>10388</v>
      </c>
      <c r="AM3419" s="17">
        <f>MONTH(EMPENHO[[#This Row],[data_empenho]])</f>
        <v>5</v>
      </c>
    </row>
    <row r="3420" spans="1:39" x14ac:dyDescent="0.25">
      <c r="A3420">
        <v>11</v>
      </c>
      <c r="B3420">
        <v>1101</v>
      </c>
      <c r="C3420">
        <v>28</v>
      </c>
      <c r="D3420">
        <v>846</v>
      </c>
      <c r="E3420">
        <v>0</v>
      </c>
      <c r="F3420">
        <v>0</v>
      </c>
      <c r="G3420">
        <v>8</v>
      </c>
      <c r="H3420" s="17" t="s">
        <v>7570</v>
      </c>
      <c r="I3420">
        <v>1</v>
      </c>
      <c r="J3420">
        <v>0</v>
      </c>
      <c r="K3420" s="17" t="s">
        <v>7738</v>
      </c>
      <c r="L3420" s="1">
        <v>44698</v>
      </c>
      <c r="M3420">
        <v>497.38</v>
      </c>
      <c r="N3420" s="17" t="s">
        <v>437</v>
      </c>
      <c r="O3420">
        <v>8529</v>
      </c>
      <c r="P3420" s="17" t="s">
        <v>438</v>
      </c>
      <c r="Q3420">
        <v>0</v>
      </c>
      <c r="R3420" s="17" t="s">
        <v>439</v>
      </c>
      <c r="S3420" s="17" t="s">
        <v>440</v>
      </c>
      <c r="T3420" s="17" t="s">
        <v>438</v>
      </c>
      <c r="U3420">
        <v>0</v>
      </c>
      <c r="V3420">
        <v>0</v>
      </c>
      <c r="W3420" s="17" t="s">
        <v>7739</v>
      </c>
      <c r="X3420" s="17" t="s">
        <v>442</v>
      </c>
      <c r="Y3420">
        <v>0</v>
      </c>
      <c r="Z3420" s="17" t="s">
        <v>443</v>
      </c>
      <c r="AA3420" s="17" t="s">
        <v>443</v>
      </c>
      <c r="AB3420" s="17" t="s">
        <v>444</v>
      </c>
      <c r="AC3420">
        <v>0</v>
      </c>
      <c r="AD3420">
        <v>0</v>
      </c>
      <c r="AE3420">
        <v>0</v>
      </c>
      <c r="AF3420">
        <v>2022</v>
      </c>
      <c r="AG3420" s="1">
        <v>44562</v>
      </c>
      <c r="AH3420" s="1">
        <v>44773</v>
      </c>
      <c r="AI3420" s="1">
        <v>44785</v>
      </c>
      <c r="AJ3420" s="17" t="s">
        <v>34</v>
      </c>
      <c r="AK3420" s="17" t="s">
        <v>35</v>
      </c>
      <c r="AL3420" s="17" t="s">
        <v>10388</v>
      </c>
      <c r="AM3420" s="17">
        <f>MONTH(EMPENHO[[#This Row],[data_empenho]])</f>
        <v>5</v>
      </c>
    </row>
    <row r="3421" spans="1:39" x14ac:dyDescent="0.25">
      <c r="A3421">
        <v>11</v>
      </c>
      <c r="B3421">
        <v>1101</v>
      </c>
      <c r="C3421">
        <v>28</v>
      </c>
      <c r="D3421">
        <v>846</v>
      </c>
      <c r="E3421">
        <v>0</v>
      </c>
      <c r="F3421">
        <v>0</v>
      </c>
      <c r="G3421">
        <v>8</v>
      </c>
      <c r="H3421" s="17" t="s">
        <v>7570</v>
      </c>
      <c r="I3421">
        <v>1</v>
      </c>
      <c r="J3421">
        <v>0</v>
      </c>
      <c r="K3421" s="17" t="s">
        <v>7740</v>
      </c>
      <c r="L3421" s="1">
        <v>44698</v>
      </c>
      <c r="M3421">
        <v>16059.97</v>
      </c>
      <c r="N3421" s="17" t="s">
        <v>437</v>
      </c>
      <c r="O3421">
        <v>5487</v>
      </c>
      <c r="P3421" s="17" t="s">
        <v>438</v>
      </c>
      <c r="Q3421">
        <v>0</v>
      </c>
      <c r="R3421" s="17" t="s">
        <v>439</v>
      </c>
      <c r="S3421" s="17" t="s">
        <v>440</v>
      </c>
      <c r="T3421" s="17" t="s">
        <v>438</v>
      </c>
      <c r="U3421">
        <v>0</v>
      </c>
      <c r="V3421">
        <v>0</v>
      </c>
      <c r="W3421" s="17" t="s">
        <v>7741</v>
      </c>
      <c r="X3421" s="17" t="s">
        <v>442</v>
      </c>
      <c r="Y3421">
        <v>0</v>
      </c>
      <c r="Z3421" s="17" t="s">
        <v>443</v>
      </c>
      <c r="AA3421" s="17" t="s">
        <v>443</v>
      </c>
      <c r="AB3421" s="17" t="s">
        <v>444</v>
      </c>
      <c r="AC3421">
        <v>0</v>
      </c>
      <c r="AD3421">
        <v>0</v>
      </c>
      <c r="AE3421">
        <v>0</v>
      </c>
      <c r="AF3421">
        <v>2022</v>
      </c>
      <c r="AG3421" s="1">
        <v>44562</v>
      </c>
      <c r="AH3421" s="1">
        <v>44773</v>
      </c>
      <c r="AI3421" s="1">
        <v>44785</v>
      </c>
      <c r="AJ3421" s="17" t="s">
        <v>34</v>
      </c>
      <c r="AK3421" s="17" t="s">
        <v>35</v>
      </c>
      <c r="AL3421" s="17" t="s">
        <v>10388</v>
      </c>
      <c r="AM3421" s="17">
        <f>MONTH(EMPENHO[[#This Row],[data_empenho]])</f>
        <v>5</v>
      </c>
    </row>
    <row r="3422" spans="1:39" x14ac:dyDescent="0.25">
      <c r="A3422">
        <v>11</v>
      </c>
      <c r="B3422">
        <v>1101</v>
      </c>
      <c r="C3422">
        <v>28</v>
      </c>
      <c r="D3422">
        <v>846</v>
      </c>
      <c r="E3422">
        <v>0</v>
      </c>
      <c r="F3422">
        <v>0</v>
      </c>
      <c r="G3422">
        <v>8</v>
      </c>
      <c r="H3422" s="17" t="s">
        <v>7570</v>
      </c>
      <c r="I3422">
        <v>1</v>
      </c>
      <c r="J3422">
        <v>0</v>
      </c>
      <c r="K3422" s="17" t="s">
        <v>7742</v>
      </c>
      <c r="L3422" s="1">
        <v>44698</v>
      </c>
      <c r="M3422">
        <v>1163.4000000000001</v>
      </c>
      <c r="N3422" s="17" t="s">
        <v>437</v>
      </c>
      <c r="O3422">
        <v>249</v>
      </c>
      <c r="P3422" s="17" t="s">
        <v>438</v>
      </c>
      <c r="Q3422">
        <v>0</v>
      </c>
      <c r="R3422" s="17" t="s">
        <v>439</v>
      </c>
      <c r="S3422" s="17" t="s">
        <v>440</v>
      </c>
      <c r="T3422" s="17" t="s">
        <v>438</v>
      </c>
      <c r="U3422">
        <v>0</v>
      </c>
      <c r="V3422">
        <v>0</v>
      </c>
      <c r="W3422" s="17" t="s">
        <v>7743</v>
      </c>
      <c r="X3422" s="17" t="s">
        <v>442</v>
      </c>
      <c r="Y3422">
        <v>0</v>
      </c>
      <c r="Z3422" s="17" t="s">
        <v>443</v>
      </c>
      <c r="AA3422" s="17" t="s">
        <v>443</v>
      </c>
      <c r="AB3422" s="17" t="s">
        <v>444</v>
      </c>
      <c r="AC3422">
        <v>0</v>
      </c>
      <c r="AD3422">
        <v>0</v>
      </c>
      <c r="AE3422">
        <v>0</v>
      </c>
      <c r="AF3422">
        <v>2022</v>
      </c>
      <c r="AG3422" s="1">
        <v>44562</v>
      </c>
      <c r="AH3422" s="1">
        <v>44773</v>
      </c>
      <c r="AI3422" s="1">
        <v>44785</v>
      </c>
      <c r="AJ3422" s="17" t="s">
        <v>34</v>
      </c>
      <c r="AK3422" s="17" t="s">
        <v>35</v>
      </c>
      <c r="AL3422" s="17" t="s">
        <v>10388</v>
      </c>
      <c r="AM3422" s="17">
        <f>MONTH(EMPENHO[[#This Row],[data_empenho]])</f>
        <v>5</v>
      </c>
    </row>
    <row r="3423" spans="1:39" x14ac:dyDescent="0.25">
      <c r="A3423">
        <v>11</v>
      </c>
      <c r="B3423">
        <v>1101</v>
      </c>
      <c r="C3423">
        <v>28</v>
      </c>
      <c r="D3423">
        <v>846</v>
      </c>
      <c r="E3423">
        <v>0</v>
      </c>
      <c r="F3423">
        <v>0</v>
      </c>
      <c r="G3423">
        <v>8</v>
      </c>
      <c r="H3423" s="17" t="s">
        <v>7570</v>
      </c>
      <c r="I3423">
        <v>1</v>
      </c>
      <c r="J3423">
        <v>0</v>
      </c>
      <c r="K3423" s="17" t="s">
        <v>7744</v>
      </c>
      <c r="L3423" s="1">
        <v>44698</v>
      </c>
      <c r="M3423">
        <v>6248.99</v>
      </c>
      <c r="N3423" s="17" t="s">
        <v>437</v>
      </c>
      <c r="O3423">
        <v>155</v>
      </c>
      <c r="P3423" s="17" t="s">
        <v>438</v>
      </c>
      <c r="Q3423">
        <v>0</v>
      </c>
      <c r="R3423" s="17" t="s">
        <v>439</v>
      </c>
      <c r="S3423" s="17" t="s">
        <v>440</v>
      </c>
      <c r="T3423" s="17" t="s">
        <v>438</v>
      </c>
      <c r="U3423">
        <v>0</v>
      </c>
      <c r="V3423">
        <v>0</v>
      </c>
      <c r="W3423" s="17" t="s">
        <v>7745</v>
      </c>
      <c r="X3423" s="17" t="s">
        <v>442</v>
      </c>
      <c r="Y3423">
        <v>0</v>
      </c>
      <c r="Z3423" s="17" t="s">
        <v>443</v>
      </c>
      <c r="AA3423" s="17" t="s">
        <v>443</v>
      </c>
      <c r="AB3423" s="17" t="s">
        <v>444</v>
      </c>
      <c r="AC3423">
        <v>0</v>
      </c>
      <c r="AD3423">
        <v>0</v>
      </c>
      <c r="AE3423">
        <v>0</v>
      </c>
      <c r="AF3423">
        <v>2022</v>
      </c>
      <c r="AG3423" s="1">
        <v>44562</v>
      </c>
      <c r="AH3423" s="1">
        <v>44773</v>
      </c>
      <c r="AI3423" s="1">
        <v>44785</v>
      </c>
      <c r="AJ3423" s="17" t="s">
        <v>34</v>
      </c>
      <c r="AK3423" s="17" t="s">
        <v>35</v>
      </c>
      <c r="AL3423" s="17" t="s">
        <v>10388</v>
      </c>
      <c r="AM3423" s="17">
        <f>MONTH(EMPENHO[[#This Row],[data_empenho]])</f>
        <v>5</v>
      </c>
    </row>
    <row r="3424" spans="1:39" x14ac:dyDescent="0.25">
      <c r="A3424">
        <v>11</v>
      </c>
      <c r="B3424">
        <v>1101</v>
      </c>
      <c r="C3424">
        <v>28</v>
      </c>
      <c r="D3424">
        <v>846</v>
      </c>
      <c r="E3424">
        <v>0</v>
      </c>
      <c r="F3424">
        <v>0</v>
      </c>
      <c r="G3424">
        <v>8</v>
      </c>
      <c r="H3424" s="17" t="s">
        <v>7570</v>
      </c>
      <c r="I3424">
        <v>1</v>
      </c>
      <c r="J3424">
        <v>0</v>
      </c>
      <c r="K3424" s="17" t="s">
        <v>7746</v>
      </c>
      <c r="L3424" s="1">
        <v>44698</v>
      </c>
      <c r="M3424">
        <v>10300.379999999999</v>
      </c>
      <c r="N3424" s="17" t="s">
        <v>437</v>
      </c>
      <c r="O3424">
        <v>7501</v>
      </c>
      <c r="P3424" s="17" t="s">
        <v>438</v>
      </c>
      <c r="Q3424">
        <v>0</v>
      </c>
      <c r="R3424" s="17" t="s">
        <v>439</v>
      </c>
      <c r="S3424" s="17" t="s">
        <v>440</v>
      </c>
      <c r="T3424" s="17" t="s">
        <v>438</v>
      </c>
      <c r="U3424">
        <v>0</v>
      </c>
      <c r="V3424">
        <v>0</v>
      </c>
      <c r="W3424" s="17" t="s">
        <v>7747</v>
      </c>
      <c r="X3424" s="17" t="s">
        <v>442</v>
      </c>
      <c r="Y3424">
        <v>0</v>
      </c>
      <c r="Z3424" s="17" t="s">
        <v>443</v>
      </c>
      <c r="AA3424" s="17" t="s">
        <v>443</v>
      </c>
      <c r="AB3424" s="17" t="s">
        <v>444</v>
      </c>
      <c r="AC3424">
        <v>0</v>
      </c>
      <c r="AD3424">
        <v>0</v>
      </c>
      <c r="AE3424">
        <v>0</v>
      </c>
      <c r="AF3424">
        <v>2022</v>
      </c>
      <c r="AG3424" s="1">
        <v>44562</v>
      </c>
      <c r="AH3424" s="1">
        <v>44773</v>
      </c>
      <c r="AI3424" s="1">
        <v>44785</v>
      </c>
      <c r="AJ3424" s="17" t="s">
        <v>34</v>
      </c>
      <c r="AK3424" s="17" t="s">
        <v>35</v>
      </c>
      <c r="AL3424" s="17" t="s">
        <v>10388</v>
      </c>
      <c r="AM3424" s="17">
        <f>MONTH(EMPENHO[[#This Row],[data_empenho]])</f>
        <v>5</v>
      </c>
    </row>
    <row r="3425" spans="1:39" x14ac:dyDescent="0.25">
      <c r="A3425">
        <v>11</v>
      </c>
      <c r="B3425">
        <v>1101</v>
      </c>
      <c r="C3425">
        <v>28</v>
      </c>
      <c r="D3425">
        <v>846</v>
      </c>
      <c r="E3425">
        <v>0</v>
      </c>
      <c r="F3425">
        <v>0</v>
      </c>
      <c r="G3425">
        <v>8</v>
      </c>
      <c r="H3425" s="17" t="s">
        <v>7570</v>
      </c>
      <c r="I3425">
        <v>1</v>
      </c>
      <c r="J3425">
        <v>0</v>
      </c>
      <c r="K3425" s="17" t="s">
        <v>7748</v>
      </c>
      <c r="L3425" s="1">
        <v>44698</v>
      </c>
      <c r="M3425">
        <v>775.58</v>
      </c>
      <c r="N3425" s="17" t="s">
        <v>437</v>
      </c>
      <c r="O3425">
        <v>249</v>
      </c>
      <c r="P3425" s="17" t="s">
        <v>438</v>
      </c>
      <c r="Q3425">
        <v>0</v>
      </c>
      <c r="R3425" s="17" t="s">
        <v>439</v>
      </c>
      <c r="S3425" s="17" t="s">
        <v>440</v>
      </c>
      <c r="T3425" s="17" t="s">
        <v>438</v>
      </c>
      <c r="U3425">
        <v>0</v>
      </c>
      <c r="V3425">
        <v>0</v>
      </c>
      <c r="W3425" s="17" t="s">
        <v>7749</v>
      </c>
      <c r="X3425" s="17" t="s">
        <v>442</v>
      </c>
      <c r="Y3425">
        <v>0</v>
      </c>
      <c r="Z3425" s="17" t="s">
        <v>443</v>
      </c>
      <c r="AA3425" s="17" t="s">
        <v>443</v>
      </c>
      <c r="AB3425" s="17" t="s">
        <v>444</v>
      </c>
      <c r="AC3425">
        <v>0</v>
      </c>
      <c r="AD3425">
        <v>0</v>
      </c>
      <c r="AE3425">
        <v>0</v>
      </c>
      <c r="AF3425">
        <v>2022</v>
      </c>
      <c r="AG3425" s="1">
        <v>44562</v>
      </c>
      <c r="AH3425" s="1">
        <v>44773</v>
      </c>
      <c r="AI3425" s="1">
        <v>44785</v>
      </c>
      <c r="AJ3425" s="17" t="s">
        <v>34</v>
      </c>
      <c r="AK3425" s="17" t="s">
        <v>35</v>
      </c>
      <c r="AL3425" s="17" t="s">
        <v>10388</v>
      </c>
      <c r="AM3425" s="17">
        <f>MONTH(EMPENHO[[#This Row],[data_empenho]])</f>
        <v>5</v>
      </c>
    </row>
    <row r="3426" spans="1:39" x14ac:dyDescent="0.25">
      <c r="A3426">
        <v>11</v>
      </c>
      <c r="B3426">
        <v>1101</v>
      </c>
      <c r="C3426">
        <v>28</v>
      </c>
      <c r="D3426">
        <v>846</v>
      </c>
      <c r="E3426">
        <v>0</v>
      </c>
      <c r="F3426">
        <v>0</v>
      </c>
      <c r="G3426">
        <v>8</v>
      </c>
      <c r="H3426" s="17" t="s">
        <v>7570</v>
      </c>
      <c r="I3426">
        <v>1</v>
      </c>
      <c r="J3426">
        <v>0</v>
      </c>
      <c r="K3426" s="17" t="s">
        <v>7750</v>
      </c>
      <c r="L3426" s="1">
        <v>44698</v>
      </c>
      <c r="M3426">
        <v>3204.24</v>
      </c>
      <c r="N3426" s="17" t="s">
        <v>437</v>
      </c>
      <c r="O3426">
        <v>155</v>
      </c>
      <c r="P3426" s="17" t="s">
        <v>438</v>
      </c>
      <c r="Q3426">
        <v>0</v>
      </c>
      <c r="R3426" s="17" t="s">
        <v>439</v>
      </c>
      <c r="S3426" s="17" t="s">
        <v>440</v>
      </c>
      <c r="T3426" s="17" t="s">
        <v>438</v>
      </c>
      <c r="U3426">
        <v>0</v>
      </c>
      <c r="V3426">
        <v>0</v>
      </c>
      <c r="W3426" s="17" t="s">
        <v>7751</v>
      </c>
      <c r="X3426" s="17" t="s">
        <v>442</v>
      </c>
      <c r="Y3426">
        <v>0</v>
      </c>
      <c r="Z3426" s="17" t="s">
        <v>443</v>
      </c>
      <c r="AA3426" s="17" t="s">
        <v>443</v>
      </c>
      <c r="AB3426" s="17" t="s">
        <v>444</v>
      </c>
      <c r="AC3426">
        <v>0</v>
      </c>
      <c r="AD3426">
        <v>0</v>
      </c>
      <c r="AE3426">
        <v>0</v>
      </c>
      <c r="AF3426">
        <v>2022</v>
      </c>
      <c r="AG3426" s="1">
        <v>44562</v>
      </c>
      <c r="AH3426" s="1">
        <v>44773</v>
      </c>
      <c r="AI3426" s="1">
        <v>44785</v>
      </c>
      <c r="AJ3426" s="17" t="s">
        <v>34</v>
      </c>
      <c r="AK3426" s="17" t="s">
        <v>35</v>
      </c>
      <c r="AL3426" s="17" t="s">
        <v>10388</v>
      </c>
      <c r="AM3426" s="17">
        <f>MONTH(EMPENHO[[#This Row],[data_empenho]])</f>
        <v>5</v>
      </c>
    </row>
    <row r="3427" spans="1:39" x14ac:dyDescent="0.25">
      <c r="A3427">
        <v>10</v>
      </c>
      <c r="B3427">
        <v>1003</v>
      </c>
      <c r="C3427">
        <v>23</v>
      </c>
      <c r="D3427">
        <v>691</v>
      </c>
      <c r="E3427">
        <v>4</v>
      </c>
      <c r="F3427">
        <v>0</v>
      </c>
      <c r="G3427">
        <v>2058</v>
      </c>
      <c r="H3427" s="17" t="s">
        <v>1697</v>
      </c>
      <c r="I3427">
        <v>1</v>
      </c>
      <c r="J3427">
        <v>0</v>
      </c>
      <c r="K3427" s="17" t="s">
        <v>7752</v>
      </c>
      <c r="L3427" s="1">
        <v>44698</v>
      </c>
      <c r="M3427">
        <v>200</v>
      </c>
      <c r="N3427" s="17" t="s">
        <v>437</v>
      </c>
      <c r="O3427">
        <v>1119</v>
      </c>
      <c r="P3427" s="17" t="s">
        <v>438</v>
      </c>
      <c r="Q3427">
        <v>0</v>
      </c>
      <c r="R3427" s="17" t="s">
        <v>439</v>
      </c>
      <c r="S3427" s="17" t="s">
        <v>440</v>
      </c>
      <c r="T3427" s="17" t="s">
        <v>438</v>
      </c>
      <c r="U3427">
        <v>0</v>
      </c>
      <c r="V3427">
        <v>0</v>
      </c>
      <c r="W3427" s="17" t="s">
        <v>7753</v>
      </c>
      <c r="X3427" s="17" t="s">
        <v>442</v>
      </c>
      <c r="Y3427">
        <v>0</v>
      </c>
      <c r="Z3427" s="17" t="s">
        <v>443</v>
      </c>
      <c r="AA3427" s="17" t="s">
        <v>443</v>
      </c>
      <c r="AB3427" s="17" t="s">
        <v>444</v>
      </c>
      <c r="AC3427">
        <v>0</v>
      </c>
      <c r="AD3427">
        <v>0</v>
      </c>
      <c r="AE3427">
        <v>0</v>
      </c>
      <c r="AF3427">
        <v>2022</v>
      </c>
      <c r="AG3427" s="1">
        <v>44562</v>
      </c>
      <c r="AH3427" s="1">
        <v>44773</v>
      </c>
      <c r="AI3427" s="1">
        <v>44785</v>
      </c>
      <c r="AJ3427" s="17" t="s">
        <v>34</v>
      </c>
      <c r="AK3427" s="17" t="s">
        <v>35</v>
      </c>
      <c r="AL3427" s="17" t="s">
        <v>10388</v>
      </c>
      <c r="AM3427" s="17">
        <f>MONTH(EMPENHO[[#This Row],[data_empenho]])</f>
        <v>5</v>
      </c>
    </row>
    <row r="3428" spans="1:39" x14ac:dyDescent="0.25">
      <c r="A3428">
        <v>10</v>
      </c>
      <c r="B3428">
        <v>1003</v>
      </c>
      <c r="C3428">
        <v>23</v>
      </c>
      <c r="D3428">
        <v>691</v>
      </c>
      <c r="E3428">
        <v>4</v>
      </c>
      <c r="F3428">
        <v>0</v>
      </c>
      <c r="G3428">
        <v>2058</v>
      </c>
      <c r="H3428" s="17" t="s">
        <v>1697</v>
      </c>
      <c r="I3428">
        <v>1</v>
      </c>
      <c r="J3428">
        <v>0</v>
      </c>
      <c r="K3428" s="17" t="s">
        <v>7754</v>
      </c>
      <c r="L3428" s="1">
        <v>44698</v>
      </c>
      <c r="M3428">
        <v>200</v>
      </c>
      <c r="N3428" s="17" t="s">
        <v>437</v>
      </c>
      <c r="O3428">
        <v>8530</v>
      </c>
      <c r="P3428" s="17" t="s">
        <v>438</v>
      </c>
      <c r="Q3428">
        <v>0</v>
      </c>
      <c r="R3428" s="17" t="s">
        <v>439</v>
      </c>
      <c r="S3428" s="17" t="s">
        <v>440</v>
      </c>
      <c r="T3428" s="17" t="s">
        <v>438</v>
      </c>
      <c r="U3428">
        <v>0</v>
      </c>
      <c r="V3428">
        <v>0</v>
      </c>
      <c r="W3428" s="17" t="s">
        <v>7755</v>
      </c>
      <c r="X3428" s="17" t="s">
        <v>442</v>
      </c>
      <c r="Y3428">
        <v>0</v>
      </c>
      <c r="Z3428" s="17" t="s">
        <v>443</v>
      </c>
      <c r="AA3428" s="17" t="s">
        <v>443</v>
      </c>
      <c r="AB3428" s="17" t="s">
        <v>444</v>
      </c>
      <c r="AC3428">
        <v>0</v>
      </c>
      <c r="AD3428">
        <v>0</v>
      </c>
      <c r="AE3428">
        <v>0</v>
      </c>
      <c r="AF3428">
        <v>2022</v>
      </c>
      <c r="AG3428" s="1">
        <v>44562</v>
      </c>
      <c r="AH3428" s="1">
        <v>44773</v>
      </c>
      <c r="AI3428" s="1">
        <v>44785</v>
      </c>
      <c r="AJ3428" s="17" t="s">
        <v>34</v>
      </c>
      <c r="AK3428" s="17" t="s">
        <v>35</v>
      </c>
      <c r="AL3428" s="17" t="s">
        <v>10388</v>
      </c>
      <c r="AM3428" s="17">
        <f>MONTH(EMPENHO[[#This Row],[data_empenho]])</f>
        <v>5</v>
      </c>
    </row>
    <row r="3429" spans="1:39" x14ac:dyDescent="0.25">
      <c r="A3429">
        <v>10</v>
      </c>
      <c r="B3429">
        <v>1003</v>
      </c>
      <c r="C3429">
        <v>23</v>
      </c>
      <c r="D3429">
        <v>691</v>
      </c>
      <c r="E3429">
        <v>4</v>
      </c>
      <c r="F3429">
        <v>0</v>
      </c>
      <c r="G3429">
        <v>2058</v>
      </c>
      <c r="H3429" s="17" t="s">
        <v>1697</v>
      </c>
      <c r="I3429">
        <v>1</v>
      </c>
      <c r="J3429">
        <v>0</v>
      </c>
      <c r="K3429" s="17" t="s">
        <v>7756</v>
      </c>
      <c r="L3429" s="1">
        <v>44698</v>
      </c>
      <c r="M3429">
        <v>200</v>
      </c>
      <c r="N3429" s="17" t="s">
        <v>437</v>
      </c>
      <c r="O3429">
        <v>4562</v>
      </c>
      <c r="P3429" s="17" t="s">
        <v>438</v>
      </c>
      <c r="Q3429">
        <v>0</v>
      </c>
      <c r="R3429" s="17" t="s">
        <v>439</v>
      </c>
      <c r="S3429" s="17" t="s">
        <v>440</v>
      </c>
      <c r="T3429" s="17" t="s">
        <v>438</v>
      </c>
      <c r="U3429">
        <v>0</v>
      </c>
      <c r="V3429">
        <v>0</v>
      </c>
      <c r="W3429" s="17" t="s">
        <v>7757</v>
      </c>
      <c r="X3429" s="17" t="s">
        <v>442</v>
      </c>
      <c r="Y3429">
        <v>0</v>
      </c>
      <c r="Z3429" s="17" t="s">
        <v>443</v>
      </c>
      <c r="AA3429" s="17" t="s">
        <v>443</v>
      </c>
      <c r="AB3429" s="17" t="s">
        <v>444</v>
      </c>
      <c r="AC3429">
        <v>0</v>
      </c>
      <c r="AD3429">
        <v>0</v>
      </c>
      <c r="AE3429">
        <v>0</v>
      </c>
      <c r="AF3429">
        <v>2022</v>
      </c>
      <c r="AG3429" s="1">
        <v>44562</v>
      </c>
      <c r="AH3429" s="1">
        <v>44773</v>
      </c>
      <c r="AI3429" s="1">
        <v>44785</v>
      </c>
      <c r="AJ3429" s="17" t="s">
        <v>34</v>
      </c>
      <c r="AK3429" s="17" t="s">
        <v>35</v>
      </c>
      <c r="AL3429" s="17" t="s">
        <v>10388</v>
      </c>
      <c r="AM3429" s="17">
        <f>MONTH(EMPENHO[[#This Row],[data_empenho]])</f>
        <v>5</v>
      </c>
    </row>
    <row r="3430" spans="1:39" x14ac:dyDescent="0.25">
      <c r="A3430">
        <v>10</v>
      </c>
      <c r="B3430">
        <v>1003</v>
      </c>
      <c r="C3430">
        <v>23</v>
      </c>
      <c r="D3430">
        <v>691</v>
      </c>
      <c r="E3430">
        <v>4</v>
      </c>
      <c r="F3430">
        <v>0</v>
      </c>
      <c r="G3430">
        <v>2058</v>
      </c>
      <c r="H3430" s="17" t="s">
        <v>1697</v>
      </c>
      <c r="I3430">
        <v>1</v>
      </c>
      <c r="J3430">
        <v>0</v>
      </c>
      <c r="K3430" s="17" t="s">
        <v>7758</v>
      </c>
      <c r="L3430" s="1">
        <v>44698</v>
      </c>
      <c r="M3430">
        <v>200</v>
      </c>
      <c r="N3430" s="17" t="s">
        <v>437</v>
      </c>
      <c r="O3430">
        <v>8531</v>
      </c>
      <c r="P3430" s="17" t="s">
        <v>438</v>
      </c>
      <c r="Q3430">
        <v>0</v>
      </c>
      <c r="R3430" s="17" t="s">
        <v>439</v>
      </c>
      <c r="S3430" s="17" t="s">
        <v>440</v>
      </c>
      <c r="T3430" s="17" t="s">
        <v>438</v>
      </c>
      <c r="U3430">
        <v>0</v>
      </c>
      <c r="V3430">
        <v>0</v>
      </c>
      <c r="W3430" s="17" t="s">
        <v>7759</v>
      </c>
      <c r="X3430" s="17" t="s">
        <v>442</v>
      </c>
      <c r="Y3430">
        <v>0</v>
      </c>
      <c r="Z3430" s="17" t="s">
        <v>443</v>
      </c>
      <c r="AA3430" s="17" t="s">
        <v>443</v>
      </c>
      <c r="AB3430" s="17" t="s">
        <v>444</v>
      </c>
      <c r="AC3430">
        <v>0</v>
      </c>
      <c r="AD3430">
        <v>0</v>
      </c>
      <c r="AE3430">
        <v>0</v>
      </c>
      <c r="AF3430">
        <v>2022</v>
      </c>
      <c r="AG3430" s="1">
        <v>44562</v>
      </c>
      <c r="AH3430" s="1">
        <v>44773</v>
      </c>
      <c r="AI3430" s="1">
        <v>44785</v>
      </c>
      <c r="AJ3430" s="17" t="s">
        <v>34</v>
      </c>
      <c r="AK3430" s="17" t="s">
        <v>35</v>
      </c>
      <c r="AL3430" s="17" t="s">
        <v>10388</v>
      </c>
      <c r="AM3430" s="17">
        <f>MONTH(EMPENHO[[#This Row],[data_empenho]])</f>
        <v>5</v>
      </c>
    </row>
    <row r="3431" spans="1:39" x14ac:dyDescent="0.25">
      <c r="A3431">
        <v>10</v>
      </c>
      <c r="B3431">
        <v>1003</v>
      </c>
      <c r="C3431">
        <v>23</v>
      </c>
      <c r="D3431">
        <v>691</v>
      </c>
      <c r="E3431">
        <v>4</v>
      </c>
      <c r="F3431">
        <v>0</v>
      </c>
      <c r="G3431">
        <v>2058</v>
      </c>
      <c r="H3431" s="17" t="s">
        <v>1697</v>
      </c>
      <c r="I3431">
        <v>1</v>
      </c>
      <c r="J3431">
        <v>0</v>
      </c>
      <c r="K3431" s="17" t="s">
        <v>7760</v>
      </c>
      <c r="L3431" s="1">
        <v>44698</v>
      </c>
      <c r="M3431">
        <v>200</v>
      </c>
      <c r="N3431" s="17" t="s">
        <v>437</v>
      </c>
      <c r="O3431">
        <v>8532</v>
      </c>
      <c r="P3431" s="17" t="s">
        <v>438</v>
      </c>
      <c r="Q3431">
        <v>0</v>
      </c>
      <c r="R3431" s="17" t="s">
        <v>439</v>
      </c>
      <c r="S3431" s="17" t="s">
        <v>440</v>
      </c>
      <c r="T3431" s="17" t="s">
        <v>438</v>
      </c>
      <c r="U3431">
        <v>0</v>
      </c>
      <c r="V3431">
        <v>0</v>
      </c>
      <c r="W3431" s="17" t="s">
        <v>7761</v>
      </c>
      <c r="X3431" s="17" t="s">
        <v>442</v>
      </c>
      <c r="Y3431">
        <v>0</v>
      </c>
      <c r="Z3431" s="17" t="s">
        <v>443</v>
      </c>
      <c r="AA3431" s="17" t="s">
        <v>443</v>
      </c>
      <c r="AB3431" s="17" t="s">
        <v>444</v>
      </c>
      <c r="AC3431">
        <v>0</v>
      </c>
      <c r="AD3431">
        <v>0</v>
      </c>
      <c r="AE3431">
        <v>0</v>
      </c>
      <c r="AF3431">
        <v>2022</v>
      </c>
      <c r="AG3431" s="1">
        <v>44562</v>
      </c>
      <c r="AH3431" s="1">
        <v>44773</v>
      </c>
      <c r="AI3431" s="1">
        <v>44785</v>
      </c>
      <c r="AJ3431" s="17" t="s">
        <v>34</v>
      </c>
      <c r="AK3431" s="17" t="s">
        <v>35</v>
      </c>
      <c r="AL3431" s="17" t="s">
        <v>10388</v>
      </c>
      <c r="AM3431" s="17">
        <f>MONTH(EMPENHO[[#This Row],[data_empenho]])</f>
        <v>5</v>
      </c>
    </row>
    <row r="3432" spans="1:39" x14ac:dyDescent="0.25">
      <c r="A3432">
        <v>8</v>
      </c>
      <c r="B3432">
        <v>801</v>
      </c>
      <c r="C3432">
        <v>10</v>
      </c>
      <c r="D3432">
        <v>303</v>
      </c>
      <c r="E3432">
        <v>6</v>
      </c>
      <c r="F3432">
        <v>0</v>
      </c>
      <c r="G3432">
        <v>2097</v>
      </c>
      <c r="H3432" s="17" t="s">
        <v>504</v>
      </c>
      <c r="I3432">
        <v>40</v>
      </c>
      <c r="J3432">
        <v>0</v>
      </c>
      <c r="K3432" s="17" t="s">
        <v>7762</v>
      </c>
      <c r="L3432" s="1">
        <v>44698</v>
      </c>
      <c r="M3432">
        <v>14084.28</v>
      </c>
      <c r="N3432" s="17" t="s">
        <v>437</v>
      </c>
      <c r="O3432">
        <v>6366</v>
      </c>
      <c r="P3432" s="17" t="s">
        <v>438</v>
      </c>
      <c r="Q3432">
        <v>0</v>
      </c>
      <c r="R3432" s="17" t="s">
        <v>439</v>
      </c>
      <c r="S3432" s="17" t="s">
        <v>440</v>
      </c>
      <c r="T3432" s="17" t="s">
        <v>438</v>
      </c>
      <c r="U3432">
        <v>8</v>
      </c>
      <c r="V3432">
        <v>2021</v>
      </c>
      <c r="W3432" s="17" t="s">
        <v>7763</v>
      </c>
      <c r="X3432" s="17" t="s">
        <v>465</v>
      </c>
      <c r="Y3432">
        <v>1</v>
      </c>
      <c r="Z3432" s="17" t="s">
        <v>443</v>
      </c>
      <c r="AA3432" s="17" t="s">
        <v>443</v>
      </c>
      <c r="AB3432" s="17" t="s">
        <v>444</v>
      </c>
      <c r="AC3432">
        <v>0</v>
      </c>
      <c r="AD3432">
        <v>0</v>
      </c>
      <c r="AE3432">
        <v>0</v>
      </c>
      <c r="AF3432">
        <v>2022</v>
      </c>
      <c r="AG3432" s="1">
        <v>44562</v>
      </c>
      <c r="AH3432" s="1">
        <v>44773</v>
      </c>
      <c r="AI3432" s="1">
        <v>44785</v>
      </c>
      <c r="AJ3432" s="17" t="s">
        <v>34</v>
      </c>
      <c r="AK3432" s="17" t="s">
        <v>35</v>
      </c>
      <c r="AL3432" s="17" t="s">
        <v>10388</v>
      </c>
      <c r="AM3432" s="17">
        <f>MONTH(EMPENHO[[#This Row],[data_empenho]])</f>
        <v>5</v>
      </c>
    </row>
    <row r="3433" spans="1:39" x14ac:dyDescent="0.25">
      <c r="A3433">
        <v>9</v>
      </c>
      <c r="B3433">
        <v>902</v>
      </c>
      <c r="C3433">
        <v>8</v>
      </c>
      <c r="D3433">
        <v>241</v>
      </c>
      <c r="E3433">
        <v>11</v>
      </c>
      <c r="F3433">
        <v>0</v>
      </c>
      <c r="G3433">
        <v>2011</v>
      </c>
      <c r="H3433" s="17" t="s">
        <v>981</v>
      </c>
      <c r="I3433">
        <v>1</v>
      </c>
      <c r="J3433">
        <v>0</v>
      </c>
      <c r="K3433" s="17" t="s">
        <v>7764</v>
      </c>
      <c r="L3433" s="1">
        <v>44698</v>
      </c>
      <c r="M3433">
        <v>1301.48</v>
      </c>
      <c r="N3433" s="17" t="s">
        <v>437</v>
      </c>
      <c r="O3433">
        <v>678</v>
      </c>
      <c r="P3433" s="17" t="s">
        <v>438</v>
      </c>
      <c r="Q3433">
        <v>0</v>
      </c>
      <c r="R3433" s="17" t="s">
        <v>480</v>
      </c>
      <c r="S3433" s="17" t="s">
        <v>653</v>
      </c>
      <c r="T3433" s="17" t="s">
        <v>438</v>
      </c>
      <c r="U3433">
        <v>21</v>
      </c>
      <c r="V3433">
        <v>2022</v>
      </c>
      <c r="W3433" s="17" t="s">
        <v>7765</v>
      </c>
      <c r="X3433" s="17" t="s">
        <v>482</v>
      </c>
      <c r="Y3433">
        <v>7</v>
      </c>
      <c r="Z3433" s="17" t="s">
        <v>443</v>
      </c>
      <c r="AA3433" s="17" t="s">
        <v>443</v>
      </c>
      <c r="AB3433" s="17" t="s">
        <v>444</v>
      </c>
      <c r="AC3433">
        <v>0</v>
      </c>
      <c r="AD3433">
        <v>0</v>
      </c>
      <c r="AE3433">
        <v>0</v>
      </c>
      <c r="AF3433">
        <v>2022</v>
      </c>
      <c r="AG3433" s="1">
        <v>44562</v>
      </c>
      <c r="AH3433" s="1">
        <v>44773</v>
      </c>
      <c r="AI3433" s="1">
        <v>44785</v>
      </c>
      <c r="AJ3433" s="17" t="s">
        <v>34</v>
      </c>
      <c r="AK3433" s="17" t="s">
        <v>35</v>
      </c>
      <c r="AL3433" s="17" t="s">
        <v>10388</v>
      </c>
      <c r="AM3433" s="17">
        <f>MONTH(EMPENHO[[#This Row],[data_empenho]])</f>
        <v>5</v>
      </c>
    </row>
    <row r="3434" spans="1:39" x14ac:dyDescent="0.25">
      <c r="A3434">
        <v>9</v>
      </c>
      <c r="B3434">
        <v>904</v>
      </c>
      <c r="C3434">
        <v>8</v>
      </c>
      <c r="D3434">
        <v>243</v>
      </c>
      <c r="E3434">
        <v>11</v>
      </c>
      <c r="F3434">
        <v>0</v>
      </c>
      <c r="G3434">
        <v>2107</v>
      </c>
      <c r="H3434" s="17" t="s">
        <v>638</v>
      </c>
      <c r="I3434">
        <v>1</v>
      </c>
      <c r="J3434">
        <v>0</v>
      </c>
      <c r="K3434" s="17" t="s">
        <v>7766</v>
      </c>
      <c r="L3434" s="1">
        <v>44698</v>
      </c>
      <c r="M3434">
        <v>210</v>
      </c>
      <c r="N3434" s="17" t="s">
        <v>437</v>
      </c>
      <c r="O3434">
        <v>8441</v>
      </c>
      <c r="P3434" s="17" t="s">
        <v>438</v>
      </c>
      <c r="Q3434">
        <v>0</v>
      </c>
      <c r="R3434" s="17" t="s">
        <v>480</v>
      </c>
      <c r="S3434" s="17" t="s">
        <v>653</v>
      </c>
      <c r="T3434" s="17" t="s">
        <v>438</v>
      </c>
      <c r="U3434">
        <v>14</v>
      </c>
      <c r="V3434">
        <v>2022</v>
      </c>
      <c r="W3434" s="17" t="s">
        <v>7767</v>
      </c>
      <c r="X3434" s="17" t="s">
        <v>482</v>
      </c>
      <c r="Y3434">
        <v>7</v>
      </c>
      <c r="Z3434" s="17" t="s">
        <v>443</v>
      </c>
      <c r="AA3434" s="17" t="s">
        <v>443</v>
      </c>
      <c r="AB3434" s="17" t="s">
        <v>444</v>
      </c>
      <c r="AC3434">
        <v>0</v>
      </c>
      <c r="AD3434">
        <v>0</v>
      </c>
      <c r="AE3434">
        <v>0</v>
      </c>
      <c r="AF3434">
        <v>2022</v>
      </c>
      <c r="AG3434" s="1">
        <v>44562</v>
      </c>
      <c r="AH3434" s="1">
        <v>44773</v>
      </c>
      <c r="AI3434" s="1">
        <v>44785</v>
      </c>
      <c r="AJ3434" s="17" t="s">
        <v>34</v>
      </c>
      <c r="AK3434" s="17" t="s">
        <v>35</v>
      </c>
      <c r="AL3434" s="17" t="s">
        <v>10388</v>
      </c>
      <c r="AM3434" s="17">
        <f>MONTH(EMPENHO[[#This Row],[data_empenho]])</f>
        <v>5</v>
      </c>
    </row>
    <row r="3435" spans="1:39" x14ac:dyDescent="0.25">
      <c r="A3435">
        <v>2</v>
      </c>
      <c r="B3435">
        <v>203</v>
      </c>
      <c r="C3435">
        <v>4</v>
      </c>
      <c r="D3435">
        <v>122</v>
      </c>
      <c r="E3435">
        <v>1</v>
      </c>
      <c r="F3435">
        <v>0</v>
      </c>
      <c r="G3435">
        <v>2081</v>
      </c>
      <c r="H3435" s="17" t="s">
        <v>2336</v>
      </c>
      <c r="I3435">
        <v>1</v>
      </c>
      <c r="J3435">
        <v>0</v>
      </c>
      <c r="K3435" s="17" t="s">
        <v>7768</v>
      </c>
      <c r="L3435" s="1">
        <v>44698</v>
      </c>
      <c r="M3435">
        <v>625</v>
      </c>
      <c r="N3435" s="17" t="s">
        <v>437</v>
      </c>
      <c r="O3435">
        <v>8319</v>
      </c>
      <c r="P3435" s="17" t="s">
        <v>438</v>
      </c>
      <c r="Q3435">
        <v>0</v>
      </c>
      <c r="R3435" s="17" t="s">
        <v>480</v>
      </c>
      <c r="S3435" s="17" t="s">
        <v>653</v>
      </c>
      <c r="T3435" s="17" t="s">
        <v>438</v>
      </c>
      <c r="U3435">
        <v>17</v>
      </c>
      <c r="V3435">
        <v>2022</v>
      </c>
      <c r="W3435" s="17" t="s">
        <v>7769</v>
      </c>
      <c r="X3435" s="17" t="s">
        <v>482</v>
      </c>
      <c r="Y3435">
        <v>7</v>
      </c>
      <c r="Z3435" s="17" t="s">
        <v>443</v>
      </c>
      <c r="AA3435" s="17" t="s">
        <v>443</v>
      </c>
      <c r="AB3435" s="17" t="s">
        <v>444</v>
      </c>
      <c r="AC3435">
        <v>0</v>
      </c>
      <c r="AD3435">
        <v>0</v>
      </c>
      <c r="AE3435">
        <v>0</v>
      </c>
      <c r="AF3435">
        <v>2022</v>
      </c>
      <c r="AG3435" s="1">
        <v>44562</v>
      </c>
      <c r="AH3435" s="1">
        <v>44773</v>
      </c>
      <c r="AI3435" s="1">
        <v>44785</v>
      </c>
      <c r="AJ3435" s="17" t="s">
        <v>34</v>
      </c>
      <c r="AK3435" s="17" t="s">
        <v>35</v>
      </c>
      <c r="AL3435" s="17" t="s">
        <v>10388</v>
      </c>
      <c r="AM3435" s="17">
        <f>MONTH(EMPENHO[[#This Row],[data_empenho]])</f>
        <v>5</v>
      </c>
    </row>
    <row r="3436" spans="1:39" x14ac:dyDescent="0.25">
      <c r="A3436">
        <v>2</v>
      </c>
      <c r="B3436">
        <v>203</v>
      </c>
      <c r="C3436">
        <v>4</v>
      </c>
      <c r="D3436">
        <v>122</v>
      </c>
      <c r="E3436">
        <v>1</v>
      </c>
      <c r="F3436">
        <v>0</v>
      </c>
      <c r="G3436">
        <v>2081</v>
      </c>
      <c r="H3436" s="17" t="s">
        <v>2336</v>
      </c>
      <c r="I3436">
        <v>1</v>
      </c>
      <c r="J3436">
        <v>0</v>
      </c>
      <c r="K3436" s="17" t="s">
        <v>7770</v>
      </c>
      <c r="L3436" s="1">
        <v>44698</v>
      </c>
      <c r="M3436">
        <v>380</v>
      </c>
      <c r="N3436" s="17" t="s">
        <v>437</v>
      </c>
      <c r="O3436">
        <v>8518</v>
      </c>
      <c r="P3436" s="17" t="s">
        <v>438</v>
      </c>
      <c r="Q3436">
        <v>0</v>
      </c>
      <c r="R3436" s="17" t="s">
        <v>480</v>
      </c>
      <c r="S3436" s="17" t="s">
        <v>653</v>
      </c>
      <c r="T3436" s="17" t="s">
        <v>438</v>
      </c>
      <c r="U3436">
        <v>17</v>
      </c>
      <c r="V3436">
        <v>2022</v>
      </c>
      <c r="W3436" s="17" t="s">
        <v>7771</v>
      </c>
      <c r="X3436" s="17" t="s">
        <v>482</v>
      </c>
      <c r="Y3436">
        <v>7</v>
      </c>
      <c r="Z3436" s="17" t="s">
        <v>443</v>
      </c>
      <c r="AA3436" s="17" t="s">
        <v>443</v>
      </c>
      <c r="AB3436" s="17" t="s">
        <v>444</v>
      </c>
      <c r="AC3436">
        <v>0</v>
      </c>
      <c r="AD3436">
        <v>0</v>
      </c>
      <c r="AE3436">
        <v>0</v>
      </c>
      <c r="AF3436">
        <v>2022</v>
      </c>
      <c r="AG3436" s="1">
        <v>44562</v>
      </c>
      <c r="AH3436" s="1">
        <v>44773</v>
      </c>
      <c r="AI3436" s="1">
        <v>44785</v>
      </c>
      <c r="AJ3436" s="17" t="s">
        <v>34</v>
      </c>
      <c r="AK3436" s="17" t="s">
        <v>35</v>
      </c>
      <c r="AL3436" s="17" t="s">
        <v>10388</v>
      </c>
      <c r="AM3436" s="17">
        <f>MONTH(EMPENHO[[#This Row],[data_empenho]])</f>
        <v>5</v>
      </c>
    </row>
    <row r="3437" spans="1:39" x14ac:dyDescent="0.25">
      <c r="A3437">
        <v>3</v>
      </c>
      <c r="B3437">
        <v>301</v>
      </c>
      <c r="C3437">
        <v>4</v>
      </c>
      <c r="D3437">
        <v>122</v>
      </c>
      <c r="E3437">
        <v>1</v>
      </c>
      <c r="F3437">
        <v>0</v>
      </c>
      <c r="G3437">
        <v>2068</v>
      </c>
      <c r="H3437" s="17" t="s">
        <v>594</v>
      </c>
      <c r="I3437">
        <v>1</v>
      </c>
      <c r="J3437">
        <v>0</v>
      </c>
      <c r="K3437" s="17" t="s">
        <v>7772</v>
      </c>
      <c r="L3437" s="1">
        <v>44699</v>
      </c>
      <c r="M3437">
        <v>13300</v>
      </c>
      <c r="N3437" s="17" t="s">
        <v>437</v>
      </c>
      <c r="O3437">
        <v>7994</v>
      </c>
      <c r="P3437" s="17" t="s">
        <v>438</v>
      </c>
      <c r="Q3437">
        <v>0</v>
      </c>
      <c r="R3437" s="17" t="s">
        <v>480</v>
      </c>
      <c r="S3437" s="17" t="s">
        <v>653</v>
      </c>
      <c r="T3437" s="17" t="s">
        <v>438</v>
      </c>
      <c r="U3437">
        <v>37</v>
      </c>
      <c r="V3437">
        <v>2021</v>
      </c>
      <c r="W3437" s="17" t="s">
        <v>7773</v>
      </c>
      <c r="X3437" s="17" t="s">
        <v>482</v>
      </c>
      <c r="Y3437">
        <v>7</v>
      </c>
      <c r="Z3437" s="17" t="s">
        <v>443</v>
      </c>
      <c r="AA3437" s="17" t="s">
        <v>443</v>
      </c>
      <c r="AB3437" s="17" t="s">
        <v>444</v>
      </c>
      <c r="AC3437">
        <v>0</v>
      </c>
      <c r="AD3437">
        <v>0</v>
      </c>
      <c r="AE3437">
        <v>0</v>
      </c>
      <c r="AF3437">
        <v>2022</v>
      </c>
      <c r="AG3437" s="1">
        <v>44562</v>
      </c>
      <c r="AH3437" s="1">
        <v>44773</v>
      </c>
      <c r="AI3437" s="1">
        <v>44785</v>
      </c>
      <c r="AJ3437" s="17" t="s">
        <v>34</v>
      </c>
      <c r="AK3437" s="17" t="s">
        <v>35</v>
      </c>
      <c r="AL3437" s="17" t="s">
        <v>10388</v>
      </c>
      <c r="AM3437" s="17">
        <f>MONTH(EMPENHO[[#This Row],[data_empenho]])</f>
        <v>5</v>
      </c>
    </row>
    <row r="3438" spans="1:39" x14ac:dyDescent="0.25">
      <c r="A3438">
        <v>8</v>
      </c>
      <c r="B3438">
        <v>801</v>
      </c>
      <c r="C3438">
        <v>10</v>
      </c>
      <c r="D3438">
        <v>301</v>
      </c>
      <c r="E3438">
        <v>6</v>
      </c>
      <c r="F3438">
        <v>0</v>
      </c>
      <c r="G3438">
        <v>2092</v>
      </c>
      <c r="H3438" s="17" t="s">
        <v>2336</v>
      </c>
      <c r="I3438">
        <v>4011</v>
      </c>
      <c r="J3438">
        <v>0</v>
      </c>
      <c r="K3438" s="17" t="s">
        <v>7774</v>
      </c>
      <c r="L3438" s="1">
        <v>44699</v>
      </c>
      <c r="M3438">
        <v>930</v>
      </c>
      <c r="N3438" s="17" t="s">
        <v>437</v>
      </c>
      <c r="O3438">
        <v>1243</v>
      </c>
      <c r="P3438" s="17" t="s">
        <v>438</v>
      </c>
      <c r="Q3438">
        <v>0</v>
      </c>
      <c r="R3438" s="17" t="s">
        <v>480</v>
      </c>
      <c r="S3438" s="17" t="s">
        <v>653</v>
      </c>
      <c r="T3438" s="17" t="s">
        <v>438</v>
      </c>
      <c r="U3438">
        <v>17</v>
      </c>
      <c r="V3438">
        <v>2022</v>
      </c>
      <c r="W3438" s="17" t="s">
        <v>7775</v>
      </c>
      <c r="X3438" s="17" t="s">
        <v>482</v>
      </c>
      <c r="Y3438">
        <v>7</v>
      </c>
      <c r="Z3438" s="17" t="s">
        <v>443</v>
      </c>
      <c r="AA3438" s="17" t="s">
        <v>443</v>
      </c>
      <c r="AB3438" s="17" t="s">
        <v>444</v>
      </c>
      <c r="AC3438">
        <v>0</v>
      </c>
      <c r="AD3438">
        <v>0</v>
      </c>
      <c r="AE3438">
        <v>0</v>
      </c>
      <c r="AF3438">
        <v>2022</v>
      </c>
      <c r="AG3438" s="1">
        <v>44562</v>
      </c>
      <c r="AH3438" s="1">
        <v>44773</v>
      </c>
      <c r="AI3438" s="1">
        <v>44785</v>
      </c>
      <c r="AJ3438" s="17" t="s">
        <v>34</v>
      </c>
      <c r="AK3438" s="17" t="s">
        <v>35</v>
      </c>
      <c r="AL3438" s="17" t="s">
        <v>10388</v>
      </c>
      <c r="AM3438" s="17">
        <f>MONTH(EMPENHO[[#This Row],[data_empenho]])</f>
        <v>5</v>
      </c>
    </row>
    <row r="3439" spans="1:39" x14ac:dyDescent="0.25">
      <c r="A3439">
        <v>8</v>
      </c>
      <c r="B3439">
        <v>801</v>
      </c>
      <c r="C3439">
        <v>10</v>
      </c>
      <c r="D3439">
        <v>302</v>
      </c>
      <c r="E3439">
        <v>8</v>
      </c>
      <c r="F3439">
        <v>0</v>
      </c>
      <c r="G3439">
        <v>2096</v>
      </c>
      <c r="H3439" s="17" t="s">
        <v>2336</v>
      </c>
      <c r="I3439">
        <v>40</v>
      </c>
      <c r="J3439">
        <v>0</v>
      </c>
      <c r="K3439" s="17" t="s">
        <v>7776</v>
      </c>
      <c r="L3439" s="1">
        <v>44699</v>
      </c>
      <c r="M3439">
        <v>723</v>
      </c>
      <c r="N3439" s="17" t="s">
        <v>437</v>
      </c>
      <c r="O3439">
        <v>6950</v>
      </c>
      <c r="P3439" s="17" t="s">
        <v>438</v>
      </c>
      <c r="Q3439">
        <v>0</v>
      </c>
      <c r="R3439" s="17" t="s">
        <v>480</v>
      </c>
      <c r="S3439" s="17" t="s">
        <v>653</v>
      </c>
      <c r="T3439" s="17" t="s">
        <v>438</v>
      </c>
      <c r="U3439">
        <v>17</v>
      </c>
      <c r="V3439">
        <v>2022</v>
      </c>
      <c r="W3439" s="17" t="s">
        <v>7777</v>
      </c>
      <c r="X3439" s="17" t="s">
        <v>482</v>
      </c>
      <c r="Y3439">
        <v>7</v>
      </c>
      <c r="Z3439" s="17" t="s">
        <v>443</v>
      </c>
      <c r="AA3439" s="17" t="s">
        <v>443</v>
      </c>
      <c r="AB3439" s="17" t="s">
        <v>444</v>
      </c>
      <c r="AC3439">
        <v>0</v>
      </c>
      <c r="AD3439">
        <v>0</v>
      </c>
      <c r="AE3439">
        <v>0</v>
      </c>
      <c r="AF3439">
        <v>2022</v>
      </c>
      <c r="AG3439" s="1">
        <v>44562</v>
      </c>
      <c r="AH3439" s="1">
        <v>44773</v>
      </c>
      <c r="AI3439" s="1">
        <v>44785</v>
      </c>
      <c r="AJ3439" s="17" t="s">
        <v>34</v>
      </c>
      <c r="AK3439" s="17" t="s">
        <v>35</v>
      </c>
      <c r="AL3439" s="17" t="s">
        <v>10388</v>
      </c>
      <c r="AM3439" s="17">
        <f>MONTH(EMPENHO[[#This Row],[data_empenho]])</f>
        <v>5</v>
      </c>
    </row>
    <row r="3440" spans="1:39" x14ac:dyDescent="0.25">
      <c r="A3440">
        <v>5</v>
      </c>
      <c r="B3440">
        <v>502</v>
      </c>
      <c r="C3440">
        <v>12</v>
      </c>
      <c r="D3440">
        <v>782</v>
      </c>
      <c r="E3440">
        <v>2</v>
      </c>
      <c r="F3440">
        <v>0</v>
      </c>
      <c r="G3440">
        <v>2035</v>
      </c>
      <c r="H3440" s="17" t="s">
        <v>2746</v>
      </c>
      <c r="I3440">
        <v>20</v>
      </c>
      <c r="J3440">
        <v>0</v>
      </c>
      <c r="K3440" s="17" t="s">
        <v>7778</v>
      </c>
      <c r="L3440" s="1">
        <v>44699</v>
      </c>
      <c r="M3440">
        <v>7069.74</v>
      </c>
      <c r="N3440" s="17" t="s">
        <v>437</v>
      </c>
      <c r="O3440">
        <v>1669</v>
      </c>
      <c r="P3440" s="17" t="s">
        <v>438</v>
      </c>
      <c r="Q3440">
        <v>0</v>
      </c>
      <c r="R3440" s="17" t="s">
        <v>480</v>
      </c>
      <c r="S3440" s="17" t="s">
        <v>440</v>
      </c>
      <c r="T3440" s="17" t="s">
        <v>438</v>
      </c>
      <c r="U3440">
        <v>10</v>
      </c>
      <c r="V3440">
        <v>2020</v>
      </c>
      <c r="W3440" s="17" t="s">
        <v>7779</v>
      </c>
      <c r="X3440" s="17" t="s">
        <v>482</v>
      </c>
      <c r="Y3440">
        <v>7</v>
      </c>
      <c r="Z3440" s="17" t="s">
        <v>443</v>
      </c>
      <c r="AA3440" s="17" t="s">
        <v>443</v>
      </c>
      <c r="AB3440" s="17" t="s">
        <v>444</v>
      </c>
      <c r="AC3440">
        <v>0</v>
      </c>
      <c r="AD3440">
        <v>0</v>
      </c>
      <c r="AE3440">
        <v>0</v>
      </c>
      <c r="AF3440">
        <v>2022</v>
      </c>
      <c r="AG3440" s="1">
        <v>44562</v>
      </c>
      <c r="AH3440" s="1">
        <v>44773</v>
      </c>
      <c r="AI3440" s="1">
        <v>44785</v>
      </c>
      <c r="AJ3440" s="17" t="s">
        <v>34</v>
      </c>
      <c r="AK3440" s="17" t="s">
        <v>35</v>
      </c>
      <c r="AL3440" s="17" t="s">
        <v>10388</v>
      </c>
      <c r="AM3440" s="17">
        <f>MONTH(EMPENHO[[#This Row],[data_empenho]])</f>
        <v>5</v>
      </c>
    </row>
    <row r="3441" spans="1:39" x14ac:dyDescent="0.25">
      <c r="A3441">
        <v>8</v>
      </c>
      <c r="B3441">
        <v>801</v>
      </c>
      <c r="C3441">
        <v>10</v>
      </c>
      <c r="D3441">
        <v>303</v>
      </c>
      <c r="E3441">
        <v>8</v>
      </c>
      <c r="F3441">
        <v>0</v>
      </c>
      <c r="G3441">
        <v>2101</v>
      </c>
      <c r="H3441" s="17" t="s">
        <v>1060</v>
      </c>
      <c r="I3441">
        <v>40</v>
      </c>
      <c r="J3441">
        <v>0</v>
      </c>
      <c r="K3441" s="17" t="s">
        <v>7780</v>
      </c>
      <c r="L3441" s="1">
        <v>44699</v>
      </c>
      <c r="M3441">
        <v>240</v>
      </c>
      <c r="N3441" s="17" t="s">
        <v>437</v>
      </c>
      <c r="O3441">
        <v>7877</v>
      </c>
      <c r="P3441" s="17" t="s">
        <v>438</v>
      </c>
      <c r="Q3441">
        <v>0</v>
      </c>
      <c r="R3441" s="17" t="s">
        <v>439</v>
      </c>
      <c r="S3441" s="17" t="s">
        <v>440</v>
      </c>
      <c r="T3441" s="17" t="s">
        <v>438</v>
      </c>
      <c r="U3441">
        <v>0</v>
      </c>
      <c r="V3441">
        <v>0</v>
      </c>
      <c r="W3441" s="17" t="s">
        <v>7781</v>
      </c>
      <c r="X3441" s="17" t="s">
        <v>442</v>
      </c>
      <c r="Y3441">
        <v>0</v>
      </c>
      <c r="Z3441" s="17" t="s">
        <v>443</v>
      </c>
      <c r="AA3441" s="17" t="s">
        <v>443</v>
      </c>
      <c r="AB3441" s="17" t="s">
        <v>444</v>
      </c>
      <c r="AC3441">
        <v>0</v>
      </c>
      <c r="AD3441">
        <v>0</v>
      </c>
      <c r="AE3441">
        <v>0</v>
      </c>
      <c r="AF3441">
        <v>2022</v>
      </c>
      <c r="AG3441" s="1">
        <v>44562</v>
      </c>
      <c r="AH3441" s="1">
        <v>44773</v>
      </c>
      <c r="AI3441" s="1">
        <v>44785</v>
      </c>
      <c r="AJ3441" s="17" t="s">
        <v>34</v>
      </c>
      <c r="AK3441" s="17" t="s">
        <v>35</v>
      </c>
      <c r="AL3441" s="17" t="s">
        <v>10388</v>
      </c>
      <c r="AM3441" s="17">
        <f>MONTH(EMPENHO[[#This Row],[data_empenho]])</f>
        <v>5</v>
      </c>
    </row>
    <row r="3442" spans="1:39" x14ac:dyDescent="0.25">
      <c r="A3442">
        <v>8</v>
      </c>
      <c r="B3442">
        <v>801</v>
      </c>
      <c r="C3442">
        <v>10</v>
      </c>
      <c r="D3442">
        <v>303</v>
      </c>
      <c r="E3442">
        <v>8</v>
      </c>
      <c r="F3442">
        <v>0</v>
      </c>
      <c r="G3442">
        <v>2101</v>
      </c>
      <c r="H3442" s="17" t="s">
        <v>1060</v>
      </c>
      <c r="I3442">
        <v>40</v>
      </c>
      <c r="J3442">
        <v>0</v>
      </c>
      <c r="K3442" s="17" t="s">
        <v>7782</v>
      </c>
      <c r="L3442" s="1">
        <v>44699</v>
      </c>
      <c r="M3442">
        <v>250</v>
      </c>
      <c r="N3442" s="17" t="s">
        <v>437</v>
      </c>
      <c r="O3442">
        <v>8346</v>
      </c>
      <c r="P3442" s="17" t="s">
        <v>438</v>
      </c>
      <c r="Q3442">
        <v>0</v>
      </c>
      <c r="R3442" s="17" t="s">
        <v>439</v>
      </c>
      <c r="S3442" s="17" t="s">
        <v>440</v>
      </c>
      <c r="T3442" s="17" t="s">
        <v>438</v>
      </c>
      <c r="U3442">
        <v>0</v>
      </c>
      <c r="V3442">
        <v>0</v>
      </c>
      <c r="W3442" s="17" t="s">
        <v>7783</v>
      </c>
      <c r="X3442" s="17" t="s">
        <v>442</v>
      </c>
      <c r="Y3442">
        <v>0</v>
      </c>
      <c r="Z3442" s="17" t="s">
        <v>443</v>
      </c>
      <c r="AA3442" s="17" t="s">
        <v>443</v>
      </c>
      <c r="AB3442" s="17" t="s">
        <v>444</v>
      </c>
      <c r="AC3442">
        <v>0</v>
      </c>
      <c r="AD3442">
        <v>0</v>
      </c>
      <c r="AE3442">
        <v>0</v>
      </c>
      <c r="AF3442">
        <v>2022</v>
      </c>
      <c r="AG3442" s="1">
        <v>44562</v>
      </c>
      <c r="AH3442" s="1">
        <v>44773</v>
      </c>
      <c r="AI3442" s="1">
        <v>44785</v>
      </c>
      <c r="AJ3442" s="17" t="s">
        <v>34</v>
      </c>
      <c r="AK3442" s="17" t="s">
        <v>35</v>
      </c>
      <c r="AL3442" s="17" t="s">
        <v>10388</v>
      </c>
      <c r="AM3442" s="17">
        <f>MONTH(EMPENHO[[#This Row],[data_empenho]])</f>
        <v>5</v>
      </c>
    </row>
    <row r="3443" spans="1:39" x14ac:dyDescent="0.25">
      <c r="A3443">
        <v>7</v>
      </c>
      <c r="B3443">
        <v>701</v>
      </c>
      <c r="C3443">
        <v>4</v>
      </c>
      <c r="D3443">
        <v>122</v>
      </c>
      <c r="E3443">
        <v>1</v>
      </c>
      <c r="F3443">
        <v>0</v>
      </c>
      <c r="G3443">
        <v>2001</v>
      </c>
      <c r="H3443" s="17" t="s">
        <v>981</v>
      </c>
      <c r="I3443">
        <v>1</v>
      </c>
      <c r="J3443">
        <v>0</v>
      </c>
      <c r="K3443" s="17" t="s">
        <v>7784</v>
      </c>
      <c r="L3443" s="1">
        <v>44699</v>
      </c>
      <c r="M3443">
        <v>79.8</v>
      </c>
      <c r="N3443" s="17" t="s">
        <v>437</v>
      </c>
      <c r="O3443">
        <v>678</v>
      </c>
      <c r="P3443" s="17" t="s">
        <v>438</v>
      </c>
      <c r="Q3443">
        <v>0</v>
      </c>
      <c r="R3443" s="17" t="s">
        <v>480</v>
      </c>
      <c r="S3443" s="17" t="s">
        <v>653</v>
      </c>
      <c r="T3443" s="17" t="s">
        <v>438</v>
      </c>
      <c r="U3443">
        <v>21</v>
      </c>
      <c r="V3443">
        <v>2022</v>
      </c>
      <c r="W3443" s="17" t="s">
        <v>7785</v>
      </c>
      <c r="X3443" s="17" t="s">
        <v>482</v>
      </c>
      <c r="Y3443">
        <v>7</v>
      </c>
      <c r="Z3443" s="17" t="s">
        <v>443</v>
      </c>
      <c r="AA3443" s="17" t="s">
        <v>443</v>
      </c>
      <c r="AB3443" s="17" t="s">
        <v>444</v>
      </c>
      <c r="AC3443">
        <v>0</v>
      </c>
      <c r="AD3443">
        <v>0</v>
      </c>
      <c r="AE3443">
        <v>0</v>
      </c>
      <c r="AF3443">
        <v>2022</v>
      </c>
      <c r="AG3443" s="1">
        <v>44562</v>
      </c>
      <c r="AH3443" s="1">
        <v>44773</v>
      </c>
      <c r="AI3443" s="1">
        <v>44785</v>
      </c>
      <c r="AJ3443" s="17" t="s">
        <v>34</v>
      </c>
      <c r="AK3443" s="17" t="s">
        <v>35</v>
      </c>
      <c r="AL3443" s="17" t="s">
        <v>10388</v>
      </c>
      <c r="AM3443" s="17">
        <f>MONTH(EMPENHO[[#This Row],[data_empenho]])</f>
        <v>5</v>
      </c>
    </row>
    <row r="3444" spans="1:39" x14ac:dyDescent="0.25">
      <c r="A3444">
        <v>5</v>
      </c>
      <c r="B3444">
        <v>503</v>
      </c>
      <c r="C3444">
        <v>13</v>
      </c>
      <c r="D3444">
        <v>392</v>
      </c>
      <c r="E3444">
        <v>3</v>
      </c>
      <c r="F3444">
        <v>0</v>
      </c>
      <c r="G3444">
        <v>1</v>
      </c>
      <c r="H3444" s="17" t="s">
        <v>933</v>
      </c>
      <c r="I3444">
        <v>1</v>
      </c>
      <c r="J3444">
        <v>0</v>
      </c>
      <c r="K3444" s="17" t="s">
        <v>7786</v>
      </c>
      <c r="L3444" s="1">
        <v>44699</v>
      </c>
      <c r="M3444">
        <v>7000</v>
      </c>
      <c r="N3444" s="17" t="s">
        <v>437</v>
      </c>
      <c r="O3444">
        <v>3925</v>
      </c>
      <c r="P3444" s="17" t="s">
        <v>438</v>
      </c>
      <c r="Q3444">
        <v>0</v>
      </c>
      <c r="R3444" s="17" t="s">
        <v>439</v>
      </c>
      <c r="S3444" s="17" t="s">
        <v>440</v>
      </c>
      <c r="T3444" s="17" t="s">
        <v>438</v>
      </c>
      <c r="U3444">
        <v>0</v>
      </c>
      <c r="V3444">
        <v>0</v>
      </c>
      <c r="W3444" s="17" t="s">
        <v>7787</v>
      </c>
      <c r="X3444" s="17" t="s">
        <v>442</v>
      </c>
      <c r="Y3444">
        <v>3</v>
      </c>
      <c r="Z3444" s="17" t="s">
        <v>443</v>
      </c>
      <c r="AA3444" s="17" t="s">
        <v>443</v>
      </c>
      <c r="AB3444" s="17" t="s">
        <v>444</v>
      </c>
      <c r="AC3444">
        <v>0</v>
      </c>
      <c r="AD3444">
        <v>0</v>
      </c>
      <c r="AE3444">
        <v>0</v>
      </c>
      <c r="AF3444">
        <v>2022</v>
      </c>
      <c r="AG3444" s="1">
        <v>44562</v>
      </c>
      <c r="AH3444" s="1">
        <v>44773</v>
      </c>
      <c r="AI3444" s="1">
        <v>44785</v>
      </c>
      <c r="AJ3444" s="17" t="s">
        <v>34</v>
      </c>
      <c r="AK3444" s="17" t="s">
        <v>35</v>
      </c>
      <c r="AL3444" s="17" t="s">
        <v>10388</v>
      </c>
      <c r="AM3444" s="17">
        <f>MONTH(EMPENHO[[#This Row],[data_empenho]])</f>
        <v>5</v>
      </c>
    </row>
    <row r="3445" spans="1:39" x14ac:dyDescent="0.25">
      <c r="A3445">
        <v>5</v>
      </c>
      <c r="B3445">
        <v>502</v>
      </c>
      <c r="C3445">
        <v>12</v>
      </c>
      <c r="D3445">
        <v>361</v>
      </c>
      <c r="E3445">
        <v>2</v>
      </c>
      <c r="F3445">
        <v>0</v>
      </c>
      <c r="G3445">
        <v>2031</v>
      </c>
      <c r="H3445" s="17" t="s">
        <v>641</v>
      </c>
      <c r="I3445">
        <v>20</v>
      </c>
      <c r="J3445">
        <v>0</v>
      </c>
      <c r="K3445" s="17" t="s">
        <v>7788</v>
      </c>
      <c r="L3445" s="1">
        <v>44699</v>
      </c>
      <c r="M3445">
        <v>4000</v>
      </c>
      <c r="N3445" s="17" t="s">
        <v>437</v>
      </c>
      <c r="O3445">
        <v>58</v>
      </c>
      <c r="P3445" s="17" t="s">
        <v>438</v>
      </c>
      <c r="Q3445">
        <v>0</v>
      </c>
      <c r="R3445" s="17" t="s">
        <v>439</v>
      </c>
      <c r="S3445" s="17" t="s">
        <v>440</v>
      </c>
      <c r="T3445" s="17" t="s">
        <v>438</v>
      </c>
      <c r="U3445">
        <v>0</v>
      </c>
      <c r="V3445">
        <v>0</v>
      </c>
      <c r="W3445" s="17" t="s">
        <v>7789</v>
      </c>
      <c r="X3445" s="17" t="s">
        <v>442</v>
      </c>
      <c r="Y3445">
        <v>6</v>
      </c>
      <c r="Z3445" s="17" t="s">
        <v>443</v>
      </c>
      <c r="AA3445" s="17" t="s">
        <v>443</v>
      </c>
      <c r="AB3445" s="17" t="s">
        <v>444</v>
      </c>
      <c r="AC3445">
        <v>0</v>
      </c>
      <c r="AD3445">
        <v>0</v>
      </c>
      <c r="AE3445">
        <v>0</v>
      </c>
      <c r="AF3445">
        <v>2022</v>
      </c>
      <c r="AG3445" s="1">
        <v>44562</v>
      </c>
      <c r="AH3445" s="1">
        <v>44773</v>
      </c>
      <c r="AI3445" s="1">
        <v>44785</v>
      </c>
      <c r="AJ3445" s="17" t="s">
        <v>34</v>
      </c>
      <c r="AK3445" s="17" t="s">
        <v>35</v>
      </c>
      <c r="AL3445" s="17" t="s">
        <v>10388</v>
      </c>
      <c r="AM3445" s="17">
        <f>MONTH(EMPENHO[[#This Row],[data_empenho]])</f>
        <v>5</v>
      </c>
    </row>
    <row r="3446" spans="1:39" x14ac:dyDescent="0.25">
      <c r="A3446">
        <v>10</v>
      </c>
      <c r="B3446">
        <v>1002</v>
      </c>
      <c r="C3446">
        <v>20</v>
      </c>
      <c r="D3446">
        <v>608</v>
      </c>
      <c r="E3446">
        <v>4</v>
      </c>
      <c r="F3446">
        <v>0</v>
      </c>
      <c r="G3446">
        <v>2056</v>
      </c>
      <c r="H3446" s="17" t="s">
        <v>698</v>
      </c>
      <c r="I3446">
        <v>1</v>
      </c>
      <c r="J3446">
        <v>0</v>
      </c>
      <c r="K3446" s="17" t="s">
        <v>7790</v>
      </c>
      <c r="L3446" s="1">
        <v>44699</v>
      </c>
      <c r="M3446">
        <v>427</v>
      </c>
      <c r="N3446" s="17" t="s">
        <v>437</v>
      </c>
      <c r="O3446">
        <v>5923</v>
      </c>
      <c r="P3446" s="17" t="s">
        <v>438</v>
      </c>
      <c r="Q3446">
        <v>0</v>
      </c>
      <c r="R3446" s="17" t="s">
        <v>439</v>
      </c>
      <c r="S3446" s="17" t="s">
        <v>440</v>
      </c>
      <c r="T3446" s="17" t="s">
        <v>438</v>
      </c>
      <c r="U3446">
        <v>106</v>
      </c>
      <c r="V3446">
        <v>2022</v>
      </c>
      <c r="W3446" s="17" t="s">
        <v>7791</v>
      </c>
      <c r="X3446" s="17" t="s">
        <v>465</v>
      </c>
      <c r="Y3446">
        <v>1</v>
      </c>
      <c r="Z3446" s="17" t="s">
        <v>443</v>
      </c>
      <c r="AA3446" s="17" t="s">
        <v>443</v>
      </c>
      <c r="AB3446" s="17" t="s">
        <v>444</v>
      </c>
      <c r="AC3446">
        <v>0</v>
      </c>
      <c r="AD3446">
        <v>0</v>
      </c>
      <c r="AE3446">
        <v>0</v>
      </c>
      <c r="AF3446">
        <v>2022</v>
      </c>
      <c r="AG3446" s="1">
        <v>44562</v>
      </c>
      <c r="AH3446" s="1">
        <v>44773</v>
      </c>
      <c r="AI3446" s="1">
        <v>44785</v>
      </c>
      <c r="AJ3446" s="17" t="s">
        <v>34</v>
      </c>
      <c r="AK3446" s="17" t="s">
        <v>35</v>
      </c>
      <c r="AL3446" s="17" t="s">
        <v>10388</v>
      </c>
      <c r="AM3446" s="17">
        <f>MONTH(EMPENHO[[#This Row],[data_empenho]])</f>
        <v>5</v>
      </c>
    </row>
    <row r="3447" spans="1:39" x14ac:dyDescent="0.25">
      <c r="A3447">
        <v>6</v>
      </c>
      <c r="B3447">
        <v>604</v>
      </c>
      <c r="C3447">
        <v>26</v>
      </c>
      <c r="D3447">
        <v>782</v>
      </c>
      <c r="E3447">
        <v>17</v>
      </c>
      <c r="F3447">
        <v>0</v>
      </c>
      <c r="G3447">
        <v>2074</v>
      </c>
      <c r="H3447" s="17" t="s">
        <v>860</v>
      </c>
      <c r="I3447">
        <v>1</v>
      </c>
      <c r="J3447">
        <v>0</v>
      </c>
      <c r="K3447" s="17" t="s">
        <v>7792</v>
      </c>
      <c r="L3447" s="1">
        <v>44699</v>
      </c>
      <c r="M3447">
        <v>480</v>
      </c>
      <c r="N3447" s="17" t="s">
        <v>437</v>
      </c>
      <c r="O3447">
        <v>4846</v>
      </c>
      <c r="P3447" s="17" t="s">
        <v>438</v>
      </c>
      <c r="Q3447">
        <v>0</v>
      </c>
      <c r="R3447" s="17" t="s">
        <v>439</v>
      </c>
      <c r="S3447" s="17" t="s">
        <v>440</v>
      </c>
      <c r="T3447" s="17" t="s">
        <v>438</v>
      </c>
      <c r="U3447">
        <v>104</v>
      </c>
      <c r="V3447">
        <v>2022</v>
      </c>
      <c r="W3447" s="17" t="s">
        <v>7793</v>
      </c>
      <c r="X3447" s="17" t="s">
        <v>465</v>
      </c>
      <c r="Y3447">
        <v>1</v>
      </c>
      <c r="Z3447" s="17" t="s">
        <v>443</v>
      </c>
      <c r="AA3447" s="17" t="s">
        <v>443</v>
      </c>
      <c r="AB3447" s="17" t="s">
        <v>444</v>
      </c>
      <c r="AC3447">
        <v>0</v>
      </c>
      <c r="AD3447">
        <v>0</v>
      </c>
      <c r="AE3447">
        <v>0</v>
      </c>
      <c r="AF3447">
        <v>2022</v>
      </c>
      <c r="AG3447" s="1">
        <v>44562</v>
      </c>
      <c r="AH3447" s="1">
        <v>44773</v>
      </c>
      <c r="AI3447" s="1">
        <v>44785</v>
      </c>
      <c r="AJ3447" s="17" t="s">
        <v>34</v>
      </c>
      <c r="AK3447" s="17" t="s">
        <v>35</v>
      </c>
      <c r="AL3447" s="17" t="s">
        <v>10388</v>
      </c>
      <c r="AM3447" s="17">
        <f>MONTH(EMPENHO[[#This Row],[data_empenho]])</f>
        <v>5</v>
      </c>
    </row>
    <row r="3448" spans="1:39" x14ac:dyDescent="0.25">
      <c r="A3448">
        <v>8</v>
      </c>
      <c r="B3448">
        <v>801</v>
      </c>
      <c r="C3448">
        <v>10</v>
      </c>
      <c r="D3448">
        <v>301</v>
      </c>
      <c r="E3448">
        <v>6</v>
      </c>
      <c r="F3448">
        <v>0</v>
      </c>
      <c r="G3448">
        <v>2092</v>
      </c>
      <c r="H3448" s="17" t="s">
        <v>638</v>
      </c>
      <c r="I3448">
        <v>4011</v>
      </c>
      <c r="J3448">
        <v>0</v>
      </c>
      <c r="K3448" s="17" t="s">
        <v>7794</v>
      </c>
      <c r="L3448" s="1">
        <v>44699</v>
      </c>
      <c r="M3448">
        <v>2720</v>
      </c>
      <c r="N3448" s="17" t="s">
        <v>437</v>
      </c>
      <c r="O3448">
        <v>7764</v>
      </c>
      <c r="P3448" s="17" t="s">
        <v>438</v>
      </c>
      <c r="Q3448">
        <v>0</v>
      </c>
      <c r="R3448" s="17" t="s">
        <v>439</v>
      </c>
      <c r="S3448" s="17" t="s">
        <v>440</v>
      </c>
      <c r="T3448" s="17" t="s">
        <v>438</v>
      </c>
      <c r="U3448">
        <v>103</v>
      </c>
      <c r="V3448">
        <v>2022</v>
      </c>
      <c r="W3448" s="17" t="s">
        <v>7795</v>
      </c>
      <c r="X3448" s="17" t="s">
        <v>465</v>
      </c>
      <c r="Y3448">
        <v>1</v>
      </c>
      <c r="Z3448" s="17" t="s">
        <v>443</v>
      </c>
      <c r="AA3448" s="17" t="s">
        <v>443</v>
      </c>
      <c r="AB3448" s="17" t="s">
        <v>444</v>
      </c>
      <c r="AC3448">
        <v>0</v>
      </c>
      <c r="AD3448">
        <v>0</v>
      </c>
      <c r="AE3448">
        <v>0</v>
      </c>
      <c r="AF3448">
        <v>2022</v>
      </c>
      <c r="AG3448" s="1">
        <v>44562</v>
      </c>
      <c r="AH3448" s="1">
        <v>44773</v>
      </c>
      <c r="AI3448" s="1">
        <v>44785</v>
      </c>
      <c r="AJ3448" s="17" t="s">
        <v>34</v>
      </c>
      <c r="AK3448" s="17" t="s">
        <v>35</v>
      </c>
      <c r="AL3448" s="17" t="s">
        <v>10388</v>
      </c>
      <c r="AM3448" s="17">
        <f>MONTH(EMPENHO[[#This Row],[data_empenho]])</f>
        <v>5</v>
      </c>
    </row>
    <row r="3449" spans="1:39" x14ac:dyDescent="0.25">
      <c r="A3449">
        <v>6</v>
      </c>
      <c r="B3449">
        <v>604</v>
      </c>
      <c r="C3449">
        <v>26</v>
      </c>
      <c r="D3449">
        <v>782</v>
      </c>
      <c r="E3449">
        <v>17</v>
      </c>
      <c r="F3449">
        <v>0</v>
      </c>
      <c r="G3449">
        <v>2074</v>
      </c>
      <c r="H3449" s="17" t="s">
        <v>828</v>
      </c>
      <c r="I3449">
        <v>1</v>
      </c>
      <c r="J3449">
        <v>0</v>
      </c>
      <c r="K3449" s="17" t="s">
        <v>7796</v>
      </c>
      <c r="L3449" s="1">
        <v>44699</v>
      </c>
      <c r="M3449">
        <v>4802</v>
      </c>
      <c r="N3449" s="17" t="s">
        <v>437</v>
      </c>
      <c r="O3449">
        <v>4846</v>
      </c>
      <c r="P3449" s="17" t="s">
        <v>438</v>
      </c>
      <c r="Q3449">
        <v>0</v>
      </c>
      <c r="R3449" s="17" t="s">
        <v>439</v>
      </c>
      <c r="S3449" s="17" t="s">
        <v>440</v>
      </c>
      <c r="T3449" s="17" t="s">
        <v>438</v>
      </c>
      <c r="U3449">
        <v>104</v>
      </c>
      <c r="V3449">
        <v>2022</v>
      </c>
      <c r="W3449" s="17" t="s">
        <v>7797</v>
      </c>
      <c r="X3449" s="17" t="s">
        <v>465</v>
      </c>
      <c r="Y3449">
        <v>1</v>
      </c>
      <c r="Z3449" s="17" t="s">
        <v>443</v>
      </c>
      <c r="AA3449" s="17" t="s">
        <v>443</v>
      </c>
      <c r="AB3449" s="17" t="s">
        <v>444</v>
      </c>
      <c r="AC3449">
        <v>0</v>
      </c>
      <c r="AD3449">
        <v>0</v>
      </c>
      <c r="AE3449">
        <v>0</v>
      </c>
      <c r="AF3449">
        <v>2022</v>
      </c>
      <c r="AG3449" s="1">
        <v>44562</v>
      </c>
      <c r="AH3449" s="1">
        <v>44773</v>
      </c>
      <c r="AI3449" s="1">
        <v>44785</v>
      </c>
      <c r="AJ3449" s="17" t="s">
        <v>34</v>
      </c>
      <c r="AK3449" s="17" t="s">
        <v>35</v>
      </c>
      <c r="AL3449" s="17" t="s">
        <v>10388</v>
      </c>
      <c r="AM3449" s="17">
        <f>MONTH(EMPENHO[[#This Row],[data_empenho]])</f>
        <v>5</v>
      </c>
    </row>
    <row r="3450" spans="1:39" x14ac:dyDescent="0.25">
      <c r="A3450">
        <v>6</v>
      </c>
      <c r="B3450">
        <v>604</v>
      </c>
      <c r="C3450">
        <v>26</v>
      </c>
      <c r="D3450">
        <v>782</v>
      </c>
      <c r="E3450">
        <v>17</v>
      </c>
      <c r="F3450">
        <v>0</v>
      </c>
      <c r="G3450">
        <v>2074</v>
      </c>
      <c r="H3450" s="17" t="s">
        <v>860</v>
      </c>
      <c r="I3450">
        <v>1</v>
      </c>
      <c r="J3450">
        <v>0</v>
      </c>
      <c r="K3450" s="17" t="s">
        <v>7798</v>
      </c>
      <c r="L3450" s="1">
        <v>44699</v>
      </c>
      <c r="M3450">
        <v>410</v>
      </c>
      <c r="N3450" s="17" t="s">
        <v>437</v>
      </c>
      <c r="O3450">
        <v>4846</v>
      </c>
      <c r="P3450" s="17" t="s">
        <v>438</v>
      </c>
      <c r="Q3450">
        <v>0</v>
      </c>
      <c r="R3450" s="17" t="s">
        <v>439</v>
      </c>
      <c r="S3450" s="17" t="s">
        <v>440</v>
      </c>
      <c r="T3450" s="17" t="s">
        <v>438</v>
      </c>
      <c r="U3450">
        <v>104</v>
      </c>
      <c r="V3450">
        <v>2022</v>
      </c>
      <c r="W3450" s="17" t="s">
        <v>7799</v>
      </c>
      <c r="X3450" s="17" t="s">
        <v>465</v>
      </c>
      <c r="Y3450">
        <v>1</v>
      </c>
      <c r="Z3450" s="17" t="s">
        <v>443</v>
      </c>
      <c r="AA3450" s="17" t="s">
        <v>443</v>
      </c>
      <c r="AB3450" s="17" t="s">
        <v>444</v>
      </c>
      <c r="AC3450">
        <v>0</v>
      </c>
      <c r="AD3450">
        <v>0</v>
      </c>
      <c r="AE3450">
        <v>0</v>
      </c>
      <c r="AF3450">
        <v>2022</v>
      </c>
      <c r="AG3450" s="1">
        <v>44562</v>
      </c>
      <c r="AH3450" s="1">
        <v>44773</v>
      </c>
      <c r="AI3450" s="1">
        <v>44785</v>
      </c>
      <c r="AJ3450" s="17" t="s">
        <v>34</v>
      </c>
      <c r="AK3450" s="17" t="s">
        <v>35</v>
      </c>
      <c r="AL3450" s="17" t="s">
        <v>10388</v>
      </c>
      <c r="AM3450" s="17">
        <f>MONTH(EMPENHO[[#This Row],[data_empenho]])</f>
        <v>5</v>
      </c>
    </row>
    <row r="3451" spans="1:39" x14ac:dyDescent="0.25">
      <c r="A3451">
        <v>5</v>
      </c>
      <c r="B3451">
        <v>501</v>
      </c>
      <c r="C3451">
        <v>4</v>
      </c>
      <c r="D3451">
        <v>122</v>
      </c>
      <c r="E3451">
        <v>1</v>
      </c>
      <c r="F3451">
        <v>0</v>
      </c>
      <c r="G3451">
        <v>1005</v>
      </c>
      <c r="H3451" s="17" t="s">
        <v>615</v>
      </c>
      <c r="I3451">
        <v>1</v>
      </c>
      <c r="J3451">
        <v>0</v>
      </c>
      <c r="K3451" s="17" t="s">
        <v>7800</v>
      </c>
      <c r="L3451" s="1">
        <v>44699</v>
      </c>
      <c r="M3451">
        <v>3200</v>
      </c>
      <c r="N3451" s="17" t="s">
        <v>437</v>
      </c>
      <c r="O3451">
        <v>7720</v>
      </c>
      <c r="P3451" s="17" t="s">
        <v>438</v>
      </c>
      <c r="Q3451">
        <v>0</v>
      </c>
      <c r="R3451" s="17" t="s">
        <v>439</v>
      </c>
      <c r="S3451" s="17" t="s">
        <v>440</v>
      </c>
      <c r="T3451" s="17" t="s">
        <v>438</v>
      </c>
      <c r="U3451">
        <v>105</v>
      </c>
      <c r="V3451">
        <v>2022</v>
      </c>
      <c r="W3451" s="17" t="s">
        <v>7801</v>
      </c>
      <c r="X3451" s="17" t="s">
        <v>465</v>
      </c>
      <c r="Y3451">
        <v>1</v>
      </c>
      <c r="Z3451" s="17" t="s">
        <v>443</v>
      </c>
      <c r="AA3451" s="17" t="s">
        <v>443</v>
      </c>
      <c r="AB3451" s="17" t="s">
        <v>444</v>
      </c>
      <c r="AC3451">
        <v>0</v>
      </c>
      <c r="AD3451">
        <v>0</v>
      </c>
      <c r="AE3451">
        <v>0</v>
      </c>
      <c r="AF3451">
        <v>2022</v>
      </c>
      <c r="AG3451" s="1">
        <v>44562</v>
      </c>
      <c r="AH3451" s="1">
        <v>44773</v>
      </c>
      <c r="AI3451" s="1">
        <v>44785</v>
      </c>
      <c r="AJ3451" s="17" t="s">
        <v>34</v>
      </c>
      <c r="AK3451" s="17" t="s">
        <v>35</v>
      </c>
      <c r="AL3451" s="17" t="s">
        <v>10388</v>
      </c>
      <c r="AM3451" s="17">
        <f>MONTH(EMPENHO[[#This Row],[data_empenho]])</f>
        <v>5</v>
      </c>
    </row>
    <row r="3452" spans="1:39" x14ac:dyDescent="0.25">
      <c r="A3452">
        <v>5</v>
      </c>
      <c r="B3452">
        <v>502</v>
      </c>
      <c r="C3452">
        <v>12</v>
      </c>
      <c r="D3452">
        <v>782</v>
      </c>
      <c r="E3452">
        <v>2</v>
      </c>
      <c r="F3452">
        <v>0</v>
      </c>
      <c r="G3452">
        <v>2035</v>
      </c>
      <c r="H3452" s="17" t="s">
        <v>860</v>
      </c>
      <c r="I3452">
        <v>20</v>
      </c>
      <c r="J3452">
        <v>0</v>
      </c>
      <c r="K3452" s="17" t="s">
        <v>7802</v>
      </c>
      <c r="L3452" s="1">
        <v>44699</v>
      </c>
      <c r="M3452">
        <v>3570</v>
      </c>
      <c r="N3452" s="17" t="s">
        <v>437</v>
      </c>
      <c r="O3452">
        <v>5651</v>
      </c>
      <c r="P3452" s="17" t="s">
        <v>438</v>
      </c>
      <c r="Q3452">
        <v>0</v>
      </c>
      <c r="R3452" s="17" t="s">
        <v>480</v>
      </c>
      <c r="S3452" s="17" t="s">
        <v>653</v>
      </c>
      <c r="T3452" s="17" t="s">
        <v>438</v>
      </c>
      <c r="U3452">
        <v>9</v>
      </c>
      <c r="V3452">
        <v>2022</v>
      </c>
      <c r="W3452" s="17" t="s">
        <v>7803</v>
      </c>
      <c r="X3452" s="17" t="s">
        <v>482</v>
      </c>
      <c r="Y3452">
        <v>7</v>
      </c>
      <c r="Z3452" s="17" t="s">
        <v>443</v>
      </c>
      <c r="AA3452" s="17" t="s">
        <v>443</v>
      </c>
      <c r="AB3452" s="17" t="s">
        <v>444</v>
      </c>
      <c r="AC3452">
        <v>0</v>
      </c>
      <c r="AD3452">
        <v>0</v>
      </c>
      <c r="AE3452">
        <v>0</v>
      </c>
      <c r="AF3452">
        <v>2022</v>
      </c>
      <c r="AG3452" s="1">
        <v>44562</v>
      </c>
      <c r="AH3452" s="1">
        <v>44773</v>
      </c>
      <c r="AI3452" s="1">
        <v>44785</v>
      </c>
      <c r="AJ3452" s="17" t="s">
        <v>34</v>
      </c>
      <c r="AK3452" s="17" t="s">
        <v>35</v>
      </c>
      <c r="AL3452" s="17" t="s">
        <v>10388</v>
      </c>
      <c r="AM3452" s="17">
        <f>MONTH(EMPENHO[[#This Row],[data_empenho]])</f>
        <v>5</v>
      </c>
    </row>
    <row r="3453" spans="1:39" x14ac:dyDescent="0.25">
      <c r="A3453">
        <v>5</v>
      </c>
      <c r="B3453">
        <v>502</v>
      </c>
      <c r="C3453">
        <v>12</v>
      </c>
      <c r="D3453">
        <v>782</v>
      </c>
      <c r="E3453">
        <v>2</v>
      </c>
      <c r="F3453">
        <v>0</v>
      </c>
      <c r="G3453">
        <v>2035</v>
      </c>
      <c r="H3453" s="17" t="s">
        <v>828</v>
      </c>
      <c r="I3453">
        <v>1017</v>
      </c>
      <c r="J3453">
        <v>0</v>
      </c>
      <c r="K3453" s="17" t="s">
        <v>7804</v>
      </c>
      <c r="L3453" s="1">
        <v>44699</v>
      </c>
      <c r="M3453">
        <v>7031</v>
      </c>
      <c r="N3453" s="17" t="s">
        <v>437</v>
      </c>
      <c r="O3453">
        <v>3923</v>
      </c>
      <c r="P3453" s="17" t="s">
        <v>438</v>
      </c>
      <c r="Q3453">
        <v>0</v>
      </c>
      <c r="R3453" s="17" t="s">
        <v>480</v>
      </c>
      <c r="S3453" s="17" t="s">
        <v>653</v>
      </c>
      <c r="T3453" s="17" t="s">
        <v>438</v>
      </c>
      <c r="U3453">
        <v>16</v>
      </c>
      <c r="V3453">
        <v>2022</v>
      </c>
      <c r="W3453" s="17" t="s">
        <v>7805</v>
      </c>
      <c r="X3453" s="17" t="s">
        <v>482</v>
      </c>
      <c r="Y3453">
        <v>7</v>
      </c>
      <c r="Z3453" s="17" t="s">
        <v>443</v>
      </c>
      <c r="AA3453" s="17" t="s">
        <v>443</v>
      </c>
      <c r="AB3453" s="17" t="s">
        <v>444</v>
      </c>
      <c r="AC3453">
        <v>0</v>
      </c>
      <c r="AD3453">
        <v>0</v>
      </c>
      <c r="AE3453">
        <v>0</v>
      </c>
      <c r="AF3453">
        <v>2022</v>
      </c>
      <c r="AG3453" s="1">
        <v>44562</v>
      </c>
      <c r="AH3453" s="1">
        <v>44773</v>
      </c>
      <c r="AI3453" s="1">
        <v>44785</v>
      </c>
      <c r="AJ3453" s="17" t="s">
        <v>34</v>
      </c>
      <c r="AK3453" s="17" t="s">
        <v>35</v>
      </c>
      <c r="AL3453" s="17" t="s">
        <v>10388</v>
      </c>
      <c r="AM3453" s="17">
        <f>MONTH(EMPENHO[[#This Row],[data_empenho]])</f>
        <v>5</v>
      </c>
    </row>
    <row r="3454" spans="1:39" x14ac:dyDescent="0.25">
      <c r="A3454">
        <v>5</v>
      </c>
      <c r="B3454">
        <v>501</v>
      </c>
      <c r="C3454">
        <v>4</v>
      </c>
      <c r="D3454">
        <v>122</v>
      </c>
      <c r="E3454">
        <v>1</v>
      </c>
      <c r="F3454">
        <v>0</v>
      </c>
      <c r="G3454">
        <v>1005</v>
      </c>
      <c r="H3454" s="17" t="s">
        <v>1063</v>
      </c>
      <c r="I3454">
        <v>1</v>
      </c>
      <c r="J3454">
        <v>0</v>
      </c>
      <c r="K3454" s="17" t="s">
        <v>7806</v>
      </c>
      <c r="L3454" s="1">
        <v>44699</v>
      </c>
      <c r="M3454">
        <v>4616</v>
      </c>
      <c r="N3454" s="17" t="s">
        <v>437</v>
      </c>
      <c r="O3454">
        <v>7720</v>
      </c>
      <c r="P3454" s="17" t="s">
        <v>438</v>
      </c>
      <c r="Q3454">
        <v>0</v>
      </c>
      <c r="R3454" s="17" t="s">
        <v>439</v>
      </c>
      <c r="S3454" s="17" t="s">
        <v>440</v>
      </c>
      <c r="T3454" s="17" t="s">
        <v>438</v>
      </c>
      <c r="U3454">
        <v>105</v>
      </c>
      <c r="V3454">
        <v>2022</v>
      </c>
      <c r="W3454" s="17" t="s">
        <v>7807</v>
      </c>
      <c r="X3454" s="17" t="s">
        <v>465</v>
      </c>
      <c r="Y3454">
        <v>1</v>
      </c>
      <c r="Z3454" s="17" t="s">
        <v>443</v>
      </c>
      <c r="AA3454" s="17" t="s">
        <v>443</v>
      </c>
      <c r="AB3454" s="17" t="s">
        <v>444</v>
      </c>
      <c r="AC3454">
        <v>0</v>
      </c>
      <c r="AD3454">
        <v>0</v>
      </c>
      <c r="AE3454">
        <v>0</v>
      </c>
      <c r="AF3454">
        <v>2022</v>
      </c>
      <c r="AG3454" s="1">
        <v>44562</v>
      </c>
      <c r="AH3454" s="1">
        <v>44773</v>
      </c>
      <c r="AI3454" s="1">
        <v>44785</v>
      </c>
      <c r="AJ3454" s="17" t="s">
        <v>34</v>
      </c>
      <c r="AK3454" s="17" t="s">
        <v>35</v>
      </c>
      <c r="AL3454" s="17" t="s">
        <v>10388</v>
      </c>
      <c r="AM3454" s="17">
        <f>MONTH(EMPENHO[[#This Row],[data_empenho]])</f>
        <v>5</v>
      </c>
    </row>
    <row r="3455" spans="1:39" x14ac:dyDescent="0.25">
      <c r="A3455">
        <v>8</v>
      </c>
      <c r="B3455">
        <v>801</v>
      </c>
      <c r="C3455">
        <v>10</v>
      </c>
      <c r="D3455">
        <v>301</v>
      </c>
      <c r="E3455">
        <v>6</v>
      </c>
      <c r="F3455">
        <v>0</v>
      </c>
      <c r="G3455">
        <v>2092</v>
      </c>
      <c r="H3455" s="17" t="s">
        <v>4833</v>
      </c>
      <c r="I3455">
        <v>40</v>
      </c>
      <c r="J3455">
        <v>0</v>
      </c>
      <c r="K3455" s="17" t="s">
        <v>7808</v>
      </c>
      <c r="L3455" s="1">
        <v>44699</v>
      </c>
      <c r="M3455">
        <v>3596.5</v>
      </c>
      <c r="N3455" s="17" t="s">
        <v>437</v>
      </c>
      <c r="O3455">
        <v>5115</v>
      </c>
      <c r="P3455" s="17" t="s">
        <v>438</v>
      </c>
      <c r="Q3455">
        <v>0</v>
      </c>
      <c r="R3455" s="17" t="s">
        <v>480</v>
      </c>
      <c r="S3455" s="17" t="s">
        <v>440</v>
      </c>
      <c r="T3455" s="17" t="s">
        <v>438</v>
      </c>
      <c r="U3455">
        <v>19</v>
      </c>
      <c r="V3455">
        <v>2022</v>
      </c>
      <c r="W3455" s="17" t="s">
        <v>7809</v>
      </c>
      <c r="X3455" s="17" t="s">
        <v>482</v>
      </c>
      <c r="Y3455">
        <v>1</v>
      </c>
      <c r="Z3455" s="17" t="s">
        <v>443</v>
      </c>
      <c r="AA3455" s="17" t="s">
        <v>443</v>
      </c>
      <c r="AB3455" s="17" t="s">
        <v>444</v>
      </c>
      <c r="AC3455">
        <v>0</v>
      </c>
      <c r="AD3455">
        <v>0</v>
      </c>
      <c r="AE3455">
        <v>0</v>
      </c>
      <c r="AF3455">
        <v>2022</v>
      </c>
      <c r="AG3455" s="1">
        <v>44562</v>
      </c>
      <c r="AH3455" s="1">
        <v>44773</v>
      </c>
      <c r="AI3455" s="1">
        <v>44785</v>
      </c>
      <c r="AJ3455" s="17" t="s">
        <v>34</v>
      </c>
      <c r="AK3455" s="17" t="s">
        <v>35</v>
      </c>
      <c r="AL3455" s="17" t="s">
        <v>10388</v>
      </c>
      <c r="AM3455" s="17">
        <f>MONTH(EMPENHO[[#This Row],[data_empenho]])</f>
        <v>5</v>
      </c>
    </row>
    <row r="3456" spans="1:39" x14ac:dyDescent="0.25">
      <c r="A3456">
        <v>8</v>
      </c>
      <c r="B3456">
        <v>801</v>
      </c>
      <c r="C3456">
        <v>10</v>
      </c>
      <c r="D3456">
        <v>302</v>
      </c>
      <c r="E3456">
        <v>8</v>
      </c>
      <c r="F3456">
        <v>0</v>
      </c>
      <c r="G3456">
        <v>2096</v>
      </c>
      <c r="H3456" s="17" t="s">
        <v>2091</v>
      </c>
      <c r="I3456">
        <v>40</v>
      </c>
      <c r="J3456">
        <v>0</v>
      </c>
      <c r="K3456" s="17" t="s">
        <v>7810</v>
      </c>
      <c r="L3456" s="1">
        <v>44699</v>
      </c>
      <c r="M3456">
        <v>327.5</v>
      </c>
      <c r="N3456" s="17" t="s">
        <v>437</v>
      </c>
      <c r="O3456">
        <v>5115</v>
      </c>
      <c r="P3456" s="17" t="s">
        <v>438</v>
      </c>
      <c r="Q3456">
        <v>0</v>
      </c>
      <c r="R3456" s="17" t="s">
        <v>480</v>
      </c>
      <c r="S3456" s="17" t="s">
        <v>440</v>
      </c>
      <c r="T3456" s="17" t="s">
        <v>438</v>
      </c>
      <c r="U3456">
        <v>19</v>
      </c>
      <c r="V3456">
        <v>2022</v>
      </c>
      <c r="W3456" s="17" t="s">
        <v>7811</v>
      </c>
      <c r="X3456" s="17" t="s">
        <v>482</v>
      </c>
      <c r="Y3456">
        <v>1</v>
      </c>
      <c r="Z3456" s="17" t="s">
        <v>443</v>
      </c>
      <c r="AA3456" s="17" t="s">
        <v>443</v>
      </c>
      <c r="AB3456" s="17" t="s">
        <v>444</v>
      </c>
      <c r="AC3456">
        <v>0</v>
      </c>
      <c r="AD3456">
        <v>0</v>
      </c>
      <c r="AE3456">
        <v>0</v>
      </c>
      <c r="AF3456">
        <v>2022</v>
      </c>
      <c r="AG3456" s="1">
        <v>44562</v>
      </c>
      <c r="AH3456" s="1">
        <v>44773</v>
      </c>
      <c r="AI3456" s="1">
        <v>44785</v>
      </c>
      <c r="AJ3456" s="17" t="s">
        <v>34</v>
      </c>
      <c r="AK3456" s="17" t="s">
        <v>35</v>
      </c>
      <c r="AL3456" s="17" t="s">
        <v>10388</v>
      </c>
      <c r="AM3456" s="17">
        <f>MONTH(EMPENHO[[#This Row],[data_empenho]])</f>
        <v>5</v>
      </c>
    </row>
    <row r="3457" spans="1:39" x14ac:dyDescent="0.25">
      <c r="A3457">
        <v>5</v>
      </c>
      <c r="B3457">
        <v>502</v>
      </c>
      <c r="C3457">
        <v>12</v>
      </c>
      <c r="D3457">
        <v>365</v>
      </c>
      <c r="E3457">
        <v>2</v>
      </c>
      <c r="F3457">
        <v>0</v>
      </c>
      <c r="G3457">
        <v>2033</v>
      </c>
      <c r="H3457" s="17" t="s">
        <v>2336</v>
      </c>
      <c r="I3457">
        <v>20</v>
      </c>
      <c r="J3457">
        <v>0</v>
      </c>
      <c r="K3457" s="17" t="s">
        <v>7812</v>
      </c>
      <c r="L3457" s="1">
        <v>44699</v>
      </c>
      <c r="M3457">
        <v>3298</v>
      </c>
      <c r="N3457" s="17" t="s">
        <v>437</v>
      </c>
      <c r="O3457">
        <v>8518</v>
      </c>
      <c r="P3457" s="17" t="s">
        <v>438</v>
      </c>
      <c r="Q3457">
        <v>0</v>
      </c>
      <c r="R3457" s="17" t="s">
        <v>480</v>
      </c>
      <c r="S3457" s="17" t="s">
        <v>653</v>
      </c>
      <c r="T3457" s="17" t="s">
        <v>438</v>
      </c>
      <c r="U3457">
        <v>17</v>
      </c>
      <c r="V3457">
        <v>2022</v>
      </c>
      <c r="W3457" s="17" t="s">
        <v>7813</v>
      </c>
      <c r="X3457" s="17" t="s">
        <v>482</v>
      </c>
      <c r="Y3457">
        <v>7</v>
      </c>
      <c r="Z3457" s="17" t="s">
        <v>443</v>
      </c>
      <c r="AA3457" s="17" t="s">
        <v>443</v>
      </c>
      <c r="AB3457" s="17" t="s">
        <v>444</v>
      </c>
      <c r="AC3457">
        <v>0</v>
      </c>
      <c r="AD3457">
        <v>0</v>
      </c>
      <c r="AE3457">
        <v>0</v>
      </c>
      <c r="AF3457">
        <v>2022</v>
      </c>
      <c r="AG3457" s="1">
        <v>44562</v>
      </c>
      <c r="AH3457" s="1">
        <v>44773</v>
      </c>
      <c r="AI3457" s="1">
        <v>44785</v>
      </c>
      <c r="AJ3457" s="17" t="s">
        <v>34</v>
      </c>
      <c r="AK3457" s="17" t="s">
        <v>35</v>
      </c>
      <c r="AL3457" s="17" t="s">
        <v>10388</v>
      </c>
      <c r="AM3457" s="17">
        <f>MONTH(EMPENHO[[#This Row],[data_empenho]])</f>
        <v>5</v>
      </c>
    </row>
    <row r="3458" spans="1:39" x14ac:dyDescent="0.25">
      <c r="A3458">
        <v>5</v>
      </c>
      <c r="B3458">
        <v>502</v>
      </c>
      <c r="C3458">
        <v>12</v>
      </c>
      <c r="D3458">
        <v>361</v>
      </c>
      <c r="E3458">
        <v>2</v>
      </c>
      <c r="F3458">
        <v>0</v>
      </c>
      <c r="G3458">
        <v>2031</v>
      </c>
      <c r="H3458" s="17" t="s">
        <v>2336</v>
      </c>
      <c r="I3458">
        <v>20</v>
      </c>
      <c r="J3458">
        <v>0</v>
      </c>
      <c r="K3458" s="17" t="s">
        <v>7814</v>
      </c>
      <c r="L3458" s="1">
        <v>44699</v>
      </c>
      <c r="M3458">
        <v>2508</v>
      </c>
      <c r="N3458" s="17" t="s">
        <v>437</v>
      </c>
      <c r="O3458">
        <v>8518</v>
      </c>
      <c r="P3458" s="17" t="s">
        <v>438</v>
      </c>
      <c r="Q3458">
        <v>0</v>
      </c>
      <c r="R3458" s="17" t="s">
        <v>480</v>
      </c>
      <c r="S3458" s="17" t="s">
        <v>653</v>
      </c>
      <c r="T3458" s="17" t="s">
        <v>438</v>
      </c>
      <c r="U3458">
        <v>17</v>
      </c>
      <c r="V3458">
        <v>2022</v>
      </c>
      <c r="W3458" s="17" t="s">
        <v>7815</v>
      </c>
      <c r="X3458" s="17" t="s">
        <v>482</v>
      </c>
      <c r="Y3458">
        <v>7</v>
      </c>
      <c r="Z3458" s="17" t="s">
        <v>443</v>
      </c>
      <c r="AA3458" s="17" t="s">
        <v>443</v>
      </c>
      <c r="AB3458" s="17" t="s">
        <v>444</v>
      </c>
      <c r="AC3458">
        <v>0</v>
      </c>
      <c r="AD3458">
        <v>0</v>
      </c>
      <c r="AE3458">
        <v>0</v>
      </c>
      <c r="AF3458">
        <v>2022</v>
      </c>
      <c r="AG3458" s="1">
        <v>44562</v>
      </c>
      <c r="AH3458" s="1">
        <v>44773</v>
      </c>
      <c r="AI3458" s="1">
        <v>44785</v>
      </c>
      <c r="AJ3458" s="17" t="s">
        <v>34</v>
      </c>
      <c r="AK3458" s="17" t="s">
        <v>35</v>
      </c>
      <c r="AL3458" s="17" t="s">
        <v>10388</v>
      </c>
      <c r="AM3458" s="17">
        <f>MONTH(EMPENHO[[#This Row],[data_empenho]])</f>
        <v>5</v>
      </c>
    </row>
    <row r="3459" spans="1:39" x14ac:dyDescent="0.25">
      <c r="A3459">
        <v>5</v>
      </c>
      <c r="B3459">
        <v>502</v>
      </c>
      <c r="C3459">
        <v>12</v>
      </c>
      <c r="D3459">
        <v>361</v>
      </c>
      <c r="E3459">
        <v>2</v>
      </c>
      <c r="F3459">
        <v>0</v>
      </c>
      <c r="G3459">
        <v>2031</v>
      </c>
      <c r="H3459" s="17" t="s">
        <v>7816</v>
      </c>
      <c r="I3459">
        <v>20</v>
      </c>
      <c r="J3459">
        <v>0</v>
      </c>
      <c r="K3459" s="17" t="s">
        <v>7817</v>
      </c>
      <c r="L3459" s="1">
        <v>44699</v>
      </c>
      <c r="M3459">
        <v>750</v>
      </c>
      <c r="N3459" s="17" t="s">
        <v>437</v>
      </c>
      <c r="O3459">
        <v>7743</v>
      </c>
      <c r="P3459" s="17" t="s">
        <v>438</v>
      </c>
      <c r="Q3459">
        <v>0</v>
      </c>
      <c r="R3459" s="17" t="s">
        <v>480</v>
      </c>
      <c r="S3459" s="17" t="s">
        <v>653</v>
      </c>
      <c r="T3459" s="17" t="s">
        <v>438</v>
      </c>
      <c r="U3459">
        <v>17</v>
      </c>
      <c r="V3459">
        <v>2022</v>
      </c>
      <c r="W3459" s="17" t="s">
        <v>7818</v>
      </c>
      <c r="X3459" s="17" t="s">
        <v>482</v>
      </c>
      <c r="Y3459">
        <v>7</v>
      </c>
      <c r="Z3459" s="17" t="s">
        <v>443</v>
      </c>
      <c r="AA3459" s="17" t="s">
        <v>443</v>
      </c>
      <c r="AB3459" s="17" t="s">
        <v>444</v>
      </c>
      <c r="AC3459">
        <v>0</v>
      </c>
      <c r="AD3459">
        <v>0</v>
      </c>
      <c r="AE3459">
        <v>0</v>
      </c>
      <c r="AF3459">
        <v>2022</v>
      </c>
      <c r="AG3459" s="1">
        <v>44562</v>
      </c>
      <c r="AH3459" s="1">
        <v>44773</v>
      </c>
      <c r="AI3459" s="1">
        <v>44785</v>
      </c>
      <c r="AJ3459" s="17" t="s">
        <v>34</v>
      </c>
      <c r="AK3459" s="17" t="s">
        <v>35</v>
      </c>
      <c r="AL3459" s="17" t="s">
        <v>10388</v>
      </c>
      <c r="AM3459" s="17">
        <f>MONTH(EMPENHO[[#This Row],[data_empenho]])</f>
        <v>5</v>
      </c>
    </row>
    <row r="3460" spans="1:39" x14ac:dyDescent="0.25">
      <c r="A3460">
        <v>5</v>
      </c>
      <c r="B3460">
        <v>502</v>
      </c>
      <c r="C3460">
        <v>12</v>
      </c>
      <c r="D3460">
        <v>365</v>
      </c>
      <c r="E3460">
        <v>2</v>
      </c>
      <c r="F3460">
        <v>0</v>
      </c>
      <c r="G3460">
        <v>2033</v>
      </c>
      <c r="H3460" s="17" t="s">
        <v>7816</v>
      </c>
      <c r="I3460">
        <v>20</v>
      </c>
      <c r="J3460">
        <v>0</v>
      </c>
      <c r="K3460" s="17" t="s">
        <v>7819</v>
      </c>
      <c r="L3460" s="1">
        <v>44699</v>
      </c>
      <c r="M3460">
        <v>1500</v>
      </c>
      <c r="N3460" s="17" t="s">
        <v>437</v>
      </c>
      <c r="O3460">
        <v>7743</v>
      </c>
      <c r="P3460" s="17" t="s">
        <v>438</v>
      </c>
      <c r="Q3460">
        <v>0</v>
      </c>
      <c r="R3460" s="17" t="s">
        <v>480</v>
      </c>
      <c r="S3460" s="17" t="s">
        <v>653</v>
      </c>
      <c r="T3460" s="17" t="s">
        <v>438</v>
      </c>
      <c r="U3460">
        <v>17</v>
      </c>
      <c r="V3460">
        <v>2022</v>
      </c>
      <c r="W3460" s="17" t="s">
        <v>7820</v>
      </c>
      <c r="X3460" s="17" t="s">
        <v>482</v>
      </c>
      <c r="Y3460">
        <v>7</v>
      </c>
      <c r="Z3460" s="17" t="s">
        <v>443</v>
      </c>
      <c r="AA3460" s="17" t="s">
        <v>443</v>
      </c>
      <c r="AB3460" s="17" t="s">
        <v>444</v>
      </c>
      <c r="AC3460">
        <v>0</v>
      </c>
      <c r="AD3460">
        <v>0</v>
      </c>
      <c r="AE3460">
        <v>0</v>
      </c>
      <c r="AF3460">
        <v>2022</v>
      </c>
      <c r="AG3460" s="1">
        <v>44562</v>
      </c>
      <c r="AH3460" s="1">
        <v>44773</v>
      </c>
      <c r="AI3460" s="1">
        <v>44785</v>
      </c>
      <c r="AJ3460" s="17" t="s">
        <v>34</v>
      </c>
      <c r="AK3460" s="17" t="s">
        <v>35</v>
      </c>
      <c r="AL3460" s="17" t="s">
        <v>10388</v>
      </c>
      <c r="AM3460" s="17">
        <f>MONTH(EMPENHO[[#This Row],[data_empenho]])</f>
        <v>5</v>
      </c>
    </row>
    <row r="3461" spans="1:39" x14ac:dyDescent="0.25">
      <c r="A3461">
        <v>5</v>
      </c>
      <c r="B3461">
        <v>502</v>
      </c>
      <c r="C3461">
        <v>12</v>
      </c>
      <c r="D3461">
        <v>361</v>
      </c>
      <c r="E3461">
        <v>2</v>
      </c>
      <c r="F3461">
        <v>0</v>
      </c>
      <c r="G3461">
        <v>2031</v>
      </c>
      <c r="H3461" s="17" t="s">
        <v>7816</v>
      </c>
      <c r="I3461">
        <v>20</v>
      </c>
      <c r="J3461">
        <v>0</v>
      </c>
      <c r="K3461" s="17" t="s">
        <v>7821</v>
      </c>
      <c r="L3461" s="1">
        <v>44699</v>
      </c>
      <c r="M3461">
        <v>720</v>
      </c>
      <c r="N3461" s="17" t="s">
        <v>437</v>
      </c>
      <c r="O3461">
        <v>1243</v>
      </c>
      <c r="P3461" s="17" t="s">
        <v>438</v>
      </c>
      <c r="Q3461">
        <v>0</v>
      </c>
      <c r="R3461" s="17" t="s">
        <v>480</v>
      </c>
      <c r="S3461" s="17" t="s">
        <v>653</v>
      </c>
      <c r="T3461" s="17" t="s">
        <v>438</v>
      </c>
      <c r="U3461">
        <v>17</v>
      </c>
      <c r="V3461">
        <v>2022</v>
      </c>
      <c r="W3461" s="17" t="s">
        <v>7822</v>
      </c>
      <c r="X3461" s="17" t="s">
        <v>482</v>
      </c>
      <c r="Y3461">
        <v>7</v>
      </c>
      <c r="Z3461" s="17" t="s">
        <v>443</v>
      </c>
      <c r="AA3461" s="17" t="s">
        <v>443</v>
      </c>
      <c r="AB3461" s="17" t="s">
        <v>444</v>
      </c>
      <c r="AC3461">
        <v>0</v>
      </c>
      <c r="AD3461">
        <v>0</v>
      </c>
      <c r="AE3461">
        <v>0</v>
      </c>
      <c r="AF3461">
        <v>2022</v>
      </c>
      <c r="AG3461" s="1">
        <v>44562</v>
      </c>
      <c r="AH3461" s="1">
        <v>44773</v>
      </c>
      <c r="AI3461" s="1">
        <v>44785</v>
      </c>
      <c r="AJ3461" s="17" t="s">
        <v>34</v>
      </c>
      <c r="AK3461" s="17" t="s">
        <v>35</v>
      </c>
      <c r="AL3461" s="17" t="s">
        <v>10388</v>
      </c>
      <c r="AM3461" s="17">
        <f>MONTH(EMPENHO[[#This Row],[data_empenho]])</f>
        <v>5</v>
      </c>
    </row>
    <row r="3462" spans="1:39" x14ac:dyDescent="0.25">
      <c r="A3462">
        <v>5</v>
      </c>
      <c r="B3462">
        <v>502</v>
      </c>
      <c r="C3462">
        <v>12</v>
      </c>
      <c r="D3462">
        <v>365</v>
      </c>
      <c r="E3462">
        <v>2</v>
      </c>
      <c r="F3462">
        <v>0</v>
      </c>
      <c r="G3462">
        <v>2033</v>
      </c>
      <c r="H3462" s="17" t="s">
        <v>7816</v>
      </c>
      <c r="I3462">
        <v>20</v>
      </c>
      <c r="J3462">
        <v>0</v>
      </c>
      <c r="K3462" s="17" t="s">
        <v>7823</v>
      </c>
      <c r="L3462" s="1">
        <v>44699</v>
      </c>
      <c r="M3462">
        <v>720</v>
      </c>
      <c r="N3462" s="17" t="s">
        <v>437</v>
      </c>
      <c r="O3462">
        <v>1243</v>
      </c>
      <c r="P3462" s="17" t="s">
        <v>438</v>
      </c>
      <c r="Q3462">
        <v>0</v>
      </c>
      <c r="R3462" s="17" t="s">
        <v>480</v>
      </c>
      <c r="S3462" s="17" t="s">
        <v>653</v>
      </c>
      <c r="T3462" s="17" t="s">
        <v>438</v>
      </c>
      <c r="U3462">
        <v>17</v>
      </c>
      <c r="V3462">
        <v>2022</v>
      </c>
      <c r="W3462" s="17" t="s">
        <v>7824</v>
      </c>
      <c r="X3462" s="17" t="s">
        <v>482</v>
      </c>
      <c r="Y3462">
        <v>7</v>
      </c>
      <c r="Z3462" s="17" t="s">
        <v>443</v>
      </c>
      <c r="AA3462" s="17" t="s">
        <v>443</v>
      </c>
      <c r="AB3462" s="17" t="s">
        <v>444</v>
      </c>
      <c r="AC3462">
        <v>0</v>
      </c>
      <c r="AD3462">
        <v>0</v>
      </c>
      <c r="AE3462">
        <v>0</v>
      </c>
      <c r="AF3462">
        <v>2022</v>
      </c>
      <c r="AG3462" s="1">
        <v>44562</v>
      </c>
      <c r="AH3462" s="1">
        <v>44773</v>
      </c>
      <c r="AI3462" s="1">
        <v>44785</v>
      </c>
      <c r="AJ3462" s="17" t="s">
        <v>34</v>
      </c>
      <c r="AK3462" s="17" t="s">
        <v>35</v>
      </c>
      <c r="AL3462" s="17" t="s">
        <v>10388</v>
      </c>
      <c r="AM3462" s="17">
        <f>MONTH(EMPENHO[[#This Row],[data_empenho]])</f>
        <v>5</v>
      </c>
    </row>
    <row r="3463" spans="1:39" x14ac:dyDescent="0.25">
      <c r="A3463">
        <v>5</v>
      </c>
      <c r="B3463">
        <v>502</v>
      </c>
      <c r="C3463">
        <v>12</v>
      </c>
      <c r="D3463">
        <v>365</v>
      </c>
      <c r="E3463">
        <v>2</v>
      </c>
      <c r="F3463">
        <v>0</v>
      </c>
      <c r="G3463">
        <v>2033</v>
      </c>
      <c r="H3463" s="17" t="s">
        <v>7825</v>
      </c>
      <c r="I3463">
        <v>20</v>
      </c>
      <c r="J3463">
        <v>0</v>
      </c>
      <c r="K3463" s="17" t="s">
        <v>7826</v>
      </c>
      <c r="L3463" s="1">
        <v>44699</v>
      </c>
      <c r="M3463">
        <v>1154.5</v>
      </c>
      <c r="N3463" s="17" t="s">
        <v>437</v>
      </c>
      <c r="O3463">
        <v>7632</v>
      </c>
      <c r="P3463" s="17" t="s">
        <v>438</v>
      </c>
      <c r="Q3463">
        <v>0</v>
      </c>
      <c r="R3463" s="17" t="s">
        <v>480</v>
      </c>
      <c r="S3463" s="17" t="s">
        <v>653</v>
      </c>
      <c r="T3463" s="17" t="s">
        <v>438</v>
      </c>
      <c r="U3463">
        <v>17</v>
      </c>
      <c r="V3463">
        <v>2022</v>
      </c>
      <c r="W3463" s="17" t="s">
        <v>7827</v>
      </c>
      <c r="X3463" s="17" t="s">
        <v>482</v>
      </c>
      <c r="Y3463">
        <v>7</v>
      </c>
      <c r="Z3463" s="17" t="s">
        <v>443</v>
      </c>
      <c r="AA3463" s="17" t="s">
        <v>443</v>
      </c>
      <c r="AB3463" s="17" t="s">
        <v>444</v>
      </c>
      <c r="AC3463">
        <v>0</v>
      </c>
      <c r="AD3463">
        <v>0</v>
      </c>
      <c r="AE3463">
        <v>0</v>
      </c>
      <c r="AF3463">
        <v>2022</v>
      </c>
      <c r="AG3463" s="1">
        <v>44562</v>
      </c>
      <c r="AH3463" s="1">
        <v>44773</v>
      </c>
      <c r="AI3463" s="1">
        <v>44785</v>
      </c>
      <c r="AJ3463" s="17" t="s">
        <v>34</v>
      </c>
      <c r="AK3463" s="17" t="s">
        <v>35</v>
      </c>
      <c r="AL3463" s="17" t="s">
        <v>10388</v>
      </c>
      <c r="AM3463" s="17">
        <f>MONTH(EMPENHO[[#This Row],[data_empenho]])</f>
        <v>5</v>
      </c>
    </row>
    <row r="3464" spans="1:39" x14ac:dyDescent="0.25">
      <c r="A3464">
        <v>5</v>
      </c>
      <c r="B3464">
        <v>502</v>
      </c>
      <c r="C3464">
        <v>12</v>
      </c>
      <c r="D3464">
        <v>361</v>
      </c>
      <c r="E3464">
        <v>2</v>
      </c>
      <c r="F3464">
        <v>0</v>
      </c>
      <c r="G3464">
        <v>2031</v>
      </c>
      <c r="H3464" s="17" t="s">
        <v>7825</v>
      </c>
      <c r="I3464">
        <v>20</v>
      </c>
      <c r="J3464">
        <v>0</v>
      </c>
      <c r="K3464" s="17" t="s">
        <v>7828</v>
      </c>
      <c r="L3464" s="1">
        <v>44699</v>
      </c>
      <c r="M3464">
        <v>3539.5</v>
      </c>
      <c r="N3464" s="17" t="s">
        <v>437</v>
      </c>
      <c r="O3464">
        <v>7632</v>
      </c>
      <c r="P3464" s="17" t="s">
        <v>438</v>
      </c>
      <c r="Q3464">
        <v>0</v>
      </c>
      <c r="R3464" s="17" t="s">
        <v>480</v>
      </c>
      <c r="S3464" s="17" t="s">
        <v>653</v>
      </c>
      <c r="T3464" s="17" t="s">
        <v>438</v>
      </c>
      <c r="U3464">
        <v>17</v>
      </c>
      <c r="V3464">
        <v>2022</v>
      </c>
      <c r="W3464" s="17" t="s">
        <v>7829</v>
      </c>
      <c r="X3464" s="17" t="s">
        <v>482</v>
      </c>
      <c r="Y3464">
        <v>7</v>
      </c>
      <c r="Z3464" s="17" t="s">
        <v>443</v>
      </c>
      <c r="AA3464" s="17" t="s">
        <v>443</v>
      </c>
      <c r="AB3464" s="17" t="s">
        <v>444</v>
      </c>
      <c r="AC3464">
        <v>0</v>
      </c>
      <c r="AD3464">
        <v>0</v>
      </c>
      <c r="AE3464">
        <v>0</v>
      </c>
      <c r="AF3464">
        <v>2022</v>
      </c>
      <c r="AG3464" s="1">
        <v>44562</v>
      </c>
      <c r="AH3464" s="1">
        <v>44773</v>
      </c>
      <c r="AI3464" s="1">
        <v>44785</v>
      </c>
      <c r="AJ3464" s="17" t="s">
        <v>34</v>
      </c>
      <c r="AK3464" s="17" t="s">
        <v>35</v>
      </c>
      <c r="AL3464" s="17" t="s">
        <v>10388</v>
      </c>
      <c r="AM3464" s="17">
        <f>MONTH(EMPENHO[[#This Row],[data_empenho]])</f>
        <v>5</v>
      </c>
    </row>
    <row r="3465" spans="1:39" x14ac:dyDescent="0.25">
      <c r="A3465">
        <v>5</v>
      </c>
      <c r="B3465">
        <v>501</v>
      </c>
      <c r="C3465">
        <v>4</v>
      </c>
      <c r="D3465">
        <v>122</v>
      </c>
      <c r="E3465">
        <v>1</v>
      </c>
      <c r="F3465">
        <v>0</v>
      </c>
      <c r="G3465">
        <v>2022</v>
      </c>
      <c r="H3465" s="17" t="s">
        <v>7830</v>
      </c>
      <c r="I3465">
        <v>1</v>
      </c>
      <c r="J3465">
        <v>0</v>
      </c>
      <c r="K3465" s="17" t="s">
        <v>7831</v>
      </c>
      <c r="L3465" s="1">
        <v>44700</v>
      </c>
      <c r="M3465">
        <v>1961</v>
      </c>
      <c r="N3465" s="17" t="s">
        <v>437</v>
      </c>
      <c r="O3465">
        <v>7720</v>
      </c>
      <c r="P3465" s="17" t="s">
        <v>438</v>
      </c>
      <c r="Q3465">
        <v>0</v>
      </c>
      <c r="R3465" s="17" t="s">
        <v>439</v>
      </c>
      <c r="S3465" s="17" t="s">
        <v>440</v>
      </c>
      <c r="T3465" s="17" t="s">
        <v>438</v>
      </c>
      <c r="U3465">
        <v>105</v>
      </c>
      <c r="V3465">
        <v>2022</v>
      </c>
      <c r="W3465" s="17" t="s">
        <v>7832</v>
      </c>
      <c r="X3465" s="17" t="s">
        <v>465</v>
      </c>
      <c r="Y3465">
        <v>1</v>
      </c>
      <c r="Z3465" s="17" t="s">
        <v>443</v>
      </c>
      <c r="AA3465" s="17" t="s">
        <v>443</v>
      </c>
      <c r="AB3465" s="17" t="s">
        <v>444</v>
      </c>
      <c r="AC3465">
        <v>0</v>
      </c>
      <c r="AD3465">
        <v>0</v>
      </c>
      <c r="AE3465">
        <v>0</v>
      </c>
      <c r="AF3465">
        <v>2022</v>
      </c>
      <c r="AG3465" s="1">
        <v>44562</v>
      </c>
      <c r="AH3465" s="1">
        <v>44773</v>
      </c>
      <c r="AI3465" s="1">
        <v>44785</v>
      </c>
      <c r="AJ3465" s="17" t="s">
        <v>34</v>
      </c>
      <c r="AK3465" s="17" t="s">
        <v>35</v>
      </c>
      <c r="AL3465" s="17" t="s">
        <v>10388</v>
      </c>
      <c r="AM3465" s="17">
        <f>MONTH(EMPENHO[[#This Row],[data_empenho]])</f>
        <v>5</v>
      </c>
    </row>
    <row r="3466" spans="1:39" x14ac:dyDescent="0.25">
      <c r="A3466">
        <v>4</v>
      </c>
      <c r="B3466">
        <v>401</v>
      </c>
      <c r="C3466">
        <v>4</v>
      </c>
      <c r="D3466">
        <v>123</v>
      </c>
      <c r="E3466">
        <v>1</v>
      </c>
      <c r="F3466">
        <v>0</v>
      </c>
      <c r="G3466">
        <v>2075</v>
      </c>
      <c r="H3466" s="17" t="s">
        <v>638</v>
      </c>
      <c r="I3466">
        <v>1</v>
      </c>
      <c r="J3466">
        <v>0</v>
      </c>
      <c r="K3466" s="17" t="s">
        <v>7833</v>
      </c>
      <c r="L3466" s="1">
        <v>44700</v>
      </c>
      <c r="M3466">
        <v>20</v>
      </c>
      <c r="N3466" s="17" t="s">
        <v>437</v>
      </c>
      <c r="O3466">
        <v>5783</v>
      </c>
      <c r="P3466" s="17" t="s">
        <v>438</v>
      </c>
      <c r="Q3466">
        <v>0</v>
      </c>
      <c r="R3466" s="17" t="s">
        <v>480</v>
      </c>
      <c r="S3466" s="17" t="s">
        <v>653</v>
      </c>
      <c r="T3466" s="17" t="s">
        <v>438</v>
      </c>
      <c r="U3466">
        <v>28</v>
      </c>
      <c r="V3466">
        <v>2021</v>
      </c>
      <c r="W3466" s="17" t="s">
        <v>7834</v>
      </c>
      <c r="X3466" s="17" t="s">
        <v>482</v>
      </c>
      <c r="Y3466">
        <v>7</v>
      </c>
      <c r="Z3466" s="17" t="s">
        <v>443</v>
      </c>
      <c r="AA3466" s="17" t="s">
        <v>443</v>
      </c>
      <c r="AB3466" s="17" t="s">
        <v>444</v>
      </c>
      <c r="AC3466">
        <v>0</v>
      </c>
      <c r="AD3466">
        <v>0</v>
      </c>
      <c r="AE3466">
        <v>0</v>
      </c>
      <c r="AF3466">
        <v>2022</v>
      </c>
      <c r="AG3466" s="1">
        <v>44562</v>
      </c>
      <c r="AH3466" s="1">
        <v>44773</v>
      </c>
      <c r="AI3466" s="1">
        <v>44785</v>
      </c>
      <c r="AJ3466" s="17" t="s">
        <v>34</v>
      </c>
      <c r="AK3466" s="17" t="s">
        <v>35</v>
      </c>
      <c r="AL3466" s="17" t="s">
        <v>10388</v>
      </c>
      <c r="AM3466" s="17">
        <f>MONTH(EMPENHO[[#This Row],[data_empenho]])</f>
        <v>5</v>
      </c>
    </row>
    <row r="3467" spans="1:39" x14ac:dyDescent="0.25">
      <c r="A3467">
        <v>4</v>
      </c>
      <c r="B3467">
        <v>401</v>
      </c>
      <c r="C3467">
        <v>4</v>
      </c>
      <c r="D3467">
        <v>123</v>
      </c>
      <c r="E3467">
        <v>1</v>
      </c>
      <c r="F3467">
        <v>0</v>
      </c>
      <c r="G3467">
        <v>2075</v>
      </c>
      <c r="H3467" s="17" t="s">
        <v>638</v>
      </c>
      <c r="I3467">
        <v>1</v>
      </c>
      <c r="J3467">
        <v>0</v>
      </c>
      <c r="K3467" s="17" t="s">
        <v>7835</v>
      </c>
      <c r="L3467" s="1">
        <v>44700</v>
      </c>
      <c r="M3467">
        <v>44.4</v>
      </c>
      <c r="N3467" s="17" t="s">
        <v>437</v>
      </c>
      <c r="O3467">
        <v>7764</v>
      </c>
      <c r="P3467" s="17" t="s">
        <v>438</v>
      </c>
      <c r="Q3467">
        <v>0</v>
      </c>
      <c r="R3467" s="17" t="s">
        <v>480</v>
      </c>
      <c r="S3467" s="17" t="s">
        <v>653</v>
      </c>
      <c r="T3467" s="17" t="s">
        <v>438</v>
      </c>
      <c r="U3467">
        <v>28</v>
      </c>
      <c r="V3467">
        <v>2021</v>
      </c>
      <c r="W3467" s="17" t="s">
        <v>7836</v>
      </c>
      <c r="X3467" s="17" t="s">
        <v>482</v>
      </c>
      <c r="Y3467">
        <v>7</v>
      </c>
      <c r="Z3467" s="17" t="s">
        <v>443</v>
      </c>
      <c r="AA3467" s="17" t="s">
        <v>443</v>
      </c>
      <c r="AB3467" s="17" t="s">
        <v>444</v>
      </c>
      <c r="AC3467">
        <v>0</v>
      </c>
      <c r="AD3467">
        <v>0</v>
      </c>
      <c r="AE3467">
        <v>0</v>
      </c>
      <c r="AF3467">
        <v>2022</v>
      </c>
      <c r="AG3467" s="1">
        <v>44562</v>
      </c>
      <c r="AH3467" s="1">
        <v>44773</v>
      </c>
      <c r="AI3467" s="1">
        <v>44785</v>
      </c>
      <c r="AJ3467" s="17" t="s">
        <v>34</v>
      </c>
      <c r="AK3467" s="17" t="s">
        <v>35</v>
      </c>
      <c r="AL3467" s="17" t="s">
        <v>10388</v>
      </c>
      <c r="AM3467" s="17">
        <f>MONTH(EMPENHO[[#This Row],[data_empenho]])</f>
        <v>5</v>
      </c>
    </row>
    <row r="3468" spans="1:39" x14ac:dyDescent="0.25">
      <c r="A3468">
        <v>4</v>
      </c>
      <c r="B3468">
        <v>401</v>
      </c>
      <c r="C3468">
        <v>4</v>
      </c>
      <c r="D3468">
        <v>123</v>
      </c>
      <c r="E3468">
        <v>1</v>
      </c>
      <c r="F3468">
        <v>0</v>
      </c>
      <c r="G3468">
        <v>2075</v>
      </c>
      <c r="H3468" s="17" t="s">
        <v>638</v>
      </c>
      <c r="I3468">
        <v>1</v>
      </c>
      <c r="J3468">
        <v>0</v>
      </c>
      <c r="K3468" s="17" t="s">
        <v>7837</v>
      </c>
      <c r="L3468" s="1">
        <v>44700</v>
      </c>
      <c r="M3468">
        <v>136.5</v>
      </c>
      <c r="N3468" s="17" t="s">
        <v>437</v>
      </c>
      <c r="O3468">
        <v>6281</v>
      </c>
      <c r="P3468" s="17" t="s">
        <v>438</v>
      </c>
      <c r="Q3468">
        <v>0</v>
      </c>
      <c r="R3468" s="17" t="s">
        <v>480</v>
      </c>
      <c r="S3468" s="17" t="s">
        <v>653</v>
      </c>
      <c r="T3468" s="17" t="s">
        <v>438</v>
      </c>
      <c r="U3468">
        <v>28</v>
      </c>
      <c r="V3468">
        <v>2021</v>
      </c>
      <c r="W3468" s="17" t="s">
        <v>7838</v>
      </c>
      <c r="X3468" s="17" t="s">
        <v>482</v>
      </c>
      <c r="Y3468">
        <v>7</v>
      </c>
      <c r="Z3468" s="17" t="s">
        <v>443</v>
      </c>
      <c r="AA3468" s="17" t="s">
        <v>443</v>
      </c>
      <c r="AB3468" s="17" t="s">
        <v>444</v>
      </c>
      <c r="AC3468">
        <v>0</v>
      </c>
      <c r="AD3468">
        <v>0</v>
      </c>
      <c r="AE3468">
        <v>0</v>
      </c>
      <c r="AF3468">
        <v>2022</v>
      </c>
      <c r="AG3468" s="1">
        <v>44562</v>
      </c>
      <c r="AH3468" s="1">
        <v>44773</v>
      </c>
      <c r="AI3468" s="1">
        <v>44785</v>
      </c>
      <c r="AJ3468" s="17" t="s">
        <v>34</v>
      </c>
      <c r="AK3468" s="17" t="s">
        <v>35</v>
      </c>
      <c r="AL3468" s="17" t="s">
        <v>10388</v>
      </c>
      <c r="AM3468" s="17">
        <f>MONTH(EMPENHO[[#This Row],[data_empenho]])</f>
        <v>5</v>
      </c>
    </row>
    <row r="3469" spans="1:39" x14ac:dyDescent="0.25">
      <c r="A3469">
        <v>5</v>
      </c>
      <c r="B3469">
        <v>502</v>
      </c>
      <c r="C3469">
        <v>12</v>
      </c>
      <c r="D3469">
        <v>361</v>
      </c>
      <c r="E3469">
        <v>2</v>
      </c>
      <c r="F3469">
        <v>0</v>
      </c>
      <c r="G3469">
        <v>2029</v>
      </c>
      <c r="H3469" s="17" t="s">
        <v>4628</v>
      </c>
      <c r="I3469">
        <v>1</v>
      </c>
      <c r="J3469">
        <v>0</v>
      </c>
      <c r="K3469" s="17" t="s">
        <v>7839</v>
      </c>
      <c r="L3469" s="1">
        <v>44700</v>
      </c>
      <c r="M3469">
        <v>315.70999999999998</v>
      </c>
      <c r="N3469" s="17" t="s">
        <v>437</v>
      </c>
      <c r="O3469">
        <v>678</v>
      </c>
      <c r="P3469" s="17" t="s">
        <v>438</v>
      </c>
      <c r="Q3469">
        <v>0</v>
      </c>
      <c r="R3469" s="17" t="s">
        <v>1083</v>
      </c>
      <c r="S3469" s="17" t="s">
        <v>653</v>
      </c>
      <c r="T3469" s="17" t="s">
        <v>438</v>
      </c>
      <c r="U3469">
        <v>2</v>
      </c>
      <c r="V3469">
        <v>2022</v>
      </c>
      <c r="W3469" s="17" t="s">
        <v>7840</v>
      </c>
      <c r="X3469" s="17" t="s">
        <v>1085</v>
      </c>
      <c r="Y3469">
        <v>7</v>
      </c>
      <c r="Z3469" s="17" t="s">
        <v>443</v>
      </c>
      <c r="AA3469" s="17" t="s">
        <v>443</v>
      </c>
      <c r="AB3469" s="17" t="s">
        <v>444</v>
      </c>
      <c r="AC3469">
        <v>0</v>
      </c>
      <c r="AD3469">
        <v>0</v>
      </c>
      <c r="AE3469">
        <v>0</v>
      </c>
      <c r="AF3469">
        <v>2022</v>
      </c>
      <c r="AG3469" s="1">
        <v>44562</v>
      </c>
      <c r="AH3469" s="1">
        <v>44773</v>
      </c>
      <c r="AI3469" s="1">
        <v>44785</v>
      </c>
      <c r="AJ3469" s="17" t="s">
        <v>34</v>
      </c>
      <c r="AK3469" s="17" t="s">
        <v>35</v>
      </c>
      <c r="AL3469" s="17" t="s">
        <v>10388</v>
      </c>
      <c r="AM3469" s="17">
        <f>MONTH(EMPENHO[[#This Row],[data_empenho]])</f>
        <v>5</v>
      </c>
    </row>
    <row r="3470" spans="1:39" x14ac:dyDescent="0.25">
      <c r="A3470">
        <v>5</v>
      </c>
      <c r="B3470">
        <v>502</v>
      </c>
      <c r="C3470">
        <v>12</v>
      </c>
      <c r="D3470">
        <v>365</v>
      </c>
      <c r="E3470">
        <v>2</v>
      </c>
      <c r="F3470">
        <v>0</v>
      </c>
      <c r="G3470">
        <v>2030</v>
      </c>
      <c r="H3470" s="17" t="s">
        <v>2219</v>
      </c>
      <c r="I3470">
        <v>1033</v>
      </c>
      <c r="J3470">
        <v>0</v>
      </c>
      <c r="K3470" s="17" t="s">
        <v>7841</v>
      </c>
      <c r="L3470" s="1">
        <v>44700</v>
      </c>
      <c r="M3470">
        <v>272</v>
      </c>
      <c r="N3470" s="17" t="s">
        <v>437</v>
      </c>
      <c r="O3470">
        <v>4247</v>
      </c>
      <c r="P3470" s="17" t="s">
        <v>438</v>
      </c>
      <c r="Q3470">
        <v>0</v>
      </c>
      <c r="R3470" s="17" t="s">
        <v>673</v>
      </c>
      <c r="S3470" s="17" t="s">
        <v>440</v>
      </c>
      <c r="T3470" s="17" t="s">
        <v>2221</v>
      </c>
      <c r="U3470">
        <v>1</v>
      </c>
      <c r="V3470">
        <v>2022</v>
      </c>
      <c r="W3470" s="17" t="s">
        <v>7842</v>
      </c>
      <c r="X3470" s="17" t="s">
        <v>2223</v>
      </c>
      <c r="Y3470">
        <v>1</v>
      </c>
      <c r="Z3470" s="17" t="s">
        <v>443</v>
      </c>
      <c r="AA3470" s="17" t="s">
        <v>443</v>
      </c>
      <c r="AB3470" s="17" t="s">
        <v>444</v>
      </c>
      <c r="AC3470">
        <v>0</v>
      </c>
      <c r="AD3470">
        <v>0</v>
      </c>
      <c r="AE3470">
        <v>0</v>
      </c>
      <c r="AF3470">
        <v>2022</v>
      </c>
      <c r="AG3470" s="1">
        <v>44562</v>
      </c>
      <c r="AH3470" s="1">
        <v>44773</v>
      </c>
      <c r="AI3470" s="1">
        <v>44785</v>
      </c>
      <c r="AJ3470" s="17" t="s">
        <v>34</v>
      </c>
      <c r="AK3470" s="17" t="s">
        <v>35</v>
      </c>
      <c r="AL3470" s="17" t="s">
        <v>10388</v>
      </c>
      <c r="AM3470" s="17">
        <f>MONTH(EMPENHO[[#This Row],[data_empenho]])</f>
        <v>5</v>
      </c>
    </row>
    <row r="3471" spans="1:39" x14ac:dyDescent="0.25">
      <c r="A3471">
        <v>5</v>
      </c>
      <c r="B3471">
        <v>502</v>
      </c>
      <c r="C3471">
        <v>12</v>
      </c>
      <c r="D3471">
        <v>365</v>
      </c>
      <c r="E3471">
        <v>2</v>
      </c>
      <c r="F3471">
        <v>0</v>
      </c>
      <c r="G3471">
        <v>2030</v>
      </c>
      <c r="H3471" s="17" t="s">
        <v>2219</v>
      </c>
      <c r="I3471">
        <v>1033</v>
      </c>
      <c r="J3471">
        <v>0</v>
      </c>
      <c r="K3471" s="17" t="s">
        <v>7843</v>
      </c>
      <c r="L3471" s="1">
        <v>44700</v>
      </c>
      <c r="M3471">
        <v>350</v>
      </c>
      <c r="N3471" s="17" t="s">
        <v>437</v>
      </c>
      <c r="O3471">
        <v>4844</v>
      </c>
      <c r="P3471" s="17" t="s">
        <v>438</v>
      </c>
      <c r="Q3471">
        <v>0</v>
      </c>
      <c r="R3471" s="17" t="s">
        <v>673</v>
      </c>
      <c r="S3471" s="17" t="s">
        <v>440</v>
      </c>
      <c r="T3471" s="17" t="s">
        <v>2221</v>
      </c>
      <c r="U3471">
        <v>1</v>
      </c>
      <c r="V3471">
        <v>2022</v>
      </c>
      <c r="W3471" s="17" t="s">
        <v>7844</v>
      </c>
      <c r="X3471" s="17" t="s">
        <v>2223</v>
      </c>
      <c r="Y3471">
        <v>1</v>
      </c>
      <c r="Z3471" s="17" t="s">
        <v>443</v>
      </c>
      <c r="AA3471" s="17" t="s">
        <v>443</v>
      </c>
      <c r="AB3471" s="17" t="s">
        <v>444</v>
      </c>
      <c r="AC3471">
        <v>0</v>
      </c>
      <c r="AD3471">
        <v>0</v>
      </c>
      <c r="AE3471">
        <v>0</v>
      </c>
      <c r="AF3471">
        <v>2022</v>
      </c>
      <c r="AG3471" s="1">
        <v>44562</v>
      </c>
      <c r="AH3471" s="1">
        <v>44773</v>
      </c>
      <c r="AI3471" s="1">
        <v>44785</v>
      </c>
      <c r="AJ3471" s="17" t="s">
        <v>34</v>
      </c>
      <c r="AK3471" s="17" t="s">
        <v>35</v>
      </c>
      <c r="AL3471" s="17" t="s">
        <v>10388</v>
      </c>
      <c r="AM3471" s="17">
        <f>MONTH(EMPENHO[[#This Row],[data_empenho]])</f>
        <v>5</v>
      </c>
    </row>
    <row r="3472" spans="1:39" x14ac:dyDescent="0.25">
      <c r="A3472">
        <v>5</v>
      </c>
      <c r="B3472">
        <v>502</v>
      </c>
      <c r="C3472">
        <v>12</v>
      </c>
      <c r="D3472">
        <v>365</v>
      </c>
      <c r="E3472">
        <v>2</v>
      </c>
      <c r="F3472">
        <v>0</v>
      </c>
      <c r="G3472">
        <v>2030</v>
      </c>
      <c r="H3472" s="17" t="s">
        <v>2219</v>
      </c>
      <c r="I3472">
        <v>1031</v>
      </c>
      <c r="J3472">
        <v>0</v>
      </c>
      <c r="K3472" s="17" t="s">
        <v>7845</v>
      </c>
      <c r="L3472" s="1">
        <v>44700</v>
      </c>
      <c r="M3472">
        <v>1039.6199999999999</v>
      </c>
      <c r="N3472" s="17" t="s">
        <v>437</v>
      </c>
      <c r="O3472">
        <v>5449</v>
      </c>
      <c r="P3472" s="17" t="s">
        <v>438</v>
      </c>
      <c r="Q3472">
        <v>0</v>
      </c>
      <c r="R3472" s="17" t="s">
        <v>673</v>
      </c>
      <c r="S3472" s="17" t="s">
        <v>440</v>
      </c>
      <c r="T3472" s="17" t="s">
        <v>2221</v>
      </c>
      <c r="U3472">
        <v>1</v>
      </c>
      <c r="V3472">
        <v>2022</v>
      </c>
      <c r="W3472" s="17" t="s">
        <v>7846</v>
      </c>
      <c r="X3472" s="17" t="s">
        <v>2223</v>
      </c>
      <c r="Y3472">
        <v>1</v>
      </c>
      <c r="Z3472" s="17" t="s">
        <v>443</v>
      </c>
      <c r="AA3472" s="17" t="s">
        <v>443</v>
      </c>
      <c r="AB3472" s="17" t="s">
        <v>444</v>
      </c>
      <c r="AC3472">
        <v>0</v>
      </c>
      <c r="AD3472">
        <v>0</v>
      </c>
      <c r="AE3472">
        <v>0</v>
      </c>
      <c r="AF3472">
        <v>2022</v>
      </c>
      <c r="AG3472" s="1">
        <v>44562</v>
      </c>
      <c r="AH3472" s="1">
        <v>44773</v>
      </c>
      <c r="AI3472" s="1">
        <v>44785</v>
      </c>
      <c r="AJ3472" s="17" t="s">
        <v>34</v>
      </c>
      <c r="AK3472" s="17" t="s">
        <v>35</v>
      </c>
      <c r="AL3472" s="17" t="s">
        <v>10388</v>
      </c>
      <c r="AM3472" s="17">
        <f>MONTH(EMPENHO[[#This Row],[data_empenho]])</f>
        <v>5</v>
      </c>
    </row>
    <row r="3473" spans="1:39" x14ac:dyDescent="0.25">
      <c r="A3473">
        <v>5</v>
      </c>
      <c r="B3473">
        <v>502</v>
      </c>
      <c r="C3473">
        <v>12</v>
      </c>
      <c r="D3473">
        <v>361</v>
      </c>
      <c r="E3473">
        <v>2</v>
      </c>
      <c r="F3473">
        <v>0</v>
      </c>
      <c r="G3473">
        <v>2029</v>
      </c>
      <c r="H3473" s="17" t="s">
        <v>2219</v>
      </c>
      <c r="I3473">
        <v>1001</v>
      </c>
      <c r="J3473">
        <v>0</v>
      </c>
      <c r="K3473" s="17" t="s">
        <v>7847</v>
      </c>
      <c r="L3473" s="1">
        <v>44700</v>
      </c>
      <c r="M3473">
        <v>884.5</v>
      </c>
      <c r="N3473" s="17" t="s">
        <v>437</v>
      </c>
      <c r="O3473">
        <v>5889</v>
      </c>
      <c r="P3473" s="17" t="s">
        <v>438</v>
      </c>
      <c r="Q3473">
        <v>0</v>
      </c>
      <c r="R3473" s="17" t="s">
        <v>673</v>
      </c>
      <c r="S3473" s="17" t="s">
        <v>440</v>
      </c>
      <c r="T3473" s="17" t="s">
        <v>2221</v>
      </c>
      <c r="U3473">
        <v>1</v>
      </c>
      <c r="V3473">
        <v>2022</v>
      </c>
      <c r="W3473" s="17" t="s">
        <v>7848</v>
      </c>
      <c r="X3473" s="17" t="s">
        <v>2223</v>
      </c>
      <c r="Y3473">
        <v>1</v>
      </c>
      <c r="Z3473" s="17" t="s">
        <v>443</v>
      </c>
      <c r="AA3473" s="17" t="s">
        <v>443</v>
      </c>
      <c r="AB3473" s="17" t="s">
        <v>444</v>
      </c>
      <c r="AC3473">
        <v>0</v>
      </c>
      <c r="AD3473">
        <v>0</v>
      </c>
      <c r="AE3473">
        <v>0</v>
      </c>
      <c r="AF3473">
        <v>2022</v>
      </c>
      <c r="AG3473" s="1">
        <v>44562</v>
      </c>
      <c r="AH3473" s="1">
        <v>44773</v>
      </c>
      <c r="AI3473" s="1">
        <v>44785</v>
      </c>
      <c r="AJ3473" s="17" t="s">
        <v>34</v>
      </c>
      <c r="AK3473" s="17" t="s">
        <v>35</v>
      </c>
      <c r="AL3473" s="17" t="s">
        <v>10388</v>
      </c>
      <c r="AM3473" s="17">
        <f>MONTH(EMPENHO[[#This Row],[data_empenho]])</f>
        <v>5</v>
      </c>
    </row>
    <row r="3474" spans="1:39" x14ac:dyDescent="0.25">
      <c r="A3474">
        <v>5</v>
      </c>
      <c r="B3474">
        <v>502</v>
      </c>
      <c r="C3474">
        <v>12</v>
      </c>
      <c r="D3474">
        <v>361</v>
      </c>
      <c r="E3474">
        <v>2</v>
      </c>
      <c r="F3474">
        <v>0</v>
      </c>
      <c r="G3474">
        <v>2029</v>
      </c>
      <c r="H3474" s="17" t="s">
        <v>2219</v>
      </c>
      <c r="I3474">
        <v>1001</v>
      </c>
      <c r="J3474">
        <v>0</v>
      </c>
      <c r="K3474" s="17" t="s">
        <v>7849</v>
      </c>
      <c r="L3474" s="1">
        <v>44700</v>
      </c>
      <c r="M3474">
        <v>1089.52</v>
      </c>
      <c r="N3474" s="17" t="s">
        <v>437</v>
      </c>
      <c r="O3474">
        <v>5449</v>
      </c>
      <c r="P3474" s="17" t="s">
        <v>438</v>
      </c>
      <c r="Q3474">
        <v>0</v>
      </c>
      <c r="R3474" s="17" t="s">
        <v>673</v>
      </c>
      <c r="S3474" s="17" t="s">
        <v>440</v>
      </c>
      <c r="T3474" s="17" t="s">
        <v>2221</v>
      </c>
      <c r="U3474">
        <v>1</v>
      </c>
      <c r="V3474">
        <v>2022</v>
      </c>
      <c r="W3474" s="17" t="s">
        <v>7850</v>
      </c>
      <c r="X3474" s="17" t="s">
        <v>2223</v>
      </c>
      <c r="Y3474">
        <v>1</v>
      </c>
      <c r="Z3474" s="17" t="s">
        <v>443</v>
      </c>
      <c r="AA3474" s="17" t="s">
        <v>443</v>
      </c>
      <c r="AB3474" s="17" t="s">
        <v>444</v>
      </c>
      <c r="AC3474">
        <v>0</v>
      </c>
      <c r="AD3474">
        <v>0</v>
      </c>
      <c r="AE3474">
        <v>0</v>
      </c>
      <c r="AF3474">
        <v>2022</v>
      </c>
      <c r="AG3474" s="1">
        <v>44562</v>
      </c>
      <c r="AH3474" s="1">
        <v>44773</v>
      </c>
      <c r="AI3474" s="1">
        <v>44785</v>
      </c>
      <c r="AJ3474" s="17" t="s">
        <v>34</v>
      </c>
      <c r="AK3474" s="17" t="s">
        <v>35</v>
      </c>
      <c r="AL3474" s="17" t="s">
        <v>10388</v>
      </c>
      <c r="AM3474" s="17">
        <f>MONTH(EMPENHO[[#This Row],[data_empenho]])</f>
        <v>5</v>
      </c>
    </row>
    <row r="3475" spans="1:39" x14ac:dyDescent="0.25">
      <c r="A3475">
        <v>5</v>
      </c>
      <c r="B3475">
        <v>502</v>
      </c>
      <c r="C3475">
        <v>12</v>
      </c>
      <c r="D3475">
        <v>361</v>
      </c>
      <c r="E3475">
        <v>2</v>
      </c>
      <c r="F3475">
        <v>0</v>
      </c>
      <c r="G3475">
        <v>2029</v>
      </c>
      <c r="H3475" s="17" t="s">
        <v>2219</v>
      </c>
      <c r="I3475">
        <v>1071</v>
      </c>
      <c r="J3475">
        <v>0</v>
      </c>
      <c r="K3475" s="17" t="s">
        <v>7851</v>
      </c>
      <c r="L3475" s="1">
        <v>44700</v>
      </c>
      <c r="M3475">
        <v>424</v>
      </c>
      <c r="N3475" s="17" t="s">
        <v>437</v>
      </c>
      <c r="O3475">
        <v>5449</v>
      </c>
      <c r="P3475" s="17" t="s">
        <v>438</v>
      </c>
      <c r="Q3475">
        <v>0</v>
      </c>
      <c r="R3475" s="17" t="s">
        <v>673</v>
      </c>
      <c r="S3475" s="17" t="s">
        <v>440</v>
      </c>
      <c r="T3475" s="17" t="s">
        <v>2221</v>
      </c>
      <c r="U3475">
        <v>1</v>
      </c>
      <c r="V3475">
        <v>2022</v>
      </c>
      <c r="W3475" s="17" t="s">
        <v>7850</v>
      </c>
      <c r="X3475" s="17" t="s">
        <v>2223</v>
      </c>
      <c r="Y3475">
        <v>1</v>
      </c>
      <c r="Z3475" s="17" t="s">
        <v>443</v>
      </c>
      <c r="AA3475" s="17" t="s">
        <v>443</v>
      </c>
      <c r="AB3475" s="17" t="s">
        <v>444</v>
      </c>
      <c r="AC3475">
        <v>0</v>
      </c>
      <c r="AD3475">
        <v>0</v>
      </c>
      <c r="AE3475">
        <v>0</v>
      </c>
      <c r="AF3475">
        <v>2022</v>
      </c>
      <c r="AG3475" s="1">
        <v>44562</v>
      </c>
      <c r="AH3475" s="1">
        <v>44773</v>
      </c>
      <c r="AI3475" s="1">
        <v>44785</v>
      </c>
      <c r="AJ3475" s="17" t="s">
        <v>34</v>
      </c>
      <c r="AK3475" s="17" t="s">
        <v>35</v>
      </c>
      <c r="AL3475" s="17" t="s">
        <v>10388</v>
      </c>
      <c r="AM3475" s="17">
        <f>MONTH(EMPENHO[[#This Row],[data_empenho]])</f>
        <v>5</v>
      </c>
    </row>
    <row r="3476" spans="1:39" x14ac:dyDescent="0.25">
      <c r="A3476">
        <v>5</v>
      </c>
      <c r="B3476">
        <v>502</v>
      </c>
      <c r="C3476">
        <v>12</v>
      </c>
      <c r="D3476">
        <v>365</v>
      </c>
      <c r="E3476">
        <v>2</v>
      </c>
      <c r="F3476">
        <v>0</v>
      </c>
      <c r="G3476">
        <v>2030</v>
      </c>
      <c r="H3476" s="17" t="s">
        <v>2219</v>
      </c>
      <c r="I3476">
        <v>1033</v>
      </c>
      <c r="J3476">
        <v>0</v>
      </c>
      <c r="K3476" s="17" t="s">
        <v>7852</v>
      </c>
      <c r="L3476" s="1">
        <v>44700</v>
      </c>
      <c r="M3476">
        <v>2161.58</v>
      </c>
      <c r="N3476" s="17" t="s">
        <v>437</v>
      </c>
      <c r="O3476">
        <v>5449</v>
      </c>
      <c r="P3476" s="17" t="s">
        <v>438</v>
      </c>
      <c r="Q3476">
        <v>0</v>
      </c>
      <c r="R3476" s="17" t="s">
        <v>673</v>
      </c>
      <c r="S3476" s="17" t="s">
        <v>440</v>
      </c>
      <c r="T3476" s="17" t="s">
        <v>2221</v>
      </c>
      <c r="U3476">
        <v>1</v>
      </c>
      <c r="V3476">
        <v>2022</v>
      </c>
      <c r="W3476" s="17" t="s">
        <v>7850</v>
      </c>
      <c r="X3476" s="17" t="s">
        <v>2223</v>
      </c>
      <c r="Y3476">
        <v>1</v>
      </c>
      <c r="Z3476" s="17" t="s">
        <v>443</v>
      </c>
      <c r="AA3476" s="17" t="s">
        <v>443</v>
      </c>
      <c r="AB3476" s="17" t="s">
        <v>444</v>
      </c>
      <c r="AC3476">
        <v>0</v>
      </c>
      <c r="AD3476">
        <v>0</v>
      </c>
      <c r="AE3476">
        <v>0</v>
      </c>
      <c r="AF3476">
        <v>2022</v>
      </c>
      <c r="AG3476" s="1">
        <v>44562</v>
      </c>
      <c r="AH3476" s="1">
        <v>44773</v>
      </c>
      <c r="AI3476" s="1">
        <v>44785</v>
      </c>
      <c r="AJ3476" s="17" t="s">
        <v>34</v>
      </c>
      <c r="AK3476" s="17" t="s">
        <v>35</v>
      </c>
      <c r="AL3476" s="17" t="s">
        <v>10388</v>
      </c>
      <c r="AM3476" s="17">
        <f>MONTH(EMPENHO[[#This Row],[data_empenho]])</f>
        <v>5</v>
      </c>
    </row>
    <row r="3477" spans="1:39" x14ac:dyDescent="0.25">
      <c r="A3477">
        <v>5</v>
      </c>
      <c r="B3477">
        <v>502</v>
      </c>
      <c r="C3477">
        <v>12</v>
      </c>
      <c r="D3477">
        <v>361</v>
      </c>
      <c r="E3477">
        <v>2</v>
      </c>
      <c r="F3477">
        <v>0</v>
      </c>
      <c r="G3477">
        <v>2029</v>
      </c>
      <c r="H3477" s="17" t="s">
        <v>2219</v>
      </c>
      <c r="I3477">
        <v>1001</v>
      </c>
      <c r="J3477">
        <v>0</v>
      </c>
      <c r="K3477" s="17" t="s">
        <v>7853</v>
      </c>
      <c r="L3477" s="1">
        <v>44700</v>
      </c>
      <c r="M3477">
        <v>350</v>
      </c>
      <c r="N3477" s="17" t="s">
        <v>437</v>
      </c>
      <c r="O3477">
        <v>6776</v>
      </c>
      <c r="P3477" s="17" t="s">
        <v>438</v>
      </c>
      <c r="Q3477">
        <v>0</v>
      </c>
      <c r="R3477" s="17" t="s">
        <v>673</v>
      </c>
      <c r="S3477" s="17" t="s">
        <v>440</v>
      </c>
      <c r="T3477" s="17" t="s">
        <v>2221</v>
      </c>
      <c r="U3477">
        <v>1</v>
      </c>
      <c r="V3477">
        <v>2022</v>
      </c>
      <c r="W3477" s="17" t="s">
        <v>7854</v>
      </c>
      <c r="X3477" s="17" t="s">
        <v>2223</v>
      </c>
      <c r="Y3477">
        <v>1</v>
      </c>
      <c r="Z3477" s="17" t="s">
        <v>443</v>
      </c>
      <c r="AA3477" s="17" t="s">
        <v>443</v>
      </c>
      <c r="AB3477" s="17" t="s">
        <v>444</v>
      </c>
      <c r="AC3477">
        <v>0</v>
      </c>
      <c r="AD3477">
        <v>0</v>
      </c>
      <c r="AE3477">
        <v>0</v>
      </c>
      <c r="AF3477">
        <v>2022</v>
      </c>
      <c r="AG3477" s="1">
        <v>44562</v>
      </c>
      <c r="AH3477" s="1">
        <v>44773</v>
      </c>
      <c r="AI3477" s="1">
        <v>44785</v>
      </c>
      <c r="AJ3477" s="17" t="s">
        <v>34</v>
      </c>
      <c r="AK3477" s="17" t="s">
        <v>35</v>
      </c>
      <c r="AL3477" s="17" t="s">
        <v>10388</v>
      </c>
      <c r="AM3477" s="17">
        <f>MONTH(EMPENHO[[#This Row],[data_empenho]])</f>
        <v>5</v>
      </c>
    </row>
    <row r="3478" spans="1:39" x14ac:dyDescent="0.25">
      <c r="A3478">
        <v>5</v>
      </c>
      <c r="B3478">
        <v>502</v>
      </c>
      <c r="C3478">
        <v>12</v>
      </c>
      <c r="D3478">
        <v>361</v>
      </c>
      <c r="E3478">
        <v>2</v>
      </c>
      <c r="F3478">
        <v>0</v>
      </c>
      <c r="G3478">
        <v>2029</v>
      </c>
      <c r="H3478" s="17" t="s">
        <v>2219</v>
      </c>
      <c r="I3478">
        <v>1001</v>
      </c>
      <c r="J3478">
        <v>0</v>
      </c>
      <c r="K3478" s="17" t="s">
        <v>7855</v>
      </c>
      <c r="L3478" s="1">
        <v>44700</v>
      </c>
      <c r="M3478">
        <v>765</v>
      </c>
      <c r="N3478" s="17" t="s">
        <v>437</v>
      </c>
      <c r="O3478">
        <v>4844</v>
      </c>
      <c r="P3478" s="17" t="s">
        <v>438</v>
      </c>
      <c r="Q3478">
        <v>0</v>
      </c>
      <c r="R3478" s="17" t="s">
        <v>673</v>
      </c>
      <c r="S3478" s="17" t="s">
        <v>440</v>
      </c>
      <c r="T3478" s="17" t="s">
        <v>2221</v>
      </c>
      <c r="U3478">
        <v>1</v>
      </c>
      <c r="V3478">
        <v>2022</v>
      </c>
      <c r="W3478" s="17" t="s">
        <v>7856</v>
      </c>
      <c r="X3478" s="17" t="s">
        <v>2223</v>
      </c>
      <c r="Y3478">
        <v>1</v>
      </c>
      <c r="Z3478" s="17" t="s">
        <v>443</v>
      </c>
      <c r="AA3478" s="17" t="s">
        <v>443</v>
      </c>
      <c r="AB3478" s="17" t="s">
        <v>444</v>
      </c>
      <c r="AC3478">
        <v>0</v>
      </c>
      <c r="AD3478">
        <v>0</v>
      </c>
      <c r="AE3478">
        <v>0</v>
      </c>
      <c r="AF3478">
        <v>2022</v>
      </c>
      <c r="AG3478" s="1">
        <v>44562</v>
      </c>
      <c r="AH3478" s="1">
        <v>44773</v>
      </c>
      <c r="AI3478" s="1">
        <v>44785</v>
      </c>
      <c r="AJ3478" s="17" t="s">
        <v>34</v>
      </c>
      <c r="AK3478" s="17" t="s">
        <v>35</v>
      </c>
      <c r="AL3478" s="17" t="s">
        <v>10388</v>
      </c>
      <c r="AM3478" s="17">
        <f>MONTH(EMPENHO[[#This Row],[data_empenho]])</f>
        <v>5</v>
      </c>
    </row>
    <row r="3479" spans="1:39" x14ac:dyDescent="0.25">
      <c r="A3479">
        <v>5</v>
      </c>
      <c r="B3479">
        <v>502</v>
      </c>
      <c r="C3479">
        <v>12</v>
      </c>
      <c r="D3479">
        <v>361</v>
      </c>
      <c r="E3479">
        <v>2</v>
      </c>
      <c r="F3479">
        <v>0</v>
      </c>
      <c r="G3479">
        <v>2031</v>
      </c>
      <c r="H3479" s="17" t="s">
        <v>2336</v>
      </c>
      <c r="I3479">
        <v>20</v>
      </c>
      <c r="J3479">
        <v>0</v>
      </c>
      <c r="K3479" s="17" t="s">
        <v>7857</v>
      </c>
      <c r="L3479" s="1">
        <v>44700</v>
      </c>
      <c r="M3479">
        <v>880</v>
      </c>
      <c r="N3479" s="17" t="s">
        <v>437</v>
      </c>
      <c r="O3479">
        <v>7744</v>
      </c>
      <c r="P3479" s="17" t="s">
        <v>438</v>
      </c>
      <c r="Q3479">
        <v>0</v>
      </c>
      <c r="R3479" s="17" t="s">
        <v>480</v>
      </c>
      <c r="S3479" s="17" t="s">
        <v>653</v>
      </c>
      <c r="T3479" s="17" t="s">
        <v>438</v>
      </c>
      <c r="U3479">
        <v>17</v>
      </c>
      <c r="V3479">
        <v>2022</v>
      </c>
      <c r="W3479" s="17" t="s">
        <v>7858</v>
      </c>
      <c r="X3479" s="17" t="s">
        <v>482</v>
      </c>
      <c r="Y3479">
        <v>7</v>
      </c>
      <c r="Z3479" s="17" t="s">
        <v>443</v>
      </c>
      <c r="AA3479" s="17" t="s">
        <v>443</v>
      </c>
      <c r="AB3479" s="17" t="s">
        <v>444</v>
      </c>
      <c r="AC3479">
        <v>0</v>
      </c>
      <c r="AD3479">
        <v>0</v>
      </c>
      <c r="AE3479">
        <v>0</v>
      </c>
      <c r="AF3479">
        <v>2022</v>
      </c>
      <c r="AG3479" s="1">
        <v>44562</v>
      </c>
      <c r="AH3479" s="1">
        <v>44773</v>
      </c>
      <c r="AI3479" s="1">
        <v>44785</v>
      </c>
      <c r="AJ3479" s="17" t="s">
        <v>34</v>
      </c>
      <c r="AK3479" s="17" t="s">
        <v>35</v>
      </c>
      <c r="AL3479" s="17" t="s">
        <v>10388</v>
      </c>
      <c r="AM3479" s="17">
        <f>MONTH(EMPENHO[[#This Row],[data_empenho]])</f>
        <v>5</v>
      </c>
    </row>
    <row r="3480" spans="1:39" x14ac:dyDescent="0.25">
      <c r="A3480">
        <v>5</v>
      </c>
      <c r="B3480">
        <v>502</v>
      </c>
      <c r="C3480">
        <v>12</v>
      </c>
      <c r="D3480">
        <v>365</v>
      </c>
      <c r="E3480">
        <v>2</v>
      </c>
      <c r="F3480">
        <v>0</v>
      </c>
      <c r="G3480">
        <v>2033</v>
      </c>
      <c r="H3480" s="17" t="s">
        <v>2336</v>
      </c>
      <c r="I3480">
        <v>20</v>
      </c>
      <c r="J3480">
        <v>0</v>
      </c>
      <c r="K3480" s="17" t="s">
        <v>7859</v>
      </c>
      <c r="L3480" s="1">
        <v>44700</v>
      </c>
      <c r="M3480">
        <v>440</v>
      </c>
      <c r="N3480" s="17" t="s">
        <v>437</v>
      </c>
      <c r="O3480">
        <v>7744</v>
      </c>
      <c r="P3480" s="17" t="s">
        <v>438</v>
      </c>
      <c r="Q3480">
        <v>0</v>
      </c>
      <c r="R3480" s="17" t="s">
        <v>480</v>
      </c>
      <c r="S3480" s="17" t="s">
        <v>653</v>
      </c>
      <c r="T3480" s="17" t="s">
        <v>438</v>
      </c>
      <c r="U3480">
        <v>17</v>
      </c>
      <c r="V3480">
        <v>2022</v>
      </c>
      <c r="W3480" s="17" t="s">
        <v>7860</v>
      </c>
      <c r="X3480" s="17" t="s">
        <v>482</v>
      </c>
      <c r="Y3480">
        <v>7</v>
      </c>
      <c r="Z3480" s="17" t="s">
        <v>443</v>
      </c>
      <c r="AA3480" s="17" t="s">
        <v>443</v>
      </c>
      <c r="AB3480" s="17" t="s">
        <v>444</v>
      </c>
      <c r="AC3480">
        <v>0</v>
      </c>
      <c r="AD3480">
        <v>0</v>
      </c>
      <c r="AE3480">
        <v>0</v>
      </c>
      <c r="AF3480">
        <v>2022</v>
      </c>
      <c r="AG3480" s="1">
        <v>44562</v>
      </c>
      <c r="AH3480" s="1">
        <v>44773</v>
      </c>
      <c r="AI3480" s="1">
        <v>44785</v>
      </c>
      <c r="AJ3480" s="17" t="s">
        <v>34</v>
      </c>
      <c r="AK3480" s="17" t="s">
        <v>35</v>
      </c>
      <c r="AL3480" s="17" t="s">
        <v>10388</v>
      </c>
      <c r="AM3480" s="17">
        <f>MONTH(EMPENHO[[#This Row],[data_empenho]])</f>
        <v>5</v>
      </c>
    </row>
    <row r="3481" spans="1:39" x14ac:dyDescent="0.25">
      <c r="A3481">
        <v>10</v>
      </c>
      <c r="B3481">
        <v>1001</v>
      </c>
      <c r="C3481">
        <v>4</v>
      </c>
      <c r="D3481">
        <v>122</v>
      </c>
      <c r="E3481">
        <v>1</v>
      </c>
      <c r="F3481">
        <v>0</v>
      </c>
      <c r="G3481">
        <v>2050</v>
      </c>
      <c r="H3481" s="17" t="s">
        <v>2336</v>
      </c>
      <c r="I3481">
        <v>1</v>
      </c>
      <c r="J3481">
        <v>0</v>
      </c>
      <c r="K3481" s="17" t="s">
        <v>7861</v>
      </c>
      <c r="L3481" s="1">
        <v>44700</v>
      </c>
      <c r="M3481">
        <v>790</v>
      </c>
      <c r="N3481" s="17" t="s">
        <v>437</v>
      </c>
      <c r="O3481">
        <v>8518</v>
      </c>
      <c r="P3481" s="17" t="s">
        <v>438</v>
      </c>
      <c r="Q3481">
        <v>0</v>
      </c>
      <c r="R3481" s="17" t="s">
        <v>480</v>
      </c>
      <c r="S3481" s="17" t="s">
        <v>653</v>
      </c>
      <c r="T3481" s="17" t="s">
        <v>438</v>
      </c>
      <c r="U3481">
        <v>17</v>
      </c>
      <c r="V3481">
        <v>2022</v>
      </c>
      <c r="W3481" s="17" t="s">
        <v>7862</v>
      </c>
      <c r="X3481" s="17" t="s">
        <v>482</v>
      </c>
      <c r="Y3481">
        <v>7</v>
      </c>
      <c r="Z3481" s="17" t="s">
        <v>443</v>
      </c>
      <c r="AA3481" s="17" t="s">
        <v>443</v>
      </c>
      <c r="AB3481" s="17" t="s">
        <v>444</v>
      </c>
      <c r="AC3481">
        <v>0</v>
      </c>
      <c r="AD3481">
        <v>0</v>
      </c>
      <c r="AE3481">
        <v>0</v>
      </c>
      <c r="AF3481">
        <v>2022</v>
      </c>
      <c r="AG3481" s="1">
        <v>44562</v>
      </c>
      <c r="AH3481" s="1">
        <v>44773</v>
      </c>
      <c r="AI3481" s="1">
        <v>44785</v>
      </c>
      <c r="AJ3481" s="17" t="s">
        <v>34</v>
      </c>
      <c r="AK3481" s="17" t="s">
        <v>35</v>
      </c>
      <c r="AL3481" s="17" t="s">
        <v>10388</v>
      </c>
      <c r="AM3481" s="17">
        <f>MONTH(EMPENHO[[#This Row],[data_empenho]])</f>
        <v>5</v>
      </c>
    </row>
    <row r="3482" spans="1:39" x14ac:dyDescent="0.25">
      <c r="A3482">
        <v>10</v>
      </c>
      <c r="B3482">
        <v>1001</v>
      </c>
      <c r="C3482">
        <v>4</v>
      </c>
      <c r="D3482">
        <v>122</v>
      </c>
      <c r="E3482">
        <v>1</v>
      </c>
      <c r="F3482">
        <v>0</v>
      </c>
      <c r="G3482">
        <v>2050</v>
      </c>
      <c r="H3482" s="17" t="s">
        <v>638</v>
      </c>
      <c r="I3482">
        <v>1</v>
      </c>
      <c r="J3482">
        <v>0</v>
      </c>
      <c r="K3482" s="17" t="s">
        <v>7863</v>
      </c>
      <c r="L3482" s="1">
        <v>44700</v>
      </c>
      <c r="M3482">
        <v>180</v>
      </c>
      <c r="N3482" s="17" t="s">
        <v>437</v>
      </c>
      <c r="O3482">
        <v>6950</v>
      </c>
      <c r="P3482" s="17" t="s">
        <v>438</v>
      </c>
      <c r="Q3482">
        <v>0</v>
      </c>
      <c r="R3482" s="17" t="s">
        <v>480</v>
      </c>
      <c r="S3482" s="17" t="s">
        <v>653</v>
      </c>
      <c r="T3482" s="17" t="s">
        <v>438</v>
      </c>
      <c r="U3482">
        <v>17</v>
      </c>
      <c r="V3482">
        <v>2022</v>
      </c>
      <c r="W3482" s="17" t="s">
        <v>7864</v>
      </c>
      <c r="X3482" s="17" t="s">
        <v>482</v>
      </c>
      <c r="Y3482">
        <v>7</v>
      </c>
      <c r="Z3482" s="17" t="s">
        <v>443</v>
      </c>
      <c r="AA3482" s="17" t="s">
        <v>443</v>
      </c>
      <c r="AB3482" s="17" t="s">
        <v>444</v>
      </c>
      <c r="AC3482">
        <v>0</v>
      </c>
      <c r="AD3482">
        <v>0</v>
      </c>
      <c r="AE3482">
        <v>0</v>
      </c>
      <c r="AF3482">
        <v>2022</v>
      </c>
      <c r="AG3482" s="1">
        <v>44562</v>
      </c>
      <c r="AH3482" s="1">
        <v>44773</v>
      </c>
      <c r="AI3482" s="1">
        <v>44785</v>
      </c>
      <c r="AJ3482" s="17" t="s">
        <v>34</v>
      </c>
      <c r="AK3482" s="17" t="s">
        <v>35</v>
      </c>
      <c r="AL3482" s="17" t="s">
        <v>10388</v>
      </c>
      <c r="AM3482" s="17">
        <f>MONTH(EMPENHO[[#This Row],[data_empenho]])</f>
        <v>5</v>
      </c>
    </row>
    <row r="3483" spans="1:39" x14ac:dyDescent="0.25">
      <c r="A3483">
        <v>10</v>
      </c>
      <c r="B3483">
        <v>1001</v>
      </c>
      <c r="C3483">
        <v>4</v>
      </c>
      <c r="D3483">
        <v>122</v>
      </c>
      <c r="E3483">
        <v>1</v>
      </c>
      <c r="F3483">
        <v>0</v>
      </c>
      <c r="G3483">
        <v>2050</v>
      </c>
      <c r="H3483" s="17" t="s">
        <v>2336</v>
      </c>
      <c r="I3483">
        <v>1</v>
      </c>
      <c r="J3483">
        <v>0</v>
      </c>
      <c r="K3483" s="17" t="s">
        <v>7865</v>
      </c>
      <c r="L3483" s="1">
        <v>44700</v>
      </c>
      <c r="M3483">
        <v>3957</v>
      </c>
      <c r="N3483" s="17" t="s">
        <v>437</v>
      </c>
      <c r="O3483">
        <v>8319</v>
      </c>
      <c r="P3483" s="17" t="s">
        <v>438</v>
      </c>
      <c r="Q3483">
        <v>0</v>
      </c>
      <c r="R3483" s="17" t="s">
        <v>480</v>
      </c>
      <c r="S3483" s="17" t="s">
        <v>653</v>
      </c>
      <c r="T3483" s="17" t="s">
        <v>438</v>
      </c>
      <c r="U3483">
        <v>17</v>
      </c>
      <c r="V3483">
        <v>2022</v>
      </c>
      <c r="W3483" s="17" t="s">
        <v>7866</v>
      </c>
      <c r="X3483" s="17" t="s">
        <v>482</v>
      </c>
      <c r="Y3483">
        <v>7</v>
      </c>
      <c r="Z3483" s="17" t="s">
        <v>443</v>
      </c>
      <c r="AA3483" s="17" t="s">
        <v>443</v>
      </c>
      <c r="AB3483" s="17" t="s">
        <v>444</v>
      </c>
      <c r="AC3483">
        <v>0</v>
      </c>
      <c r="AD3483">
        <v>0</v>
      </c>
      <c r="AE3483">
        <v>0</v>
      </c>
      <c r="AF3483">
        <v>2022</v>
      </c>
      <c r="AG3483" s="1">
        <v>44562</v>
      </c>
      <c r="AH3483" s="1">
        <v>44773</v>
      </c>
      <c r="AI3483" s="1">
        <v>44785</v>
      </c>
      <c r="AJ3483" s="17" t="s">
        <v>34</v>
      </c>
      <c r="AK3483" s="17" t="s">
        <v>35</v>
      </c>
      <c r="AL3483" s="17" t="s">
        <v>10388</v>
      </c>
      <c r="AM3483" s="17">
        <f>MONTH(EMPENHO[[#This Row],[data_empenho]])</f>
        <v>5</v>
      </c>
    </row>
    <row r="3484" spans="1:39" x14ac:dyDescent="0.25">
      <c r="A3484">
        <v>8</v>
      </c>
      <c r="B3484">
        <v>801</v>
      </c>
      <c r="C3484">
        <v>10</v>
      </c>
      <c r="D3484">
        <v>303</v>
      </c>
      <c r="E3484">
        <v>8</v>
      </c>
      <c r="F3484">
        <v>0</v>
      </c>
      <c r="G3484">
        <v>2101</v>
      </c>
      <c r="H3484" s="17" t="s">
        <v>582</v>
      </c>
      <c r="I3484">
        <v>40</v>
      </c>
      <c r="J3484">
        <v>0</v>
      </c>
      <c r="K3484" s="17" t="s">
        <v>7867</v>
      </c>
      <c r="L3484" s="1">
        <v>44700</v>
      </c>
      <c r="M3484">
        <v>8800</v>
      </c>
      <c r="N3484" s="17" t="s">
        <v>437</v>
      </c>
      <c r="O3484">
        <v>5073</v>
      </c>
      <c r="P3484" s="17" t="s">
        <v>438</v>
      </c>
      <c r="Q3484">
        <v>0</v>
      </c>
      <c r="R3484" s="17" t="s">
        <v>673</v>
      </c>
      <c r="S3484" s="17" t="s">
        <v>440</v>
      </c>
      <c r="T3484" s="17" t="s">
        <v>674</v>
      </c>
      <c r="U3484">
        <v>1</v>
      </c>
      <c r="V3484">
        <v>2021</v>
      </c>
      <c r="W3484" s="17" t="s">
        <v>7868</v>
      </c>
      <c r="X3484" s="17" t="s">
        <v>676</v>
      </c>
      <c r="Y3484">
        <v>1</v>
      </c>
      <c r="Z3484" s="17" t="s">
        <v>443</v>
      </c>
      <c r="AA3484" s="17" t="s">
        <v>443</v>
      </c>
      <c r="AB3484" s="17" t="s">
        <v>444</v>
      </c>
      <c r="AC3484">
        <v>0</v>
      </c>
      <c r="AD3484">
        <v>0</v>
      </c>
      <c r="AE3484">
        <v>0</v>
      </c>
      <c r="AF3484">
        <v>2022</v>
      </c>
      <c r="AG3484" s="1">
        <v>44562</v>
      </c>
      <c r="AH3484" s="1">
        <v>44773</v>
      </c>
      <c r="AI3484" s="1">
        <v>44785</v>
      </c>
      <c r="AJ3484" s="17" t="s">
        <v>34</v>
      </c>
      <c r="AK3484" s="17" t="s">
        <v>35</v>
      </c>
      <c r="AL3484" s="17" t="s">
        <v>10388</v>
      </c>
      <c r="AM3484" s="17">
        <f>MONTH(EMPENHO[[#This Row],[data_empenho]])</f>
        <v>5</v>
      </c>
    </row>
    <row r="3485" spans="1:39" x14ac:dyDescent="0.25">
      <c r="A3485">
        <v>8</v>
      </c>
      <c r="B3485">
        <v>801</v>
      </c>
      <c r="C3485">
        <v>10</v>
      </c>
      <c r="D3485">
        <v>303</v>
      </c>
      <c r="E3485">
        <v>8</v>
      </c>
      <c r="F3485">
        <v>0</v>
      </c>
      <c r="G3485">
        <v>2101</v>
      </c>
      <c r="H3485" s="17" t="s">
        <v>1060</v>
      </c>
      <c r="I3485">
        <v>40</v>
      </c>
      <c r="J3485">
        <v>0</v>
      </c>
      <c r="K3485" s="17" t="s">
        <v>7869</v>
      </c>
      <c r="L3485" s="1">
        <v>44700</v>
      </c>
      <c r="M3485">
        <v>240</v>
      </c>
      <c r="N3485" s="17" t="s">
        <v>437</v>
      </c>
      <c r="O3485">
        <v>7903</v>
      </c>
      <c r="P3485" s="17" t="s">
        <v>438</v>
      </c>
      <c r="Q3485">
        <v>0</v>
      </c>
      <c r="R3485" s="17" t="s">
        <v>439</v>
      </c>
      <c r="S3485" s="17" t="s">
        <v>440</v>
      </c>
      <c r="T3485" s="17" t="s">
        <v>438</v>
      </c>
      <c r="U3485">
        <v>0</v>
      </c>
      <c r="V3485">
        <v>0</v>
      </c>
      <c r="W3485" s="17" t="s">
        <v>7870</v>
      </c>
      <c r="X3485" s="17" t="s">
        <v>442</v>
      </c>
      <c r="Y3485">
        <v>0</v>
      </c>
      <c r="Z3485" s="17" t="s">
        <v>443</v>
      </c>
      <c r="AA3485" s="17" t="s">
        <v>443</v>
      </c>
      <c r="AB3485" s="17" t="s">
        <v>444</v>
      </c>
      <c r="AC3485">
        <v>0</v>
      </c>
      <c r="AD3485">
        <v>0</v>
      </c>
      <c r="AE3485">
        <v>0</v>
      </c>
      <c r="AF3485">
        <v>2022</v>
      </c>
      <c r="AG3485" s="1">
        <v>44562</v>
      </c>
      <c r="AH3485" s="1">
        <v>44773</v>
      </c>
      <c r="AI3485" s="1">
        <v>44785</v>
      </c>
      <c r="AJ3485" s="17" t="s">
        <v>34</v>
      </c>
      <c r="AK3485" s="17" t="s">
        <v>35</v>
      </c>
      <c r="AL3485" s="17" t="s">
        <v>10388</v>
      </c>
      <c r="AM3485" s="17">
        <f>MONTH(EMPENHO[[#This Row],[data_empenho]])</f>
        <v>5</v>
      </c>
    </row>
    <row r="3486" spans="1:39" x14ac:dyDescent="0.25">
      <c r="A3486">
        <v>8</v>
      </c>
      <c r="B3486">
        <v>801</v>
      </c>
      <c r="C3486">
        <v>10</v>
      </c>
      <c r="D3486">
        <v>303</v>
      </c>
      <c r="E3486">
        <v>8</v>
      </c>
      <c r="F3486">
        <v>0</v>
      </c>
      <c r="G3486">
        <v>2099</v>
      </c>
      <c r="H3486" s="17" t="s">
        <v>1060</v>
      </c>
      <c r="I3486">
        <v>40</v>
      </c>
      <c r="J3486">
        <v>0</v>
      </c>
      <c r="K3486" s="17" t="s">
        <v>7871</v>
      </c>
      <c r="L3486" s="1">
        <v>44700</v>
      </c>
      <c r="M3486">
        <v>420</v>
      </c>
      <c r="N3486" s="17" t="s">
        <v>437</v>
      </c>
      <c r="O3486">
        <v>5128</v>
      </c>
      <c r="P3486" s="17" t="s">
        <v>438</v>
      </c>
      <c r="Q3486">
        <v>0</v>
      </c>
      <c r="R3486" s="17" t="s">
        <v>439</v>
      </c>
      <c r="S3486" s="17" t="s">
        <v>440</v>
      </c>
      <c r="T3486" s="17" t="s">
        <v>438</v>
      </c>
      <c r="U3486">
        <v>0</v>
      </c>
      <c r="V3486">
        <v>0</v>
      </c>
      <c r="W3486" s="17" t="s">
        <v>7872</v>
      </c>
      <c r="X3486" s="17" t="s">
        <v>442</v>
      </c>
      <c r="Y3486">
        <v>0</v>
      </c>
      <c r="Z3486" s="17" t="s">
        <v>443</v>
      </c>
      <c r="AA3486" s="17" t="s">
        <v>443</v>
      </c>
      <c r="AB3486" s="17" t="s">
        <v>444</v>
      </c>
      <c r="AC3486">
        <v>0</v>
      </c>
      <c r="AD3486">
        <v>0</v>
      </c>
      <c r="AE3486">
        <v>0</v>
      </c>
      <c r="AF3486">
        <v>2022</v>
      </c>
      <c r="AG3486" s="1">
        <v>44562</v>
      </c>
      <c r="AH3486" s="1">
        <v>44773</v>
      </c>
      <c r="AI3486" s="1">
        <v>44785</v>
      </c>
      <c r="AJ3486" s="17" t="s">
        <v>34</v>
      </c>
      <c r="AK3486" s="17" t="s">
        <v>35</v>
      </c>
      <c r="AL3486" s="17" t="s">
        <v>10388</v>
      </c>
      <c r="AM3486" s="17">
        <f>MONTH(EMPENHO[[#This Row],[data_empenho]])</f>
        <v>5</v>
      </c>
    </row>
    <row r="3487" spans="1:39" x14ac:dyDescent="0.25">
      <c r="A3487">
        <v>6</v>
      </c>
      <c r="B3487">
        <v>604</v>
      </c>
      <c r="C3487">
        <v>26</v>
      </c>
      <c r="D3487">
        <v>782</v>
      </c>
      <c r="E3487">
        <v>17</v>
      </c>
      <c r="F3487">
        <v>0</v>
      </c>
      <c r="G3487">
        <v>2074</v>
      </c>
      <c r="H3487" s="17" t="s">
        <v>828</v>
      </c>
      <c r="I3487">
        <v>1</v>
      </c>
      <c r="J3487">
        <v>0</v>
      </c>
      <c r="K3487" s="17" t="s">
        <v>7873</v>
      </c>
      <c r="L3487" s="1">
        <v>44700</v>
      </c>
      <c r="M3487">
        <v>490</v>
      </c>
      <c r="N3487" s="17" t="s">
        <v>437</v>
      </c>
      <c r="O3487">
        <v>5965</v>
      </c>
      <c r="P3487" s="17" t="s">
        <v>438</v>
      </c>
      <c r="Q3487">
        <v>0</v>
      </c>
      <c r="R3487" s="17" t="s">
        <v>480</v>
      </c>
      <c r="S3487" s="17" t="s">
        <v>653</v>
      </c>
      <c r="T3487" s="17" t="s">
        <v>438</v>
      </c>
      <c r="U3487">
        <v>39</v>
      </c>
      <c r="V3487">
        <v>2021</v>
      </c>
      <c r="W3487" s="17" t="s">
        <v>7874</v>
      </c>
      <c r="X3487" s="17" t="s">
        <v>482</v>
      </c>
      <c r="Y3487">
        <v>7</v>
      </c>
      <c r="Z3487" s="17" t="s">
        <v>443</v>
      </c>
      <c r="AA3487" s="17" t="s">
        <v>443</v>
      </c>
      <c r="AB3487" s="17" t="s">
        <v>444</v>
      </c>
      <c r="AC3487">
        <v>0</v>
      </c>
      <c r="AD3487">
        <v>0</v>
      </c>
      <c r="AE3487">
        <v>0</v>
      </c>
      <c r="AF3487">
        <v>2022</v>
      </c>
      <c r="AG3487" s="1">
        <v>44562</v>
      </c>
      <c r="AH3487" s="1">
        <v>44773</v>
      </c>
      <c r="AI3487" s="1">
        <v>44785</v>
      </c>
      <c r="AJ3487" s="17" t="s">
        <v>34</v>
      </c>
      <c r="AK3487" s="17" t="s">
        <v>35</v>
      </c>
      <c r="AL3487" s="17" t="s">
        <v>10388</v>
      </c>
      <c r="AM3487" s="17">
        <f>MONTH(EMPENHO[[#This Row],[data_empenho]])</f>
        <v>5</v>
      </c>
    </row>
    <row r="3488" spans="1:39" x14ac:dyDescent="0.25">
      <c r="A3488">
        <v>6</v>
      </c>
      <c r="B3488">
        <v>603</v>
      </c>
      <c r="C3488">
        <v>26</v>
      </c>
      <c r="D3488">
        <v>782</v>
      </c>
      <c r="E3488">
        <v>17</v>
      </c>
      <c r="F3488">
        <v>0</v>
      </c>
      <c r="G3488">
        <v>2073</v>
      </c>
      <c r="H3488" s="17" t="s">
        <v>698</v>
      </c>
      <c r="I3488">
        <v>1</v>
      </c>
      <c r="J3488">
        <v>0</v>
      </c>
      <c r="K3488" s="17" t="s">
        <v>7875</v>
      </c>
      <c r="L3488" s="1">
        <v>44700</v>
      </c>
      <c r="M3488">
        <v>589</v>
      </c>
      <c r="N3488" s="17" t="s">
        <v>437</v>
      </c>
      <c r="O3488">
        <v>5965</v>
      </c>
      <c r="P3488" s="17" t="s">
        <v>438</v>
      </c>
      <c r="Q3488">
        <v>0</v>
      </c>
      <c r="R3488" s="17" t="s">
        <v>480</v>
      </c>
      <c r="S3488" s="17" t="s">
        <v>653</v>
      </c>
      <c r="T3488" s="17" t="s">
        <v>438</v>
      </c>
      <c r="U3488">
        <v>39</v>
      </c>
      <c r="V3488">
        <v>2021</v>
      </c>
      <c r="W3488" s="17" t="s">
        <v>7876</v>
      </c>
      <c r="X3488" s="17" t="s">
        <v>482</v>
      </c>
      <c r="Y3488">
        <v>7</v>
      </c>
      <c r="Z3488" s="17" t="s">
        <v>443</v>
      </c>
      <c r="AA3488" s="17" t="s">
        <v>443</v>
      </c>
      <c r="AB3488" s="17" t="s">
        <v>444</v>
      </c>
      <c r="AC3488">
        <v>0</v>
      </c>
      <c r="AD3488">
        <v>0</v>
      </c>
      <c r="AE3488">
        <v>0</v>
      </c>
      <c r="AF3488">
        <v>2022</v>
      </c>
      <c r="AG3488" s="1">
        <v>44562</v>
      </c>
      <c r="AH3488" s="1">
        <v>44773</v>
      </c>
      <c r="AI3488" s="1">
        <v>44785</v>
      </c>
      <c r="AJ3488" s="17" t="s">
        <v>34</v>
      </c>
      <c r="AK3488" s="17" t="s">
        <v>35</v>
      </c>
      <c r="AL3488" s="17" t="s">
        <v>10388</v>
      </c>
      <c r="AM3488" s="17">
        <f>MONTH(EMPENHO[[#This Row],[data_empenho]])</f>
        <v>5</v>
      </c>
    </row>
    <row r="3489" spans="1:39" x14ac:dyDescent="0.25">
      <c r="A3489">
        <v>5</v>
      </c>
      <c r="B3489">
        <v>502</v>
      </c>
      <c r="C3489">
        <v>12</v>
      </c>
      <c r="D3489">
        <v>365</v>
      </c>
      <c r="E3489">
        <v>2</v>
      </c>
      <c r="F3489">
        <v>0</v>
      </c>
      <c r="G3489">
        <v>2030</v>
      </c>
      <c r="H3489" s="17" t="s">
        <v>2219</v>
      </c>
      <c r="I3489">
        <v>1031</v>
      </c>
      <c r="J3489">
        <v>0</v>
      </c>
      <c r="K3489" s="17" t="s">
        <v>7877</v>
      </c>
      <c r="L3489" s="1">
        <v>44700</v>
      </c>
      <c r="M3489">
        <v>1229.5</v>
      </c>
      <c r="N3489" s="17" t="s">
        <v>437</v>
      </c>
      <c r="O3489">
        <v>5889</v>
      </c>
      <c r="P3489" s="17" t="s">
        <v>438</v>
      </c>
      <c r="Q3489">
        <v>0</v>
      </c>
      <c r="R3489" s="17" t="s">
        <v>673</v>
      </c>
      <c r="S3489" s="17" t="s">
        <v>440</v>
      </c>
      <c r="T3489" s="17" t="s">
        <v>2221</v>
      </c>
      <c r="U3489">
        <v>1</v>
      </c>
      <c r="V3489">
        <v>2022</v>
      </c>
      <c r="W3489" s="17" t="s">
        <v>7878</v>
      </c>
      <c r="X3489" s="17" t="s">
        <v>2223</v>
      </c>
      <c r="Y3489">
        <v>0</v>
      </c>
      <c r="Z3489" s="17" t="s">
        <v>443</v>
      </c>
      <c r="AA3489" s="17" t="s">
        <v>443</v>
      </c>
      <c r="AB3489" s="17" t="s">
        <v>444</v>
      </c>
      <c r="AC3489">
        <v>0</v>
      </c>
      <c r="AD3489">
        <v>0</v>
      </c>
      <c r="AE3489">
        <v>0</v>
      </c>
      <c r="AF3489">
        <v>2022</v>
      </c>
      <c r="AG3489" s="1">
        <v>44562</v>
      </c>
      <c r="AH3489" s="1">
        <v>44773</v>
      </c>
      <c r="AI3489" s="1">
        <v>44785</v>
      </c>
      <c r="AJ3489" s="17" t="s">
        <v>34</v>
      </c>
      <c r="AK3489" s="17" t="s">
        <v>35</v>
      </c>
      <c r="AL3489" s="17" t="s">
        <v>10388</v>
      </c>
      <c r="AM3489" s="17">
        <f>MONTH(EMPENHO[[#This Row],[data_empenho]])</f>
        <v>5</v>
      </c>
    </row>
    <row r="3490" spans="1:39" x14ac:dyDescent="0.25">
      <c r="A3490">
        <v>5</v>
      </c>
      <c r="B3490">
        <v>502</v>
      </c>
      <c r="C3490">
        <v>12</v>
      </c>
      <c r="D3490">
        <v>361</v>
      </c>
      <c r="E3490">
        <v>2</v>
      </c>
      <c r="F3490">
        <v>0</v>
      </c>
      <c r="G3490">
        <v>2029</v>
      </c>
      <c r="H3490" s="17" t="s">
        <v>4628</v>
      </c>
      <c r="I3490">
        <v>1</v>
      </c>
      <c r="J3490">
        <v>0</v>
      </c>
      <c r="K3490" s="17" t="s">
        <v>7879</v>
      </c>
      <c r="L3490" s="1">
        <v>44700</v>
      </c>
      <c r="M3490">
        <v>4328.0600000000004</v>
      </c>
      <c r="N3490" s="17" t="s">
        <v>437</v>
      </c>
      <c r="O3490">
        <v>678</v>
      </c>
      <c r="P3490" s="17" t="s">
        <v>438</v>
      </c>
      <c r="Q3490">
        <v>0</v>
      </c>
      <c r="R3490" s="17" t="s">
        <v>1083</v>
      </c>
      <c r="S3490" s="17" t="s">
        <v>653</v>
      </c>
      <c r="T3490" s="17" t="s">
        <v>438</v>
      </c>
      <c r="U3490">
        <v>2</v>
      </c>
      <c r="V3490">
        <v>2022</v>
      </c>
      <c r="W3490" s="17" t="s">
        <v>7880</v>
      </c>
      <c r="X3490" s="17" t="s">
        <v>1085</v>
      </c>
      <c r="Y3490">
        <v>1</v>
      </c>
      <c r="Z3490" s="17" t="s">
        <v>443</v>
      </c>
      <c r="AA3490" s="17" t="s">
        <v>443</v>
      </c>
      <c r="AB3490" s="17" t="s">
        <v>444</v>
      </c>
      <c r="AC3490">
        <v>0</v>
      </c>
      <c r="AD3490">
        <v>0</v>
      </c>
      <c r="AE3490">
        <v>0</v>
      </c>
      <c r="AF3490">
        <v>2022</v>
      </c>
      <c r="AG3490" s="1">
        <v>44562</v>
      </c>
      <c r="AH3490" s="1">
        <v>44773</v>
      </c>
      <c r="AI3490" s="1">
        <v>44785</v>
      </c>
      <c r="AJ3490" s="17" t="s">
        <v>34</v>
      </c>
      <c r="AK3490" s="17" t="s">
        <v>35</v>
      </c>
      <c r="AL3490" s="17" t="s">
        <v>10388</v>
      </c>
      <c r="AM3490" s="17">
        <f>MONTH(EMPENHO[[#This Row],[data_empenho]])</f>
        <v>5</v>
      </c>
    </row>
    <row r="3491" spans="1:39" x14ac:dyDescent="0.25">
      <c r="A3491">
        <v>6</v>
      </c>
      <c r="B3491">
        <v>603</v>
      </c>
      <c r="C3491">
        <v>26</v>
      </c>
      <c r="D3491">
        <v>782</v>
      </c>
      <c r="E3491">
        <v>17</v>
      </c>
      <c r="F3491">
        <v>0</v>
      </c>
      <c r="G3491">
        <v>2073</v>
      </c>
      <c r="H3491" s="17" t="s">
        <v>478</v>
      </c>
      <c r="I3491">
        <v>1</v>
      </c>
      <c r="J3491">
        <v>0</v>
      </c>
      <c r="K3491" s="17" t="s">
        <v>7881</v>
      </c>
      <c r="L3491" s="1">
        <v>44700</v>
      </c>
      <c r="M3491">
        <v>3340</v>
      </c>
      <c r="N3491" s="17" t="s">
        <v>437</v>
      </c>
      <c r="O3491">
        <v>8264</v>
      </c>
      <c r="P3491" s="17" t="s">
        <v>438</v>
      </c>
      <c r="Q3491">
        <v>0</v>
      </c>
      <c r="R3491" s="17" t="s">
        <v>480</v>
      </c>
      <c r="S3491" s="17" t="s">
        <v>653</v>
      </c>
      <c r="T3491" s="17" t="s">
        <v>438</v>
      </c>
      <c r="U3491">
        <v>2</v>
      </c>
      <c r="V3491">
        <v>2022</v>
      </c>
      <c r="W3491" s="17" t="s">
        <v>7882</v>
      </c>
      <c r="X3491" s="17" t="s">
        <v>482</v>
      </c>
      <c r="Y3491">
        <v>7</v>
      </c>
      <c r="Z3491" s="17" t="s">
        <v>443</v>
      </c>
      <c r="AA3491" s="17" t="s">
        <v>443</v>
      </c>
      <c r="AB3491" s="17" t="s">
        <v>444</v>
      </c>
      <c r="AC3491">
        <v>0</v>
      </c>
      <c r="AD3491">
        <v>0</v>
      </c>
      <c r="AE3491">
        <v>0</v>
      </c>
      <c r="AF3491">
        <v>2022</v>
      </c>
      <c r="AG3491" s="1">
        <v>44562</v>
      </c>
      <c r="AH3491" s="1">
        <v>44773</v>
      </c>
      <c r="AI3491" s="1">
        <v>44785</v>
      </c>
      <c r="AJ3491" s="17" t="s">
        <v>34</v>
      </c>
      <c r="AK3491" s="17" t="s">
        <v>35</v>
      </c>
      <c r="AL3491" s="17" t="s">
        <v>10388</v>
      </c>
      <c r="AM3491" s="17">
        <f>MONTH(EMPENHO[[#This Row],[data_empenho]])</f>
        <v>5</v>
      </c>
    </row>
    <row r="3492" spans="1:39" x14ac:dyDescent="0.25">
      <c r="A3492">
        <v>7</v>
      </c>
      <c r="B3492">
        <v>702</v>
      </c>
      <c r="C3492">
        <v>15</v>
      </c>
      <c r="D3492">
        <v>452</v>
      </c>
      <c r="E3492">
        <v>10</v>
      </c>
      <c r="F3492">
        <v>0</v>
      </c>
      <c r="G3492">
        <v>2004</v>
      </c>
      <c r="H3492" s="17" t="s">
        <v>981</v>
      </c>
      <c r="I3492">
        <v>1</v>
      </c>
      <c r="J3492">
        <v>0</v>
      </c>
      <c r="K3492" s="17" t="s">
        <v>7883</v>
      </c>
      <c r="L3492" s="1">
        <v>44700</v>
      </c>
      <c r="M3492">
        <v>350</v>
      </c>
      <c r="N3492" s="17" t="s">
        <v>437</v>
      </c>
      <c r="O3492">
        <v>678</v>
      </c>
      <c r="P3492" s="17" t="s">
        <v>438</v>
      </c>
      <c r="Q3492">
        <v>0</v>
      </c>
      <c r="R3492" s="17" t="s">
        <v>480</v>
      </c>
      <c r="S3492" s="17" t="s">
        <v>653</v>
      </c>
      <c r="T3492" s="17" t="s">
        <v>438</v>
      </c>
      <c r="U3492">
        <v>21</v>
      </c>
      <c r="V3492">
        <v>2022</v>
      </c>
      <c r="W3492" s="17" t="s">
        <v>7884</v>
      </c>
      <c r="X3492" s="17" t="s">
        <v>482</v>
      </c>
      <c r="Y3492">
        <v>7</v>
      </c>
      <c r="Z3492" s="17" t="s">
        <v>443</v>
      </c>
      <c r="AA3492" s="17" t="s">
        <v>443</v>
      </c>
      <c r="AB3492" s="17" t="s">
        <v>444</v>
      </c>
      <c r="AC3492">
        <v>0</v>
      </c>
      <c r="AD3492">
        <v>0</v>
      </c>
      <c r="AE3492">
        <v>0</v>
      </c>
      <c r="AF3492">
        <v>2022</v>
      </c>
      <c r="AG3492" s="1">
        <v>44562</v>
      </c>
      <c r="AH3492" s="1">
        <v>44773</v>
      </c>
      <c r="AI3492" s="1">
        <v>44785</v>
      </c>
      <c r="AJ3492" s="17" t="s">
        <v>34</v>
      </c>
      <c r="AK3492" s="17" t="s">
        <v>35</v>
      </c>
      <c r="AL3492" s="17" t="s">
        <v>10388</v>
      </c>
      <c r="AM3492" s="17">
        <f>MONTH(EMPENHO[[#This Row],[data_empenho]])</f>
        <v>5</v>
      </c>
    </row>
    <row r="3493" spans="1:39" x14ac:dyDescent="0.25">
      <c r="A3493">
        <v>6</v>
      </c>
      <c r="B3493">
        <v>603</v>
      </c>
      <c r="C3493">
        <v>26</v>
      </c>
      <c r="D3493">
        <v>782</v>
      </c>
      <c r="E3493">
        <v>17</v>
      </c>
      <c r="F3493">
        <v>0</v>
      </c>
      <c r="G3493">
        <v>2073</v>
      </c>
      <c r="H3493" s="17" t="s">
        <v>478</v>
      </c>
      <c r="I3493">
        <v>1</v>
      </c>
      <c r="J3493">
        <v>0</v>
      </c>
      <c r="K3493" s="17" t="s">
        <v>7885</v>
      </c>
      <c r="L3493" s="1">
        <v>44700</v>
      </c>
      <c r="M3493">
        <v>3370</v>
      </c>
      <c r="N3493" s="17" t="s">
        <v>437</v>
      </c>
      <c r="O3493">
        <v>8264</v>
      </c>
      <c r="P3493" s="17" t="s">
        <v>438</v>
      </c>
      <c r="Q3493">
        <v>0</v>
      </c>
      <c r="R3493" s="17" t="s">
        <v>480</v>
      </c>
      <c r="S3493" s="17" t="s">
        <v>653</v>
      </c>
      <c r="T3493" s="17" t="s">
        <v>438</v>
      </c>
      <c r="U3493">
        <v>2</v>
      </c>
      <c r="V3493">
        <v>2022</v>
      </c>
      <c r="W3493" s="17" t="s">
        <v>7886</v>
      </c>
      <c r="X3493" s="17" t="s">
        <v>482</v>
      </c>
      <c r="Y3493">
        <v>7</v>
      </c>
      <c r="Z3493" s="17" t="s">
        <v>443</v>
      </c>
      <c r="AA3493" s="17" t="s">
        <v>443</v>
      </c>
      <c r="AB3493" s="17" t="s">
        <v>444</v>
      </c>
      <c r="AC3493">
        <v>0</v>
      </c>
      <c r="AD3493">
        <v>0</v>
      </c>
      <c r="AE3493">
        <v>0</v>
      </c>
      <c r="AF3493">
        <v>2022</v>
      </c>
      <c r="AG3493" s="1">
        <v>44562</v>
      </c>
      <c r="AH3493" s="1">
        <v>44773</v>
      </c>
      <c r="AI3493" s="1">
        <v>44785</v>
      </c>
      <c r="AJ3493" s="17" t="s">
        <v>34</v>
      </c>
      <c r="AK3493" s="17" t="s">
        <v>35</v>
      </c>
      <c r="AL3493" s="17" t="s">
        <v>10388</v>
      </c>
      <c r="AM3493" s="17">
        <f>MONTH(EMPENHO[[#This Row],[data_empenho]])</f>
        <v>5</v>
      </c>
    </row>
    <row r="3494" spans="1:39" x14ac:dyDescent="0.25">
      <c r="A3494">
        <v>8</v>
      </c>
      <c r="B3494">
        <v>801</v>
      </c>
      <c r="C3494">
        <v>10</v>
      </c>
      <c r="D3494">
        <v>301</v>
      </c>
      <c r="E3494">
        <v>6</v>
      </c>
      <c r="F3494">
        <v>0</v>
      </c>
      <c r="G3494">
        <v>2105</v>
      </c>
      <c r="H3494" s="17" t="s">
        <v>860</v>
      </c>
      <c r="I3494">
        <v>40</v>
      </c>
      <c r="J3494">
        <v>0</v>
      </c>
      <c r="K3494" s="17" t="s">
        <v>7887</v>
      </c>
      <c r="L3494" s="1">
        <v>44700</v>
      </c>
      <c r="M3494">
        <v>375</v>
      </c>
      <c r="N3494" s="17" t="s">
        <v>437</v>
      </c>
      <c r="O3494">
        <v>500</v>
      </c>
      <c r="P3494" s="17" t="s">
        <v>438</v>
      </c>
      <c r="Q3494">
        <v>0</v>
      </c>
      <c r="R3494" s="17" t="s">
        <v>480</v>
      </c>
      <c r="S3494" s="17" t="s">
        <v>653</v>
      </c>
      <c r="T3494" s="17" t="s">
        <v>438</v>
      </c>
      <c r="U3494">
        <v>9</v>
      </c>
      <c r="V3494">
        <v>2022</v>
      </c>
      <c r="W3494" s="17" t="s">
        <v>7888</v>
      </c>
      <c r="X3494" s="17" t="s">
        <v>482</v>
      </c>
      <c r="Y3494">
        <v>7</v>
      </c>
      <c r="Z3494" s="17" t="s">
        <v>443</v>
      </c>
      <c r="AA3494" s="17" t="s">
        <v>443</v>
      </c>
      <c r="AB3494" s="17" t="s">
        <v>444</v>
      </c>
      <c r="AC3494">
        <v>0</v>
      </c>
      <c r="AD3494">
        <v>0</v>
      </c>
      <c r="AE3494">
        <v>0</v>
      </c>
      <c r="AF3494">
        <v>2022</v>
      </c>
      <c r="AG3494" s="1">
        <v>44562</v>
      </c>
      <c r="AH3494" s="1">
        <v>44773</v>
      </c>
      <c r="AI3494" s="1">
        <v>44785</v>
      </c>
      <c r="AJ3494" s="17" t="s">
        <v>34</v>
      </c>
      <c r="AK3494" s="17" t="s">
        <v>35</v>
      </c>
      <c r="AL3494" s="17" t="s">
        <v>10388</v>
      </c>
      <c r="AM3494" s="17">
        <f>MONTH(EMPENHO[[#This Row],[data_empenho]])</f>
        <v>5</v>
      </c>
    </row>
    <row r="3495" spans="1:39" x14ac:dyDescent="0.25">
      <c r="A3495">
        <v>9</v>
      </c>
      <c r="B3495">
        <v>904</v>
      </c>
      <c r="C3495">
        <v>8</v>
      </c>
      <c r="D3495">
        <v>243</v>
      </c>
      <c r="E3495">
        <v>11</v>
      </c>
      <c r="F3495">
        <v>0</v>
      </c>
      <c r="G3495">
        <v>2107</v>
      </c>
      <c r="H3495" s="17" t="s">
        <v>981</v>
      </c>
      <c r="I3495">
        <v>1</v>
      </c>
      <c r="J3495">
        <v>0</v>
      </c>
      <c r="K3495" s="17" t="s">
        <v>7889</v>
      </c>
      <c r="L3495" s="1">
        <v>44700</v>
      </c>
      <c r="M3495">
        <v>51.8</v>
      </c>
      <c r="N3495" s="17" t="s">
        <v>437</v>
      </c>
      <c r="O3495">
        <v>678</v>
      </c>
      <c r="P3495" s="17" t="s">
        <v>438</v>
      </c>
      <c r="Q3495">
        <v>0</v>
      </c>
      <c r="R3495" s="17" t="s">
        <v>480</v>
      </c>
      <c r="S3495" s="17" t="s">
        <v>653</v>
      </c>
      <c r="T3495" s="17" t="s">
        <v>438</v>
      </c>
      <c r="U3495">
        <v>21</v>
      </c>
      <c r="V3495">
        <v>2022</v>
      </c>
      <c r="W3495" s="17" t="s">
        <v>7890</v>
      </c>
      <c r="X3495" s="17" t="s">
        <v>482</v>
      </c>
      <c r="Y3495">
        <v>7</v>
      </c>
      <c r="Z3495" s="17" t="s">
        <v>443</v>
      </c>
      <c r="AA3495" s="17" t="s">
        <v>443</v>
      </c>
      <c r="AB3495" s="17" t="s">
        <v>444</v>
      </c>
      <c r="AC3495">
        <v>0</v>
      </c>
      <c r="AD3495">
        <v>0</v>
      </c>
      <c r="AE3495">
        <v>0</v>
      </c>
      <c r="AF3495">
        <v>2022</v>
      </c>
      <c r="AG3495" s="1">
        <v>44562</v>
      </c>
      <c r="AH3495" s="1">
        <v>44773</v>
      </c>
      <c r="AI3495" s="1">
        <v>44785</v>
      </c>
      <c r="AJ3495" s="17" t="s">
        <v>34</v>
      </c>
      <c r="AK3495" s="17" t="s">
        <v>35</v>
      </c>
      <c r="AL3495" s="17" t="s">
        <v>10388</v>
      </c>
      <c r="AM3495" s="17">
        <f>MONTH(EMPENHO[[#This Row],[data_empenho]])</f>
        <v>5</v>
      </c>
    </row>
    <row r="3496" spans="1:39" x14ac:dyDescent="0.25">
      <c r="A3496">
        <v>6</v>
      </c>
      <c r="B3496">
        <v>603</v>
      </c>
      <c r="C3496">
        <v>26</v>
      </c>
      <c r="D3496">
        <v>782</v>
      </c>
      <c r="E3496">
        <v>17</v>
      </c>
      <c r="F3496">
        <v>0</v>
      </c>
      <c r="G3496">
        <v>2073</v>
      </c>
      <c r="H3496" s="17" t="s">
        <v>828</v>
      </c>
      <c r="I3496">
        <v>1</v>
      </c>
      <c r="J3496">
        <v>0</v>
      </c>
      <c r="K3496" s="17" t="s">
        <v>7891</v>
      </c>
      <c r="L3496" s="1">
        <v>44700</v>
      </c>
      <c r="M3496">
        <v>1080</v>
      </c>
      <c r="N3496" s="17" t="s">
        <v>437</v>
      </c>
      <c r="O3496">
        <v>1714</v>
      </c>
      <c r="P3496" s="17" t="s">
        <v>438</v>
      </c>
      <c r="Q3496">
        <v>0</v>
      </c>
      <c r="R3496" s="17" t="s">
        <v>439</v>
      </c>
      <c r="S3496" s="17" t="s">
        <v>440</v>
      </c>
      <c r="T3496" s="17" t="s">
        <v>438</v>
      </c>
      <c r="U3496">
        <v>107</v>
      </c>
      <c r="V3496">
        <v>2022</v>
      </c>
      <c r="W3496" s="17" t="s">
        <v>7892</v>
      </c>
      <c r="X3496" s="17" t="s">
        <v>465</v>
      </c>
      <c r="Y3496">
        <v>1</v>
      </c>
      <c r="Z3496" s="17" t="s">
        <v>443</v>
      </c>
      <c r="AA3496" s="17" t="s">
        <v>443</v>
      </c>
      <c r="AB3496" s="17" t="s">
        <v>444</v>
      </c>
      <c r="AC3496">
        <v>0</v>
      </c>
      <c r="AD3496">
        <v>0</v>
      </c>
      <c r="AE3496">
        <v>0</v>
      </c>
      <c r="AF3496">
        <v>2022</v>
      </c>
      <c r="AG3496" s="1">
        <v>44562</v>
      </c>
      <c r="AH3496" s="1">
        <v>44773</v>
      </c>
      <c r="AI3496" s="1">
        <v>44785</v>
      </c>
      <c r="AJ3496" s="17" t="s">
        <v>34</v>
      </c>
      <c r="AK3496" s="17" t="s">
        <v>35</v>
      </c>
      <c r="AL3496" s="17" t="s">
        <v>10388</v>
      </c>
      <c r="AM3496" s="17">
        <f>MONTH(EMPENHO[[#This Row],[data_empenho]])</f>
        <v>5</v>
      </c>
    </row>
    <row r="3497" spans="1:39" x14ac:dyDescent="0.25">
      <c r="A3497">
        <v>10</v>
      </c>
      <c r="B3497">
        <v>1002</v>
      </c>
      <c r="C3497">
        <v>20</v>
      </c>
      <c r="D3497">
        <v>608</v>
      </c>
      <c r="E3497">
        <v>4</v>
      </c>
      <c r="F3497">
        <v>0</v>
      </c>
      <c r="G3497">
        <v>2056</v>
      </c>
      <c r="H3497" s="17" t="s">
        <v>698</v>
      </c>
      <c r="I3497">
        <v>1</v>
      </c>
      <c r="J3497">
        <v>0</v>
      </c>
      <c r="K3497" s="17" t="s">
        <v>7893</v>
      </c>
      <c r="L3497" s="1">
        <v>44700</v>
      </c>
      <c r="M3497">
        <v>2303.13</v>
      </c>
      <c r="N3497" s="17" t="s">
        <v>437</v>
      </c>
      <c r="O3497">
        <v>6856</v>
      </c>
      <c r="P3497" s="17" t="s">
        <v>438</v>
      </c>
      <c r="Q3497">
        <v>0</v>
      </c>
      <c r="R3497" s="17" t="s">
        <v>584</v>
      </c>
      <c r="S3497" s="17" t="s">
        <v>440</v>
      </c>
      <c r="T3497" s="17" t="s">
        <v>438</v>
      </c>
      <c r="U3497">
        <v>16</v>
      </c>
      <c r="V3497">
        <v>2022</v>
      </c>
      <c r="W3497" s="17" t="s">
        <v>7894</v>
      </c>
      <c r="X3497" s="17" t="s">
        <v>586</v>
      </c>
      <c r="Y3497">
        <v>1</v>
      </c>
      <c r="Z3497" s="17" t="s">
        <v>443</v>
      </c>
      <c r="AA3497" s="17" t="s">
        <v>443</v>
      </c>
      <c r="AB3497" s="17" t="s">
        <v>444</v>
      </c>
      <c r="AC3497">
        <v>0</v>
      </c>
      <c r="AD3497">
        <v>0</v>
      </c>
      <c r="AE3497">
        <v>0</v>
      </c>
      <c r="AF3497">
        <v>2022</v>
      </c>
      <c r="AG3497" s="1">
        <v>44562</v>
      </c>
      <c r="AH3497" s="1">
        <v>44773</v>
      </c>
      <c r="AI3497" s="1">
        <v>44785</v>
      </c>
      <c r="AJ3497" s="17" t="s">
        <v>34</v>
      </c>
      <c r="AK3497" s="17" t="s">
        <v>35</v>
      </c>
      <c r="AL3497" s="17" t="s">
        <v>10388</v>
      </c>
      <c r="AM3497" s="17">
        <f>MONTH(EMPENHO[[#This Row],[data_empenho]])</f>
        <v>5</v>
      </c>
    </row>
    <row r="3498" spans="1:39" x14ac:dyDescent="0.25">
      <c r="A3498">
        <v>5</v>
      </c>
      <c r="B3498">
        <v>502</v>
      </c>
      <c r="C3498">
        <v>12</v>
      </c>
      <c r="D3498">
        <v>782</v>
      </c>
      <c r="E3498">
        <v>2</v>
      </c>
      <c r="F3498">
        <v>0</v>
      </c>
      <c r="G3498">
        <v>2035</v>
      </c>
      <c r="H3498" s="17" t="s">
        <v>828</v>
      </c>
      <c r="I3498">
        <v>1017</v>
      </c>
      <c r="J3498">
        <v>0</v>
      </c>
      <c r="K3498" s="17" t="s">
        <v>7895</v>
      </c>
      <c r="L3498" s="1">
        <v>44700</v>
      </c>
      <c r="M3498">
        <v>495.14</v>
      </c>
      <c r="N3498" s="17" t="s">
        <v>437</v>
      </c>
      <c r="O3498">
        <v>4041</v>
      </c>
      <c r="P3498" s="17" t="s">
        <v>438</v>
      </c>
      <c r="Q3498">
        <v>0</v>
      </c>
      <c r="R3498" s="17" t="s">
        <v>439</v>
      </c>
      <c r="S3498" s="17" t="s">
        <v>440</v>
      </c>
      <c r="T3498" s="17" t="s">
        <v>438</v>
      </c>
      <c r="U3498">
        <v>108</v>
      </c>
      <c r="V3498">
        <v>2022</v>
      </c>
      <c r="W3498" s="17" t="s">
        <v>7896</v>
      </c>
      <c r="X3498" s="17" t="s">
        <v>465</v>
      </c>
      <c r="Y3498">
        <v>1</v>
      </c>
      <c r="Z3498" s="17" t="s">
        <v>443</v>
      </c>
      <c r="AA3498" s="17" t="s">
        <v>443</v>
      </c>
      <c r="AB3498" s="17" t="s">
        <v>444</v>
      </c>
      <c r="AC3498">
        <v>0</v>
      </c>
      <c r="AD3498">
        <v>0</v>
      </c>
      <c r="AE3498">
        <v>0</v>
      </c>
      <c r="AF3498">
        <v>2022</v>
      </c>
      <c r="AG3498" s="1">
        <v>44562</v>
      </c>
      <c r="AH3498" s="1">
        <v>44773</v>
      </c>
      <c r="AI3498" s="1">
        <v>44785</v>
      </c>
      <c r="AJ3498" s="17" t="s">
        <v>34</v>
      </c>
      <c r="AK3498" s="17" t="s">
        <v>35</v>
      </c>
      <c r="AL3498" s="17" t="s">
        <v>10388</v>
      </c>
      <c r="AM3498" s="17">
        <f>MONTH(EMPENHO[[#This Row],[data_empenho]])</f>
        <v>5</v>
      </c>
    </row>
    <row r="3499" spans="1:39" x14ac:dyDescent="0.25">
      <c r="A3499">
        <v>7</v>
      </c>
      <c r="B3499">
        <v>702</v>
      </c>
      <c r="C3499">
        <v>15</v>
      </c>
      <c r="D3499">
        <v>451</v>
      </c>
      <c r="E3499">
        <v>17</v>
      </c>
      <c r="F3499">
        <v>0</v>
      </c>
      <c r="G3499">
        <v>2002</v>
      </c>
      <c r="H3499" s="17" t="s">
        <v>2043</v>
      </c>
      <c r="I3499">
        <v>1</v>
      </c>
      <c r="J3499">
        <v>0</v>
      </c>
      <c r="K3499" s="17" t="s">
        <v>7897</v>
      </c>
      <c r="L3499" s="1">
        <v>44700</v>
      </c>
      <c r="M3499">
        <v>650</v>
      </c>
      <c r="N3499" s="17" t="s">
        <v>437</v>
      </c>
      <c r="O3499">
        <v>4666</v>
      </c>
      <c r="P3499" s="17" t="s">
        <v>438</v>
      </c>
      <c r="Q3499">
        <v>0</v>
      </c>
      <c r="R3499" s="17" t="s">
        <v>439</v>
      </c>
      <c r="S3499" s="17" t="s">
        <v>440</v>
      </c>
      <c r="T3499" s="17" t="s">
        <v>438</v>
      </c>
      <c r="U3499">
        <v>109</v>
      </c>
      <c r="V3499">
        <v>2022</v>
      </c>
      <c r="W3499" s="17" t="s">
        <v>7898</v>
      </c>
      <c r="X3499" s="17" t="s">
        <v>465</v>
      </c>
      <c r="Y3499">
        <v>1</v>
      </c>
      <c r="Z3499" s="17" t="s">
        <v>443</v>
      </c>
      <c r="AA3499" s="17" t="s">
        <v>443</v>
      </c>
      <c r="AB3499" s="17" t="s">
        <v>444</v>
      </c>
      <c r="AC3499">
        <v>0</v>
      </c>
      <c r="AD3499">
        <v>0</v>
      </c>
      <c r="AE3499">
        <v>0</v>
      </c>
      <c r="AF3499">
        <v>2022</v>
      </c>
      <c r="AG3499" s="1">
        <v>44562</v>
      </c>
      <c r="AH3499" s="1">
        <v>44773</v>
      </c>
      <c r="AI3499" s="1">
        <v>44785</v>
      </c>
      <c r="AJ3499" s="17" t="s">
        <v>34</v>
      </c>
      <c r="AK3499" s="17" t="s">
        <v>35</v>
      </c>
      <c r="AL3499" s="17" t="s">
        <v>10388</v>
      </c>
      <c r="AM3499" s="17">
        <f>MONTH(EMPENHO[[#This Row],[data_empenho]])</f>
        <v>5</v>
      </c>
    </row>
    <row r="3500" spans="1:39" x14ac:dyDescent="0.25">
      <c r="A3500">
        <v>6</v>
      </c>
      <c r="B3500">
        <v>603</v>
      </c>
      <c r="C3500">
        <v>26</v>
      </c>
      <c r="D3500">
        <v>782</v>
      </c>
      <c r="E3500">
        <v>17</v>
      </c>
      <c r="F3500">
        <v>0</v>
      </c>
      <c r="G3500">
        <v>2073</v>
      </c>
      <c r="H3500" s="17" t="s">
        <v>776</v>
      </c>
      <c r="I3500">
        <v>1</v>
      </c>
      <c r="J3500">
        <v>0</v>
      </c>
      <c r="K3500" s="17" t="s">
        <v>7899</v>
      </c>
      <c r="L3500" s="1">
        <v>44700</v>
      </c>
      <c r="M3500">
        <v>453</v>
      </c>
      <c r="N3500" s="17" t="s">
        <v>437</v>
      </c>
      <c r="O3500">
        <v>4041</v>
      </c>
      <c r="P3500" s="17" t="s">
        <v>438</v>
      </c>
      <c r="Q3500">
        <v>0</v>
      </c>
      <c r="R3500" s="17" t="s">
        <v>439</v>
      </c>
      <c r="S3500" s="17" t="s">
        <v>440</v>
      </c>
      <c r="T3500" s="17" t="s">
        <v>438</v>
      </c>
      <c r="U3500">
        <v>110</v>
      </c>
      <c r="V3500">
        <v>2022</v>
      </c>
      <c r="W3500" s="17" t="s">
        <v>7900</v>
      </c>
      <c r="X3500" s="17" t="s">
        <v>465</v>
      </c>
      <c r="Y3500">
        <v>1</v>
      </c>
      <c r="Z3500" s="17" t="s">
        <v>443</v>
      </c>
      <c r="AA3500" s="17" t="s">
        <v>443</v>
      </c>
      <c r="AB3500" s="17" t="s">
        <v>444</v>
      </c>
      <c r="AC3500">
        <v>0</v>
      </c>
      <c r="AD3500">
        <v>0</v>
      </c>
      <c r="AE3500">
        <v>0</v>
      </c>
      <c r="AF3500">
        <v>2022</v>
      </c>
      <c r="AG3500" s="1">
        <v>44562</v>
      </c>
      <c r="AH3500" s="1">
        <v>44773</v>
      </c>
      <c r="AI3500" s="1">
        <v>44785</v>
      </c>
      <c r="AJ3500" s="17" t="s">
        <v>34</v>
      </c>
      <c r="AK3500" s="17" t="s">
        <v>35</v>
      </c>
      <c r="AL3500" s="17" t="s">
        <v>10388</v>
      </c>
      <c r="AM3500" s="17">
        <f>MONTH(EMPENHO[[#This Row],[data_empenho]])</f>
        <v>5</v>
      </c>
    </row>
    <row r="3501" spans="1:39" x14ac:dyDescent="0.25">
      <c r="A3501">
        <v>5</v>
      </c>
      <c r="B3501">
        <v>502</v>
      </c>
      <c r="C3501">
        <v>12</v>
      </c>
      <c r="D3501">
        <v>365</v>
      </c>
      <c r="E3501">
        <v>2</v>
      </c>
      <c r="F3501">
        <v>0</v>
      </c>
      <c r="G3501">
        <v>2033</v>
      </c>
      <c r="H3501" s="17" t="s">
        <v>2172</v>
      </c>
      <c r="I3501">
        <v>20</v>
      </c>
      <c r="J3501">
        <v>0</v>
      </c>
      <c r="K3501" s="17" t="s">
        <v>7901</v>
      </c>
      <c r="L3501" s="1">
        <v>44701</v>
      </c>
      <c r="M3501">
        <v>900</v>
      </c>
      <c r="N3501" s="17" t="s">
        <v>437</v>
      </c>
      <c r="O3501">
        <v>8319</v>
      </c>
      <c r="P3501" s="17" t="s">
        <v>438</v>
      </c>
      <c r="Q3501">
        <v>0</v>
      </c>
      <c r="R3501" s="17" t="s">
        <v>480</v>
      </c>
      <c r="S3501" s="17" t="s">
        <v>653</v>
      </c>
      <c r="T3501" s="17" t="s">
        <v>438</v>
      </c>
      <c r="U3501">
        <v>17</v>
      </c>
      <c r="V3501">
        <v>2022</v>
      </c>
      <c r="W3501" s="17" t="s">
        <v>7902</v>
      </c>
      <c r="X3501" s="17" t="s">
        <v>482</v>
      </c>
      <c r="Y3501">
        <v>7</v>
      </c>
      <c r="Z3501" s="17" t="s">
        <v>443</v>
      </c>
      <c r="AA3501" s="17" t="s">
        <v>443</v>
      </c>
      <c r="AB3501" s="17" t="s">
        <v>444</v>
      </c>
      <c r="AC3501">
        <v>0</v>
      </c>
      <c r="AD3501">
        <v>0</v>
      </c>
      <c r="AE3501">
        <v>0</v>
      </c>
      <c r="AF3501">
        <v>2022</v>
      </c>
      <c r="AG3501" s="1">
        <v>44562</v>
      </c>
      <c r="AH3501" s="1">
        <v>44773</v>
      </c>
      <c r="AI3501" s="1">
        <v>44785</v>
      </c>
      <c r="AJ3501" s="17" t="s">
        <v>34</v>
      </c>
      <c r="AK3501" s="17" t="s">
        <v>35</v>
      </c>
      <c r="AL3501" s="17" t="s">
        <v>10388</v>
      </c>
      <c r="AM3501" s="17">
        <f>MONTH(EMPENHO[[#This Row],[data_empenho]])</f>
        <v>5</v>
      </c>
    </row>
    <row r="3502" spans="1:39" x14ac:dyDescent="0.25">
      <c r="A3502">
        <v>5</v>
      </c>
      <c r="B3502">
        <v>502</v>
      </c>
      <c r="C3502">
        <v>12</v>
      </c>
      <c r="D3502">
        <v>361</v>
      </c>
      <c r="E3502">
        <v>2</v>
      </c>
      <c r="F3502">
        <v>0</v>
      </c>
      <c r="G3502">
        <v>2031</v>
      </c>
      <c r="H3502" s="17" t="s">
        <v>2172</v>
      </c>
      <c r="I3502">
        <v>20</v>
      </c>
      <c r="J3502">
        <v>0</v>
      </c>
      <c r="K3502" s="17" t="s">
        <v>7903</v>
      </c>
      <c r="L3502" s="1">
        <v>44701</v>
      </c>
      <c r="M3502">
        <v>1800</v>
      </c>
      <c r="N3502" s="17" t="s">
        <v>437</v>
      </c>
      <c r="O3502">
        <v>8319</v>
      </c>
      <c r="P3502" s="17" t="s">
        <v>438</v>
      </c>
      <c r="Q3502">
        <v>0</v>
      </c>
      <c r="R3502" s="17" t="s">
        <v>480</v>
      </c>
      <c r="S3502" s="17" t="s">
        <v>653</v>
      </c>
      <c r="T3502" s="17" t="s">
        <v>438</v>
      </c>
      <c r="U3502">
        <v>17</v>
      </c>
      <c r="V3502">
        <v>2022</v>
      </c>
      <c r="W3502" s="17" t="s">
        <v>7904</v>
      </c>
      <c r="X3502" s="17" t="s">
        <v>482</v>
      </c>
      <c r="Y3502">
        <v>7</v>
      </c>
      <c r="Z3502" s="17" t="s">
        <v>443</v>
      </c>
      <c r="AA3502" s="17" t="s">
        <v>443</v>
      </c>
      <c r="AB3502" s="17" t="s">
        <v>444</v>
      </c>
      <c r="AC3502">
        <v>0</v>
      </c>
      <c r="AD3502">
        <v>0</v>
      </c>
      <c r="AE3502">
        <v>0</v>
      </c>
      <c r="AF3502">
        <v>2022</v>
      </c>
      <c r="AG3502" s="1">
        <v>44562</v>
      </c>
      <c r="AH3502" s="1">
        <v>44773</v>
      </c>
      <c r="AI3502" s="1">
        <v>44785</v>
      </c>
      <c r="AJ3502" s="17" t="s">
        <v>34</v>
      </c>
      <c r="AK3502" s="17" t="s">
        <v>35</v>
      </c>
      <c r="AL3502" s="17" t="s">
        <v>10388</v>
      </c>
      <c r="AM3502" s="17">
        <f>MONTH(EMPENHO[[#This Row],[data_empenho]])</f>
        <v>5</v>
      </c>
    </row>
    <row r="3503" spans="1:39" x14ac:dyDescent="0.25">
      <c r="A3503">
        <v>5</v>
      </c>
      <c r="B3503">
        <v>502</v>
      </c>
      <c r="C3503">
        <v>12</v>
      </c>
      <c r="D3503">
        <v>361</v>
      </c>
      <c r="E3503">
        <v>2</v>
      </c>
      <c r="F3503">
        <v>0</v>
      </c>
      <c r="G3503">
        <v>2031</v>
      </c>
      <c r="H3503" s="17" t="s">
        <v>2336</v>
      </c>
      <c r="I3503">
        <v>20</v>
      </c>
      <c r="J3503">
        <v>0</v>
      </c>
      <c r="K3503" s="17" t="s">
        <v>7905</v>
      </c>
      <c r="L3503" s="1">
        <v>44701</v>
      </c>
      <c r="M3503">
        <v>625</v>
      </c>
      <c r="N3503" s="17" t="s">
        <v>437</v>
      </c>
      <c r="O3503">
        <v>8319</v>
      </c>
      <c r="P3503" s="17" t="s">
        <v>438</v>
      </c>
      <c r="Q3503">
        <v>0</v>
      </c>
      <c r="R3503" s="17" t="s">
        <v>480</v>
      </c>
      <c r="S3503" s="17" t="s">
        <v>653</v>
      </c>
      <c r="T3503" s="17" t="s">
        <v>438</v>
      </c>
      <c r="U3503">
        <v>17</v>
      </c>
      <c r="V3503">
        <v>2022</v>
      </c>
      <c r="W3503" s="17" t="s">
        <v>7906</v>
      </c>
      <c r="X3503" s="17" t="s">
        <v>482</v>
      </c>
      <c r="Y3503">
        <v>7</v>
      </c>
      <c r="Z3503" s="17" t="s">
        <v>443</v>
      </c>
      <c r="AA3503" s="17" t="s">
        <v>443</v>
      </c>
      <c r="AB3503" s="17" t="s">
        <v>444</v>
      </c>
      <c r="AC3503">
        <v>0</v>
      </c>
      <c r="AD3503">
        <v>0</v>
      </c>
      <c r="AE3503">
        <v>0</v>
      </c>
      <c r="AF3503">
        <v>2022</v>
      </c>
      <c r="AG3503" s="1">
        <v>44562</v>
      </c>
      <c r="AH3503" s="1">
        <v>44773</v>
      </c>
      <c r="AI3503" s="1">
        <v>44785</v>
      </c>
      <c r="AJ3503" s="17" t="s">
        <v>34</v>
      </c>
      <c r="AK3503" s="17" t="s">
        <v>35</v>
      </c>
      <c r="AL3503" s="17" t="s">
        <v>10388</v>
      </c>
      <c r="AM3503" s="17">
        <f>MONTH(EMPENHO[[#This Row],[data_empenho]])</f>
        <v>5</v>
      </c>
    </row>
    <row r="3504" spans="1:39" x14ac:dyDescent="0.25">
      <c r="A3504">
        <v>5</v>
      </c>
      <c r="B3504">
        <v>502</v>
      </c>
      <c r="C3504">
        <v>12</v>
      </c>
      <c r="D3504">
        <v>365</v>
      </c>
      <c r="E3504">
        <v>2</v>
      </c>
      <c r="F3504">
        <v>0</v>
      </c>
      <c r="G3504">
        <v>2033</v>
      </c>
      <c r="H3504" s="17" t="s">
        <v>2336</v>
      </c>
      <c r="I3504">
        <v>20</v>
      </c>
      <c r="J3504">
        <v>0</v>
      </c>
      <c r="K3504" s="17" t="s">
        <v>7907</v>
      </c>
      <c r="L3504" s="1">
        <v>44701</v>
      </c>
      <c r="M3504">
        <v>2500</v>
      </c>
      <c r="N3504" s="17" t="s">
        <v>437</v>
      </c>
      <c r="O3504">
        <v>8319</v>
      </c>
      <c r="P3504" s="17" t="s">
        <v>438</v>
      </c>
      <c r="Q3504">
        <v>0</v>
      </c>
      <c r="R3504" s="17" t="s">
        <v>480</v>
      </c>
      <c r="S3504" s="17" t="s">
        <v>653</v>
      </c>
      <c r="T3504" s="17" t="s">
        <v>438</v>
      </c>
      <c r="U3504">
        <v>17</v>
      </c>
      <c r="V3504">
        <v>2022</v>
      </c>
      <c r="W3504" s="17" t="s">
        <v>7908</v>
      </c>
      <c r="X3504" s="17" t="s">
        <v>482</v>
      </c>
      <c r="Y3504">
        <v>7</v>
      </c>
      <c r="Z3504" s="17" t="s">
        <v>443</v>
      </c>
      <c r="AA3504" s="17" t="s">
        <v>443</v>
      </c>
      <c r="AB3504" s="17" t="s">
        <v>444</v>
      </c>
      <c r="AC3504">
        <v>0</v>
      </c>
      <c r="AD3504">
        <v>0</v>
      </c>
      <c r="AE3504">
        <v>0</v>
      </c>
      <c r="AF3504">
        <v>2022</v>
      </c>
      <c r="AG3504" s="1">
        <v>44562</v>
      </c>
      <c r="AH3504" s="1">
        <v>44773</v>
      </c>
      <c r="AI3504" s="1">
        <v>44785</v>
      </c>
      <c r="AJ3504" s="17" t="s">
        <v>34</v>
      </c>
      <c r="AK3504" s="17" t="s">
        <v>35</v>
      </c>
      <c r="AL3504" s="17" t="s">
        <v>10388</v>
      </c>
      <c r="AM3504" s="17">
        <f>MONTH(EMPENHO[[#This Row],[data_empenho]])</f>
        <v>5</v>
      </c>
    </row>
    <row r="3505" spans="1:39" x14ac:dyDescent="0.25">
      <c r="A3505">
        <v>6</v>
      </c>
      <c r="B3505">
        <v>603</v>
      </c>
      <c r="C3505">
        <v>26</v>
      </c>
      <c r="D3505">
        <v>782</v>
      </c>
      <c r="E3505">
        <v>17</v>
      </c>
      <c r="F3505">
        <v>0</v>
      </c>
      <c r="G3505">
        <v>2073</v>
      </c>
      <c r="H3505" s="17" t="s">
        <v>755</v>
      </c>
      <c r="I3505">
        <v>1</v>
      </c>
      <c r="J3505">
        <v>0</v>
      </c>
      <c r="K3505" s="17" t="s">
        <v>7909</v>
      </c>
      <c r="L3505" s="1">
        <v>44701</v>
      </c>
      <c r="M3505">
        <v>27000</v>
      </c>
      <c r="N3505" s="17" t="s">
        <v>437</v>
      </c>
      <c r="O3505">
        <v>5258</v>
      </c>
      <c r="P3505" s="17" t="s">
        <v>438</v>
      </c>
      <c r="Q3505">
        <v>0</v>
      </c>
      <c r="R3505" s="17" t="s">
        <v>480</v>
      </c>
      <c r="S3505" s="17" t="s">
        <v>653</v>
      </c>
      <c r="T3505" s="17" t="s">
        <v>438</v>
      </c>
      <c r="U3505">
        <v>31</v>
      </c>
      <c r="V3505">
        <v>2021</v>
      </c>
      <c r="W3505" s="17" t="s">
        <v>7910</v>
      </c>
      <c r="X3505" s="17" t="s">
        <v>482</v>
      </c>
      <c r="Y3505">
        <v>7</v>
      </c>
      <c r="Z3505" s="17" t="s">
        <v>443</v>
      </c>
      <c r="AA3505" s="17" t="s">
        <v>443</v>
      </c>
      <c r="AB3505" s="17" t="s">
        <v>444</v>
      </c>
      <c r="AC3505">
        <v>0</v>
      </c>
      <c r="AD3505">
        <v>0</v>
      </c>
      <c r="AE3505">
        <v>0</v>
      </c>
      <c r="AF3505">
        <v>2022</v>
      </c>
      <c r="AG3505" s="1">
        <v>44562</v>
      </c>
      <c r="AH3505" s="1">
        <v>44773</v>
      </c>
      <c r="AI3505" s="1">
        <v>44785</v>
      </c>
      <c r="AJ3505" s="17" t="s">
        <v>34</v>
      </c>
      <c r="AK3505" s="17" t="s">
        <v>35</v>
      </c>
      <c r="AL3505" s="17" t="s">
        <v>10388</v>
      </c>
      <c r="AM3505" s="17">
        <f>MONTH(EMPENHO[[#This Row],[data_empenho]])</f>
        <v>5</v>
      </c>
    </row>
    <row r="3506" spans="1:39" x14ac:dyDescent="0.25">
      <c r="A3506">
        <v>7</v>
      </c>
      <c r="B3506">
        <v>702</v>
      </c>
      <c r="C3506">
        <v>15</v>
      </c>
      <c r="D3506">
        <v>451</v>
      </c>
      <c r="E3506">
        <v>17</v>
      </c>
      <c r="F3506">
        <v>0</v>
      </c>
      <c r="G3506">
        <v>2002</v>
      </c>
      <c r="H3506" s="17" t="s">
        <v>698</v>
      </c>
      <c r="I3506">
        <v>1</v>
      </c>
      <c r="J3506">
        <v>0</v>
      </c>
      <c r="K3506" s="17" t="s">
        <v>7911</v>
      </c>
      <c r="L3506" s="1">
        <v>44701</v>
      </c>
      <c r="M3506">
        <v>564</v>
      </c>
      <c r="N3506" s="17" t="s">
        <v>437</v>
      </c>
      <c r="O3506">
        <v>5923</v>
      </c>
      <c r="P3506" s="17" t="s">
        <v>438</v>
      </c>
      <c r="Q3506">
        <v>0</v>
      </c>
      <c r="R3506" s="17" t="s">
        <v>439</v>
      </c>
      <c r="S3506" s="17" t="s">
        <v>440</v>
      </c>
      <c r="T3506" s="17" t="s">
        <v>438</v>
      </c>
      <c r="U3506">
        <v>111</v>
      </c>
      <c r="V3506">
        <v>2022</v>
      </c>
      <c r="W3506" s="17" t="s">
        <v>7912</v>
      </c>
      <c r="X3506" s="17" t="s">
        <v>465</v>
      </c>
      <c r="Y3506">
        <v>1</v>
      </c>
      <c r="Z3506" s="17" t="s">
        <v>443</v>
      </c>
      <c r="AA3506" s="17" t="s">
        <v>443</v>
      </c>
      <c r="AB3506" s="17" t="s">
        <v>444</v>
      </c>
      <c r="AC3506">
        <v>0</v>
      </c>
      <c r="AD3506">
        <v>0</v>
      </c>
      <c r="AE3506">
        <v>0</v>
      </c>
      <c r="AF3506">
        <v>2022</v>
      </c>
      <c r="AG3506" s="1">
        <v>44562</v>
      </c>
      <c r="AH3506" s="1">
        <v>44773</v>
      </c>
      <c r="AI3506" s="1">
        <v>44785</v>
      </c>
      <c r="AJ3506" s="17" t="s">
        <v>34</v>
      </c>
      <c r="AK3506" s="17" t="s">
        <v>35</v>
      </c>
      <c r="AL3506" s="17" t="s">
        <v>10388</v>
      </c>
      <c r="AM3506" s="17">
        <f>MONTH(EMPENHO[[#This Row],[data_empenho]])</f>
        <v>5</v>
      </c>
    </row>
    <row r="3507" spans="1:39" x14ac:dyDescent="0.25">
      <c r="A3507">
        <v>7</v>
      </c>
      <c r="B3507">
        <v>702</v>
      </c>
      <c r="C3507">
        <v>15</v>
      </c>
      <c r="D3507">
        <v>451</v>
      </c>
      <c r="E3507">
        <v>17</v>
      </c>
      <c r="F3507">
        <v>0</v>
      </c>
      <c r="G3507">
        <v>2002</v>
      </c>
      <c r="H3507" s="17" t="s">
        <v>698</v>
      </c>
      <c r="I3507">
        <v>1</v>
      </c>
      <c r="J3507">
        <v>0</v>
      </c>
      <c r="K3507" s="17" t="s">
        <v>7913</v>
      </c>
      <c r="L3507" s="1">
        <v>44701</v>
      </c>
      <c r="M3507">
        <v>1516</v>
      </c>
      <c r="N3507" s="17" t="s">
        <v>437</v>
      </c>
      <c r="O3507">
        <v>5756</v>
      </c>
      <c r="P3507" s="17" t="s">
        <v>438</v>
      </c>
      <c r="Q3507">
        <v>0</v>
      </c>
      <c r="R3507" s="17" t="s">
        <v>439</v>
      </c>
      <c r="S3507" s="17" t="s">
        <v>440</v>
      </c>
      <c r="T3507" s="17" t="s">
        <v>438</v>
      </c>
      <c r="U3507">
        <v>111</v>
      </c>
      <c r="V3507">
        <v>2022</v>
      </c>
      <c r="W3507" s="17" t="s">
        <v>7914</v>
      </c>
      <c r="X3507" s="17" t="s">
        <v>465</v>
      </c>
      <c r="Y3507">
        <v>1</v>
      </c>
      <c r="Z3507" s="17" t="s">
        <v>443</v>
      </c>
      <c r="AA3507" s="17" t="s">
        <v>443</v>
      </c>
      <c r="AB3507" s="17" t="s">
        <v>444</v>
      </c>
      <c r="AC3507">
        <v>0</v>
      </c>
      <c r="AD3507">
        <v>0</v>
      </c>
      <c r="AE3507">
        <v>0</v>
      </c>
      <c r="AF3507">
        <v>2022</v>
      </c>
      <c r="AG3507" s="1">
        <v>44562</v>
      </c>
      <c r="AH3507" s="1">
        <v>44773</v>
      </c>
      <c r="AI3507" s="1">
        <v>44785</v>
      </c>
      <c r="AJ3507" s="17" t="s">
        <v>34</v>
      </c>
      <c r="AK3507" s="17" t="s">
        <v>35</v>
      </c>
      <c r="AL3507" s="17" t="s">
        <v>10388</v>
      </c>
      <c r="AM3507" s="17">
        <f>MONTH(EMPENHO[[#This Row],[data_empenho]])</f>
        <v>5</v>
      </c>
    </row>
    <row r="3508" spans="1:39" x14ac:dyDescent="0.25">
      <c r="A3508">
        <v>6</v>
      </c>
      <c r="B3508">
        <v>603</v>
      </c>
      <c r="C3508">
        <v>26</v>
      </c>
      <c r="D3508">
        <v>782</v>
      </c>
      <c r="E3508">
        <v>17</v>
      </c>
      <c r="F3508">
        <v>0</v>
      </c>
      <c r="G3508">
        <v>2073</v>
      </c>
      <c r="H3508" s="17" t="s">
        <v>698</v>
      </c>
      <c r="I3508">
        <v>1</v>
      </c>
      <c r="J3508">
        <v>0</v>
      </c>
      <c r="K3508" s="17" t="s">
        <v>7915</v>
      </c>
      <c r="L3508" s="1">
        <v>44701</v>
      </c>
      <c r="M3508">
        <v>788</v>
      </c>
      <c r="N3508" s="17" t="s">
        <v>437</v>
      </c>
      <c r="O3508">
        <v>5923</v>
      </c>
      <c r="P3508" s="17" t="s">
        <v>438</v>
      </c>
      <c r="Q3508">
        <v>0</v>
      </c>
      <c r="R3508" s="17" t="s">
        <v>439</v>
      </c>
      <c r="S3508" s="17" t="s">
        <v>440</v>
      </c>
      <c r="T3508" s="17" t="s">
        <v>438</v>
      </c>
      <c r="U3508">
        <v>112</v>
      </c>
      <c r="V3508">
        <v>2022</v>
      </c>
      <c r="W3508" s="17" t="s">
        <v>7916</v>
      </c>
      <c r="X3508" s="17" t="s">
        <v>465</v>
      </c>
      <c r="Y3508">
        <v>1</v>
      </c>
      <c r="Z3508" s="17" t="s">
        <v>443</v>
      </c>
      <c r="AA3508" s="17" t="s">
        <v>443</v>
      </c>
      <c r="AB3508" s="17" t="s">
        <v>444</v>
      </c>
      <c r="AC3508">
        <v>0</v>
      </c>
      <c r="AD3508">
        <v>0</v>
      </c>
      <c r="AE3508">
        <v>0</v>
      </c>
      <c r="AF3508">
        <v>2022</v>
      </c>
      <c r="AG3508" s="1">
        <v>44562</v>
      </c>
      <c r="AH3508" s="1">
        <v>44773</v>
      </c>
      <c r="AI3508" s="1">
        <v>44785</v>
      </c>
      <c r="AJ3508" s="17" t="s">
        <v>34</v>
      </c>
      <c r="AK3508" s="17" t="s">
        <v>35</v>
      </c>
      <c r="AL3508" s="17" t="s">
        <v>10388</v>
      </c>
      <c r="AM3508" s="17">
        <f>MONTH(EMPENHO[[#This Row],[data_empenho]])</f>
        <v>5</v>
      </c>
    </row>
    <row r="3509" spans="1:39" x14ac:dyDescent="0.25">
      <c r="A3509">
        <v>3</v>
      </c>
      <c r="B3509">
        <v>301</v>
      </c>
      <c r="C3509">
        <v>4</v>
      </c>
      <c r="D3509">
        <v>122</v>
      </c>
      <c r="E3509">
        <v>1</v>
      </c>
      <c r="F3509">
        <v>0</v>
      </c>
      <c r="G3509">
        <v>2068</v>
      </c>
      <c r="H3509" s="17" t="s">
        <v>972</v>
      </c>
      <c r="I3509">
        <v>1</v>
      </c>
      <c r="J3509">
        <v>0</v>
      </c>
      <c r="K3509" s="17" t="s">
        <v>7917</v>
      </c>
      <c r="L3509" s="1">
        <v>44701</v>
      </c>
      <c r="M3509">
        <v>502.5</v>
      </c>
      <c r="N3509" s="17" t="s">
        <v>437</v>
      </c>
      <c r="O3509">
        <v>5301</v>
      </c>
      <c r="P3509" s="17" t="s">
        <v>438</v>
      </c>
      <c r="Q3509">
        <v>0</v>
      </c>
      <c r="R3509" s="17" t="s">
        <v>439</v>
      </c>
      <c r="S3509" s="17" t="s">
        <v>440</v>
      </c>
      <c r="T3509" s="17" t="s">
        <v>438</v>
      </c>
      <c r="U3509">
        <v>113</v>
      </c>
      <c r="V3509">
        <v>2022</v>
      </c>
      <c r="W3509" s="17" t="s">
        <v>7918</v>
      </c>
      <c r="X3509" s="17" t="s">
        <v>465</v>
      </c>
      <c r="Y3509">
        <v>1</v>
      </c>
      <c r="Z3509" s="17" t="s">
        <v>443</v>
      </c>
      <c r="AA3509" s="17" t="s">
        <v>443</v>
      </c>
      <c r="AB3509" s="17" t="s">
        <v>444</v>
      </c>
      <c r="AC3509">
        <v>0</v>
      </c>
      <c r="AD3509">
        <v>0</v>
      </c>
      <c r="AE3509">
        <v>0</v>
      </c>
      <c r="AF3509">
        <v>2022</v>
      </c>
      <c r="AG3509" s="1">
        <v>44562</v>
      </c>
      <c r="AH3509" s="1">
        <v>44773</v>
      </c>
      <c r="AI3509" s="1">
        <v>44785</v>
      </c>
      <c r="AJ3509" s="17" t="s">
        <v>34</v>
      </c>
      <c r="AK3509" s="17" t="s">
        <v>35</v>
      </c>
      <c r="AL3509" s="17" t="s">
        <v>10388</v>
      </c>
      <c r="AM3509" s="17">
        <f>MONTH(EMPENHO[[#This Row],[data_empenho]])</f>
        <v>5</v>
      </c>
    </row>
    <row r="3510" spans="1:39" x14ac:dyDescent="0.25">
      <c r="A3510">
        <v>3</v>
      </c>
      <c r="B3510">
        <v>301</v>
      </c>
      <c r="C3510">
        <v>4</v>
      </c>
      <c r="D3510">
        <v>122</v>
      </c>
      <c r="E3510">
        <v>1</v>
      </c>
      <c r="F3510">
        <v>0</v>
      </c>
      <c r="G3510">
        <v>2068</v>
      </c>
      <c r="H3510" s="17" t="s">
        <v>972</v>
      </c>
      <c r="I3510">
        <v>1</v>
      </c>
      <c r="J3510">
        <v>0</v>
      </c>
      <c r="K3510" s="17" t="s">
        <v>7917</v>
      </c>
      <c r="L3510" s="1">
        <v>44704</v>
      </c>
      <c r="M3510">
        <v>-502.5</v>
      </c>
      <c r="N3510" s="17" t="s">
        <v>451</v>
      </c>
      <c r="O3510">
        <v>5301</v>
      </c>
      <c r="P3510" s="17" t="s">
        <v>438</v>
      </c>
      <c r="Q3510">
        <v>0</v>
      </c>
      <c r="R3510" s="17" t="s">
        <v>439</v>
      </c>
      <c r="S3510" s="17" t="s">
        <v>440</v>
      </c>
      <c r="T3510" s="17" t="s">
        <v>438</v>
      </c>
      <c r="U3510">
        <v>113</v>
      </c>
      <c r="V3510">
        <v>2022</v>
      </c>
      <c r="W3510" s="17" t="s">
        <v>7919</v>
      </c>
      <c r="X3510" s="17" t="s">
        <v>465</v>
      </c>
      <c r="Y3510">
        <v>1</v>
      </c>
      <c r="Z3510" s="17" t="s">
        <v>443</v>
      </c>
      <c r="AA3510" s="17" t="s">
        <v>443</v>
      </c>
      <c r="AB3510" s="17" t="s">
        <v>444</v>
      </c>
      <c r="AC3510">
        <v>0</v>
      </c>
      <c r="AD3510">
        <v>0</v>
      </c>
      <c r="AE3510">
        <v>0</v>
      </c>
      <c r="AF3510">
        <v>2022</v>
      </c>
      <c r="AG3510" s="1">
        <v>44562</v>
      </c>
      <c r="AH3510" s="1">
        <v>44773</v>
      </c>
      <c r="AI3510" s="1">
        <v>44785</v>
      </c>
      <c r="AJ3510" s="17" t="s">
        <v>34</v>
      </c>
      <c r="AK3510" s="17" t="s">
        <v>35</v>
      </c>
      <c r="AL3510" s="17" t="s">
        <v>10388</v>
      </c>
      <c r="AM3510" s="17">
        <f>MONTH(EMPENHO[[#This Row],[data_empenho]])</f>
        <v>5</v>
      </c>
    </row>
    <row r="3511" spans="1:39" x14ac:dyDescent="0.25">
      <c r="A3511">
        <v>3</v>
      </c>
      <c r="B3511">
        <v>301</v>
      </c>
      <c r="C3511">
        <v>4</v>
      </c>
      <c r="D3511">
        <v>122</v>
      </c>
      <c r="E3511">
        <v>1</v>
      </c>
      <c r="F3511">
        <v>0</v>
      </c>
      <c r="G3511">
        <v>2068</v>
      </c>
      <c r="H3511" s="17" t="s">
        <v>972</v>
      </c>
      <c r="I3511">
        <v>1</v>
      </c>
      <c r="J3511">
        <v>0</v>
      </c>
      <c r="K3511" s="17" t="s">
        <v>7920</v>
      </c>
      <c r="L3511" s="1">
        <v>44701</v>
      </c>
      <c r="M3511">
        <v>69.900000000000006</v>
      </c>
      <c r="N3511" s="17" t="s">
        <v>437</v>
      </c>
      <c r="O3511">
        <v>4313</v>
      </c>
      <c r="P3511" s="17" t="s">
        <v>438</v>
      </c>
      <c r="Q3511">
        <v>0</v>
      </c>
      <c r="R3511" s="17" t="s">
        <v>439</v>
      </c>
      <c r="S3511" s="17" t="s">
        <v>440</v>
      </c>
      <c r="T3511" s="17" t="s">
        <v>438</v>
      </c>
      <c r="U3511">
        <v>113</v>
      </c>
      <c r="V3511">
        <v>2022</v>
      </c>
      <c r="W3511" s="17" t="s">
        <v>7921</v>
      </c>
      <c r="X3511" s="17" t="s">
        <v>465</v>
      </c>
      <c r="Y3511">
        <v>1</v>
      </c>
      <c r="Z3511" s="17" t="s">
        <v>443</v>
      </c>
      <c r="AA3511" s="17" t="s">
        <v>443</v>
      </c>
      <c r="AB3511" s="17" t="s">
        <v>444</v>
      </c>
      <c r="AC3511">
        <v>0</v>
      </c>
      <c r="AD3511">
        <v>0</v>
      </c>
      <c r="AE3511">
        <v>0</v>
      </c>
      <c r="AF3511">
        <v>2022</v>
      </c>
      <c r="AG3511" s="1">
        <v>44562</v>
      </c>
      <c r="AH3511" s="1">
        <v>44773</v>
      </c>
      <c r="AI3511" s="1">
        <v>44785</v>
      </c>
      <c r="AJ3511" s="17" t="s">
        <v>34</v>
      </c>
      <c r="AK3511" s="17" t="s">
        <v>35</v>
      </c>
      <c r="AL3511" s="17" t="s">
        <v>10388</v>
      </c>
      <c r="AM3511" s="17">
        <f>MONTH(EMPENHO[[#This Row],[data_empenho]])</f>
        <v>5</v>
      </c>
    </row>
    <row r="3512" spans="1:39" x14ac:dyDescent="0.25">
      <c r="A3512">
        <v>9</v>
      </c>
      <c r="B3512">
        <v>902</v>
      </c>
      <c r="C3512">
        <v>8</v>
      </c>
      <c r="D3512">
        <v>244</v>
      </c>
      <c r="E3512">
        <v>11</v>
      </c>
      <c r="F3512">
        <v>0</v>
      </c>
      <c r="G3512">
        <v>2018</v>
      </c>
      <c r="H3512" s="17" t="s">
        <v>5968</v>
      </c>
      <c r="I3512">
        <v>1064</v>
      </c>
      <c r="J3512">
        <v>0</v>
      </c>
      <c r="K3512" s="17" t="s">
        <v>7922</v>
      </c>
      <c r="L3512" s="1">
        <v>44704</v>
      </c>
      <c r="M3512">
        <v>894.5</v>
      </c>
      <c r="N3512" s="17" t="s">
        <v>437</v>
      </c>
      <c r="O3512">
        <v>8172</v>
      </c>
      <c r="P3512" s="17" t="s">
        <v>438</v>
      </c>
      <c r="Q3512">
        <v>0</v>
      </c>
      <c r="R3512" s="17" t="s">
        <v>480</v>
      </c>
      <c r="S3512" s="17" t="s">
        <v>653</v>
      </c>
      <c r="T3512" s="17" t="s">
        <v>438</v>
      </c>
      <c r="U3512">
        <v>44</v>
      </c>
      <c r="V3512">
        <v>2021</v>
      </c>
      <c r="W3512" s="17" t="s">
        <v>7923</v>
      </c>
      <c r="X3512" s="17" t="s">
        <v>482</v>
      </c>
      <c r="Y3512">
        <v>7</v>
      </c>
      <c r="Z3512" s="17" t="s">
        <v>443</v>
      </c>
      <c r="AA3512" s="17" t="s">
        <v>443</v>
      </c>
      <c r="AB3512" s="17" t="s">
        <v>444</v>
      </c>
      <c r="AC3512">
        <v>0</v>
      </c>
      <c r="AD3512">
        <v>0</v>
      </c>
      <c r="AE3512">
        <v>0</v>
      </c>
      <c r="AF3512">
        <v>2022</v>
      </c>
      <c r="AG3512" s="1">
        <v>44562</v>
      </c>
      <c r="AH3512" s="1">
        <v>44773</v>
      </c>
      <c r="AI3512" s="1">
        <v>44785</v>
      </c>
      <c r="AJ3512" s="17" t="s">
        <v>34</v>
      </c>
      <c r="AK3512" s="17" t="s">
        <v>35</v>
      </c>
      <c r="AL3512" s="17" t="s">
        <v>10388</v>
      </c>
      <c r="AM3512" s="17">
        <f>MONTH(EMPENHO[[#This Row],[data_empenho]])</f>
        <v>5</v>
      </c>
    </row>
    <row r="3513" spans="1:39" x14ac:dyDescent="0.25">
      <c r="A3513">
        <v>11</v>
      </c>
      <c r="B3513">
        <v>1101</v>
      </c>
      <c r="C3513">
        <v>28</v>
      </c>
      <c r="D3513">
        <v>846</v>
      </c>
      <c r="E3513">
        <v>0</v>
      </c>
      <c r="F3513">
        <v>0</v>
      </c>
      <c r="G3513">
        <v>7</v>
      </c>
      <c r="H3513" s="17" t="s">
        <v>488</v>
      </c>
      <c r="I3513">
        <v>1008</v>
      </c>
      <c r="J3513">
        <v>0</v>
      </c>
      <c r="K3513" s="17" t="s">
        <v>7924</v>
      </c>
      <c r="L3513" s="1">
        <v>44704</v>
      </c>
      <c r="M3513">
        <v>2108.27</v>
      </c>
      <c r="N3513" s="17" t="s">
        <v>437</v>
      </c>
      <c r="O3513">
        <v>231</v>
      </c>
      <c r="P3513" s="17" t="s">
        <v>438</v>
      </c>
      <c r="Q3513">
        <v>0</v>
      </c>
      <c r="R3513" s="17" t="s">
        <v>439</v>
      </c>
      <c r="S3513" s="17" t="s">
        <v>440</v>
      </c>
      <c r="T3513" s="17" t="s">
        <v>438</v>
      </c>
      <c r="U3513">
        <v>0</v>
      </c>
      <c r="V3513">
        <v>0</v>
      </c>
      <c r="W3513" s="17" t="s">
        <v>7925</v>
      </c>
      <c r="X3513" s="17" t="s">
        <v>442</v>
      </c>
      <c r="Y3513">
        <v>0</v>
      </c>
      <c r="Z3513" s="17" t="s">
        <v>443</v>
      </c>
      <c r="AA3513" s="17" t="s">
        <v>443</v>
      </c>
      <c r="AB3513" s="17" t="s">
        <v>444</v>
      </c>
      <c r="AC3513">
        <v>0</v>
      </c>
      <c r="AD3513">
        <v>0</v>
      </c>
      <c r="AE3513">
        <v>0</v>
      </c>
      <c r="AF3513">
        <v>2022</v>
      </c>
      <c r="AG3513" s="1">
        <v>44562</v>
      </c>
      <c r="AH3513" s="1">
        <v>44773</v>
      </c>
      <c r="AI3513" s="1">
        <v>44785</v>
      </c>
      <c r="AJ3513" s="17" t="s">
        <v>34</v>
      </c>
      <c r="AK3513" s="17" t="s">
        <v>35</v>
      </c>
      <c r="AL3513" s="17" t="s">
        <v>10388</v>
      </c>
      <c r="AM3513" s="17">
        <f>MONTH(EMPENHO[[#This Row],[data_empenho]])</f>
        <v>5</v>
      </c>
    </row>
    <row r="3514" spans="1:39" x14ac:dyDescent="0.25">
      <c r="A3514">
        <v>9</v>
      </c>
      <c r="B3514">
        <v>902</v>
      </c>
      <c r="C3514">
        <v>8</v>
      </c>
      <c r="D3514">
        <v>241</v>
      </c>
      <c r="E3514">
        <v>11</v>
      </c>
      <c r="F3514">
        <v>0</v>
      </c>
      <c r="G3514">
        <v>2011</v>
      </c>
      <c r="H3514" s="17" t="s">
        <v>981</v>
      </c>
      <c r="I3514">
        <v>1</v>
      </c>
      <c r="J3514">
        <v>0</v>
      </c>
      <c r="K3514" s="17" t="s">
        <v>7926</v>
      </c>
      <c r="L3514" s="1">
        <v>44704</v>
      </c>
      <c r="M3514">
        <v>1179.8399999999999</v>
      </c>
      <c r="N3514" s="17" t="s">
        <v>437</v>
      </c>
      <c r="O3514">
        <v>678</v>
      </c>
      <c r="P3514" s="17" t="s">
        <v>438</v>
      </c>
      <c r="Q3514">
        <v>0</v>
      </c>
      <c r="R3514" s="17" t="s">
        <v>480</v>
      </c>
      <c r="S3514" s="17" t="s">
        <v>653</v>
      </c>
      <c r="T3514" s="17" t="s">
        <v>438</v>
      </c>
      <c r="U3514">
        <v>21</v>
      </c>
      <c r="V3514">
        <v>2022</v>
      </c>
      <c r="W3514" s="17" t="s">
        <v>7927</v>
      </c>
      <c r="X3514" s="17" t="s">
        <v>482</v>
      </c>
      <c r="Y3514">
        <v>7</v>
      </c>
      <c r="Z3514" s="17" t="s">
        <v>443</v>
      </c>
      <c r="AA3514" s="17" t="s">
        <v>443</v>
      </c>
      <c r="AB3514" s="17" t="s">
        <v>444</v>
      </c>
      <c r="AC3514">
        <v>0</v>
      </c>
      <c r="AD3514">
        <v>0</v>
      </c>
      <c r="AE3514">
        <v>0</v>
      </c>
      <c r="AF3514">
        <v>2022</v>
      </c>
      <c r="AG3514" s="1">
        <v>44562</v>
      </c>
      <c r="AH3514" s="1">
        <v>44773</v>
      </c>
      <c r="AI3514" s="1">
        <v>44785</v>
      </c>
      <c r="AJ3514" s="17" t="s">
        <v>34</v>
      </c>
      <c r="AK3514" s="17" t="s">
        <v>35</v>
      </c>
      <c r="AL3514" s="17" t="s">
        <v>10388</v>
      </c>
      <c r="AM3514" s="17">
        <f>MONTH(EMPENHO[[#This Row],[data_empenho]])</f>
        <v>5</v>
      </c>
    </row>
    <row r="3515" spans="1:39" x14ac:dyDescent="0.25">
      <c r="A3515">
        <v>9</v>
      </c>
      <c r="B3515">
        <v>902</v>
      </c>
      <c r="C3515">
        <v>8</v>
      </c>
      <c r="D3515">
        <v>241</v>
      </c>
      <c r="E3515">
        <v>11</v>
      </c>
      <c r="F3515">
        <v>0</v>
      </c>
      <c r="G3515">
        <v>2011</v>
      </c>
      <c r="H3515" s="17" t="s">
        <v>981</v>
      </c>
      <c r="I3515">
        <v>1</v>
      </c>
      <c r="J3515">
        <v>0</v>
      </c>
      <c r="K3515" s="17" t="s">
        <v>7928</v>
      </c>
      <c r="L3515" s="1">
        <v>44704</v>
      </c>
      <c r="M3515">
        <v>1440</v>
      </c>
      <c r="N3515" s="17" t="s">
        <v>437</v>
      </c>
      <c r="O3515">
        <v>7414</v>
      </c>
      <c r="P3515" s="17" t="s">
        <v>438</v>
      </c>
      <c r="Q3515">
        <v>0</v>
      </c>
      <c r="R3515" s="17" t="s">
        <v>480</v>
      </c>
      <c r="S3515" s="17" t="s">
        <v>653</v>
      </c>
      <c r="T3515" s="17" t="s">
        <v>438</v>
      </c>
      <c r="U3515">
        <v>21</v>
      </c>
      <c r="V3515">
        <v>2022</v>
      </c>
      <c r="W3515" s="17" t="s">
        <v>7929</v>
      </c>
      <c r="X3515" s="17" t="s">
        <v>482</v>
      </c>
      <c r="Y3515">
        <v>7</v>
      </c>
      <c r="Z3515" s="17" t="s">
        <v>443</v>
      </c>
      <c r="AA3515" s="17" t="s">
        <v>443</v>
      </c>
      <c r="AB3515" s="17" t="s">
        <v>444</v>
      </c>
      <c r="AC3515">
        <v>0</v>
      </c>
      <c r="AD3515">
        <v>0</v>
      </c>
      <c r="AE3515">
        <v>0</v>
      </c>
      <c r="AF3515">
        <v>2022</v>
      </c>
      <c r="AG3515" s="1">
        <v>44562</v>
      </c>
      <c r="AH3515" s="1">
        <v>44773</v>
      </c>
      <c r="AI3515" s="1">
        <v>44785</v>
      </c>
      <c r="AJ3515" s="17" t="s">
        <v>34</v>
      </c>
      <c r="AK3515" s="17" t="s">
        <v>35</v>
      </c>
      <c r="AL3515" s="17" t="s">
        <v>10388</v>
      </c>
      <c r="AM3515" s="17">
        <f>MONTH(EMPENHO[[#This Row],[data_empenho]])</f>
        <v>5</v>
      </c>
    </row>
    <row r="3516" spans="1:39" x14ac:dyDescent="0.25">
      <c r="A3516">
        <v>5</v>
      </c>
      <c r="B3516">
        <v>502</v>
      </c>
      <c r="C3516">
        <v>12</v>
      </c>
      <c r="D3516">
        <v>782</v>
      </c>
      <c r="E3516">
        <v>2</v>
      </c>
      <c r="F3516">
        <v>0</v>
      </c>
      <c r="G3516">
        <v>2035</v>
      </c>
      <c r="H3516" s="17" t="s">
        <v>860</v>
      </c>
      <c r="I3516">
        <v>1017</v>
      </c>
      <c r="J3516">
        <v>0</v>
      </c>
      <c r="K3516" s="17" t="s">
        <v>7930</v>
      </c>
      <c r="L3516" s="1">
        <v>44704</v>
      </c>
      <c r="M3516">
        <v>5576</v>
      </c>
      <c r="N3516" s="17" t="s">
        <v>437</v>
      </c>
      <c r="O3516">
        <v>7946</v>
      </c>
      <c r="P3516" s="17" t="s">
        <v>438</v>
      </c>
      <c r="Q3516">
        <v>0</v>
      </c>
      <c r="R3516" s="17" t="s">
        <v>480</v>
      </c>
      <c r="S3516" s="17" t="s">
        <v>653</v>
      </c>
      <c r="T3516" s="17" t="s">
        <v>438</v>
      </c>
      <c r="U3516">
        <v>9</v>
      </c>
      <c r="V3516">
        <v>2022</v>
      </c>
      <c r="W3516" s="17" t="s">
        <v>7931</v>
      </c>
      <c r="X3516" s="17" t="s">
        <v>482</v>
      </c>
      <c r="Y3516">
        <v>7</v>
      </c>
      <c r="Z3516" s="17" t="s">
        <v>443</v>
      </c>
      <c r="AA3516" s="17" t="s">
        <v>443</v>
      </c>
      <c r="AB3516" s="17" t="s">
        <v>444</v>
      </c>
      <c r="AC3516">
        <v>0</v>
      </c>
      <c r="AD3516">
        <v>0</v>
      </c>
      <c r="AE3516">
        <v>0</v>
      </c>
      <c r="AF3516">
        <v>2022</v>
      </c>
      <c r="AG3516" s="1">
        <v>44562</v>
      </c>
      <c r="AH3516" s="1">
        <v>44773</v>
      </c>
      <c r="AI3516" s="1">
        <v>44785</v>
      </c>
      <c r="AJ3516" s="17" t="s">
        <v>34</v>
      </c>
      <c r="AK3516" s="17" t="s">
        <v>35</v>
      </c>
      <c r="AL3516" s="17" t="s">
        <v>10388</v>
      </c>
      <c r="AM3516" s="17">
        <f>MONTH(EMPENHO[[#This Row],[data_empenho]])</f>
        <v>5</v>
      </c>
    </row>
    <row r="3517" spans="1:39" x14ac:dyDescent="0.25">
      <c r="A3517">
        <v>7</v>
      </c>
      <c r="B3517">
        <v>702</v>
      </c>
      <c r="C3517">
        <v>15</v>
      </c>
      <c r="D3517">
        <v>451</v>
      </c>
      <c r="E3517">
        <v>17</v>
      </c>
      <c r="F3517">
        <v>0</v>
      </c>
      <c r="G3517">
        <v>2002</v>
      </c>
      <c r="H3517" s="17" t="s">
        <v>860</v>
      </c>
      <c r="I3517">
        <v>1</v>
      </c>
      <c r="J3517">
        <v>0</v>
      </c>
      <c r="K3517" s="17" t="s">
        <v>7932</v>
      </c>
      <c r="L3517" s="1">
        <v>44704</v>
      </c>
      <c r="M3517">
        <v>650</v>
      </c>
      <c r="N3517" s="17" t="s">
        <v>437</v>
      </c>
      <c r="O3517">
        <v>7417</v>
      </c>
      <c r="P3517" s="17" t="s">
        <v>438</v>
      </c>
      <c r="Q3517">
        <v>0</v>
      </c>
      <c r="R3517" s="17" t="s">
        <v>439</v>
      </c>
      <c r="S3517" s="17" t="s">
        <v>440</v>
      </c>
      <c r="T3517" s="17" t="s">
        <v>438</v>
      </c>
      <c r="U3517">
        <v>115</v>
      </c>
      <c r="V3517">
        <v>2022</v>
      </c>
      <c r="W3517" s="17" t="s">
        <v>7933</v>
      </c>
      <c r="X3517" s="17" t="s">
        <v>465</v>
      </c>
      <c r="Y3517">
        <v>1</v>
      </c>
      <c r="Z3517" s="17" t="s">
        <v>443</v>
      </c>
      <c r="AA3517" s="17" t="s">
        <v>443</v>
      </c>
      <c r="AB3517" s="17" t="s">
        <v>444</v>
      </c>
      <c r="AC3517">
        <v>0</v>
      </c>
      <c r="AD3517">
        <v>0</v>
      </c>
      <c r="AE3517">
        <v>0</v>
      </c>
      <c r="AF3517">
        <v>2022</v>
      </c>
      <c r="AG3517" s="1">
        <v>44562</v>
      </c>
      <c r="AH3517" s="1">
        <v>44773</v>
      </c>
      <c r="AI3517" s="1">
        <v>44785</v>
      </c>
      <c r="AJ3517" s="17" t="s">
        <v>34</v>
      </c>
      <c r="AK3517" s="17" t="s">
        <v>35</v>
      </c>
      <c r="AL3517" s="17" t="s">
        <v>10388</v>
      </c>
      <c r="AM3517" s="17">
        <f>MONTH(EMPENHO[[#This Row],[data_empenho]])</f>
        <v>5</v>
      </c>
    </row>
    <row r="3518" spans="1:39" x14ac:dyDescent="0.25">
      <c r="A3518">
        <v>9</v>
      </c>
      <c r="B3518">
        <v>902</v>
      </c>
      <c r="C3518">
        <v>8</v>
      </c>
      <c r="D3518">
        <v>244</v>
      </c>
      <c r="E3518">
        <v>11</v>
      </c>
      <c r="F3518">
        <v>0</v>
      </c>
      <c r="G3518">
        <v>2017</v>
      </c>
      <c r="H3518" s="17" t="s">
        <v>981</v>
      </c>
      <c r="I3518">
        <v>1021</v>
      </c>
      <c r="J3518">
        <v>0</v>
      </c>
      <c r="K3518" s="17" t="s">
        <v>7934</v>
      </c>
      <c r="L3518" s="1">
        <v>44704</v>
      </c>
      <c r="M3518">
        <v>82</v>
      </c>
      <c r="N3518" s="17" t="s">
        <v>437</v>
      </c>
      <c r="O3518">
        <v>7414</v>
      </c>
      <c r="P3518" s="17" t="s">
        <v>438</v>
      </c>
      <c r="Q3518">
        <v>0</v>
      </c>
      <c r="R3518" s="17" t="s">
        <v>480</v>
      </c>
      <c r="S3518" s="17" t="s">
        <v>653</v>
      </c>
      <c r="T3518" s="17" t="s">
        <v>438</v>
      </c>
      <c r="U3518">
        <v>21</v>
      </c>
      <c r="V3518">
        <v>2022</v>
      </c>
      <c r="W3518" s="17" t="s">
        <v>7935</v>
      </c>
      <c r="X3518" s="17" t="s">
        <v>482</v>
      </c>
      <c r="Y3518">
        <v>7</v>
      </c>
      <c r="Z3518" s="17" t="s">
        <v>443</v>
      </c>
      <c r="AA3518" s="17" t="s">
        <v>443</v>
      </c>
      <c r="AB3518" s="17" t="s">
        <v>444</v>
      </c>
      <c r="AC3518">
        <v>0</v>
      </c>
      <c r="AD3518">
        <v>0</v>
      </c>
      <c r="AE3518">
        <v>0</v>
      </c>
      <c r="AF3518">
        <v>2022</v>
      </c>
      <c r="AG3518" s="1">
        <v>44562</v>
      </c>
      <c r="AH3518" s="1">
        <v>44773</v>
      </c>
      <c r="AI3518" s="1">
        <v>44785</v>
      </c>
      <c r="AJ3518" s="17" t="s">
        <v>34</v>
      </c>
      <c r="AK3518" s="17" t="s">
        <v>35</v>
      </c>
      <c r="AL3518" s="17" t="s">
        <v>10388</v>
      </c>
      <c r="AM3518" s="17">
        <f>MONTH(EMPENHO[[#This Row],[data_empenho]])</f>
        <v>5</v>
      </c>
    </row>
    <row r="3519" spans="1:39" x14ac:dyDescent="0.25">
      <c r="A3519">
        <v>9</v>
      </c>
      <c r="B3519">
        <v>902</v>
      </c>
      <c r="C3519">
        <v>8</v>
      </c>
      <c r="D3519">
        <v>244</v>
      </c>
      <c r="E3519">
        <v>11</v>
      </c>
      <c r="F3519">
        <v>0</v>
      </c>
      <c r="G3519">
        <v>2017</v>
      </c>
      <c r="H3519" s="17" t="s">
        <v>981</v>
      </c>
      <c r="I3519">
        <v>1021</v>
      </c>
      <c r="J3519">
        <v>0</v>
      </c>
      <c r="K3519" s="17" t="s">
        <v>7936</v>
      </c>
      <c r="L3519" s="1">
        <v>44704</v>
      </c>
      <c r="M3519">
        <v>29.9</v>
      </c>
      <c r="N3519" s="17" t="s">
        <v>437</v>
      </c>
      <c r="O3519">
        <v>678</v>
      </c>
      <c r="P3519" s="17" t="s">
        <v>438</v>
      </c>
      <c r="Q3519">
        <v>0</v>
      </c>
      <c r="R3519" s="17" t="s">
        <v>480</v>
      </c>
      <c r="S3519" s="17" t="s">
        <v>653</v>
      </c>
      <c r="T3519" s="17" t="s">
        <v>438</v>
      </c>
      <c r="U3519">
        <v>21</v>
      </c>
      <c r="V3519">
        <v>2022</v>
      </c>
      <c r="W3519" s="17" t="s">
        <v>7937</v>
      </c>
      <c r="X3519" s="17" t="s">
        <v>482</v>
      </c>
      <c r="Y3519">
        <v>7</v>
      </c>
      <c r="Z3519" s="17" t="s">
        <v>443</v>
      </c>
      <c r="AA3519" s="17" t="s">
        <v>443</v>
      </c>
      <c r="AB3519" s="17" t="s">
        <v>444</v>
      </c>
      <c r="AC3519">
        <v>0</v>
      </c>
      <c r="AD3519">
        <v>0</v>
      </c>
      <c r="AE3519">
        <v>0</v>
      </c>
      <c r="AF3519">
        <v>2022</v>
      </c>
      <c r="AG3519" s="1">
        <v>44562</v>
      </c>
      <c r="AH3519" s="1">
        <v>44773</v>
      </c>
      <c r="AI3519" s="1">
        <v>44785</v>
      </c>
      <c r="AJ3519" s="17" t="s">
        <v>34</v>
      </c>
      <c r="AK3519" s="17" t="s">
        <v>35</v>
      </c>
      <c r="AL3519" s="17" t="s">
        <v>10388</v>
      </c>
      <c r="AM3519" s="17">
        <f>MONTH(EMPENHO[[#This Row],[data_empenho]])</f>
        <v>5</v>
      </c>
    </row>
    <row r="3520" spans="1:39" x14ac:dyDescent="0.25">
      <c r="A3520">
        <v>9</v>
      </c>
      <c r="B3520">
        <v>902</v>
      </c>
      <c r="C3520">
        <v>8</v>
      </c>
      <c r="D3520">
        <v>243</v>
      </c>
      <c r="E3520">
        <v>11</v>
      </c>
      <c r="F3520">
        <v>0</v>
      </c>
      <c r="G3520">
        <v>2014</v>
      </c>
      <c r="H3520" s="17" t="s">
        <v>981</v>
      </c>
      <c r="I3520">
        <v>1021</v>
      </c>
      <c r="J3520">
        <v>0</v>
      </c>
      <c r="K3520" s="17" t="s">
        <v>7938</v>
      </c>
      <c r="L3520" s="1">
        <v>44704</v>
      </c>
      <c r="M3520">
        <v>60.4</v>
      </c>
      <c r="N3520" s="17" t="s">
        <v>437</v>
      </c>
      <c r="O3520">
        <v>678</v>
      </c>
      <c r="P3520" s="17" t="s">
        <v>438</v>
      </c>
      <c r="Q3520">
        <v>0</v>
      </c>
      <c r="R3520" s="17" t="s">
        <v>480</v>
      </c>
      <c r="S3520" s="17" t="s">
        <v>653</v>
      </c>
      <c r="T3520" s="17" t="s">
        <v>438</v>
      </c>
      <c r="U3520">
        <v>21</v>
      </c>
      <c r="V3520">
        <v>2022</v>
      </c>
      <c r="W3520" s="17" t="s">
        <v>7939</v>
      </c>
      <c r="X3520" s="17" t="s">
        <v>482</v>
      </c>
      <c r="Y3520">
        <v>7</v>
      </c>
      <c r="Z3520" s="17" t="s">
        <v>443</v>
      </c>
      <c r="AA3520" s="17" t="s">
        <v>443</v>
      </c>
      <c r="AB3520" s="17" t="s">
        <v>444</v>
      </c>
      <c r="AC3520">
        <v>0</v>
      </c>
      <c r="AD3520">
        <v>0</v>
      </c>
      <c r="AE3520">
        <v>0</v>
      </c>
      <c r="AF3520">
        <v>2022</v>
      </c>
      <c r="AG3520" s="1">
        <v>44562</v>
      </c>
      <c r="AH3520" s="1">
        <v>44773</v>
      </c>
      <c r="AI3520" s="1">
        <v>44785</v>
      </c>
      <c r="AJ3520" s="17" t="s">
        <v>34</v>
      </c>
      <c r="AK3520" s="17" t="s">
        <v>35</v>
      </c>
      <c r="AL3520" s="17" t="s">
        <v>10388</v>
      </c>
      <c r="AM3520" s="17">
        <f>MONTH(EMPENHO[[#This Row],[data_empenho]])</f>
        <v>5</v>
      </c>
    </row>
    <row r="3521" spans="1:39" x14ac:dyDescent="0.25">
      <c r="A3521">
        <v>9</v>
      </c>
      <c r="B3521">
        <v>902</v>
      </c>
      <c r="C3521">
        <v>8</v>
      </c>
      <c r="D3521">
        <v>243</v>
      </c>
      <c r="E3521">
        <v>11</v>
      </c>
      <c r="F3521">
        <v>0</v>
      </c>
      <c r="G3521">
        <v>2014</v>
      </c>
      <c r="H3521" s="17" t="s">
        <v>981</v>
      </c>
      <c r="I3521">
        <v>1021</v>
      </c>
      <c r="J3521">
        <v>0</v>
      </c>
      <c r="K3521" s="17" t="s">
        <v>7940</v>
      </c>
      <c r="L3521" s="1">
        <v>44704</v>
      </c>
      <c r="M3521">
        <v>245.7</v>
      </c>
      <c r="N3521" s="17" t="s">
        <v>437</v>
      </c>
      <c r="O3521">
        <v>678</v>
      </c>
      <c r="P3521" s="17" t="s">
        <v>438</v>
      </c>
      <c r="Q3521">
        <v>0</v>
      </c>
      <c r="R3521" s="17" t="s">
        <v>480</v>
      </c>
      <c r="S3521" s="17" t="s">
        <v>653</v>
      </c>
      <c r="T3521" s="17" t="s">
        <v>438</v>
      </c>
      <c r="U3521">
        <v>21</v>
      </c>
      <c r="V3521">
        <v>2022</v>
      </c>
      <c r="W3521" s="17" t="s">
        <v>7941</v>
      </c>
      <c r="X3521" s="17" t="s">
        <v>482</v>
      </c>
      <c r="Y3521">
        <v>7</v>
      </c>
      <c r="Z3521" s="17" t="s">
        <v>443</v>
      </c>
      <c r="AA3521" s="17" t="s">
        <v>443</v>
      </c>
      <c r="AB3521" s="17" t="s">
        <v>444</v>
      </c>
      <c r="AC3521">
        <v>0</v>
      </c>
      <c r="AD3521">
        <v>0</v>
      </c>
      <c r="AE3521">
        <v>0</v>
      </c>
      <c r="AF3521">
        <v>2022</v>
      </c>
      <c r="AG3521" s="1">
        <v>44562</v>
      </c>
      <c r="AH3521" s="1">
        <v>44773</v>
      </c>
      <c r="AI3521" s="1">
        <v>44785</v>
      </c>
      <c r="AJ3521" s="17" t="s">
        <v>34</v>
      </c>
      <c r="AK3521" s="17" t="s">
        <v>35</v>
      </c>
      <c r="AL3521" s="17" t="s">
        <v>10388</v>
      </c>
      <c r="AM3521" s="17">
        <f>MONTH(EMPENHO[[#This Row],[data_empenho]])</f>
        <v>5</v>
      </c>
    </row>
    <row r="3522" spans="1:39" x14ac:dyDescent="0.25">
      <c r="A3522">
        <v>9</v>
      </c>
      <c r="B3522">
        <v>902</v>
      </c>
      <c r="C3522">
        <v>8</v>
      </c>
      <c r="D3522">
        <v>244</v>
      </c>
      <c r="E3522">
        <v>11</v>
      </c>
      <c r="F3522">
        <v>0</v>
      </c>
      <c r="G3522">
        <v>2017</v>
      </c>
      <c r="H3522" s="17" t="s">
        <v>981</v>
      </c>
      <c r="I3522">
        <v>1021</v>
      </c>
      <c r="J3522">
        <v>0</v>
      </c>
      <c r="K3522" s="17" t="s">
        <v>7942</v>
      </c>
      <c r="L3522" s="1">
        <v>44704</v>
      </c>
      <c r="M3522">
        <v>63.8</v>
      </c>
      <c r="N3522" s="17" t="s">
        <v>437</v>
      </c>
      <c r="O3522">
        <v>678</v>
      </c>
      <c r="P3522" s="17" t="s">
        <v>438</v>
      </c>
      <c r="Q3522">
        <v>0</v>
      </c>
      <c r="R3522" s="17" t="s">
        <v>480</v>
      </c>
      <c r="S3522" s="17" t="s">
        <v>653</v>
      </c>
      <c r="T3522" s="17" t="s">
        <v>438</v>
      </c>
      <c r="U3522">
        <v>21</v>
      </c>
      <c r="V3522">
        <v>2022</v>
      </c>
      <c r="W3522" s="17" t="s">
        <v>7943</v>
      </c>
      <c r="X3522" s="17" t="s">
        <v>482</v>
      </c>
      <c r="Y3522">
        <v>7</v>
      </c>
      <c r="Z3522" s="17" t="s">
        <v>443</v>
      </c>
      <c r="AA3522" s="17" t="s">
        <v>443</v>
      </c>
      <c r="AB3522" s="17" t="s">
        <v>444</v>
      </c>
      <c r="AC3522">
        <v>0</v>
      </c>
      <c r="AD3522">
        <v>0</v>
      </c>
      <c r="AE3522">
        <v>0</v>
      </c>
      <c r="AF3522">
        <v>2022</v>
      </c>
      <c r="AG3522" s="1">
        <v>44562</v>
      </c>
      <c r="AH3522" s="1">
        <v>44773</v>
      </c>
      <c r="AI3522" s="1">
        <v>44785</v>
      </c>
      <c r="AJ3522" s="17" t="s">
        <v>34</v>
      </c>
      <c r="AK3522" s="17" t="s">
        <v>35</v>
      </c>
      <c r="AL3522" s="17" t="s">
        <v>10388</v>
      </c>
      <c r="AM3522" s="17">
        <f>MONTH(EMPENHO[[#This Row],[data_empenho]])</f>
        <v>5</v>
      </c>
    </row>
    <row r="3523" spans="1:39" x14ac:dyDescent="0.25">
      <c r="A3523">
        <v>9</v>
      </c>
      <c r="B3523">
        <v>902</v>
      </c>
      <c r="C3523">
        <v>8</v>
      </c>
      <c r="D3523">
        <v>243</v>
      </c>
      <c r="E3523">
        <v>11</v>
      </c>
      <c r="F3523">
        <v>0</v>
      </c>
      <c r="G3523">
        <v>2014</v>
      </c>
      <c r="H3523" s="17" t="s">
        <v>981</v>
      </c>
      <c r="I3523">
        <v>1021</v>
      </c>
      <c r="J3523">
        <v>0</v>
      </c>
      <c r="K3523" s="17" t="s">
        <v>7944</v>
      </c>
      <c r="L3523" s="1">
        <v>44704</v>
      </c>
      <c r="M3523">
        <v>186.84</v>
      </c>
      <c r="N3523" s="17" t="s">
        <v>437</v>
      </c>
      <c r="O3523">
        <v>678</v>
      </c>
      <c r="P3523" s="17" t="s">
        <v>438</v>
      </c>
      <c r="Q3523">
        <v>0</v>
      </c>
      <c r="R3523" s="17" t="s">
        <v>480</v>
      </c>
      <c r="S3523" s="17" t="s">
        <v>653</v>
      </c>
      <c r="T3523" s="17" t="s">
        <v>438</v>
      </c>
      <c r="U3523">
        <v>21</v>
      </c>
      <c r="V3523">
        <v>2022</v>
      </c>
      <c r="W3523" s="17" t="s">
        <v>7945</v>
      </c>
      <c r="X3523" s="17" t="s">
        <v>482</v>
      </c>
      <c r="Y3523">
        <v>7</v>
      </c>
      <c r="Z3523" s="17" t="s">
        <v>443</v>
      </c>
      <c r="AA3523" s="17" t="s">
        <v>443</v>
      </c>
      <c r="AB3523" s="17" t="s">
        <v>444</v>
      </c>
      <c r="AC3523">
        <v>0</v>
      </c>
      <c r="AD3523">
        <v>0</v>
      </c>
      <c r="AE3523">
        <v>0</v>
      </c>
      <c r="AF3523">
        <v>2022</v>
      </c>
      <c r="AG3523" s="1">
        <v>44562</v>
      </c>
      <c r="AH3523" s="1">
        <v>44773</v>
      </c>
      <c r="AI3523" s="1">
        <v>44785</v>
      </c>
      <c r="AJ3523" s="17" t="s">
        <v>34</v>
      </c>
      <c r="AK3523" s="17" t="s">
        <v>35</v>
      </c>
      <c r="AL3523" s="17" t="s">
        <v>10388</v>
      </c>
      <c r="AM3523" s="17">
        <f>MONTH(EMPENHO[[#This Row],[data_empenho]])</f>
        <v>5</v>
      </c>
    </row>
    <row r="3524" spans="1:39" x14ac:dyDescent="0.25">
      <c r="A3524">
        <v>9</v>
      </c>
      <c r="B3524">
        <v>902</v>
      </c>
      <c r="C3524">
        <v>8</v>
      </c>
      <c r="D3524">
        <v>243</v>
      </c>
      <c r="E3524">
        <v>11</v>
      </c>
      <c r="F3524">
        <v>0</v>
      </c>
      <c r="G3524">
        <v>2014</v>
      </c>
      <c r="H3524" s="17" t="s">
        <v>981</v>
      </c>
      <c r="I3524">
        <v>1021</v>
      </c>
      <c r="J3524">
        <v>0</v>
      </c>
      <c r="K3524" s="17" t="s">
        <v>7946</v>
      </c>
      <c r="L3524" s="1">
        <v>44704</v>
      </c>
      <c r="M3524">
        <v>170.78</v>
      </c>
      <c r="N3524" s="17" t="s">
        <v>437</v>
      </c>
      <c r="O3524">
        <v>678</v>
      </c>
      <c r="P3524" s="17" t="s">
        <v>438</v>
      </c>
      <c r="Q3524">
        <v>0</v>
      </c>
      <c r="R3524" s="17" t="s">
        <v>480</v>
      </c>
      <c r="S3524" s="17" t="s">
        <v>653</v>
      </c>
      <c r="T3524" s="17" t="s">
        <v>438</v>
      </c>
      <c r="U3524">
        <v>21</v>
      </c>
      <c r="V3524">
        <v>2022</v>
      </c>
      <c r="W3524" s="17" t="s">
        <v>7947</v>
      </c>
      <c r="X3524" s="17" t="s">
        <v>482</v>
      </c>
      <c r="Y3524">
        <v>7</v>
      </c>
      <c r="Z3524" s="17" t="s">
        <v>443</v>
      </c>
      <c r="AA3524" s="17" t="s">
        <v>443</v>
      </c>
      <c r="AB3524" s="17" t="s">
        <v>444</v>
      </c>
      <c r="AC3524">
        <v>0</v>
      </c>
      <c r="AD3524">
        <v>0</v>
      </c>
      <c r="AE3524">
        <v>0</v>
      </c>
      <c r="AF3524">
        <v>2022</v>
      </c>
      <c r="AG3524" s="1">
        <v>44562</v>
      </c>
      <c r="AH3524" s="1">
        <v>44773</v>
      </c>
      <c r="AI3524" s="1">
        <v>44785</v>
      </c>
      <c r="AJ3524" s="17" t="s">
        <v>34</v>
      </c>
      <c r="AK3524" s="17" t="s">
        <v>35</v>
      </c>
      <c r="AL3524" s="17" t="s">
        <v>10388</v>
      </c>
      <c r="AM3524" s="17">
        <f>MONTH(EMPENHO[[#This Row],[data_empenho]])</f>
        <v>5</v>
      </c>
    </row>
    <row r="3525" spans="1:39" x14ac:dyDescent="0.25">
      <c r="A3525">
        <v>9</v>
      </c>
      <c r="B3525">
        <v>902</v>
      </c>
      <c r="C3525">
        <v>8</v>
      </c>
      <c r="D3525">
        <v>243</v>
      </c>
      <c r="E3525">
        <v>11</v>
      </c>
      <c r="F3525">
        <v>0</v>
      </c>
      <c r="G3525">
        <v>2014</v>
      </c>
      <c r="H3525" s="17" t="s">
        <v>981</v>
      </c>
      <c r="I3525">
        <v>1021</v>
      </c>
      <c r="J3525">
        <v>0</v>
      </c>
      <c r="K3525" s="17" t="s">
        <v>7948</v>
      </c>
      <c r="L3525" s="1">
        <v>44704</v>
      </c>
      <c r="M3525">
        <v>205</v>
      </c>
      <c r="N3525" s="17" t="s">
        <v>437</v>
      </c>
      <c r="O3525">
        <v>7414</v>
      </c>
      <c r="P3525" s="17" t="s">
        <v>438</v>
      </c>
      <c r="Q3525">
        <v>0</v>
      </c>
      <c r="R3525" s="17" t="s">
        <v>480</v>
      </c>
      <c r="S3525" s="17" t="s">
        <v>653</v>
      </c>
      <c r="T3525" s="17" t="s">
        <v>438</v>
      </c>
      <c r="U3525">
        <v>21</v>
      </c>
      <c r="V3525">
        <v>2022</v>
      </c>
      <c r="W3525" s="17" t="s">
        <v>7949</v>
      </c>
      <c r="X3525" s="17" t="s">
        <v>482</v>
      </c>
      <c r="Y3525">
        <v>7</v>
      </c>
      <c r="Z3525" s="17" t="s">
        <v>443</v>
      </c>
      <c r="AA3525" s="17" t="s">
        <v>443</v>
      </c>
      <c r="AB3525" s="17" t="s">
        <v>444</v>
      </c>
      <c r="AC3525">
        <v>0</v>
      </c>
      <c r="AD3525">
        <v>0</v>
      </c>
      <c r="AE3525">
        <v>0</v>
      </c>
      <c r="AF3525">
        <v>2022</v>
      </c>
      <c r="AG3525" s="1">
        <v>44562</v>
      </c>
      <c r="AH3525" s="1">
        <v>44773</v>
      </c>
      <c r="AI3525" s="1">
        <v>44785</v>
      </c>
      <c r="AJ3525" s="17" t="s">
        <v>34</v>
      </c>
      <c r="AK3525" s="17" t="s">
        <v>35</v>
      </c>
      <c r="AL3525" s="17" t="s">
        <v>10388</v>
      </c>
      <c r="AM3525" s="17">
        <f>MONTH(EMPENHO[[#This Row],[data_empenho]])</f>
        <v>5</v>
      </c>
    </row>
    <row r="3526" spans="1:39" x14ac:dyDescent="0.25">
      <c r="A3526">
        <v>9</v>
      </c>
      <c r="B3526">
        <v>902</v>
      </c>
      <c r="C3526">
        <v>8</v>
      </c>
      <c r="D3526">
        <v>241</v>
      </c>
      <c r="E3526">
        <v>11</v>
      </c>
      <c r="F3526">
        <v>0</v>
      </c>
      <c r="G3526">
        <v>2011</v>
      </c>
      <c r="H3526" s="17" t="s">
        <v>981</v>
      </c>
      <c r="I3526">
        <v>1021</v>
      </c>
      <c r="J3526">
        <v>0</v>
      </c>
      <c r="K3526" s="17" t="s">
        <v>7950</v>
      </c>
      <c r="L3526" s="1">
        <v>44704</v>
      </c>
      <c r="M3526">
        <v>1440</v>
      </c>
      <c r="N3526" s="17" t="s">
        <v>437</v>
      </c>
      <c r="O3526">
        <v>7414</v>
      </c>
      <c r="P3526" s="17" t="s">
        <v>438</v>
      </c>
      <c r="Q3526">
        <v>0</v>
      </c>
      <c r="R3526" s="17" t="s">
        <v>480</v>
      </c>
      <c r="S3526" s="17" t="s">
        <v>653</v>
      </c>
      <c r="T3526" s="17" t="s">
        <v>438</v>
      </c>
      <c r="U3526">
        <v>21</v>
      </c>
      <c r="V3526">
        <v>2022</v>
      </c>
      <c r="W3526" s="17" t="s">
        <v>7951</v>
      </c>
      <c r="X3526" s="17" t="s">
        <v>482</v>
      </c>
      <c r="Y3526">
        <v>7</v>
      </c>
      <c r="Z3526" s="17" t="s">
        <v>443</v>
      </c>
      <c r="AA3526" s="17" t="s">
        <v>443</v>
      </c>
      <c r="AB3526" s="17" t="s">
        <v>444</v>
      </c>
      <c r="AC3526">
        <v>0</v>
      </c>
      <c r="AD3526">
        <v>0</v>
      </c>
      <c r="AE3526">
        <v>0</v>
      </c>
      <c r="AF3526">
        <v>2022</v>
      </c>
      <c r="AG3526" s="1">
        <v>44562</v>
      </c>
      <c r="AH3526" s="1">
        <v>44773</v>
      </c>
      <c r="AI3526" s="1">
        <v>44785</v>
      </c>
      <c r="AJ3526" s="17" t="s">
        <v>34</v>
      </c>
      <c r="AK3526" s="17" t="s">
        <v>35</v>
      </c>
      <c r="AL3526" s="17" t="s">
        <v>10388</v>
      </c>
      <c r="AM3526" s="17">
        <f>MONTH(EMPENHO[[#This Row],[data_empenho]])</f>
        <v>5</v>
      </c>
    </row>
    <row r="3527" spans="1:39" x14ac:dyDescent="0.25">
      <c r="A3527">
        <v>9</v>
      </c>
      <c r="B3527">
        <v>902</v>
      </c>
      <c r="C3527">
        <v>8</v>
      </c>
      <c r="D3527">
        <v>241</v>
      </c>
      <c r="E3527">
        <v>11</v>
      </c>
      <c r="F3527">
        <v>0</v>
      </c>
      <c r="G3527">
        <v>2011</v>
      </c>
      <c r="H3527" s="17" t="s">
        <v>981</v>
      </c>
      <c r="I3527">
        <v>1021</v>
      </c>
      <c r="J3527">
        <v>0</v>
      </c>
      <c r="K3527" s="17" t="s">
        <v>7950</v>
      </c>
      <c r="L3527" s="1">
        <v>44719</v>
      </c>
      <c r="M3527">
        <v>-440</v>
      </c>
      <c r="N3527" s="17" t="s">
        <v>451</v>
      </c>
      <c r="O3527">
        <v>7414</v>
      </c>
      <c r="P3527" s="17" t="s">
        <v>438</v>
      </c>
      <c r="Q3527">
        <v>0</v>
      </c>
      <c r="R3527" s="17" t="s">
        <v>480</v>
      </c>
      <c r="S3527" s="17" t="s">
        <v>653</v>
      </c>
      <c r="T3527" s="17" t="s">
        <v>438</v>
      </c>
      <c r="U3527">
        <v>21</v>
      </c>
      <c r="V3527">
        <v>2022</v>
      </c>
      <c r="W3527" s="17" t="s">
        <v>8891</v>
      </c>
      <c r="X3527" s="17" t="s">
        <v>482</v>
      </c>
      <c r="Y3527">
        <v>7</v>
      </c>
      <c r="Z3527" s="17" t="s">
        <v>443</v>
      </c>
      <c r="AA3527" s="17" t="s">
        <v>443</v>
      </c>
      <c r="AB3527" s="17" t="s">
        <v>444</v>
      </c>
      <c r="AC3527">
        <v>0</v>
      </c>
      <c r="AD3527">
        <v>0</v>
      </c>
      <c r="AE3527">
        <v>0</v>
      </c>
      <c r="AF3527">
        <v>2022</v>
      </c>
      <c r="AG3527" s="1">
        <v>44562</v>
      </c>
      <c r="AH3527" s="1">
        <v>44773</v>
      </c>
      <c r="AI3527" s="1">
        <v>44785</v>
      </c>
      <c r="AJ3527" s="17" t="s">
        <v>34</v>
      </c>
      <c r="AK3527" s="17" t="s">
        <v>35</v>
      </c>
      <c r="AL3527" s="17" t="s">
        <v>10388</v>
      </c>
      <c r="AM3527" s="17">
        <f>MONTH(EMPENHO[[#This Row],[data_empenho]])</f>
        <v>6</v>
      </c>
    </row>
    <row r="3528" spans="1:39" x14ac:dyDescent="0.25">
      <c r="A3528">
        <v>9</v>
      </c>
      <c r="B3528">
        <v>902</v>
      </c>
      <c r="C3528">
        <v>8</v>
      </c>
      <c r="D3528">
        <v>241</v>
      </c>
      <c r="E3528">
        <v>11</v>
      </c>
      <c r="F3528">
        <v>0</v>
      </c>
      <c r="G3528">
        <v>2011</v>
      </c>
      <c r="H3528" s="17" t="s">
        <v>981</v>
      </c>
      <c r="I3528">
        <v>1021</v>
      </c>
      <c r="J3528">
        <v>0</v>
      </c>
      <c r="K3528" s="17" t="s">
        <v>7952</v>
      </c>
      <c r="L3528" s="1">
        <v>44704</v>
      </c>
      <c r="M3528">
        <v>1179.8399999999999</v>
      </c>
      <c r="N3528" s="17" t="s">
        <v>437</v>
      </c>
      <c r="O3528">
        <v>678</v>
      </c>
      <c r="P3528" s="17" t="s">
        <v>438</v>
      </c>
      <c r="Q3528">
        <v>0</v>
      </c>
      <c r="R3528" s="17" t="s">
        <v>480</v>
      </c>
      <c r="S3528" s="17" t="s">
        <v>653</v>
      </c>
      <c r="T3528" s="17" t="s">
        <v>438</v>
      </c>
      <c r="U3528">
        <v>21</v>
      </c>
      <c r="V3528">
        <v>2022</v>
      </c>
      <c r="W3528" s="17" t="s">
        <v>7953</v>
      </c>
      <c r="X3528" s="17" t="s">
        <v>482</v>
      </c>
      <c r="Y3528">
        <v>7</v>
      </c>
      <c r="Z3528" s="17" t="s">
        <v>443</v>
      </c>
      <c r="AA3528" s="17" t="s">
        <v>443</v>
      </c>
      <c r="AB3528" s="17" t="s">
        <v>444</v>
      </c>
      <c r="AC3528">
        <v>0</v>
      </c>
      <c r="AD3528">
        <v>0</v>
      </c>
      <c r="AE3528">
        <v>0</v>
      </c>
      <c r="AF3528">
        <v>2022</v>
      </c>
      <c r="AG3528" s="1">
        <v>44562</v>
      </c>
      <c r="AH3528" s="1">
        <v>44773</v>
      </c>
      <c r="AI3528" s="1">
        <v>44785</v>
      </c>
      <c r="AJ3528" s="17" t="s">
        <v>34</v>
      </c>
      <c r="AK3528" s="17" t="s">
        <v>35</v>
      </c>
      <c r="AL3528" s="17" t="s">
        <v>10388</v>
      </c>
      <c r="AM3528" s="17">
        <f>MONTH(EMPENHO[[#This Row],[data_empenho]])</f>
        <v>5</v>
      </c>
    </row>
    <row r="3529" spans="1:39" x14ac:dyDescent="0.25">
      <c r="A3529">
        <v>6</v>
      </c>
      <c r="B3529">
        <v>603</v>
      </c>
      <c r="C3529">
        <v>26</v>
      </c>
      <c r="D3529">
        <v>782</v>
      </c>
      <c r="E3529">
        <v>17</v>
      </c>
      <c r="F3529">
        <v>0</v>
      </c>
      <c r="G3529">
        <v>2073</v>
      </c>
      <c r="H3529" s="17" t="s">
        <v>981</v>
      </c>
      <c r="I3529">
        <v>1</v>
      </c>
      <c r="J3529">
        <v>0</v>
      </c>
      <c r="K3529" s="17" t="s">
        <v>7954</v>
      </c>
      <c r="L3529" s="1">
        <v>44704</v>
      </c>
      <c r="M3529">
        <v>452.85</v>
      </c>
      <c r="N3529" s="17" t="s">
        <v>437</v>
      </c>
      <c r="O3529">
        <v>678</v>
      </c>
      <c r="P3529" s="17" t="s">
        <v>438</v>
      </c>
      <c r="Q3529">
        <v>0</v>
      </c>
      <c r="R3529" s="17" t="s">
        <v>480</v>
      </c>
      <c r="S3529" s="17" t="s">
        <v>653</v>
      </c>
      <c r="T3529" s="17" t="s">
        <v>438</v>
      </c>
      <c r="U3529">
        <v>21</v>
      </c>
      <c r="V3529">
        <v>2022</v>
      </c>
      <c r="W3529" s="17" t="s">
        <v>7955</v>
      </c>
      <c r="X3529" s="17" t="s">
        <v>482</v>
      </c>
      <c r="Y3529">
        <v>7</v>
      </c>
      <c r="Z3529" s="17" t="s">
        <v>443</v>
      </c>
      <c r="AA3529" s="17" t="s">
        <v>443</v>
      </c>
      <c r="AB3529" s="17" t="s">
        <v>444</v>
      </c>
      <c r="AC3529">
        <v>0</v>
      </c>
      <c r="AD3529">
        <v>0</v>
      </c>
      <c r="AE3529">
        <v>0</v>
      </c>
      <c r="AF3529">
        <v>2022</v>
      </c>
      <c r="AG3529" s="1">
        <v>44562</v>
      </c>
      <c r="AH3529" s="1">
        <v>44773</v>
      </c>
      <c r="AI3529" s="1">
        <v>44785</v>
      </c>
      <c r="AJ3529" s="17" t="s">
        <v>34</v>
      </c>
      <c r="AK3529" s="17" t="s">
        <v>35</v>
      </c>
      <c r="AL3529" s="17" t="s">
        <v>10388</v>
      </c>
      <c r="AM3529" s="17">
        <f>MONTH(EMPENHO[[#This Row],[data_empenho]])</f>
        <v>5</v>
      </c>
    </row>
    <row r="3530" spans="1:39" x14ac:dyDescent="0.25">
      <c r="A3530">
        <v>8</v>
      </c>
      <c r="B3530">
        <v>801</v>
      </c>
      <c r="C3530">
        <v>10</v>
      </c>
      <c r="D3530">
        <v>302</v>
      </c>
      <c r="E3530">
        <v>8</v>
      </c>
      <c r="F3530">
        <v>0</v>
      </c>
      <c r="G3530">
        <v>2096</v>
      </c>
      <c r="H3530" s="17" t="s">
        <v>2107</v>
      </c>
      <c r="I3530">
        <v>40</v>
      </c>
      <c r="J3530">
        <v>0</v>
      </c>
      <c r="K3530" s="17" t="s">
        <v>7956</v>
      </c>
      <c r="L3530" s="1">
        <v>44704</v>
      </c>
      <c r="M3530">
        <v>1246.5</v>
      </c>
      <c r="N3530" s="17" t="s">
        <v>437</v>
      </c>
      <c r="O3530">
        <v>8520</v>
      </c>
      <c r="P3530" s="17" t="s">
        <v>438</v>
      </c>
      <c r="Q3530">
        <v>0</v>
      </c>
      <c r="R3530" s="17" t="s">
        <v>480</v>
      </c>
      <c r="S3530" s="17" t="s">
        <v>653</v>
      </c>
      <c r="T3530" s="17" t="s">
        <v>438</v>
      </c>
      <c r="U3530">
        <v>23</v>
      </c>
      <c r="V3530">
        <v>2022</v>
      </c>
      <c r="W3530" s="17" t="s">
        <v>7957</v>
      </c>
      <c r="X3530" s="17" t="s">
        <v>482</v>
      </c>
      <c r="Y3530">
        <v>7</v>
      </c>
      <c r="Z3530" s="17" t="s">
        <v>443</v>
      </c>
      <c r="AA3530" s="17" t="s">
        <v>443</v>
      </c>
      <c r="AB3530" s="17" t="s">
        <v>444</v>
      </c>
      <c r="AC3530">
        <v>0</v>
      </c>
      <c r="AD3530">
        <v>0</v>
      </c>
      <c r="AE3530">
        <v>0</v>
      </c>
      <c r="AF3530">
        <v>2022</v>
      </c>
      <c r="AG3530" s="1">
        <v>44562</v>
      </c>
      <c r="AH3530" s="1">
        <v>44773</v>
      </c>
      <c r="AI3530" s="1">
        <v>44785</v>
      </c>
      <c r="AJ3530" s="17" t="s">
        <v>34</v>
      </c>
      <c r="AK3530" s="17" t="s">
        <v>35</v>
      </c>
      <c r="AL3530" s="17" t="s">
        <v>10388</v>
      </c>
      <c r="AM3530" s="17">
        <f>MONTH(EMPENHO[[#This Row],[data_empenho]])</f>
        <v>5</v>
      </c>
    </row>
    <row r="3531" spans="1:39" x14ac:dyDescent="0.25">
      <c r="A3531">
        <v>8</v>
      </c>
      <c r="B3531">
        <v>801</v>
      </c>
      <c r="C3531">
        <v>10</v>
      </c>
      <c r="D3531">
        <v>301</v>
      </c>
      <c r="E3531">
        <v>6</v>
      </c>
      <c r="F3531">
        <v>0</v>
      </c>
      <c r="G3531">
        <v>2092</v>
      </c>
      <c r="H3531" s="17" t="s">
        <v>2107</v>
      </c>
      <c r="I3531">
        <v>40</v>
      </c>
      <c r="J3531">
        <v>0</v>
      </c>
      <c r="K3531" s="17" t="s">
        <v>7958</v>
      </c>
      <c r="L3531" s="1">
        <v>44704</v>
      </c>
      <c r="M3531">
        <v>1800.5</v>
      </c>
      <c r="N3531" s="17" t="s">
        <v>437</v>
      </c>
      <c r="O3531">
        <v>8520</v>
      </c>
      <c r="P3531" s="17" t="s">
        <v>438</v>
      </c>
      <c r="Q3531">
        <v>0</v>
      </c>
      <c r="R3531" s="17" t="s">
        <v>480</v>
      </c>
      <c r="S3531" s="17" t="s">
        <v>653</v>
      </c>
      <c r="T3531" s="17" t="s">
        <v>438</v>
      </c>
      <c r="U3531">
        <v>23</v>
      </c>
      <c r="V3531">
        <v>2022</v>
      </c>
      <c r="W3531" s="17" t="s">
        <v>7959</v>
      </c>
      <c r="X3531" s="17" t="s">
        <v>482</v>
      </c>
      <c r="Y3531">
        <v>7</v>
      </c>
      <c r="Z3531" s="17" t="s">
        <v>443</v>
      </c>
      <c r="AA3531" s="17" t="s">
        <v>443</v>
      </c>
      <c r="AB3531" s="17" t="s">
        <v>444</v>
      </c>
      <c r="AC3531">
        <v>0</v>
      </c>
      <c r="AD3531">
        <v>0</v>
      </c>
      <c r="AE3531">
        <v>0</v>
      </c>
      <c r="AF3531">
        <v>2022</v>
      </c>
      <c r="AG3531" s="1">
        <v>44562</v>
      </c>
      <c r="AH3531" s="1">
        <v>44773</v>
      </c>
      <c r="AI3531" s="1">
        <v>44785</v>
      </c>
      <c r="AJ3531" s="17" t="s">
        <v>34</v>
      </c>
      <c r="AK3531" s="17" t="s">
        <v>35</v>
      </c>
      <c r="AL3531" s="17" t="s">
        <v>10388</v>
      </c>
      <c r="AM3531" s="17">
        <f>MONTH(EMPENHO[[#This Row],[data_empenho]])</f>
        <v>5</v>
      </c>
    </row>
    <row r="3532" spans="1:39" x14ac:dyDescent="0.25">
      <c r="A3532">
        <v>6</v>
      </c>
      <c r="B3532">
        <v>603</v>
      </c>
      <c r="C3532">
        <v>26</v>
      </c>
      <c r="D3532">
        <v>782</v>
      </c>
      <c r="E3532">
        <v>17</v>
      </c>
      <c r="F3532">
        <v>0</v>
      </c>
      <c r="G3532">
        <v>2073</v>
      </c>
      <c r="H3532" s="17" t="s">
        <v>828</v>
      </c>
      <c r="I3532">
        <v>1</v>
      </c>
      <c r="J3532">
        <v>0</v>
      </c>
      <c r="K3532" s="17" t="s">
        <v>7960</v>
      </c>
      <c r="L3532" s="1">
        <v>44704</v>
      </c>
      <c r="M3532">
        <v>1395.92</v>
      </c>
      <c r="N3532" s="17" t="s">
        <v>437</v>
      </c>
      <c r="O3532">
        <v>7576</v>
      </c>
      <c r="P3532" s="17" t="s">
        <v>438</v>
      </c>
      <c r="Q3532">
        <v>0</v>
      </c>
      <c r="R3532" s="17" t="s">
        <v>439</v>
      </c>
      <c r="S3532" s="17" t="s">
        <v>440</v>
      </c>
      <c r="T3532" s="17" t="s">
        <v>438</v>
      </c>
      <c r="U3532">
        <v>116</v>
      </c>
      <c r="V3532">
        <v>2022</v>
      </c>
      <c r="W3532" s="17" t="s">
        <v>7961</v>
      </c>
      <c r="X3532" s="17" t="s">
        <v>465</v>
      </c>
      <c r="Y3532">
        <v>1</v>
      </c>
      <c r="Z3532" s="17" t="s">
        <v>443</v>
      </c>
      <c r="AA3532" s="17" t="s">
        <v>443</v>
      </c>
      <c r="AB3532" s="17" t="s">
        <v>444</v>
      </c>
      <c r="AC3532">
        <v>0</v>
      </c>
      <c r="AD3532">
        <v>0</v>
      </c>
      <c r="AE3532">
        <v>0</v>
      </c>
      <c r="AF3532">
        <v>2022</v>
      </c>
      <c r="AG3532" s="1">
        <v>44562</v>
      </c>
      <c r="AH3532" s="1">
        <v>44773</v>
      </c>
      <c r="AI3532" s="1">
        <v>44785</v>
      </c>
      <c r="AJ3532" s="17" t="s">
        <v>34</v>
      </c>
      <c r="AK3532" s="17" t="s">
        <v>35</v>
      </c>
      <c r="AL3532" s="17" t="s">
        <v>10388</v>
      </c>
      <c r="AM3532" s="17">
        <f>MONTH(EMPENHO[[#This Row],[data_empenho]])</f>
        <v>5</v>
      </c>
    </row>
    <row r="3533" spans="1:39" x14ac:dyDescent="0.25">
      <c r="A3533">
        <v>10</v>
      </c>
      <c r="B3533">
        <v>1002</v>
      </c>
      <c r="C3533">
        <v>20</v>
      </c>
      <c r="D3533">
        <v>608</v>
      </c>
      <c r="E3533">
        <v>4</v>
      </c>
      <c r="F3533">
        <v>0</v>
      </c>
      <c r="G3533">
        <v>2056</v>
      </c>
      <c r="H3533" s="17" t="s">
        <v>478</v>
      </c>
      <c r="I3533">
        <v>1</v>
      </c>
      <c r="J3533">
        <v>0</v>
      </c>
      <c r="K3533" s="17" t="s">
        <v>7962</v>
      </c>
      <c r="L3533" s="1">
        <v>44704</v>
      </c>
      <c r="M3533">
        <v>14160</v>
      </c>
      <c r="N3533" s="17" t="s">
        <v>437</v>
      </c>
      <c r="O3533">
        <v>8264</v>
      </c>
      <c r="P3533" s="17" t="s">
        <v>438</v>
      </c>
      <c r="Q3533">
        <v>0</v>
      </c>
      <c r="R3533" s="17" t="s">
        <v>480</v>
      </c>
      <c r="S3533" s="17" t="s">
        <v>653</v>
      </c>
      <c r="T3533" s="17" t="s">
        <v>438</v>
      </c>
      <c r="U3533">
        <v>2</v>
      </c>
      <c r="V3533">
        <v>2022</v>
      </c>
      <c r="W3533" s="17" t="s">
        <v>7963</v>
      </c>
      <c r="X3533" s="17" t="s">
        <v>482</v>
      </c>
      <c r="Y3533">
        <v>7</v>
      </c>
      <c r="Z3533" s="17" t="s">
        <v>443</v>
      </c>
      <c r="AA3533" s="17" t="s">
        <v>443</v>
      </c>
      <c r="AB3533" s="17" t="s">
        <v>444</v>
      </c>
      <c r="AC3533">
        <v>0</v>
      </c>
      <c r="AD3533">
        <v>0</v>
      </c>
      <c r="AE3533">
        <v>0</v>
      </c>
      <c r="AF3533">
        <v>2022</v>
      </c>
      <c r="AG3533" s="1">
        <v>44562</v>
      </c>
      <c r="AH3533" s="1">
        <v>44773</v>
      </c>
      <c r="AI3533" s="1">
        <v>44785</v>
      </c>
      <c r="AJ3533" s="17" t="s">
        <v>34</v>
      </c>
      <c r="AK3533" s="17" t="s">
        <v>35</v>
      </c>
      <c r="AL3533" s="17" t="s">
        <v>10388</v>
      </c>
      <c r="AM3533" s="17">
        <f>MONTH(EMPENHO[[#This Row],[data_empenho]])</f>
        <v>5</v>
      </c>
    </row>
    <row r="3534" spans="1:39" x14ac:dyDescent="0.25">
      <c r="A3534">
        <v>4</v>
      </c>
      <c r="B3534">
        <v>401</v>
      </c>
      <c r="C3534">
        <v>4</v>
      </c>
      <c r="D3534">
        <v>129</v>
      </c>
      <c r="E3534">
        <v>1</v>
      </c>
      <c r="F3534">
        <v>0</v>
      </c>
      <c r="G3534">
        <v>2077</v>
      </c>
      <c r="H3534" s="17" t="s">
        <v>445</v>
      </c>
      <c r="I3534">
        <v>1</v>
      </c>
      <c r="J3534">
        <v>0</v>
      </c>
      <c r="K3534" s="17" t="s">
        <v>7964</v>
      </c>
      <c r="L3534" s="1">
        <v>44704</v>
      </c>
      <c r="M3534">
        <v>155</v>
      </c>
      <c r="N3534" s="17" t="s">
        <v>437</v>
      </c>
      <c r="O3534">
        <v>8192</v>
      </c>
      <c r="P3534" s="17" t="s">
        <v>438</v>
      </c>
      <c r="Q3534">
        <v>0</v>
      </c>
      <c r="R3534" s="17" t="s">
        <v>439</v>
      </c>
      <c r="S3534" s="17" t="s">
        <v>440</v>
      </c>
      <c r="T3534" s="17" t="s">
        <v>438</v>
      </c>
      <c r="U3534">
        <v>0</v>
      </c>
      <c r="V3534">
        <v>0</v>
      </c>
      <c r="W3534" s="17" t="s">
        <v>7965</v>
      </c>
      <c r="X3534" s="17" t="s">
        <v>442</v>
      </c>
      <c r="Y3534">
        <v>0</v>
      </c>
      <c r="Z3534" s="17" t="s">
        <v>486</v>
      </c>
      <c r="AA3534" s="17" t="s">
        <v>443</v>
      </c>
      <c r="AB3534" s="17" t="s">
        <v>444</v>
      </c>
      <c r="AC3534">
        <v>0</v>
      </c>
      <c r="AD3534">
        <v>0</v>
      </c>
      <c r="AE3534">
        <v>0</v>
      </c>
      <c r="AF3534">
        <v>2022</v>
      </c>
      <c r="AG3534" s="1">
        <v>44562</v>
      </c>
      <c r="AH3534" s="1">
        <v>44773</v>
      </c>
      <c r="AI3534" s="1">
        <v>44785</v>
      </c>
      <c r="AJ3534" s="17" t="s">
        <v>34</v>
      </c>
      <c r="AK3534" s="17" t="s">
        <v>35</v>
      </c>
      <c r="AL3534" s="17" t="s">
        <v>10388</v>
      </c>
      <c r="AM3534" s="17">
        <f>MONTH(EMPENHO[[#This Row],[data_empenho]])</f>
        <v>5</v>
      </c>
    </row>
    <row r="3535" spans="1:39" x14ac:dyDescent="0.25">
      <c r="A3535">
        <v>5</v>
      </c>
      <c r="B3535">
        <v>502</v>
      </c>
      <c r="C3535">
        <v>12</v>
      </c>
      <c r="D3535">
        <v>782</v>
      </c>
      <c r="E3535">
        <v>2</v>
      </c>
      <c r="F3535">
        <v>0</v>
      </c>
      <c r="G3535">
        <v>2035</v>
      </c>
      <c r="H3535" s="17" t="s">
        <v>860</v>
      </c>
      <c r="I3535">
        <v>1017</v>
      </c>
      <c r="J3535">
        <v>0</v>
      </c>
      <c r="K3535" s="17" t="s">
        <v>7966</v>
      </c>
      <c r="L3535" s="1">
        <v>44704</v>
      </c>
      <c r="M3535">
        <v>1100</v>
      </c>
      <c r="N3535" s="17" t="s">
        <v>437</v>
      </c>
      <c r="O3535">
        <v>4993</v>
      </c>
      <c r="P3535" s="17" t="s">
        <v>438</v>
      </c>
      <c r="Q3535">
        <v>0</v>
      </c>
      <c r="R3535" s="17" t="s">
        <v>584</v>
      </c>
      <c r="S3535" s="17" t="s">
        <v>440</v>
      </c>
      <c r="T3535" s="17" t="s">
        <v>438</v>
      </c>
      <c r="U3535">
        <v>17</v>
      </c>
      <c r="V3535">
        <v>2022</v>
      </c>
      <c r="W3535" s="17" t="s">
        <v>7967</v>
      </c>
      <c r="X3535" s="17" t="s">
        <v>586</v>
      </c>
      <c r="Y3535">
        <v>1</v>
      </c>
      <c r="Z3535" s="17" t="s">
        <v>443</v>
      </c>
      <c r="AA3535" s="17" t="s">
        <v>443</v>
      </c>
      <c r="AB3535" s="17" t="s">
        <v>444</v>
      </c>
      <c r="AC3535">
        <v>0</v>
      </c>
      <c r="AD3535">
        <v>0</v>
      </c>
      <c r="AE3535">
        <v>0</v>
      </c>
      <c r="AF3535">
        <v>2022</v>
      </c>
      <c r="AG3535" s="1">
        <v>44562</v>
      </c>
      <c r="AH3535" s="1">
        <v>44773</v>
      </c>
      <c r="AI3535" s="1">
        <v>44785</v>
      </c>
      <c r="AJ3535" s="17" t="s">
        <v>34</v>
      </c>
      <c r="AK3535" s="17" t="s">
        <v>35</v>
      </c>
      <c r="AL3535" s="17" t="s">
        <v>10388</v>
      </c>
      <c r="AM3535" s="17">
        <f>MONTH(EMPENHO[[#This Row],[data_empenho]])</f>
        <v>5</v>
      </c>
    </row>
    <row r="3536" spans="1:39" x14ac:dyDescent="0.25">
      <c r="A3536">
        <v>5</v>
      </c>
      <c r="B3536">
        <v>502</v>
      </c>
      <c r="C3536">
        <v>12</v>
      </c>
      <c r="D3536">
        <v>782</v>
      </c>
      <c r="E3536">
        <v>2</v>
      </c>
      <c r="F3536">
        <v>0</v>
      </c>
      <c r="G3536">
        <v>2035</v>
      </c>
      <c r="H3536" s="17" t="s">
        <v>828</v>
      </c>
      <c r="I3536">
        <v>1017</v>
      </c>
      <c r="J3536">
        <v>0</v>
      </c>
      <c r="K3536" s="17" t="s">
        <v>7968</v>
      </c>
      <c r="L3536" s="1">
        <v>44704</v>
      </c>
      <c r="M3536">
        <v>2610</v>
      </c>
      <c r="N3536" s="17" t="s">
        <v>437</v>
      </c>
      <c r="O3536">
        <v>4993</v>
      </c>
      <c r="P3536" s="17" t="s">
        <v>438</v>
      </c>
      <c r="Q3536">
        <v>0</v>
      </c>
      <c r="R3536" s="17" t="s">
        <v>584</v>
      </c>
      <c r="S3536" s="17" t="s">
        <v>440</v>
      </c>
      <c r="T3536" s="17" t="s">
        <v>438</v>
      </c>
      <c r="U3536">
        <v>17</v>
      </c>
      <c r="V3536">
        <v>2022</v>
      </c>
      <c r="W3536" s="17" t="s">
        <v>7969</v>
      </c>
      <c r="X3536" s="17" t="s">
        <v>586</v>
      </c>
      <c r="Y3536">
        <v>1</v>
      </c>
      <c r="Z3536" s="17" t="s">
        <v>443</v>
      </c>
      <c r="AA3536" s="17" t="s">
        <v>443</v>
      </c>
      <c r="AB3536" s="17" t="s">
        <v>444</v>
      </c>
      <c r="AC3536">
        <v>0</v>
      </c>
      <c r="AD3536">
        <v>0</v>
      </c>
      <c r="AE3536">
        <v>0</v>
      </c>
      <c r="AF3536">
        <v>2022</v>
      </c>
      <c r="AG3536" s="1">
        <v>44562</v>
      </c>
      <c r="AH3536" s="1">
        <v>44773</v>
      </c>
      <c r="AI3536" s="1">
        <v>44785</v>
      </c>
      <c r="AJ3536" s="17" t="s">
        <v>34</v>
      </c>
      <c r="AK3536" s="17" t="s">
        <v>35</v>
      </c>
      <c r="AL3536" s="17" t="s">
        <v>10388</v>
      </c>
      <c r="AM3536" s="17">
        <f>MONTH(EMPENHO[[#This Row],[data_empenho]])</f>
        <v>5</v>
      </c>
    </row>
    <row r="3537" spans="1:39" x14ac:dyDescent="0.25">
      <c r="A3537">
        <v>8</v>
      </c>
      <c r="B3537">
        <v>801</v>
      </c>
      <c r="C3537">
        <v>10</v>
      </c>
      <c r="D3537">
        <v>122</v>
      </c>
      <c r="E3537">
        <v>5</v>
      </c>
      <c r="F3537">
        <v>0</v>
      </c>
      <c r="G3537">
        <v>2084</v>
      </c>
      <c r="H3537" s="17" t="s">
        <v>2336</v>
      </c>
      <c r="I3537">
        <v>40</v>
      </c>
      <c r="J3537">
        <v>0</v>
      </c>
      <c r="K3537" s="17" t="s">
        <v>7970</v>
      </c>
      <c r="L3537" s="1">
        <v>44704</v>
      </c>
      <c r="M3537">
        <v>149.5</v>
      </c>
      <c r="N3537" s="17" t="s">
        <v>437</v>
      </c>
      <c r="O3537">
        <v>5818</v>
      </c>
      <c r="P3537" s="17" t="s">
        <v>438</v>
      </c>
      <c r="Q3537">
        <v>0</v>
      </c>
      <c r="R3537" s="17" t="s">
        <v>439</v>
      </c>
      <c r="S3537" s="17" t="s">
        <v>440</v>
      </c>
      <c r="T3537" s="17" t="s">
        <v>438</v>
      </c>
      <c r="U3537">
        <v>114</v>
      </c>
      <c r="V3537">
        <v>2022</v>
      </c>
      <c r="W3537" s="17" t="s">
        <v>7971</v>
      </c>
      <c r="X3537" s="17" t="s">
        <v>465</v>
      </c>
      <c r="Y3537">
        <v>1</v>
      </c>
      <c r="Z3537" s="17" t="s">
        <v>443</v>
      </c>
      <c r="AA3537" s="17" t="s">
        <v>443</v>
      </c>
      <c r="AB3537" s="17" t="s">
        <v>444</v>
      </c>
      <c r="AC3537">
        <v>0</v>
      </c>
      <c r="AD3537">
        <v>0</v>
      </c>
      <c r="AE3537">
        <v>0</v>
      </c>
      <c r="AF3537">
        <v>2022</v>
      </c>
      <c r="AG3537" s="1">
        <v>44562</v>
      </c>
      <c r="AH3537" s="1">
        <v>44773</v>
      </c>
      <c r="AI3537" s="1">
        <v>44785</v>
      </c>
      <c r="AJ3537" s="17" t="s">
        <v>34</v>
      </c>
      <c r="AK3537" s="17" t="s">
        <v>35</v>
      </c>
      <c r="AL3537" s="17" t="s">
        <v>10388</v>
      </c>
      <c r="AM3537" s="17">
        <f>MONTH(EMPENHO[[#This Row],[data_empenho]])</f>
        <v>5</v>
      </c>
    </row>
    <row r="3538" spans="1:39" x14ac:dyDescent="0.25">
      <c r="A3538">
        <v>5</v>
      </c>
      <c r="B3538">
        <v>502</v>
      </c>
      <c r="C3538">
        <v>12</v>
      </c>
      <c r="D3538">
        <v>365</v>
      </c>
      <c r="E3538">
        <v>2</v>
      </c>
      <c r="F3538">
        <v>0</v>
      </c>
      <c r="G3538">
        <v>2033</v>
      </c>
      <c r="H3538" s="17" t="s">
        <v>2336</v>
      </c>
      <c r="I3538">
        <v>20</v>
      </c>
      <c r="J3538">
        <v>0</v>
      </c>
      <c r="K3538" s="17" t="s">
        <v>7972</v>
      </c>
      <c r="L3538" s="1">
        <v>44704</v>
      </c>
      <c r="M3538">
        <v>149.5</v>
      </c>
      <c r="N3538" s="17" t="s">
        <v>437</v>
      </c>
      <c r="O3538">
        <v>5818</v>
      </c>
      <c r="P3538" s="17" t="s">
        <v>438</v>
      </c>
      <c r="Q3538">
        <v>0</v>
      </c>
      <c r="R3538" s="17" t="s">
        <v>439</v>
      </c>
      <c r="S3538" s="17" t="s">
        <v>440</v>
      </c>
      <c r="T3538" s="17" t="s">
        <v>438</v>
      </c>
      <c r="U3538">
        <v>114</v>
      </c>
      <c r="V3538">
        <v>2022</v>
      </c>
      <c r="W3538" s="17" t="s">
        <v>7973</v>
      </c>
      <c r="X3538" s="17" t="s">
        <v>465</v>
      </c>
      <c r="Y3538">
        <v>1</v>
      </c>
      <c r="Z3538" s="17" t="s">
        <v>443</v>
      </c>
      <c r="AA3538" s="17" t="s">
        <v>443</v>
      </c>
      <c r="AB3538" s="17" t="s">
        <v>444</v>
      </c>
      <c r="AC3538">
        <v>0</v>
      </c>
      <c r="AD3538">
        <v>0</v>
      </c>
      <c r="AE3538">
        <v>0</v>
      </c>
      <c r="AF3538">
        <v>2022</v>
      </c>
      <c r="AG3538" s="1">
        <v>44562</v>
      </c>
      <c r="AH3538" s="1">
        <v>44773</v>
      </c>
      <c r="AI3538" s="1">
        <v>44785</v>
      </c>
      <c r="AJ3538" s="17" t="s">
        <v>34</v>
      </c>
      <c r="AK3538" s="17" t="s">
        <v>35</v>
      </c>
      <c r="AL3538" s="17" t="s">
        <v>10388</v>
      </c>
      <c r="AM3538" s="17">
        <f>MONTH(EMPENHO[[#This Row],[data_empenho]])</f>
        <v>5</v>
      </c>
    </row>
    <row r="3539" spans="1:39" x14ac:dyDescent="0.25">
      <c r="A3539">
        <v>5</v>
      </c>
      <c r="B3539">
        <v>502</v>
      </c>
      <c r="C3539">
        <v>12</v>
      </c>
      <c r="D3539">
        <v>361</v>
      </c>
      <c r="E3539">
        <v>2</v>
      </c>
      <c r="F3539">
        <v>0</v>
      </c>
      <c r="G3539">
        <v>2031</v>
      </c>
      <c r="H3539" s="17" t="s">
        <v>2336</v>
      </c>
      <c r="I3539">
        <v>20</v>
      </c>
      <c r="J3539">
        <v>0</v>
      </c>
      <c r="K3539" s="17" t="s">
        <v>7974</v>
      </c>
      <c r="L3539" s="1">
        <v>44704</v>
      </c>
      <c r="M3539">
        <v>149.5</v>
      </c>
      <c r="N3539" s="17" t="s">
        <v>437</v>
      </c>
      <c r="O3539">
        <v>5818</v>
      </c>
      <c r="P3539" s="17" t="s">
        <v>438</v>
      </c>
      <c r="Q3539">
        <v>0</v>
      </c>
      <c r="R3539" s="17" t="s">
        <v>439</v>
      </c>
      <c r="S3539" s="17" t="s">
        <v>440</v>
      </c>
      <c r="T3539" s="17" t="s">
        <v>438</v>
      </c>
      <c r="U3539">
        <v>114</v>
      </c>
      <c r="V3539">
        <v>2022</v>
      </c>
      <c r="W3539" s="17" t="s">
        <v>7975</v>
      </c>
      <c r="X3539" s="17" t="s">
        <v>465</v>
      </c>
      <c r="Y3539">
        <v>1</v>
      </c>
      <c r="Z3539" s="17" t="s">
        <v>443</v>
      </c>
      <c r="AA3539" s="17" t="s">
        <v>443</v>
      </c>
      <c r="AB3539" s="17" t="s">
        <v>444</v>
      </c>
      <c r="AC3539">
        <v>0</v>
      </c>
      <c r="AD3539">
        <v>0</v>
      </c>
      <c r="AE3539">
        <v>0</v>
      </c>
      <c r="AF3539">
        <v>2022</v>
      </c>
      <c r="AG3539" s="1">
        <v>44562</v>
      </c>
      <c r="AH3539" s="1">
        <v>44773</v>
      </c>
      <c r="AI3539" s="1">
        <v>44785</v>
      </c>
      <c r="AJ3539" s="17" t="s">
        <v>34</v>
      </c>
      <c r="AK3539" s="17" t="s">
        <v>35</v>
      </c>
      <c r="AL3539" s="17" t="s">
        <v>10388</v>
      </c>
      <c r="AM3539" s="17">
        <f>MONTH(EMPENHO[[#This Row],[data_empenho]])</f>
        <v>5</v>
      </c>
    </row>
    <row r="3540" spans="1:39" x14ac:dyDescent="0.25">
      <c r="A3540">
        <v>6</v>
      </c>
      <c r="B3540">
        <v>601</v>
      </c>
      <c r="C3540">
        <v>4</v>
      </c>
      <c r="D3540">
        <v>122</v>
      </c>
      <c r="E3540">
        <v>1</v>
      </c>
      <c r="F3540">
        <v>0</v>
      </c>
      <c r="G3540">
        <v>2072</v>
      </c>
      <c r="H3540" s="17" t="s">
        <v>2336</v>
      </c>
      <c r="I3540">
        <v>1</v>
      </c>
      <c r="J3540">
        <v>0</v>
      </c>
      <c r="K3540" s="17" t="s">
        <v>7976</v>
      </c>
      <c r="L3540" s="1">
        <v>44704</v>
      </c>
      <c r="M3540">
        <v>149.5</v>
      </c>
      <c r="N3540" s="17" t="s">
        <v>437</v>
      </c>
      <c r="O3540">
        <v>5818</v>
      </c>
      <c r="P3540" s="17" t="s">
        <v>438</v>
      </c>
      <c r="Q3540">
        <v>0</v>
      </c>
      <c r="R3540" s="17" t="s">
        <v>439</v>
      </c>
      <c r="S3540" s="17" t="s">
        <v>440</v>
      </c>
      <c r="T3540" s="17" t="s">
        <v>438</v>
      </c>
      <c r="U3540">
        <v>114</v>
      </c>
      <c r="V3540">
        <v>2022</v>
      </c>
      <c r="W3540" s="17" t="s">
        <v>7977</v>
      </c>
      <c r="X3540" s="17" t="s">
        <v>465</v>
      </c>
      <c r="Y3540">
        <v>1</v>
      </c>
      <c r="Z3540" s="17" t="s">
        <v>443</v>
      </c>
      <c r="AA3540" s="17" t="s">
        <v>443</v>
      </c>
      <c r="AB3540" s="17" t="s">
        <v>444</v>
      </c>
      <c r="AC3540">
        <v>0</v>
      </c>
      <c r="AD3540">
        <v>0</v>
      </c>
      <c r="AE3540">
        <v>0</v>
      </c>
      <c r="AF3540">
        <v>2022</v>
      </c>
      <c r="AG3540" s="1">
        <v>44562</v>
      </c>
      <c r="AH3540" s="1">
        <v>44773</v>
      </c>
      <c r="AI3540" s="1">
        <v>44785</v>
      </c>
      <c r="AJ3540" s="17" t="s">
        <v>34</v>
      </c>
      <c r="AK3540" s="17" t="s">
        <v>35</v>
      </c>
      <c r="AL3540" s="17" t="s">
        <v>10388</v>
      </c>
      <c r="AM3540" s="17">
        <f>MONTH(EMPENHO[[#This Row],[data_empenho]])</f>
        <v>5</v>
      </c>
    </row>
    <row r="3541" spans="1:39" x14ac:dyDescent="0.25">
      <c r="A3541">
        <v>3</v>
      </c>
      <c r="B3541">
        <v>301</v>
      </c>
      <c r="C3541">
        <v>4</v>
      </c>
      <c r="D3541">
        <v>122</v>
      </c>
      <c r="E3541">
        <v>1</v>
      </c>
      <c r="F3541">
        <v>0</v>
      </c>
      <c r="G3541">
        <v>2068</v>
      </c>
      <c r="H3541" s="17" t="s">
        <v>2336</v>
      </c>
      <c r="I3541">
        <v>1</v>
      </c>
      <c r="J3541">
        <v>0</v>
      </c>
      <c r="K3541" s="17" t="s">
        <v>7978</v>
      </c>
      <c r="L3541" s="1">
        <v>44704</v>
      </c>
      <c r="M3541">
        <v>149.5</v>
      </c>
      <c r="N3541" s="17" t="s">
        <v>437</v>
      </c>
      <c r="O3541">
        <v>5818</v>
      </c>
      <c r="P3541" s="17" t="s">
        <v>438</v>
      </c>
      <c r="Q3541">
        <v>0</v>
      </c>
      <c r="R3541" s="17" t="s">
        <v>439</v>
      </c>
      <c r="S3541" s="17" t="s">
        <v>440</v>
      </c>
      <c r="T3541" s="17" t="s">
        <v>438</v>
      </c>
      <c r="U3541">
        <v>114</v>
      </c>
      <c r="V3541">
        <v>2022</v>
      </c>
      <c r="W3541" s="17" t="s">
        <v>7979</v>
      </c>
      <c r="X3541" s="17" t="s">
        <v>465</v>
      </c>
      <c r="Y3541">
        <v>1</v>
      </c>
      <c r="Z3541" s="17" t="s">
        <v>443</v>
      </c>
      <c r="AA3541" s="17" t="s">
        <v>443</v>
      </c>
      <c r="AB3541" s="17" t="s">
        <v>444</v>
      </c>
      <c r="AC3541">
        <v>0</v>
      </c>
      <c r="AD3541">
        <v>0</v>
      </c>
      <c r="AE3541">
        <v>0</v>
      </c>
      <c r="AF3541">
        <v>2022</v>
      </c>
      <c r="AG3541" s="1">
        <v>44562</v>
      </c>
      <c r="AH3541" s="1">
        <v>44773</v>
      </c>
      <c r="AI3541" s="1">
        <v>44785</v>
      </c>
      <c r="AJ3541" s="17" t="s">
        <v>34</v>
      </c>
      <c r="AK3541" s="17" t="s">
        <v>35</v>
      </c>
      <c r="AL3541" s="17" t="s">
        <v>10388</v>
      </c>
      <c r="AM3541" s="17">
        <f>MONTH(EMPENHO[[#This Row],[data_empenho]])</f>
        <v>5</v>
      </c>
    </row>
    <row r="3542" spans="1:39" x14ac:dyDescent="0.25">
      <c r="A3542">
        <v>9</v>
      </c>
      <c r="B3542">
        <v>901</v>
      </c>
      <c r="C3542">
        <v>4</v>
      </c>
      <c r="D3542">
        <v>122</v>
      </c>
      <c r="E3542">
        <v>1</v>
      </c>
      <c r="F3542">
        <v>0</v>
      </c>
      <c r="G3542">
        <v>2010</v>
      </c>
      <c r="H3542" s="17" t="s">
        <v>2336</v>
      </c>
      <c r="I3542">
        <v>1</v>
      </c>
      <c r="J3542">
        <v>0</v>
      </c>
      <c r="K3542" s="17" t="s">
        <v>7980</v>
      </c>
      <c r="L3542" s="1">
        <v>44704</v>
      </c>
      <c r="M3542">
        <v>149.5</v>
      </c>
      <c r="N3542" s="17" t="s">
        <v>437</v>
      </c>
      <c r="O3542">
        <v>5818</v>
      </c>
      <c r="P3542" s="17" t="s">
        <v>438</v>
      </c>
      <c r="Q3542">
        <v>0</v>
      </c>
      <c r="R3542" s="17" t="s">
        <v>439</v>
      </c>
      <c r="S3542" s="17" t="s">
        <v>440</v>
      </c>
      <c r="T3542" s="17" t="s">
        <v>438</v>
      </c>
      <c r="U3542">
        <v>114</v>
      </c>
      <c r="V3542">
        <v>2022</v>
      </c>
      <c r="W3542" s="17" t="s">
        <v>7981</v>
      </c>
      <c r="X3542" s="17" t="s">
        <v>465</v>
      </c>
      <c r="Y3542">
        <v>1</v>
      </c>
      <c r="Z3542" s="17" t="s">
        <v>443</v>
      </c>
      <c r="AA3542" s="17" t="s">
        <v>443</v>
      </c>
      <c r="AB3542" s="17" t="s">
        <v>444</v>
      </c>
      <c r="AC3542">
        <v>0</v>
      </c>
      <c r="AD3542">
        <v>0</v>
      </c>
      <c r="AE3542">
        <v>0</v>
      </c>
      <c r="AF3542">
        <v>2022</v>
      </c>
      <c r="AG3542" s="1">
        <v>44562</v>
      </c>
      <c r="AH3542" s="1">
        <v>44773</v>
      </c>
      <c r="AI3542" s="1">
        <v>44785</v>
      </c>
      <c r="AJ3542" s="17" t="s">
        <v>34</v>
      </c>
      <c r="AK3542" s="17" t="s">
        <v>35</v>
      </c>
      <c r="AL3542" s="17" t="s">
        <v>10388</v>
      </c>
      <c r="AM3542" s="17">
        <f>MONTH(EMPENHO[[#This Row],[data_empenho]])</f>
        <v>5</v>
      </c>
    </row>
    <row r="3543" spans="1:39" x14ac:dyDescent="0.25">
      <c r="A3543">
        <v>8</v>
      </c>
      <c r="B3543">
        <v>801</v>
      </c>
      <c r="C3543">
        <v>10</v>
      </c>
      <c r="D3543">
        <v>301</v>
      </c>
      <c r="E3543">
        <v>6</v>
      </c>
      <c r="F3543">
        <v>0</v>
      </c>
      <c r="G3543">
        <v>2092</v>
      </c>
      <c r="H3543" s="17" t="s">
        <v>2336</v>
      </c>
      <c r="I3543">
        <v>4011</v>
      </c>
      <c r="J3543">
        <v>0</v>
      </c>
      <c r="K3543" s="17" t="s">
        <v>7982</v>
      </c>
      <c r="L3543" s="1">
        <v>44704</v>
      </c>
      <c r="M3543">
        <v>299</v>
      </c>
      <c r="N3543" s="17" t="s">
        <v>437</v>
      </c>
      <c r="O3543">
        <v>5818</v>
      </c>
      <c r="P3543" s="17" t="s">
        <v>438</v>
      </c>
      <c r="Q3543">
        <v>0</v>
      </c>
      <c r="R3543" s="17" t="s">
        <v>439</v>
      </c>
      <c r="S3543" s="17" t="s">
        <v>440</v>
      </c>
      <c r="T3543" s="17" t="s">
        <v>438</v>
      </c>
      <c r="U3543">
        <v>114</v>
      </c>
      <c r="V3543">
        <v>2022</v>
      </c>
      <c r="W3543" s="17" t="s">
        <v>7983</v>
      </c>
      <c r="X3543" s="17" t="s">
        <v>465</v>
      </c>
      <c r="Y3543">
        <v>1</v>
      </c>
      <c r="Z3543" s="17" t="s">
        <v>443</v>
      </c>
      <c r="AA3543" s="17" t="s">
        <v>443</v>
      </c>
      <c r="AB3543" s="17" t="s">
        <v>444</v>
      </c>
      <c r="AC3543">
        <v>0</v>
      </c>
      <c r="AD3543">
        <v>0</v>
      </c>
      <c r="AE3543">
        <v>0</v>
      </c>
      <c r="AF3543">
        <v>2022</v>
      </c>
      <c r="AG3543" s="1">
        <v>44562</v>
      </c>
      <c r="AH3543" s="1">
        <v>44773</v>
      </c>
      <c r="AI3543" s="1">
        <v>44785</v>
      </c>
      <c r="AJ3543" s="17" t="s">
        <v>34</v>
      </c>
      <c r="AK3543" s="17" t="s">
        <v>35</v>
      </c>
      <c r="AL3543" s="17" t="s">
        <v>10388</v>
      </c>
      <c r="AM3543" s="17">
        <f>MONTH(EMPENHO[[#This Row],[data_empenho]])</f>
        <v>5</v>
      </c>
    </row>
    <row r="3544" spans="1:39" x14ac:dyDescent="0.25">
      <c r="A3544">
        <v>8</v>
      </c>
      <c r="B3544">
        <v>801</v>
      </c>
      <c r="C3544">
        <v>10</v>
      </c>
      <c r="D3544">
        <v>302</v>
      </c>
      <c r="E3544">
        <v>8</v>
      </c>
      <c r="F3544">
        <v>0</v>
      </c>
      <c r="G3544">
        <v>2096</v>
      </c>
      <c r="H3544" s="17" t="s">
        <v>2336</v>
      </c>
      <c r="I3544">
        <v>40</v>
      </c>
      <c r="J3544">
        <v>0</v>
      </c>
      <c r="K3544" s="17" t="s">
        <v>7984</v>
      </c>
      <c r="L3544" s="1">
        <v>44704</v>
      </c>
      <c r="M3544">
        <v>149.5</v>
      </c>
      <c r="N3544" s="17" t="s">
        <v>437</v>
      </c>
      <c r="O3544">
        <v>5818</v>
      </c>
      <c r="P3544" s="17" t="s">
        <v>438</v>
      </c>
      <c r="Q3544">
        <v>0</v>
      </c>
      <c r="R3544" s="17" t="s">
        <v>439</v>
      </c>
      <c r="S3544" s="17" t="s">
        <v>440</v>
      </c>
      <c r="T3544" s="17" t="s">
        <v>438</v>
      </c>
      <c r="U3544">
        <v>114</v>
      </c>
      <c r="V3544">
        <v>2022</v>
      </c>
      <c r="W3544" s="17" t="s">
        <v>7985</v>
      </c>
      <c r="X3544" s="17" t="s">
        <v>465</v>
      </c>
      <c r="Y3544">
        <v>1</v>
      </c>
      <c r="Z3544" s="17" t="s">
        <v>443</v>
      </c>
      <c r="AA3544" s="17" t="s">
        <v>443</v>
      </c>
      <c r="AB3544" s="17" t="s">
        <v>444</v>
      </c>
      <c r="AC3544">
        <v>0</v>
      </c>
      <c r="AD3544">
        <v>0</v>
      </c>
      <c r="AE3544">
        <v>0</v>
      </c>
      <c r="AF3544">
        <v>2022</v>
      </c>
      <c r="AG3544" s="1">
        <v>44562</v>
      </c>
      <c r="AH3544" s="1">
        <v>44773</v>
      </c>
      <c r="AI3544" s="1">
        <v>44785</v>
      </c>
      <c r="AJ3544" s="17" t="s">
        <v>34</v>
      </c>
      <c r="AK3544" s="17" t="s">
        <v>35</v>
      </c>
      <c r="AL3544" s="17" t="s">
        <v>10388</v>
      </c>
      <c r="AM3544" s="17">
        <f>MONTH(EMPENHO[[#This Row],[data_empenho]])</f>
        <v>5</v>
      </c>
    </row>
    <row r="3545" spans="1:39" x14ac:dyDescent="0.25">
      <c r="A3545">
        <v>5</v>
      </c>
      <c r="B3545">
        <v>502</v>
      </c>
      <c r="C3545">
        <v>12</v>
      </c>
      <c r="D3545">
        <v>361</v>
      </c>
      <c r="E3545">
        <v>2</v>
      </c>
      <c r="F3545">
        <v>0</v>
      </c>
      <c r="G3545">
        <v>2029</v>
      </c>
      <c r="H3545" s="17" t="s">
        <v>4628</v>
      </c>
      <c r="I3545">
        <v>1</v>
      </c>
      <c r="J3545">
        <v>0</v>
      </c>
      <c r="K3545" s="17" t="s">
        <v>7986</v>
      </c>
      <c r="L3545" s="1">
        <v>44705</v>
      </c>
      <c r="M3545">
        <v>7184.25</v>
      </c>
      <c r="N3545" s="17" t="s">
        <v>437</v>
      </c>
      <c r="O3545">
        <v>678</v>
      </c>
      <c r="P3545" s="17" t="s">
        <v>438</v>
      </c>
      <c r="Q3545">
        <v>0</v>
      </c>
      <c r="R3545" s="17" t="s">
        <v>1083</v>
      </c>
      <c r="S3545" s="17" t="s">
        <v>653</v>
      </c>
      <c r="T3545" s="17" t="s">
        <v>438</v>
      </c>
      <c r="U3545">
        <v>2</v>
      </c>
      <c r="V3545">
        <v>2022</v>
      </c>
      <c r="W3545" s="17" t="s">
        <v>7987</v>
      </c>
      <c r="X3545" s="17" t="s">
        <v>1085</v>
      </c>
      <c r="Y3545">
        <v>7</v>
      </c>
      <c r="Z3545" s="17" t="s">
        <v>443</v>
      </c>
      <c r="AA3545" s="17" t="s">
        <v>443</v>
      </c>
      <c r="AB3545" s="17" t="s">
        <v>444</v>
      </c>
      <c r="AC3545">
        <v>0</v>
      </c>
      <c r="AD3545">
        <v>0</v>
      </c>
      <c r="AE3545">
        <v>0</v>
      </c>
      <c r="AF3545">
        <v>2022</v>
      </c>
      <c r="AG3545" s="1">
        <v>44562</v>
      </c>
      <c r="AH3545" s="1">
        <v>44773</v>
      </c>
      <c r="AI3545" s="1">
        <v>44785</v>
      </c>
      <c r="AJ3545" s="17" t="s">
        <v>34</v>
      </c>
      <c r="AK3545" s="17" t="s">
        <v>35</v>
      </c>
      <c r="AL3545" s="17" t="s">
        <v>10388</v>
      </c>
      <c r="AM3545" s="17">
        <f>MONTH(EMPENHO[[#This Row],[data_empenho]])</f>
        <v>5</v>
      </c>
    </row>
    <row r="3546" spans="1:39" x14ac:dyDescent="0.25">
      <c r="A3546">
        <v>8</v>
      </c>
      <c r="B3546">
        <v>801</v>
      </c>
      <c r="C3546">
        <v>10</v>
      </c>
      <c r="D3546">
        <v>301</v>
      </c>
      <c r="E3546">
        <v>6</v>
      </c>
      <c r="F3546">
        <v>0</v>
      </c>
      <c r="G3546">
        <v>2105</v>
      </c>
      <c r="H3546" s="17" t="s">
        <v>860</v>
      </c>
      <c r="I3546">
        <v>40</v>
      </c>
      <c r="J3546">
        <v>0</v>
      </c>
      <c r="K3546" s="17" t="s">
        <v>7988</v>
      </c>
      <c r="L3546" s="1">
        <v>44705</v>
      </c>
      <c r="M3546">
        <v>238</v>
      </c>
      <c r="N3546" s="17" t="s">
        <v>437</v>
      </c>
      <c r="O3546">
        <v>5651</v>
      </c>
      <c r="P3546" s="17" t="s">
        <v>438</v>
      </c>
      <c r="Q3546">
        <v>0</v>
      </c>
      <c r="R3546" s="17" t="s">
        <v>480</v>
      </c>
      <c r="S3546" s="17" t="s">
        <v>653</v>
      </c>
      <c r="T3546" s="17" t="s">
        <v>438</v>
      </c>
      <c r="U3546">
        <v>9</v>
      </c>
      <c r="V3546">
        <v>2022</v>
      </c>
      <c r="W3546" s="17" t="s">
        <v>7989</v>
      </c>
      <c r="X3546" s="17" t="s">
        <v>482</v>
      </c>
      <c r="Y3546">
        <v>7</v>
      </c>
      <c r="Z3546" s="17" t="s">
        <v>443</v>
      </c>
      <c r="AA3546" s="17" t="s">
        <v>443</v>
      </c>
      <c r="AB3546" s="17" t="s">
        <v>444</v>
      </c>
      <c r="AC3546">
        <v>0</v>
      </c>
      <c r="AD3546">
        <v>0</v>
      </c>
      <c r="AE3546">
        <v>0</v>
      </c>
      <c r="AF3546">
        <v>2022</v>
      </c>
      <c r="AG3546" s="1">
        <v>44562</v>
      </c>
      <c r="AH3546" s="1">
        <v>44773</v>
      </c>
      <c r="AI3546" s="1">
        <v>44785</v>
      </c>
      <c r="AJ3546" s="17" t="s">
        <v>34</v>
      </c>
      <c r="AK3546" s="17" t="s">
        <v>35</v>
      </c>
      <c r="AL3546" s="17" t="s">
        <v>10388</v>
      </c>
      <c r="AM3546" s="17">
        <f>MONTH(EMPENHO[[#This Row],[data_empenho]])</f>
        <v>5</v>
      </c>
    </row>
    <row r="3547" spans="1:39" x14ac:dyDescent="0.25">
      <c r="A3547">
        <v>5</v>
      </c>
      <c r="B3547">
        <v>502</v>
      </c>
      <c r="C3547">
        <v>12</v>
      </c>
      <c r="D3547">
        <v>361</v>
      </c>
      <c r="E3547">
        <v>2</v>
      </c>
      <c r="F3547">
        <v>0</v>
      </c>
      <c r="G3547">
        <v>2029</v>
      </c>
      <c r="H3547" s="17" t="s">
        <v>4628</v>
      </c>
      <c r="I3547">
        <v>1</v>
      </c>
      <c r="J3547">
        <v>0</v>
      </c>
      <c r="K3547" s="17" t="s">
        <v>7990</v>
      </c>
      <c r="L3547" s="1">
        <v>44705</v>
      </c>
      <c r="M3547">
        <v>5183.3</v>
      </c>
      <c r="N3547" s="17" t="s">
        <v>437</v>
      </c>
      <c r="O3547">
        <v>678</v>
      </c>
      <c r="P3547" s="17" t="s">
        <v>438</v>
      </c>
      <c r="Q3547">
        <v>0</v>
      </c>
      <c r="R3547" s="17" t="s">
        <v>1083</v>
      </c>
      <c r="S3547" s="17" t="s">
        <v>653</v>
      </c>
      <c r="T3547" s="17" t="s">
        <v>438</v>
      </c>
      <c r="U3547">
        <v>2</v>
      </c>
      <c r="V3547">
        <v>2022</v>
      </c>
      <c r="W3547" s="17" t="s">
        <v>7991</v>
      </c>
      <c r="X3547" s="17" t="s">
        <v>1085</v>
      </c>
      <c r="Y3547">
        <v>7</v>
      </c>
      <c r="Z3547" s="17" t="s">
        <v>443</v>
      </c>
      <c r="AA3547" s="17" t="s">
        <v>443</v>
      </c>
      <c r="AB3547" s="17" t="s">
        <v>444</v>
      </c>
      <c r="AC3547">
        <v>0</v>
      </c>
      <c r="AD3547">
        <v>0</v>
      </c>
      <c r="AE3547">
        <v>0</v>
      </c>
      <c r="AF3547">
        <v>2022</v>
      </c>
      <c r="AG3547" s="1">
        <v>44562</v>
      </c>
      <c r="AH3547" s="1">
        <v>44773</v>
      </c>
      <c r="AI3547" s="1">
        <v>44785</v>
      </c>
      <c r="AJ3547" s="17" t="s">
        <v>34</v>
      </c>
      <c r="AK3547" s="17" t="s">
        <v>35</v>
      </c>
      <c r="AL3547" s="17" t="s">
        <v>10388</v>
      </c>
      <c r="AM3547" s="17">
        <f>MONTH(EMPENHO[[#This Row],[data_empenho]])</f>
        <v>5</v>
      </c>
    </row>
    <row r="3548" spans="1:39" x14ac:dyDescent="0.25">
      <c r="A3548">
        <v>7</v>
      </c>
      <c r="B3548">
        <v>702</v>
      </c>
      <c r="C3548">
        <v>15</v>
      </c>
      <c r="D3548">
        <v>451</v>
      </c>
      <c r="E3548">
        <v>17</v>
      </c>
      <c r="F3548">
        <v>0</v>
      </c>
      <c r="G3548">
        <v>2002</v>
      </c>
      <c r="H3548" s="17" t="s">
        <v>698</v>
      </c>
      <c r="I3548">
        <v>1</v>
      </c>
      <c r="J3548">
        <v>0</v>
      </c>
      <c r="K3548" s="17" t="s">
        <v>7992</v>
      </c>
      <c r="L3548" s="1">
        <v>44705</v>
      </c>
      <c r="M3548">
        <v>254</v>
      </c>
      <c r="N3548" s="17" t="s">
        <v>437</v>
      </c>
      <c r="O3548">
        <v>5965</v>
      </c>
      <c r="P3548" s="17" t="s">
        <v>438</v>
      </c>
      <c r="Q3548">
        <v>0</v>
      </c>
      <c r="R3548" s="17" t="s">
        <v>480</v>
      </c>
      <c r="S3548" s="17" t="s">
        <v>653</v>
      </c>
      <c r="T3548" s="17" t="s">
        <v>438</v>
      </c>
      <c r="U3548">
        <v>39</v>
      </c>
      <c r="V3548">
        <v>2021</v>
      </c>
      <c r="W3548" s="17" t="s">
        <v>7993</v>
      </c>
      <c r="X3548" s="17" t="s">
        <v>482</v>
      </c>
      <c r="Y3548">
        <v>7</v>
      </c>
      <c r="Z3548" s="17" t="s">
        <v>443</v>
      </c>
      <c r="AA3548" s="17" t="s">
        <v>443</v>
      </c>
      <c r="AB3548" s="17" t="s">
        <v>444</v>
      </c>
      <c r="AC3548">
        <v>0</v>
      </c>
      <c r="AD3548">
        <v>0</v>
      </c>
      <c r="AE3548">
        <v>0</v>
      </c>
      <c r="AF3548">
        <v>2022</v>
      </c>
      <c r="AG3548" s="1">
        <v>44562</v>
      </c>
      <c r="AH3548" s="1">
        <v>44773</v>
      </c>
      <c r="AI3548" s="1">
        <v>44785</v>
      </c>
      <c r="AJ3548" s="17" t="s">
        <v>34</v>
      </c>
      <c r="AK3548" s="17" t="s">
        <v>35</v>
      </c>
      <c r="AL3548" s="17" t="s">
        <v>10388</v>
      </c>
      <c r="AM3548" s="17">
        <f>MONTH(EMPENHO[[#This Row],[data_empenho]])</f>
        <v>5</v>
      </c>
    </row>
    <row r="3549" spans="1:39" x14ac:dyDescent="0.25">
      <c r="A3549">
        <v>6</v>
      </c>
      <c r="B3549">
        <v>604</v>
      </c>
      <c r="C3549">
        <v>26</v>
      </c>
      <c r="D3549">
        <v>782</v>
      </c>
      <c r="E3549">
        <v>17</v>
      </c>
      <c r="F3549">
        <v>0</v>
      </c>
      <c r="G3549">
        <v>2074</v>
      </c>
      <c r="H3549" s="17" t="s">
        <v>828</v>
      </c>
      <c r="I3549">
        <v>1</v>
      </c>
      <c r="J3549">
        <v>0</v>
      </c>
      <c r="K3549" s="17" t="s">
        <v>7994</v>
      </c>
      <c r="L3549" s="1">
        <v>44705</v>
      </c>
      <c r="M3549">
        <v>154</v>
      </c>
      <c r="N3549" s="17" t="s">
        <v>437</v>
      </c>
      <c r="O3549">
        <v>5965</v>
      </c>
      <c r="P3549" s="17" t="s">
        <v>438</v>
      </c>
      <c r="Q3549">
        <v>0</v>
      </c>
      <c r="R3549" s="17" t="s">
        <v>480</v>
      </c>
      <c r="S3549" s="17" t="s">
        <v>653</v>
      </c>
      <c r="T3549" s="17" t="s">
        <v>438</v>
      </c>
      <c r="U3549">
        <v>39</v>
      </c>
      <c r="V3549">
        <v>2021</v>
      </c>
      <c r="W3549" s="17" t="s">
        <v>7995</v>
      </c>
      <c r="X3549" s="17" t="s">
        <v>482</v>
      </c>
      <c r="Y3549">
        <v>7</v>
      </c>
      <c r="Z3549" s="17" t="s">
        <v>443</v>
      </c>
      <c r="AA3549" s="17" t="s">
        <v>443</v>
      </c>
      <c r="AB3549" s="17" t="s">
        <v>444</v>
      </c>
      <c r="AC3549">
        <v>0</v>
      </c>
      <c r="AD3549">
        <v>0</v>
      </c>
      <c r="AE3549">
        <v>0</v>
      </c>
      <c r="AF3549">
        <v>2022</v>
      </c>
      <c r="AG3549" s="1">
        <v>44562</v>
      </c>
      <c r="AH3549" s="1">
        <v>44773</v>
      </c>
      <c r="AI3549" s="1">
        <v>44785</v>
      </c>
      <c r="AJ3549" s="17" t="s">
        <v>34</v>
      </c>
      <c r="AK3549" s="17" t="s">
        <v>35</v>
      </c>
      <c r="AL3549" s="17" t="s">
        <v>10388</v>
      </c>
      <c r="AM3549" s="17">
        <f>MONTH(EMPENHO[[#This Row],[data_empenho]])</f>
        <v>5</v>
      </c>
    </row>
    <row r="3550" spans="1:39" x14ac:dyDescent="0.25">
      <c r="A3550">
        <v>6</v>
      </c>
      <c r="B3550">
        <v>603</v>
      </c>
      <c r="C3550">
        <v>26</v>
      </c>
      <c r="D3550">
        <v>782</v>
      </c>
      <c r="E3550">
        <v>17</v>
      </c>
      <c r="F3550">
        <v>0</v>
      </c>
      <c r="G3550">
        <v>2073</v>
      </c>
      <c r="H3550" s="17" t="s">
        <v>478</v>
      </c>
      <c r="I3550">
        <v>1</v>
      </c>
      <c r="J3550">
        <v>0</v>
      </c>
      <c r="K3550" s="17" t="s">
        <v>7996</v>
      </c>
      <c r="L3550" s="1">
        <v>44705</v>
      </c>
      <c r="M3550">
        <v>21240</v>
      </c>
      <c r="N3550" s="17" t="s">
        <v>437</v>
      </c>
      <c r="O3550">
        <v>8264</v>
      </c>
      <c r="P3550" s="17" t="s">
        <v>438</v>
      </c>
      <c r="Q3550">
        <v>0</v>
      </c>
      <c r="R3550" s="17" t="s">
        <v>480</v>
      </c>
      <c r="S3550" s="17" t="s">
        <v>653</v>
      </c>
      <c r="T3550" s="17" t="s">
        <v>438</v>
      </c>
      <c r="U3550">
        <v>2</v>
      </c>
      <c r="V3550">
        <v>2022</v>
      </c>
      <c r="W3550" s="17" t="s">
        <v>7997</v>
      </c>
      <c r="X3550" s="17" t="s">
        <v>482</v>
      </c>
      <c r="Y3550">
        <v>7</v>
      </c>
      <c r="Z3550" s="17" t="s">
        <v>443</v>
      </c>
      <c r="AA3550" s="17" t="s">
        <v>443</v>
      </c>
      <c r="AB3550" s="17" t="s">
        <v>444</v>
      </c>
      <c r="AC3550">
        <v>0</v>
      </c>
      <c r="AD3550">
        <v>0</v>
      </c>
      <c r="AE3550">
        <v>0</v>
      </c>
      <c r="AF3550">
        <v>2022</v>
      </c>
      <c r="AG3550" s="1">
        <v>44562</v>
      </c>
      <c r="AH3550" s="1">
        <v>44773</v>
      </c>
      <c r="AI3550" s="1">
        <v>44785</v>
      </c>
      <c r="AJ3550" s="17" t="s">
        <v>34</v>
      </c>
      <c r="AK3550" s="17" t="s">
        <v>35</v>
      </c>
      <c r="AL3550" s="17" t="s">
        <v>10388</v>
      </c>
      <c r="AM3550" s="17">
        <f>MONTH(EMPENHO[[#This Row],[data_empenho]])</f>
        <v>5</v>
      </c>
    </row>
    <row r="3551" spans="1:39" x14ac:dyDescent="0.25">
      <c r="A3551">
        <v>6</v>
      </c>
      <c r="B3551">
        <v>603</v>
      </c>
      <c r="C3551">
        <v>26</v>
      </c>
      <c r="D3551">
        <v>782</v>
      </c>
      <c r="E3551">
        <v>17</v>
      </c>
      <c r="F3551">
        <v>0</v>
      </c>
      <c r="G3551">
        <v>2073</v>
      </c>
      <c r="H3551" s="17" t="s">
        <v>478</v>
      </c>
      <c r="I3551">
        <v>1</v>
      </c>
      <c r="J3551">
        <v>0</v>
      </c>
      <c r="K3551" s="17" t="s">
        <v>7998</v>
      </c>
      <c r="L3551" s="1">
        <v>44705</v>
      </c>
      <c r="M3551">
        <v>14320</v>
      </c>
      <c r="N3551" s="17" t="s">
        <v>437</v>
      </c>
      <c r="O3551">
        <v>8264</v>
      </c>
      <c r="P3551" s="17" t="s">
        <v>438</v>
      </c>
      <c r="Q3551">
        <v>0</v>
      </c>
      <c r="R3551" s="17" t="s">
        <v>480</v>
      </c>
      <c r="S3551" s="17" t="s">
        <v>653</v>
      </c>
      <c r="T3551" s="17" t="s">
        <v>438</v>
      </c>
      <c r="U3551">
        <v>2</v>
      </c>
      <c r="V3551">
        <v>2022</v>
      </c>
      <c r="W3551" s="17" t="s">
        <v>7999</v>
      </c>
      <c r="X3551" s="17" t="s">
        <v>482</v>
      </c>
      <c r="Y3551">
        <v>7</v>
      </c>
      <c r="Z3551" s="17" t="s">
        <v>443</v>
      </c>
      <c r="AA3551" s="17" t="s">
        <v>443</v>
      </c>
      <c r="AB3551" s="17" t="s">
        <v>444</v>
      </c>
      <c r="AC3551">
        <v>0</v>
      </c>
      <c r="AD3551">
        <v>0</v>
      </c>
      <c r="AE3551">
        <v>0</v>
      </c>
      <c r="AF3551">
        <v>2022</v>
      </c>
      <c r="AG3551" s="1">
        <v>44562</v>
      </c>
      <c r="AH3551" s="1">
        <v>44773</v>
      </c>
      <c r="AI3551" s="1">
        <v>44785</v>
      </c>
      <c r="AJ3551" s="17" t="s">
        <v>34</v>
      </c>
      <c r="AK3551" s="17" t="s">
        <v>35</v>
      </c>
      <c r="AL3551" s="17" t="s">
        <v>10388</v>
      </c>
      <c r="AM3551" s="17">
        <f>MONTH(EMPENHO[[#This Row],[data_empenho]])</f>
        <v>5</v>
      </c>
    </row>
    <row r="3552" spans="1:39" x14ac:dyDescent="0.25">
      <c r="A3552">
        <v>8</v>
      </c>
      <c r="B3552">
        <v>801</v>
      </c>
      <c r="C3552">
        <v>10</v>
      </c>
      <c r="D3552">
        <v>305</v>
      </c>
      <c r="E3552">
        <v>7</v>
      </c>
      <c r="F3552">
        <v>0</v>
      </c>
      <c r="G3552">
        <v>2104</v>
      </c>
      <c r="H3552" s="17" t="s">
        <v>4595</v>
      </c>
      <c r="I3552">
        <v>40</v>
      </c>
      <c r="J3552">
        <v>0</v>
      </c>
      <c r="K3552" s="17" t="s">
        <v>8000</v>
      </c>
      <c r="L3552" s="1">
        <v>44705</v>
      </c>
      <c r="M3552">
        <v>6190</v>
      </c>
      <c r="N3552" s="17" t="s">
        <v>437</v>
      </c>
      <c r="O3552">
        <v>5301</v>
      </c>
      <c r="P3552" s="17" t="s">
        <v>438</v>
      </c>
      <c r="Q3552">
        <v>0</v>
      </c>
      <c r="R3552" s="17" t="s">
        <v>439</v>
      </c>
      <c r="S3552" s="17" t="s">
        <v>440</v>
      </c>
      <c r="T3552" s="17" t="s">
        <v>438</v>
      </c>
      <c r="U3552">
        <v>117</v>
      </c>
      <c r="V3552">
        <v>2022</v>
      </c>
      <c r="W3552" s="17" t="s">
        <v>8001</v>
      </c>
      <c r="X3552" s="17" t="s">
        <v>465</v>
      </c>
      <c r="Y3552">
        <v>1</v>
      </c>
      <c r="Z3552" s="17" t="s">
        <v>443</v>
      </c>
      <c r="AA3552" s="17" t="s">
        <v>443</v>
      </c>
      <c r="AB3552" s="17" t="s">
        <v>444</v>
      </c>
      <c r="AC3552">
        <v>0</v>
      </c>
      <c r="AD3552">
        <v>0</v>
      </c>
      <c r="AE3552">
        <v>0</v>
      </c>
      <c r="AF3552">
        <v>2022</v>
      </c>
      <c r="AG3552" s="1">
        <v>44562</v>
      </c>
      <c r="AH3552" s="1">
        <v>44773</v>
      </c>
      <c r="AI3552" s="1">
        <v>44785</v>
      </c>
      <c r="AJ3552" s="17" t="s">
        <v>34</v>
      </c>
      <c r="AK3552" s="17" t="s">
        <v>35</v>
      </c>
      <c r="AL3552" s="17" t="s">
        <v>10388</v>
      </c>
      <c r="AM3552" s="17">
        <f>MONTH(EMPENHO[[#This Row],[data_empenho]])</f>
        <v>5</v>
      </c>
    </row>
    <row r="3553" spans="1:39" x14ac:dyDescent="0.25">
      <c r="A3553">
        <v>5</v>
      </c>
      <c r="B3553">
        <v>502</v>
      </c>
      <c r="C3553">
        <v>12</v>
      </c>
      <c r="D3553">
        <v>361</v>
      </c>
      <c r="E3553">
        <v>2</v>
      </c>
      <c r="F3553">
        <v>0</v>
      </c>
      <c r="G3553">
        <v>2031</v>
      </c>
      <c r="H3553" s="17" t="s">
        <v>689</v>
      </c>
      <c r="I3553">
        <v>20</v>
      </c>
      <c r="J3553">
        <v>0</v>
      </c>
      <c r="K3553" s="17" t="s">
        <v>8002</v>
      </c>
      <c r="L3553" s="1">
        <v>44705</v>
      </c>
      <c r="M3553">
        <v>361.78</v>
      </c>
      <c r="N3553" s="17" t="s">
        <v>437</v>
      </c>
      <c r="O3553">
        <v>5301</v>
      </c>
      <c r="P3553" s="17" t="s">
        <v>438</v>
      </c>
      <c r="Q3553">
        <v>0</v>
      </c>
      <c r="R3553" s="17" t="s">
        <v>439</v>
      </c>
      <c r="S3553" s="17" t="s">
        <v>440</v>
      </c>
      <c r="T3553" s="17" t="s">
        <v>438</v>
      </c>
      <c r="U3553">
        <v>118</v>
      </c>
      <c r="V3553">
        <v>2022</v>
      </c>
      <c r="W3553" s="17" t="s">
        <v>8003</v>
      </c>
      <c r="X3553" s="17" t="s">
        <v>465</v>
      </c>
      <c r="Y3553">
        <v>1</v>
      </c>
      <c r="Z3553" s="17" t="s">
        <v>443</v>
      </c>
      <c r="AA3553" s="17" t="s">
        <v>443</v>
      </c>
      <c r="AB3553" s="17" t="s">
        <v>444</v>
      </c>
      <c r="AC3553">
        <v>0</v>
      </c>
      <c r="AD3553">
        <v>0</v>
      </c>
      <c r="AE3553">
        <v>0</v>
      </c>
      <c r="AF3553">
        <v>2022</v>
      </c>
      <c r="AG3553" s="1">
        <v>44562</v>
      </c>
      <c r="AH3553" s="1">
        <v>44773</v>
      </c>
      <c r="AI3553" s="1">
        <v>44785</v>
      </c>
      <c r="AJ3553" s="17" t="s">
        <v>34</v>
      </c>
      <c r="AK3553" s="17" t="s">
        <v>35</v>
      </c>
      <c r="AL3553" s="17" t="s">
        <v>10388</v>
      </c>
      <c r="AM3553" s="17">
        <f>MONTH(EMPENHO[[#This Row],[data_empenho]])</f>
        <v>5</v>
      </c>
    </row>
    <row r="3554" spans="1:39" x14ac:dyDescent="0.25">
      <c r="A3554">
        <v>5</v>
      </c>
      <c r="B3554">
        <v>502</v>
      </c>
      <c r="C3554">
        <v>12</v>
      </c>
      <c r="D3554">
        <v>361</v>
      </c>
      <c r="E3554">
        <v>2</v>
      </c>
      <c r="F3554">
        <v>0</v>
      </c>
      <c r="G3554">
        <v>2031</v>
      </c>
      <c r="H3554" s="17" t="s">
        <v>682</v>
      </c>
      <c r="I3554">
        <v>1014</v>
      </c>
      <c r="J3554">
        <v>0</v>
      </c>
      <c r="K3554" s="17" t="s">
        <v>8004</v>
      </c>
      <c r="L3554" s="1">
        <v>44705</v>
      </c>
      <c r="M3554">
        <v>175</v>
      </c>
      <c r="N3554" s="17" t="s">
        <v>437</v>
      </c>
      <c r="O3554">
        <v>8326</v>
      </c>
      <c r="P3554" s="17" t="s">
        <v>438</v>
      </c>
      <c r="Q3554">
        <v>0</v>
      </c>
      <c r="R3554" s="17" t="s">
        <v>439</v>
      </c>
      <c r="S3554" s="17" t="s">
        <v>440</v>
      </c>
      <c r="T3554" s="17" t="s">
        <v>438</v>
      </c>
      <c r="U3554">
        <v>118</v>
      </c>
      <c r="V3554">
        <v>2022</v>
      </c>
      <c r="W3554" s="17" t="s">
        <v>8005</v>
      </c>
      <c r="X3554" s="17" t="s">
        <v>465</v>
      </c>
      <c r="Y3554">
        <v>1</v>
      </c>
      <c r="Z3554" s="17" t="s">
        <v>443</v>
      </c>
      <c r="AA3554" s="17" t="s">
        <v>443</v>
      </c>
      <c r="AB3554" s="17" t="s">
        <v>444</v>
      </c>
      <c r="AC3554">
        <v>0</v>
      </c>
      <c r="AD3554">
        <v>0</v>
      </c>
      <c r="AE3554">
        <v>0</v>
      </c>
      <c r="AF3554">
        <v>2022</v>
      </c>
      <c r="AG3554" s="1">
        <v>44562</v>
      </c>
      <c r="AH3554" s="1">
        <v>44773</v>
      </c>
      <c r="AI3554" s="1">
        <v>44785</v>
      </c>
      <c r="AJ3554" s="17" t="s">
        <v>34</v>
      </c>
      <c r="AK3554" s="17" t="s">
        <v>35</v>
      </c>
      <c r="AL3554" s="17" t="s">
        <v>10388</v>
      </c>
      <c r="AM3554" s="17">
        <f>MONTH(EMPENHO[[#This Row],[data_empenho]])</f>
        <v>5</v>
      </c>
    </row>
    <row r="3555" spans="1:39" x14ac:dyDescent="0.25">
      <c r="A3555">
        <v>5</v>
      </c>
      <c r="B3555">
        <v>502</v>
      </c>
      <c r="C3555">
        <v>12</v>
      </c>
      <c r="D3555">
        <v>365</v>
      </c>
      <c r="E3555">
        <v>2</v>
      </c>
      <c r="F3555">
        <v>0</v>
      </c>
      <c r="G3555">
        <v>2033</v>
      </c>
      <c r="H3555" s="17" t="s">
        <v>689</v>
      </c>
      <c r="I3555">
        <v>20</v>
      </c>
      <c r="J3555">
        <v>0</v>
      </c>
      <c r="K3555" s="17" t="s">
        <v>8006</v>
      </c>
      <c r="L3555" s="1">
        <v>44705</v>
      </c>
      <c r="M3555">
        <v>361.78</v>
      </c>
      <c r="N3555" s="17" t="s">
        <v>437</v>
      </c>
      <c r="O3555">
        <v>5301</v>
      </c>
      <c r="P3555" s="17" t="s">
        <v>438</v>
      </c>
      <c r="Q3555">
        <v>0</v>
      </c>
      <c r="R3555" s="17" t="s">
        <v>439</v>
      </c>
      <c r="S3555" s="17" t="s">
        <v>440</v>
      </c>
      <c r="T3555" s="17" t="s">
        <v>438</v>
      </c>
      <c r="U3555">
        <v>118</v>
      </c>
      <c r="V3555">
        <v>2022</v>
      </c>
      <c r="W3555" s="17" t="s">
        <v>8007</v>
      </c>
      <c r="X3555" s="17" t="s">
        <v>465</v>
      </c>
      <c r="Y3555">
        <v>1</v>
      </c>
      <c r="Z3555" s="17" t="s">
        <v>443</v>
      </c>
      <c r="AA3555" s="17" t="s">
        <v>443</v>
      </c>
      <c r="AB3555" s="17" t="s">
        <v>444</v>
      </c>
      <c r="AC3555">
        <v>0</v>
      </c>
      <c r="AD3555">
        <v>0</v>
      </c>
      <c r="AE3555">
        <v>0</v>
      </c>
      <c r="AF3555">
        <v>2022</v>
      </c>
      <c r="AG3555" s="1">
        <v>44562</v>
      </c>
      <c r="AH3555" s="1">
        <v>44773</v>
      </c>
      <c r="AI3555" s="1">
        <v>44785</v>
      </c>
      <c r="AJ3555" s="17" t="s">
        <v>34</v>
      </c>
      <c r="AK3555" s="17" t="s">
        <v>35</v>
      </c>
      <c r="AL3555" s="17" t="s">
        <v>10388</v>
      </c>
      <c r="AM3555" s="17">
        <f>MONTH(EMPENHO[[#This Row],[data_empenho]])</f>
        <v>5</v>
      </c>
    </row>
    <row r="3556" spans="1:39" x14ac:dyDescent="0.25">
      <c r="A3556">
        <v>5</v>
      </c>
      <c r="B3556">
        <v>502</v>
      </c>
      <c r="C3556">
        <v>12</v>
      </c>
      <c r="D3556">
        <v>365</v>
      </c>
      <c r="E3556">
        <v>2</v>
      </c>
      <c r="F3556">
        <v>0</v>
      </c>
      <c r="G3556">
        <v>2033</v>
      </c>
      <c r="H3556" s="17" t="s">
        <v>689</v>
      </c>
      <c r="I3556">
        <v>20</v>
      </c>
      <c r="J3556">
        <v>0</v>
      </c>
      <c r="K3556" s="17" t="s">
        <v>8006</v>
      </c>
      <c r="L3556" s="1">
        <v>44708</v>
      </c>
      <c r="M3556">
        <v>-0.01</v>
      </c>
      <c r="N3556" s="17" t="s">
        <v>451</v>
      </c>
      <c r="O3556">
        <v>5301</v>
      </c>
      <c r="P3556" s="17" t="s">
        <v>438</v>
      </c>
      <c r="Q3556">
        <v>0</v>
      </c>
      <c r="R3556" s="17" t="s">
        <v>439</v>
      </c>
      <c r="S3556" s="17" t="s">
        <v>440</v>
      </c>
      <c r="T3556" s="17" t="s">
        <v>438</v>
      </c>
      <c r="U3556">
        <v>118</v>
      </c>
      <c r="V3556">
        <v>2022</v>
      </c>
      <c r="W3556" s="17" t="s">
        <v>790</v>
      </c>
      <c r="X3556" s="17" t="s">
        <v>465</v>
      </c>
      <c r="Y3556">
        <v>1</v>
      </c>
      <c r="Z3556" s="17" t="s">
        <v>443</v>
      </c>
      <c r="AA3556" s="17" t="s">
        <v>443</v>
      </c>
      <c r="AB3556" s="17" t="s">
        <v>444</v>
      </c>
      <c r="AC3556">
        <v>0</v>
      </c>
      <c r="AD3556">
        <v>0</v>
      </c>
      <c r="AE3556">
        <v>0</v>
      </c>
      <c r="AF3556">
        <v>2022</v>
      </c>
      <c r="AG3556" s="1">
        <v>44562</v>
      </c>
      <c r="AH3556" s="1">
        <v>44773</v>
      </c>
      <c r="AI3556" s="1">
        <v>44785</v>
      </c>
      <c r="AJ3556" s="17" t="s">
        <v>34</v>
      </c>
      <c r="AK3556" s="17" t="s">
        <v>35</v>
      </c>
      <c r="AL3556" s="17" t="s">
        <v>10388</v>
      </c>
      <c r="AM3556" s="17">
        <f>MONTH(EMPENHO[[#This Row],[data_empenho]])</f>
        <v>5</v>
      </c>
    </row>
    <row r="3557" spans="1:39" x14ac:dyDescent="0.25">
      <c r="A3557">
        <v>5</v>
      </c>
      <c r="B3557">
        <v>502</v>
      </c>
      <c r="C3557">
        <v>12</v>
      </c>
      <c r="D3557">
        <v>365</v>
      </c>
      <c r="E3557">
        <v>2</v>
      </c>
      <c r="F3557">
        <v>0</v>
      </c>
      <c r="G3557">
        <v>2033</v>
      </c>
      <c r="H3557" s="17" t="s">
        <v>682</v>
      </c>
      <c r="I3557">
        <v>20</v>
      </c>
      <c r="J3557">
        <v>0</v>
      </c>
      <c r="K3557" s="17" t="s">
        <v>8008</v>
      </c>
      <c r="L3557" s="1">
        <v>44705</v>
      </c>
      <c r="M3557">
        <v>175</v>
      </c>
      <c r="N3557" s="17" t="s">
        <v>437</v>
      </c>
      <c r="O3557">
        <v>8326</v>
      </c>
      <c r="P3557" s="17" t="s">
        <v>438</v>
      </c>
      <c r="Q3557">
        <v>0</v>
      </c>
      <c r="R3557" s="17" t="s">
        <v>439</v>
      </c>
      <c r="S3557" s="17" t="s">
        <v>440</v>
      </c>
      <c r="T3557" s="17" t="s">
        <v>438</v>
      </c>
      <c r="U3557">
        <v>118</v>
      </c>
      <c r="V3557">
        <v>2022</v>
      </c>
      <c r="W3557" s="17" t="s">
        <v>8009</v>
      </c>
      <c r="X3557" s="17" t="s">
        <v>465</v>
      </c>
      <c r="Y3557">
        <v>1</v>
      </c>
      <c r="Z3557" s="17" t="s">
        <v>443</v>
      </c>
      <c r="AA3557" s="17" t="s">
        <v>443</v>
      </c>
      <c r="AB3557" s="17" t="s">
        <v>444</v>
      </c>
      <c r="AC3557">
        <v>0</v>
      </c>
      <c r="AD3557">
        <v>0</v>
      </c>
      <c r="AE3557">
        <v>0</v>
      </c>
      <c r="AF3557">
        <v>2022</v>
      </c>
      <c r="AG3557" s="1">
        <v>44562</v>
      </c>
      <c r="AH3557" s="1">
        <v>44773</v>
      </c>
      <c r="AI3557" s="1">
        <v>44785</v>
      </c>
      <c r="AJ3557" s="17" t="s">
        <v>34</v>
      </c>
      <c r="AK3557" s="17" t="s">
        <v>35</v>
      </c>
      <c r="AL3557" s="17" t="s">
        <v>10388</v>
      </c>
      <c r="AM3557" s="17">
        <f>MONTH(EMPENHO[[#This Row],[data_empenho]])</f>
        <v>5</v>
      </c>
    </row>
    <row r="3558" spans="1:39" x14ac:dyDescent="0.25">
      <c r="A3558">
        <v>8</v>
      </c>
      <c r="B3558">
        <v>801</v>
      </c>
      <c r="C3558">
        <v>10</v>
      </c>
      <c r="D3558">
        <v>301</v>
      </c>
      <c r="E3558">
        <v>6</v>
      </c>
      <c r="F3558">
        <v>0</v>
      </c>
      <c r="G3558">
        <v>2105</v>
      </c>
      <c r="H3558" s="17" t="s">
        <v>860</v>
      </c>
      <c r="I3558">
        <v>40</v>
      </c>
      <c r="J3558">
        <v>0</v>
      </c>
      <c r="K3558" s="17" t="s">
        <v>8010</v>
      </c>
      <c r="L3558" s="1">
        <v>44705</v>
      </c>
      <c r="M3558">
        <v>15.4</v>
      </c>
      <c r="N3558" s="17" t="s">
        <v>437</v>
      </c>
      <c r="O3558">
        <v>5089</v>
      </c>
      <c r="P3558" s="17" t="s">
        <v>438</v>
      </c>
      <c r="Q3558">
        <v>0</v>
      </c>
      <c r="R3558" s="17" t="s">
        <v>480</v>
      </c>
      <c r="S3558" s="17" t="s">
        <v>653</v>
      </c>
      <c r="T3558" s="17" t="s">
        <v>438</v>
      </c>
      <c r="U3558">
        <v>53</v>
      </c>
      <c r="V3558">
        <v>2021</v>
      </c>
      <c r="W3558" s="17" t="s">
        <v>8011</v>
      </c>
      <c r="X3558" s="17" t="s">
        <v>482</v>
      </c>
      <c r="Y3558">
        <v>7</v>
      </c>
      <c r="Z3558" s="17" t="s">
        <v>443</v>
      </c>
      <c r="AA3558" s="17" t="s">
        <v>443</v>
      </c>
      <c r="AB3558" s="17" t="s">
        <v>444</v>
      </c>
      <c r="AC3558">
        <v>0</v>
      </c>
      <c r="AD3558">
        <v>0</v>
      </c>
      <c r="AE3558">
        <v>0</v>
      </c>
      <c r="AF3558">
        <v>2022</v>
      </c>
      <c r="AG3558" s="1">
        <v>44562</v>
      </c>
      <c r="AH3558" s="1">
        <v>44773</v>
      </c>
      <c r="AI3558" s="1">
        <v>44785</v>
      </c>
      <c r="AJ3558" s="17" t="s">
        <v>34</v>
      </c>
      <c r="AK3558" s="17" t="s">
        <v>35</v>
      </c>
      <c r="AL3558" s="17" t="s">
        <v>10388</v>
      </c>
      <c r="AM3558" s="17">
        <f>MONTH(EMPENHO[[#This Row],[data_empenho]])</f>
        <v>5</v>
      </c>
    </row>
    <row r="3559" spans="1:39" x14ac:dyDescent="0.25">
      <c r="A3559">
        <v>8</v>
      </c>
      <c r="B3559">
        <v>801</v>
      </c>
      <c r="C3559">
        <v>10</v>
      </c>
      <c r="D3559">
        <v>301</v>
      </c>
      <c r="E3559">
        <v>6</v>
      </c>
      <c r="F3559">
        <v>0</v>
      </c>
      <c r="G3559">
        <v>2105</v>
      </c>
      <c r="H3559" s="17" t="s">
        <v>860</v>
      </c>
      <c r="I3559">
        <v>40</v>
      </c>
      <c r="J3559">
        <v>0</v>
      </c>
      <c r="K3559" s="17" t="s">
        <v>8012</v>
      </c>
      <c r="L3559" s="1">
        <v>44705</v>
      </c>
      <c r="M3559">
        <v>289.5</v>
      </c>
      <c r="N3559" s="17" t="s">
        <v>437</v>
      </c>
      <c r="O3559">
        <v>5965</v>
      </c>
      <c r="P3559" s="17" t="s">
        <v>438</v>
      </c>
      <c r="Q3559">
        <v>0</v>
      </c>
      <c r="R3559" s="17" t="s">
        <v>480</v>
      </c>
      <c r="S3559" s="17" t="s">
        <v>653</v>
      </c>
      <c r="T3559" s="17" t="s">
        <v>438</v>
      </c>
      <c r="U3559">
        <v>53</v>
      </c>
      <c r="V3559">
        <v>2021</v>
      </c>
      <c r="W3559" s="17" t="s">
        <v>8013</v>
      </c>
      <c r="X3559" s="17" t="s">
        <v>482</v>
      </c>
      <c r="Y3559">
        <v>7</v>
      </c>
      <c r="Z3559" s="17" t="s">
        <v>443</v>
      </c>
      <c r="AA3559" s="17" t="s">
        <v>443</v>
      </c>
      <c r="AB3559" s="17" t="s">
        <v>444</v>
      </c>
      <c r="AC3559">
        <v>0</v>
      </c>
      <c r="AD3559">
        <v>0</v>
      </c>
      <c r="AE3559">
        <v>0</v>
      </c>
      <c r="AF3559">
        <v>2022</v>
      </c>
      <c r="AG3559" s="1">
        <v>44562</v>
      </c>
      <c r="AH3559" s="1">
        <v>44773</v>
      </c>
      <c r="AI3559" s="1">
        <v>44785</v>
      </c>
      <c r="AJ3559" s="17" t="s">
        <v>34</v>
      </c>
      <c r="AK3559" s="17" t="s">
        <v>35</v>
      </c>
      <c r="AL3559" s="17" t="s">
        <v>10388</v>
      </c>
      <c r="AM3559" s="17">
        <f>MONTH(EMPENHO[[#This Row],[data_empenho]])</f>
        <v>5</v>
      </c>
    </row>
    <row r="3560" spans="1:39" x14ac:dyDescent="0.25">
      <c r="A3560">
        <v>8</v>
      </c>
      <c r="B3560">
        <v>801</v>
      </c>
      <c r="C3560">
        <v>10</v>
      </c>
      <c r="D3560">
        <v>301</v>
      </c>
      <c r="E3560">
        <v>6</v>
      </c>
      <c r="F3560">
        <v>0</v>
      </c>
      <c r="G3560">
        <v>2105</v>
      </c>
      <c r="H3560" s="17" t="s">
        <v>478</v>
      </c>
      <c r="I3560">
        <v>40</v>
      </c>
      <c r="J3560">
        <v>0</v>
      </c>
      <c r="K3560" s="17" t="s">
        <v>8014</v>
      </c>
      <c r="L3560" s="1">
        <v>44705</v>
      </c>
      <c r="M3560">
        <v>15360</v>
      </c>
      <c r="N3560" s="17" t="s">
        <v>437</v>
      </c>
      <c r="O3560">
        <v>8264</v>
      </c>
      <c r="P3560" s="17" t="s">
        <v>438</v>
      </c>
      <c r="Q3560">
        <v>0</v>
      </c>
      <c r="R3560" s="17" t="s">
        <v>480</v>
      </c>
      <c r="S3560" s="17" t="s">
        <v>653</v>
      </c>
      <c r="T3560" s="17" t="s">
        <v>438</v>
      </c>
      <c r="U3560">
        <v>56</v>
      </c>
      <c r="V3560">
        <v>2021</v>
      </c>
      <c r="W3560" s="17" t="s">
        <v>8015</v>
      </c>
      <c r="X3560" s="17" t="s">
        <v>482</v>
      </c>
      <c r="Y3560">
        <v>7</v>
      </c>
      <c r="Z3560" s="17" t="s">
        <v>443</v>
      </c>
      <c r="AA3560" s="17" t="s">
        <v>443</v>
      </c>
      <c r="AB3560" s="17" t="s">
        <v>444</v>
      </c>
      <c r="AC3560">
        <v>0</v>
      </c>
      <c r="AD3560">
        <v>0</v>
      </c>
      <c r="AE3560">
        <v>0</v>
      </c>
      <c r="AF3560">
        <v>2022</v>
      </c>
      <c r="AG3560" s="1">
        <v>44562</v>
      </c>
      <c r="AH3560" s="1">
        <v>44773</v>
      </c>
      <c r="AI3560" s="1">
        <v>44785</v>
      </c>
      <c r="AJ3560" s="17" t="s">
        <v>34</v>
      </c>
      <c r="AK3560" s="17" t="s">
        <v>35</v>
      </c>
      <c r="AL3560" s="17" t="s">
        <v>10388</v>
      </c>
      <c r="AM3560" s="17">
        <f>MONTH(EMPENHO[[#This Row],[data_empenho]])</f>
        <v>5</v>
      </c>
    </row>
    <row r="3561" spans="1:39" x14ac:dyDescent="0.25">
      <c r="A3561">
        <v>3</v>
      </c>
      <c r="B3561">
        <v>301</v>
      </c>
      <c r="C3561">
        <v>4</v>
      </c>
      <c r="D3561">
        <v>122</v>
      </c>
      <c r="E3561">
        <v>1</v>
      </c>
      <c r="F3561">
        <v>0</v>
      </c>
      <c r="G3561">
        <v>2068</v>
      </c>
      <c r="H3561" s="17" t="s">
        <v>8016</v>
      </c>
      <c r="I3561">
        <v>1</v>
      </c>
      <c r="J3561">
        <v>0</v>
      </c>
      <c r="K3561" s="17" t="s">
        <v>8017</v>
      </c>
      <c r="L3561" s="1">
        <v>44705</v>
      </c>
      <c r="M3561">
        <v>478</v>
      </c>
      <c r="N3561" s="17" t="s">
        <v>437</v>
      </c>
      <c r="O3561">
        <v>5301</v>
      </c>
      <c r="P3561" s="17" t="s">
        <v>438</v>
      </c>
      <c r="Q3561">
        <v>0</v>
      </c>
      <c r="R3561" s="17" t="s">
        <v>439</v>
      </c>
      <c r="S3561" s="17" t="s">
        <v>440</v>
      </c>
      <c r="T3561" s="17" t="s">
        <v>438</v>
      </c>
      <c r="U3561">
        <v>113</v>
      </c>
      <c r="V3561">
        <v>2022</v>
      </c>
      <c r="W3561" s="17" t="s">
        <v>8018</v>
      </c>
      <c r="X3561" s="17" t="s">
        <v>465</v>
      </c>
      <c r="Y3561">
        <v>1</v>
      </c>
      <c r="Z3561" s="17" t="s">
        <v>443</v>
      </c>
      <c r="AA3561" s="17" t="s">
        <v>443</v>
      </c>
      <c r="AB3561" s="17" t="s">
        <v>444</v>
      </c>
      <c r="AC3561">
        <v>0</v>
      </c>
      <c r="AD3561">
        <v>0</v>
      </c>
      <c r="AE3561">
        <v>0</v>
      </c>
      <c r="AF3561">
        <v>2022</v>
      </c>
      <c r="AG3561" s="1">
        <v>44562</v>
      </c>
      <c r="AH3561" s="1">
        <v>44773</v>
      </c>
      <c r="AI3561" s="1">
        <v>44785</v>
      </c>
      <c r="AJ3561" s="17" t="s">
        <v>34</v>
      </c>
      <c r="AK3561" s="17" t="s">
        <v>35</v>
      </c>
      <c r="AL3561" s="17" t="s">
        <v>10388</v>
      </c>
      <c r="AM3561" s="17">
        <f>MONTH(EMPENHO[[#This Row],[data_empenho]])</f>
        <v>5</v>
      </c>
    </row>
    <row r="3562" spans="1:39" x14ac:dyDescent="0.25">
      <c r="A3562">
        <v>3</v>
      </c>
      <c r="B3562">
        <v>301</v>
      </c>
      <c r="C3562">
        <v>4</v>
      </c>
      <c r="D3562">
        <v>122</v>
      </c>
      <c r="E3562">
        <v>1</v>
      </c>
      <c r="F3562">
        <v>0</v>
      </c>
      <c r="G3562">
        <v>2068</v>
      </c>
      <c r="H3562" s="17" t="s">
        <v>972</v>
      </c>
      <c r="I3562">
        <v>1</v>
      </c>
      <c r="J3562">
        <v>0</v>
      </c>
      <c r="K3562" s="17" t="s">
        <v>8019</v>
      </c>
      <c r="L3562" s="1">
        <v>44705</v>
      </c>
      <c r="M3562">
        <v>24.5</v>
      </c>
      <c r="N3562" s="17" t="s">
        <v>437</v>
      </c>
      <c r="O3562">
        <v>5301</v>
      </c>
      <c r="P3562" s="17" t="s">
        <v>438</v>
      </c>
      <c r="Q3562">
        <v>0</v>
      </c>
      <c r="R3562" s="17" t="s">
        <v>439</v>
      </c>
      <c r="S3562" s="17" t="s">
        <v>440</v>
      </c>
      <c r="T3562" s="17" t="s">
        <v>438</v>
      </c>
      <c r="U3562">
        <v>113</v>
      </c>
      <c r="V3562">
        <v>2022</v>
      </c>
      <c r="W3562" s="17" t="s">
        <v>8020</v>
      </c>
      <c r="X3562" s="17" t="s">
        <v>465</v>
      </c>
      <c r="Y3562">
        <v>1</v>
      </c>
      <c r="Z3562" s="17" t="s">
        <v>443</v>
      </c>
      <c r="AA3562" s="17" t="s">
        <v>443</v>
      </c>
      <c r="AB3562" s="17" t="s">
        <v>444</v>
      </c>
      <c r="AC3562">
        <v>0</v>
      </c>
      <c r="AD3562">
        <v>0</v>
      </c>
      <c r="AE3562">
        <v>0</v>
      </c>
      <c r="AF3562">
        <v>2022</v>
      </c>
      <c r="AG3562" s="1">
        <v>44562</v>
      </c>
      <c r="AH3562" s="1">
        <v>44773</v>
      </c>
      <c r="AI3562" s="1">
        <v>44785</v>
      </c>
      <c r="AJ3562" s="17" t="s">
        <v>34</v>
      </c>
      <c r="AK3562" s="17" t="s">
        <v>35</v>
      </c>
      <c r="AL3562" s="17" t="s">
        <v>10388</v>
      </c>
      <c r="AM3562" s="17">
        <f>MONTH(EMPENHO[[#This Row],[data_empenho]])</f>
        <v>5</v>
      </c>
    </row>
    <row r="3563" spans="1:39" x14ac:dyDescent="0.25">
      <c r="A3563">
        <v>8</v>
      </c>
      <c r="B3563">
        <v>801</v>
      </c>
      <c r="C3563">
        <v>10</v>
      </c>
      <c r="D3563">
        <v>122</v>
      </c>
      <c r="E3563">
        <v>5</v>
      </c>
      <c r="F3563">
        <v>0</v>
      </c>
      <c r="G3563">
        <v>2084</v>
      </c>
      <c r="H3563" s="17" t="s">
        <v>981</v>
      </c>
      <c r="I3563">
        <v>40</v>
      </c>
      <c r="J3563">
        <v>0</v>
      </c>
      <c r="K3563" s="17" t="s">
        <v>8021</v>
      </c>
      <c r="L3563" s="1">
        <v>44705</v>
      </c>
      <c r="M3563">
        <v>28</v>
      </c>
      <c r="N3563" s="17" t="s">
        <v>437</v>
      </c>
      <c r="O3563">
        <v>678</v>
      </c>
      <c r="P3563" s="17" t="s">
        <v>438</v>
      </c>
      <c r="Q3563">
        <v>0</v>
      </c>
      <c r="R3563" s="17" t="s">
        <v>480</v>
      </c>
      <c r="S3563" s="17" t="s">
        <v>653</v>
      </c>
      <c r="T3563" s="17" t="s">
        <v>438</v>
      </c>
      <c r="U3563">
        <v>21</v>
      </c>
      <c r="V3563">
        <v>2022</v>
      </c>
      <c r="W3563" s="17" t="s">
        <v>8022</v>
      </c>
      <c r="X3563" s="17" t="s">
        <v>482</v>
      </c>
      <c r="Y3563">
        <v>7</v>
      </c>
      <c r="Z3563" s="17" t="s">
        <v>443</v>
      </c>
      <c r="AA3563" s="17" t="s">
        <v>443</v>
      </c>
      <c r="AB3563" s="17" t="s">
        <v>444</v>
      </c>
      <c r="AC3563">
        <v>0</v>
      </c>
      <c r="AD3563">
        <v>0</v>
      </c>
      <c r="AE3563">
        <v>0</v>
      </c>
      <c r="AF3563">
        <v>2022</v>
      </c>
      <c r="AG3563" s="1">
        <v>44562</v>
      </c>
      <c r="AH3563" s="1">
        <v>44773</v>
      </c>
      <c r="AI3563" s="1">
        <v>44785</v>
      </c>
      <c r="AJ3563" s="17" t="s">
        <v>34</v>
      </c>
      <c r="AK3563" s="17" t="s">
        <v>35</v>
      </c>
      <c r="AL3563" s="17" t="s">
        <v>10388</v>
      </c>
      <c r="AM3563" s="17">
        <f>MONTH(EMPENHO[[#This Row],[data_empenho]])</f>
        <v>5</v>
      </c>
    </row>
    <row r="3564" spans="1:39" x14ac:dyDescent="0.25">
      <c r="A3564">
        <v>8</v>
      </c>
      <c r="B3564">
        <v>801</v>
      </c>
      <c r="C3564">
        <v>10</v>
      </c>
      <c r="D3564">
        <v>301</v>
      </c>
      <c r="E3564">
        <v>6</v>
      </c>
      <c r="F3564">
        <v>0</v>
      </c>
      <c r="G3564">
        <v>2092</v>
      </c>
      <c r="H3564" s="17" t="s">
        <v>981</v>
      </c>
      <c r="I3564">
        <v>40</v>
      </c>
      <c r="J3564">
        <v>0</v>
      </c>
      <c r="K3564" s="17" t="s">
        <v>8023</v>
      </c>
      <c r="L3564" s="1">
        <v>44705</v>
      </c>
      <c r="M3564">
        <v>55.6</v>
      </c>
      <c r="N3564" s="17" t="s">
        <v>437</v>
      </c>
      <c r="O3564">
        <v>678</v>
      </c>
      <c r="P3564" s="17" t="s">
        <v>438</v>
      </c>
      <c r="Q3564">
        <v>0</v>
      </c>
      <c r="R3564" s="17" t="s">
        <v>480</v>
      </c>
      <c r="S3564" s="17" t="s">
        <v>653</v>
      </c>
      <c r="T3564" s="17" t="s">
        <v>438</v>
      </c>
      <c r="U3564">
        <v>21</v>
      </c>
      <c r="V3564">
        <v>2022</v>
      </c>
      <c r="W3564" s="17" t="s">
        <v>8024</v>
      </c>
      <c r="X3564" s="17" t="s">
        <v>482</v>
      </c>
      <c r="Y3564">
        <v>7</v>
      </c>
      <c r="Z3564" s="17" t="s">
        <v>443</v>
      </c>
      <c r="AA3564" s="17" t="s">
        <v>443</v>
      </c>
      <c r="AB3564" s="17" t="s">
        <v>444</v>
      </c>
      <c r="AC3564">
        <v>0</v>
      </c>
      <c r="AD3564">
        <v>0</v>
      </c>
      <c r="AE3564">
        <v>0</v>
      </c>
      <c r="AF3564">
        <v>2022</v>
      </c>
      <c r="AG3564" s="1">
        <v>44562</v>
      </c>
      <c r="AH3564" s="1">
        <v>44773</v>
      </c>
      <c r="AI3564" s="1">
        <v>44785</v>
      </c>
      <c r="AJ3564" s="17" t="s">
        <v>34</v>
      </c>
      <c r="AK3564" s="17" t="s">
        <v>35</v>
      </c>
      <c r="AL3564" s="17" t="s">
        <v>10388</v>
      </c>
      <c r="AM3564" s="17">
        <f>MONTH(EMPENHO[[#This Row],[data_empenho]])</f>
        <v>5</v>
      </c>
    </row>
    <row r="3565" spans="1:39" x14ac:dyDescent="0.25">
      <c r="A3565">
        <v>6</v>
      </c>
      <c r="B3565">
        <v>603</v>
      </c>
      <c r="C3565">
        <v>26</v>
      </c>
      <c r="D3565">
        <v>782</v>
      </c>
      <c r="E3565">
        <v>17</v>
      </c>
      <c r="F3565">
        <v>0</v>
      </c>
      <c r="G3565">
        <v>2073</v>
      </c>
      <c r="H3565" s="17" t="s">
        <v>679</v>
      </c>
      <c r="I3565">
        <v>1</v>
      </c>
      <c r="J3565">
        <v>0</v>
      </c>
      <c r="K3565" s="17" t="s">
        <v>8025</v>
      </c>
      <c r="L3565" s="1">
        <v>44706</v>
      </c>
      <c r="M3565">
        <v>1809</v>
      </c>
      <c r="N3565" s="17" t="s">
        <v>437</v>
      </c>
      <c r="O3565">
        <v>8330</v>
      </c>
      <c r="P3565" s="17" t="s">
        <v>438</v>
      </c>
      <c r="Q3565">
        <v>0</v>
      </c>
      <c r="R3565" s="17" t="s">
        <v>480</v>
      </c>
      <c r="S3565" s="17" t="s">
        <v>653</v>
      </c>
      <c r="T3565" s="17" t="s">
        <v>438</v>
      </c>
      <c r="U3565">
        <v>4</v>
      </c>
      <c r="V3565">
        <v>2022</v>
      </c>
      <c r="W3565" s="17" t="s">
        <v>8026</v>
      </c>
      <c r="X3565" s="17" t="s">
        <v>482</v>
      </c>
      <c r="Y3565">
        <v>7</v>
      </c>
      <c r="Z3565" s="17" t="s">
        <v>443</v>
      </c>
      <c r="AA3565" s="17" t="s">
        <v>443</v>
      </c>
      <c r="AB3565" s="17" t="s">
        <v>444</v>
      </c>
      <c r="AC3565">
        <v>0</v>
      </c>
      <c r="AD3565">
        <v>0</v>
      </c>
      <c r="AE3565">
        <v>0</v>
      </c>
      <c r="AF3565">
        <v>2022</v>
      </c>
      <c r="AG3565" s="1">
        <v>44562</v>
      </c>
      <c r="AH3565" s="1">
        <v>44773</v>
      </c>
      <c r="AI3565" s="1">
        <v>44785</v>
      </c>
      <c r="AJ3565" s="17" t="s">
        <v>34</v>
      </c>
      <c r="AK3565" s="17" t="s">
        <v>35</v>
      </c>
      <c r="AL3565" s="17" t="s">
        <v>10388</v>
      </c>
      <c r="AM3565" s="17">
        <f>MONTH(EMPENHO[[#This Row],[data_empenho]])</f>
        <v>5</v>
      </c>
    </row>
    <row r="3566" spans="1:39" x14ac:dyDescent="0.25">
      <c r="A3566">
        <v>9</v>
      </c>
      <c r="B3566">
        <v>902</v>
      </c>
      <c r="C3566">
        <v>8</v>
      </c>
      <c r="D3566">
        <v>244</v>
      </c>
      <c r="E3566">
        <v>11</v>
      </c>
      <c r="F3566">
        <v>0</v>
      </c>
      <c r="G3566">
        <v>2015</v>
      </c>
      <c r="H3566" s="17" t="s">
        <v>647</v>
      </c>
      <c r="I3566">
        <v>1</v>
      </c>
      <c r="J3566">
        <v>0</v>
      </c>
      <c r="K3566" s="17" t="s">
        <v>8027</v>
      </c>
      <c r="L3566" s="1">
        <v>44706</v>
      </c>
      <c r="M3566">
        <v>500</v>
      </c>
      <c r="N3566" s="17" t="s">
        <v>437</v>
      </c>
      <c r="O3566">
        <v>4533</v>
      </c>
      <c r="P3566" s="17" t="s">
        <v>438</v>
      </c>
      <c r="Q3566">
        <v>0</v>
      </c>
      <c r="R3566" s="17" t="s">
        <v>439</v>
      </c>
      <c r="S3566" s="17" t="s">
        <v>440</v>
      </c>
      <c r="T3566" s="17" t="s">
        <v>438</v>
      </c>
      <c r="U3566">
        <v>0</v>
      </c>
      <c r="V3566">
        <v>0</v>
      </c>
      <c r="W3566" s="17" t="s">
        <v>8028</v>
      </c>
      <c r="X3566" s="17" t="s">
        <v>442</v>
      </c>
      <c r="Y3566">
        <v>6</v>
      </c>
      <c r="Z3566" s="17" t="s">
        <v>443</v>
      </c>
      <c r="AA3566" s="17" t="s">
        <v>443</v>
      </c>
      <c r="AB3566" s="17" t="s">
        <v>444</v>
      </c>
      <c r="AC3566">
        <v>0</v>
      </c>
      <c r="AD3566">
        <v>0</v>
      </c>
      <c r="AE3566">
        <v>0</v>
      </c>
      <c r="AF3566">
        <v>2022</v>
      </c>
      <c r="AG3566" s="1">
        <v>44562</v>
      </c>
      <c r="AH3566" s="1">
        <v>44773</v>
      </c>
      <c r="AI3566" s="1">
        <v>44785</v>
      </c>
      <c r="AJ3566" s="17" t="s">
        <v>34</v>
      </c>
      <c r="AK3566" s="17" t="s">
        <v>35</v>
      </c>
      <c r="AL3566" s="17" t="s">
        <v>10388</v>
      </c>
      <c r="AM3566" s="17">
        <f>MONTH(EMPENHO[[#This Row],[data_empenho]])</f>
        <v>5</v>
      </c>
    </row>
    <row r="3567" spans="1:39" x14ac:dyDescent="0.25">
      <c r="A3567">
        <v>11</v>
      </c>
      <c r="B3567">
        <v>1101</v>
      </c>
      <c r="C3567">
        <v>28</v>
      </c>
      <c r="D3567">
        <v>846</v>
      </c>
      <c r="E3567">
        <v>0</v>
      </c>
      <c r="F3567">
        <v>0</v>
      </c>
      <c r="G3567">
        <v>7</v>
      </c>
      <c r="H3567" s="17" t="s">
        <v>1133</v>
      </c>
      <c r="I3567">
        <v>1</v>
      </c>
      <c r="J3567">
        <v>0</v>
      </c>
      <c r="K3567" s="17" t="s">
        <v>8029</v>
      </c>
      <c r="L3567" s="1">
        <v>44706</v>
      </c>
      <c r="M3567">
        <v>832</v>
      </c>
      <c r="N3567" s="17" t="s">
        <v>437</v>
      </c>
      <c r="O3567">
        <v>155</v>
      </c>
      <c r="P3567" s="17" t="s">
        <v>438</v>
      </c>
      <c r="Q3567">
        <v>0</v>
      </c>
      <c r="R3567" s="17" t="s">
        <v>439</v>
      </c>
      <c r="S3567" s="17" t="s">
        <v>440</v>
      </c>
      <c r="T3567" s="17" t="s">
        <v>438</v>
      </c>
      <c r="U3567">
        <v>0</v>
      </c>
      <c r="V3567">
        <v>0</v>
      </c>
      <c r="W3567" s="17" t="s">
        <v>8030</v>
      </c>
      <c r="X3567" s="17" t="s">
        <v>442</v>
      </c>
      <c r="Y3567">
        <v>6</v>
      </c>
      <c r="Z3567" s="17" t="s">
        <v>443</v>
      </c>
      <c r="AA3567" s="17" t="s">
        <v>443</v>
      </c>
      <c r="AB3567" s="17" t="s">
        <v>444</v>
      </c>
      <c r="AC3567">
        <v>0</v>
      </c>
      <c r="AD3567">
        <v>0</v>
      </c>
      <c r="AE3567">
        <v>0</v>
      </c>
      <c r="AF3567">
        <v>2022</v>
      </c>
      <c r="AG3567" s="1">
        <v>44562</v>
      </c>
      <c r="AH3567" s="1">
        <v>44773</v>
      </c>
      <c r="AI3567" s="1">
        <v>44785</v>
      </c>
      <c r="AJ3567" s="17" t="s">
        <v>34</v>
      </c>
      <c r="AK3567" s="17" t="s">
        <v>35</v>
      </c>
      <c r="AL3567" s="17" t="s">
        <v>10388</v>
      </c>
      <c r="AM3567" s="17">
        <f>MONTH(EMPENHO[[#This Row],[data_empenho]])</f>
        <v>5</v>
      </c>
    </row>
    <row r="3568" spans="1:39" x14ac:dyDescent="0.25">
      <c r="A3568">
        <v>11</v>
      </c>
      <c r="B3568">
        <v>1101</v>
      </c>
      <c r="C3568">
        <v>28</v>
      </c>
      <c r="D3568">
        <v>846</v>
      </c>
      <c r="E3568">
        <v>0</v>
      </c>
      <c r="F3568">
        <v>0</v>
      </c>
      <c r="G3568">
        <v>7</v>
      </c>
      <c r="H3568" s="17" t="s">
        <v>1133</v>
      </c>
      <c r="I3568">
        <v>1</v>
      </c>
      <c r="J3568">
        <v>0</v>
      </c>
      <c r="K3568" s="17" t="s">
        <v>8031</v>
      </c>
      <c r="L3568" s="1">
        <v>44706</v>
      </c>
      <c r="M3568">
        <v>680.6</v>
      </c>
      <c r="N3568" s="17" t="s">
        <v>437</v>
      </c>
      <c r="O3568">
        <v>155</v>
      </c>
      <c r="P3568" s="17" t="s">
        <v>438</v>
      </c>
      <c r="Q3568">
        <v>0</v>
      </c>
      <c r="R3568" s="17" t="s">
        <v>439</v>
      </c>
      <c r="S3568" s="17" t="s">
        <v>440</v>
      </c>
      <c r="T3568" s="17" t="s">
        <v>438</v>
      </c>
      <c r="U3568">
        <v>0</v>
      </c>
      <c r="V3568">
        <v>0</v>
      </c>
      <c r="W3568" s="17" t="s">
        <v>8032</v>
      </c>
      <c r="X3568" s="17" t="s">
        <v>442</v>
      </c>
      <c r="Y3568">
        <v>6</v>
      </c>
      <c r="Z3568" s="17" t="s">
        <v>443</v>
      </c>
      <c r="AA3568" s="17" t="s">
        <v>443</v>
      </c>
      <c r="AB3568" s="17" t="s">
        <v>444</v>
      </c>
      <c r="AC3568">
        <v>0</v>
      </c>
      <c r="AD3568">
        <v>0</v>
      </c>
      <c r="AE3568">
        <v>0</v>
      </c>
      <c r="AF3568">
        <v>2022</v>
      </c>
      <c r="AG3568" s="1">
        <v>44562</v>
      </c>
      <c r="AH3568" s="1">
        <v>44773</v>
      </c>
      <c r="AI3568" s="1">
        <v>44785</v>
      </c>
      <c r="AJ3568" s="17" t="s">
        <v>34</v>
      </c>
      <c r="AK3568" s="17" t="s">
        <v>35</v>
      </c>
      <c r="AL3568" s="17" t="s">
        <v>10388</v>
      </c>
      <c r="AM3568" s="17">
        <f>MONTH(EMPENHO[[#This Row],[data_empenho]])</f>
        <v>5</v>
      </c>
    </row>
    <row r="3569" spans="1:39" x14ac:dyDescent="0.25">
      <c r="A3569">
        <v>11</v>
      </c>
      <c r="B3569">
        <v>1101</v>
      </c>
      <c r="C3569">
        <v>28</v>
      </c>
      <c r="D3569">
        <v>846</v>
      </c>
      <c r="E3569">
        <v>0</v>
      </c>
      <c r="F3569">
        <v>0</v>
      </c>
      <c r="G3569">
        <v>7</v>
      </c>
      <c r="H3569" s="17" t="s">
        <v>1133</v>
      </c>
      <c r="I3569">
        <v>1</v>
      </c>
      <c r="J3569">
        <v>0</v>
      </c>
      <c r="K3569" s="17" t="s">
        <v>8033</v>
      </c>
      <c r="L3569" s="1">
        <v>44706</v>
      </c>
      <c r="M3569">
        <v>236</v>
      </c>
      <c r="N3569" s="17" t="s">
        <v>437</v>
      </c>
      <c r="O3569">
        <v>155</v>
      </c>
      <c r="P3569" s="17" t="s">
        <v>438</v>
      </c>
      <c r="Q3569">
        <v>0</v>
      </c>
      <c r="R3569" s="17" t="s">
        <v>439</v>
      </c>
      <c r="S3569" s="17" t="s">
        <v>440</v>
      </c>
      <c r="T3569" s="17" t="s">
        <v>438</v>
      </c>
      <c r="U3569">
        <v>0</v>
      </c>
      <c r="V3569">
        <v>0</v>
      </c>
      <c r="W3569" s="17" t="s">
        <v>8034</v>
      </c>
      <c r="X3569" s="17" t="s">
        <v>442</v>
      </c>
      <c r="Y3569">
        <v>6</v>
      </c>
      <c r="Z3569" s="17" t="s">
        <v>443</v>
      </c>
      <c r="AA3569" s="17" t="s">
        <v>443</v>
      </c>
      <c r="AB3569" s="17" t="s">
        <v>444</v>
      </c>
      <c r="AC3569">
        <v>0</v>
      </c>
      <c r="AD3569">
        <v>0</v>
      </c>
      <c r="AE3569">
        <v>0</v>
      </c>
      <c r="AF3569">
        <v>2022</v>
      </c>
      <c r="AG3569" s="1">
        <v>44562</v>
      </c>
      <c r="AH3569" s="1">
        <v>44773</v>
      </c>
      <c r="AI3569" s="1">
        <v>44785</v>
      </c>
      <c r="AJ3569" s="17" t="s">
        <v>34</v>
      </c>
      <c r="AK3569" s="17" t="s">
        <v>35</v>
      </c>
      <c r="AL3569" s="17" t="s">
        <v>10388</v>
      </c>
      <c r="AM3569" s="17">
        <f>MONTH(EMPENHO[[#This Row],[data_empenho]])</f>
        <v>5</v>
      </c>
    </row>
    <row r="3570" spans="1:39" x14ac:dyDescent="0.25">
      <c r="A3570">
        <v>11</v>
      </c>
      <c r="B3570">
        <v>1101</v>
      </c>
      <c r="C3570">
        <v>28</v>
      </c>
      <c r="D3570">
        <v>846</v>
      </c>
      <c r="E3570">
        <v>0</v>
      </c>
      <c r="F3570">
        <v>0</v>
      </c>
      <c r="G3570">
        <v>7</v>
      </c>
      <c r="H3570" s="17" t="s">
        <v>1133</v>
      </c>
      <c r="I3570">
        <v>1</v>
      </c>
      <c r="J3570">
        <v>0</v>
      </c>
      <c r="K3570" s="17" t="s">
        <v>8035</v>
      </c>
      <c r="L3570" s="1">
        <v>44706</v>
      </c>
      <c r="M3570">
        <v>811.2</v>
      </c>
      <c r="N3570" s="17" t="s">
        <v>437</v>
      </c>
      <c r="O3570">
        <v>155</v>
      </c>
      <c r="P3570" s="17" t="s">
        <v>438</v>
      </c>
      <c r="Q3570">
        <v>0</v>
      </c>
      <c r="R3570" s="17" t="s">
        <v>439</v>
      </c>
      <c r="S3570" s="17" t="s">
        <v>440</v>
      </c>
      <c r="T3570" s="17" t="s">
        <v>438</v>
      </c>
      <c r="U3570">
        <v>0</v>
      </c>
      <c r="V3570">
        <v>0</v>
      </c>
      <c r="W3570" s="17" t="s">
        <v>8036</v>
      </c>
      <c r="X3570" s="17" t="s">
        <v>442</v>
      </c>
      <c r="Y3570">
        <v>6</v>
      </c>
      <c r="Z3570" s="17" t="s">
        <v>443</v>
      </c>
      <c r="AA3570" s="17" t="s">
        <v>443</v>
      </c>
      <c r="AB3570" s="17" t="s">
        <v>444</v>
      </c>
      <c r="AC3570">
        <v>0</v>
      </c>
      <c r="AD3570">
        <v>0</v>
      </c>
      <c r="AE3570">
        <v>0</v>
      </c>
      <c r="AF3570">
        <v>2022</v>
      </c>
      <c r="AG3570" s="1">
        <v>44562</v>
      </c>
      <c r="AH3570" s="1">
        <v>44773</v>
      </c>
      <c r="AI3570" s="1">
        <v>44785</v>
      </c>
      <c r="AJ3570" s="17" t="s">
        <v>34</v>
      </c>
      <c r="AK3570" s="17" t="s">
        <v>35</v>
      </c>
      <c r="AL3570" s="17" t="s">
        <v>10388</v>
      </c>
      <c r="AM3570" s="17">
        <f>MONTH(EMPENHO[[#This Row],[data_empenho]])</f>
        <v>5</v>
      </c>
    </row>
    <row r="3571" spans="1:39" x14ac:dyDescent="0.25">
      <c r="A3571">
        <v>11</v>
      </c>
      <c r="B3571">
        <v>1101</v>
      </c>
      <c r="C3571">
        <v>28</v>
      </c>
      <c r="D3571">
        <v>846</v>
      </c>
      <c r="E3571">
        <v>0</v>
      </c>
      <c r="F3571">
        <v>0</v>
      </c>
      <c r="G3571">
        <v>7</v>
      </c>
      <c r="H3571" s="17" t="s">
        <v>1133</v>
      </c>
      <c r="I3571">
        <v>1</v>
      </c>
      <c r="J3571">
        <v>0</v>
      </c>
      <c r="K3571" s="17" t="s">
        <v>8037</v>
      </c>
      <c r="L3571" s="1">
        <v>44706</v>
      </c>
      <c r="M3571">
        <v>90</v>
      </c>
      <c r="N3571" s="17" t="s">
        <v>437</v>
      </c>
      <c r="O3571">
        <v>155</v>
      </c>
      <c r="P3571" s="17" t="s">
        <v>438</v>
      </c>
      <c r="Q3571">
        <v>0</v>
      </c>
      <c r="R3571" s="17" t="s">
        <v>439</v>
      </c>
      <c r="S3571" s="17" t="s">
        <v>440</v>
      </c>
      <c r="T3571" s="17" t="s">
        <v>438</v>
      </c>
      <c r="U3571">
        <v>0</v>
      </c>
      <c r="V3571">
        <v>0</v>
      </c>
      <c r="W3571" s="17" t="s">
        <v>8038</v>
      </c>
      <c r="X3571" s="17" t="s">
        <v>442</v>
      </c>
      <c r="Y3571">
        <v>6</v>
      </c>
      <c r="Z3571" s="17" t="s">
        <v>443</v>
      </c>
      <c r="AA3571" s="17" t="s">
        <v>443</v>
      </c>
      <c r="AB3571" s="17" t="s">
        <v>444</v>
      </c>
      <c r="AC3571">
        <v>0</v>
      </c>
      <c r="AD3571">
        <v>0</v>
      </c>
      <c r="AE3571">
        <v>0</v>
      </c>
      <c r="AF3571">
        <v>2022</v>
      </c>
      <c r="AG3571" s="1">
        <v>44562</v>
      </c>
      <c r="AH3571" s="1">
        <v>44773</v>
      </c>
      <c r="AI3571" s="1">
        <v>44785</v>
      </c>
      <c r="AJ3571" s="17" t="s">
        <v>34</v>
      </c>
      <c r="AK3571" s="17" t="s">
        <v>35</v>
      </c>
      <c r="AL3571" s="17" t="s">
        <v>10388</v>
      </c>
      <c r="AM3571" s="17">
        <f>MONTH(EMPENHO[[#This Row],[data_empenho]])</f>
        <v>5</v>
      </c>
    </row>
    <row r="3572" spans="1:39" x14ac:dyDescent="0.25">
      <c r="A3572">
        <v>11</v>
      </c>
      <c r="B3572">
        <v>1101</v>
      </c>
      <c r="C3572">
        <v>28</v>
      </c>
      <c r="D3572">
        <v>846</v>
      </c>
      <c r="E3572">
        <v>0</v>
      </c>
      <c r="F3572">
        <v>0</v>
      </c>
      <c r="G3572">
        <v>7</v>
      </c>
      <c r="H3572" s="17" t="s">
        <v>1133</v>
      </c>
      <c r="I3572">
        <v>1</v>
      </c>
      <c r="J3572">
        <v>0</v>
      </c>
      <c r="K3572" s="17" t="s">
        <v>8039</v>
      </c>
      <c r="L3572" s="1">
        <v>44706</v>
      </c>
      <c r="M3572">
        <v>12.48</v>
      </c>
      <c r="N3572" s="17" t="s">
        <v>437</v>
      </c>
      <c r="O3572">
        <v>155</v>
      </c>
      <c r="P3572" s="17" t="s">
        <v>438</v>
      </c>
      <c r="Q3572">
        <v>0</v>
      </c>
      <c r="R3572" s="17" t="s">
        <v>439</v>
      </c>
      <c r="S3572" s="17" t="s">
        <v>440</v>
      </c>
      <c r="T3572" s="17" t="s">
        <v>438</v>
      </c>
      <c r="U3572">
        <v>0</v>
      </c>
      <c r="V3572">
        <v>0</v>
      </c>
      <c r="W3572" s="17" t="s">
        <v>8040</v>
      </c>
      <c r="X3572" s="17" t="s">
        <v>442</v>
      </c>
      <c r="Y3572">
        <v>6</v>
      </c>
      <c r="Z3572" s="17" t="s">
        <v>443</v>
      </c>
      <c r="AA3572" s="17" t="s">
        <v>443</v>
      </c>
      <c r="AB3572" s="17" t="s">
        <v>444</v>
      </c>
      <c r="AC3572">
        <v>0</v>
      </c>
      <c r="AD3572">
        <v>0</v>
      </c>
      <c r="AE3572">
        <v>0</v>
      </c>
      <c r="AF3572">
        <v>2022</v>
      </c>
      <c r="AG3572" s="1">
        <v>44562</v>
      </c>
      <c r="AH3572" s="1">
        <v>44773</v>
      </c>
      <c r="AI3572" s="1">
        <v>44785</v>
      </c>
      <c r="AJ3572" s="17" t="s">
        <v>34</v>
      </c>
      <c r="AK3572" s="17" t="s">
        <v>35</v>
      </c>
      <c r="AL3572" s="17" t="s">
        <v>10388</v>
      </c>
      <c r="AM3572" s="17">
        <f>MONTH(EMPENHO[[#This Row],[data_empenho]])</f>
        <v>5</v>
      </c>
    </row>
    <row r="3573" spans="1:39" x14ac:dyDescent="0.25">
      <c r="A3573">
        <v>11</v>
      </c>
      <c r="B3573">
        <v>1101</v>
      </c>
      <c r="C3573">
        <v>28</v>
      </c>
      <c r="D3573">
        <v>846</v>
      </c>
      <c r="E3573">
        <v>0</v>
      </c>
      <c r="F3573">
        <v>0</v>
      </c>
      <c r="G3573">
        <v>7</v>
      </c>
      <c r="H3573" s="17" t="s">
        <v>1133</v>
      </c>
      <c r="I3573">
        <v>1</v>
      </c>
      <c r="J3573">
        <v>0</v>
      </c>
      <c r="K3573" s="17" t="s">
        <v>8041</v>
      </c>
      <c r="L3573" s="1">
        <v>44706</v>
      </c>
      <c r="M3573">
        <v>1692.4</v>
      </c>
      <c r="N3573" s="17" t="s">
        <v>437</v>
      </c>
      <c r="O3573">
        <v>155</v>
      </c>
      <c r="P3573" s="17" t="s">
        <v>438</v>
      </c>
      <c r="Q3573">
        <v>0</v>
      </c>
      <c r="R3573" s="17" t="s">
        <v>439</v>
      </c>
      <c r="S3573" s="17" t="s">
        <v>440</v>
      </c>
      <c r="T3573" s="17" t="s">
        <v>438</v>
      </c>
      <c r="U3573">
        <v>0</v>
      </c>
      <c r="V3573">
        <v>0</v>
      </c>
      <c r="W3573" s="17" t="s">
        <v>8042</v>
      </c>
      <c r="X3573" s="17" t="s">
        <v>442</v>
      </c>
      <c r="Y3573">
        <v>6</v>
      </c>
      <c r="Z3573" s="17" t="s">
        <v>443</v>
      </c>
      <c r="AA3573" s="17" t="s">
        <v>443</v>
      </c>
      <c r="AB3573" s="17" t="s">
        <v>444</v>
      </c>
      <c r="AC3573">
        <v>0</v>
      </c>
      <c r="AD3573">
        <v>0</v>
      </c>
      <c r="AE3573">
        <v>0</v>
      </c>
      <c r="AF3573">
        <v>2022</v>
      </c>
      <c r="AG3573" s="1">
        <v>44562</v>
      </c>
      <c r="AH3573" s="1">
        <v>44773</v>
      </c>
      <c r="AI3573" s="1">
        <v>44785</v>
      </c>
      <c r="AJ3573" s="17" t="s">
        <v>34</v>
      </c>
      <c r="AK3573" s="17" t="s">
        <v>35</v>
      </c>
      <c r="AL3573" s="17" t="s">
        <v>10388</v>
      </c>
      <c r="AM3573" s="17">
        <f>MONTH(EMPENHO[[#This Row],[data_empenho]])</f>
        <v>5</v>
      </c>
    </row>
    <row r="3574" spans="1:39" x14ac:dyDescent="0.25">
      <c r="A3574">
        <v>9</v>
      </c>
      <c r="B3574">
        <v>902</v>
      </c>
      <c r="C3574">
        <v>8</v>
      </c>
      <c r="D3574">
        <v>244</v>
      </c>
      <c r="E3574">
        <v>11</v>
      </c>
      <c r="F3574">
        <v>0</v>
      </c>
      <c r="G3574">
        <v>2018</v>
      </c>
      <c r="H3574" s="17" t="s">
        <v>478</v>
      </c>
      <c r="I3574">
        <v>1064</v>
      </c>
      <c r="J3574">
        <v>0</v>
      </c>
      <c r="K3574" s="17" t="s">
        <v>8043</v>
      </c>
      <c r="L3574" s="1">
        <v>44706</v>
      </c>
      <c r="M3574">
        <v>1382.4</v>
      </c>
      <c r="N3574" s="17" t="s">
        <v>437</v>
      </c>
      <c r="O3574">
        <v>8264</v>
      </c>
      <c r="P3574" s="17" t="s">
        <v>438</v>
      </c>
      <c r="Q3574">
        <v>0</v>
      </c>
      <c r="R3574" s="17" t="s">
        <v>480</v>
      </c>
      <c r="S3574" s="17" t="s">
        <v>653</v>
      </c>
      <c r="T3574" s="17" t="s">
        <v>438</v>
      </c>
      <c r="U3574">
        <v>56</v>
      </c>
      <c r="V3574">
        <v>2021</v>
      </c>
      <c r="W3574" s="17" t="s">
        <v>8044</v>
      </c>
      <c r="X3574" s="17" t="s">
        <v>482</v>
      </c>
      <c r="Y3574">
        <v>7</v>
      </c>
      <c r="Z3574" s="17" t="s">
        <v>443</v>
      </c>
      <c r="AA3574" s="17" t="s">
        <v>443</v>
      </c>
      <c r="AB3574" s="17" t="s">
        <v>444</v>
      </c>
      <c r="AC3574">
        <v>0</v>
      </c>
      <c r="AD3574">
        <v>0</v>
      </c>
      <c r="AE3574">
        <v>0</v>
      </c>
      <c r="AF3574">
        <v>2022</v>
      </c>
      <c r="AG3574" s="1">
        <v>44562</v>
      </c>
      <c r="AH3574" s="1">
        <v>44773</v>
      </c>
      <c r="AI3574" s="1">
        <v>44785</v>
      </c>
      <c r="AJ3574" s="17" t="s">
        <v>34</v>
      </c>
      <c r="AK3574" s="17" t="s">
        <v>35</v>
      </c>
      <c r="AL3574" s="17" t="s">
        <v>10388</v>
      </c>
      <c r="AM3574" s="17">
        <f>MONTH(EMPENHO[[#This Row],[data_empenho]])</f>
        <v>5</v>
      </c>
    </row>
    <row r="3575" spans="1:39" x14ac:dyDescent="0.25">
      <c r="A3575">
        <v>5</v>
      </c>
      <c r="B3575">
        <v>502</v>
      </c>
      <c r="C3575">
        <v>12</v>
      </c>
      <c r="D3575">
        <v>365</v>
      </c>
      <c r="E3575">
        <v>2</v>
      </c>
      <c r="F3575">
        <v>0</v>
      </c>
      <c r="G3575">
        <v>2030</v>
      </c>
      <c r="H3575" s="17" t="s">
        <v>651</v>
      </c>
      <c r="I3575">
        <v>1</v>
      </c>
      <c r="J3575">
        <v>0</v>
      </c>
      <c r="K3575" s="17" t="s">
        <v>8045</v>
      </c>
      <c r="L3575" s="1">
        <v>44706</v>
      </c>
      <c r="M3575">
        <v>1309.7</v>
      </c>
      <c r="N3575" s="17" t="s">
        <v>437</v>
      </c>
      <c r="O3575">
        <v>8264</v>
      </c>
      <c r="P3575" s="17" t="s">
        <v>438</v>
      </c>
      <c r="Q3575">
        <v>0</v>
      </c>
      <c r="R3575" s="17" t="s">
        <v>480</v>
      </c>
      <c r="S3575" s="17" t="s">
        <v>653</v>
      </c>
      <c r="T3575" s="17" t="s">
        <v>438</v>
      </c>
      <c r="U3575">
        <v>56</v>
      </c>
      <c r="V3575">
        <v>2021</v>
      </c>
      <c r="W3575" s="17" t="s">
        <v>8046</v>
      </c>
      <c r="X3575" s="17" t="s">
        <v>482</v>
      </c>
      <c r="Y3575">
        <v>7</v>
      </c>
      <c r="Z3575" s="17" t="s">
        <v>443</v>
      </c>
      <c r="AA3575" s="17" t="s">
        <v>443</v>
      </c>
      <c r="AB3575" s="17" t="s">
        <v>444</v>
      </c>
      <c r="AC3575">
        <v>0</v>
      </c>
      <c r="AD3575">
        <v>0</v>
      </c>
      <c r="AE3575">
        <v>0</v>
      </c>
      <c r="AF3575">
        <v>2022</v>
      </c>
      <c r="AG3575" s="1">
        <v>44562</v>
      </c>
      <c r="AH3575" s="1">
        <v>44773</v>
      </c>
      <c r="AI3575" s="1">
        <v>44785</v>
      </c>
      <c r="AJ3575" s="17" t="s">
        <v>34</v>
      </c>
      <c r="AK3575" s="17" t="s">
        <v>35</v>
      </c>
      <c r="AL3575" s="17" t="s">
        <v>10388</v>
      </c>
      <c r="AM3575" s="17">
        <f>MONTH(EMPENHO[[#This Row],[data_empenho]])</f>
        <v>5</v>
      </c>
    </row>
    <row r="3576" spans="1:39" x14ac:dyDescent="0.25">
      <c r="A3576">
        <v>5</v>
      </c>
      <c r="B3576">
        <v>502</v>
      </c>
      <c r="C3576">
        <v>12</v>
      </c>
      <c r="D3576">
        <v>361</v>
      </c>
      <c r="E3576">
        <v>2</v>
      </c>
      <c r="F3576">
        <v>0</v>
      </c>
      <c r="G3576">
        <v>2029</v>
      </c>
      <c r="H3576" s="17" t="s">
        <v>651</v>
      </c>
      <c r="I3576">
        <v>1</v>
      </c>
      <c r="J3576">
        <v>0</v>
      </c>
      <c r="K3576" s="17" t="s">
        <v>8047</v>
      </c>
      <c r="L3576" s="1">
        <v>44706</v>
      </c>
      <c r="M3576">
        <v>1309.7</v>
      </c>
      <c r="N3576" s="17" t="s">
        <v>437</v>
      </c>
      <c r="O3576">
        <v>8264</v>
      </c>
      <c r="P3576" s="17" t="s">
        <v>438</v>
      </c>
      <c r="Q3576">
        <v>0</v>
      </c>
      <c r="R3576" s="17" t="s">
        <v>480</v>
      </c>
      <c r="S3576" s="17" t="s">
        <v>653</v>
      </c>
      <c r="T3576" s="17" t="s">
        <v>438</v>
      </c>
      <c r="U3576">
        <v>56</v>
      </c>
      <c r="V3576">
        <v>2021</v>
      </c>
      <c r="W3576" s="17" t="s">
        <v>8048</v>
      </c>
      <c r="X3576" s="17" t="s">
        <v>482</v>
      </c>
      <c r="Y3576">
        <v>7</v>
      </c>
      <c r="Z3576" s="17" t="s">
        <v>443</v>
      </c>
      <c r="AA3576" s="17" t="s">
        <v>443</v>
      </c>
      <c r="AB3576" s="17" t="s">
        <v>444</v>
      </c>
      <c r="AC3576">
        <v>0</v>
      </c>
      <c r="AD3576">
        <v>0</v>
      </c>
      <c r="AE3576">
        <v>0</v>
      </c>
      <c r="AF3576">
        <v>2022</v>
      </c>
      <c r="AG3576" s="1">
        <v>44562</v>
      </c>
      <c r="AH3576" s="1">
        <v>44773</v>
      </c>
      <c r="AI3576" s="1">
        <v>44785</v>
      </c>
      <c r="AJ3576" s="17" t="s">
        <v>34</v>
      </c>
      <c r="AK3576" s="17" t="s">
        <v>35</v>
      </c>
      <c r="AL3576" s="17" t="s">
        <v>10388</v>
      </c>
      <c r="AM3576" s="17">
        <f>MONTH(EMPENHO[[#This Row],[data_empenho]])</f>
        <v>5</v>
      </c>
    </row>
    <row r="3577" spans="1:39" x14ac:dyDescent="0.25">
      <c r="A3577">
        <v>7</v>
      </c>
      <c r="B3577">
        <v>702</v>
      </c>
      <c r="C3577">
        <v>15</v>
      </c>
      <c r="D3577">
        <v>452</v>
      </c>
      <c r="E3577">
        <v>10</v>
      </c>
      <c r="F3577">
        <v>0</v>
      </c>
      <c r="G3577">
        <v>2004</v>
      </c>
      <c r="H3577" s="17" t="s">
        <v>755</v>
      </c>
      <c r="I3577">
        <v>1</v>
      </c>
      <c r="J3577">
        <v>0</v>
      </c>
      <c r="K3577" s="17" t="s">
        <v>8049</v>
      </c>
      <c r="L3577" s="1">
        <v>44706</v>
      </c>
      <c r="M3577">
        <v>11925</v>
      </c>
      <c r="N3577" s="17" t="s">
        <v>437</v>
      </c>
      <c r="O3577">
        <v>7798</v>
      </c>
      <c r="P3577" s="17" t="s">
        <v>438</v>
      </c>
      <c r="Q3577">
        <v>0</v>
      </c>
      <c r="R3577" s="17" t="s">
        <v>480</v>
      </c>
      <c r="S3577" s="17" t="s">
        <v>653</v>
      </c>
      <c r="T3577" s="17" t="s">
        <v>438</v>
      </c>
      <c r="U3577">
        <v>10</v>
      </c>
      <c r="V3577">
        <v>2022</v>
      </c>
      <c r="W3577" s="17" t="s">
        <v>8050</v>
      </c>
      <c r="X3577" s="17" t="s">
        <v>482</v>
      </c>
      <c r="Y3577">
        <v>7</v>
      </c>
      <c r="Z3577" s="17" t="s">
        <v>443</v>
      </c>
      <c r="AA3577" s="17" t="s">
        <v>443</v>
      </c>
      <c r="AB3577" s="17" t="s">
        <v>444</v>
      </c>
      <c r="AC3577">
        <v>0</v>
      </c>
      <c r="AD3577">
        <v>0</v>
      </c>
      <c r="AE3577">
        <v>0</v>
      </c>
      <c r="AF3577">
        <v>2022</v>
      </c>
      <c r="AG3577" s="1">
        <v>44562</v>
      </c>
      <c r="AH3577" s="1">
        <v>44773</v>
      </c>
      <c r="AI3577" s="1">
        <v>44785</v>
      </c>
      <c r="AJ3577" s="17" t="s">
        <v>34</v>
      </c>
      <c r="AK3577" s="17" t="s">
        <v>35</v>
      </c>
      <c r="AL3577" s="17" t="s">
        <v>10388</v>
      </c>
      <c r="AM3577" s="17">
        <f>MONTH(EMPENHO[[#This Row],[data_empenho]])</f>
        <v>5</v>
      </c>
    </row>
    <row r="3578" spans="1:39" x14ac:dyDescent="0.25">
      <c r="A3578">
        <v>6</v>
      </c>
      <c r="B3578">
        <v>603</v>
      </c>
      <c r="C3578">
        <v>26</v>
      </c>
      <c r="D3578">
        <v>782</v>
      </c>
      <c r="E3578">
        <v>17</v>
      </c>
      <c r="F3578">
        <v>0</v>
      </c>
      <c r="G3578">
        <v>2073</v>
      </c>
      <c r="H3578" s="17" t="s">
        <v>698</v>
      </c>
      <c r="I3578">
        <v>1</v>
      </c>
      <c r="J3578">
        <v>0</v>
      </c>
      <c r="K3578" s="17" t="s">
        <v>8051</v>
      </c>
      <c r="L3578" s="1">
        <v>44706</v>
      </c>
      <c r="M3578">
        <v>730</v>
      </c>
      <c r="N3578" s="17" t="s">
        <v>437</v>
      </c>
      <c r="O3578">
        <v>4298</v>
      </c>
      <c r="P3578" s="17" t="s">
        <v>438</v>
      </c>
      <c r="Q3578">
        <v>0</v>
      </c>
      <c r="R3578" s="17" t="s">
        <v>439</v>
      </c>
      <c r="S3578" s="17" t="s">
        <v>440</v>
      </c>
      <c r="T3578" s="17" t="s">
        <v>438</v>
      </c>
      <c r="U3578">
        <v>119</v>
      </c>
      <c r="V3578">
        <v>2022</v>
      </c>
      <c r="W3578" s="17" t="s">
        <v>8052</v>
      </c>
      <c r="X3578" s="17" t="s">
        <v>465</v>
      </c>
      <c r="Y3578">
        <v>1</v>
      </c>
      <c r="Z3578" s="17" t="s">
        <v>443</v>
      </c>
      <c r="AA3578" s="17" t="s">
        <v>443</v>
      </c>
      <c r="AB3578" s="17" t="s">
        <v>444</v>
      </c>
      <c r="AC3578">
        <v>0</v>
      </c>
      <c r="AD3578">
        <v>0</v>
      </c>
      <c r="AE3578">
        <v>0</v>
      </c>
      <c r="AF3578">
        <v>2022</v>
      </c>
      <c r="AG3578" s="1">
        <v>44562</v>
      </c>
      <c r="AH3578" s="1">
        <v>44773</v>
      </c>
      <c r="AI3578" s="1">
        <v>44785</v>
      </c>
      <c r="AJ3578" s="17" t="s">
        <v>34</v>
      </c>
      <c r="AK3578" s="17" t="s">
        <v>35</v>
      </c>
      <c r="AL3578" s="17" t="s">
        <v>10388</v>
      </c>
      <c r="AM3578" s="17">
        <f>MONTH(EMPENHO[[#This Row],[data_empenho]])</f>
        <v>5</v>
      </c>
    </row>
    <row r="3579" spans="1:39" x14ac:dyDescent="0.25">
      <c r="A3579">
        <v>6</v>
      </c>
      <c r="B3579">
        <v>603</v>
      </c>
      <c r="C3579">
        <v>26</v>
      </c>
      <c r="D3579">
        <v>782</v>
      </c>
      <c r="E3579">
        <v>17</v>
      </c>
      <c r="F3579">
        <v>0</v>
      </c>
      <c r="G3579">
        <v>2073</v>
      </c>
      <c r="H3579" s="17" t="s">
        <v>981</v>
      </c>
      <c r="I3579">
        <v>1</v>
      </c>
      <c r="J3579">
        <v>0</v>
      </c>
      <c r="K3579" s="17" t="s">
        <v>8053</v>
      </c>
      <c r="L3579" s="1">
        <v>44706</v>
      </c>
      <c r="M3579">
        <v>452.85</v>
      </c>
      <c r="N3579" s="17" t="s">
        <v>437</v>
      </c>
      <c r="O3579">
        <v>678</v>
      </c>
      <c r="P3579" s="17" t="s">
        <v>438</v>
      </c>
      <c r="Q3579">
        <v>0</v>
      </c>
      <c r="R3579" s="17" t="s">
        <v>480</v>
      </c>
      <c r="S3579" s="17" t="s">
        <v>653</v>
      </c>
      <c r="T3579" s="17" t="s">
        <v>438</v>
      </c>
      <c r="U3579">
        <v>21</v>
      </c>
      <c r="V3579">
        <v>2022</v>
      </c>
      <c r="W3579" s="17" t="s">
        <v>8054</v>
      </c>
      <c r="X3579" s="17" t="s">
        <v>482</v>
      </c>
      <c r="Y3579">
        <v>7</v>
      </c>
      <c r="Z3579" s="17" t="s">
        <v>443</v>
      </c>
      <c r="AA3579" s="17" t="s">
        <v>443</v>
      </c>
      <c r="AB3579" s="17" t="s">
        <v>444</v>
      </c>
      <c r="AC3579">
        <v>0</v>
      </c>
      <c r="AD3579">
        <v>0</v>
      </c>
      <c r="AE3579">
        <v>0</v>
      </c>
      <c r="AF3579">
        <v>2022</v>
      </c>
      <c r="AG3579" s="1">
        <v>44562</v>
      </c>
      <c r="AH3579" s="1">
        <v>44773</v>
      </c>
      <c r="AI3579" s="1">
        <v>44785</v>
      </c>
      <c r="AJ3579" s="17" t="s">
        <v>34</v>
      </c>
      <c r="AK3579" s="17" t="s">
        <v>35</v>
      </c>
      <c r="AL3579" s="17" t="s">
        <v>10388</v>
      </c>
      <c r="AM3579" s="17">
        <f>MONTH(EMPENHO[[#This Row],[data_empenho]])</f>
        <v>5</v>
      </c>
    </row>
    <row r="3580" spans="1:39" x14ac:dyDescent="0.25">
      <c r="A3580">
        <v>7</v>
      </c>
      <c r="B3580">
        <v>702</v>
      </c>
      <c r="C3580">
        <v>15</v>
      </c>
      <c r="D3580">
        <v>452</v>
      </c>
      <c r="E3580">
        <v>10</v>
      </c>
      <c r="F3580">
        <v>0</v>
      </c>
      <c r="G3580">
        <v>2004</v>
      </c>
      <c r="H3580" s="17" t="s">
        <v>8055</v>
      </c>
      <c r="I3580">
        <v>1</v>
      </c>
      <c r="J3580">
        <v>0</v>
      </c>
      <c r="K3580" s="17" t="s">
        <v>8056</v>
      </c>
      <c r="L3580" s="1">
        <v>44706</v>
      </c>
      <c r="M3580">
        <v>4229</v>
      </c>
      <c r="N3580" s="17" t="s">
        <v>437</v>
      </c>
      <c r="O3580">
        <v>7798</v>
      </c>
      <c r="P3580" s="17" t="s">
        <v>438</v>
      </c>
      <c r="Q3580">
        <v>0</v>
      </c>
      <c r="R3580" s="17" t="s">
        <v>480</v>
      </c>
      <c r="S3580" s="17" t="s">
        <v>653</v>
      </c>
      <c r="T3580" s="17" t="s">
        <v>438</v>
      </c>
      <c r="U3580">
        <v>10</v>
      </c>
      <c r="V3580">
        <v>2022</v>
      </c>
      <c r="W3580" s="17" t="s">
        <v>8057</v>
      </c>
      <c r="X3580" s="17" t="s">
        <v>482</v>
      </c>
      <c r="Y3580">
        <v>7</v>
      </c>
      <c r="Z3580" s="17" t="s">
        <v>443</v>
      </c>
      <c r="AA3580" s="17" t="s">
        <v>443</v>
      </c>
      <c r="AB3580" s="17" t="s">
        <v>444</v>
      </c>
      <c r="AC3580">
        <v>0</v>
      </c>
      <c r="AD3580">
        <v>0</v>
      </c>
      <c r="AE3580">
        <v>0</v>
      </c>
      <c r="AF3580">
        <v>2022</v>
      </c>
      <c r="AG3580" s="1">
        <v>44562</v>
      </c>
      <c r="AH3580" s="1">
        <v>44773</v>
      </c>
      <c r="AI3580" s="1">
        <v>44785</v>
      </c>
      <c r="AJ3580" s="17" t="s">
        <v>34</v>
      </c>
      <c r="AK3580" s="17" t="s">
        <v>35</v>
      </c>
      <c r="AL3580" s="17" t="s">
        <v>10388</v>
      </c>
      <c r="AM3580" s="17">
        <f>MONTH(EMPENHO[[#This Row],[data_empenho]])</f>
        <v>5</v>
      </c>
    </row>
    <row r="3581" spans="1:39" x14ac:dyDescent="0.25">
      <c r="A3581">
        <v>7</v>
      </c>
      <c r="B3581">
        <v>702</v>
      </c>
      <c r="C3581">
        <v>15</v>
      </c>
      <c r="D3581">
        <v>452</v>
      </c>
      <c r="E3581">
        <v>10</v>
      </c>
      <c r="F3581">
        <v>0</v>
      </c>
      <c r="G3581">
        <v>2004</v>
      </c>
      <c r="H3581" s="17" t="s">
        <v>755</v>
      </c>
      <c r="I3581">
        <v>1</v>
      </c>
      <c r="J3581">
        <v>0</v>
      </c>
      <c r="K3581" s="17" t="s">
        <v>8058</v>
      </c>
      <c r="L3581" s="1">
        <v>44706</v>
      </c>
      <c r="M3581">
        <v>1359.5</v>
      </c>
      <c r="N3581" s="17" t="s">
        <v>437</v>
      </c>
      <c r="O3581">
        <v>7798</v>
      </c>
      <c r="P3581" s="17" t="s">
        <v>438</v>
      </c>
      <c r="Q3581">
        <v>0</v>
      </c>
      <c r="R3581" s="17" t="s">
        <v>480</v>
      </c>
      <c r="S3581" s="17" t="s">
        <v>653</v>
      </c>
      <c r="T3581" s="17" t="s">
        <v>438</v>
      </c>
      <c r="U3581">
        <v>10</v>
      </c>
      <c r="V3581">
        <v>2022</v>
      </c>
      <c r="W3581" s="17" t="s">
        <v>8059</v>
      </c>
      <c r="X3581" s="17" t="s">
        <v>482</v>
      </c>
      <c r="Y3581">
        <v>7</v>
      </c>
      <c r="Z3581" s="17" t="s">
        <v>443</v>
      </c>
      <c r="AA3581" s="17" t="s">
        <v>443</v>
      </c>
      <c r="AB3581" s="17" t="s">
        <v>444</v>
      </c>
      <c r="AC3581">
        <v>0</v>
      </c>
      <c r="AD3581">
        <v>0</v>
      </c>
      <c r="AE3581">
        <v>0</v>
      </c>
      <c r="AF3581">
        <v>2022</v>
      </c>
      <c r="AG3581" s="1">
        <v>44562</v>
      </c>
      <c r="AH3581" s="1">
        <v>44773</v>
      </c>
      <c r="AI3581" s="1">
        <v>44785</v>
      </c>
      <c r="AJ3581" s="17" t="s">
        <v>34</v>
      </c>
      <c r="AK3581" s="17" t="s">
        <v>35</v>
      </c>
      <c r="AL3581" s="17" t="s">
        <v>10388</v>
      </c>
      <c r="AM3581" s="17">
        <f>MONTH(EMPENHO[[#This Row],[data_empenho]])</f>
        <v>5</v>
      </c>
    </row>
    <row r="3582" spans="1:39" x14ac:dyDescent="0.25">
      <c r="A3582">
        <v>7</v>
      </c>
      <c r="B3582">
        <v>702</v>
      </c>
      <c r="C3582">
        <v>15</v>
      </c>
      <c r="D3582">
        <v>452</v>
      </c>
      <c r="E3582">
        <v>10</v>
      </c>
      <c r="F3582">
        <v>0</v>
      </c>
      <c r="G3582">
        <v>2004</v>
      </c>
      <c r="H3582" s="17" t="s">
        <v>698</v>
      </c>
      <c r="I3582">
        <v>1</v>
      </c>
      <c r="J3582">
        <v>0</v>
      </c>
      <c r="K3582" s="17" t="s">
        <v>8060</v>
      </c>
      <c r="L3582" s="1">
        <v>44706</v>
      </c>
      <c r="M3582">
        <v>12134.5</v>
      </c>
      <c r="N3582" s="17" t="s">
        <v>437</v>
      </c>
      <c r="O3582">
        <v>7798</v>
      </c>
      <c r="P3582" s="17" t="s">
        <v>438</v>
      </c>
      <c r="Q3582">
        <v>0</v>
      </c>
      <c r="R3582" s="17" t="s">
        <v>480</v>
      </c>
      <c r="S3582" s="17" t="s">
        <v>653</v>
      </c>
      <c r="T3582" s="17" t="s">
        <v>438</v>
      </c>
      <c r="U3582">
        <v>10</v>
      </c>
      <c r="V3582">
        <v>2022</v>
      </c>
      <c r="W3582" s="17" t="s">
        <v>8061</v>
      </c>
      <c r="X3582" s="17" t="s">
        <v>482</v>
      </c>
      <c r="Y3582">
        <v>7</v>
      </c>
      <c r="Z3582" s="17" t="s">
        <v>443</v>
      </c>
      <c r="AA3582" s="17" t="s">
        <v>443</v>
      </c>
      <c r="AB3582" s="17" t="s">
        <v>444</v>
      </c>
      <c r="AC3582">
        <v>0</v>
      </c>
      <c r="AD3582">
        <v>0</v>
      </c>
      <c r="AE3582">
        <v>0</v>
      </c>
      <c r="AF3582">
        <v>2022</v>
      </c>
      <c r="AG3582" s="1">
        <v>44562</v>
      </c>
      <c r="AH3582" s="1">
        <v>44773</v>
      </c>
      <c r="AI3582" s="1">
        <v>44785</v>
      </c>
      <c r="AJ3582" s="17" t="s">
        <v>34</v>
      </c>
      <c r="AK3582" s="17" t="s">
        <v>35</v>
      </c>
      <c r="AL3582" s="17" t="s">
        <v>10388</v>
      </c>
      <c r="AM3582" s="17">
        <f>MONTH(EMPENHO[[#This Row],[data_empenho]])</f>
        <v>5</v>
      </c>
    </row>
    <row r="3583" spans="1:39" x14ac:dyDescent="0.25">
      <c r="A3583">
        <v>6</v>
      </c>
      <c r="B3583">
        <v>603</v>
      </c>
      <c r="C3583">
        <v>26</v>
      </c>
      <c r="D3583">
        <v>782</v>
      </c>
      <c r="E3583">
        <v>17</v>
      </c>
      <c r="F3583">
        <v>0</v>
      </c>
      <c r="G3583">
        <v>2073</v>
      </c>
      <c r="H3583" s="17" t="s">
        <v>860</v>
      </c>
      <c r="I3583">
        <v>1</v>
      </c>
      <c r="J3583">
        <v>0</v>
      </c>
      <c r="K3583" s="17" t="s">
        <v>8062</v>
      </c>
      <c r="L3583" s="1">
        <v>44706</v>
      </c>
      <c r="M3583">
        <v>300</v>
      </c>
      <c r="N3583" s="17" t="s">
        <v>437</v>
      </c>
      <c r="O3583">
        <v>5885</v>
      </c>
      <c r="P3583" s="17" t="s">
        <v>438</v>
      </c>
      <c r="Q3583">
        <v>0</v>
      </c>
      <c r="R3583" s="17" t="s">
        <v>439</v>
      </c>
      <c r="S3583" s="17" t="s">
        <v>440</v>
      </c>
      <c r="T3583" s="17" t="s">
        <v>438</v>
      </c>
      <c r="U3583">
        <v>120</v>
      </c>
      <c r="V3583">
        <v>2022</v>
      </c>
      <c r="W3583" s="17" t="s">
        <v>8063</v>
      </c>
      <c r="X3583" s="17" t="s">
        <v>465</v>
      </c>
      <c r="Y3583">
        <v>1</v>
      </c>
      <c r="Z3583" s="17" t="s">
        <v>443</v>
      </c>
      <c r="AA3583" s="17" t="s">
        <v>443</v>
      </c>
      <c r="AB3583" s="17" t="s">
        <v>444</v>
      </c>
      <c r="AC3583">
        <v>0</v>
      </c>
      <c r="AD3583">
        <v>0</v>
      </c>
      <c r="AE3583">
        <v>0</v>
      </c>
      <c r="AF3583">
        <v>2022</v>
      </c>
      <c r="AG3583" s="1">
        <v>44562</v>
      </c>
      <c r="AH3583" s="1">
        <v>44773</v>
      </c>
      <c r="AI3583" s="1">
        <v>44785</v>
      </c>
      <c r="AJ3583" s="17" t="s">
        <v>34</v>
      </c>
      <c r="AK3583" s="17" t="s">
        <v>35</v>
      </c>
      <c r="AL3583" s="17" t="s">
        <v>10388</v>
      </c>
      <c r="AM3583" s="17">
        <f>MONTH(EMPENHO[[#This Row],[data_empenho]])</f>
        <v>5</v>
      </c>
    </row>
    <row r="3584" spans="1:39" x14ac:dyDescent="0.25">
      <c r="A3584">
        <v>6</v>
      </c>
      <c r="B3584">
        <v>603</v>
      </c>
      <c r="C3584">
        <v>26</v>
      </c>
      <c r="D3584">
        <v>782</v>
      </c>
      <c r="E3584">
        <v>17</v>
      </c>
      <c r="F3584">
        <v>0</v>
      </c>
      <c r="G3584">
        <v>2073</v>
      </c>
      <c r="H3584" s="17" t="s">
        <v>828</v>
      </c>
      <c r="I3584">
        <v>1</v>
      </c>
      <c r="J3584">
        <v>0</v>
      </c>
      <c r="K3584" s="17" t="s">
        <v>8064</v>
      </c>
      <c r="L3584" s="1">
        <v>44706</v>
      </c>
      <c r="M3584">
        <v>590</v>
      </c>
      <c r="N3584" s="17" t="s">
        <v>437</v>
      </c>
      <c r="O3584">
        <v>5885</v>
      </c>
      <c r="P3584" s="17" t="s">
        <v>438</v>
      </c>
      <c r="Q3584">
        <v>0</v>
      </c>
      <c r="R3584" s="17" t="s">
        <v>439</v>
      </c>
      <c r="S3584" s="17" t="s">
        <v>440</v>
      </c>
      <c r="T3584" s="17" t="s">
        <v>438</v>
      </c>
      <c r="U3584">
        <v>120</v>
      </c>
      <c r="V3584">
        <v>2022</v>
      </c>
      <c r="W3584" s="17" t="s">
        <v>8065</v>
      </c>
      <c r="X3584" s="17" t="s">
        <v>465</v>
      </c>
      <c r="Y3584">
        <v>1</v>
      </c>
      <c r="Z3584" s="17" t="s">
        <v>443</v>
      </c>
      <c r="AA3584" s="17" t="s">
        <v>443</v>
      </c>
      <c r="AB3584" s="17" t="s">
        <v>444</v>
      </c>
      <c r="AC3584">
        <v>0</v>
      </c>
      <c r="AD3584">
        <v>0</v>
      </c>
      <c r="AE3584">
        <v>0</v>
      </c>
      <c r="AF3584">
        <v>2022</v>
      </c>
      <c r="AG3584" s="1">
        <v>44562</v>
      </c>
      <c r="AH3584" s="1">
        <v>44773</v>
      </c>
      <c r="AI3584" s="1">
        <v>44785</v>
      </c>
      <c r="AJ3584" s="17" t="s">
        <v>34</v>
      </c>
      <c r="AK3584" s="17" t="s">
        <v>35</v>
      </c>
      <c r="AL3584" s="17" t="s">
        <v>10388</v>
      </c>
      <c r="AM3584" s="17">
        <f>MONTH(EMPENHO[[#This Row],[data_empenho]])</f>
        <v>5</v>
      </c>
    </row>
    <row r="3585" spans="1:39" x14ac:dyDescent="0.25">
      <c r="A3585">
        <v>12</v>
      </c>
      <c r="B3585">
        <v>1201</v>
      </c>
      <c r="C3585">
        <v>9</v>
      </c>
      <c r="D3585">
        <v>272</v>
      </c>
      <c r="E3585">
        <v>20</v>
      </c>
      <c r="F3585">
        <v>0</v>
      </c>
      <c r="G3585">
        <v>2</v>
      </c>
      <c r="H3585" s="17" t="s">
        <v>1138</v>
      </c>
      <c r="I3585">
        <v>50</v>
      </c>
      <c r="J3585">
        <v>0</v>
      </c>
      <c r="K3585" s="17" t="s">
        <v>7356</v>
      </c>
      <c r="L3585" s="1">
        <v>44706</v>
      </c>
      <c r="M3585">
        <v>34073.24</v>
      </c>
      <c r="N3585" s="17" t="s">
        <v>437</v>
      </c>
      <c r="O3585">
        <v>213</v>
      </c>
      <c r="P3585" s="17" t="s">
        <v>438</v>
      </c>
      <c r="Q3585">
        <v>0</v>
      </c>
      <c r="R3585" s="17" t="s">
        <v>439</v>
      </c>
      <c r="S3585" s="17" t="s">
        <v>440</v>
      </c>
      <c r="T3585" s="17" t="s">
        <v>438</v>
      </c>
      <c r="U3585">
        <v>0</v>
      </c>
      <c r="V3585">
        <v>0</v>
      </c>
      <c r="W3585" s="17" t="s">
        <v>8066</v>
      </c>
      <c r="X3585" s="17" t="s">
        <v>442</v>
      </c>
      <c r="Y3585">
        <v>0</v>
      </c>
      <c r="Z3585" s="17" t="s">
        <v>486</v>
      </c>
      <c r="AA3585" s="17" t="s">
        <v>443</v>
      </c>
      <c r="AB3585" s="17" t="s">
        <v>444</v>
      </c>
      <c r="AC3585">
        <v>0</v>
      </c>
      <c r="AD3585">
        <v>0</v>
      </c>
      <c r="AE3585">
        <v>0</v>
      </c>
      <c r="AF3585">
        <v>2022</v>
      </c>
      <c r="AG3585" s="1">
        <v>44562</v>
      </c>
      <c r="AH3585" s="1">
        <v>44773</v>
      </c>
      <c r="AI3585" s="1">
        <v>44785</v>
      </c>
      <c r="AJ3585" s="17" t="s">
        <v>34</v>
      </c>
      <c r="AK3585" s="17" t="s">
        <v>35</v>
      </c>
      <c r="AL3585" s="17" t="s">
        <v>10388</v>
      </c>
      <c r="AM3585" s="17">
        <f>MONTH(EMPENHO[[#This Row],[data_empenho]])</f>
        <v>5</v>
      </c>
    </row>
    <row r="3586" spans="1:39" x14ac:dyDescent="0.25">
      <c r="A3586">
        <v>12</v>
      </c>
      <c r="B3586">
        <v>1201</v>
      </c>
      <c r="C3586">
        <v>9</v>
      </c>
      <c r="D3586">
        <v>272</v>
      </c>
      <c r="E3586">
        <v>20</v>
      </c>
      <c r="F3586">
        <v>0</v>
      </c>
      <c r="G3586">
        <v>2</v>
      </c>
      <c r="H3586" s="17" t="s">
        <v>1138</v>
      </c>
      <c r="I3586">
        <v>50</v>
      </c>
      <c r="J3586">
        <v>0</v>
      </c>
      <c r="K3586" s="17" t="s">
        <v>7358</v>
      </c>
      <c r="L3586" s="1">
        <v>44706</v>
      </c>
      <c r="M3586">
        <v>24161.88</v>
      </c>
      <c r="N3586" s="17" t="s">
        <v>437</v>
      </c>
      <c r="O3586">
        <v>213</v>
      </c>
      <c r="P3586" s="17" t="s">
        <v>438</v>
      </c>
      <c r="Q3586">
        <v>0</v>
      </c>
      <c r="R3586" s="17" t="s">
        <v>439</v>
      </c>
      <c r="S3586" s="17" t="s">
        <v>440</v>
      </c>
      <c r="T3586" s="17" t="s">
        <v>438</v>
      </c>
      <c r="U3586">
        <v>0</v>
      </c>
      <c r="V3586">
        <v>0</v>
      </c>
      <c r="W3586" s="17" t="s">
        <v>8067</v>
      </c>
      <c r="X3586" s="17" t="s">
        <v>442</v>
      </c>
      <c r="Y3586">
        <v>0</v>
      </c>
      <c r="Z3586" s="17" t="s">
        <v>486</v>
      </c>
      <c r="AA3586" s="17" t="s">
        <v>443</v>
      </c>
      <c r="AB3586" s="17" t="s">
        <v>444</v>
      </c>
      <c r="AC3586">
        <v>0</v>
      </c>
      <c r="AD3586">
        <v>0</v>
      </c>
      <c r="AE3586">
        <v>0</v>
      </c>
      <c r="AF3586">
        <v>2022</v>
      </c>
      <c r="AG3586" s="1">
        <v>44562</v>
      </c>
      <c r="AH3586" s="1">
        <v>44773</v>
      </c>
      <c r="AI3586" s="1">
        <v>44785</v>
      </c>
      <c r="AJ3586" s="17" t="s">
        <v>34</v>
      </c>
      <c r="AK3586" s="17" t="s">
        <v>35</v>
      </c>
      <c r="AL3586" s="17" t="s">
        <v>10388</v>
      </c>
      <c r="AM3586" s="17">
        <f>MONTH(EMPENHO[[#This Row],[data_empenho]])</f>
        <v>5</v>
      </c>
    </row>
    <row r="3587" spans="1:39" x14ac:dyDescent="0.25">
      <c r="A3587">
        <v>12</v>
      </c>
      <c r="B3587">
        <v>1201</v>
      </c>
      <c r="C3587">
        <v>9</v>
      </c>
      <c r="D3587">
        <v>272</v>
      </c>
      <c r="E3587">
        <v>20</v>
      </c>
      <c r="F3587">
        <v>0</v>
      </c>
      <c r="G3587">
        <v>2</v>
      </c>
      <c r="H3587" s="17" t="s">
        <v>1138</v>
      </c>
      <c r="I3587">
        <v>50</v>
      </c>
      <c r="J3587">
        <v>0</v>
      </c>
      <c r="K3587" s="17" t="s">
        <v>7360</v>
      </c>
      <c r="L3587" s="1">
        <v>44706</v>
      </c>
      <c r="M3587">
        <v>6059.55</v>
      </c>
      <c r="N3587" s="17" t="s">
        <v>437</v>
      </c>
      <c r="O3587">
        <v>213</v>
      </c>
      <c r="P3587" s="17" t="s">
        <v>438</v>
      </c>
      <c r="Q3587">
        <v>0</v>
      </c>
      <c r="R3587" s="17" t="s">
        <v>439</v>
      </c>
      <c r="S3587" s="17" t="s">
        <v>440</v>
      </c>
      <c r="T3587" s="17" t="s">
        <v>438</v>
      </c>
      <c r="U3587">
        <v>0</v>
      </c>
      <c r="V3587">
        <v>0</v>
      </c>
      <c r="W3587" s="17" t="s">
        <v>8068</v>
      </c>
      <c r="X3587" s="17" t="s">
        <v>442</v>
      </c>
      <c r="Y3587">
        <v>0</v>
      </c>
      <c r="Z3587" s="17" t="s">
        <v>486</v>
      </c>
      <c r="AA3587" s="17" t="s">
        <v>443</v>
      </c>
      <c r="AB3587" s="17" t="s">
        <v>444</v>
      </c>
      <c r="AC3587">
        <v>0</v>
      </c>
      <c r="AD3587">
        <v>0</v>
      </c>
      <c r="AE3587">
        <v>0</v>
      </c>
      <c r="AF3587">
        <v>2022</v>
      </c>
      <c r="AG3587" s="1">
        <v>44562</v>
      </c>
      <c r="AH3587" s="1">
        <v>44773</v>
      </c>
      <c r="AI3587" s="1">
        <v>44785</v>
      </c>
      <c r="AJ3587" s="17" t="s">
        <v>34</v>
      </c>
      <c r="AK3587" s="17" t="s">
        <v>35</v>
      </c>
      <c r="AL3587" s="17" t="s">
        <v>10388</v>
      </c>
      <c r="AM3587" s="17">
        <f>MONTH(EMPENHO[[#This Row],[data_empenho]])</f>
        <v>5</v>
      </c>
    </row>
    <row r="3588" spans="1:39" x14ac:dyDescent="0.25">
      <c r="A3588">
        <v>12</v>
      </c>
      <c r="B3588">
        <v>1201</v>
      </c>
      <c r="C3588">
        <v>9</v>
      </c>
      <c r="D3588">
        <v>272</v>
      </c>
      <c r="E3588">
        <v>20</v>
      </c>
      <c r="F3588">
        <v>0</v>
      </c>
      <c r="G3588">
        <v>2</v>
      </c>
      <c r="H3588" s="17" t="s">
        <v>1138</v>
      </c>
      <c r="I3588">
        <v>50</v>
      </c>
      <c r="J3588">
        <v>0</v>
      </c>
      <c r="K3588" s="17" t="s">
        <v>7362</v>
      </c>
      <c r="L3588" s="1">
        <v>44706</v>
      </c>
      <c r="M3588">
        <v>98522.8</v>
      </c>
      <c r="N3588" s="17" t="s">
        <v>437</v>
      </c>
      <c r="O3588">
        <v>213</v>
      </c>
      <c r="P3588" s="17" t="s">
        <v>438</v>
      </c>
      <c r="Q3588">
        <v>0</v>
      </c>
      <c r="R3588" s="17" t="s">
        <v>439</v>
      </c>
      <c r="S3588" s="17" t="s">
        <v>440</v>
      </c>
      <c r="T3588" s="17" t="s">
        <v>438</v>
      </c>
      <c r="U3588">
        <v>0</v>
      </c>
      <c r="V3588">
        <v>0</v>
      </c>
      <c r="W3588" s="17" t="s">
        <v>8069</v>
      </c>
      <c r="X3588" s="17" t="s">
        <v>442</v>
      </c>
      <c r="Y3588">
        <v>0</v>
      </c>
      <c r="Z3588" s="17" t="s">
        <v>486</v>
      </c>
      <c r="AA3588" s="17" t="s">
        <v>443</v>
      </c>
      <c r="AB3588" s="17" t="s">
        <v>444</v>
      </c>
      <c r="AC3588">
        <v>0</v>
      </c>
      <c r="AD3588">
        <v>0</v>
      </c>
      <c r="AE3588">
        <v>0</v>
      </c>
      <c r="AF3588">
        <v>2022</v>
      </c>
      <c r="AG3588" s="1">
        <v>44562</v>
      </c>
      <c r="AH3588" s="1">
        <v>44773</v>
      </c>
      <c r="AI3588" s="1">
        <v>44785</v>
      </c>
      <c r="AJ3588" s="17" t="s">
        <v>34</v>
      </c>
      <c r="AK3588" s="17" t="s">
        <v>35</v>
      </c>
      <c r="AL3588" s="17" t="s">
        <v>10388</v>
      </c>
      <c r="AM3588" s="17">
        <f>MONTH(EMPENHO[[#This Row],[data_empenho]])</f>
        <v>5</v>
      </c>
    </row>
    <row r="3589" spans="1:39" x14ac:dyDescent="0.25">
      <c r="A3589">
        <v>12</v>
      </c>
      <c r="B3589">
        <v>1201</v>
      </c>
      <c r="C3589">
        <v>9</v>
      </c>
      <c r="D3589">
        <v>272</v>
      </c>
      <c r="E3589">
        <v>20</v>
      </c>
      <c r="F3589">
        <v>0</v>
      </c>
      <c r="G3589">
        <v>2</v>
      </c>
      <c r="H3589" s="17" t="s">
        <v>1138</v>
      </c>
      <c r="I3589">
        <v>50</v>
      </c>
      <c r="J3589">
        <v>0</v>
      </c>
      <c r="K3589" s="17" t="s">
        <v>7364</v>
      </c>
      <c r="L3589" s="1">
        <v>44706</v>
      </c>
      <c r="M3589">
        <v>1668.97</v>
      </c>
      <c r="N3589" s="17" t="s">
        <v>437</v>
      </c>
      <c r="O3589">
        <v>213</v>
      </c>
      <c r="P3589" s="17" t="s">
        <v>438</v>
      </c>
      <c r="Q3589">
        <v>0</v>
      </c>
      <c r="R3589" s="17" t="s">
        <v>439</v>
      </c>
      <c r="S3589" s="17" t="s">
        <v>440</v>
      </c>
      <c r="T3589" s="17" t="s">
        <v>438</v>
      </c>
      <c r="U3589">
        <v>0</v>
      </c>
      <c r="V3589">
        <v>0</v>
      </c>
      <c r="W3589" s="17" t="s">
        <v>8070</v>
      </c>
      <c r="X3589" s="17" t="s">
        <v>442</v>
      </c>
      <c r="Y3589">
        <v>0</v>
      </c>
      <c r="Z3589" s="17" t="s">
        <v>486</v>
      </c>
      <c r="AA3589" s="17" t="s">
        <v>443</v>
      </c>
      <c r="AB3589" s="17" t="s">
        <v>444</v>
      </c>
      <c r="AC3589">
        <v>0</v>
      </c>
      <c r="AD3589">
        <v>0</v>
      </c>
      <c r="AE3589">
        <v>0</v>
      </c>
      <c r="AF3589">
        <v>2022</v>
      </c>
      <c r="AG3589" s="1">
        <v>44562</v>
      </c>
      <c r="AH3589" s="1">
        <v>44773</v>
      </c>
      <c r="AI3589" s="1">
        <v>44785</v>
      </c>
      <c r="AJ3589" s="17" t="s">
        <v>34</v>
      </c>
      <c r="AK3589" s="17" t="s">
        <v>35</v>
      </c>
      <c r="AL3589" s="17" t="s">
        <v>10388</v>
      </c>
      <c r="AM3589" s="17">
        <f>MONTH(EMPENHO[[#This Row],[data_empenho]])</f>
        <v>5</v>
      </c>
    </row>
    <row r="3590" spans="1:39" x14ac:dyDescent="0.25">
      <c r="A3590">
        <v>12</v>
      </c>
      <c r="B3590">
        <v>1201</v>
      </c>
      <c r="C3590">
        <v>9</v>
      </c>
      <c r="D3590">
        <v>272</v>
      </c>
      <c r="E3590">
        <v>20</v>
      </c>
      <c r="F3590">
        <v>0</v>
      </c>
      <c r="G3590">
        <v>2</v>
      </c>
      <c r="H3590" s="17" t="s">
        <v>1138</v>
      </c>
      <c r="I3590">
        <v>50</v>
      </c>
      <c r="J3590">
        <v>0</v>
      </c>
      <c r="K3590" s="17" t="s">
        <v>7366</v>
      </c>
      <c r="L3590" s="1">
        <v>44706</v>
      </c>
      <c r="M3590">
        <v>18160.86</v>
      </c>
      <c r="N3590" s="17" t="s">
        <v>437</v>
      </c>
      <c r="O3590">
        <v>213</v>
      </c>
      <c r="P3590" s="17" t="s">
        <v>438</v>
      </c>
      <c r="Q3590">
        <v>0</v>
      </c>
      <c r="R3590" s="17" t="s">
        <v>439</v>
      </c>
      <c r="S3590" s="17" t="s">
        <v>440</v>
      </c>
      <c r="T3590" s="17" t="s">
        <v>438</v>
      </c>
      <c r="U3590">
        <v>0</v>
      </c>
      <c r="V3590">
        <v>0</v>
      </c>
      <c r="W3590" s="17" t="s">
        <v>8071</v>
      </c>
      <c r="X3590" s="17" t="s">
        <v>442</v>
      </c>
      <c r="Y3590">
        <v>0</v>
      </c>
      <c r="Z3590" s="17" t="s">
        <v>486</v>
      </c>
      <c r="AA3590" s="17" t="s">
        <v>443</v>
      </c>
      <c r="AB3590" s="17" t="s">
        <v>444</v>
      </c>
      <c r="AC3590">
        <v>0</v>
      </c>
      <c r="AD3590">
        <v>0</v>
      </c>
      <c r="AE3590">
        <v>0</v>
      </c>
      <c r="AF3590">
        <v>2022</v>
      </c>
      <c r="AG3590" s="1">
        <v>44562</v>
      </c>
      <c r="AH3590" s="1">
        <v>44773</v>
      </c>
      <c r="AI3590" s="1">
        <v>44785</v>
      </c>
      <c r="AJ3590" s="17" t="s">
        <v>34</v>
      </c>
      <c r="AK3590" s="17" t="s">
        <v>35</v>
      </c>
      <c r="AL3590" s="17" t="s">
        <v>10388</v>
      </c>
      <c r="AM3590" s="17">
        <f>MONTH(EMPENHO[[#This Row],[data_empenho]])</f>
        <v>5</v>
      </c>
    </row>
    <row r="3591" spans="1:39" x14ac:dyDescent="0.25">
      <c r="A3591">
        <v>12</v>
      </c>
      <c r="B3591">
        <v>1201</v>
      </c>
      <c r="C3591">
        <v>9</v>
      </c>
      <c r="D3591">
        <v>272</v>
      </c>
      <c r="E3591">
        <v>20</v>
      </c>
      <c r="F3591">
        <v>0</v>
      </c>
      <c r="G3591">
        <v>2</v>
      </c>
      <c r="H3591" s="17" t="s">
        <v>1138</v>
      </c>
      <c r="I3591">
        <v>50</v>
      </c>
      <c r="J3591">
        <v>0</v>
      </c>
      <c r="K3591" s="17" t="s">
        <v>7368</v>
      </c>
      <c r="L3591" s="1">
        <v>44706</v>
      </c>
      <c r="M3591">
        <v>7272</v>
      </c>
      <c r="N3591" s="17" t="s">
        <v>437</v>
      </c>
      <c r="O3591">
        <v>213</v>
      </c>
      <c r="P3591" s="17" t="s">
        <v>438</v>
      </c>
      <c r="Q3591">
        <v>0</v>
      </c>
      <c r="R3591" s="17" t="s">
        <v>439</v>
      </c>
      <c r="S3591" s="17" t="s">
        <v>440</v>
      </c>
      <c r="T3591" s="17" t="s">
        <v>438</v>
      </c>
      <c r="U3591">
        <v>0</v>
      </c>
      <c r="V3591">
        <v>0</v>
      </c>
      <c r="W3591" s="17" t="s">
        <v>8072</v>
      </c>
      <c r="X3591" s="17" t="s">
        <v>442</v>
      </c>
      <c r="Y3591">
        <v>0</v>
      </c>
      <c r="Z3591" s="17" t="s">
        <v>486</v>
      </c>
      <c r="AA3591" s="17" t="s">
        <v>443</v>
      </c>
      <c r="AB3591" s="17" t="s">
        <v>444</v>
      </c>
      <c r="AC3591">
        <v>0</v>
      </c>
      <c r="AD3591">
        <v>0</v>
      </c>
      <c r="AE3591">
        <v>0</v>
      </c>
      <c r="AF3591">
        <v>2022</v>
      </c>
      <c r="AG3591" s="1">
        <v>44562</v>
      </c>
      <c r="AH3591" s="1">
        <v>44773</v>
      </c>
      <c r="AI3591" s="1">
        <v>44785</v>
      </c>
      <c r="AJ3591" s="17" t="s">
        <v>34</v>
      </c>
      <c r="AK3591" s="17" t="s">
        <v>35</v>
      </c>
      <c r="AL3591" s="17" t="s">
        <v>10388</v>
      </c>
      <c r="AM3591" s="17">
        <f>MONTH(EMPENHO[[#This Row],[data_empenho]])</f>
        <v>5</v>
      </c>
    </row>
    <row r="3592" spans="1:39" x14ac:dyDescent="0.25">
      <c r="A3592">
        <v>12</v>
      </c>
      <c r="B3592">
        <v>1201</v>
      </c>
      <c r="C3592">
        <v>9</v>
      </c>
      <c r="D3592">
        <v>272</v>
      </c>
      <c r="E3592">
        <v>20</v>
      </c>
      <c r="F3592">
        <v>0</v>
      </c>
      <c r="G3592">
        <v>2</v>
      </c>
      <c r="H3592" s="17" t="s">
        <v>1138</v>
      </c>
      <c r="I3592">
        <v>50</v>
      </c>
      <c r="J3592">
        <v>0</v>
      </c>
      <c r="K3592" s="17" t="s">
        <v>7370</v>
      </c>
      <c r="L3592" s="1">
        <v>44706</v>
      </c>
      <c r="M3592">
        <v>16920.080000000002</v>
      </c>
      <c r="N3592" s="17" t="s">
        <v>437</v>
      </c>
      <c r="O3592">
        <v>213</v>
      </c>
      <c r="P3592" s="17" t="s">
        <v>438</v>
      </c>
      <c r="Q3592">
        <v>0</v>
      </c>
      <c r="R3592" s="17" t="s">
        <v>439</v>
      </c>
      <c r="S3592" s="17" t="s">
        <v>440</v>
      </c>
      <c r="T3592" s="17" t="s">
        <v>438</v>
      </c>
      <c r="U3592">
        <v>0</v>
      </c>
      <c r="V3592">
        <v>0</v>
      </c>
      <c r="W3592" s="17" t="s">
        <v>8073</v>
      </c>
      <c r="X3592" s="17" t="s">
        <v>442</v>
      </c>
      <c r="Y3592">
        <v>0</v>
      </c>
      <c r="Z3592" s="17" t="s">
        <v>486</v>
      </c>
      <c r="AA3592" s="17" t="s">
        <v>443</v>
      </c>
      <c r="AB3592" s="17" t="s">
        <v>444</v>
      </c>
      <c r="AC3592">
        <v>0</v>
      </c>
      <c r="AD3592">
        <v>0</v>
      </c>
      <c r="AE3592">
        <v>0</v>
      </c>
      <c r="AF3592">
        <v>2022</v>
      </c>
      <c r="AG3592" s="1">
        <v>44562</v>
      </c>
      <c r="AH3592" s="1">
        <v>44773</v>
      </c>
      <c r="AI3592" s="1">
        <v>44785</v>
      </c>
      <c r="AJ3592" s="17" t="s">
        <v>34</v>
      </c>
      <c r="AK3592" s="17" t="s">
        <v>35</v>
      </c>
      <c r="AL3592" s="17" t="s">
        <v>10388</v>
      </c>
      <c r="AM3592" s="17">
        <f>MONTH(EMPENHO[[#This Row],[data_empenho]])</f>
        <v>5</v>
      </c>
    </row>
    <row r="3593" spans="1:39" x14ac:dyDescent="0.25">
      <c r="A3593">
        <v>12</v>
      </c>
      <c r="B3593">
        <v>1201</v>
      </c>
      <c r="C3593">
        <v>9</v>
      </c>
      <c r="D3593">
        <v>272</v>
      </c>
      <c r="E3593">
        <v>20</v>
      </c>
      <c r="F3593">
        <v>0</v>
      </c>
      <c r="G3593">
        <v>4</v>
      </c>
      <c r="H3593" s="17" t="s">
        <v>1138</v>
      </c>
      <c r="I3593">
        <v>50</v>
      </c>
      <c r="J3593">
        <v>0</v>
      </c>
      <c r="K3593" s="17" t="s">
        <v>7372</v>
      </c>
      <c r="L3593" s="1">
        <v>44706</v>
      </c>
      <c r="M3593">
        <v>8829.8799999999992</v>
      </c>
      <c r="N3593" s="17" t="s">
        <v>437</v>
      </c>
      <c r="O3593">
        <v>213</v>
      </c>
      <c r="P3593" s="17" t="s">
        <v>438</v>
      </c>
      <c r="Q3593">
        <v>0</v>
      </c>
      <c r="R3593" s="17" t="s">
        <v>439</v>
      </c>
      <c r="S3593" s="17" t="s">
        <v>440</v>
      </c>
      <c r="T3593" s="17" t="s">
        <v>438</v>
      </c>
      <c r="U3593">
        <v>0</v>
      </c>
      <c r="V3593">
        <v>0</v>
      </c>
      <c r="W3593" s="17" t="s">
        <v>8074</v>
      </c>
      <c r="X3593" s="17" t="s">
        <v>442</v>
      </c>
      <c r="Y3593">
        <v>0</v>
      </c>
      <c r="Z3593" s="17" t="s">
        <v>486</v>
      </c>
      <c r="AA3593" s="17" t="s">
        <v>443</v>
      </c>
      <c r="AB3593" s="17" t="s">
        <v>444</v>
      </c>
      <c r="AC3593">
        <v>0</v>
      </c>
      <c r="AD3593">
        <v>0</v>
      </c>
      <c r="AE3593">
        <v>0</v>
      </c>
      <c r="AF3593">
        <v>2022</v>
      </c>
      <c r="AG3593" s="1">
        <v>44562</v>
      </c>
      <c r="AH3593" s="1">
        <v>44773</v>
      </c>
      <c r="AI3593" s="1">
        <v>44785</v>
      </c>
      <c r="AJ3593" s="17" t="s">
        <v>34</v>
      </c>
      <c r="AK3593" s="17" t="s">
        <v>35</v>
      </c>
      <c r="AL3593" s="17" t="s">
        <v>10388</v>
      </c>
      <c r="AM3593" s="17">
        <f>MONTH(EMPENHO[[#This Row],[data_empenho]])</f>
        <v>5</v>
      </c>
    </row>
    <row r="3594" spans="1:39" x14ac:dyDescent="0.25">
      <c r="A3594">
        <v>12</v>
      </c>
      <c r="B3594">
        <v>1201</v>
      </c>
      <c r="C3594">
        <v>9</v>
      </c>
      <c r="D3594">
        <v>272</v>
      </c>
      <c r="E3594">
        <v>20</v>
      </c>
      <c r="F3594">
        <v>0</v>
      </c>
      <c r="G3594">
        <v>4</v>
      </c>
      <c r="H3594" s="17" t="s">
        <v>1138</v>
      </c>
      <c r="I3594">
        <v>50</v>
      </c>
      <c r="J3594">
        <v>0</v>
      </c>
      <c r="K3594" s="17" t="s">
        <v>7374</v>
      </c>
      <c r="L3594" s="1">
        <v>44706</v>
      </c>
      <c r="M3594">
        <v>4136.18</v>
      </c>
      <c r="N3594" s="17" t="s">
        <v>437</v>
      </c>
      <c r="O3594">
        <v>213</v>
      </c>
      <c r="P3594" s="17" t="s">
        <v>438</v>
      </c>
      <c r="Q3594">
        <v>0</v>
      </c>
      <c r="R3594" s="17" t="s">
        <v>439</v>
      </c>
      <c r="S3594" s="17" t="s">
        <v>440</v>
      </c>
      <c r="T3594" s="17" t="s">
        <v>438</v>
      </c>
      <c r="U3594">
        <v>0</v>
      </c>
      <c r="V3594">
        <v>0</v>
      </c>
      <c r="W3594" s="17" t="s">
        <v>8075</v>
      </c>
      <c r="X3594" s="17" t="s">
        <v>442</v>
      </c>
      <c r="Y3594">
        <v>0</v>
      </c>
      <c r="Z3594" s="17" t="s">
        <v>486</v>
      </c>
      <c r="AA3594" s="17" t="s">
        <v>443</v>
      </c>
      <c r="AB3594" s="17" t="s">
        <v>444</v>
      </c>
      <c r="AC3594">
        <v>0</v>
      </c>
      <c r="AD3594">
        <v>0</v>
      </c>
      <c r="AE3594">
        <v>0</v>
      </c>
      <c r="AF3594">
        <v>2022</v>
      </c>
      <c r="AG3594" s="1">
        <v>44562</v>
      </c>
      <c r="AH3594" s="1">
        <v>44773</v>
      </c>
      <c r="AI3594" s="1">
        <v>44785</v>
      </c>
      <c r="AJ3594" s="17" t="s">
        <v>34</v>
      </c>
      <c r="AK3594" s="17" t="s">
        <v>35</v>
      </c>
      <c r="AL3594" s="17" t="s">
        <v>10388</v>
      </c>
      <c r="AM3594" s="17">
        <f>MONTH(EMPENHO[[#This Row],[data_empenho]])</f>
        <v>5</v>
      </c>
    </row>
    <row r="3595" spans="1:39" x14ac:dyDescent="0.25">
      <c r="A3595">
        <v>12</v>
      </c>
      <c r="B3595">
        <v>1201</v>
      </c>
      <c r="C3595">
        <v>9</v>
      </c>
      <c r="D3595">
        <v>272</v>
      </c>
      <c r="E3595">
        <v>20</v>
      </c>
      <c r="F3595">
        <v>0</v>
      </c>
      <c r="G3595">
        <v>2</v>
      </c>
      <c r="H3595" s="17" t="s">
        <v>1162</v>
      </c>
      <c r="I3595">
        <v>50</v>
      </c>
      <c r="J3595">
        <v>0</v>
      </c>
      <c r="K3595" s="17" t="s">
        <v>7376</v>
      </c>
      <c r="L3595" s="1">
        <v>44706</v>
      </c>
      <c r="M3595">
        <v>6839.62</v>
      </c>
      <c r="N3595" s="17" t="s">
        <v>437</v>
      </c>
      <c r="O3595">
        <v>213</v>
      </c>
      <c r="P3595" s="17" t="s">
        <v>438</v>
      </c>
      <c r="Q3595">
        <v>0</v>
      </c>
      <c r="R3595" s="17" t="s">
        <v>439</v>
      </c>
      <c r="S3595" s="17" t="s">
        <v>440</v>
      </c>
      <c r="T3595" s="17" t="s">
        <v>438</v>
      </c>
      <c r="U3595">
        <v>0</v>
      </c>
      <c r="V3595">
        <v>0</v>
      </c>
      <c r="W3595" s="17" t="s">
        <v>8076</v>
      </c>
      <c r="X3595" s="17" t="s">
        <v>442</v>
      </c>
      <c r="Y3595">
        <v>0</v>
      </c>
      <c r="Z3595" s="17" t="s">
        <v>486</v>
      </c>
      <c r="AA3595" s="17" t="s">
        <v>443</v>
      </c>
      <c r="AB3595" s="17" t="s">
        <v>444</v>
      </c>
      <c r="AC3595">
        <v>0</v>
      </c>
      <c r="AD3595">
        <v>0</v>
      </c>
      <c r="AE3595">
        <v>0</v>
      </c>
      <c r="AF3595">
        <v>2022</v>
      </c>
      <c r="AG3595" s="1">
        <v>44562</v>
      </c>
      <c r="AH3595" s="1">
        <v>44773</v>
      </c>
      <c r="AI3595" s="1">
        <v>44785</v>
      </c>
      <c r="AJ3595" s="17" t="s">
        <v>34</v>
      </c>
      <c r="AK3595" s="17" t="s">
        <v>35</v>
      </c>
      <c r="AL3595" s="17" t="s">
        <v>10388</v>
      </c>
      <c r="AM3595" s="17">
        <f>MONTH(EMPENHO[[#This Row],[data_empenho]])</f>
        <v>5</v>
      </c>
    </row>
    <row r="3596" spans="1:39" x14ac:dyDescent="0.25">
      <c r="A3596">
        <v>12</v>
      </c>
      <c r="B3596">
        <v>1201</v>
      </c>
      <c r="C3596">
        <v>9</v>
      </c>
      <c r="D3596">
        <v>272</v>
      </c>
      <c r="E3596">
        <v>20</v>
      </c>
      <c r="F3596">
        <v>0</v>
      </c>
      <c r="G3596">
        <v>2</v>
      </c>
      <c r="H3596" s="17" t="s">
        <v>1162</v>
      </c>
      <c r="I3596">
        <v>50</v>
      </c>
      <c r="J3596">
        <v>0</v>
      </c>
      <c r="K3596" s="17" t="s">
        <v>7378</v>
      </c>
      <c r="L3596" s="1">
        <v>44706</v>
      </c>
      <c r="M3596">
        <v>34674.839999999997</v>
      </c>
      <c r="N3596" s="17" t="s">
        <v>437</v>
      </c>
      <c r="O3596">
        <v>213</v>
      </c>
      <c r="P3596" s="17" t="s">
        <v>438</v>
      </c>
      <c r="Q3596">
        <v>0</v>
      </c>
      <c r="R3596" s="17" t="s">
        <v>439</v>
      </c>
      <c r="S3596" s="17" t="s">
        <v>440</v>
      </c>
      <c r="T3596" s="17" t="s">
        <v>438</v>
      </c>
      <c r="U3596">
        <v>0</v>
      </c>
      <c r="V3596">
        <v>0</v>
      </c>
      <c r="W3596" s="17" t="s">
        <v>8077</v>
      </c>
      <c r="X3596" s="17" t="s">
        <v>442</v>
      </c>
      <c r="Y3596">
        <v>0</v>
      </c>
      <c r="Z3596" s="17" t="s">
        <v>486</v>
      </c>
      <c r="AA3596" s="17" t="s">
        <v>443</v>
      </c>
      <c r="AB3596" s="17" t="s">
        <v>444</v>
      </c>
      <c r="AC3596">
        <v>0</v>
      </c>
      <c r="AD3596">
        <v>0</v>
      </c>
      <c r="AE3596">
        <v>0</v>
      </c>
      <c r="AF3596">
        <v>2022</v>
      </c>
      <c r="AG3596" s="1">
        <v>44562</v>
      </c>
      <c r="AH3596" s="1">
        <v>44773</v>
      </c>
      <c r="AI3596" s="1">
        <v>44785</v>
      </c>
      <c r="AJ3596" s="17" t="s">
        <v>34</v>
      </c>
      <c r="AK3596" s="17" t="s">
        <v>35</v>
      </c>
      <c r="AL3596" s="17" t="s">
        <v>10388</v>
      </c>
      <c r="AM3596" s="17">
        <f>MONTH(EMPENHO[[#This Row],[data_empenho]])</f>
        <v>5</v>
      </c>
    </row>
    <row r="3597" spans="1:39" x14ac:dyDescent="0.25">
      <c r="A3597">
        <v>12</v>
      </c>
      <c r="B3597">
        <v>1201</v>
      </c>
      <c r="C3597">
        <v>9</v>
      </c>
      <c r="D3597">
        <v>272</v>
      </c>
      <c r="E3597">
        <v>20</v>
      </c>
      <c r="F3597">
        <v>0</v>
      </c>
      <c r="G3597">
        <v>4</v>
      </c>
      <c r="H3597" s="17" t="s">
        <v>1162</v>
      </c>
      <c r="I3597">
        <v>50</v>
      </c>
      <c r="J3597">
        <v>0</v>
      </c>
      <c r="K3597" s="17" t="s">
        <v>7380</v>
      </c>
      <c r="L3597" s="1">
        <v>44706</v>
      </c>
      <c r="M3597">
        <v>1212</v>
      </c>
      <c r="N3597" s="17" t="s">
        <v>437</v>
      </c>
      <c r="O3597">
        <v>213</v>
      </c>
      <c r="P3597" s="17" t="s">
        <v>438</v>
      </c>
      <c r="Q3597">
        <v>0</v>
      </c>
      <c r="R3597" s="17" t="s">
        <v>439</v>
      </c>
      <c r="S3597" s="17" t="s">
        <v>440</v>
      </c>
      <c r="T3597" s="17" t="s">
        <v>438</v>
      </c>
      <c r="U3597">
        <v>0</v>
      </c>
      <c r="V3597">
        <v>0</v>
      </c>
      <c r="W3597" s="17" t="s">
        <v>8078</v>
      </c>
      <c r="X3597" s="17" t="s">
        <v>442</v>
      </c>
      <c r="Y3597">
        <v>0</v>
      </c>
      <c r="Z3597" s="17" t="s">
        <v>486</v>
      </c>
      <c r="AA3597" s="17" t="s">
        <v>443</v>
      </c>
      <c r="AB3597" s="17" t="s">
        <v>444</v>
      </c>
      <c r="AC3597">
        <v>0</v>
      </c>
      <c r="AD3597">
        <v>0</v>
      </c>
      <c r="AE3597">
        <v>0</v>
      </c>
      <c r="AF3597">
        <v>2022</v>
      </c>
      <c r="AG3597" s="1">
        <v>44562</v>
      </c>
      <c r="AH3597" s="1">
        <v>44773</v>
      </c>
      <c r="AI3597" s="1">
        <v>44785</v>
      </c>
      <c r="AJ3597" s="17" t="s">
        <v>34</v>
      </c>
      <c r="AK3597" s="17" t="s">
        <v>35</v>
      </c>
      <c r="AL3597" s="17" t="s">
        <v>10388</v>
      </c>
      <c r="AM3597" s="17">
        <f>MONTH(EMPENHO[[#This Row],[data_empenho]])</f>
        <v>5</v>
      </c>
    </row>
    <row r="3598" spans="1:39" x14ac:dyDescent="0.25">
      <c r="A3598">
        <v>12</v>
      </c>
      <c r="B3598">
        <v>1201</v>
      </c>
      <c r="C3598">
        <v>9</v>
      </c>
      <c r="D3598">
        <v>272</v>
      </c>
      <c r="E3598">
        <v>20</v>
      </c>
      <c r="F3598">
        <v>0</v>
      </c>
      <c r="G3598">
        <v>4</v>
      </c>
      <c r="H3598" s="17" t="s">
        <v>1162</v>
      </c>
      <c r="I3598">
        <v>50</v>
      </c>
      <c r="J3598">
        <v>0</v>
      </c>
      <c r="K3598" s="17" t="s">
        <v>7382</v>
      </c>
      <c r="L3598" s="1">
        <v>44706</v>
      </c>
      <c r="M3598">
        <v>13007.69</v>
      </c>
      <c r="N3598" s="17" t="s">
        <v>437</v>
      </c>
      <c r="O3598">
        <v>213</v>
      </c>
      <c r="P3598" s="17" t="s">
        <v>438</v>
      </c>
      <c r="Q3598">
        <v>0</v>
      </c>
      <c r="R3598" s="17" t="s">
        <v>439</v>
      </c>
      <c r="S3598" s="17" t="s">
        <v>440</v>
      </c>
      <c r="T3598" s="17" t="s">
        <v>438</v>
      </c>
      <c r="U3598">
        <v>0</v>
      </c>
      <c r="V3598">
        <v>0</v>
      </c>
      <c r="W3598" s="17" t="s">
        <v>8079</v>
      </c>
      <c r="X3598" s="17" t="s">
        <v>442</v>
      </c>
      <c r="Y3598">
        <v>0</v>
      </c>
      <c r="Z3598" s="17" t="s">
        <v>486</v>
      </c>
      <c r="AA3598" s="17" t="s">
        <v>443</v>
      </c>
      <c r="AB3598" s="17" t="s">
        <v>444</v>
      </c>
      <c r="AC3598">
        <v>0</v>
      </c>
      <c r="AD3598">
        <v>0</v>
      </c>
      <c r="AE3598">
        <v>0</v>
      </c>
      <c r="AF3598">
        <v>2022</v>
      </c>
      <c r="AG3598" s="1">
        <v>44562</v>
      </c>
      <c r="AH3598" s="1">
        <v>44773</v>
      </c>
      <c r="AI3598" s="1">
        <v>44785</v>
      </c>
      <c r="AJ3598" s="17" t="s">
        <v>34</v>
      </c>
      <c r="AK3598" s="17" t="s">
        <v>35</v>
      </c>
      <c r="AL3598" s="17" t="s">
        <v>10388</v>
      </c>
      <c r="AM3598" s="17">
        <f>MONTH(EMPENHO[[#This Row],[data_empenho]])</f>
        <v>5</v>
      </c>
    </row>
    <row r="3599" spans="1:39" x14ac:dyDescent="0.25">
      <c r="A3599">
        <v>12</v>
      </c>
      <c r="B3599">
        <v>1201</v>
      </c>
      <c r="C3599">
        <v>9</v>
      </c>
      <c r="D3599">
        <v>272</v>
      </c>
      <c r="E3599">
        <v>20</v>
      </c>
      <c r="F3599">
        <v>0</v>
      </c>
      <c r="G3599">
        <v>4</v>
      </c>
      <c r="H3599" s="17" t="s">
        <v>1162</v>
      </c>
      <c r="I3599">
        <v>50</v>
      </c>
      <c r="J3599">
        <v>0</v>
      </c>
      <c r="K3599" s="17" t="s">
        <v>7384</v>
      </c>
      <c r="L3599" s="1">
        <v>44706</v>
      </c>
      <c r="M3599">
        <v>649.28</v>
      </c>
      <c r="N3599" s="17" t="s">
        <v>437</v>
      </c>
      <c r="O3599">
        <v>213</v>
      </c>
      <c r="P3599" s="17" t="s">
        <v>438</v>
      </c>
      <c r="Q3599">
        <v>0</v>
      </c>
      <c r="R3599" s="17" t="s">
        <v>439</v>
      </c>
      <c r="S3599" s="17" t="s">
        <v>440</v>
      </c>
      <c r="T3599" s="17" t="s">
        <v>438</v>
      </c>
      <c r="U3599">
        <v>0</v>
      </c>
      <c r="V3599">
        <v>0</v>
      </c>
      <c r="W3599" s="17" t="s">
        <v>8080</v>
      </c>
      <c r="X3599" s="17" t="s">
        <v>442</v>
      </c>
      <c r="Y3599">
        <v>0</v>
      </c>
      <c r="Z3599" s="17" t="s">
        <v>486</v>
      </c>
      <c r="AA3599" s="17" t="s">
        <v>443</v>
      </c>
      <c r="AB3599" s="17" t="s">
        <v>444</v>
      </c>
      <c r="AC3599">
        <v>0</v>
      </c>
      <c r="AD3599">
        <v>0</v>
      </c>
      <c r="AE3599">
        <v>0</v>
      </c>
      <c r="AF3599">
        <v>2022</v>
      </c>
      <c r="AG3599" s="1">
        <v>44562</v>
      </c>
      <c r="AH3599" s="1">
        <v>44773</v>
      </c>
      <c r="AI3599" s="1">
        <v>44785</v>
      </c>
      <c r="AJ3599" s="17" t="s">
        <v>34</v>
      </c>
      <c r="AK3599" s="17" t="s">
        <v>35</v>
      </c>
      <c r="AL3599" s="17" t="s">
        <v>10388</v>
      </c>
      <c r="AM3599" s="17">
        <f>MONTH(EMPENHO[[#This Row],[data_empenho]])</f>
        <v>5</v>
      </c>
    </row>
    <row r="3600" spans="1:39" x14ac:dyDescent="0.25">
      <c r="A3600">
        <v>2</v>
      </c>
      <c r="B3600">
        <v>203</v>
      </c>
      <c r="C3600">
        <v>4</v>
      </c>
      <c r="D3600">
        <v>124</v>
      </c>
      <c r="E3600">
        <v>1</v>
      </c>
      <c r="F3600">
        <v>0</v>
      </c>
      <c r="G3600">
        <v>2082</v>
      </c>
      <c r="H3600" s="17" t="s">
        <v>1173</v>
      </c>
      <c r="I3600">
        <v>1</v>
      </c>
      <c r="J3600">
        <v>0</v>
      </c>
      <c r="K3600" s="17" t="s">
        <v>8081</v>
      </c>
      <c r="L3600" s="1">
        <v>44706</v>
      </c>
      <c r="M3600">
        <v>6146.95</v>
      </c>
      <c r="N3600" s="17" t="s">
        <v>437</v>
      </c>
      <c r="O3600">
        <v>213</v>
      </c>
      <c r="P3600" s="17" t="s">
        <v>438</v>
      </c>
      <c r="Q3600">
        <v>0</v>
      </c>
      <c r="R3600" s="17" t="s">
        <v>439</v>
      </c>
      <c r="S3600" s="17" t="s">
        <v>440</v>
      </c>
      <c r="T3600" s="17" t="s">
        <v>438</v>
      </c>
      <c r="U3600">
        <v>0</v>
      </c>
      <c r="V3600">
        <v>0</v>
      </c>
      <c r="W3600" s="17" t="s">
        <v>8082</v>
      </c>
      <c r="X3600" s="17" t="s">
        <v>442</v>
      </c>
      <c r="Y3600">
        <v>0</v>
      </c>
      <c r="Z3600" s="17" t="s">
        <v>486</v>
      </c>
      <c r="AA3600" s="17" t="s">
        <v>443</v>
      </c>
      <c r="AB3600" s="17" t="s">
        <v>444</v>
      </c>
      <c r="AC3600">
        <v>0</v>
      </c>
      <c r="AD3600">
        <v>0</v>
      </c>
      <c r="AE3600">
        <v>0</v>
      </c>
      <c r="AF3600">
        <v>2022</v>
      </c>
      <c r="AG3600" s="1">
        <v>44562</v>
      </c>
      <c r="AH3600" s="1">
        <v>44773</v>
      </c>
      <c r="AI3600" s="1">
        <v>44785</v>
      </c>
      <c r="AJ3600" s="17" t="s">
        <v>34</v>
      </c>
      <c r="AK3600" s="17" t="s">
        <v>35</v>
      </c>
      <c r="AL3600" s="17" t="s">
        <v>10388</v>
      </c>
      <c r="AM3600" s="17">
        <f>MONTH(EMPENHO[[#This Row],[data_empenho]])</f>
        <v>5</v>
      </c>
    </row>
    <row r="3601" spans="1:39" x14ac:dyDescent="0.25">
      <c r="A3601">
        <v>2</v>
      </c>
      <c r="B3601">
        <v>203</v>
      </c>
      <c r="C3601">
        <v>4</v>
      </c>
      <c r="D3601">
        <v>124</v>
      </c>
      <c r="E3601">
        <v>1</v>
      </c>
      <c r="F3601">
        <v>0</v>
      </c>
      <c r="G3601">
        <v>2082</v>
      </c>
      <c r="H3601" s="17" t="s">
        <v>1145</v>
      </c>
      <c r="I3601">
        <v>1</v>
      </c>
      <c r="J3601">
        <v>0</v>
      </c>
      <c r="K3601" s="17" t="s">
        <v>8083</v>
      </c>
      <c r="L3601" s="1">
        <v>44706</v>
      </c>
      <c r="M3601">
        <v>1091.82</v>
      </c>
      <c r="N3601" s="17" t="s">
        <v>437</v>
      </c>
      <c r="O3601">
        <v>213</v>
      </c>
      <c r="P3601" s="17" t="s">
        <v>438</v>
      </c>
      <c r="Q3601">
        <v>0</v>
      </c>
      <c r="R3601" s="17" t="s">
        <v>439</v>
      </c>
      <c r="S3601" s="17" t="s">
        <v>440</v>
      </c>
      <c r="T3601" s="17" t="s">
        <v>438</v>
      </c>
      <c r="U3601">
        <v>0</v>
      </c>
      <c r="V3601">
        <v>0</v>
      </c>
      <c r="W3601" s="17" t="s">
        <v>8084</v>
      </c>
      <c r="X3601" s="17" t="s">
        <v>442</v>
      </c>
      <c r="Y3601">
        <v>0</v>
      </c>
      <c r="Z3601" s="17" t="s">
        <v>486</v>
      </c>
      <c r="AA3601" s="17" t="s">
        <v>443</v>
      </c>
      <c r="AB3601" s="17" t="s">
        <v>444</v>
      </c>
      <c r="AC3601">
        <v>0</v>
      </c>
      <c r="AD3601">
        <v>0</v>
      </c>
      <c r="AE3601">
        <v>0</v>
      </c>
      <c r="AF3601">
        <v>2022</v>
      </c>
      <c r="AG3601" s="1">
        <v>44562</v>
      </c>
      <c r="AH3601" s="1">
        <v>44773</v>
      </c>
      <c r="AI3601" s="1">
        <v>44785</v>
      </c>
      <c r="AJ3601" s="17" t="s">
        <v>34</v>
      </c>
      <c r="AK3601" s="17" t="s">
        <v>35</v>
      </c>
      <c r="AL3601" s="17" t="s">
        <v>10388</v>
      </c>
      <c r="AM3601" s="17">
        <f>MONTH(EMPENHO[[#This Row],[data_empenho]])</f>
        <v>5</v>
      </c>
    </row>
    <row r="3602" spans="1:39" x14ac:dyDescent="0.25">
      <c r="A3602">
        <v>2</v>
      </c>
      <c r="B3602">
        <v>203</v>
      </c>
      <c r="C3602">
        <v>4</v>
      </c>
      <c r="D3602">
        <v>124</v>
      </c>
      <c r="E3602">
        <v>1</v>
      </c>
      <c r="F3602">
        <v>0</v>
      </c>
      <c r="G3602">
        <v>2082</v>
      </c>
      <c r="H3602" s="17" t="s">
        <v>1176</v>
      </c>
      <c r="I3602">
        <v>1</v>
      </c>
      <c r="J3602">
        <v>0</v>
      </c>
      <c r="K3602" s="17" t="s">
        <v>8085</v>
      </c>
      <c r="L3602" s="1">
        <v>44706</v>
      </c>
      <c r="M3602">
        <v>122.94</v>
      </c>
      <c r="N3602" s="17" t="s">
        <v>437</v>
      </c>
      <c r="O3602">
        <v>213</v>
      </c>
      <c r="P3602" s="17" t="s">
        <v>438</v>
      </c>
      <c r="Q3602">
        <v>0</v>
      </c>
      <c r="R3602" s="17" t="s">
        <v>439</v>
      </c>
      <c r="S3602" s="17" t="s">
        <v>440</v>
      </c>
      <c r="T3602" s="17" t="s">
        <v>438</v>
      </c>
      <c r="U3602">
        <v>0</v>
      </c>
      <c r="V3602">
        <v>0</v>
      </c>
      <c r="W3602" s="17" t="s">
        <v>8086</v>
      </c>
      <c r="X3602" s="17" t="s">
        <v>442</v>
      </c>
      <c r="Y3602">
        <v>0</v>
      </c>
      <c r="Z3602" s="17" t="s">
        <v>486</v>
      </c>
      <c r="AA3602" s="17" t="s">
        <v>443</v>
      </c>
      <c r="AB3602" s="17" t="s">
        <v>444</v>
      </c>
      <c r="AC3602">
        <v>0</v>
      </c>
      <c r="AD3602">
        <v>0</v>
      </c>
      <c r="AE3602">
        <v>0</v>
      </c>
      <c r="AF3602">
        <v>2022</v>
      </c>
      <c r="AG3602" s="1">
        <v>44562</v>
      </c>
      <c r="AH3602" s="1">
        <v>44773</v>
      </c>
      <c r="AI3602" s="1">
        <v>44785</v>
      </c>
      <c r="AJ3602" s="17" t="s">
        <v>34</v>
      </c>
      <c r="AK3602" s="17" t="s">
        <v>35</v>
      </c>
      <c r="AL3602" s="17" t="s">
        <v>10388</v>
      </c>
      <c r="AM3602" s="17">
        <f>MONTH(EMPENHO[[#This Row],[data_empenho]])</f>
        <v>5</v>
      </c>
    </row>
    <row r="3603" spans="1:39" x14ac:dyDescent="0.25">
      <c r="A3603">
        <v>2</v>
      </c>
      <c r="B3603">
        <v>201</v>
      </c>
      <c r="C3603">
        <v>4</v>
      </c>
      <c r="D3603">
        <v>122</v>
      </c>
      <c r="E3603">
        <v>1</v>
      </c>
      <c r="F3603">
        <v>0</v>
      </c>
      <c r="G3603">
        <v>2078</v>
      </c>
      <c r="H3603" s="17" t="s">
        <v>1173</v>
      </c>
      <c r="I3603">
        <v>1</v>
      </c>
      <c r="J3603">
        <v>0</v>
      </c>
      <c r="K3603" s="17" t="s">
        <v>8087</v>
      </c>
      <c r="L3603" s="1">
        <v>44706</v>
      </c>
      <c r="M3603">
        <v>1654.11</v>
      </c>
      <c r="N3603" s="17" t="s">
        <v>437</v>
      </c>
      <c r="O3603">
        <v>213</v>
      </c>
      <c r="P3603" s="17" t="s">
        <v>438</v>
      </c>
      <c r="Q3603">
        <v>0</v>
      </c>
      <c r="R3603" s="17" t="s">
        <v>439</v>
      </c>
      <c r="S3603" s="17" t="s">
        <v>440</v>
      </c>
      <c r="T3603" s="17" t="s">
        <v>438</v>
      </c>
      <c r="U3603">
        <v>0</v>
      </c>
      <c r="V3603">
        <v>0</v>
      </c>
      <c r="W3603" s="17" t="s">
        <v>8088</v>
      </c>
      <c r="X3603" s="17" t="s">
        <v>442</v>
      </c>
      <c r="Y3603">
        <v>0</v>
      </c>
      <c r="Z3603" s="17" t="s">
        <v>486</v>
      </c>
      <c r="AA3603" s="17" t="s">
        <v>443</v>
      </c>
      <c r="AB3603" s="17" t="s">
        <v>444</v>
      </c>
      <c r="AC3603">
        <v>0</v>
      </c>
      <c r="AD3603">
        <v>0</v>
      </c>
      <c r="AE3603">
        <v>0</v>
      </c>
      <c r="AF3603">
        <v>2022</v>
      </c>
      <c r="AG3603" s="1">
        <v>44562</v>
      </c>
      <c r="AH3603" s="1">
        <v>44773</v>
      </c>
      <c r="AI3603" s="1">
        <v>44785</v>
      </c>
      <c r="AJ3603" s="17" t="s">
        <v>34</v>
      </c>
      <c r="AK3603" s="17" t="s">
        <v>35</v>
      </c>
      <c r="AL3603" s="17" t="s">
        <v>10388</v>
      </c>
      <c r="AM3603" s="17">
        <f>MONTH(EMPENHO[[#This Row],[data_empenho]])</f>
        <v>5</v>
      </c>
    </row>
    <row r="3604" spans="1:39" x14ac:dyDescent="0.25">
      <c r="A3604">
        <v>2</v>
      </c>
      <c r="B3604">
        <v>201</v>
      </c>
      <c r="C3604">
        <v>4</v>
      </c>
      <c r="D3604">
        <v>122</v>
      </c>
      <c r="E3604">
        <v>1</v>
      </c>
      <c r="F3604">
        <v>0</v>
      </c>
      <c r="G3604">
        <v>2078</v>
      </c>
      <c r="H3604" s="17" t="s">
        <v>1176</v>
      </c>
      <c r="I3604">
        <v>1</v>
      </c>
      <c r="J3604">
        <v>0</v>
      </c>
      <c r="K3604" s="17" t="s">
        <v>8089</v>
      </c>
      <c r="L3604" s="1">
        <v>44706</v>
      </c>
      <c r="M3604">
        <v>16.54</v>
      </c>
      <c r="N3604" s="17" t="s">
        <v>437</v>
      </c>
      <c r="O3604">
        <v>213</v>
      </c>
      <c r="P3604" s="17" t="s">
        <v>438</v>
      </c>
      <c r="Q3604">
        <v>0</v>
      </c>
      <c r="R3604" s="17" t="s">
        <v>439</v>
      </c>
      <c r="S3604" s="17" t="s">
        <v>440</v>
      </c>
      <c r="T3604" s="17" t="s">
        <v>438</v>
      </c>
      <c r="U3604">
        <v>0</v>
      </c>
      <c r="V3604">
        <v>0</v>
      </c>
      <c r="W3604" s="17" t="s">
        <v>8090</v>
      </c>
      <c r="X3604" s="17" t="s">
        <v>442</v>
      </c>
      <c r="Y3604">
        <v>0</v>
      </c>
      <c r="Z3604" s="17" t="s">
        <v>486</v>
      </c>
      <c r="AA3604" s="17" t="s">
        <v>443</v>
      </c>
      <c r="AB3604" s="17" t="s">
        <v>444</v>
      </c>
      <c r="AC3604">
        <v>0</v>
      </c>
      <c r="AD3604">
        <v>0</v>
      </c>
      <c r="AE3604">
        <v>0</v>
      </c>
      <c r="AF3604">
        <v>2022</v>
      </c>
      <c r="AG3604" s="1">
        <v>44562</v>
      </c>
      <c r="AH3604" s="1">
        <v>44773</v>
      </c>
      <c r="AI3604" s="1">
        <v>44785</v>
      </c>
      <c r="AJ3604" s="17" t="s">
        <v>34</v>
      </c>
      <c r="AK3604" s="17" t="s">
        <v>35</v>
      </c>
      <c r="AL3604" s="17" t="s">
        <v>10388</v>
      </c>
      <c r="AM3604" s="17">
        <f>MONTH(EMPENHO[[#This Row],[data_empenho]])</f>
        <v>5</v>
      </c>
    </row>
    <row r="3605" spans="1:39" x14ac:dyDescent="0.25">
      <c r="A3605">
        <v>9</v>
      </c>
      <c r="B3605">
        <v>901</v>
      </c>
      <c r="C3605">
        <v>4</v>
      </c>
      <c r="D3605">
        <v>122</v>
      </c>
      <c r="E3605">
        <v>1</v>
      </c>
      <c r="F3605">
        <v>0</v>
      </c>
      <c r="G3605">
        <v>2010</v>
      </c>
      <c r="H3605" s="17" t="s">
        <v>1213</v>
      </c>
      <c r="I3605">
        <v>1</v>
      </c>
      <c r="J3605">
        <v>0</v>
      </c>
      <c r="K3605" s="17" t="s">
        <v>8091</v>
      </c>
      <c r="L3605" s="1">
        <v>44706</v>
      </c>
      <c r="M3605">
        <v>34.29</v>
      </c>
      <c r="N3605" s="17" t="s">
        <v>437</v>
      </c>
      <c r="O3605">
        <v>213</v>
      </c>
      <c r="P3605" s="17" t="s">
        <v>438</v>
      </c>
      <c r="Q3605">
        <v>0</v>
      </c>
      <c r="R3605" s="17" t="s">
        <v>439</v>
      </c>
      <c r="S3605" s="17" t="s">
        <v>440</v>
      </c>
      <c r="T3605" s="17" t="s">
        <v>438</v>
      </c>
      <c r="U3605">
        <v>0</v>
      </c>
      <c r="V3605">
        <v>0</v>
      </c>
      <c r="W3605" s="17" t="s">
        <v>8092</v>
      </c>
      <c r="X3605" s="17" t="s">
        <v>442</v>
      </c>
      <c r="Y3605">
        <v>0</v>
      </c>
      <c r="Z3605" s="17" t="s">
        <v>486</v>
      </c>
      <c r="AA3605" s="17" t="s">
        <v>443</v>
      </c>
      <c r="AB3605" s="17" t="s">
        <v>444</v>
      </c>
      <c r="AC3605">
        <v>0</v>
      </c>
      <c r="AD3605">
        <v>0</v>
      </c>
      <c r="AE3605">
        <v>0</v>
      </c>
      <c r="AF3605">
        <v>2022</v>
      </c>
      <c r="AG3605" s="1">
        <v>44562</v>
      </c>
      <c r="AH3605" s="1">
        <v>44773</v>
      </c>
      <c r="AI3605" s="1">
        <v>44785</v>
      </c>
      <c r="AJ3605" s="17" t="s">
        <v>34</v>
      </c>
      <c r="AK3605" s="17" t="s">
        <v>35</v>
      </c>
      <c r="AL3605" s="17" t="s">
        <v>10388</v>
      </c>
      <c r="AM3605" s="17">
        <f>MONTH(EMPENHO[[#This Row],[data_empenho]])</f>
        <v>5</v>
      </c>
    </row>
    <row r="3606" spans="1:39" x14ac:dyDescent="0.25">
      <c r="A3606">
        <v>3</v>
      </c>
      <c r="B3606">
        <v>301</v>
      </c>
      <c r="C3606">
        <v>4</v>
      </c>
      <c r="D3606">
        <v>122</v>
      </c>
      <c r="E3606">
        <v>1</v>
      </c>
      <c r="F3606">
        <v>0</v>
      </c>
      <c r="G3606">
        <v>2067</v>
      </c>
      <c r="H3606" s="17" t="s">
        <v>1173</v>
      </c>
      <c r="I3606">
        <v>1</v>
      </c>
      <c r="J3606">
        <v>0</v>
      </c>
      <c r="K3606" s="17" t="s">
        <v>8093</v>
      </c>
      <c r="L3606" s="1">
        <v>44706</v>
      </c>
      <c r="M3606">
        <v>4421.8599999999997</v>
      </c>
      <c r="N3606" s="17" t="s">
        <v>437</v>
      </c>
      <c r="O3606">
        <v>213</v>
      </c>
      <c r="P3606" s="17" t="s">
        <v>438</v>
      </c>
      <c r="Q3606">
        <v>0</v>
      </c>
      <c r="R3606" s="17" t="s">
        <v>439</v>
      </c>
      <c r="S3606" s="17" t="s">
        <v>440</v>
      </c>
      <c r="T3606" s="17" t="s">
        <v>438</v>
      </c>
      <c r="U3606">
        <v>0</v>
      </c>
      <c r="V3606">
        <v>0</v>
      </c>
      <c r="W3606" s="17" t="s">
        <v>8094</v>
      </c>
      <c r="X3606" s="17" t="s">
        <v>442</v>
      </c>
      <c r="Y3606">
        <v>0</v>
      </c>
      <c r="Z3606" s="17" t="s">
        <v>486</v>
      </c>
      <c r="AA3606" s="17" t="s">
        <v>443</v>
      </c>
      <c r="AB3606" s="17" t="s">
        <v>444</v>
      </c>
      <c r="AC3606">
        <v>0</v>
      </c>
      <c r="AD3606">
        <v>0</v>
      </c>
      <c r="AE3606">
        <v>0</v>
      </c>
      <c r="AF3606">
        <v>2022</v>
      </c>
      <c r="AG3606" s="1">
        <v>44562</v>
      </c>
      <c r="AH3606" s="1">
        <v>44773</v>
      </c>
      <c r="AI3606" s="1">
        <v>44785</v>
      </c>
      <c r="AJ3606" s="17" t="s">
        <v>34</v>
      </c>
      <c r="AK3606" s="17" t="s">
        <v>35</v>
      </c>
      <c r="AL3606" s="17" t="s">
        <v>10388</v>
      </c>
      <c r="AM3606" s="17">
        <f>MONTH(EMPENHO[[#This Row],[data_empenho]])</f>
        <v>5</v>
      </c>
    </row>
    <row r="3607" spans="1:39" x14ac:dyDescent="0.25">
      <c r="A3607">
        <v>3</v>
      </c>
      <c r="B3607">
        <v>301</v>
      </c>
      <c r="C3607">
        <v>4</v>
      </c>
      <c r="D3607">
        <v>122</v>
      </c>
      <c r="E3607">
        <v>1</v>
      </c>
      <c r="F3607">
        <v>0</v>
      </c>
      <c r="G3607">
        <v>2067</v>
      </c>
      <c r="H3607" s="17" t="s">
        <v>1181</v>
      </c>
      <c r="I3607">
        <v>1</v>
      </c>
      <c r="J3607">
        <v>0</v>
      </c>
      <c r="K3607" s="17" t="s">
        <v>8095</v>
      </c>
      <c r="L3607" s="1">
        <v>44706</v>
      </c>
      <c r="M3607">
        <v>1287.24</v>
      </c>
      <c r="N3607" s="17" t="s">
        <v>437</v>
      </c>
      <c r="O3607">
        <v>213</v>
      </c>
      <c r="P3607" s="17" t="s">
        <v>438</v>
      </c>
      <c r="Q3607">
        <v>0</v>
      </c>
      <c r="R3607" s="17" t="s">
        <v>439</v>
      </c>
      <c r="S3607" s="17" t="s">
        <v>440</v>
      </c>
      <c r="T3607" s="17" t="s">
        <v>438</v>
      </c>
      <c r="U3607">
        <v>0</v>
      </c>
      <c r="V3607">
        <v>0</v>
      </c>
      <c r="W3607" s="17" t="s">
        <v>8096</v>
      </c>
      <c r="X3607" s="17" t="s">
        <v>442</v>
      </c>
      <c r="Y3607">
        <v>0</v>
      </c>
      <c r="Z3607" s="17" t="s">
        <v>486</v>
      </c>
      <c r="AA3607" s="17" t="s">
        <v>443</v>
      </c>
      <c r="AB3607" s="17" t="s">
        <v>444</v>
      </c>
      <c r="AC3607">
        <v>0</v>
      </c>
      <c r="AD3607">
        <v>0</v>
      </c>
      <c r="AE3607">
        <v>0</v>
      </c>
      <c r="AF3607">
        <v>2022</v>
      </c>
      <c r="AG3607" s="1">
        <v>44562</v>
      </c>
      <c r="AH3607" s="1">
        <v>44773</v>
      </c>
      <c r="AI3607" s="1">
        <v>44785</v>
      </c>
      <c r="AJ3607" s="17" t="s">
        <v>34</v>
      </c>
      <c r="AK3607" s="17" t="s">
        <v>35</v>
      </c>
      <c r="AL3607" s="17" t="s">
        <v>10388</v>
      </c>
      <c r="AM3607" s="17">
        <f>MONTH(EMPENHO[[#This Row],[data_empenho]])</f>
        <v>5</v>
      </c>
    </row>
    <row r="3608" spans="1:39" x14ac:dyDescent="0.25">
      <c r="A3608">
        <v>3</v>
      </c>
      <c r="B3608">
        <v>301</v>
      </c>
      <c r="C3608">
        <v>4</v>
      </c>
      <c r="D3608">
        <v>122</v>
      </c>
      <c r="E3608">
        <v>1</v>
      </c>
      <c r="F3608">
        <v>0</v>
      </c>
      <c r="G3608">
        <v>2067</v>
      </c>
      <c r="H3608" s="17" t="s">
        <v>1176</v>
      </c>
      <c r="I3608">
        <v>1</v>
      </c>
      <c r="J3608">
        <v>0</v>
      </c>
      <c r="K3608" s="17" t="s">
        <v>8097</v>
      </c>
      <c r="L3608" s="1">
        <v>44706</v>
      </c>
      <c r="M3608">
        <v>214.65</v>
      </c>
      <c r="N3608" s="17" t="s">
        <v>437</v>
      </c>
      <c r="O3608">
        <v>213</v>
      </c>
      <c r="P3608" s="17" t="s">
        <v>438</v>
      </c>
      <c r="Q3608">
        <v>0</v>
      </c>
      <c r="R3608" s="17" t="s">
        <v>439</v>
      </c>
      <c r="S3608" s="17" t="s">
        <v>440</v>
      </c>
      <c r="T3608" s="17" t="s">
        <v>438</v>
      </c>
      <c r="U3608">
        <v>0</v>
      </c>
      <c r="V3608">
        <v>0</v>
      </c>
      <c r="W3608" s="17" t="s">
        <v>8098</v>
      </c>
      <c r="X3608" s="17" t="s">
        <v>442</v>
      </c>
      <c r="Y3608">
        <v>0</v>
      </c>
      <c r="Z3608" s="17" t="s">
        <v>486</v>
      </c>
      <c r="AA3608" s="17" t="s">
        <v>443</v>
      </c>
      <c r="AB3608" s="17" t="s">
        <v>444</v>
      </c>
      <c r="AC3608">
        <v>0</v>
      </c>
      <c r="AD3608">
        <v>0</v>
      </c>
      <c r="AE3608">
        <v>0</v>
      </c>
      <c r="AF3608">
        <v>2022</v>
      </c>
      <c r="AG3608" s="1">
        <v>44562</v>
      </c>
      <c r="AH3608" s="1">
        <v>44773</v>
      </c>
      <c r="AI3608" s="1">
        <v>44785</v>
      </c>
      <c r="AJ3608" s="17" t="s">
        <v>34</v>
      </c>
      <c r="AK3608" s="17" t="s">
        <v>35</v>
      </c>
      <c r="AL3608" s="17" t="s">
        <v>10388</v>
      </c>
      <c r="AM3608" s="17">
        <f>MONTH(EMPENHO[[#This Row],[data_empenho]])</f>
        <v>5</v>
      </c>
    </row>
    <row r="3609" spans="1:39" x14ac:dyDescent="0.25">
      <c r="A3609">
        <v>3</v>
      </c>
      <c r="B3609">
        <v>301</v>
      </c>
      <c r="C3609">
        <v>4</v>
      </c>
      <c r="D3609">
        <v>122</v>
      </c>
      <c r="E3609">
        <v>1</v>
      </c>
      <c r="F3609">
        <v>0</v>
      </c>
      <c r="G3609">
        <v>2068</v>
      </c>
      <c r="H3609" s="17" t="s">
        <v>1173</v>
      </c>
      <c r="I3609">
        <v>1</v>
      </c>
      <c r="J3609">
        <v>0</v>
      </c>
      <c r="K3609" s="17" t="s">
        <v>8099</v>
      </c>
      <c r="L3609" s="1">
        <v>44706</v>
      </c>
      <c r="M3609">
        <v>23621.52</v>
      </c>
      <c r="N3609" s="17" t="s">
        <v>437</v>
      </c>
      <c r="O3609">
        <v>213</v>
      </c>
      <c r="P3609" s="17" t="s">
        <v>438</v>
      </c>
      <c r="Q3609">
        <v>0</v>
      </c>
      <c r="R3609" s="17" t="s">
        <v>439</v>
      </c>
      <c r="S3609" s="17" t="s">
        <v>440</v>
      </c>
      <c r="T3609" s="17" t="s">
        <v>438</v>
      </c>
      <c r="U3609">
        <v>0</v>
      </c>
      <c r="V3609">
        <v>0</v>
      </c>
      <c r="W3609" s="17" t="s">
        <v>8100</v>
      </c>
      <c r="X3609" s="17" t="s">
        <v>442</v>
      </c>
      <c r="Y3609">
        <v>0</v>
      </c>
      <c r="Z3609" s="17" t="s">
        <v>486</v>
      </c>
      <c r="AA3609" s="17" t="s">
        <v>443</v>
      </c>
      <c r="AB3609" s="17" t="s">
        <v>444</v>
      </c>
      <c r="AC3609">
        <v>0</v>
      </c>
      <c r="AD3609">
        <v>0</v>
      </c>
      <c r="AE3609">
        <v>0</v>
      </c>
      <c r="AF3609">
        <v>2022</v>
      </c>
      <c r="AG3609" s="1">
        <v>44562</v>
      </c>
      <c r="AH3609" s="1">
        <v>44773</v>
      </c>
      <c r="AI3609" s="1">
        <v>44785</v>
      </c>
      <c r="AJ3609" s="17" t="s">
        <v>34</v>
      </c>
      <c r="AK3609" s="17" t="s">
        <v>35</v>
      </c>
      <c r="AL3609" s="17" t="s">
        <v>10388</v>
      </c>
      <c r="AM3609" s="17">
        <f>MONTH(EMPENHO[[#This Row],[data_empenho]])</f>
        <v>5</v>
      </c>
    </row>
    <row r="3610" spans="1:39" x14ac:dyDescent="0.25">
      <c r="A3610">
        <v>3</v>
      </c>
      <c r="B3610">
        <v>301</v>
      </c>
      <c r="C3610">
        <v>4</v>
      </c>
      <c r="D3610">
        <v>122</v>
      </c>
      <c r="E3610">
        <v>1</v>
      </c>
      <c r="F3610">
        <v>0</v>
      </c>
      <c r="G3610">
        <v>2068</v>
      </c>
      <c r="H3610" s="17" t="s">
        <v>1184</v>
      </c>
      <c r="I3610">
        <v>1</v>
      </c>
      <c r="J3610">
        <v>0</v>
      </c>
      <c r="K3610" s="17" t="s">
        <v>8101</v>
      </c>
      <c r="L3610" s="1">
        <v>44706</v>
      </c>
      <c r="M3610">
        <v>661.25</v>
      </c>
      <c r="N3610" s="17" t="s">
        <v>437</v>
      </c>
      <c r="O3610">
        <v>213</v>
      </c>
      <c r="P3610" s="17" t="s">
        <v>438</v>
      </c>
      <c r="Q3610">
        <v>0</v>
      </c>
      <c r="R3610" s="17" t="s">
        <v>439</v>
      </c>
      <c r="S3610" s="17" t="s">
        <v>440</v>
      </c>
      <c r="T3610" s="17" t="s">
        <v>438</v>
      </c>
      <c r="U3610">
        <v>0</v>
      </c>
      <c r="V3610">
        <v>0</v>
      </c>
      <c r="W3610" s="17" t="s">
        <v>8102</v>
      </c>
      <c r="X3610" s="17" t="s">
        <v>442</v>
      </c>
      <c r="Y3610">
        <v>0</v>
      </c>
      <c r="Z3610" s="17" t="s">
        <v>486</v>
      </c>
      <c r="AA3610" s="17" t="s">
        <v>443</v>
      </c>
      <c r="AB3610" s="17" t="s">
        <v>444</v>
      </c>
      <c r="AC3610">
        <v>0</v>
      </c>
      <c r="AD3610">
        <v>0</v>
      </c>
      <c r="AE3610">
        <v>0</v>
      </c>
      <c r="AF3610">
        <v>2022</v>
      </c>
      <c r="AG3610" s="1">
        <v>44562</v>
      </c>
      <c r="AH3610" s="1">
        <v>44773</v>
      </c>
      <c r="AI3610" s="1">
        <v>44785</v>
      </c>
      <c r="AJ3610" s="17" t="s">
        <v>34</v>
      </c>
      <c r="AK3610" s="17" t="s">
        <v>35</v>
      </c>
      <c r="AL3610" s="17" t="s">
        <v>10388</v>
      </c>
      <c r="AM3610" s="17">
        <f>MONTH(EMPENHO[[#This Row],[data_empenho]])</f>
        <v>5</v>
      </c>
    </row>
    <row r="3611" spans="1:39" x14ac:dyDescent="0.25">
      <c r="A3611">
        <v>2</v>
      </c>
      <c r="B3611">
        <v>203</v>
      </c>
      <c r="C3611">
        <v>4</v>
      </c>
      <c r="D3611">
        <v>124</v>
      </c>
      <c r="E3611">
        <v>1</v>
      </c>
      <c r="F3611">
        <v>0</v>
      </c>
      <c r="G3611">
        <v>2082</v>
      </c>
      <c r="H3611" s="17" t="s">
        <v>1145</v>
      </c>
      <c r="I3611">
        <v>1</v>
      </c>
      <c r="J3611">
        <v>0</v>
      </c>
      <c r="K3611" s="17" t="s">
        <v>8103</v>
      </c>
      <c r="L3611" s="1">
        <v>44706</v>
      </c>
      <c r="M3611">
        <v>1055.43</v>
      </c>
      <c r="N3611" s="17" t="s">
        <v>437</v>
      </c>
      <c r="O3611">
        <v>213</v>
      </c>
      <c r="P3611" s="17" t="s">
        <v>438</v>
      </c>
      <c r="Q3611">
        <v>0</v>
      </c>
      <c r="R3611" s="17" t="s">
        <v>439</v>
      </c>
      <c r="S3611" s="17" t="s">
        <v>440</v>
      </c>
      <c r="T3611" s="17" t="s">
        <v>438</v>
      </c>
      <c r="U3611">
        <v>0</v>
      </c>
      <c r="V3611">
        <v>0</v>
      </c>
      <c r="W3611" s="17" t="s">
        <v>8104</v>
      </c>
      <c r="X3611" s="17" t="s">
        <v>442</v>
      </c>
      <c r="Y3611">
        <v>0</v>
      </c>
      <c r="Z3611" s="17" t="s">
        <v>486</v>
      </c>
      <c r="AA3611" s="17" t="s">
        <v>443</v>
      </c>
      <c r="AB3611" s="17" t="s">
        <v>444</v>
      </c>
      <c r="AC3611">
        <v>0</v>
      </c>
      <c r="AD3611">
        <v>0</v>
      </c>
      <c r="AE3611">
        <v>0</v>
      </c>
      <c r="AF3611">
        <v>2022</v>
      </c>
      <c r="AG3611" s="1">
        <v>44562</v>
      </c>
      <c r="AH3611" s="1">
        <v>44773</v>
      </c>
      <c r="AI3611" s="1">
        <v>44785</v>
      </c>
      <c r="AJ3611" s="17" t="s">
        <v>34</v>
      </c>
      <c r="AK3611" s="17" t="s">
        <v>35</v>
      </c>
      <c r="AL3611" s="17" t="s">
        <v>10388</v>
      </c>
      <c r="AM3611" s="17">
        <f>MONTH(EMPENHO[[#This Row],[data_empenho]])</f>
        <v>5</v>
      </c>
    </row>
    <row r="3612" spans="1:39" x14ac:dyDescent="0.25">
      <c r="A3612">
        <v>3</v>
      </c>
      <c r="B3612">
        <v>301</v>
      </c>
      <c r="C3612">
        <v>4</v>
      </c>
      <c r="D3612">
        <v>122</v>
      </c>
      <c r="E3612">
        <v>1</v>
      </c>
      <c r="F3612">
        <v>0</v>
      </c>
      <c r="G3612">
        <v>2068</v>
      </c>
      <c r="H3612" s="17" t="s">
        <v>1176</v>
      </c>
      <c r="I3612">
        <v>1</v>
      </c>
      <c r="J3612">
        <v>0</v>
      </c>
      <c r="K3612" s="17" t="s">
        <v>8105</v>
      </c>
      <c r="L3612" s="1">
        <v>44706</v>
      </c>
      <c r="M3612">
        <v>1201.98</v>
      </c>
      <c r="N3612" s="17" t="s">
        <v>437</v>
      </c>
      <c r="O3612">
        <v>213</v>
      </c>
      <c r="P3612" s="17" t="s">
        <v>438</v>
      </c>
      <c r="Q3612">
        <v>0</v>
      </c>
      <c r="R3612" s="17" t="s">
        <v>439</v>
      </c>
      <c r="S3612" s="17" t="s">
        <v>440</v>
      </c>
      <c r="T3612" s="17" t="s">
        <v>438</v>
      </c>
      <c r="U3612">
        <v>0</v>
      </c>
      <c r="V3612">
        <v>0</v>
      </c>
      <c r="W3612" s="17" t="s">
        <v>8106</v>
      </c>
      <c r="X3612" s="17" t="s">
        <v>442</v>
      </c>
      <c r="Y3612">
        <v>0</v>
      </c>
      <c r="Z3612" s="17" t="s">
        <v>486</v>
      </c>
      <c r="AA3612" s="17" t="s">
        <v>443</v>
      </c>
      <c r="AB3612" s="17" t="s">
        <v>444</v>
      </c>
      <c r="AC3612">
        <v>0</v>
      </c>
      <c r="AD3612">
        <v>0</v>
      </c>
      <c r="AE3612">
        <v>0</v>
      </c>
      <c r="AF3612">
        <v>2022</v>
      </c>
      <c r="AG3612" s="1">
        <v>44562</v>
      </c>
      <c r="AH3612" s="1">
        <v>44773</v>
      </c>
      <c r="AI3612" s="1">
        <v>44785</v>
      </c>
      <c r="AJ3612" s="17" t="s">
        <v>34</v>
      </c>
      <c r="AK3612" s="17" t="s">
        <v>35</v>
      </c>
      <c r="AL3612" s="17" t="s">
        <v>10388</v>
      </c>
      <c r="AM3612" s="17">
        <f>MONTH(EMPENHO[[#This Row],[data_empenho]])</f>
        <v>5</v>
      </c>
    </row>
    <row r="3613" spans="1:39" x14ac:dyDescent="0.25">
      <c r="A3613">
        <v>3</v>
      </c>
      <c r="B3613">
        <v>301</v>
      </c>
      <c r="C3613">
        <v>4</v>
      </c>
      <c r="D3613">
        <v>122</v>
      </c>
      <c r="E3613">
        <v>1</v>
      </c>
      <c r="F3613">
        <v>0</v>
      </c>
      <c r="G3613">
        <v>2068</v>
      </c>
      <c r="H3613" s="17" t="s">
        <v>1145</v>
      </c>
      <c r="I3613">
        <v>1</v>
      </c>
      <c r="J3613">
        <v>0</v>
      </c>
      <c r="K3613" s="17" t="s">
        <v>8107</v>
      </c>
      <c r="L3613" s="1">
        <v>44706</v>
      </c>
      <c r="M3613">
        <v>3275.46</v>
      </c>
      <c r="N3613" s="17" t="s">
        <v>437</v>
      </c>
      <c r="O3613">
        <v>213</v>
      </c>
      <c r="P3613" s="17" t="s">
        <v>438</v>
      </c>
      <c r="Q3613">
        <v>0</v>
      </c>
      <c r="R3613" s="17" t="s">
        <v>439</v>
      </c>
      <c r="S3613" s="17" t="s">
        <v>440</v>
      </c>
      <c r="T3613" s="17" t="s">
        <v>438</v>
      </c>
      <c r="U3613">
        <v>0</v>
      </c>
      <c r="V3613">
        <v>0</v>
      </c>
      <c r="W3613" s="17" t="s">
        <v>8108</v>
      </c>
      <c r="X3613" s="17" t="s">
        <v>442</v>
      </c>
      <c r="Y3613">
        <v>0</v>
      </c>
      <c r="Z3613" s="17" t="s">
        <v>486</v>
      </c>
      <c r="AA3613" s="17" t="s">
        <v>443</v>
      </c>
      <c r="AB3613" s="17" t="s">
        <v>444</v>
      </c>
      <c r="AC3613">
        <v>0</v>
      </c>
      <c r="AD3613">
        <v>0</v>
      </c>
      <c r="AE3613">
        <v>0</v>
      </c>
      <c r="AF3613">
        <v>2022</v>
      </c>
      <c r="AG3613" s="1">
        <v>44562</v>
      </c>
      <c r="AH3613" s="1">
        <v>44773</v>
      </c>
      <c r="AI3613" s="1">
        <v>44785</v>
      </c>
      <c r="AJ3613" s="17" t="s">
        <v>34</v>
      </c>
      <c r="AK3613" s="17" t="s">
        <v>35</v>
      </c>
      <c r="AL3613" s="17" t="s">
        <v>10388</v>
      </c>
      <c r="AM3613" s="17">
        <f>MONTH(EMPENHO[[#This Row],[data_empenho]])</f>
        <v>5</v>
      </c>
    </row>
    <row r="3614" spans="1:39" x14ac:dyDescent="0.25">
      <c r="A3614">
        <v>3</v>
      </c>
      <c r="B3614">
        <v>301</v>
      </c>
      <c r="C3614">
        <v>4</v>
      </c>
      <c r="D3614">
        <v>122</v>
      </c>
      <c r="E3614">
        <v>1</v>
      </c>
      <c r="F3614">
        <v>0</v>
      </c>
      <c r="G3614">
        <v>2068</v>
      </c>
      <c r="H3614" s="17" t="s">
        <v>1145</v>
      </c>
      <c r="I3614">
        <v>1</v>
      </c>
      <c r="J3614">
        <v>0</v>
      </c>
      <c r="K3614" s="17" t="s">
        <v>8109</v>
      </c>
      <c r="L3614" s="1">
        <v>44706</v>
      </c>
      <c r="M3614">
        <v>2947.91</v>
      </c>
      <c r="N3614" s="17" t="s">
        <v>437</v>
      </c>
      <c r="O3614">
        <v>213</v>
      </c>
      <c r="P3614" s="17" t="s">
        <v>438</v>
      </c>
      <c r="Q3614">
        <v>0</v>
      </c>
      <c r="R3614" s="17" t="s">
        <v>439</v>
      </c>
      <c r="S3614" s="17" t="s">
        <v>440</v>
      </c>
      <c r="T3614" s="17" t="s">
        <v>438</v>
      </c>
      <c r="U3614">
        <v>0</v>
      </c>
      <c r="V3614">
        <v>0</v>
      </c>
      <c r="W3614" s="17" t="s">
        <v>8110</v>
      </c>
      <c r="X3614" s="17" t="s">
        <v>442</v>
      </c>
      <c r="Y3614">
        <v>0</v>
      </c>
      <c r="Z3614" s="17" t="s">
        <v>486</v>
      </c>
      <c r="AA3614" s="17" t="s">
        <v>443</v>
      </c>
      <c r="AB3614" s="17" t="s">
        <v>444</v>
      </c>
      <c r="AC3614">
        <v>0</v>
      </c>
      <c r="AD3614">
        <v>0</v>
      </c>
      <c r="AE3614">
        <v>0</v>
      </c>
      <c r="AF3614">
        <v>2022</v>
      </c>
      <c r="AG3614" s="1">
        <v>44562</v>
      </c>
      <c r="AH3614" s="1">
        <v>44773</v>
      </c>
      <c r="AI3614" s="1">
        <v>44785</v>
      </c>
      <c r="AJ3614" s="17" t="s">
        <v>34</v>
      </c>
      <c r="AK3614" s="17" t="s">
        <v>35</v>
      </c>
      <c r="AL3614" s="17" t="s">
        <v>10388</v>
      </c>
      <c r="AM3614" s="17">
        <f>MONTH(EMPENHO[[#This Row],[data_empenho]])</f>
        <v>5</v>
      </c>
    </row>
    <row r="3615" spans="1:39" x14ac:dyDescent="0.25">
      <c r="A3615">
        <v>2</v>
      </c>
      <c r="B3615">
        <v>201</v>
      </c>
      <c r="C3615">
        <v>4</v>
      </c>
      <c r="D3615">
        <v>122</v>
      </c>
      <c r="E3615">
        <v>1</v>
      </c>
      <c r="F3615">
        <v>0</v>
      </c>
      <c r="G3615">
        <v>2078</v>
      </c>
      <c r="H3615" s="17" t="s">
        <v>1145</v>
      </c>
      <c r="I3615">
        <v>1</v>
      </c>
      <c r="J3615">
        <v>0</v>
      </c>
      <c r="K3615" s="17" t="s">
        <v>8111</v>
      </c>
      <c r="L3615" s="1">
        <v>44706</v>
      </c>
      <c r="M3615">
        <v>1091.82</v>
      </c>
      <c r="N3615" s="17" t="s">
        <v>437</v>
      </c>
      <c r="O3615">
        <v>213</v>
      </c>
      <c r="P3615" s="17" t="s">
        <v>438</v>
      </c>
      <c r="Q3615">
        <v>0</v>
      </c>
      <c r="R3615" s="17" t="s">
        <v>439</v>
      </c>
      <c r="S3615" s="17" t="s">
        <v>440</v>
      </c>
      <c r="T3615" s="17" t="s">
        <v>438</v>
      </c>
      <c r="U3615">
        <v>0</v>
      </c>
      <c r="V3615">
        <v>0</v>
      </c>
      <c r="W3615" s="17" t="s">
        <v>8112</v>
      </c>
      <c r="X3615" s="17" t="s">
        <v>442</v>
      </c>
      <c r="Y3615">
        <v>0</v>
      </c>
      <c r="Z3615" s="17" t="s">
        <v>486</v>
      </c>
      <c r="AA3615" s="17" t="s">
        <v>443</v>
      </c>
      <c r="AB3615" s="17" t="s">
        <v>444</v>
      </c>
      <c r="AC3615">
        <v>0</v>
      </c>
      <c r="AD3615">
        <v>0</v>
      </c>
      <c r="AE3615">
        <v>0</v>
      </c>
      <c r="AF3615">
        <v>2022</v>
      </c>
      <c r="AG3615" s="1">
        <v>44562</v>
      </c>
      <c r="AH3615" s="1">
        <v>44773</v>
      </c>
      <c r="AI3615" s="1">
        <v>44785</v>
      </c>
      <c r="AJ3615" s="17" t="s">
        <v>34</v>
      </c>
      <c r="AK3615" s="17" t="s">
        <v>35</v>
      </c>
      <c r="AL3615" s="17" t="s">
        <v>10388</v>
      </c>
      <c r="AM3615" s="17">
        <f>MONTH(EMPENHO[[#This Row],[data_empenho]])</f>
        <v>5</v>
      </c>
    </row>
    <row r="3616" spans="1:39" x14ac:dyDescent="0.25">
      <c r="A3616">
        <v>5</v>
      </c>
      <c r="B3616">
        <v>501</v>
      </c>
      <c r="C3616">
        <v>4</v>
      </c>
      <c r="D3616">
        <v>122</v>
      </c>
      <c r="E3616">
        <v>1</v>
      </c>
      <c r="F3616">
        <v>0</v>
      </c>
      <c r="G3616">
        <v>2022</v>
      </c>
      <c r="H3616" s="17" t="s">
        <v>1173</v>
      </c>
      <c r="I3616">
        <v>1</v>
      </c>
      <c r="J3616">
        <v>0</v>
      </c>
      <c r="K3616" s="17" t="s">
        <v>8113</v>
      </c>
      <c r="L3616" s="1">
        <v>44706</v>
      </c>
      <c r="M3616">
        <v>10617.95</v>
      </c>
      <c r="N3616" s="17" t="s">
        <v>437</v>
      </c>
      <c r="O3616">
        <v>213</v>
      </c>
      <c r="P3616" s="17" t="s">
        <v>438</v>
      </c>
      <c r="Q3616">
        <v>0</v>
      </c>
      <c r="R3616" s="17" t="s">
        <v>439</v>
      </c>
      <c r="S3616" s="17" t="s">
        <v>440</v>
      </c>
      <c r="T3616" s="17" t="s">
        <v>438</v>
      </c>
      <c r="U3616">
        <v>0</v>
      </c>
      <c r="V3616">
        <v>0</v>
      </c>
      <c r="W3616" s="17" t="s">
        <v>8114</v>
      </c>
      <c r="X3616" s="17" t="s">
        <v>442</v>
      </c>
      <c r="Y3616">
        <v>0</v>
      </c>
      <c r="Z3616" s="17" t="s">
        <v>486</v>
      </c>
      <c r="AA3616" s="17" t="s">
        <v>443</v>
      </c>
      <c r="AB3616" s="17" t="s">
        <v>444</v>
      </c>
      <c r="AC3616">
        <v>0</v>
      </c>
      <c r="AD3616">
        <v>0</v>
      </c>
      <c r="AE3616">
        <v>0</v>
      </c>
      <c r="AF3616">
        <v>2022</v>
      </c>
      <c r="AG3616" s="1">
        <v>44562</v>
      </c>
      <c r="AH3616" s="1">
        <v>44773</v>
      </c>
      <c r="AI3616" s="1">
        <v>44785</v>
      </c>
      <c r="AJ3616" s="17" t="s">
        <v>34</v>
      </c>
      <c r="AK3616" s="17" t="s">
        <v>35</v>
      </c>
      <c r="AL3616" s="17" t="s">
        <v>10388</v>
      </c>
      <c r="AM3616" s="17">
        <f>MONTH(EMPENHO[[#This Row],[data_empenho]])</f>
        <v>5</v>
      </c>
    </row>
    <row r="3617" spans="1:39" x14ac:dyDescent="0.25">
      <c r="A3617">
        <v>5</v>
      </c>
      <c r="B3617">
        <v>501</v>
      </c>
      <c r="C3617">
        <v>4</v>
      </c>
      <c r="D3617">
        <v>122</v>
      </c>
      <c r="E3617">
        <v>1</v>
      </c>
      <c r="F3617">
        <v>0</v>
      </c>
      <c r="G3617">
        <v>2022</v>
      </c>
      <c r="H3617" s="17" t="s">
        <v>2851</v>
      </c>
      <c r="I3617">
        <v>1</v>
      </c>
      <c r="J3617">
        <v>0</v>
      </c>
      <c r="K3617" s="17" t="s">
        <v>8115</v>
      </c>
      <c r="L3617" s="1">
        <v>44706</v>
      </c>
      <c r="M3617">
        <v>354.84</v>
      </c>
      <c r="N3617" s="17" t="s">
        <v>437</v>
      </c>
      <c r="O3617">
        <v>213</v>
      </c>
      <c r="P3617" s="17" t="s">
        <v>438</v>
      </c>
      <c r="Q3617">
        <v>0</v>
      </c>
      <c r="R3617" s="17" t="s">
        <v>439</v>
      </c>
      <c r="S3617" s="17" t="s">
        <v>440</v>
      </c>
      <c r="T3617" s="17" t="s">
        <v>438</v>
      </c>
      <c r="U3617">
        <v>0</v>
      </c>
      <c r="V3617">
        <v>0</v>
      </c>
      <c r="W3617" s="17" t="s">
        <v>8116</v>
      </c>
      <c r="X3617" s="17" t="s">
        <v>442</v>
      </c>
      <c r="Y3617">
        <v>0</v>
      </c>
      <c r="Z3617" s="17" t="s">
        <v>486</v>
      </c>
      <c r="AA3617" s="17" t="s">
        <v>443</v>
      </c>
      <c r="AB3617" s="17" t="s">
        <v>444</v>
      </c>
      <c r="AC3617">
        <v>0</v>
      </c>
      <c r="AD3617">
        <v>0</v>
      </c>
      <c r="AE3617">
        <v>0</v>
      </c>
      <c r="AF3617">
        <v>2022</v>
      </c>
      <c r="AG3617" s="1">
        <v>44562</v>
      </c>
      <c r="AH3617" s="1">
        <v>44773</v>
      </c>
      <c r="AI3617" s="1">
        <v>44785</v>
      </c>
      <c r="AJ3617" s="17" t="s">
        <v>34</v>
      </c>
      <c r="AK3617" s="17" t="s">
        <v>35</v>
      </c>
      <c r="AL3617" s="17" t="s">
        <v>10388</v>
      </c>
      <c r="AM3617" s="17">
        <f>MONTH(EMPENHO[[#This Row],[data_empenho]])</f>
        <v>5</v>
      </c>
    </row>
    <row r="3618" spans="1:39" x14ac:dyDescent="0.25">
      <c r="A3618">
        <v>5</v>
      </c>
      <c r="B3618">
        <v>501</v>
      </c>
      <c r="C3618">
        <v>4</v>
      </c>
      <c r="D3618">
        <v>122</v>
      </c>
      <c r="E3618">
        <v>1</v>
      </c>
      <c r="F3618">
        <v>0</v>
      </c>
      <c r="G3618">
        <v>2022</v>
      </c>
      <c r="H3618" s="17" t="s">
        <v>1296</v>
      </c>
      <c r="I3618">
        <v>1</v>
      </c>
      <c r="J3618">
        <v>0</v>
      </c>
      <c r="K3618" s="17" t="s">
        <v>8117</v>
      </c>
      <c r="L3618" s="1">
        <v>44706</v>
      </c>
      <c r="M3618">
        <v>1921.06</v>
      </c>
      <c r="N3618" s="17" t="s">
        <v>437</v>
      </c>
      <c r="O3618">
        <v>213</v>
      </c>
      <c r="P3618" s="17" t="s">
        <v>438</v>
      </c>
      <c r="Q3618">
        <v>0</v>
      </c>
      <c r="R3618" s="17" t="s">
        <v>439</v>
      </c>
      <c r="S3618" s="17" t="s">
        <v>440</v>
      </c>
      <c r="T3618" s="17" t="s">
        <v>438</v>
      </c>
      <c r="U3618">
        <v>0</v>
      </c>
      <c r="V3618">
        <v>0</v>
      </c>
      <c r="W3618" s="17" t="s">
        <v>8118</v>
      </c>
      <c r="X3618" s="17" t="s">
        <v>442</v>
      </c>
      <c r="Y3618">
        <v>0</v>
      </c>
      <c r="Z3618" s="17" t="s">
        <v>486</v>
      </c>
      <c r="AA3618" s="17" t="s">
        <v>443</v>
      </c>
      <c r="AB3618" s="17" t="s">
        <v>444</v>
      </c>
      <c r="AC3618">
        <v>0</v>
      </c>
      <c r="AD3618">
        <v>0</v>
      </c>
      <c r="AE3618">
        <v>0</v>
      </c>
      <c r="AF3618">
        <v>2022</v>
      </c>
      <c r="AG3618" s="1">
        <v>44562</v>
      </c>
      <c r="AH3618" s="1">
        <v>44773</v>
      </c>
      <c r="AI3618" s="1">
        <v>44785</v>
      </c>
      <c r="AJ3618" s="17" t="s">
        <v>34</v>
      </c>
      <c r="AK3618" s="17" t="s">
        <v>35</v>
      </c>
      <c r="AL3618" s="17" t="s">
        <v>10388</v>
      </c>
      <c r="AM3618" s="17">
        <f>MONTH(EMPENHO[[#This Row],[data_empenho]])</f>
        <v>5</v>
      </c>
    </row>
    <row r="3619" spans="1:39" x14ac:dyDescent="0.25">
      <c r="A3619">
        <v>5</v>
      </c>
      <c r="B3619">
        <v>501</v>
      </c>
      <c r="C3619">
        <v>4</v>
      </c>
      <c r="D3619">
        <v>122</v>
      </c>
      <c r="E3619">
        <v>1</v>
      </c>
      <c r="F3619">
        <v>0</v>
      </c>
      <c r="G3619">
        <v>2022</v>
      </c>
      <c r="H3619" s="17" t="s">
        <v>1176</v>
      </c>
      <c r="I3619">
        <v>1</v>
      </c>
      <c r="J3619">
        <v>0</v>
      </c>
      <c r="K3619" s="17" t="s">
        <v>8119</v>
      </c>
      <c r="L3619" s="1">
        <v>44706</v>
      </c>
      <c r="M3619">
        <v>977.51</v>
      </c>
      <c r="N3619" s="17" t="s">
        <v>437</v>
      </c>
      <c r="O3619">
        <v>213</v>
      </c>
      <c r="P3619" s="17" t="s">
        <v>438</v>
      </c>
      <c r="Q3619">
        <v>0</v>
      </c>
      <c r="R3619" s="17" t="s">
        <v>439</v>
      </c>
      <c r="S3619" s="17" t="s">
        <v>440</v>
      </c>
      <c r="T3619" s="17" t="s">
        <v>438</v>
      </c>
      <c r="U3619">
        <v>0</v>
      </c>
      <c r="V3619">
        <v>0</v>
      </c>
      <c r="W3619" s="17" t="s">
        <v>8120</v>
      </c>
      <c r="X3619" s="17" t="s">
        <v>442</v>
      </c>
      <c r="Y3619">
        <v>0</v>
      </c>
      <c r="Z3619" s="17" t="s">
        <v>486</v>
      </c>
      <c r="AA3619" s="17" t="s">
        <v>443</v>
      </c>
      <c r="AB3619" s="17" t="s">
        <v>444</v>
      </c>
      <c r="AC3619">
        <v>0</v>
      </c>
      <c r="AD3619">
        <v>0</v>
      </c>
      <c r="AE3619">
        <v>0</v>
      </c>
      <c r="AF3619">
        <v>2022</v>
      </c>
      <c r="AG3619" s="1">
        <v>44562</v>
      </c>
      <c r="AH3619" s="1">
        <v>44773</v>
      </c>
      <c r="AI3619" s="1">
        <v>44785</v>
      </c>
      <c r="AJ3619" s="17" t="s">
        <v>34</v>
      </c>
      <c r="AK3619" s="17" t="s">
        <v>35</v>
      </c>
      <c r="AL3619" s="17" t="s">
        <v>10388</v>
      </c>
      <c r="AM3619" s="17">
        <f>MONTH(EMPENHO[[#This Row],[data_empenho]])</f>
        <v>5</v>
      </c>
    </row>
    <row r="3620" spans="1:39" x14ac:dyDescent="0.25">
      <c r="A3620">
        <v>5</v>
      </c>
      <c r="B3620">
        <v>501</v>
      </c>
      <c r="C3620">
        <v>4</v>
      </c>
      <c r="D3620">
        <v>122</v>
      </c>
      <c r="E3620">
        <v>1</v>
      </c>
      <c r="F3620">
        <v>0</v>
      </c>
      <c r="G3620">
        <v>2022</v>
      </c>
      <c r="H3620" s="17" t="s">
        <v>1213</v>
      </c>
      <c r="I3620">
        <v>1</v>
      </c>
      <c r="J3620">
        <v>0</v>
      </c>
      <c r="K3620" s="17" t="s">
        <v>8121</v>
      </c>
      <c r="L3620" s="1">
        <v>44706</v>
      </c>
      <c r="M3620">
        <v>57.4</v>
      </c>
      <c r="N3620" s="17" t="s">
        <v>437</v>
      </c>
      <c r="O3620">
        <v>213</v>
      </c>
      <c r="P3620" s="17" t="s">
        <v>438</v>
      </c>
      <c r="Q3620">
        <v>0</v>
      </c>
      <c r="R3620" s="17" t="s">
        <v>439</v>
      </c>
      <c r="S3620" s="17" t="s">
        <v>440</v>
      </c>
      <c r="T3620" s="17" t="s">
        <v>438</v>
      </c>
      <c r="U3620">
        <v>0</v>
      </c>
      <c r="V3620">
        <v>0</v>
      </c>
      <c r="W3620" s="17" t="s">
        <v>8122</v>
      </c>
      <c r="X3620" s="17" t="s">
        <v>442</v>
      </c>
      <c r="Y3620">
        <v>0</v>
      </c>
      <c r="Z3620" s="17" t="s">
        <v>486</v>
      </c>
      <c r="AA3620" s="17" t="s">
        <v>443</v>
      </c>
      <c r="AB3620" s="17" t="s">
        <v>444</v>
      </c>
      <c r="AC3620">
        <v>0</v>
      </c>
      <c r="AD3620">
        <v>0</v>
      </c>
      <c r="AE3620">
        <v>0</v>
      </c>
      <c r="AF3620">
        <v>2022</v>
      </c>
      <c r="AG3620" s="1">
        <v>44562</v>
      </c>
      <c r="AH3620" s="1">
        <v>44773</v>
      </c>
      <c r="AI3620" s="1">
        <v>44785</v>
      </c>
      <c r="AJ3620" s="17" t="s">
        <v>34</v>
      </c>
      <c r="AK3620" s="17" t="s">
        <v>35</v>
      </c>
      <c r="AL3620" s="17" t="s">
        <v>10388</v>
      </c>
      <c r="AM3620" s="17">
        <f>MONTH(EMPENHO[[#This Row],[data_empenho]])</f>
        <v>5</v>
      </c>
    </row>
    <row r="3621" spans="1:39" x14ac:dyDescent="0.25">
      <c r="A3621">
        <v>2</v>
      </c>
      <c r="B3621">
        <v>201</v>
      </c>
      <c r="C3621">
        <v>4</v>
      </c>
      <c r="D3621">
        <v>122</v>
      </c>
      <c r="E3621">
        <v>1</v>
      </c>
      <c r="F3621">
        <v>0</v>
      </c>
      <c r="G3621">
        <v>2078</v>
      </c>
      <c r="H3621" s="17" t="s">
        <v>1145</v>
      </c>
      <c r="I3621">
        <v>1</v>
      </c>
      <c r="J3621">
        <v>0</v>
      </c>
      <c r="K3621" s="17" t="s">
        <v>8123</v>
      </c>
      <c r="L3621" s="1">
        <v>44706</v>
      </c>
      <c r="M3621">
        <v>1091.82</v>
      </c>
      <c r="N3621" s="17" t="s">
        <v>437</v>
      </c>
      <c r="O3621">
        <v>213</v>
      </c>
      <c r="P3621" s="17" t="s">
        <v>438</v>
      </c>
      <c r="Q3621">
        <v>0</v>
      </c>
      <c r="R3621" s="17" t="s">
        <v>439</v>
      </c>
      <c r="S3621" s="17" t="s">
        <v>440</v>
      </c>
      <c r="T3621" s="17" t="s">
        <v>438</v>
      </c>
      <c r="U3621">
        <v>0</v>
      </c>
      <c r="V3621">
        <v>0</v>
      </c>
      <c r="W3621" s="17" t="s">
        <v>8124</v>
      </c>
      <c r="X3621" s="17" t="s">
        <v>442</v>
      </c>
      <c r="Y3621">
        <v>0</v>
      </c>
      <c r="Z3621" s="17" t="s">
        <v>486</v>
      </c>
      <c r="AA3621" s="17" t="s">
        <v>443</v>
      </c>
      <c r="AB3621" s="17" t="s">
        <v>444</v>
      </c>
      <c r="AC3621">
        <v>0</v>
      </c>
      <c r="AD3621">
        <v>0</v>
      </c>
      <c r="AE3621">
        <v>0</v>
      </c>
      <c r="AF3621">
        <v>2022</v>
      </c>
      <c r="AG3621" s="1">
        <v>44562</v>
      </c>
      <c r="AH3621" s="1">
        <v>44773</v>
      </c>
      <c r="AI3621" s="1">
        <v>44785</v>
      </c>
      <c r="AJ3621" s="17" t="s">
        <v>34</v>
      </c>
      <c r="AK3621" s="17" t="s">
        <v>35</v>
      </c>
      <c r="AL3621" s="17" t="s">
        <v>10388</v>
      </c>
      <c r="AM3621" s="17">
        <f>MONTH(EMPENHO[[#This Row],[data_empenho]])</f>
        <v>5</v>
      </c>
    </row>
    <row r="3622" spans="1:39" x14ac:dyDescent="0.25">
      <c r="A3622">
        <v>5</v>
      </c>
      <c r="B3622">
        <v>502</v>
      </c>
      <c r="C3622">
        <v>12</v>
      </c>
      <c r="D3622">
        <v>365</v>
      </c>
      <c r="E3622">
        <v>2</v>
      </c>
      <c r="F3622">
        <v>0</v>
      </c>
      <c r="G3622">
        <v>2026</v>
      </c>
      <c r="H3622" s="17" t="s">
        <v>1173</v>
      </c>
      <c r="I3622">
        <v>31</v>
      </c>
      <c r="J3622">
        <v>0</v>
      </c>
      <c r="K3622" s="17" t="s">
        <v>8125</v>
      </c>
      <c r="L3622" s="1">
        <v>44706</v>
      </c>
      <c r="M3622">
        <v>66480.820000000007</v>
      </c>
      <c r="N3622" s="17" t="s">
        <v>437</v>
      </c>
      <c r="O3622">
        <v>213</v>
      </c>
      <c r="P3622" s="17" t="s">
        <v>438</v>
      </c>
      <c r="Q3622">
        <v>501</v>
      </c>
      <c r="R3622" s="17" t="s">
        <v>439</v>
      </c>
      <c r="S3622" s="17" t="s">
        <v>440</v>
      </c>
      <c r="T3622" s="17" t="s">
        <v>438</v>
      </c>
      <c r="U3622">
        <v>0</v>
      </c>
      <c r="V3622">
        <v>0</v>
      </c>
      <c r="W3622" s="17" t="s">
        <v>8126</v>
      </c>
      <c r="X3622" s="17" t="s">
        <v>442</v>
      </c>
      <c r="Y3622">
        <v>0</v>
      </c>
      <c r="Z3622" s="17" t="s">
        <v>486</v>
      </c>
      <c r="AA3622" s="17" t="s">
        <v>443</v>
      </c>
      <c r="AB3622" s="17" t="s">
        <v>444</v>
      </c>
      <c r="AC3622">
        <v>0</v>
      </c>
      <c r="AD3622">
        <v>0</v>
      </c>
      <c r="AE3622">
        <v>0</v>
      </c>
      <c r="AF3622">
        <v>2022</v>
      </c>
      <c r="AG3622" s="1">
        <v>44562</v>
      </c>
      <c r="AH3622" s="1">
        <v>44773</v>
      </c>
      <c r="AI3622" s="1">
        <v>44785</v>
      </c>
      <c r="AJ3622" s="17" t="s">
        <v>34</v>
      </c>
      <c r="AK3622" s="17" t="s">
        <v>35</v>
      </c>
      <c r="AL3622" s="17" t="s">
        <v>10388</v>
      </c>
      <c r="AM3622" s="17">
        <f>MONTH(EMPENHO[[#This Row],[data_empenho]])</f>
        <v>5</v>
      </c>
    </row>
    <row r="3623" spans="1:39" x14ac:dyDescent="0.25">
      <c r="A3623">
        <v>5</v>
      </c>
      <c r="B3623">
        <v>502</v>
      </c>
      <c r="C3623">
        <v>12</v>
      </c>
      <c r="D3623">
        <v>365</v>
      </c>
      <c r="E3623">
        <v>2</v>
      </c>
      <c r="F3623">
        <v>0</v>
      </c>
      <c r="G3623">
        <v>2026</v>
      </c>
      <c r="H3623" s="17" t="s">
        <v>1173</v>
      </c>
      <c r="I3623">
        <v>31</v>
      </c>
      <c r="J3623">
        <v>0</v>
      </c>
      <c r="K3623" s="17" t="s">
        <v>8127</v>
      </c>
      <c r="L3623" s="1">
        <v>44706</v>
      </c>
      <c r="M3623">
        <v>6243.82</v>
      </c>
      <c r="N3623" s="17" t="s">
        <v>437</v>
      </c>
      <c r="O3623">
        <v>213</v>
      </c>
      <c r="P3623" s="17" t="s">
        <v>438</v>
      </c>
      <c r="Q3623">
        <v>501</v>
      </c>
      <c r="R3623" s="17" t="s">
        <v>439</v>
      </c>
      <c r="S3623" s="17" t="s">
        <v>440</v>
      </c>
      <c r="T3623" s="17" t="s">
        <v>438</v>
      </c>
      <c r="U3623">
        <v>0</v>
      </c>
      <c r="V3623">
        <v>0</v>
      </c>
      <c r="W3623" s="17" t="s">
        <v>8128</v>
      </c>
      <c r="X3623" s="17" t="s">
        <v>442</v>
      </c>
      <c r="Y3623">
        <v>0</v>
      </c>
      <c r="Z3623" s="17" t="s">
        <v>486</v>
      </c>
      <c r="AA3623" s="17" t="s">
        <v>443</v>
      </c>
      <c r="AB3623" s="17" t="s">
        <v>444</v>
      </c>
      <c r="AC3623">
        <v>0</v>
      </c>
      <c r="AD3623">
        <v>0</v>
      </c>
      <c r="AE3623">
        <v>0</v>
      </c>
      <c r="AF3623">
        <v>2022</v>
      </c>
      <c r="AG3623" s="1">
        <v>44562</v>
      </c>
      <c r="AH3623" s="1">
        <v>44773</v>
      </c>
      <c r="AI3623" s="1">
        <v>44785</v>
      </c>
      <c r="AJ3623" s="17" t="s">
        <v>34</v>
      </c>
      <c r="AK3623" s="17" t="s">
        <v>35</v>
      </c>
      <c r="AL3623" s="17" t="s">
        <v>10388</v>
      </c>
      <c r="AM3623" s="17">
        <f>MONTH(EMPENHO[[#This Row],[data_empenho]])</f>
        <v>5</v>
      </c>
    </row>
    <row r="3624" spans="1:39" x14ac:dyDescent="0.25">
      <c r="A3624">
        <v>5</v>
      </c>
      <c r="B3624">
        <v>502</v>
      </c>
      <c r="C3624">
        <v>12</v>
      </c>
      <c r="D3624">
        <v>365</v>
      </c>
      <c r="E3624">
        <v>2</v>
      </c>
      <c r="F3624">
        <v>0</v>
      </c>
      <c r="G3624">
        <v>2026</v>
      </c>
      <c r="H3624" s="17" t="s">
        <v>1176</v>
      </c>
      <c r="I3624">
        <v>31</v>
      </c>
      <c r="J3624">
        <v>0</v>
      </c>
      <c r="K3624" s="17" t="s">
        <v>8129</v>
      </c>
      <c r="L3624" s="1">
        <v>44706</v>
      </c>
      <c r="M3624">
        <v>6072.35</v>
      </c>
      <c r="N3624" s="17" t="s">
        <v>437</v>
      </c>
      <c r="O3624">
        <v>213</v>
      </c>
      <c r="P3624" s="17" t="s">
        <v>438</v>
      </c>
      <c r="Q3624">
        <v>501</v>
      </c>
      <c r="R3624" s="17" t="s">
        <v>439</v>
      </c>
      <c r="S3624" s="17" t="s">
        <v>440</v>
      </c>
      <c r="T3624" s="17" t="s">
        <v>438</v>
      </c>
      <c r="U3624">
        <v>0</v>
      </c>
      <c r="V3624">
        <v>0</v>
      </c>
      <c r="W3624" s="17" t="s">
        <v>8130</v>
      </c>
      <c r="X3624" s="17" t="s">
        <v>442</v>
      </c>
      <c r="Y3624">
        <v>0</v>
      </c>
      <c r="Z3624" s="17" t="s">
        <v>486</v>
      </c>
      <c r="AA3624" s="17" t="s">
        <v>443</v>
      </c>
      <c r="AB3624" s="17" t="s">
        <v>444</v>
      </c>
      <c r="AC3624">
        <v>0</v>
      </c>
      <c r="AD3624">
        <v>0</v>
      </c>
      <c r="AE3624">
        <v>0</v>
      </c>
      <c r="AF3624">
        <v>2022</v>
      </c>
      <c r="AG3624" s="1">
        <v>44562</v>
      </c>
      <c r="AH3624" s="1">
        <v>44773</v>
      </c>
      <c r="AI3624" s="1">
        <v>44785</v>
      </c>
      <c r="AJ3624" s="17" t="s">
        <v>34</v>
      </c>
      <c r="AK3624" s="17" t="s">
        <v>35</v>
      </c>
      <c r="AL3624" s="17" t="s">
        <v>10388</v>
      </c>
      <c r="AM3624" s="17">
        <f>MONTH(EMPENHO[[#This Row],[data_empenho]])</f>
        <v>5</v>
      </c>
    </row>
    <row r="3625" spans="1:39" x14ac:dyDescent="0.25">
      <c r="A3625">
        <v>5</v>
      </c>
      <c r="B3625">
        <v>502</v>
      </c>
      <c r="C3625">
        <v>12</v>
      </c>
      <c r="D3625">
        <v>365</v>
      </c>
      <c r="E3625">
        <v>2</v>
      </c>
      <c r="F3625">
        <v>0</v>
      </c>
      <c r="G3625">
        <v>2026</v>
      </c>
      <c r="H3625" s="17" t="s">
        <v>1213</v>
      </c>
      <c r="I3625">
        <v>31</v>
      </c>
      <c r="J3625">
        <v>0</v>
      </c>
      <c r="K3625" s="17" t="s">
        <v>8131</v>
      </c>
      <c r="L3625" s="1">
        <v>44706</v>
      </c>
      <c r="M3625">
        <v>1062.04</v>
      </c>
      <c r="N3625" s="17" t="s">
        <v>437</v>
      </c>
      <c r="O3625">
        <v>213</v>
      </c>
      <c r="P3625" s="17" t="s">
        <v>438</v>
      </c>
      <c r="Q3625">
        <v>501</v>
      </c>
      <c r="R3625" s="17" t="s">
        <v>439</v>
      </c>
      <c r="S3625" s="17" t="s">
        <v>440</v>
      </c>
      <c r="T3625" s="17" t="s">
        <v>438</v>
      </c>
      <c r="U3625">
        <v>0</v>
      </c>
      <c r="V3625">
        <v>0</v>
      </c>
      <c r="W3625" s="17" t="s">
        <v>8132</v>
      </c>
      <c r="X3625" s="17" t="s">
        <v>442</v>
      </c>
      <c r="Y3625">
        <v>0</v>
      </c>
      <c r="Z3625" s="17" t="s">
        <v>486</v>
      </c>
      <c r="AA3625" s="17" t="s">
        <v>443</v>
      </c>
      <c r="AB3625" s="17" t="s">
        <v>444</v>
      </c>
      <c r="AC3625">
        <v>0</v>
      </c>
      <c r="AD3625">
        <v>0</v>
      </c>
      <c r="AE3625">
        <v>0</v>
      </c>
      <c r="AF3625">
        <v>2022</v>
      </c>
      <c r="AG3625" s="1">
        <v>44562</v>
      </c>
      <c r="AH3625" s="1">
        <v>44773</v>
      </c>
      <c r="AI3625" s="1">
        <v>44785</v>
      </c>
      <c r="AJ3625" s="17" t="s">
        <v>34</v>
      </c>
      <c r="AK3625" s="17" t="s">
        <v>35</v>
      </c>
      <c r="AL3625" s="17" t="s">
        <v>10388</v>
      </c>
      <c r="AM3625" s="17">
        <f>MONTH(EMPENHO[[#This Row],[data_empenho]])</f>
        <v>5</v>
      </c>
    </row>
    <row r="3626" spans="1:39" x14ac:dyDescent="0.25">
      <c r="A3626">
        <v>5</v>
      </c>
      <c r="B3626">
        <v>502</v>
      </c>
      <c r="C3626">
        <v>12</v>
      </c>
      <c r="D3626">
        <v>365</v>
      </c>
      <c r="E3626">
        <v>2</v>
      </c>
      <c r="F3626">
        <v>0</v>
      </c>
      <c r="G3626">
        <v>2026</v>
      </c>
      <c r="H3626" s="17" t="s">
        <v>2851</v>
      </c>
      <c r="I3626">
        <v>31</v>
      </c>
      <c r="J3626">
        <v>0</v>
      </c>
      <c r="K3626" s="17" t="s">
        <v>8133</v>
      </c>
      <c r="L3626" s="1">
        <v>44706</v>
      </c>
      <c r="M3626">
        <v>961.26</v>
      </c>
      <c r="N3626" s="17" t="s">
        <v>437</v>
      </c>
      <c r="O3626">
        <v>213</v>
      </c>
      <c r="P3626" s="17" t="s">
        <v>438</v>
      </c>
      <c r="Q3626">
        <v>501</v>
      </c>
      <c r="R3626" s="17" t="s">
        <v>439</v>
      </c>
      <c r="S3626" s="17" t="s">
        <v>440</v>
      </c>
      <c r="T3626" s="17" t="s">
        <v>438</v>
      </c>
      <c r="U3626">
        <v>0</v>
      </c>
      <c r="V3626">
        <v>0</v>
      </c>
      <c r="W3626" s="17" t="s">
        <v>8134</v>
      </c>
      <c r="X3626" s="17" t="s">
        <v>442</v>
      </c>
      <c r="Y3626">
        <v>0</v>
      </c>
      <c r="Z3626" s="17" t="s">
        <v>486</v>
      </c>
      <c r="AA3626" s="17" t="s">
        <v>443</v>
      </c>
      <c r="AB3626" s="17" t="s">
        <v>444</v>
      </c>
      <c r="AC3626">
        <v>0</v>
      </c>
      <c r="AD3626">
        <v>0</v>
      </c>
      <c r="AE3626">
        <v>0</v>
      </c>
      <c r="AF3626">
        <v>2022</v>
      </c>
      <c r="AG3626" s="1">
        <v>44562</v>
      </c>
      <c r="AH3626" s="1">
        <v>44773</v>
      </c>
      <c r="AI3626" s="1">
        <v>44785</v>
      </c>
      <c r="AJ3626" s="17" t="s">
        <v>34</v>
      </c>
      <c r="AK3626" s="17" t="s">
        <v>35</v>
      </c>
      <c r="AL3626" s="17" t="s">
        <v>10388</v>
      </c>
      <c r="AM3626" s="17">
        <f>MONTH(EMPENHO[[#This Row],[data_empenho]])</f>
        <v>5</v>
      </c>
    </row>
    <row r="3627" spans="1:39" x14ac:dyDescent="0.25">
      <c r="A3627">
        <v>5</v>
      </c>
      <c r="B3627">
        <v>502</v>
      </c>
      <c r="C3627">
        <v>12</v>
      </c>
      <c r="D3627">
        <v>365</v>
      </c>
      <c r="E3627">
        <v>2</v>
      </c>
      <c r="F3627">
        <v>0</v>
      </c>
      <c r="G3627">
        <v>2026</v>
      </c>
      <c r="H3627" s="17" t="s">
        <v>2851</v>
      </c>
      <c r="I3627">
        <v>31</v>
      </c>
      <c r="J3627">
        <v>0</v>
      </c>
      <c r="K3627" s="17" t="s">
        <v>8135</v>
      </c>
      <c r="L3627" s="1">
        <v>44706</v>
      </c>
      <c r="M3627">
        <v>1587.11</v>
      </c>
      <c r="N3627" s="17" t="s">
        <v>437</v>
      </c>
      <c r="O3627">
        <v>213</v>
      </c>
      <c r="P3627" s="17" t="s">
        <v>438</v>
      </c>
      <c r="Q3627">
        <v>501</v>
      </c>
      <c r="R3627" s="17" t="s">
        <v>439</v>
      </c>
      <c r="S3627" s="17" t="s">
        <v>440</v>
      </c>
      <c r="T3627" s="17" t="s">
        <v>438</v>
      </c>
      <c r="U3627">
        <v>0</v>
      </c>
      <c r="V3627">
        <v>0</v>
      </c>
      <c r="W3627" s="17" t="s">
        <v>8136</v>
      </c>
      <c r="X3627" s="17" t="s">
        <v>442</v>
      </c>
      <c r="Y3627">
        <v>0</v>
      </c>
      <c r="Z3627" s="17" t="s">
        <v>486</v>
      </c>
      <c r="AA3627" s="17" t="s">
        <v>443</v>
      </c>
      <c r="AB3627" s="17" t="s">
        <v>444</v>
      </c>
      <c r="AC3627">
        <v>0</v>
      </c>
      <c r="AD3627">
        <v>0</v>
      </c>
      <c r="AE3627">
        <v>0</v>
      </c>
      <c r="AF3627">
        <v>2022</v>
      </c>
      <c r="AG3627" s="1">
        <v>44562</v>
      </c>
      <c r="AH3627" s="1">
        <v>44773</v>
      </c>
      <c r="AI3627" s="1">
        <v>44785</v>
      </c>
      <c r="AJ3627" s="17" t="s">
        <v>34</v>
      </c>
      <c r="AK3627" s="17" t="s">
        <v>35</v>
      </c>
      <c r="AL3627" s="17" t="s">
        <v>10388</v>
      </c>
      <c r="AM3627" s="17">
        <f>MONTH(EMPENHO[[#This Row],[data_empenho]])</f>
        <v>5</v>
      </c>
    </row>
    <row r="3628" spans="1:39" x14ac:dyDescent="0.25">
      <c r="A3628">
        <v>5</v>
      </c>
      <c r="B3628">
        <v>502</v>
      </c>
      <c r="C3628">
        <v>12</v>
      </c>
      <c r="D3628">
        <v>365</v>
      </c>
      <c r="E3628">
        <v>2</v>
      </c>
      <c r="F3628">
        <v>0</v>
      </c>
      <c r="G3628">
        <v>2026</v>
      </c>
      <c r="H3628" s="17" t="s">
        <v>2851</v>
      </c>
      <c r="I3628">
        <v>31</v>
      </c>
      <c r="J3628">
        <v>0</v>
      </c>
      <c r="K3628" s="17" t="s">
        <v>8137</v>
      </c>
      <c r="L3628" s="1">
        <v>44706</v>
      </c>
      <c r="M3628">
        <v>1224.8399999999999</v>
      </c>
      <c r="N3628" s="17" t="s">
        <v>437</v>
      </c>
      <c r="O3628">
        <v>213</v>
      </c>
      <c r="P3628" s="17" t="s">
        <v>438</v>
      </c>
      <c r="Q3628">
        <v>501</v>
      </c>
      <c r="R3628" s="17" t="s">
        <v>439</v>
      </c>
      <c r="S3628" s="17" t="s">
        <v>440</v>
      </c>
      <c r="T3628" s="17" t="s">
        <v>438</v>
      </c>
      <c r="U3628">
        <v>0</v>
      </c>
      <c r="V3628">
        <v>0</v>
      </c>
      <c r="W3628" s="17" t="s">
        <v>8138</v>
      </c>
      <c r="X3628" s="17" t="s">
        <v>442</v>
      </c>
      <c r="Y3628">
        <v>0</v>
      </c>
      <c r="Z3628" s="17" t="s">
        <v>486</v>
      </c>
      <c r="AA3628" s="17" t="s">
        <v>443</v>
      </c>
      <c r="AB3628" s="17" t="s">
        <v>444</v>
      </c>
      <c r="AC3628">
        <v>0</v>
      </c>
      <c r="AD3628">
        <v>0</v>
      </c>
      <c r="AE3628">
        <v>0</v>
      </c>
      <c r="AF3628">
        <v>2022</v>
      </c>
      <c r="AG3628" s="1">
        <v>44562</v>
      </c>
      <c r="AH3628" s="1">
        <v>44773</v>
      </c>
      <c r="AI3628" s="1">
        <v>44785</v>
      </c>
      <c r="AJ3628" s="17" t="s">
        <v>34</v>
      </c>
      <c r="AK3628" s="17" t="s">
        <v>35</v>
      </c>
      <c r="AL3628" s="17" t="s">
        <v>10388</v>
      </c>
      <c r="AM3628" s="17">
        <f>MONTH(EMPENHO[[#This Row],[data_empenho]])</f>
        <v>5</v>
      </c>
    </row>
    <row r="3629" spans="1:39" x14ac:dyDescent="0.25">
      <c r="A3629">
        <v>5</v>
      </c>
      <c r="B3629">
        <v>502</v>
      </c>
      <c r="C3629">
        <v>12</v>
      </c>
      <c r="D3629">
        <v>365</v>
      </c>
      <c r="E3629">
        <v>2</v>
      </c>
      <c r="F3629">
        <v>0</v>
      </c>
      <c r="G3629">
        <v>2033</v>
      </c>
      <c r="H3629" s="17" t="s">
        <v>1173</v>
      </c>
      <c r="I3629">
        <v>20</v>
      </c>
      <c r="J3629">
        <v>0</v>
      </c>
      <c r="K3629" s="17" t="s">
        <v>8139</v>
      </c>
      <c r="L3629" s="1">
        <v>44706</v>
      </c>
      <c r="M3629">
        <v>11042.85</v>
      </c>
      <c r="N3629" s="17" t="s">
        <v>437</v>
      </c>
      <c r="O3629">
        <v>213</v>
      </c>
      <c r="P3629" s="17" t="s">
        <v>438</v>
      </c>
      <c r="Q3629">
        <v>0</v>
      </c>
      <c r="R3629" s="17" t="s">
        <v>439</v>
      </c>
      <c r="S3629" s="17" t="s">
        <v>440</v>
      </c>
      <c r="T3629" s="17" t="s">
        <v>438</v>
      </c>
      <c r="U3629">
        <v>0</v>
      </c>
      <c r="V3629">
        <v>0</v>
      </c>
      <c r="W3629" s="17" t="s">
        <v>8140</v>
      </c>
      <c r="X3629" s="17" t="s">
        <v>442</v>
      </c>
      <c r="Y3629">
        <v>0</v>
      </c>
      <c r="Z3629" s="17" t="s">
        <v>486</v>
      </c>
      <c r="AA3629" s="17" t="s">
        <v>443</v>
      </c>
      <c r="AB3629" s="17" t="s">
        <v>444</v>
      </c>
      <c r="AC3629">
        <v>0</v>
      </c>
      <c r="AD3629">
        <v>0</v>
      </c>
      <c r="AE3629">
        <v>0</v>
      </c>
      <c r="AF3629">
        <v>2022</v>
      </c>
      <c r="AG3629" s="1">
        <v>44562</v>
      </c>
      <c r="AH3629" s="1">
        <v>44773</v>
      </c>
      <c r="AI3629" s="1">
        <v>44785</v>
      </c>
      <c r="AJ3629" s="17" t="s">
        <v>34</v>
      </c>
      <c r="AK3629" s="17" t="s">
        <v>35</v>
      </c>
      <c r="AL3629" s="17" t="s">
        <v>10388</v>
      </c>
      <c r="AM3629" s="17">
        <f>MONTH(EMPENHO[[#This Row],[data_empenho]])</f>
        <v>5</v>
      </c>
    </row>
    <row r="3630" spans="1:39" x14ac:dyDescent="0.25">
      <c r="A3630">
        <v>5</v>
      </c>
      <c r="B3630">
        <v>502</v>
      </c>
      <c r="C3630">
        <v>12</v>
      </c>
      <c r="D3630">
        <v>365</v>
      </c>
      <c r="E3630">
        <v>2</v>
      </c>
      <c r="F3630">
        <v>0</v>
      </c>
      <c r="G3630">
        <v>2033</v>
      </c>
      <c r="H3630" s="17" t="s">
        <v>1181</v>
      </c>
      <c r="I3630">
        <v>20</v>
      </c>
      <c r="J3630">
        <v>0</v>
      </c>
      <c r="K3630" s="17" t="s">
        <v>8141</v>
      </c>
      <c r="L3630" s="1">
        <v>44706</v>
      </c>
      <c r="M3630">
        <v>3091.58</v>
      </c>
      <c r="N3630" s="17" t="s">
        <v>437</v>
      </c>
      <c r="O3630">
        <v>213</v>
      </c>
      <c r="P3630" s="17" t="s">
        <v>438</v>
      </c>
      <c r="Q3630">
        <v>0</v>
      </c>
      <c r="R3630" s="17" t="s">
        <v>439</v>
      </c>
      <c r="S3630" s="17" t="s">
        <v>440</v>
      </c>
      <c r="T3630" s="17" t="s">
        <v>438</v>
      </c>
      <c r="U3630">
        <v>0</v>
      </c>
      <c r="V3630">
        <v>0</v>
      </c>
      <c r="W3630" s="17" t="s">
        <v>8142</v>
      </c>
      <c r="X3630" s="17" t="s">
        <v>442</v>
      </c>
      <c r="Y3630">
        <v>0</v>
      </c>
      <c r="Z3630" s="17" t="s">
        <v>486</v>
      </c>
      <c r="AA3630" s="17" t="s">
        <v>443</v>
      </c>
      <c r="AB3630" s="17" t="s">
        <v>444</v>
      </c>
      <c r="AC3630">
        <v>0</v>
      </c>
      <c r="AD3630">
        <v>0</v>
      </c>
      <c r="AE3630">
        <v>0</v>
      </c>
      <c r="AF3630">
        <v>2022</v>
      </c>
      <c r="AG3630" s="1">
        <v>44562</v>
      </c>
      <c r="AH3630" s="1">
        <v>44773</v>
      </c>
      <c r="AI3630" s="1">
        <v>44785</v>
      </c>
      <c r="AJ3630" s="17" t="s">
        <v>34</v>
      </c>
      <c r="AK3630" s="17" t="s">
        <v>35</v>
      </c>
      <c r="AL3630" s="17" t="s">
        <v>10388</v>
      </c>
      <c r="AM3630" s="17">
        <f>MONTH(EMPENHO[[#This Row],[data_empenho]])</f>
        <v>5</v>
      </c>
    </row>
    <row r="3631" spans="1:39" x14ac:dyDescent="0.25">
      <c r="A3631">
        <v>5</v>
      </c>
      <c r="B3631">
        <v>502</v>
      </c>
      <c r="C3631">
        <v>12</v>
      </c>
      <c r="D3631">
        <v>365</v>
      </c>
      <c r="E3631">
        <v>2</v>
      </c>
      <c r="F3631">
        <v>0</v>
      </c>
      <c r="G3631">
        <v>2033</v>
      </c>
      <c r="H3631" s="17" t="s">
        <v>1176</v>
      </c>
      <c r="I3631">
        <v>20</v>
      </c>
      <c r="J3631">
        <v>0</v>
      </c>
      <c r="K3631" s="17" t="s">
        <v>8143</v>
      </c>
      <c r="L3631" s="1">
        <v>44706</v>
      </c>
      <c r="M3631">
        <v>1199.0899999999999</v>
      </c>
      <c r="N3631" s="17" t="s">
        <v>437</v>
      </c>
      <c r="O3631">
        <v>213</v>
      </c>
      <c r="P3631" s="17" t="s">
        <v>438</v>
      </c>
      <c r="Q3631">
        <v>0</v>
      </c>
      <c r="R3631" s="17" t="s">
        <v>439</v>
      </c>
      <c r="S3631" s="17" t="s">
        <v>440</v>
      </c>
      <c r="T3631" s="17" t="s">
        <v>438</v>
      </c>
      <c r="U3631">
        <v>0</v>
      </c>
      <c r="V3631">
        <v>0</v>
      </c>
      <c r="W3631" s="17" t="s">
        <v>8144</v>
      </c>
      <c r="X3631" s="17" t="s">
        <v>442</v>
      </c>
      <c r="Y3631">
        <v>0</v>
      </c>
      <c r="Z3631" s="17" t="s">
        <v>486</v>
      </c>
      <c r="AA3631" s="17" t="s">
        <v>443</v>
      </c>
      <c r="AB3631" s="17" t="s">
        <v>444</v>
      </c>
      <c r="AC3631">
        <v>0</v>
      </c>
      <c r="AD3631">
        <v>0</v>
      </c>
      <c r="AE3631">
        <v>0</v>
      </c>
      <c r="AF3631">
        <v>2022</v>
      </c>
      <c r="AG3631" s="1">
        <v>44562</v>
      </c>
      <c r="AH3631" s="1">
        <v>44773</v>
      </c>
      <c r="AI3631" s="1">
        <v>44785</v>
      </c>
      <c r="AJ3631" s="17" t="s">
        <v>34</v>
      </c>
      <c r="AK3631" s="17" t="s">
        <v>35</v>
      </c>
      <c r="AL3631" s="17" t="s">
        <v>10388</v>
      </c>
      <c r="AM3631" s="17">
        <f>MONTH(EMPENHO[[#This Row],[data_empenho]])</f>
        <v>5</v>
      </c>
    </row>
    <row r="3632" spans="1:39" x14ac:dyDescent="0.25">
      <c r="A3632">
        <v>5</v>
      </c>
      <c r="B3632">
        <v>502</v>
      </c>
      <c r="C3632">
        <v>12</v>
      </c>
      <c r="D3632">
        <v>361</v>
      </c>
      <c r="E3632">
        <v>2</v>
      </c>
      <c r="F3632">
        <v>0</v>
      </c>
      <c r="G3632">
        <v>2025</v>
      </c>
      <c r="H3632" s="17" t="s">
        <v>1173</v>
      </c>
      <c r="I3632">
        <v>31</v>
      </c>
      <c r="J3632">
        <v>0</v>
      </c>
      <c r="K3632" s="17" t="s">
        <v>8145</v>
      </c>
      <c r="L3632" s="1">
        <v>44706</v>
      </c>
      <c r="M3632">
        <v>112622.23</v>
      </c>
      <c r="N3632" s="17" t="s">
        <v>437</v>
      </c>
      <c r="O3632">
        <v>213</v>
      </c>
      <c r="P3632" s="17" t="s">
        <v>438</v>
      </c>
      <c r="Q3632">
        <v>501</v>
      </c>
      <c r="R3632" s="17" t="s">
        <v>439</v>
      </c>
      <c r="S3632" s="17" t="s">
        <v>440</v>
      </c>
      <c r="T3632" s="17" t="s">
        <v>438</v>
      </c>
      <c r="U3632">
        <v>0</v>
      </c>
      <c r="V3632">
        <v>0</v>
      </c>
      <c r="W3632" s="17" t="s">
        <v>8146</v>
      </c>
      <c r="X3632" s="17" t="s">
        <v>442</v>
      </c>
      <c r="Y3632">
        <v>0</v>
      </c>
      <c r="Z3632" s="17" t="s">
        <v>486</v>
      </c>
      <c r="AA3632" s="17" t="s">
        <v>443</v>
      </c>
      <c r="AB3632" s="17" t="s">
        <v>444</v>
      </c>
      <c r="AC3632">
        <v>0</v>
      </c>
      <c r="AD3632">
        <v>0</v>
      </c>
      <c r="AE3632">
        <v>0</v>
      </c>
      <c r="AF3632">
        <v>2022</v>
      </c>
      <c r="AG3632" s="1">
        <v>44562</v>
      </c>
      <c r="AH3632" s="1">
        <v>44773</v>
      </c>
      <c r="AI3632" s="1">
        <v>44785</v>
      </c>
      <c r="AJ3632" s="17" t="s">
        <v>34</v>
      </c>
      <c r="AK3632" s="17" t="s">
        <v>35</v>
      </c>
      <c r="AL3632" s="17" t="s">
        <v>10388</v>
      </c>
      <c r="AM3632" s="17">
        <f>MONTH(EMPENHO[[#This Row],[data_empenho]])</f>
        <v>5</v>
      </c>
    </row>
    <row r="3633" spans="1:39" x14ac:dyDescent="0.25">
      <c r="A3633">
        <v>5</v>
      </c>
      <c r="B3633">
        <v>502</v>
      </c>
      <c r="C3633">
        <v>12</v>
      </c>
      <c r="D3633">
        <v>361</v>
      </c>
      <c r="E3633">
        <v>2</v>
      </c>
      <c r="F3633">
        <v>0</v>
      </c>
      <c r="G3633">
        <v>2025</v>
      </c>
      <c r="H3633" s="17" t="s">
        <v>8147</v>
      </c>
      <c r="I3633">
        <v>31</v>
      </c>
      <c r="J3633">
        <v>0</v>
      </c>
      <c r="K3633" s="17" t="s">
        <v>8148</v>
      </c>
      <c r="L3633" s="1">
        <v>44706</v>
      </c>
      <c r="M3633">
        <v>1053</v>
      </c>
      <c r="N3633" s="17" t="s">
        <v>437</v>
      </c>
      <c r="O3633">
        <v>213</v>
      </c>
      <c r="P3633" s="17" t="s">
        <v>438</v>
      </c>
      <c r="Q3633">
        <v>501</v>
      </c>
      <c r="R3633" s="17" t="s">
        <v>439</v>
      </c>
      <c r="S3633" s="17" t="s">
        <v>440</v>
      </c>
      <c r="T3633" s="17" t="s">
        <v>438</v>
      </c>
      <c r="U3633">
        <v>0</v>
      </c>
      <c r="V3633">
        <v>0</v>
      </c>
      <c r="W3633" s="17" t="s">
        <v>8149</v>
      </c>
      <c r="X3633" s="17" t="s">
        <v>442</v>
      </c>
      <c r="Y3633">
        <v>0</v>
      </c>
      <c r="Z3633" s="17" t="s">
        <v>486</v>
      </c>
      <c r="AA3633" s="17" t="s">
        <v>443</v>
      </c>
      <c r="AB3633" s="17" t="s">
        <v>444</v>
      </c>
      <c r="AC3633">
        <v>0</v>
      </c>
      <c r="AD3633">
        <v>0</v>
      </c>
      <c r="AE3633">
        <v>0</v>
      </c>
      <c r="AF3633">
        <v>2022</v>
      </c>
      <c r="AG3633" s="1">
        <v>44562</v>
      </c>
      <c r="AH3633" s="1">
        <v>44773</v>
      </c>
      <c r="AI3633" s="1">
        <v>44785</v>
      </c>
      <c r="AJ3633" s="17" t="s">
        <v>34</v>
      </c>
      <c r="AK3633" s="17" t="s">
        <v>35</v>
      </c>
      <c r="AL3633" s="17" t="s">
        <v>10388</v>
      </c>
      <c r="AM3633" s="17">
        <f>MONTH(EMPENHO[[#This Row],[data_empenho]])</f>
        <v>5</v>
      </c>
    </row>
    <row r="3634" spans="1:39" x14ac:dyDescent="0.25">
      <c r="A3634">
        <v>5</v>
      </c>
      <c r="B3634">
        <v>502</v>
      </c>
      <c r="C3634">
        <v>12</v>
      </c>
      <c r="D3634">
        <v>361</v>
      </c>
      <c r="E3634">
        <v>2</v>
      </c>
      <c r="F3634">
        <v>0</v>
      </c>
      <c r="G3634">
        <v>2025</v>
      </c>
      <c r="H3634" s="17" t="s">
        <v>1173</v>
      </c>
      <c r="I3634">
        <v>31</v>
      </c>
      <c r="J3634">
        <v>0</v>
      </c>
      <c r="K3634" s="17" t="s">
        <v>8150</v>
      </c>
      <c r="L3634" s="1">
        <v>44706</v>
      </c>
      <c r="M3634">
        <v>11844.17</v>
      </c>
      <c r="N3634" s="17" t="s">
        <v>437</v>
      </c>
      <c r="O3634">
        <v>213</v>
      </c>
      <c r="P3634" s="17" t="s">
        <v>438</v>
      </c>
      <c r="Q3634">
        <v>501</v>
      </c>
      <c r="R3634" s="17" t="s">
        <v>439</v>
      </c>
      <c r="S3634" s="17" t="s">
        <v>440</v>
      </c>
      <c r="T3634" s="17" t="s">
        <v>438</v>
      </c>
      <c r="U3634">
        <v>0</v>
      </c>
      <c r="V3634">
        <v>0</v>
      </c>
      <c r="W3634" s="17" t="s">
        <v>8151</v>
      </c>
      <c r="X3634" s="17" t="s">
        <v>442</v>
      </c>
      <c r="Y3634">
        <v>0</v>
      </c>
      <c r="Z3634" s="17" t="s">
        <v>486</v>
      </c>
      <c r="AA3634" s="17" t="s">
        <v>443</v>
      </c>
      <c r="AB3634" s="17" t="s">
        <v>444</v>
      </c>
      <c r="AC3634">
        <v>0</v>
      </c>
      <c r="AD3634">
        <v>0</v>
      </c>
      <c r="AE3634">
        <v>0</v>
      </c>
      <c r="AF3634">
        <v>2022</v>
      </c>
      <c r="AG3634" s="1">
        <v>44562</v>
      </c>
      <c r="AH3634" s="1">
        <v>44773</v>
      </c>
      <c r="AI3634" s="1">
        <v>44785</v>
      </c>
      <c r="AJ3634" s="17" t="s">
        <v>34</v>
      </c>
      <c r="AK3634" s="17" t="s">
        <v>35</v>
      </c>
      <c r="AL3634" s="17" t="s">
        <v>10388</v>
      </c>
      <c r="AM3634" s="17">
        <f>MONTH(EMPENHO[[#This Row],[data_empenho]])</f>
        <v>5</v>
      </c>
    </row>
    <row r="3635" spans="1:39" x14ac:dyDescent="0.25">
      <c r="A3635">
        <v>5</v>
      </c>
      <c r="B3635">
        <v>502</v>
      </c>
      <c r="C3635">
        <v>12</v>
      </c>
      <c r="D3635">
        <v>361</v>
      </c>
      <c r="E3635">
        <v>2</v>
      </c>
      <c r="F3635">
        <v>0</v>
      </c>
      <c r="G3635">
        <v>2025</v>
      </c>
      <c r="H3635" s="17" t="s">
        <v>1176</v>
      </c>
      <c r="I3635">
        <v>31</v>
      </c>
      <c r="J3635">
        <v>0</v>
      </c>
      <c r="K3635" s="17" t="s">
        <v>8152</v>
      </c>
      <c r="L3635" s="1">
        <v>44706</v>
      </c>
      <c r="M3635">
        <v>10927.2</v>
      </c>
      <c r="N3635" s="17" t="s">
        <v>437</v>
      </c>
      <c r="O3635">
        <v>213</v>
      </c>
      <c r="P3635" s="17" t="s">
        <v>438</v>
      </c>
      <c r="Q3635">
        <v>501</v>
      </c>
      <c r="R3635" s="17" t="s">
        <v>439</v>
      </c>
      <c r="S3635" s="17" t="s">
        <v>440</v>
      </c>
      <c r="T3635" s="17" t="s">
        <v>438</v>
      </c>
      <c r="U3635">
        <v>0</v>
      </c>
      <c r="V3635">
        <v>0</v>
      </c>
      <c r="W3635" s="17" t="s">
        <v>8153</v>
      </c>
      <c r="X3635" s="17" t="s">
        <v>442</v>
      </c>
      <c r="Y3635">
        <v>0</v>
      </c>
      <c r="Z3635" s="17" t="s">
        <v>486</v>
      </c>
      <c r="AA3635" s="17" t="s">
        <v>443</v>
      </c>
      <c r="AB3635" s="17" t="s">
        <v>444</v>
      </c>
      <c r="AC3635">
        <v>0</v>
      </c>
      <c r="AD3635">
        <v>0</v>
      </c>
      <c r="AE3635">
        <v>0</v>
      </c>
      <c r="AF3635">
        <v>2022</v>
      </c>
      <c r="AG3635" s="1">
        <v>44562</v>
      </c>
      <c r="AH3635" s="1">
        <v>44773</v>
      </c>
      <c r="AI3635" s="1">
        <v>44785</v>
      </c>
      <c r="AJ3635" s="17" t="s">
        <v>34</v>
      </c>
      <c r="AK3635" s="17" t="s">
        <v>35</v>
      </c>
      <c r="AL3635" s="17" t="s">
        <v>10388</v>
      </c>
      <c r="AM3635" s="17">
        <f>MONTH(EMPENHO[[#This Row],[data_empenho]])</f>
        <v>5</v>
      </c>
    </row>
    <row r="3636" spans="1:39" x14ac:dyDescent="0.25">
      <c r="A3636">
        <v>5</v>
      </c>
      <c r="B3636">
        <v>502</v>
      </c>
      <c r="C3636">
        <v>12</v>
      </c>
      <c r="D3636">
        <v>361</v>
      </c>
      <c r="E3636">
        <v>2</v>
      </c>
      <c r="F3636">
        <v>0</v>
      </c>
      <c r="G3636">
        <v>2025</v>
      </c>
      <c r="H3636" s="17" t="s">
        <v>1213</v>
      </c>
      <c r="I3636">
        <v>31</v>
      </c>
      <c r="J3636">
        <v>0</v>
      </c>
      <c r="K3636" s="17" t="s">
        <v>8154</v>
      </c>
      <c r="L3636" s="1">
        <v>44706</v>
      </c>
      <c r="M3636">
        <v>2284.7199999999998</v>
      </c>
      <c r="N3636" s="17" t="s">
        <v>437</v>
      </c>
      <c r="O3636">
        <v>213</v>
      </c>
      <c r="P3636" s="17" t="s">
        <v>438</v>
      </c>
      <c r="Q3636">
        <v>501</v>
      </c>
      <c r="R3636" s="17" t="s">
        <v>439</v>
      </c>
      <c r="S3636" s="17" t="s">
        <v>440</v>
      </c>
      <c r="T3636" s="17" t="s">
        <v>438</v>
      </c>
      <c r="U3636">
        <v>0</v>
      </c>
      <c r="V3636">
        <v>0</v>
      </c>
      <c r="W3636" s="17" t="s">
        <v>8155</v>
      </c>
      <c r="X3636" s="17" t="s">
        <v>442</v>
      </c>
      <c r="Y3636">
        <v>0</v>
      </c>
      <c r="Z3636" s="17" t="s">
        <v>486</v>
      </c>
      <c r="AA3636" s="17" t="s">
        <v>443</v>
      </c>
      <c r="AB3636" s="17" t="s">
        <v>444</v>
      </c>
      <c r="AC3636">
        <v>0</v>
      </c>
      <c r="AD3636">
        <v>0</v>
      </c>
      <c r="AE3636">
        <v>0</v>
      </c>
      <c r="AF3636">
        <v>2022</v>
      </c>
      <c r="AG3636" s="1">
        <v>44562</v>
      </c>
      <c r="AH3636" s="1">
        <v>44773</v>
      </c>
      <c r="AI3636" s="1">
        <v>44785</v>
      </c>
      <c r="AJ3636" s="17" t="s">
        <v>34</v>
      </c>
      <c r="AK3636" s="17" t="s">
        <v>35</v>
      </c>
      <c r="AL3636" s="17" t="s">
        <v>10388</v>
      </c>
      <c r="AM3636" s="17">
        <f>MONTH(EMPENHO[[#This Row],[data_empenho]])</f>
        <v>5</v>
      </c>
    </row>
    <row r="3637" spans="1:39" x14ac:dyDescent="0.25">
      <c r="A3637">
        <v>5</v>
      </c>
      <c r="B3637">
        <v>502</v>
      </c>
      <c r="C3637">
        <v>12</v>
      </c>
      <c r="D3637">
        <v>361</v>
      </c>
      <c r="E3637">
        <v>2</v>
      </c>
      <c r="F3637">
        <v>0</v>
      </c>
      <c r="G3637">
        <v>2025</v>
      </c>
      <c r="H3637" s="17" t="s">
        <v>1145</v>
      </c>
      <c r="I3637">
        <v>31</v>
      </c>
      <c r="J3637">
        <v>0</v>
      </c>
      <c r="K3637" s="17" t="s">
        <v>8156</v>
      </c>
      <c r="L3637" s="1">
        <v>44706</v>
      </c>
      <c r="M3637">
        <v>4313.97</v>
      </c>
      <c r="N3637" s="17" t="s">
        <v>437</v>
      </c>
      <c r="O3637">
        <v>213</v>
      </c>
      <c r="P3637" s="17" t="s">
        <v>438</v>
      </c>
      <c r="Q3637">
        <v>501</v>
      </c>
      <c r="R3637" s="17" t="s">
        <v>439</v>
      </c>
      <c r="S3637" s="17" t="s">
        <v>440</v>
      </c>
      <c r="T3637" s="17" t="s">
        <v>438</v>
      </c>
      <c r="U3637">
        <v>0</v>
      </c>
      <c r="V3637">
        <v>0</v>
      </c>
      <c r="W3637" s="17" t="s">
        <v>8157</v>
      </c>
      <c r="X3637" s="17" t="s">
        <v>442</v>
      </c>
      <c r="Y3637">
        <v>0</v>
      </c>
      <c r="Z3637" s="17" t="s">
        <v>486</v>
      </c>
      <c r="AA3637" s="17" t="s">
        <v>443</v>
      </c>
      <c r="AB3637" s="17" t="s">
        <v>444</v>
      </c>
      <c r="AC3637">
        <v>0</v>
      </c>
      <c r="AD3637">
        <v>0</v>
      </c>
      <c r="AE3637">
        <v>0</v>
      </c>
      <c r="AF3637">
        <v>2022</v>
      </c>
      <c r="AG3637" s="1">
        <v>44562</v>
      </c>
      <c r="AH3637" s="1">
        <v>44773</v>
      </c>
      <c r="AI3637" s="1">
        <v>44785</v>
      </c>
      <c r="AJ3637" s="17" t="s">
        <v>34</v>
      </c>
      <c r="AK3637" s="17" t="s">
        <v>35</v>
      </c>
      <c r="AL3637" s="17" t="s">
        <v>10388</v>
      </c>
      <c r="AM3637" s="17">
        <f>MONTH(EMPENHO[[#This Row],[data_empenho]])</f>
        <v>5</v>
      </c>
    </row>
    <row r="3638" spans="1:39" x14ac:dyDescent="0.25">
      <c r="A3638">
        <v>5</v>
      </c>
      <c r="B3638">
        <v>502</v>
      </c>
      <c r="C3638">
        <v>12</v>
      </c>
      <c r="D3638">
        <v>361</v>
      </c>
      <c r="E3638">
        <v>2</v>
      </c>
      <c r="F3638">
        <v>0</v>
      </c>
      <c r="G3638">
        <v>2025</v>
      </c>
      <c r="H3638" s="17" t="s">
        <v>2851</v>
      </c>
      <c r="I3638">
        <v>31</v>
      </c>
      <c r="J3638">
        <v>0</v>
      </c>
      <c r="K3638" s="17" t="s">
        <v>8158</v>
      </c>
      <c r="L3638" s="1">
        <v>44706</v>
      </c>
      <c r="M3638">
        <v>961.26</v>
      </c>
      <c r="N3638" s="17" t="s">
        <v>437</v>
      </c>
      <c r="O3638">
        <v>213</v>
      </c>
      <c r="P3638" s="17" t="s">
        <v>438</v>
      </c>
      <c r="Q3638">
        <v>501</v>
      </c>
      <c r="R3638" s="17" t="s">
        <v>439</v>
      </c>
      <c r="S3638" s="17" t="s">
        <v>440</v>
      </c>
      <c r="T3638" s="17" t="s">
        <v>438</v>
      </c>
      <c r="U3638">
        <v>0</v>
      </c>
      <c r="V3638">
        <v>0</v>
      </c>
      <c r="W3638" s="17" t="s">
        <v>8159</v>
      </c>
      <c r="X3638" s="17" t="s">
        <v>442</v>
      </c>
      <c r="Y3638">
        <v>0</v>
      </c>
      <c r="Z3638" s="17" t="s">
        <v>486</v>
      </c>
      <c r="AA3638" s="17" t="s">
        <v>443</v>
      </c>
      <c r="AB3638" s="17" t="s">
        <v>444</v>
      </c>
      <c r="AC3638">
        <v>0</v>
      </c>
      <c r="AD3638">
        <v>0</v>
      </c>
      <c r="AE3638">
        <v>0</v>
      </c>
      <c r="AF3638">
        <v>2022</v>
      </c>
      <c r="AG3638" s="1">
        <v>44562</v>
      </c>
      <c r="AH3638" s="1">
        <v>44773</v>
      </c>
      <c r="AI3638" s="1">
        <v>44785</v>
      </c>
      <c r="AJ3638" s="17" t="s">
        <v>34</v>
      </c>
      <c r="AK3638" s="17" t="s">
        <v>35</v>
      </c>
      <c r="AL3638" s="17" t="s">
        <v>10388</v>
      </c>
      <c r="AM3638" s="17">
        <f>MONTH(EMPENHO[[#This Row],[data_empenho]])</f>
        <v>5</v>
      </c>
    </row>
    <row r="3639" spans="1:39" x14ac:dyDescent="0.25">
      <c r="A3639">
        <v>5</v>
      </c>
      <c r="B3639">
        <v>502</v>
      </c>
      <c r="C3639">
        <v>12</v>
      </c>
      <c r="D3639">
        <v>361</v>
      </c>
      <c r="E3639">
        <v>2</v>
      </c>
      <c r="F3639">
        <v>0</v>
      </c>
      <c r="G3639">
        <v>2025</v>
      </c>
      <c r="H3639" s="17" t="s">
        <v>2851</v>
      </c>
      <c r="I3639">
        <v>31</v>
      </c>
      <c r="J3639">
        <v>0</v>
      </c>
      <c r="K3639" s="17" t="s">
        <v>8160</v>
      </c>
      <c r="L3639" s="1">
        <v>44706</v>
      </c>
      <c r="M3639">
        <v>1587.1</v>
      </c>
      <c r="N3639" s="17" t="s">
        <v>437</v>
      </c>
      <c r="O3639">
        <v>213</v>
      </c>
      <c r="P3639" s="17" t="s">
        <v>438</v>
      </c>
      <c r="Q3639">
        <v>501</v>
      </c>
      <c r="R3639" s="17" t="s">
        <v>439</v>
      </c>
      <c r="S3639" s="17" t="s">
        <v>440</v>
      </c>
      <c r="T3639" s="17" t="s">
        <v>438</v>
      </c>
      <c r="U3639">
        <v>0</v>
      </c>
      <c r="V3639">
        <v>0</v>
      </c>
      <c r="W3639" s="17" t="s">
        <v>8161</v>
      </c>
      <c r="X3639" s="17" t="s">
        <v>442</v>
      </c>
      <c r="Y3639">
        <v>0</v>
      </c>
      <c r="Z3639" s="17" t="s">
        <v>486</v>
      </c>
      <c r="AA3639" s="17" t="s">
        <v>443</v>
      </c>
      <c r="AB3639" s="17" t="s">
        <v>444</v>
      </c>
      <c r="AC3639">
        <v>0</v>
      </c>
      <c r="AD3639">
        <v>0</v>
      </c>
      <c r="AE3639">
        <v>0</v>
      </c>
      <c r="AF3639">
        <v>2022</v>
      </c>
      <c r="AG3639" s="1">
        <v>44562</v>
      </c>
      <c r="AH3639" s="1">
        <v>44773</v>
      </c>
      <c r="AI3639" s="1">
        <v>44785</v>
      </c>
      <c r="AJ3639" s="17" t="s">
        <v>34</v>
      </c>
      <c r="AK3639" s="17" t="s">
        <v>35</v>
      </c>
      <c r="AL3639" s="17" t="s">
        <v>10388</v>
      </c>
      <c r="AM3639" s="17">
        <f>MONTH(EMPENHO[[#This Row],[data_empenho]])</f>
        <v>5</v>
      </c>
    </row>
    <row r="3640" spans="1:39" x14ac:dyDescent="0.25">
      <c r="A3640">
        <v>5</v>
      </c>
      <c r="B3640">
        <v>502</v>
      </c>
      <c r="C3640">
        <v>12</v>
      </c>
      <c r="D3640">
        <v>361</v>
      </c>
      <c r="E3640">
        <v>2</v>
      </c>
      <c r="F3640">
        <v>0</v>
      </c>
      <c r="G3640">
        <v>2025</v>
      </c>
      <c r="H3640" s="17" t="s">
        <v>2851</v>
      </c>
      <c r="I3640">
        <v>31</v>
      </c>
      <c r="J3640">
        <v>0</v>
      </c>
      <c r="K3640" s="17" t="s">
        <v>8162</v>
      </c>
      <c r="L3640" s="1">
        <v>44706</v>
      </c>
      <c r="M3640">
        <v>4899.3599999999997</v>
      </c>
      <c r="N3640" s="17" t="s">
        <v>437</v>
      </c>
      <c r="O3640">
        <v>213</v>
      </c>
      <c r="P3640" s="17" t="s">
        <v>438</v>
      </c>
      <c r="Q3640">
        <v>501</v>
      </c>
      <c r="R3640" s="17" t="s">
        <v>439</v>
      </c>
      <c r="S3640" s="17" t="s">
        <v>440</v>
      </c>
      <c r="T3640" s="17" t="s">
        <v>438</v>
      </c>
      <c r="U3640">
        <v>0</v>
      </c>
      <c r="V3640">
        <v>0</v>
      </c>
      <c r="W3640" s="17" t="s">
        <v>8163</v>
      </c>
      <c r="X3640" s="17" t="s">
        <v>442</v>
      </c>
      <c r="Y3640">
        <v>0</v>
      </c>
      <c r="Z3640" s="17" t="s">
        <v>486</v>
      </c>
      <c r="AA3640" s="17" t="s">
        <v>443</v>
      </c>
      <c r="AB3640" s="17" t="s">
        <v>444</v>
      </c>
      <c r="AC3640">
        <v>0</v>
      </c>
      <c r="AD3640">
        <v>0</v>
      </c>
      <c r="AE3640">
        <v>0</v>
      </c>
      <c r="AF3640">
        <v>2022</v>
      </c>
      <c r="AG3640" s="1">
        <v>44562</v>
      </c>
      <c r="AH3640" s="1">
        <v>44773</v>
      </c>
      <c r="AI3640" s="1">
        <v>44785</v>
      </c>
      <c r="AJ3640" s="17" t="s">
        <v>34</v>
      </c>
      <c r="AK3640" s="17" t="s">
        <v>35</v>
      </c>
      <c r="AL3640" s="17" t="s">
        <v>10388</v>
      </c>
      <c r="AM3640" s="17">
        <f>MONTH(EMPENHO[[#This Row],[data_empenho]])</f>
        <v>5</v>
      </c>
    </row>
    <row r="3641" spans="1:39" x14ac:dyDescent="0.25">
      <c r="A3641">
        <v>5</v>
      </c>
      <c r="B3641">
        <v>502</v>
      </c>
      <c r="C3641">
        <v>12</v>
      </c>
      <c r="D3641">
        <v>365</v>
      </c>
      <c r="E3641">
        <v>2</v>
      </c>
      <c r="F3641">
        <v>0</v>
      </c>
      <c r="G3641">
        <v>2026</v>
      </c>
      <c r="H3641" s="17" t="s">
        <v>1173</v>
      </c>
      <c r="I3641">
        <v>31</v>
      </c>
      <c r="J3641">
        <v>0</v>
      </c>
      <c r="K3641" s="17" t="s">
        <v>8164</v>
      </c>
      <c r="L3641" s="1">
        <v>44706</v>
      </c>
      <c r="M3641">
        <v>19793.330000000002</v>
      </c>
      <c r="N3641" s="17" t="s">
        <v>437</v>
      </c>
      <c r="O3641">
        <v>213</v>
      </c>
      <c r="P3641" s="17" t="s">
        <v>438</v>
      </c>
      <c r="Q3641">
        <v>501</v>
      </c>
      <c r="R3641" s="17" t="s">
        <v>439</v>
      </c>
      <c r="S3641" s="17" t="s">
        <v>440</v>
      </c>
      <c r="T3641" s="17" t="s">
        <v>438</v>
      </c>
      <c r="U3641">
        <v>0</v>
      </c>
      <c r="V3641">
        <v>0</v>
      </c>
      <c r="W3641" s="17" t="s">
        <v>8165</v>
      </c>
      <c r="X3641" s="17" t="s">
        <v>442</v>
      </c>
      <c r="Y3641">
        <v>0</v>
      </c>
      <c r="Z3641" s="17" t="s">
        <v>486</v>
      </c>
      <c r="AA3641" s="17" t="s">
        <v>443</v>
      </c>
      <c r="AB3641" s="17" t="s">
        <v>444</v>
      </c>
      <c r="AC3641">
        <v>0</v>
      </c>
      <c r="AD3641">
        <v>0</v>
      </c>
      <c r="AE3641">
        <v>0</v>
      </c>
      <c r="AF3641">
        <v>2022</v>
      </c>
      <c r="AG3641" s="1">
        <v>44562</v>
      </c>
      <c r="AH3641" s="1">
        <v>44773</v>
      </c>
      <c r="AI3641" s="1">
        <v>44785</v>
      </c>
      <c r="AJ3641" s="17" t="s">
        <v>34</v>
      </c>
      <c r="AK3641" s="17" t="s">
        <v>35</v>
      </c>
      <c r="AL3641" s="17" t="s">
        <v>10388</v>
      </c>
      <c r="AM3641" s="17">
        <f>MONTH(EMPENHO[[#This Row],[data_empenho]])</f>
        <v>5</v>
      </c>
    </row>
    <row r="3642" spans="1:39" x14ac:dyDescent="0.25">
      <c r="A3642">
        <v>5</v>
      </c>
      <c r="B3642">
        <v>502</v>
      </c>
      <c r="C3642">
        <v>12</v>
      </c>
      <c r="D3642">
        <v>365</v>
      </c>
      <c r="E3642">
        <v>2</v>
      </c>
      <c r="F3642">
        <v>0</v>
      </c>
      <c r="G3642">
        <v>2026</v>
      </c>
      <c r="H3642" s="17" t="s">
        <v>1173</v>
      </c>
      <c r="I3642">
        <v>31</v>
      </c>
      <c r="J3642">
        <v>0</v>
      </c>
      <c r="K3642" s="17" t="s">
        <v>8166</v>
      </c>
      <c r="L3642" s="1">
        <v>44706</v>
      </c>
      <c r="M3642">
        <v>2115.0300000000002</v>
      </c>
      <c r="N3642" s="17" t="s">
        <v>437</v>
      </c>
      <c r="O3642">
        <v>213</v>
      </c>
      <c r="P3642" s="17" t="s">
        <v>438</v>
      </c>
      <c r="Q3642">
        <v>501</v>
      </c>
      <c r="R3642" s="17" t="s">
        <v>439</v>
      </c>
      <c r="S3642" s="17" t="s">
        <v>440</v>
      </c>
      <c r="T3642" s="17" t="s">
        <v>438</v>
      </c>
      <c r="U3642">
        <v>0</v>
      </c>
      <c r="V3642">
        <v>0</v>
      </c>
      <c r="W3642" s="17" t="s">
        <v>8167</v>
      </c>
      <c r="X3642" s="17" t="s">
        <v>442</v>
      </c>
      <c r="Y3642">
        <v>0</v>
      </c>
      <c r="Z3642" s="17" t="s">
        <v>486</v>
      </c>
      <c r="AA3642" s="17" t="s">
        <v>443</v>
      </c>
      <c r="AB3642" s="17" t="s">
        <v>444</v>
      </c>
      <c r="AC3642">
        <v>0</v>
      </c>
      <c r="AD3642">
        <v>0</v>
      </c>
      <c r="AE3642">
        <v>0</v>
      </c>
      <c r="AF3642">
        <v>2022</v>
      </c>
      <c r="AG3642" s="1">
        <v>44562</v>
      </c>
      <c r="AH3642" s="1">
        <v>44773</v>
      </c>
      <c r="AI3642" s="1">
        <v>44785</v>
      </c>
      <c r="AJ3642" s="17" t="s">
        <v>34</v>
      </c>
      <c r="AK3642" s="17" t="s">
        <v>35</v>
      </c>
      <c r="AL3642" s="17" t="s">
        <v>10388</v>
      </c>
      <c r="AM3642" s="17">
        <f>MONTH(EMPENHO[[#This Row],[data_empenho]])</f>
        <v>5</v>
      </c>
    </row>
    <row r="3643" spans="1:39" x14ac:dyDescent="0.25">
      <c r="A3643">
        <v>5</v>
      </c>
      <c r="B3643">
        <v>502</v>
      </c>
      <c r="C3643">
        <v>12</v>
      </c>
      <c r="D3643">
        <v>365</v>
      </c>
      <c r="E3643">
        <v>2</v>
      </c>
      <c r="F3643">
        <v>0</v>
      </c>
      <c r="G3643">
        <v>2026</v>
      </c>
      <c r="H3643" s="17" t="s">
        <v>1176</v>
      </c>
      <c r="I3643">
        <v>31</v>
      </c>
      <c r="J3643">
        <v>0</v>
      </c>
      <c r="K3643" s="17" t="s">
        <v>8168</v>
      </c>
      <c r="L3643" s="1">
        <v>44706</v>
      </c>
      <c r="M3643">
        <v>1352.25</v>
      </c>
      <c r="N3643" s="17" t="s">
        <v>437</v>
      </c>
      <c r="O3643">
        <v>213</v>
      </c>
      <c r="P3643" s="17" t="s">
        <v>438</v>
      </c>
      <c r="Q3643">
        <v>501</v>
      </c>
      <c r="R3643" s="17" t="s">
        <v>439</v>
      </c>
      <c r="S3643" s="17" t="s">
        <v>440</v>
      </c>
      <c r="T3643" s="17" t="s">
        <v>438</v>
      </c>
      <c r="U3643">
        <v>0</v>
      </c>
      <c r="V3643">
        <v>0</v>
      </c>
      <c r="W3643" s="17" t="s">
        <v>8169</v>
      </c>
      <c r="X3643" s="17" t="s">
        <v>442</v>
      </c>
      <c r="Y3643">
        <v>0</v>
      </c>
      <c r="Z3643" s="17" t="s">
        <v>486</v>
      </c>
      <c r="AA3643" s="17" t="s">
        <v>443</v>
      </c>
      <c r="AB3643" s="17" t="s">
        <v>444</v>
      </c>
      <c r="AC3643">
        <v>0</v>
      </c>
      <c r="AD3643">
        <v>0</v>
      </c>
      <c r="AE3643">
        <v>0</v>
      </c>
      <c r="AF3643">
        <v>2022</v>
      </c>
      <c r="AG3643" s="1">
        <v>44562</v>
      </c>
      <c r="AH3643" s="1">
        <v>44773</v>
      </c>
      <c r="AI3643" s="1">
        <v>44785</v>
      </c>
      <c r="AJ3643" s="17" t="s">
        <v>34</v>
      </c>
      <c r="AK3643" s="17" t="s">
        <v>35</v>
      </c>
      <c r="AL3643" s="17" t="s">
        <v>10388</v>
      </c>
      <c r="AM3643" s="17">
        <f>MONTH(EMPENHO[[#This Row],[data_empenho]])</f>
        <v>5</v>
      </c>
    </row>
    <row r="3644" spans="1:39" x14ac:dyDescent="0.25">
      <c r="A3644">
        <v>5</v>
      </c>
      <c r="B3644">
        <v>502</v>
      </c>
      <c r="C3644">
        <v>12</v>
      </c>
      <c r="D3644">
        <v>361</v>
      </c>
      <c r="E3644">
        <v>2</v>
      </c>
      <c r="F3644">
        <v>0</v>
      </c>
      <c r="G3644">
        <v>2025</v>
      </c>
      <c r="H3644" s="17" t="s">
        <v>1213</v>
      </c>
      <c r="I3644">
        <v>31</v>
      </c>
      <c r="J3644">
        <v>0</v>
      </c>
      <c r="K3644" s="17" t="s">
        <v>8170</v>
      </c>
      <c r="L3644" s="1">
        <v>44706</v>
      </c>
      <c r="M3644">
        <v>484</v>
      </c>
      <c r="N3644" s="17" t="s">
        <v>437</v>
      </c>
      <c r="O3644">
        <v>213</v>
      </c>
      <c r="P3644" s="17" t="s">
        <v>438</v>
      </c>
      <c r="Q3644">
        <v>501</v>
      </c>
      <c r="R3644" s="17" t="s">
        <v>439</v>
      </c>
      <c r="S3644" s="17" t="s">
        <v>440</v>
      </c>
      <c r="T3644" s="17" t="s">
        <v>438</v>
      </c>
      <c r="U3644">
        <v>0</v>
      </c>
      <c r="V3644">
        <v>0</v>
      </c>
      <c r="W3644" s="17" t="s">
        <v>8171</v>
      </c>
      <c r="X3644" s="17" t="s">
        <v>442</v>
      </c>
      <c r="Y3644">
        <v>0</v>
      </c>
      <c r="Z3644" s="17" t="s">
        <v>486</v>
      </c>
      <c r="AA3644" s="17" t="s">
        <v>443</v>
      </c>
      <c r="AB3644" s="17" t="s">
        <v>444</v>
      </c>
      <c r="AC3644">
        <v>0</v>
      </c>
      <c r="AD3644">
        <v>0</v>
      </c>
      <c r="AE3644">
        <v>0</v>
      </c>
      <c r="AF3644">
        <v>2022</v>
      </c>
      <c r="AG3644" s="1">
        <v>44562</v>
      </c>
      <c r="AH3644" s="1">
        <v>44773</v>
      </c>
      <c r="AI3644" s="1">
        <v>44785</v>
      </c>
      <c r="AJ3644" s="17" t="s">
        <v>34</v>
      </c>
      <c r="AK3644" s="17" t="s">
        <v>35</v>
      </c>
      <c r="AL3644" s="17" t="s">
        <v>10388</v>
      </c>
      <c r="AM3644" s="17">
        <f>MONTH(EMPENHO[[#This Row],[data_empenho]])</f>
        <v>5</v>
      </c>
    </row>
    <row r="3645" spans="1:39" x14ac:dyDescent="0.25">
      <c r="A3645">
        <v>5</v>
      </c>
      <c r="B3645">
        <v>502</v>
      </c>
      <c r="C3645">
        <v>12</v>
      </c>
      <c r="D3645">
        <v>365</v>
      </c>
      <c r="E3645">
        <v>2</v>
      </c>
      <c r="F3645">
        <v>0</v>
      </c>
      <c r="G3645">
        <v>2026</v>
      </c>
      <c r="H3645" s="17" t="s">
        <v>1176</v>
      </c>
      <c r="I3645">
        <v>31</v>
      </c>
      <c r="J3645">
        <v>0</v>
      </c>
      <c r="K3645" s="17" t="s">
        <v>8172</v>
      </c>
      <c r="L3645" s="1">
        <v>44706</v>
      </c>
      <c r="M3645">
        <v>676.35</v>
      </c>
      <c r="N3645" s="17" t="s">
        <v>437</v>
      </c>
      <c r="O3645">
        <v>213</v>
      </c>
      <c r="P3645" s="17" t="s">
        <v>438</v>
      </c>
      <c r="Q3645">
        <v>501</v>
      </c>
      <c r="R3645" s="17" t="s">
        <v>439</v>
      </c>
      <c r="S3645" s="17" t="s">
        <v>440</v>
      </c>
      <c r="T3645" s="17" t="s">
        <v>438</v>
      </c>
      <c r="U3645">
        <v>0</v>
      </c>
      <c r="V3645">
        <v>0</v>
      </c>
      <c r="W3645" s="17" t="s">
        <v>8173</v>
      </c>
      <c r="X3645" s="17" t="s">
        <v>442</v>
      </c>
      <c r="Y3645">
        <v>0</v>
      </c>
      <c r="Z3645" s="17" t="s">
        <v>486</v>
      </c>
      <c r="AA3645" s="17" t="s">
        <v>443</v>
      </c>
      <c r="AB3645" s="17" t="s">
        <v>444</v>
      </c>
      <c r="AC3645">
        <v>0</v>
      </c>
      <c r="AD3645">
        <v>0</v>
      </c>
      <c r="AE3645">
        <v>0</v>
      </c>
      <c r="AF3645">
        <v>2022</v>
      </c>
      <c r="AG3645" s="1">
        <v>44562</v>
      </c>
      <c r="AH3645" s="1">
        <v>44773</v>
      </c>
      <c r="AI3645" s="1">
        <v>44785</v>
      </c>
      <c r="AJ3645" s="17" t="s">
        <v>34</v>
      </c>
      <c r="AK3645" s="17" t="s">
        <v>35</v>
      </c>
      <c r="AL3645" s="17" t="s">
        <v>10388</v>
      </c>
      <c r="AM3645" s="17">
        <f>MONTH(EMPENHO[[#This Row],[data_empenho]])</f>
        <v>5</v>
      </c>
    </row>
    <row r="3646" spans="1:39" x14ac:dyDescent="0.25">
      <c r="A3646">
        <v>5</v>
      </c>
      <c r="B3646">
        <v>502</v>
      </c>
      <c r="C3646">
        <v>12</v>
      </c>
      <c r="D3646">
        <v>361</v>
      </c>
      <c r="E3646">
        <v>2</v>
      </c>
      <c r="F3646">
        <v>0</v>
      </c>
      <c r="G3646">
        <v>2031</v>
      </c>
      <c r="H3646" s="17" t="s">
        <v>1173</v>
      </c>
      <c r="I3646">
        <v>20</v>
      </c>
      <c r="J3646">
        <v>0</v>
      </c>
      <c r="K3646" s="17" t="s">
        <v>8174</v>
      </c>
      <c r="L3646" s="1">
        <v>44706</v>
      </c>
      <c r="M3646">
        <v>3122.6</v>
      </c>
      <c r="N3646" s="17" t="s">
        <v>437</v>
      </c>
      <c r="O3646">
        <v>213</v>
      </c>
      <c r="P3646" s="17" t="s">
        <v>438</v>
      </c>
      <c r="Q3646">
        <v>0</v>
      </c>
      <c r="R3646" s="17" t="s">
        <v>439</v>
      </c>
      <c r="S3646" s="17" t="s">
        <v>440</v>
      </c>
      <c r="T3646" s="17" t="s">
        <v>438</v>
      </c>
      <c r="U3646">
        <v>0</v>
      </c>
      <c r="V3646">
        <v>0</v>
      </c>
      <c r="W3646" s="17" t="s">
        <v>8175</v>
      </c>
      <c r="X3646" s="17" t="s">
        <v>442</v>
      </c>
      <c r="Y3646">
        <v>0</v>
      </c>
      <c r="Z3646" s="17" t="s">
        <v>486</v>
      </c>
      <c r="AA3646" s="17" t="s">
        <v>443</v>
      </c>
      <c r="AB3646" s="17" t="s">
        <v>444</v>
      </c>
      <c r="AC3646">
        <v>0</v>
      </c>
      <c r="AD3646">
        <v>0</v>
      </c>
      <c r="AE3646">
        <v>0</v>
      </c>
      <c r="AF3646">
        <v>2022</v>
      </c>
      <c r="AG3646" s="1">
        <v>44562</v>
      </c>
      <c r="AH3646" s="1">
        <v>44773</v>
      </c>
      <c r="AI3646" s="1">
        <v>44785</v>
      </c>
      <c r="AJ3646" s="17" t="s">
        <v>34</v>
      </c>
      <c r="AK3646" s="17" t="s">
        <v>35</v>
      </c>
      <c r="AL3646" s="17" t="s">
        <v>10388</v>
      </c>
      <c r="AM3646" s="17">
        <f>MONTH(EMPENHO[[#This Row],[data_empenho]])</f>
        <v>5</v>
      </c>
    </row>
    <row r="3647" spans="1:39" x14ac:dyDescent="0.25">
      <c r="A3647">
        <v>5</v>
      </c>
      <c r="B3647">
        <v>502</v>
      </c>
      <c r="C3647">
        <v>12</v>
      </c>
      <c r="D3647">
        <v>361</v>
      </c>
      <c r="E3647">
        <v>2</v>
      </c>
      <c r="F3647">
        <v>0</v>
      </c>
      <c r="G3647">
        <v>2031</v>
      </c>
      <c r="H3647" s="17" t="s">
        <v>1181</v>
      </c>
      <c r="I3647">
        <v>20</v>
      </c>
      <c r="J3647">
        <v>0</v>
      </c>
      <c r="K3647" s="17" t="s">
        <v>8176</v>
      </c>
      <c r="L3647" s="1">
        <v>44706</v>
      </c>
      <c r="M3647">
        <v>858.16</v>
      </c>
      <c r="N3647" s="17" t="s">
        <v>437</v>
      </c>
      <c r="O3647">
        <v>213</v>
      </c>
      <c r="P3647" s="17" t="s">
        <v>438</v>
      </c>
      <c r="Q3647">
        <v>0</v>
      </c>
      <c r="R3647" s="17" t="s">
        <v>439</v>
      </c>
      <c r="S3647" s="17" t="s">
        <v>440</v>
      </c>
      <c r="T3647" s="17" t="s">
        <v>438</v>
      </c>
      <c r="U3647">
        <v>0</v>
      </c>
      <c r="V3647">
        <v>0</v>
      </c>
      <c r="W3647" s="17" t="s">
        <v>8177</v>
      </c>
      <c r="X3647" s="17" t="s">
        <v>442</v>
      </c>
      <c r="Y3647">
        <v>0</v>
      </c>
      <c r="Z3647" s="17" t="s">
        <v>486</v>
      </c>
      <c r="AA3647" s="17" t="s">
        <v>443</v>
      </c>
      <c r="AB3647" s="17" t="s">
        <v>444</v>
      </c>
      <c r="AC3647">
        <v>0</v>
      </c>
      <c r="AD3647">
        <v>0</v>
      </c>
      <c r="AE3647">
        <v>0</v>
      </c>
      <c r="AF3647">
        <v>2022</v>
      </c>
      <c r="AG3647" s="1">
        <v>44562</v>
      </c>
      <c r="AH3647" s="1">
        <v>44773</v>
      </c>
      <c r="AI3647" s="1">
        <v>44785</v>
      </c>
      <c r="AJ3647" s="17" t="s">
        <v>34</v>
      </c>
      <c r="AK3647" s="17" t="s">
        <v>35</v>
      </c>
      <c r="AL3647" s="17" t="s">
        <v>10388</v>
      </c>
      <c r="AM3647" s="17">
        <f>MONTH(EMPENHO[[#This Row],[data_empenho]])</f>
        <v>5</v>
      </c>
    </row>
    <row r="3648" spans="1:39" x14ac:dyDescent="0.25">
      <c r="A3648">
        <v>5</v>
      </c>
      <c r="B3648">
        <v>502</v>
      </c>
      <c r="C3648">
        <v>12</v>
      </c>
      <c r="D3648">
        <v>361</v>
      </c>
      <c r="E3648">
        <v>2</v>
      </c>
      <c r="F3648">
        <v>0</v>
      </c>
      <c r="G3648">
        <v>2031</v>
      </c>
      <c r="H3648" s="17" t="s">
        <v>1176</v>
      </c>
      <c r="I3648">
        <v>20</v>
      </c>
      <c r="J3648">
        <v>0</v>
      </c>
      <c r="K3648" s="17" t="s">
        <v>8178</v>
      </c>
      <c r="L3648" s="1">
        <v>44706</v>
      </c>
      <c r="M3648">
        <v>312.26</v>
      </c>
      <c r="N3648" s="17" t="s">
        <v>437</v>
      </c>
      <c r="O3648">
        <v>213</v>
      </c>
      <c r="P3648" s="17" t="s">
        <v>438</v>
      </c>
      <c r="Q3648">
        <v>0</v>
      </c>
      <c r="R3648" s="17" t="s">
        <v>439</v>
      </c>
      <c r="S3648" s="17" t="s">
        <v>440</v>
      </c>
      <c r="T3648" s="17" t="s">
        <v>438</v>
      </c>
      <c r="U3648">
        <v>0</v>
      </c>
      <c r="V3648">
        <v>0</v>
      </c>
      <c r="W3648" s="17" t="s">
        <v>8179</v>
      </c>
      <c r="X3648" s="17" t="s">
        <v>442</v>
      </c>
      <c r="Y3648">
        <v>0</v>
      </c>
      <c r="Z3648" s="17" t="s">
        <v>486</v>
      </c>
      <c r="AA3648" s="17" t="s">
        <v>443</v>
      </c>
      <c r="AB3648" s="17" t="s">
        <v>444</v>
      </c>
      <c r="AC3648">
        <v>0</v>
      </c>
      <c r="AD3648">
        <v>0</v>
      </c>
      <c r="AE3648">
        <v>0</v>
      </c>
      <c r="AF3648">
        <v>2022</v>
      </c>
      <c r="AG3648" s="1">
        <v>44562</v>
      </c>
      <c r="AH3648" s="1">
        <v>44773</v>
      </c>
      <c r="AI3648" s="1">
        <v>44785</v>
      </c>
      <c r="AJ3648" s="17" t="s">
        <v>34</v>
      </c>
      <c r="AK3648" s="17" t="s">
        <v>35</v>
      </c>
      <c r="AL3648" s="17" t="s">
        <v>10388</v>
      </c>
      <c r="AM3648" s="17">
        <f>MONTH(EMPENHO[[#This Row],[data_empenho]])</f>
        <v>5</v>
      </c>
    </row>
    <row r="3649" spans="1:39" x14ac:dyDescent="0.25">
      <c r="A3649">
        <v>5</v>
      </c>
      <c r="B3649">
        <v>502</v>
      </c>
      <c r="C3649">
        <v>12</v>
      </c>
      <c r="D3649">
        <v>365</v>
      </c>
      <c r="E3649">
        <v>2</v>
      </c>
      <c r="F3649">
        <v>0</v>
      </c>
      <c r="G3649">
        <v>2033</v>
      </c>
      <c r="H3649" s="17" t="s">
        <v>1173</v>
      </c>
      <c r="I3649">
        <v>20</v>
      </c>
      <c r="J3649">
        <v>0</v>
      </c>
      <c r="K3649" s="17" t="s">
        <v>8180</v>
      </c>
      <c r="L3649" s="1">
        <v>44706</v>
      </c>
      <c r="M3649">
        <v>1931.07</v>
      </c>
      <c r="N3649" s="17" t="s">
        <v>437</v>
      </c>
      <c r="O3649">
        <v>213</v>
      </c>
      <c r="P3649" s="17" t="s">
        <v>438</v>
      </c>
      <c r="Q3649">
        <v>0</v>
      </c>
      <c r="R3649" s="17" t="s">
        <v>439</v>
      </c>
      <c r="S3649" s="17" t="s">
        <v>440</v>
      </c>
      <c r="T3649" s="17" t="s">
        <v>438</v>
      </c>
      <c r="U3649">
        <v>0</v>
      </c>
      <c r="V3649">
        <v>0</v>
      </c>
      <c r="W3649" s="17" t="s">
        <v>8181</v>
      </c>
      <c r="X3649" s="17" t="s">
        <v>442</v>
      </c>
      <c r="Y3649">
        <v>0</v>
      </c>
      <c r="Z3649" s="17" t="s">
        <v>486</v>
      </c>
      <c r="AA3649" s="17" t="s">
        <v>443</v>
      </c>
      <c r="AB3649" s="17" t="s">
        <v>444</v>
      </c>
      <c r="AC3649">
        <v>0</v>
      </c>
      <c r="AD3649">
        <v>0</v>
      </c>
      <c r="AE3649">
        <v>0</v>
      </c>
      <c r="AF3649">
        <v>2022</v>
      </c>
      <c r="AG3649" s="1">
        <v>44562</v>
      </c>
      <c r="AH3649" s="1">
        <v>44773</v>
      </c>
      <c r="AI3649" s="1">
        <v>44785</v>
      </c>
      <c r="AJ3649" s="17" t="s">
        <v>34</v>
      </c>
      <c r="AK3649" s="17" t="s">
        <v>35</v>
      </c>
      <c r="AL3649" s="17" t="s">
        <v>10388</v>
      </c>
      <c r="AM3649" s="17">
        <f>MONTH(EMPENHO[[#This Row],[data_empenho]])</f>
        <v>5</v>
      </c>
    </row>
    <row r="3650" spans="1:39" x14ac:dyDescent="0.25">
      <c r="A3650">
        <v>5</v>
      </c>
      <c r="B3650">
        <v>502</v>
      </c>
      <c r="C3650">
        <v>12</v>
      </c>
      <c r="D3650">
        <v>365</v>
      </c>
      <c r="E3650">
        <v>2</v>
      </c>
      <c r="F3650">
        <v>0</v>
      </c>
      <c r="G3650">
        <v>2033</v>
      </c>
      <c r="H3650" s="17" t="s">
        <v>1181</v>
      </c>
      <c r="I3650">
        <v>20</v>
      </c>
      <c r="J3650">
        <v>0</v>
      </c>
      <c r="K3650" s="17" t="s">
        <v>8182</v>
      </c>
      <c r="L3650" s="1">
        <v>44706</v>
      </c>
      <c r="M3650">
        <v>14.3</v>
      </c>
      <c r="N3650" s="17" t="s">
        <v>437</v>
      </c>
      <c r="O3650">
        <v>213</v>
      </c>
      <c r="P3650" s="17" t="s">
        <v>438</v>
      </c>
      <c r="Q3650">
        <v>0</v>
      </c>
      <c r="R3650" s="17" t="s">
        <v>439</v>
      </c>
      <c r="S3650" s="17" t="s">
        <v>440</v>
      </c>
      <c r="T3650" s="17" t="s">
        <v>438</v>
      </c>
      <c r="U3650">
        <v>0</v>
      </c>
      <c r="V3650">
        <v>0</v>
      </c>
      <c r="W3650" s="17" t="s">
        <v>8183</v>
      </c>
      <c r="X3650" s="17" t="s">
        <v>442</v>
      </c>
      <c r="Y3650">
        <v>0</v>
      </c>
      <c r="Z3650" s="17" t="s">
        <v>486</v>
      </c>
      <c r="AA3650" s="17" t="s">
        <v>443</v>
      </c>
      <c r="AB3650" s="17" t="s">
        <v>444</v>
      </c>
      <c r="AC3650">
        <v>0</v>
      </c>
      <c r="AD3650">
        <v>0</v>
      </c>
      <c r="AE3650">
        <v>0</v>
      </c>
      <c r="AF3650">
        <v>2022</v>
      </c>
      <c r="AG3650" s="1">
        <v>44562</v>
      </c>
      <c r="AH3650" s="1">
        <v>44773</v>
      </c>
      <c r="AI3650" s="1">
        <v>44785</v>
      </c>
      <c r="AJ3650" s="17" t="s">
        <v>34</v>
      </c>
      <c r="AK3650" s="17" t="s">
        <v>35</v>
      </c>
      <c r="AL3650" s="17" t="s">
        <v>10388</v>
      </c>
      <c r="AM3650" s="17">
        <f>MONTH(EMPENHO[[#This Row],[data_empenho]])</f>
        <v>5</v>
      </c>
    </row>
    <row r="3651" spans="1:39" x14ac:dyDescent="0.25">
      <c r="A3651">
        <v>5</v>
      </c>
      <c r="B3651">
        <v>502</v>
      </c>
      <c r="C3651">
        <v>12</v>
      </c>
      <c r="D3651">
        <v>365</v>
      </c>
      <c r="E3651">
        <v>2</v>
      </c>
      <c r="F3651">
        <v>0</v>
      </c>
      <c r="G3651">
        <v>2033</v>
      </c>
      <c r="H3651" s="17" t="s">
        <v>1296</v>
      </c>
      <c r="I3651">
        <v>20</v>
      </c>
      <c r="J3651">
        <v>0</v>
      </c>
      <c r="K3651" s="17" t="s">
        <v>8184</v>
      </c>
      <c r="L3651" s="1">
        <v>44706</v>
      </c>
      <c r="M3651">
        <v>1048.8699999999999</v>
      </c>
      <c r="N3651" s="17" t="s">
        <v>437</v>
      </c>
      <c r="O3651">
        <v>213</v>
      </c>
      <c r="P3651" s="17" t="s">
        <v>438</v>
      </c>
      <c r="Q3651">
        <v>0</v>
      </c>
      <c r="R3651" s="17" t="s">
        <v>439</v>
      </c>
      <c r="S3651" s="17" t="s">
        <v>440</v>
      </c>
      <c r="T3651" s="17" t="s">
        <v>438</v>
      </c>
      <c r="U3651">
        <v>0</v>
      </c>
      <c r="V3651">
        <v>0</v>
      </c>
      <c r="W3651" s="17" t="s">
        <v>8185</v>
      </c>
      <c r="X3651" s="17" t="s">
        <v>442</v>
      </c>
      <c r="Y3651">
        <v>0</v>
      </c>
      <c r="Z3651" s="17" t="s">
        <v>486</v>
      </c>
      <c r="AA3651" s="17" t="s">
        <v>443</v>
      </c>
      <c r="AB3651" s="17" t="s">
        <v>444</v>
      </c>
      <c r="AC3651">
        <v>0</v>
      </c>
      <c r="AD3651">
        <v>0</v>
      </c>
      <c r="AE3651">
        <v>0</v>
      </c>
      <c r="AF3651">
        <v>2022</v>
      </c>
      <c r="AG3651" s="1">
        <v>44562</v>
      </c>
      <c r="AH3651" s="1">
        <v>44773</v>
      </c>
      <c r="AI3651" s="1">
        <v>44785</v>
      </c>
      <c r="AJ3651" s="17" t="s">
        <v>34</v>
      </c>
      <c r="AK3651" s="17" t="s">
        <v>35</v>
      </c>
      <c r="AL3651" s="17" t="s">
        <v>10388</v>
      </c>
      <c r="AM3651" s="17">
        <f>MONTH(EMPENHO[[#This Row],[data_empenho]])</f>
        <v>5</v>
      </c>
    </row>
    <row r="3652" spans="1:39" x14ac:dyDescent="0.25">
      <c r="A3652">
        <v>5</v>
      </c>
      <c r="B3652">
        <v>502</v>
      </c>
      <c r="C3652">
        <v>12</v>
      </c>
      <c r="D3652">
        <v>365</v>
      </c>
      <c r="E3652">
        <v>2</v>
      </c>
      <c r="F3652">
        <v>0</v>
      </c>
      <c r="G3652">
        <v>2033</v>
      </c>
      <c r="H3652" s="17" t="s">
        <v>1273</v>
      </c>
      <c r="I3652">
        <v>20</v>
      </c>
      <c r="J3652">
        <v>0</v>
      </c>
      <c r="K3652" s="17" t="s">
        <v>8186</v>
      </c>
      <c r="L3652" s="1">
        <v>44706</v>
      </c>
      <c r="M3652">
        <v>333.73</v>
      </c>
      <c r="N3652" s="17" t="s">
        <v>437</v>
      </c>
      <c r="O3652">
        <v>213</v>
      </c>
      <c r="P3652" s="17" t="s">
        <v>438</v>
      </c>
      <c r="Q3652">
        <v>0</v>
      </c>
      <c r="R3652" s="17" t="s">
        <v>439</v>
      </c>
      <c r="S3652" s="17" t="s">
        <v>440</v>
      </c>
      <c r="T3652" s="17" t="s">
        <v>438</v>
      </c>
      <c r="U3652">
        <v>0</v>
      </c>
      <c r="V3652">
        <v>0</v>
      </c>
      <c r="W3652" s="17" t="s">
        <v>8187</v>
      </c>
      <c r="X3652" s="17" t="s">
        <v>442</v>
      </c>
      <c r="Y3652">
        <v>0</v>
      </c>
      <c r="Z3652" s="17" t="s">
        <v>486</v>
      </c>
      <c r="AA3652" s="17" t="s">
        <v>443</v>
      </c>
      <c r="AB3652" s="17" t="s">
        <v>444</v>
      </c>
      <c r="AC3652">
        <v>0</v>
      </c>
      <c r="AD3652">
        <v>0</v>
      </c>
      <c r="AE3652">
        <v>0</v>
      </c>
      <c r="AF3652">
        <v>2022</v>
      </c>
      <c r="AG3652" s="1">
        <v>44562</v>
      </c>
      <c r="AH3652" s="1">
        <v>44773</v>
      </c>
      <c r="AI3652" s="1">
        <v>44785</v>
      </c>
      <c r="AJ3652" s="17" t="s">
        <v>34</v>
      </c>
      <c r="AK3652" s="17" t="s">
        <v>35</v>
      </c>
      <c r="AL3652" s="17" t="s">
        <v>10388</v>
      </c>
      <c r="AM3652" s="17">
        <f>MONTH(EMPENHO[[#This Row],[data_empenho]])</f>
        <v>5</v>
      </c>
    </row>
    <row r="3653" spans="1:39" x14ac:dyDescent="0.25">
      <c r="A3653">
        <v>5</v>
      </c>
      <c r="B3653">
        <v>502</v>
      </c>
      <c r="C3653">
        <v>12</v>
      </c>
      <c r="D3653">
        <v>365</v>
      </c>
      <c r="E3653">
        <v>2</v>
      </c>
      <c r="F3653">
        <v>0</v>
      </c>
      <c r="G3653">
        <v>2033</v>
      </c>
      <c r="H3653" s="17" t="s">
        <v>1195</v>
      </c>
      <c r="I3653">
        <v>1</v>
      </c>
      <c r="J3653">
        <v>0</v>
      </c>
      <c r="K3653" s="17" t="s">
        <v>8188</v>
      </c>
      <c r="L3653" s="1">
        <v>44706</v>
      </c>
      <c r="M3653">
        <v>56.47</v>
      </c>
      <c r="N3653" s="17" t="s">
        <v>437</v>
      </c>
      <c r="O3653">
        <v>213</v>
      </c>
      <c r="P3653" s="17" t="s">
        <v>438</v>
      </c>
      <c r="Q3653">
        <v>0</v>
      </c>
      <c r="R3653" s="17" t="s">
        <v>439</v>
      </c>
      <c r="S3653" s="17" t="s">
        <v>440</v>
      </c>
      <c r="T3653" s="17" t="s">
        <v>438</v>
      </c>
      <c r="U3653">
        <v>0</v>
      </c>
      <c r="V3653">
        <v>0</v>
      </c>
      <c r="W3653" s="17" t="s">
        <v>8189</v>
      </c>
      <c r="X3653" s="17" t="s">
        <v>442</v>
      </c>
      <c r="Y3653">
        <v>0</v>
      </c>
      <c r="Z3653" s="17" t="s">
        <v>486</v>
      </c>
      <c r="AA3653" s="17" t="s">
        <v>443</v>
      </c>
      <c r="AB3653" s="17" t="s">
        <v>444</v>
      </c>
      <c r="AC3653">
        <v>0</v>
      </c>
      <c r="AD3653">
        <v>0</v>
      </c>
      <c r="AE3653">
        <v>0</v>
      </c>
      <c r="AF3653">
        <v>2022</v>
      </c>
      <c r="AG3653" s="1">
        <v>44562</v>
      </c>
      <c r="AH3653" s="1">
        <v>44773</v>
      </c>
      <c r="AI3653" s="1">
        <v>44785</v>
      </c>
      <c r="AJ3653" s="17" t="s">
        <v>34</v>
      </c>
      <c r="AK3653" s="17" t="s">
        <v>35</v>
      </c>
      <c r="AL3653" s="17" t="s">
        <v>10388</v>
      </c>
      <c r="AM3653" s="17">
        <f>MONTH(EMPENHO[[#This Row],[data_empenho]])</f>
        <v>5</v>
      </c>
    </row>
    <row r="3654" spans="1:39" x14ac:dyDescent="0.25">
      <c r="A3654">
        <v>5</v>
      </c>
      <c r="B3654">
        <v>502</v>
      </c>
      <c r="C3654">
        <v>12</v>
      </c>
      <c r="D3654">
        <v>782</v>
      </c>
      <c r="E3654">
        <v>2</v>
      </c>
      <c r="F3654">
        <v>0</v>
      </c>
      <c r="G3654">
        <v>2035</v>
      </c>
      <c r="H3654" s="17" t="s">
        <v>1173</v>
      </c>
      <c r="I3654">
        <v>20</v>
      </c>
      <c r="J3654">
        <v>0</v>
      </c>
      <c r="K3654" s="17" t="s">
        <v>8190</v>
      </c>
      <c r="L3654" s="1">
        <v>44706</v>
      </c>
      <c r="M3654">
        <v>17867.63</v>
      </c>
      <c r="N3654" s="17" t="s">
        <v>437</v>
      </c>
      <c r="O3654">
        <v>213</v>
      </c>
      <c r="P3654" s="17" t="s">
        <v>438</v>
      </c>
      <c r="Q3654">
        <v>0</v>
      </c>
      <c r="R3654" s="17" t="s">
        <v>439</v>
      </c>
      <c r="S3654" s="17" t="s">
        <v>440</v>
      </c>
      <c r="T3654" s="17" t="s">
        <v>438</v>
      </c>
      <c r="U3654">
        <v>0</v>
      </c>
      <c r="V3654">
        <v>0</v>
      </c>
      <c r="W3654" s="17" t="s">
        <v>8191</v>
      </c>
      <c r="X3654" s="17" t="s">
        <v>442</v>
      </c>
      <c r="Y3654">
        <v>0</v>
      </c>
      <c r="Z3654" s="17" t="s">
        <v>486</v>
      </c>
      <c r="AA3654" s="17" t="s">
        <v>443</v>
      </c>
      <c r="AB3654" s="17" t="s">
        <v>444</v>
      </c>
      <c r="AC3654">
        <v>0</v>
      </c>
      <c r="AD3654">
        <v>0</v>
      </c>
      <c r="AE3654">
        <v>0</v>
      </c>
      <c r="AF3654">
        <v>2022</v>
      </c>
      <c r="AG3654" s="1">
        <v>44562</v>
      </c>
      <c r="AH3654" s="1">
        <v>44773</v>
      </c>
      <c r="AI3654" s="1">
        <v>44785</v>
      </c>
      <c r="AJ3654" s="17" t="s">
        <v>34</v>
      </c>
      <c r="AK3654" s="17" t="s">
        <v>35</v>
      </c>
      <c r="AL3654" s="17" t="s">
        <v>10388</v>
      </c>
      <c r="AM3654" s="17">
        <f>MONTH(EMPENHO[[#This Row],[data_empenho]])</f>
        <v>5</v>
      </c>
    </row>
    <row r="3655" spans="1:39" x14ac:dyDescent="0.25">
      <c r="A3655">
        <v>5</v>
      </c>
      <c r="B3655">
        <v>502</v>
      </c>
      <c r="C3655">
        <v>12</v>
      </c>
      <c r="D3655">
        <v>782</v>
      </c>
      <c r="E3655">
        <v>2</v>
      </c>
      <c r="F3655">
        <v>0</v>
      </c>
      <c r="G3655">
        <v>2035</v>
      </c>
      <c r="H3655" s="17" t="s">
        <v>1181</v>
      </c>
      <c r="I3655">
        <v>20</v>
      </c>
      <c r="J3655">
        <v>0</v>
      </c>
      <c r="K3655" s="17" t="s">
        <v>8192</v>
      </c>
      <c r="L3655" s="1">
        <v>44706</v>
      </c>
      <c r="M3655">
        <v>3308.2</v>
      </c>
      <c r="N3655" s="17" t="s">
        <v>437</v>
      </c>
      <c r="O3655">
        <v>213</v>
      </c>
      <c r="P3655" s="17" t="s">
        <v>438</v>
      </c>
      <c r="Q3655">
        <v>0</v>
      </c>
      <c r="R3655" s="17" t="s">
        <v>439</v>
      </c>
      <c r="S3655" s="17" t="s">
        <v>440</v>
      </c>
      <c r="T3655" s="17" t="s">
        <v>438</v>
      </c>
      <c r="U3655">
        <v>0</v>
      </c>
      <c r="V3655">
        <v>0</v>
      </c>
      <c r="W3655" s="17" t="s">
        <v>8193</v>
      </c>
      <c r="X3655" s="17" t="s">
        <v>442</v>
      </c>
      <c r="Y3655">
        <v>0</v>
      </c>
      <c r="Z3655" s="17" t="s">
        <v>486</v>
      </c>
      <c r="AA3655" s="17" t="s">
        <v>443</v>
      </c>
      <c r="AB3655" s="17" t="s">
        <v>444</v>
      </c>
      <c r="AC3655">
        <v>0</v>
      </c>
      <c r="AD3655">
        <v>0</v>
      </c>
      <c r="AE3655">
        <v>0</v>
      </c>
      <c r="AF3655">
        <v>2022</v>
      </c>
      <c r="AG3655" s="1">
        <v>44562</v>
      </c>
      <c r="AH3655" s="1">
        <v>44773</v>
      </c>
      <c r="AI3655" s="1">
        <v>44785</v>
      </c>
      <c r="AJ3655" s="17" t="s">
        <v>34</v>
      </c>
      <c r="AK3655" s="17" t="s">
        <v>35</v>
      </c>
      <c r="AL3655" s="17" t="s">
        <v>10388</v>
      </c>
      <c r="AM3655" s="17">
        <f>MONTH(EMPENHO[[#This Row],[data_empenho]])</f>
        <v>5</v>
      </c>
    </row>
    <row r="3656" spans="1:39" x14ac:dyDescent="0.25">
      <c r="A3656">
        <v>8</v>
      </c>
      <c r="B3656">
        <v>801</v>
      </c>
      <c r="C3656">
        <v>10</v>
      </c>
      <c r="D3656">
        <v>301</v>
      </c>
      <c r="E3656">
        <v>6</v>
      </c>
      <c r="F3656">
        <v>0</v>
      </c>
      <c r="G3656">
        <v>2105</v>
      </c>
      <c r="H3656" s="17" t="s">
        <v>1218</v>
      </c>
      <c r="I3656">
        <v>40</v>
      </c>
      <c r="J3656">
        <v>0</v>
      </c>
      <c r="K3656" s="17" t="s">
        <v>8194</v>
      </c>
      <c r="L3656" s="1">
        <v>44706</v>
      </c>
      <c r="M3656">
        <v>720.59</v>
      </c>
      <c r="N3656" s="17" t="s">
        <v>437</v>
      </c>
      <c r="O3656">
        <v>213</v>
      </c>
      <c r="P3656" s="17" t="s">
        <v>438</v>
      </c>
      <c r="Q3656">
        <v>0</v>
      </c>
      <c r="R3656" s="17" t="s">
        <v>439</v>
      </c>
      <c r="S3656" s="17" t="s">
        <v>440</v>
      </c>
      <c r="T3656" s="17" t="s">
        <v>438</v>
      </c>
      <c r="U3656">
        <v>0</v>
      </c>
      <c r="V3656">
        <v>0</v>
      </c>
      <c r="W3656" s="17" t="s">
        <v>8195</v>
      </c>
      <c r="X3656" s="17" t="s">
        <v>442</v>
      </c>
      <c r="Y3656">
        <v>0</v>
      </c>
      <c r="Z3656" s="17" t="s">
        <v>486</v>
      </c>
      <c r="AA3656" s="17" t="s">
        <v>443</v>
      </c>
      <c r="AB3656" s="17" t="s">
        <v>444</v>
      </c>
      <c r="AC3656">
        <v>0</v>
      </c>
      <c r="AD3656">
        <v>0</v>
      </c>
      <c r="AE3656">
        <v>0</v>
      </c>
      <c r="AF3656">
        <v>2022</v>
      </c>
      <c r="AG3656" s="1">
        <v>44562</v>
      </c>
      <c r="AH3656" s="1">
        <v>44773</v>
      </c>
      <c r="AI3656" s="1">
        <v>44785</v>
      </c>
      <c r="AJ3656" s="17" t="s">
        <v>34</v>
      </c>
      <c r="AK3656" s="17" t="s">
        <v>35</v>
      </c>
      <c r="AL3656" s="17" t="s">
        <v>10388</v>
      </c>
      <c r="AM3656" s="17">
        <f>MONTH(EMPENHO[[#This Row],[data_empenho]])</f>
        <v>5</v>
      </c>
    </row>
    <row r="3657" spans="1:39" x14ac:dyDescent="0.25">
      <c r="A3657">
        <v>5</v>
      </c>
      <c r="B3657">
        <v>502</v>
      </c>
      <c r="C3657">
        <v>12</v>
      </c>
      <c r="D3657">
        <v>782</v>
      </c>
      <c r="E3657">
        <v>2</v>
      </c>
      <c r="F3657">
        <v>0</v>
      </c>
      <c r="G3657">
        <v>2035</v>
      </c>
      <c r="H3657" s="17" t="s">
        <v>1176</v>
      </c>
      <c r="I3657">
        <v>20</v>
      </c>
      <c r="J3657">
        <v>0</v>
      </c>
      <c r="K3657" s="17" t="s">
        <v>8196</v>
      </c>
      <c r="L3657" s="1">
        <v>44706</v>
      </c>
      <c r="M3657">
        <v>1307.23</v>
      </c>
      <c r="N3657" s="17" t="s">
        <v>437</v>
      </c>
      <c r="O3657">
        <v>213</v>
      </c>
      <c r="P3657" s="17" t="s">
        <v>438</v>
      </c>
      <c r="Q3657">
        <v>0</v>
      </c>
      <c r="R3657" s="17" t="s">
        <v>439</v>
      </c>
      <c r="S3657" s="17" t="s">
        <v>440</v>
      </c>
      <c r="T3657" s="17" t="s">
        <v>438</v>
      </c>
      <c r="U3657">
        <v>0</v>
      </c>
      <c r="V3657">
        <v>0</v>
      </c>
      <c r="W3657" s="17" t="s">
        <v>8197</v>
      </c>
      <c r="X3657" s="17" t="s">
        <v>442</v>
      </c>
      <c r="Y3657">
        <v>0</v>
      </c>
      <c r="Z3657" s="17" t="s">
        <v>486</v>
      </c>
      <c r="AA3657" s="17" t="s">
        <v>443</v>
      </c>
      <c r="AB3657" s="17" t="s">
        <v>444</v>
      </c>
      <c r="AC3657">
        <v>0</v>
      </c>
      <c r="AD3657">
        <v>0</v>
      </c>
      <c r="AE3657">
        <v>0</v>
      </c>
      <c r="AF3657">
        <v>2022</v>
      </c>
      <c r="AG3657" s="1">
        <v>44562</v>
      </c>
      <c r="AH3657" s="1">
        <v>44773</v>
      </c>
      <c r="AI3657" s="1">
        <v>44785</v>
      </c>
      <c r="AJ3657" s="17" t="s">
        <v>34</v>
      </c>
      <c r="AK3657" s="17" t="s">
        <v>35</v>
      </c>
      <c r="AL3657" s="17" t="s">
        <v>10388</v>
      </c>
      <c r="AM3657" s="17">
        <f>MONTH(EMPENHO[[#This Row],[data_empenho]])</f>
        <v>5</v>
      </c>
    </row>
    <row r="3658" spans="1:39" x14ac:dyDescent="0.25">
      <c r="A3658">
        <v>5</v>
      </c>
      <c r="B3658">
        <v>502</v>
      </c>
      <c r="C3658">
        <v>12</v>
      </c>
      <c r="D3658">
        <v>782</v>
      </c>
      <c r="E3658">
        <v>2</v>
      </c>
      <c r="F3658">
        <v>0</v>
      </c>
      <c r="G3658">
        <v>2035</v>
      </c>
      <c r="H3658" s="17" t="s">
        <v>1213</v>
      </c>
      <c r="I3658">
        <v>20</v>
      </c>
      <c r="J3658">
        <v>0</v>
      </c>
      <c r="K3658" s="17" t="s">
        <v>8198</v>
      </c>
      <c r="L3658" s="1">
        <v>44706</v>
      </c>
      <c r="M3658">
        <v>662.2</v>
      </c>
      <c r="N3658" s="17" t="s">
        <v>437</v>
      </c>
      <c r="O3658">
        <v>213</v>
      </c>
      <c r="P3658" s="17" t="s">
        <v>438</v>
      </c>
      <c r="Q3658">
        <v>0</v>
      </c>
      <c r="R3658" s="17" t="s">
        <v>439</v>
      </c>
      <c r="S3658" s="17" t="s">
        <v>440</v>
      </c>
      <c r="T3658" s="17" t="s">
        <v>438</v>
      </c>
      <c r="U3658">
        <v>0</v>
      </c>
      <c r="V3658">
        <v>0</v>
      </c>
      <c r="W3658" s="17" t="s">
        <v>8199</v>
      </c>
      <c r="X3658" s="17" t="s">
        <v>442</v>
      </c>
      <c r="Y3658">
        <v>0</v>
      </c>
      <c r="Z3658" s="17" t="s">
        <v>486</v>
      </c>
      <c r="AA3658" s="17" t="s">
        <v>443</v>
      </c>
      <c r="AB3658" s="17" t="s">
        <v>444</v>
      </c>
      <c r="AC3658">
        <v>0</v>
      </c>
      <c r="AD3658">
        <v>0</v>
      </c>
      <c r="AE3658">
        <v>0</v>
      </c>
      <c r="AF3658">
        <v>2022</v>
      </c>
      <c r="AG3658" s="1">
        <v>44562</v>
      </c>
      <c r="AH3658" s="1">
        <v>44773</v>
      </c>
      <c r="AI3658" s="1">
        <v>44785</v>
      </c>
      <c r="AJ3658" s="17" t="s">
        <v>34</v>
      </c>
      <c r="AK3658" s="17" t="s">
        <v>35</v>
      </c>
      <c r="AL3658" s="17" t="s">
        <v>10388</v>
      </c>
      <c r="AM3658" s="17">
        <f>MONTH(EMPENHO[[#This Row],[data_empenho]])</f>
        <v>5</v>
      </c>
    </row>
    <row r="3659" spans="1:39" x14ac:dyDescent="0.25">
      <c r="A3659">
        <v>8</v>
      </c>
      <c r="B3659">
        <v>801</v>
      </c>
      <c r="C3659">
        <v>10</v>
      </c>
      <c r="D3659">
        <v>301</v>
      </c>
      <c r="E3659">
        <v>6</v>
      </c>
      <c r="F3659">
        <v>0</v>
      </c>
      <c r="G3659">
        <v>2105</v>
      </c>
      <c r="H3659" s="17" t="s">
        <v>1213</v>
      </c>
      <c r="I3659">
        <v>40</v>
      </c>
      <c r="J3659">
        <v>0</v>
      </c>
      <c r="K3659" s="17" t="s">
        <v>8200</v>
      </c>
      <c r="L3659" s="1">
        <v>44706</v>
      </c>
      <c r="M3659">
        <v>116.26</v>
      </c>
      <c r="N3659" s="17" t="s">
        <v>437</v>
      </c>
      <c r="O3659">
        <v>213</v>
      </c>
      <c r="P3659" s="17" t="s">
        <v>438</v>
      </c>
      <c r="Q3659">
        <v>0</v>
      </c>
      <c r="R3659" s="17" t="s">
        <v>439</v>
      </c>
      <c r="S3659" s="17" t="s">
        <v>440</v>
      </c>
      <c r="T3659" s="17" t="s">
        <v>438</v>
      </c>
      <c r="U3659">
        <v>0</v>
      </c>
      <c r="V3659">
        <v>0</v>
      </c>
      <c r="W3659" s="17" t="s">
        <v>8201</v>
      </c>
      <c r="X3659" s="17" t="s">
        <v>442</v>
      </c>
      <c r="Y3659">
        <v>0</v>
      </c>
      <c r="Z3659" s="17" t="s">
        <v>486</v>
      </c>
      <c r="AA3659" s="17" t="s">
        <v>443</v>
      </c>
      <c r="AB3659" s="17" t="s">
        <v>444</v>
      </c>
      <c r="AC3659">
        <v>0</v>
      </c>
      <c r="AD3659">
        <v>0</v>
      </c>
      <c r="AE3659">
        <v>0</v>
      </c>
      <c r="AF3659">
        <v>2022</v>
      </c>
      <c r="AG3659" s="1">
        <v>44562</v>
      </c>
      <c r="AH3659" s="1">
        <v>44773</v>
      </c>
      <c r="AI3659" s="1">
        <v>44785</v>
      </c>
      <c r="AJ3659" s="17" t="s">
        <v>34</v>
      </c>
      <c r="AK3659" s="17" t="s">
        <v>35</v>
      </c>
      <c r="AL3659" s="17" t="s">
        <v>10388</v>
      </c>
      <c r="AM3659" s="17">
        <f>MONTH(EMPENHO[[#This Row],[data_empenho]])</f>
        <v>5</v>
      </c>
    </row>
    <row r="3660" spans="1:39" x14ac:dyDescent="0.25">
      <c r="A3660">
        <v>9</v>
      </c>
      <c r="B3660">
        <v>901</v>
      </c>
      <c r="C3660">
        <v>4</v>
      </c>
      <c r="D3660">
        <v>122</v>
      </c>
      <c r="E3660">
        <v>1</v>
      </c>
      <c r="F3660">
        <v>0</v>
      </c>
      <c r="G3660">
        <v>2010</v>
      </c>
      <c r="H3660" s="17" t="s">
        <v>1213</v>
      </c>
      <c r="I3660">
        <v>1</v>
      </c>
      <c r="J3660">
        <v>0</v>
      </c>
      <c r="K3660" s="17" t="s">
        <v>8202</v>
      </c>
      <c r="L3660" s="1">
        <v>44706</v>
      </c>
      <c r="M3660">
        <v>39.81</v>
      </c>
      <c r="N3660" s="17" t="s">
        <v>437</v>
      </c>
      <c r="O3660">
        <v>213</v>
      </c>
      <c r="P3660" s="17" t="s">
        <v>438</v>
      </c>
      <c r="Q3660">
        <v>0</v>
      </c>
      <c r="R3660" s="17" t="s">
        <v>439</v>
      </c>
      <c r="S3660" s="17" t="s">
        <v>440</v>
      </c>
      <c r="T3660" s="17" t="s">
        <v>438</v>
      </c>
      <c r="U3660">
        <v>0</v>
      </c>
      <c r="V3660">
        <v>0</v>
      </c>
      <c r="W3660" s="17" t="s">
        <v>8203</v>
      </c>
      <c r="X3660" s="17" t="s">
        <v>442</v>
      </c>
      <c r="Y3660">
        <v>0</v>
      </c>
      <c r="Z3660" s="17" t="s">
        <v>486</v>
      </c>
      <c r="AA3660" s="17" t="s">
        <v>443</v>
      </c>
      <c r="AB3660" s="17" t="s">
        <v>444</v>
      </c>
      <c r="AC3660">
        <v>0</v>
      </c>
      <c r="AD3660">
        <v>0</v>
      </c>
      <c r="AE3660">
        <v>0</v>
      </c>
      <c r="AF3660">
        <v>2022</v>
      </c>
      <c r="AG3660" s="1">
        <v>44562</v>
      </c>
      <c r="AH3660" s="1">
        <v>44773</v>
      </c>
      <c r="AI3660" s="1">
        <v>44785</v>
      </c>
      <c r="AJ3660" s="17" t="s">
        <v>34</v>
      </c>
      <c r="AK3660" s="17" t="s">
        <v>35</v>
      </c>
      <c r="AL3660" s="17" t="s">
        <v>10388</v>
      </c>
      <c r="AM3660" s="17">
        <f>MONTH(EMPENHO[[#This Row],[data_empenho]])</f>
        <v>5</v>
      </c>
    </row>
    <row r="3661" spans="1:39" x14ac:dyDescent="0.25">
      <c r="A3661">
        <v>5</v>
      </c>
      <c r="B3661">
        <v>502</v>
      </c>
      <c r="C3661">
        <v>12</v>
      </c>
      <c r="D3661">
        <v>782</v>
      </c>
      <c r="E3661">
        <v>2</v>
      </c>
      <c r="F3661">
        <v>0</v>
      </c>
      <c r="G3661">
        <v>2035</v>
      </c>
      <c r="H3661" s="17" t="s">
        <v>1145</v>
      </c>
      <c r="I3661">
        <v>20</v>
      </c>
      <c r="J3661">
        <v>0</v>
      </c>
      <c r="K3661" s="17" t="s">
        <v>8204</v>
      </c>
      <c r="L3661" s="1">
        <v>44706</v>
      </c>
      <c r="M3661">
        <v>5242.41</v>
      </c>
      <c r="N3661" s="17" t="s">
        <v>437</v>
      </c>
      <c r="O3661">
        <v>213</v>
      </c>
      <c r="P3661" s="17" t="s">
        <v>438</v>
      </c>
      <c r="Q3661">
        <v>0</v>
      </c>
      <c r="R3661" s="17" t="s">
        <v>439</v>
      </c>
      <c r="S3661" s="17" t="s">
        <v>440</v>
      </c>
      <c r="T3661" s="17" t="s">
        <v>438</v>
      </c>
      <c r="U3661">
        <v>0</v>
      </c>
      <c r="V3661">
        <v>0</v>
      </c>
      <c r="W3661" s="17" t="s">
        <v>8205</v>
      </c>
      <c r="X3661" s="17" t="s">
        <v>442</v>
      </c>
      <c r="Y3661">
        <v>0</v>
      </c>
      <c r="Z3661" s="17" t="s">
        <v>486</v>
      </c>
      <c r="AA3661" s="17" t="s">
        <v>443</v>
      </c>
      <c r="AB3661" s="17" t="s">
        <v>444</v>
      </c>
      <c r="AC3661">
        <v>0</v>
      </c>
      <c r="AD3661">
        <v>0</v>
      </c>
      <c r="AE3661">
        <v>0</v>
      </c>
      <c r="AF3661">
        <v>2022</v>
      </c>
      <c r="AG3661" s="1">
        <v>44562</v>
      </c>
      <c r="AH3661" s="1">
        <v>44773</v>
      </c>
      <c r="AI3661" s="1">
        <v>44785</v>
      </c>
      <c r="AJ3661" s="17" t="s">
        <v>34</v>
      </c>
      <c r="AK3661" s="17" t="s">
        <v>35</v>
      </c>
      <c r="AL3661" s="17" t="s">
        <v>10388</v>
      </c>
      <c r="AM3661" s="17">
        <f>MONTH(EMPENHO[[#This Row],[data_empenho]])</f>
        <v>5</v>
      </c>
    </row>
    <row r="3662" spans="1:39" x14ac:dyDescent="0.25">
      <c r="A3662">
        <v>5</v>
      </c>
      <c r="B3662">
        <v>502</v>
      </c>
      <c r="C3662">
        <v>12</v>
      </c>
      <c r="D3662">
        <v>782</v>
      </c>
      <c r="E3662">
        <v>2</v>
      </c>
      <c r="F3662">
        <v>0</v>
      </c>
      <c r="G3662">
        <v>2035</v>
      </c>
      <c r="H3662" s="17" t="s">
        <v>1145</v>
      </c>
      <c r="I3662">
        <v>20</v>
      </c>
      <c r="J3662">
        <v>0</v>
      </c>
      <c r="K3662" s="17" t="s">
        <v>8206</v>
      </c>
      <c r="L3662" s="1">
        <v>44706</v>
      </c>
      <c r="M3662">
        <v>935.32</v>
      </c>
      <c r="N3662" s="17" t="s">
        <v>437</v>
      </c>
      <c r="O3662">
        <v>213</v>
      </c>
      <c r="P3662" s="17" t="s">
        <v>438</v>
      </c>
      <c r="Q3662">
        <v>0</v>
      </c>
      <c r="R3662" s="17" t="s">
        <v>439</v>
      </c>
      <c r="S3662" s="17" t="s">
        <v>440</v>
      </c>
      <c r="T3662" s="17" t="s">
        <v>438</v>
      </c>
      <c r="U3662">
        <v>0</v>
      </c>
      <c r="V3662">
        <v>0</v>
      </c>
      <c r="W3662" s="17" t="s">
        <v>8207</v>
      </c>
      <c r="X3662" s="17" t="s">
        <v>442</v>
      </c>
      <c r="Y3662">
        <v>0</v>
      </c>
      <c r="Z3662" s="17" t="s">
        <v>486</v>
      </c>
      <c r="AA3662" s="17" t="s">
        <v>443</v>
      </c>
      <c r="AB3662" s="17" t="s">
        <v>444</v>
      </c>
      <c r="AC3662">
        <v>0</v>
      </c>
      <c r="AD3662">
        <v>0</v>
      </c>
      <c r="AE3662">
        <v>0</v>
      </c>
      <c r="AF3662">
        <v>2022</v>
      </c>
      <c r="AG3662" s="1">
        <v>44562</v>
      </c>
      <c r="AH3662" s="1">
        <v>44773</v>
      </c>
      <c r="AI3662" s="1">
        <v>44785</v>
      </c>
      <c r="AJ3662" s="17" t="s">
        <v>34</v>
      </c>
      <c r="AK3662" s="17" t="s">
        <v>35</v>
      </c>
      <c r="AL3662" s="17" t="s">
        <v>10388</v>
      </c>
      <c r="AM3662" s="17">
        <f>MONTH(EMPENHO[[#This Row],[data_empenho]])</f>
        <v>5</v>
      </c>
    </row>
    <row r="3663" spans="1:39" x14ac:dyDescent="0.25">
      <c r="A3663">
        <v>5</v>
      </c>
      <c r="B3663">
        <v>502</v>
      </c>
      <c r="C3663">
        <v>12</v>
      </c>
      <c r="D3663">
        <v>361</v>
      </c>
      <c r="E3663">
        <v>2</v>
      </c>
      <c r="F3663">
        <v>0</v>
      </c>
      <c r="G3663">
        <v>2025</v>
      </c>
      <c r="H3663" s="17" t="s">
        <v>1173</v>
      </c>
      <c r="I3663">
        <v>31</v>
      </c>
      <c r="J3663">
        <v>0</v>
      </c>
      <c r="K3663" s="17" t="s">
        <v>8208</v>
      </c>
      <c r="L3663" s="1">
        <v>44706</v>
      </c>
      <c r="M3663">
        <v>2920.86</v>
      </c>
      <c r="N3663" s="17" t="s">
        <v>437</v>
      </c>
      <c r="O3663">
        <v>213</v>
      </c>
      <c r="P3663" s="17" t="s">
        <v>438</v>
      </c>
      <c r="Q3663">
        <v>501</v>
      </c>
      <c r="R3663" s="17" t="s">
        <v>439</v>
      </c>
      <c r="S3663" s="17" t="s">
        <v>440</v>
      </c>
      <c r="T3663" s="17" t="s">
        <v>438</v>
      </c>
      <c r="U3663">
        <v>0</v>
      </c>
      <c r="V3663">
        <v>0</v>
      </c>
      <c r="W3663" s="17" t="s">
        <v>8209</v>
      </c>
      <c r="X3663" s="17" t="s">
        <v>442</v>
      </c>
      <c r="Y3663">
        <v>0</v>
      </c>
      <c r="Z3663" s="17" t="s">
        <v>486</v>
      </c>
      <c r="AA3663" s="17" t="s">
        <v>443</v>
      </c>
      <c r="AB3663" s="17" t="s">
        <v>444</v>
      </c>
      <c r="AC3663">
        <v>0</v>
      </c>
      <c r="AD3663">
        <v>0</v>
      </c>
      <c r="AE3663">
        <v>0</v>
      </c>
      <c r="AF3663">
        <v>2022</v>
      </c>
      <c r="AG3663" s="1">
        <v>44562</v>
      </c>
      <c r="AH3663" s="1">
        <v>44773</v>
      </c>
      <c r="AI3663" s="1">
        <v>44785</v>
      </c>
      <c r="AJ3663" s="17" t="s">
        <v>34</v>
      </c>
      <c r="AK3663" s="17" t="s">
        <v>35</v>
      </c>
      <c r="AL3663" s="17" t="s">
        <v>10388</v>
      </c>
      <c r="AM3663" s="17">
        <f>MONTH(EMPENHO[[#This Row],[data_empenho]])</f>
        <v>5</v>
      </c>
    </row>
    <row r="3664" spans="1:39" x14ac:dyDescent="0.25">
      <c r="A3664">
        <v>5</v>
      </c>
      <c r="B3664">
        <v>502</v>
      </c>
      <c r="C3664">
        <v>12</v>
      </c>
      <c r="D3664">
        <v>361</v>
      </c>
      <c r="E3664">
        <v>2</v>
      </c>
      <c r="F3664">
        <v>0</v>
      </c>
      <c r="G3664">
        <v>2025</v>
      </c>
      <c r="H3664" s="17" t="s">
        <v>1176</v>
      </c>
      <c r="I3664">
        <v>31</v>
      </c>
      <c r="J3664">
        <v>0</v>
      </c>
      <c r="K3664" s="17" t="s">
        <v>8210</v>
      </c>
      <c r="L3664" s="1">
        <v>44706</v>
      </c>
      <c r="M3664">
        <v>29.21</v>
      </c>
      <c r="N3664" s="17" t="s">
        <v>437</v>
      </c>
      <c r="O3664">
        <v>213</v>
      </c>
      <c r="P3664" s="17" t="s">
        <v>438</v>
      </c>
      <c r="Q3664">
        <v>501</v>
      </c>
      <c r="R3664" s="17" t="s">
        <v>439</v>
      </c>
      <c r="S3664" s="17" t="s">
        <v>440</v>
      </c>
      <c r="T3664" s="17" t="s">
        <v>438</v>
      </c>
      <c r="U3664">
        <v>0</v>
      </c>
      <c r="V3664">
        <v>0</v>
      </c>
      <c r="W3664" s="17" t="s">
        <v>8211</v>
      </c>
      <c r="X3664" s="17" t="s">
        <v>442</v>
      </c>
      <c r="Y3664">
        <v>0</v>
      </c>
      <c r="Z3664" s="17" t="s">
        <v>486</v>
      </c>
      <c r="AA3664" s="17" t="s">
        <v>443</v>
      </c>
      <c r="AB3664" s="17" t="s">
        <v>444</v>
      </c>
      <c r="AC3664">
        <v>0</v>
      </c>
      <c r="AD3664">
        <v>0</v>
      </c>
      <c r="AE3664">
        <v>0</v>
      </c>
      <c r="AF3664">
        <v>2022</v>
      </c>
      <c r="AG3664" s="1">
        <v>44562</v>
      </c>
      <c r="AH3664" s="1">
        <v>44773</v>
      </c>
      <c r="AI3664" s="1">
        <v>44785</v>
      </c>
      <c r="AJ3664" s="17" t="s">
        <v>34</v>
      </c>
      <c r="AK3664" s="17" t="s">
        <v>35</v>
      </c>
      <c r="AL3664" s="17" t="s">
        <v>10388</v>
      </c>
      <c r="AM3664" s="17">
        <f>MONTH(EMPENHO[[#This Row],[data_empenho]])</f>
        <v>5</v>
      </c>
    </row>
    <row r="3665" spans="1:39" x14ac:dyDescent="0.25">
      <c r="A3665">
        <v>5</v>
      </c>
      <c r="B3665">
        <v>502</v>
      </c>
      <c r="C3665">
        <v>12</v>
      </c>
      <c r="D3665">
        <v>361</v>
      </c>
      <c r="E3665">
        <v>2</v>
      </c>
      <c r="F3665">
        <v>0</v>
      </c>
      <c r="G3665">
        <v>2027</v>
      </c>
      <c r="H3665" s="17" t="s">
        <v>1213</v>
      </c>
      <c r="I3665">
        <v>20</v>
      </c>
      <c r="J3665">
        <v>0</v>
      </c>
      <c r="K3665" s="17" t="s">
        <v>8212</v>
      </c>
      <c r="L3665" s="1">
        <v>44706</v>
      </c>
      <c r="M3665">
        <v>39.83</v>
      </c>
      <c r="N3665" s="17" t="s">
        <v>437</v>
      </c>
      <c r="O3665">
        <v>213</v>
      </c>
      <c r="P3665" s="17" t="s">
        <v>438</v>
      </c>
      <c r="Q3665">
        <v>0</v>
      </c>
      <c r="R3665" s="17" t="s">
        <v>439</v>
      </c>
      <c r="S3665" s="17" t="s">
        <v>440</v>
      </c>
      <c r="T3665" s="17" t="s">
        <v>438</v>
      </c>
      <c r="U3665">
        <v>0</v>
      </c>
      <c r="V3665">
        <v>0</v>
      </c>
      <c r="W3665" s="17" t="s">
        <v>8213</v>
      </c>
      <c r="X3665" s="17" t="s">
        <v>442</v>
      </c>
      <c r="Y3665">
        <v>0</v>
      </c>
      <c r="Z3665" s="17" t="s">
        <v>486</v>
      </c>
      <c r="AA3665" s="17" t="s">
        <v>443</v>
      </c>
      <c r="AB3665" s="17" t="s">
        <v>444</v>
      </c>
      <c r="AC3665">
        <v>0</v>
      </c>
      <c r="AD3665">
        <v>0</v>
      </c>
      <c r="AE3665">
        <v>0</v>
      </c>
      <c r="AF3665">
        <v>2022</v>
      </c>
      <c r="AG3665" s="1">
        <v>44562</v>
      </c>
      <c r="AH3665" s="1">
        <v>44773</v>
      </c>
      <c r="AI3665" s="1">
        <v>44785</v>
      </c>
      <c r="AJ3665" s="17" t="s">
        <v>34</v>
      </c>
      <c r="AK3665" s="17" t="s">
        <v>35</v>
      </c>
      <c r="AL3665" s="17" t="s">
        <v>10388</v>
      </c>
      <c r="AM3665" s="17">
        <f>MONTH(EMPENHO[[#This Row],[data_empenho]])</f>
        <v>5</v>
      </c>
    </row>
    <row r="3666" spans="1:39" x14ac:dyDescent="0.25">
      <c r="A3666">
        <v>5</v>
      </c>
      <c r="B3666">
        <v>502</v>
      </c>
      <c r="C3666">
        <v>12</v>
      </c>
      <c r="D3666">
        <v>365</v>
      </c>
      <c r="E3666">
        <v>2</v>
      </c>
      <c r="F3666">
        <v>0</v>
      </c>
      <c r="G3666">
        <v>2026</v>
      </c>
      <c r="H3666" s="17" t="s">
        <v>1173</v>
      </c>
      <c r="I3666">
        <v>31</v>
      </c>
      <c r="J3666">
        <v>0</v>
      </c>
      <c r="K3666" s="17" t="s">
        <v>8214</v>
      </c>
      <c r="L3666" s="1">
        <v>44706</v>
      </c>
      <c r="M3666">
        <v>7293.35</v>
      </c>
      <c r="N3666" s="17" t="s">
        <v>437</v>
      </c>
      <c r="O3666">
        <v>213</v>
      </c>
      <c r="P3666" s="17" t="s">
        <v>438</v>
      </c>
      <c r="Q3666">
        <v>501</v>
      </c>
      <c r="R3666" s="17" t="s">
        <v>439</v>
      </c>
      <c r="S3666" s="17" t="s">
        <v>440</v>
      </c>
      <c r="T3666" s="17" t="s">
        <v>438</v>
      </c>
      <c r="U3666">
        <v>0</v>
      </c>
      <c r="V3666">
        <v>0</v>
      </c>
      <c r="W3666" s="17" t="s">
        <v>8215</v>
      </c>
      <c r="X3666" s="17" t="s">
        <v>442</v>
      </c>
      <c r="Y3666">
        <v>0</v>
      </c>
      <c r="Z3666" s="17" t="s">
        <v>486</v>
      </c>
      <c r="AA3666" s="17" t="s">
        <v>443</v>
      </c>
      <c r="AB3666" s="17" t="s">
        <v>444</v>
      </c>
      <c r="AC3666">
        <v>0</v>
      </c>
      <c r="AD3666">
        <v>0</v>
      </c>
      <c r="AE3666">
        <v>0</v>
      </c>
      <c r="AF3666">
        <v>2022</v>
      </c>
      <c r="AG3666" s="1">
        <v>44562</v>
      </c>
      <c r="AH3666" s="1">
        <v>44773</v>
      </c>
      <c r="AI3666" s="1">
        <v>44785</v>
      </c>
      <c r="AJ3666" s="17" t="s">
        <v>34</v>
      </c>
      <c r="AK3666" s="17" t="s">
        <v>35</v>
      </c>
      <c r="AL3666" s="17" t="s">
        <v>10388</v>
      </c>
      <c r="AM3666" s="17">
        <f>MONTH(EMPENHO[[#This Row],[data_empenho]])</f>
        <v>5</v>
      </c>
    </row>
    <row r="3667" spans="1:39" x14ac:dyDescent="0.25">
      <c r="A3667">
        <v>5</v>
      </c>
      <c r="B3667">
        <v>502</v>
      </c>
      <c r="C3667">
        <v>12</v>
      </c>
      <c r="D3667">
        <v>365</v>
      </c>
      <c r="E3667">
        <v>2</v>
      </c>
      <c r="F3667">
        <v>0</v>
      </c>
      <c r="G3667">
        <v>2026</v>
      </c>
      <c r="H3667" s="17" t="s">
        <v>1176</v>
      </c>
      <c r="I3667">
        <v>31</v>
      </c>
      <c r="J3667">
        <v>0</v>
      </c>
      <c r="K3667" s="17" t="s">
        <v>8216</v>
      </c>
      <c r="L3667" s="1">
        <v>44706</v>
      </c>
      <c r="M3667">
        <v>185.4</v>
      </c>
      <c r="N3667" s="17" t="s">
        <v>437</v>
      </c>
      <c r="O3667">
        <v>213</v>
      </c>
      <c r="P3667" s="17" t="s">
        <v>438</v>
      </c>
      <c r="Q3667">
        <v>501</v>
      </c>
      <c r="R3667" s="17" t="s">
        <v>439</v>
      </c>
      <c r="S3667" s="17" t="s">
        <v>440</v>
      </c>
      <c r="T3667" s="17" t="s">
        <v>438</v>
      </c>
      <c r="U3667">
        <v>0</v>
      </c>
      <c r="V3667">
        <v>0</v>
      </c>
      <c r="W3667" s="17" t="s">
        <v>8217</v>
      </c>
      <c r="X3667" s="17" t="s">
        <v>442</v>
      </c>
      <c r="Y3667">
        <v>0</v>
      </c>
      <c r="Z3667" s="17" t="s">
        <v>486</v>
      </c>
      <c r="AA3667" s="17" t="s">
        <v>443</v>
      </c>
      <c r="AB3667" s="17" t="s">
        <v>444</v>
      </c>
      <c r="AC3667">
        <v>0</v>
      </c>
      <c r="AD3667">
        <v>0</v>
      </c>
      <c r="AE3667">
        <v>0</v>
      </c>
      <c r="AF3667">
        <v>2022</v>
      </c>
      <c r="AG3667" s="1">
        <v>44562</v>
      </c>
      <c r="AH3667" s="1">
        <v>44773</v>
      </c>
      <c r="AI3667" s="1">
        <v>44785</v>
      </c>
      <c r="AJ3667" s="17" t="s">
        <v>34</v>
      </c>
      <c r="AK3667" s="17" t="s">
        <v>35</v>
      </c>
      <c r="AL3667" s="17" t="s">
        <v>10388</v>
      </c>
      <c r="AM3667" s="17">
        <f>MONTH(EMPENHO[[#This Row],[data_empenho]])</f>
        <v>5</v>
      </c>
    </row>
    <row r="3668" spans="1:39" x14ac:dyDescent="0.25">
      <c r="A3668">
        <v>5</v>
      </c>
      <c r="B3668">
        <v>502</v>
      </c>
      <c r="C3668">
        <v>12</v>
      </c>
      <c r="D3668">
        <v>365</v>
      </c>
      <c r="E3668">
        <v>2</v>
      </c>
      <c r="F3668">
        <v>0</v>
      </c>
      <c r="G3668">
        <v>2033</v>
      </c>
      <c r="H3668" s="17" t="s">
        <v>1213</v>
      </c>
      <c r="I3668">
        <v>20</v>
      </c>
      <c r="J3668">
        <v>0</v>
      </c>
      <c r="K3668" s="17" t="s">
        <v>8218</v>
      </c>
      <c r="L3668" s="1">
        <v>44706</v>
      </c>
      <c r="M3668">
        <v>945.6</v>
      </c>
      <c r="N3668" s="17" t="s">
        <v>437</v>
      </c>
      <c r="O3668">
        <v>213</v>
      </c>
      <c r="P3668" s="17" t="s">
        <v>438</v>
      </c>
      <c r="Q3668">
        <v>0</v>
      </c>
      <c r="R3668" s="17" t="s">
        <v>439</v>
      </c>
      <c r="S3668" s="17" t="s">
        <v>440</v>
      </c>
      <c r="T3668" s="17" t="s">
        <v>438</v>
      </c>
      <c r="U3668">
        <v>0</v>
      </c>
      <c r="V3668">
        <v>0</v>
      </c>
      <c r="W3668" s="17" t="s">
        <v>8219</v>
      </c>
      <c r="X3668" s="17" t="s">
        <v>442</v>
      </c>
      <c r="Y3668">
        <v>0</v>
      </c>
      <c r="Z3668" s="17" t="s">
        <v>486</v>
      </c>
      <c r="AA3668" s="17" t="s">
        <v>443</v>
      </c>
      <c r="AB3668" s="17" t="s">
        <v>444</v>
      </c>
      <c r="AC3668">
        <v>0</v>
      </c>
      <c r="AD3668">
        <v>0</v>
      </c>
      <c r="AE3668">
        <v>0</v>
      </c>
      <c r="AF3668">
        <v>2022</v>
      </c>
      <c r="AG3668" s="1">
        <v>44562</v>
      </c>
      <c r="AH3668" s="1">
        <v>44773</v>
      </c>
      <c r="AI3668" s="1">
        <v>44785</v>
      </c>
      <c r="AJ3668" s="17" t="s">
        <v>34</v>
      </c>
      <c r="AK3668" s="17" t="s">
        <v>35</v>
      </c>
      <c r="AL3668" s="17" t="s">
        <v>10388</v>
      </c>
      <c r="AM3668" s="17">
        <f>MONTH(EMPENHO[[#This Row],[data_empenho]])</f>
        <v>5</v>
      </c>
    </row>
    <row r="3669" spans="1:39" x14ac:dyDescent="0.25">
      <c r="A3669">
        <v>5</v>
      </c>
      <c r="B3669">
        <v>502</v>
      </c>
      <c r="C3669">
        <v>12</v>
      </c>
      <c r="D3669">
        <v>361</v>
      </c>
      <c r="E3669">
        <v>2</v>
      </c>
      <c r="F3669">
        <v>0</v>
      </c>
      <c r="G3669">
        <v>2031</v>
      </c>
      <c r="H3669" s="17" t="s">
        <v>1173</v>
      </c>
      <c r="I3669">
        <v>20</v>
      </c>
      <c r="J3669">
        <v>0</v>
      </c>
      <c r="K3669" s="17" t="s">
        <v>8220</v>
      </c>
      <c r="L3669" s="1">
        <v>44706</v>
      </c>
      <c r="M3669">
        <v>16814</v>
      </c>
      <c r="N3669" s="17" t="s">
        <v>437</v>
      </c>
      <c r="O3669">
        <v>213</v>
      </c>
      <c r="P3669" s="17" t="s">
        <v>438</v>
      </c>
      <c r="Q3669">
        <v>0</v>
      </c>
      <c r="R3669" s="17" t="s">
        <v>439</v>
      </c>
      <c r="S3669" s="17" t="s">
        <v>440</v>
      </c>
      <c r="T3669" s="17" t="s">
        <v>438</v>
      </c>
      <c r="U3669">
        <v>0</v>
      </c>
      <c r="V3669">
        <v>0</v>
      </c>
      <c r="W3669" s="17" t="s">
        <v>8221</v>
      </c>
      <c r="X3669" s="17" t="s">
        <v>442</v>
      </c>
      <c r="Y3669">
        <v>0</v>
      </c>
      <c r="Z3669" s="17" t="s">
        <v>486</v>
      </c>
      <c r="AA3669" s="17" t="s">
        <v>443</v>
      </c>
      <c r="AB3669" s="17" t="s">
        <v>444</v>
      </c>
      <c r="AC3669">
        <v>0</v>
      </c>
      <c r="AD3669">
        <v>0</v>
      </c>
      <c r="AE3669">
        <v>0</v>
      </c>
      <c r="AF3669">
        <v>2022</v>
      </c>
      <c r="AG3669" s="1">
        <v>44562</v>
      </c>
      <c r="AH3669" s="1">
        <v>44773</v>
      </c>
      <c r="AI3669" s="1">
        <v>44785</v>
      </c>
      <c r="AJ3669" s="17" t="s">
        <v>34</v>
      </c>
      <c r="AK3669" s="17" t="s">
        <v>35</v>
      </c>
      <c r="AL3669" s="17" t="s">
        <v>10388</v>
      </c>
      <c r="AM3669" s="17">
        <f>MONTH(EMPENHO[[#This Row],[data_empenho]])</f>
        <v>5</v>
      </c>
    </row>
    <row r="3670" spans="1:39" x14ac:dyDescent="0.25">
      <c r="A3670">
        <v>5</v>
      </c>
      <c r="B3670">
        <v>502</v>
      </c>
      <c r="C3670">
        <v>12</v>
      </c>
      <c r="D3670">
        <v>361</v>
      </c>
      <c r="E3670">
        <v>2</v>
      </c>
      <c r="F3670">
        <v>0</v>
      </c>
      <c r="G3670">
        <v>2031</v>
      </c>
      <c r="H3670" s="17" t="s">
        <v>1181</v>
      </c>
      <c r="I3670">
        <v>20</v>
      </c>
      <c r="J3670">
        <v>0</v>
      </c>
      <c r="K3670" s="17" t="s">
        <v>8222</v>
      </c>
      <c r="L3670" s="1">
        <v>44706</v>
      </c>
      <c r="M3670">
        <v>3003.56</v>
      </c>
      <c r="N3670" s="17" t="s">
        <v>437</v>
      </c>
      <c r="O3670">
        <v>213</v>
      </c>
      <c r="P3670" s="17" t="s">
        <v>438</v>
      </c>
      <c r="Q3670">
        <v>0</v>
      </c>
      <c r="R3670" s="17" t="s">
        <v>439</v>
      </c>
      <c r="S3670" s="17" t="s">
        <v>440</v>
      </c>
      <c r="T3670" s="17" t="s">
        <v>438</v>
      </c>
      <c r="U3670">
        <v>0</v>
      </c>
      <c r="V3670">
        <v>0</v>
      </c>
      <c r="W3670" s="17" t="s">
        <v>8223</v>
      </c>
      <c r="X3670" s="17" t="s">
        <v>442</v>
      </c>
      <c r="Y3670">
        <v>0</v>
      </c>
      <c r="Z3670" s="17" t="s">
        <v>486</v>
      </c>
      <c r="AA3670" s="17" t="s">
        <v>443</v>
      </c>
      <c r="AB3670" s="17" t="s">
        <v>444</v>
      </c>
      <c r="AC3670">
        <v>0</v>
      </c>
      <c r="AD3670">
        <v>0</v>
      </c>
      <c r="AE3670">
        <v>0</v>
      </c>
      <c r="AF3670">
        <v>2022</v>
      </c>
      <c r="AG3670" s="1">
        <v>44562</v>
      </c>
      <c r="AH3670" s="1">
        <v>44773</v>
      </c>
      <c r="AI3670" s="1">
        <v>44785</v>
      </c>
      <c r="AJ3670" s="17" t="s">
        <v>34</v>
      </c>
      <c r="AK3670" s="17" t="s">
        <v>35</v>
      </c>
      <c r="AL3670" s="17" t="s">
        <v>10388</v>
      </c>
      <c r="AM3670" s="17">
        <f>MONTH(EMPENHO[[#This Row],[data_empenho]])</f>
        <v>5</v>
      </c>
    </row>
    <row r="3671" spans="1:39" x14ac:dyDescent="0.25">
      <c r="A3671">
        <v>5</v>
      </c>
      <c r="B3671">
        <v>502</v>
      </c>
      <c r="C3671">
        <v>12</v>
      </c>
      <c r="D3671">
        <v>361</v>
      </c>
      <c r="E3671">
        <v>2</v>
      </c>
      <c r="F3671">
        <v>0</v>
      </c>
      <c r="G3671">
        <v>2031</v>
      </c>
      <c r="H3671" s="17" t="s">
        <v>1176</v>
      </c>
      <c r="I3671">
        <v>20</v>
      </c>
      <c r="J3671">
        <v>0</v>
      </c>
      <c r="K3671" s="17" t="s">
        <v>8224</v>
      </c>
      <c r="L3671" s="1">
        <v>44706</v>
      </c>
      <c r="M3671">
        <v>777.38</v>
      </c>
      <c r="N3671" s="17" t="s">
        <v>437</v>
      </c>
      <c r="O3671">
        <v>213</v>
      </c>
      <c r="P3671" s="17" t="s">
        <v>438</v>
      </c>
      <c r="Q3671">
        <v>0</v>
      </c>
      <c r="R3671" s="17" t="s">
        <v>439</v>
      </c>
      <c r="S3671" s="17" t="s">
        <v>440</v>
      </c>
      <c r="T3671" s="17" t="s">
        <v>438</v>
      </c>
      <c r="U3671">
        <v>0</v>
      </c>
      <c r="V3671">
        <v>0</v>
      </c>
      <c r="W3671" s="17" t="s">
        <v>8225</v>
      </c>
      <c r="X3671" s="17" t="s">
        <v>442</v>
      </c>
      <c r="Y3671">
        <v>0</v>
      </c>
      <c r="Z3671" s="17" t="s">
        <v>486</v>
      </c>
      <c r="AA3671" s="17" t="s">
        <v>443</v>
      </c>
      <c r="AB3671" s="17" t="s">
        <v>444</v>
      </c>
      <c r="AC3671">
        <v>0</v>
      </c>
      <c r="AD3671">
        <v>0</v>
      </c>
      <c r="AE3671">
        <v>0</v>
      </c>
      <c r="AF3671">
        <v>2022</v>
      </c>
      <c r="AG3671" s="1">
        <v>44562</v>
      </c>
      <c r="AH3671" s="1">
        <v>44773</v>
      </c>
      <c r="AI3671" s="1">
        <v>44785</v>
      </c>
      <c r="AJ3671" s="17" t="s">
        <v>34</v>
      </c>
      <c r="AK3671" s="17" t="s">
        <v>35</v>
      </c>
      <c r="AL3671" s="17" t="s">
        <v>10388</v>
      </c>
      <c r="AM3671" s="17">
        <f>MONTH(EMPENHO[[#This Row],[data_empenho]])</f>
        <v>5</v>
      </c>
    </row>
    <row r="3672" spans="1:39" x14ac:dyDescent="0.25">
      <c r="A3672">
        <v>5</v>
      </c>
      <c r="B3672">
        <v>502</v>
      </c>
      <c r="C3672">
        <v>12</v>
      </c>
      <c r="D3672">
        <v>365</v>
      </c>
      <c r="E3672">
        <v>2</v>
      </c>
      <c r="F3672">
        <v>0</v>
      </c>
      <c r="G3672">
        <v>2033</v>
      </c>
      <c r="H3672" s="17" t="s">
        <v>1173</v>
      </c>
      <c r="I3672">
        <v>20</v>
      </c>
      <c r="J3672">
        <v>0</v>
      </c>
      <c r="K3672" s="17" t="s">
        <v>8226</v>
      </c>
      <c r="L3672" s="1">
        <v>44706</v>
      </c>
      <c r="M3672">
        <v>1311.31</v>
      </c>
      <c r="N3672" s="17" t="s">
        <v>437</v>
      </c>
      <c r="O3672">
        <v>213</v>
      </c>
      <c r="P3672" s="17" t="s">
        <v>438</v>
      </c>
      <c r="Q3672">
        <v>0</v>
      </c>
      <c r="R3672" s="17" t="s">
        <v>439</v>
      </c>
      <c r="S3672" s="17" t="s">
        <v>440</v>
      </c>
      <c r="T3672" s="17" t="s">
        <v>438</v>
      </c>
      <c r="U3672">
        <v>0</v>
      </c>
      <c r="V3672">
        <v>0</v>
      </c>
      <c r="W3672" s="17" t="s">
        <v>8227</v>
      </c>
      <c r="X3672" s="17" t="s">
        <v>442</v>
      </c>
      <c r="Y3672">
        <v>0</v>
      </c>
      <c r="Z3672" s="17" t="s">
        <v>486</v>
      </c>
      <c r="AA3672" s="17" t="s">
        <v>443</v>
      </c>
      <c r="AB3672" s="17" t="s">
        <v>444</v>
      </c>
      <c r="AC3672">
        <v>0</v>
      </c>
      <c r="AD3672">
        <v>0</v>
      </c>
      <c r="AE3672">
        <v>0</v>
      </c>
      <c r="AF3672">
        <v>2022</v>
      </c>
      <c r="AG3672" s="1">
        <v>44562</v>
      </c>
      <c r="AH3672" s="1">
        <v>44773</v>
      </c>
      <c r="AI3672" s="1">
        <v>44785</v>
      </c>
      <c r="AJ3672" s="17" t="s">
        <v>34</v>
      </c>
      <c r="AK3672" s="17" t="s">
        <v>35</v>
      </c>
      <c r="AL3672" s="17" t="s">
        <v>10388</v>
      </c>
      <c r="AM3672" s="17">
        <f>MONTH(EMPENHO[[#This Row],[data_empenho]])</f>
        <v>5</v>
      </c>
    </row>
    <row r="3673" spans="1:39" x14ac:dyDescent="0.25">
      <c r="A3673">
        <v>5</v>
      </c>
      <c r="B3673">
        <v>502</v>
      </c>
      <c r="C3673">
        <v>12</v>
      </c>
      <c r="D3673">
        <v>365</v>
      </c>
      <c r="E3673">
        <v>2</v>
      </c>
      <c r="F3673">
        <v>0</v>
      </c>
      <c r="G3673">
        <v>2033</v>
      </c>
      <c r="H3673" s="17" t="s">
        <v>1181</v>
      </c>
      <c r="I3673">
        <v>20</v>
      </c>
      <c r="J3673">
        <v>0</v>
      </c>
      <c r="K3673" s="17" t="s">
        <v>8228</v>
      </c>
      <c r="L3673" s="1">
        <v>44706</v>
      </c>
      <c r="M3673">
        <v>429.08</v>
      </c>
      <c r="N3673" s="17" t="s">
        <v>437</v>
      </c>
      <c r="O3673">
        <v>213</v>
      </c>
      <c r="P3673" s="17" t="s">
        <v>438</v>
      </c>
      <c r="Q3673">
        <v>0</v>
      </c>
      <c r="R3673" s="17" t="s">
        <v>439</v>
      </c>
      <c r="S3673" s="17" t="s">
        <v>440</v>
      </c>
      <c r="T3673" s="17" t="s">
        <v>438</v>
      </c>
      <c r="U3673">
        <v>0</v>
      </c>
      <c r="V3673">
        <v>0</v>
      </c>
      <c r="W3673" s="17" t="s">
        <v>8229</v>
      </c>
      <c r="X3673" s="17" t="s">
        <v>442</v>
      </c>
      <c r="Y3673">
        <v>0</v>
      </c>
      <c r="Z3673" s="17" t="s">
        <v>486</v>
      </c>
      <c r="AA3673" s="17" t="s">
        <v>443</v>
      </c>
      <c r="AB3673" s="17" t="s">
        <v>444</v>
      </c>
      <c r="AC3673">
        <v>0</v>
      </c>
      <c r="AD3673">
        <v>0</v>
      </c>
      <c r="AE3673">
        <v>0</v>
      </c>
      <c r="AF3673">
        <v>2022</v>
      </c>
      <c r="AG3673" s="1">
        <v>44562</v>
      </c>
      <c r="AH3673" s="1">
        <v>44773</v>
      </c>
      <c r="AI3673" s="1">
        <v>44785</v>
      </c>
      <c r="AJ3673" s="17" t="s">
        <v>34</v>
      </c>
      <c r="AK3673" s="17" t="s">
        <v>35</v>
      </c>
      <c r="AL3673" s="17" t="s">
        <v>10388</v>
      </c>
      <c r="AM3673" s="17">
        <f>MONTH(EMPENHO[[#This Row],[data_empenho]])</f>
        <v>5</v>
      </c>
    </row>
    <row r="3674" spans="1:39" x14ac:dyDescent="0.25">
      <c r="A3674">
        <v>5</v>
      </c>
      <c r="B3674">
        <v>502</v>
      </c>
      <c r="C3674">
        <v>12</v>
      </c>
      <c r="D3674">
        <v>365</v>
      </c>
      <c r="E3674">
        <v>2</v>
      </c>
      <c r="F3674">
        <v>0</v>
      </c>
      <c r="G3674">
        <v>2026</v>
      </c>
      <c r="H3674" s="17" t="s">
        <v>1173</v>
      </c>
      <c r="I3674">
        <v>31</v>
      </c>
      <c r="J3674">
        <v>0</v>
      </c>
      <c r="K3674" s="17" t="s">
        <v>8230</v>
      </c>
      <c r="L3674" s="1">
        <v>44706</v>
      </c>
      <c r="M3674">
        <v>16606.560000000001</v>
      </c>
      <c r="N3674" s="17" t="s">
        <v>437</v>
      </c>
      <c r="O3674">
        <v>213</v>
      </c>
      <c r="P3674" s="17" t="s">
        <v>438</v>
      </c>
      <c r="Q3674">
        <v>501</v>
      </c>
      <c r="R3674" s="17" t="s">
        <v>439</v>
      </c>
      <c r="S3674" s="17" t="s">
        <v>440</v>
      </c>
      <c r="T3674" s="17" t="s">
        <v>438</v>
      </c>
      <c r="U3674">
        <v>0</v>
      </c>
      <c r="V3674">
        <v>0</v>
      </c>
      <c r="W3674" s="17" t="s">
        <v>8231</v>
      </c>
      <c r="X3674" s="17" t="s">
        <v>442</v>
      </c>
      <c r="Y3674">
        <v>0</v>
      </c>
      <c r="Z3674" s="17" t="s">
        <v>486</v>
      </c>
      <c r="AA3674" s="17" t="s">
        <v>443</v>
      </c>
      <c r="AB3674" s="17" t="s">
        <v>444</v>
      </c>
      <c r="AC3674">
        <v>0</v>
      </c>
      <c r="AD3674">
        <v>0</v>
      </c>
      <c r="AE3674">
        <v>0</v>
      </c>
      <c r="AF3674">
        <v>2022</v>
      </c>
      <c r="AG3674" s="1">
        <v>44562</v>
      </c>
      <c r="AH3674" s="1">
        <v>44773</v>
      </c>
      <c r="AI3674" s="1">
        <v>44785</v>
      </c>
      <c r="AJ3674" s="17" t="s">
        <v>34</v>
      </c>
      <c r="AK3674" s="17" t="s">
        <v>35</v>
      </c>
      <c r="AL3674" s="17" t="s">
        <v>10388</v>
      </c>
      <c r="AM3674" s="17">
        <f>MONTH(EMPENHO[[#This Row],[data_empenho]])</f>
        <v>5</v>
      </c>
    </row>
    <row r="3675" spans="1:39" x14ac:dyDescent="0.25">
      <c r="A3675">
        <v>5</v>
      </c>
      <c r="B3675">
        <v>502</v>
      </c>
      <c r="C3675">
        <v>12</v>
      </c>
      <c r="D3675">
        <v>365</v>
      </c>
      <c r="E3675">
        <v>2</v>
      </c>
      <c r="F3675">
        <v>0</v>
      </c>
      <c r="G3675">
        <v>2026</v>
      </c>
      <c r="H3675" s="17" t="s">
        <v>1176</v>
      </c>
      <c r="I3675">
        <v>31</v>
      </c>
      <c r="J3675">
        <v>0</v>
      </c>
      <c r="K3675" s="17" t="s">
        <v>8232</v>
      </c>
      <c r="L3675" s="1">
        <v>44706</v>
      </c>
      <c r="M3675">
        <v>557.82000000000005</v>
      </c>
      <c r="N3675" s="17" t="s">
        <v>437</v>
      </c>
      <c r="O3675">
        <v>213</v>
      </c>
      <c r="P3675" s="17" t="s">
        <v>438</v>
      </c>
      <c r="Q3675">
        <v>501</v>
      </c>
      <c r="R3675" s="17" t="s">
        <v>439</v>
      </c>
      <c r="S3675" s="17" t="s">
        <v>440</v>
      </c>
      <c r="T3675" s="17" t="s">
        <v>438</v>
      </c>
      <c r="U3675">
        <v>0</v>
      </c>
      <c r="V3675">
        <v>0</v>
      </c>
      <c r="W3675" s="17" t="s">
        <v>8233</v>
      </c>
      <c r="X3675" s="17" t="s">
        <v>442</v>
      </c>
      <c r="Y3675">
        <v>0</v>
      </c>
      <c r="Z3675" s="17" t="s">
        <v>486</v>
      </c>
      <c r="AA3675" s="17" t="s">
        <v>443</v>
      </c>
      <c r="AB3675" s="17" t="s">
        <v>444</v>
      </c>
      <c r="AC3675">
        <v>0</v>
      </c>
      <c r="AD3675">
        <v>0</v>
      </c>
      <c r="AE3675">
        <v>0</v>
      </c>
      <c r="AF3675">
        <v>2022</v>
      </c>
      <c r="AG3675" s="1">
        <v>44562</v>
      </c>
      <c r="AH3675" s="1">
        <v>44773</v>
      </c>
      <c r="AI3675" s="1">
        <v>44785</v>
      </c>
      <c r="AJ3675" s="17" t="s">
        <v>34</v>
      </c>
      <c r="AK3675" s="17" t="s">
        <v>35</v>
      </c>
      <c r="AL3675" s="17" t="s">
        <v>10388</v>
      </c>
      <c r="AM3675" s="17">
        <f>MONTH(EMPENHO[[#This Row],[data_empenho]])</f>
        <v>5</v>
      </c>
    </row>
    <row r="3676" spans="1:39" x14ac:dyDescent="0.25">
      <c r="A3676">
        <v>5</v>
      </c>
      <c r="B3676">
        <v>502</v>
      </c>
      <c r="C3676">
        <v>12</v>
      </c>
      <c r="D3676">
        <v>365</v>
      </c>
      <c r="E3676">
        <v>2</v>
      </c>
      <c r="F3676">
        <v>0</v>
      </c>
      <c r="G3676">
        <v>2033</v>
      </c>
      <c r="H3676" s="17" t="s">
        <v>1213</v>
      </c>
      <c r="I3676">
        <v>20</v>
      </c>
      <c r="J3676">
        <v>0</v>
      </c>
      <c r="K3676" s="17" t="s">
        <v>8234</v>
      </c>
      <c r="L3676" s="1">
        <v>44706</v>
      </c>
      <c r="M3676">
        <v>680.46</v>
      </c>
      <c r="N3676" s="17" t="s">
        <v>437</v>
      </c>
      <c r="O3676">
        <v>213</v>
      </c>
      <c r="P3676" s="17" t="s">
        <v>438</v>
      </c>
      <c r="Q3676">
        <v>0</v>
      </c>
      <c r="R3676" s="17" t="s">
        <v>439</v>
      </c>
      <c r="S3676" s="17" t="s">
        <v>440</v>
      </c>
      <c r="T3676" s="17" t="s">
        <v>438</v>
      </c>
      <c r="U3676">
        <v>0</v>
      </c>
      <c r="V3676">
        <v>0</v>
      </c>
      <c r="W3676" s="17" t="s">
        <v>8235</v>
      </c>
      <c r="X3676" s="17" t="s">
        <v>442</v>
      </c>
      <c r="Y3676">
        <v>0</v>
      </c>
      <c r="Z3676" s="17" t="s">
        <v>486</v>
      </c>
      <c r="AA3676" s="17" t="s">
        <v>443</v>
      </c>
      <c r="AB3676" s="17" t="s">
        <v>444</v>
      </c>
      <c r="AC3676">
        <v>0</v>
      </c>
      <c r="AD3676">
        <v>0</v>
      </c>
      <c r="AE3676">
        <v>0</v>
      </c>
      <c r="AF3676">
        <v>2022</v>
      </c>
      <c r="AG3676" s="1">
        <v>44562</v>
      </c>
      <c r="AH3676" s="1">
        <v>44773</v>
      </c>
      <c r="AI3676" s="1">
        <v>44785</v>
      </c>
      <c r="AJ3676" s="17" t="s">
        <v>34</v>
      </c>
      <c r="AK3676" s="17" t="s">
        <v>35</v>
      </c>
      <c r="AL3676" s="17" t="s">
        <v>10388</v>
      </c>
      <c r="AM3676" s="17">
        <f>MONTH(EMPENHO[[#This Row],[data_empenho]])</f>
        <v>5</v>
      </c>
    </row>
    <row r="3677" spans="1:39" x14ac:dyDescent="0.25">
      <c r="A3677">
        <v>5</v>
      </c>
      <c r="B3677">
        <v>502</v>
      </c>
      <c r="C3677">
        <v>12</v>
      </c>
      <c r="D3677">
        <v>361</v>
      </c>
      <c r="E3677">
        <v>2</v>
      </c>
      <c r="F3677">
        <v>0</v>
      </c>
      <c r="G3677">
        <v>2025</v>
      </c>
      <c r="H3677" s="17" t="s">
        <v>1173</v>
      </c>
      <c r="I3677">
        <v>31</v>
      </c>
      <c r="J3677">
        <v>0</v>
      </c>
      <c r="K3677" s="17" t="s">
        <v>8236</v>
      </c>
      <c r="L3677" s="1">
        <v>44706</v>
      </c>
      <c r="M3677">
        <v>2115.0300000000002</v>
      </c>
      <c r="N3677" s="17" t="s">
        <v>437</v>
      </c>
      <c r="O3677">
        <v>213</v>
      </c>
      <c r="P3677" s="17" t="s">
        <v>438</v>
      </c>
      <c r="Q3677">
        <v>501</v>
      </c>
      <c r="R3677" s="17" t="s">
        <v>439</v>
      </c>
      <c r="S3677" s="17" t="s">
        <v>440</v>
      </c>
      <c r="T3677" s="17" t="s">
        <v>438</v>
      </c>
      <c r="U3677">
        <v>0</v>
      </c>
      <c r="V3677">
        <v>0</v>
      </c>
      <c r="W3677" s="17" t="s">
        <v>8237</v>
      </c>
      <c r="X3677" s="17" t="s">
        <v>442</v>
      </c>
      <c r="Y3677">
        <v>0</v>
      </c>
      <c r="Z3677" s="17" t="s">
        <v>486</v>
      </c>
      <c r="AA3677" s="17" t="s">
        <v>443</v>
      </c>
      <c r="AB3677" s="17" t="s">
        <v>444</v>
      </c>
      <c r="AC3677">
        <v>0</v>
      </c>
      <c r="AD3677">
        <v>0</v>
      </c>
      <c r="AE3677">
        <v>0</v>
      </c>
      <c r="AF3677">
        <v>2022</v>
      </c>
      <c r="AG3677" s="1">
        <v>44562</v>
      </c>
      <c r="AH3677" s="1">
        <v>44773</v>
      </c>
      <c r="AI3677" s="1">
        <v>44785</v>
      </c>
      <c r="AJ3677" s="17" t="s">
        <v>34</v>
      </c>
      <c r="AK3677" s="17" t="s">
        <v>35</v>
      </c>
      <c r="AL3677" s="17" t="s">
        <v>10388</v>
      </c>
      <c r="AM3677" s="17">
        <f>MONTH(EMPENHO[[#This Row],[data_empenho]])</f>
        <v>5</v>
      </c>
    </row>
    <row r="3678" spans="1:39" x14ac:dyDescent="0.25">
      <c r="A3678">
        <v>5</v>
      </c>
      <c r="B3678">
        <v>502</v>
      </c>
      <c r="C3678">
        <v>12</v>
      </c>
      <c r="D3678">
        <v>361</v>
      </c>
      <c r="E3678">
        <v>2</v>
      </c>
      <c r="F3678">
        <v>0</v>
      </c>
      <c r="G3678">
        <v>2025</v>
      </c>
      <c r="H3678" s="17" t="s">
        <v>1176</v>
      </c>
      <c r="I3678">
        <v>31</v>
      </c>
      <c r="J3678">
        <v>0</v>
      </c>
      <c r="K3678" s="17" t="s">
        <v>8238</v>
      </c>
      <c r="L3678" s="1">
        <v>44706</v>
      </c>
      <c r="M3678">
        <v>824.86</v>
      </c>
      <c r="N3678" s="17" t="s">
        <v>437</v>
      </c>
      <c r="O3678">
        <v>213</v>
      </c>
      <c r="P3678" s="17" t="s">
        <v>438</v>
      </c>
      <c r="Q3678">
        <v>501</v>
      </c>
      <c r="R3678" s="17" t="s">
        <v>439</v>
      </c>
      <c r="S3678" s="17" t="s">
        <v>440</v>
      </c>
      <c r="T3678" s="17" t="s">
        <v>438</v>
      </c>
      <c r="U3678">
        <v>0</v>
      </c>
      <c r="V3678">
        <v>0</v>
      </c>
      <c r="W3678" s="17" t="s">
        <v>8239</v>
      </c>
      <c r="X3678" s="17" t="s">
        <v>442</v>
      </c>
      <c r="Y3678">
        <v>0</v>
      </c>
      <c r="Z3678" s="17" t="s">
        <v>486</v>
      </c>
      <c r="AA3678" s="17" t="s">
        <v>443</v>
      </c>
      <c r="AB3678" s="17" t="s">
        <v>444</v>
      </c>
      <c r="AC3678">
        <v>0</v>
      </c>
      <c r="AD3678">
        <v>0</v>
      </c>
      <c r="AE3678">
        <v>0</v>
      </c>
      <c r="AF3678">
        <v>2022</v>
      </c>
      <c r="AG3678" s="1">
        <v>44562</v>
      </c>
      <c r="AH3678" s="1">
        <v>44773</v>
      </c>
      <c r="AI3678" s="1">
        <v>44785</v>
      </c>
      <c r="AJ3678" s="17" t="s">
        <v>34</v>
      </c>
      <c r="AK3678" s="17" t="s">
        <v>35</v>
      </c>
      <c r="AL3678" s="17" t="s">
        <v>10388</v>
      </c>
      <c r="AM3678" s="17">
        <f>MONTH(EMPENHO[[#This Row],[data_empenho]])</f>
        <v>5</v>
      </c>
    </row>
    <row r="3679" spans="1:39" x14ac:dyDescent="0.25">
      <c r="A3679">
        <v>5</v>
      </c>
      <c r="B3679">
        <v>502</v>
      </c>
      <c r="C3679">
        <v>12</v>
      </c>
      <c r="D3679">
        <v>361</v>
      </c>
      <c r="E3679">
        <v>2</v>
      </c>
      <c r="F3679">
        <v>0</v>
      </c>
      <c r="G3679">
        <v>2025</v>
      </c>
      <c r="H3679" s="17" t="s">
        <v>1213</v>
      </c>
      <c r="I3679">
        <v>31</v>
      </c>
      <c r="J3679">
        <v>0</v>
      </c>
      <c r="K3679" s="17" t="s">
        <v>8240</v>
      </c>
      <c r="L3679" s="1">
        <v>44706</v>
      </c>
      <c r="M3679">
        <v>57.68</v>
      </c>
      <c r="N3679" s="17" t="s">
        <v>437</v>
      </c>
      <c r="O3679">
        <v>213</v>
      </c>
      <c r="P3679" s="17" t="s">
        <v>438</v>
      </c>
      <c r="Q3679">
        <v>501</v>
      </c>
      <c r="R3679" s="17" t="s">
        <v>439</v>
      </c>
      <c r="S3679" s="17" t="s">
        <v>440</v>
      </c>
      <c r="T3679" s="17" t="s">
        <v>438</v>
      </c>
      <c r="U3679">
        <v>0</v>
      </c>
      <c r="V3679">
        <v>0</v>
      </c>
      <c r="W3679" s="17" t="s">
        <v>8241</v>
      </c>
      <c r="X3679" s="17" t="s">
        <v>442</v>
      </c>
      <c r="Y3679">
        <v>0</v>
      </c>
      <c r="Z3679" s="17" t="s">
        <v>486</v>
      </c>
      <c r="AA3679" s="17" t="s">
        <v>443</v>
      </c>
      <c r="AB3679" s="17" t="s">
        <v>444</v>
      </c>
      <c r="AC3679">
        <v>0</v>
      </c>
      <c r="AD3679">
        <v>0</v>
      </c>
      <c r="AE3679">
        <v>0</v>
      </c>
      <c r="AF3679">
        <v>2022</v>
      </c>
      <c r="AG3679" s="1">
        <v>44562</v>
      </c>
      <c r="AH3679" s="1">
        <v>44773</v>
      </c>
      <c r="AI3679" s="1">
        <v>44785</v>
      </c>
      <c r="AJ3679" s="17" t="s">
        <v>34</v>
      </c>
      <c r="AK3679" s="17" t="s">
        <v>35</v>
      </c>
      <c r="AL3679" s="17" t="s">
        <v>10388</v>
      </c>
      <c r="AM3679" s="17">
        <f>MONTH(EMPENHO[[#This Row],[data_empenho]])</f>
        <v>5</v>
      </c>
    </row>
    <row r="3680" spans="1:39" x14ac:dyDescent="0.25">
      <c r="A3680">
        <v>4</v>
      </c>
      <c r="B3680">
        <v>401</v>
      </c>
      <c r="C3680">
        <v>4</v>
      </c>
      <c r="D3680">
        <v>129</v>
      </c>
      <c r="E3680">
        <v>1</v>
      </c>
      <c r="F3680">
        <v>0</v>
      </c>
      <c r="G3680">
        <v>2077</v>
      </c>
      <c r="H3680" s="17" t="s">
        <v>1173</v>
      </c>
      <c r="I3680">
        <v>1</v>
      </c>
      <c r="J3680">
        <v>0</v>
      </c>
      <c r="K3680" s="17" t="s">
        <v>8242</v>
      </c>
      <c r="L3680" s="1">
        <v>44706</v>
      </c>
      <c r="M3680">
        <v>11926.13</v>
      </c>
      <c r="N3680" s="17" t="s">
        <v>437</v>
      </c>
      <c r="O3680">
        <v>213</v>
      </c>
      <c r="P3680" s="17" t="s">
        <v>438</v>
      </c>
      <c r="Q3680">
        <v>0</v>
      </c>
      <c r="R3680" s="17" t="s">
        <v>439</v>
      </c>
      <c r="S3680" s="17" t="s">
        <v>440</v>
      </c>
      <c r="T3680" s="17" t="s">
        <v>438</v>
      </c>
      <c r="U3680">
        <v>0</v>
      </c>
      <c r="V3680">
        <v>0</v>
      </c>
      <c r="W3680" s="17" t="s">
        <v>8243</v>
      </c>
      <c r="X3680" s="17" t="s">
        <v>442</v>
      </c>
      <c r="Y3680">
        <v>0</v>
      </c>
      <c r="Z3680" s="17" t="s">
        <v>486</v>
      </c>
      <c r="AA3680" s="17" t="s">
        <v>443</v>
      </c>
      <c r="AB3680" s="17" t="s">
        <v>444</v>
      </c>
      <c r="AC3680">
        <v>0</v>
      </c>
      <c r="AD3680">
        <v>0</v>
      </c>
      <c r="AE3680">
        <v>0</v>
      </c>
      <c r="AF3680">
        <v>2022</v>
      </c>
      <c r="AG3680" s="1">
        <v>44562</v>
      </c>
      <c r="AH3680" s="1">
        <v>44773</v>
      </c>
      <c r="AI3680" s="1">
        <v>44785</v>
      </c>
      <c r="AJ3680" s="17" t="s">
        <v>34</v>
      </c>
      <c r="AK3680" s="17" t="s">
        <v>35</v>
      </c>
      <c r="AL3680" s="17" t="s">
        <v>10388</v>
      </c>
      <c r="AM3680" s="17">
        <f>MONTH(EMPENHO[[#This Row],[data_empenho]])</f>
        <v>5</v>
      </c>
    </row>
    <row r="3681" spans="1:39" x14ac:dyDescent="0.25">
      <c r="A3681">
        <v>2</v>
      </c>
      <c r="B3681">
        <v>203</v>
      </c>
      <c r="C3681">
        <v>4</v>
      </c>
      <c r="D3681">
        <v>124</v>
      </c>
      <c r="E3681">
        <v>1</v>
      </c>
      <c r="F3681">
        <v>0</v>
      </c>
      <c r="G3681">
        <v>2082</v>
      </c>
      <c r="H3681" s="17" t="s">
        <v>1145</v>
      </c>
      <c r="I3681">
        <v>1</v>
      </c>
      <c r="J3681">
        <v>0</v>
      </c>
      <c r="K3681" s="17" t="s">
        <v>8244</v>
      </c>
      <c r="L3681" s="1">
        <v>44706</v>
      </c>
      <c r="M3681">
        <v>1091.82</v>
      </c>
      <c r="N3681" s="17" t="s">
        <v>437</v>
      </c>
      <c r="O3681">
        <v>213</v>
      </c>
      <c r="P3681" s="17" t="s">
        <v>438</v>
      </c>
      <c r="Q3681">
        <v>0</v>
      </c>
      <c r="R3681" s="17" t="s">
        <v>439</v>
      </c>
      <c r="S3681" s="17" t="s">
        <v>440</v>
      </c>
      <c r="T3681" s="17" t="s">
        <v>438</v>
      </c>
      <c r="U3681">
        <v>0</v>
      </c>
      <c r="V3681">
        <v>0</v>
      </c>
      <c r="W3681" s="17" t="s">
        <v>8245</v>
      </c>
      <c r="X3681" s="17" t="s">
        <v>442</v>
      </c>
      <c r="Y3681">
        <v>0</v>
      </c>
      <c r="Z3681" s="17" t="s">
        <v>486</v>
      </c>
      <c r="AA3681" s="17" t="s">
        <v>443</v>
      </c>
      <c r="AB3681" s="17" t="s">
        <v>444</v>
      </c>
      <c r="AC3681">
        <v>0</v>
      </c>
      <c r="AD3681">
        <v>0</v>
      </c>
      <c r="AE3681">
        <v>0</v>
      </c>
      <c r="AF3681">
        <v>2022</v>
      </c>
      <c r="AG3681" s="1">
        <v>44562</v>
      </c>
      <c r="AH3681" s="1">
        <v>44773</v>
      </c>
      <c r="AI3681" s="1">
        <v>44785</v>
      </c>
      <c r="AJ3681" s="17" t="s">
        <v>34</v>
      </c>
      <c r="AK3681" s="17" t="s">
        <v>35</v>
      </c>
      <c r="AL3681" s="17" t="s">
        <v>10388</v>
      </c>
      <c r="AM3681" s="17">
        <f>MONTH(EMPENHO[[#This Row],[data_empenho]])</f>
        <v>5</v>
      </c>
    </row>
    <row r="3682" spans="1:39" x14ac:dyDescent="0.25">
      <c r="A3682">
        <v>4</v>
      </c>
      <c r="B3682">
        <v>401</v>
      </c>
      <c r="C3682">
        <v>4</v>
      </c>
      <c r="D3682">
        <v>129</v>
      </c>
      <c r="E3682">
        <v>1</v>
      </c>
      <c r="F3682">
        <v>0</v>
      </c>
      <c r="G3682">
        <v>2077</v>
      </c>
      <c r="H3682" s="17" t="s">
        <v>1176</v>
      </c>
      <c r="I3682">
        <v>1</v>
      </c>
      <c r="J3682">
        <v>0</v>
      </c>
      <c r="K3682" s="17" t="s">
        <v>8246</v>
      </c>
      <c r="L3682" s="1">
        <v>44706</v>
      </c>
      <c r="M3682">
        <v>885.85</v>
      </c>
      <c r="N3682" s="17" t="s">
        <v>437</v>
      </c>
      <c r="O3682">
        <v>213</v>
      </c>
      <c r="P3682" s="17" t="s">
        <v>438</v>
      </c>
      <c r="Q3682">
        <v>0</v>
      </c>
      <c r="R3682" s="17" t="s">
        <v>439</v>
      </c>
      <c r="S3682" s="17" t="s">
        <v>440</v>
      </c>
      <c r="T3682" s="17" t="s">
        <v>438</v>
      </c>
      <c r="U3682">
        <v>0</v>
      </c>
      <c r="V3682">
        <v>0</v>
      </c>
      <c r="W3682" s="17" t="s">
        <v>8247</v>
      </c>
      <c r="X3682" s="17" t="s">
        <v>442</v>
      </c>
      <c r="Y3682">
        <v>0</v>
      </c>
      <c r="Z3682" s="17" t="s">
        <v>486</v>
      </c>
      <c r="AA3682" s="17" t="s">
        <v>443</v>
      </c>
      <c r="AB3682" s="17" t="s">
        <v>444</v>
      </c>
      <c r="AC3682">
        <v>0</v>
      </c>
      <c r="AD3682">
        <v>0</v>
      </c>
      <c r="AE3682">
        <v>0</v>
      </c>
      <c r="AF3682">
        <v>2022</v>
      </c>
      <c r="AG3682" s="1">
        <v>44562</v>
      </c>
      <c r="AH3682" s="1">
        <v>44773</v>
      </c>
      <c r="AI3682" s="1">
        <v>44785</v>
      </c>
      <c r="AJ3682" s="17" t="s">
        <v>34</v>
      </c>
      <c r="AK3682" s="17" t="s">
        <v>35</v>
      </c>
      <c r="AL3682" s="17" t="s">
        <v>10388</v>
      </c>
      <c r="AM3682" s="17">
        <f>MONTH(EMPENHO[[#This Row],[data_empenho]])</f>
        <v>5</v>
      </c>
    </row>
    <row r="3683" spans="1:39" x14ac:dyDescent="0.25">
      <c r="A3683">
        <v>4</v>
      </c>
      <c r="B3683">
        <v>401</v>
      </c>
      <c r="C3683">
        <v>4</v>
      </c>
      <c r="D3683">
        <v>129</v>
      </c>
      <c r="E3683">
        <v>1</v>
      </c>
      <c r="F3683">
        <v>0</v>
      </c>
      <c r="G3683">
        <v>2077</v>
      </c>
      <c r="H3683" s="17" t="s">
        <v>1145</v>
      </c>
      <c r="I3683">
        <v>1112</v>
      </c>
      <c r="J3683">
        <v>0</v>
      </c>
      <c r="K3683" s="17" t="s">
        <v>8248</v>
      </c>
      <c r="L3683" s="1">
        <v>44706</v>
      </c>
      <c r="M3683">
        <v>1720.34</v>
      </c>
      <c r="N3683" s="17" t="s">
        <v>437</v>
      </c>
      <c r="O3683">
        <v>213</v>
      </c>
      <c r="P3683" s="17" t="s">
        <v>438</v>
      </c>
      <c r="Q3683">
        <v>0</v>
      </c>
      <c r="R3683" s="17" t="s">
        <v>439</v>
      </c>
      <c r="S3683" s="17" t="s">
        <v>440</v>
      </c>
      <c r="T3683" s="17" t="s">
        <v>438</v>
      </c>
      <c r="U3683">
        <v>0</v>
      </c>
      <c r="V3683">
        <v>0</v>
      </c>
      <c r="W3683" s="17" t="s">
        <v>8249</v>
      </c>
      <c r="X3683" s="17" t="s">
        <v>442</v>
      </c>
      <c r="Y3683">
        <v>0</v>
      </c>
      <c r="Z3683" s="17" t="s">
        <v>486</v>
      </c>
      <c r="AA3683" s="17" t="s">
        <v>443</v>
      </c>
      <c r="AB3683" s="17" t="s">
        <v>444</v>
      </c>
      <c r="AC3683">
        <v>0</v>
      </c>
      <c r="AD3683">
        <v>0</v>
      </c>
      <c r="AE3683">
        <v>0</v>
      </c>
      <c r="AF3683">
        <v>2022</v>
      </c>
      <c r="AG3683" s="1">
        <v>44562</v>
      </c>
      <c r="AH3683" s="1">
        <v>44773</v>
      </c>
      <c r="AI3683" s="1">
        <v>44785</v>
      </c>
      <c r="AJ3683" s="17" t="s">
        <v>34</v>
      </c>
      <c r="AK3683" s="17" t="s">
        <v>35</v>
      </c>
      <c r="AL3683" s="17" t="s">
        <v>10388</v>
      </c>
      <c r="AM3683" s="17">
        <f>MONTH(EMPENHO[[#This Row],[data_empenho]])</f>
        <v>5</v>
      </c>
    </row>
    <row r="3684" spans="1:39" x14ac:dyDescent="0.25">
      <c r="A3684">
        <v>6</v>
      </c>
      <c r="B3684">
        <v>601</v>
      </c>
      <c r="C3684">
        <v>4</v>
      </c>
      <c r="D3684">
        <v>122</v>
      </c>
      <c r="E3684">
        <v>1</v>
      </c>
      <c r="F3684">
        <v>0</v>
      </c>
      <c r="G3684">
        <v>2072</v>
      </c>
      <c r="H3684" s="17" t="s">
        <v>1173</v>
      </c>
      <c r="I3684">
        <v>1</v>
      </c>
      <c r="J3684">
        <v>0</v>
      </c>
      <c r="K3684" s="17" t="s">
        <v>8250</v>
      </c>
      <c r="L3684" s="1">
        <v>44706</v>
      </c>
      <c r="M3684">
        <v>26493.040000000001</v>
      </c>
      <c r="N3684" s="17" t="s">
        <v>437</v>
      </c>
      <c r="O3684">
        <v>213</v>
      </c>
      <c r="P3684" s="17" t="s">
        <v>438</v>
      </c>
      <c r="Q3684">
        <v>0</v>
      </c>
      <c r="R3684" s="17" t="s">
        <v>439</v>
      </c>
      <c r="S3684" s="17" t="s">
        <v>440</v>
      </c>
      <c r="T3684" s="17" t="s">
        <v>438</v>
      </c>
      <c r="U3684">
        <v>0</v>
      </c>
      <c r="V3684">
        <v>0</v>
      </c>
      <c r="W3684" s="17" t="s">
        <v>8251</v>
      </c>
      <c r="X3684" s="17" t="s">
        <v>442</v>
      </c>
      <c r="Y3684">
        <v>0</v>
      </c>
      <c r="Z3684" s="17" t="s">
        <v>486</v>
      </c>
      <c r="AA3684" s="17" t="s">
        <v>443</v>
      </c>
      <c r="AB3684" s="17" t="s">
        <v>444</v>
      </c>
      <c r="AC3684">
        <v>0</v>
      </c>
      <c r="AD3684">
        <v>0</v>
      </c>
      <c r="AE3684">
        <v>0</v>
      </c>
      <c r="AF3684">
        <v>2022</v>
      </c>
      <c r="AG3684" s="1">
        <v>44562</v>
      </c>
      <c r="AH3684" s="1">
        <v>44773</v>
      </c>
      <c r="AI3684" s="1">
        <v>44785</v>
      </c>
      <c r="AJ3684" s="17" t="s">
        <v>34</v>
      </c>
      <c r="AK3684" s="17" t="s">
        <v>35</v>
      </c>
      <c r="AL3684" s="17" t="s">
        <v>10388</v>
      </c>
      <c r="AM3684" s="17">
        <f>MONTH(EMPENHO[[#This Row],[data_empenho]])</f>
        <v>5</v>
      </c>
    </row>
    <row r="3685" spans="1:39" x14ac:dyDescent="0.25">
      <c r="A3685">
        <v>6</v>
      </c>
      <c r="B3685">
        <v>601</v>
      </c>
      <c r="C3685">
        <v>4</v>
      </c>
      <c r="D3685">
        <v>122</v>
      </c>
      <c r="E3685">
        <v>1</v>
      </c>
      <c r="F3685">
        <v>0</v>
      </c>
      <c r="G3685">
        <v>2072</v>
      </c>
      <c r="H3685" s="17" t="s">
        <v>1181</v>
      </c>
      <c r="I3685">
        <v>1</v>
      </c>
      <c r="J3685">
        <v>0</v>
      </c>
      <c r="K3685" s="17" t="s">
        <v>8252</v>
      </c>
      <c r="L3685" s="1">
        <v>44706</v>
      </c>
      <c r="M3685">
        <v>4844.42</v>
      </c>
      <c r="N3685" s="17" t="s">
        <v>437</v>
      </c>
      <c r="O3685">
        <v>213</v>
      </c>
      <c r="P3685" s="17" t="s">
        <v>438</v>
      </c>
      <c r="Q3685">
        <v>0</v>
      </c>
      <c r="R3685" s="17" t="s">
        <v>439</v>
      </c>
      <c r="S3685" s="17" t="s">
        <v>440</v>
      </c>
      <c r="T3685" s="17" t="s">
        <v>438</v>
      </c>
      <c r="U3685">
        <v>0</v>
      </c>
      <c r="V3685">
        <v>0</v>
      </c>
      <c r="W3685" s="17" t="s">
        <v>8253</v>
      </c>
      <c r="X3685" s="17" t="s">
        <v>442</v>
      </c>
      <c r="Y3685">
        <v>0</v>
      </c>
      <c r="Z3685" s="17" t="s">
        <v>486</v>
      </c>
      <c r="AA3685" s="17" t="s">
        <v>443</v>
      </c>
      <c r="AB3685" s="17" t="s">
        <v>444</v>
      </c>
      <c r="AC3685">
        <v>0</v>
      </c>
      <c r="AD3685">
        <v>0</v>
      </c>
      <c r="AE3685">
        <v>0</v>
      </c>
      <c r="AF3685">
        <v>2022</v>
      </c>
      <c r="AG3685" s="1">
        <v>44562</v>
      </c>
      <c r="AH3685" s="1">
        <v>44773</v>
      </c>
      <c r="AI3685" s="1">
        <v>44785</v>
      </c>
      <c r="AJ3685" s="17" t="s">
        <v>34</v>
      </c>
      <c r="AK3685" s="17" t="s">
        <v>35</v>
      </c>
      <c r="AL3685" s="17" t="s">
        <v>10388</v>
      </c>
      <c r="AM3685" s="17">
        <f>MONTH(EMPENHO[[#This Row],[data_empenho]])</f>
        <v>5</v>
      </c>
    </row>
    <row r="3686" spans="1:39" x14ac:dyDescent="0.25">
      <c r="A3686">
        <v>8</v>
      </c>
      <c r="B3686">
        <v>801</v>
      </c>
      <c r="C3686">
        <v>10</v>
      </c>
      <c r="D3686">
        <v>301</v>
      </c>
      <c r="E3686">
        <v>6</v>
      </c>
      <c r="F3686">
        <v>0</v>
      </c>
      <c r="G3686">
        <v>2105</v>
      </c>
      <c r="H3686" s="17" t="s">
        <v>1218</v>
      </c>
      <c r="I3686">
        <v>40</v>
      </c>
      <c r="J3686">
        <v>0</v>
      </c>
      <c r="K3686" s="17" t="s">
        <v>8254</v>
      </c>
      <c r="L3686" s="1">
        <v>44706</v>
      </c>
      <c r="M3686">
        <v>633.25</v>
      </c>
      <c r="N3686" s="17" t="s">
        <v>437</v>
      </c>
      <c r="O3686">
        <v>213</v>
      </c>
      <c r="P3686" s="17" t="s">
        <v>438</v>
      </c>
      <c r="Q3686">
        <v>0</v>
      </c>
      <c r="R3686" s="17" t="s">
        <v>439</v>
      </c>
      <c r="S3686" s="17" t="s">
        <v>440</v>
      </c>
      <c r="T3686" s="17" t="s">
        <v>438</v>
      </c>
      <c r="U3686">
        <v>0</v>
      </c>
      <c r="V3686">
        <v>0</v>
      </c>
      <c r="W3686" s="17" t="s">
        <v>8255</v>
      </c>
      <c r="X3686" s="17" t="s">
        <v>442</v>
      </c>
      <c r="Y3686">
        <v>0</v>
      </c>
      <c r="Z3686" s="17" t="s">
        <v>486</v>
      </c>
      <c r="AA3686" s="17" t="s">
        <v>443</v>
      </c>
      <c r="AB3686" s="17" t="s">
        <v>444</v>
      </c>
      <c r="AC3686">
        <v>0</v>
      </c>
      <c r="AD3686">
        <v>0</v>
      </c>
      <c r="AE3686">
        <v>0</v>
      </c>
      <c r="AF3686">
        <v>2022</v>
      </c>
      <c r="AG3686" s="1">
        <v>44562</v>
      </c>
      <c r="AH3686" s="1">
        <v>44773</v>
      </c>
      <c r="AI3686" s="1">
        <v>44785</v>
      </c>
      <c r="AJ3686" s="17" t="s">
        <v>34</v>
      </c>
      <c r="AK3686" s="17" t="s">
        <v>35</v>
      </c>
      <c r="AL3686" s="17" t="s">
        <v>10388</v>
      </c>
      <c r="AM3686" s="17">
        <f>MONTH(EMPENHO[[#This Row],[data_empenho]])</f>
        <v>5</v>
      </c>
    </row>
    <row r="3687" spans="1:39" x14ac:dyDescent="0.25">
      <c r="A3687">
        <v>6</v>
      </c>
      <c r="B3687">
        <v>601</v>
      </c>
      <c r="C3687">
        <v>4</v>
      </c>
      <c r="D3687">
        <v>122</v>
      </c>
      <c r="E3687">
        <v>1</v>
      </c>
      <c r="F3687">
        <v>0</v>
      </c>
      <c r="G3687">
        <v>2072</v>
      </c>
      <c r="H3687" s="17" t="s">
        <v>1176</v>
      </c>
      <c r="I3687">
        <v>1</v>
      </c>
      <c r="J3687">
        <v>0</v>
      </c>
      <c r="K3687" s="17" t="s">
        <v>8256</v>
      </c>
      <c r="L3687" s="1">
        <v>44706</v>
      </c>
      <c r="M3687">
        <v>1041.33</v>
      </c>
      <c r="N3687" s="17" t="s">
        <v>437</v>
      </c>
      <c r="O3687">
        <v>213</v>
      </c>
      <c r="P3687" s="17" t="s">
        <v>438</v>
      </c>
      <c r="Q3687">
        <v>0</v>
      </c>
      <c r="R3687" s="17" t="s">
        <v>439</v>
      </c>
      <c r="S3687" s="17" t="s">
        <v>440</v>
      </c>
      <c r="T3687" s="17" t="s">
        <v>438</v>
      </c>
      <c r="U3687">
        <v>0</v>
      </c>
      <c r="V3687">
        <v>0</v>
      </c>
      <c r="W3687" s="17" t="s">
        <v>8257</v>
      </c>
      <c r="X3687" s="17" t="s">
        <v>442</v>
      </c>
      <c r="Y3687">
        <v>0</v>
      </c>
      <c r="Z3687" s="17" t="s">
        <v>486</v>
      </c>
      <c r="AA3687" s="17" t="s">
        <v>443</v>
      </c>
      <c r="AB3687" s="17" t="s">
        <v>444</v>
      </c>
      <c r="AC3687">
        <v>0</v>
      </c>
      <c r="AD3687">
        <v>0</v>
      </c>
      <c r="AE3687">
        <v>0</v>
      </c>
      <c r="AF3687">
        <v>2022</v>
      </c>
      <c r="AG3687" s="1">
        <v>44562</v>
      </c>
      <c r="AH3687" s="1">
        <v>44773</v>
      </c>
      <c r="AI3687" s="1">
        <v>44785</v>
      </c>
      <c r="AJ3687" s="17" t="s">
        <v>34</v>
      </c>
      <c r="AK3687" s="17" t="s">
        <v>35</v>
      </c>
      <c r="AL3687" s="17" t="s">
        <v>10388</v>
      </c>
      <c r="AM3687" s="17">
        <f>MONTH(EMPENHO[[#This Row],[data_empenho]])</f>
        <v>5</v>
      </c>
    </row>
    <row r="3688" spans="1:39" x14ac:dyDescent="0.25">
      <c r="A3688">
        <v>6</v>
      </c>
      <c r="B3688">
        <v>601</v>
      </c>
      <c r="C3688">
        <v>4</v>
      </c>
      <c r="D3688">
        <v>122</v>
      </c>
      <c r="E3688">
        <v>1</v>
      </c>
      <c r="F3688">
        <v>0</v>
      </c>
      <c r="G3688">
        <v>2072</v>
      </c>
      <c r="H3688" s="17" t="s">
        <v>1417</v>
      </c>
      <c r="I3688">
        <v>1</v>
      </c>
      <c r="J3688">
        <v>0</v>
      </c>
      <c r="K3688" s="17" t="s">
        <v>8258</v>
      </c>
      <c r="L3688" s="1">
        <v>44706</v>
      </c>
      <c r="M3688">
        <v>4418.75</v>
      </c>
      <c r="N3688" s="17" t="s">
        <v>437</v>
      </c>
      <c r="O3688">
        <v>213</v>
      </c>
      <c r="P3688" s="17" t="s">
        <v>438</v>
      </c>
      <c r="Q3688">
        <v>0</v>
      </c>
      <c r="R3688" s="17" t="s">
        <v>439</v>
      </c>
      <c r="S3688" s="17" t="s">
        <v>440</v>
      </c>
      <c r="T3688" s="17" t="s">
        <v>438</v>
      </c>
      <c r="U3688">
        <v>0</v>
      </c>
      <c r="V3688">
        <v>0</v>
      </c>
      <c r="W3688" s="17" t="s">
        <v>8259</v>
      </c>
      <c r="X3688" s="17" t="s">
        <v>442</v>
      </c>
      <c r="Y3688">
        <v>0</v>
      </c>
      <c r="Z3688" s="17" t="s">
        <v>486</v>
      </c>
      <c r="AA3688" s="17" t="s">
        <v>443</v>
      </c>
      <c r="AB3688" s="17" t="s">
        <v>444</v>
      </c>
      <c r="AC3688">
        <v>0</v>
      </c>
      <c r="AD3688">
        <v>0</v>
      </c>
      <c r="AE3688">
        <v>0</v>
      </c>
      <c r="AF3688">
        <v>2022</v>
      </c>
      <c r="AG3688" s="1">
        <v>44562</v>
      </c>
      <c r="AH3688" s="1">
        <v>44773</v>
      </c>
      <c r="AI3688" s="1">
        <v>44785</v>
      </c>
      <c r="AJ3688" s="17" t="s">
        <v>34</v>
      </c>
      <c r="AK3688" s="17" t="s">
        <v>35</v>
      </c>
      <c r="AL3688" s="17" t="s">
        <v>10388</v>
      </c>
      <c r="AM3688" s="17">
        <f>MONTH(EMPENHO[[#This Row],[data_empenho]])</f>
        <v>5</v>
      </c>
    </row>
    <row r="3689" spans="1:39" x14ac:dyDescent="0.25">
      <c r="A3689">
        <v>8</v>
      </c>
      <c r="B3689">
        <v>801</v>
      </c>
      <c r="C3689">
        <v>10</v>
      </c>
      <c r="D3689">
        <v>301</v>
      </c>
      <c r="E3689">
        <v>6</v>
      </c>
      <c r="F3689">
        <v>0</v>
      </c>
      <c r="G3689">
        <v>2105</v>
      </c>
      <c r="H3689" s="17" t="s">
        <v>1213</v>
      </c>
      <c r="I3689">
        <v>40</v>
      </c>
      <c r="J3689">
        <v>0</v>
      </c>
      <c r="K3689" s="17" t="s">
        <v>8260</v>
      </c>
      <c r="L3689" s="1">
        <v>44706</v>
      </c>
      <c r="M3689">
        <v>300.64</v>
      </c>
      <c r="N3689" s="17" t="s">
        <v>437</v>
      </c>
      <c r="O3689">
        <v>213</v>
      </c>
      <c r="P3689" s="17" t="s">
        <v>438</v>
      </c>
      <c r="Q3689">
        <v>0</v>
      </c>
      <c r="R3689" s="17" t="s">
        <v>439</v>
      </c>
      <c r="S3689" s="17" t="s">
        <v>440</v>
      </c>
      <c r="T3689" s="17" t="s">
        <v>438</v>
      </c>
      <c r="U3689">
        <v>0</v>
      </c>
      <c r="V3689">
        <v>0</v>
      </c>
      <c r="W3689" s="17" t="s">
        <v>8261</v>
      </c>
      <c r="X3689" s="17" t="s">
        <v>442</v>
      </c>
      <c r="Y3689">
        <v>0</v>
      </c>
      <c r="Z3689" s="17" t="s">
        <v>486</v>
      </c>
      <c r="AA3689" s="17" t="s">
        <v>443</v>
      </c>
      <c r="AB3689" s="17" t="s">
        <v>444</v>
      </c>
      <c r="AC3689">
        <v>0</v>
      </c>
      <c r="AD3689">
        <v>0</v>
      </c>
      <c r="AE3689">
        <v>0</v>
      </c>
      <c r="AF3689">
        <v>2022</v>
      </c>
      <c r="AG3689" s="1">
        <v>44562</v>
      </c>
      <c r="AH3689" s="1">
        <v>44773</v>
      </c>
      <c r="AI3689" s="1">
        <v>44785</v>
      </c>
      <c r="AJ3689" s="17" t="s">
        <v>34</v>
      </c>
      <c r="AK3689" s="17" t="s">
        <v>35</v>
      </c>
      <c r="AL3689" s="17" t="s">
        <v>10388</v>
      </c>
      <c r="AM3689" s="17">
        <f>MONTH(EMPENHO[[#This Row],[data_empenho]])</f>
        <v>5</v>
      </c>
    </row>
    <row r="3690" spans="1:39" x14ac:dyDescent="0.25">
      <c r="A3690">
        <v>10</v>
      </c>
      <c r="B3690">
        <v>1001</v>
      </c>
      <c r="C3690">
        <v>4</v>
      </c>
      <c r="D3690">
        <v>122</v>
      </c>
      <c r="E3690">
        <v>1</v>
      </c>
      <c r="F3690">
        <v>0</v>
      </c>
      <c r="G3690">
        <v>2050</v>
      </c>
      <c r="H3690" s="17" t="s">
        <v>1213</v>
      </c>
      <c r="I3690">
        <v>1</v>
      </c>
      <c r="J3690">
        <v>0</v>
      </c>
      <c r="K3690" s="17" t="s">
        <v>8262</v>
      </c>
      <c r="L3690" s="1">
        <v>44706</v>
      </c>
      <c r="M3690">
        <v>172.78</v>
      </c>
      <c r="N3690" s="17" t="s">
        <v>437</v>
      </c>
      <c r="O3690">
        <v>213</v>
      </c>
      <c r="P3690" s="17" t="s">
        <v>438</v>
      </c>
      <c r="Q3690">
        <v>0</v>
      </c>
      <c r="R3690" s="17" t="s">
        <v>439</v>
      </c>
      <c r="S3690" s="17" t="s">
        <v>440</v>
      </c>
      <c r="T3690" s="17" t="s">
        <v>438</v>
      </c>
      <c r="U3690">
        <v>0</v>
      </c>
      <c r="V3690">
        <v>0</v>
      </c>
      <c r="W3690" s="17" t="s">
        <v>8263</v>
      </c>
      <c r="X3690" s="17" t="s">
        <v>442</v>
      </c>
      <c r="Y3690">
        <v>0</v>
      </c>
      <c r="Z3690" s="17" t="s">
        <v>486</v>
      </c>
      <c r="AA3690" s="17" t="s">
        <v>443</v>
      </c>
      <c r="AB3690" s="17" t="s">
        <v>444</v>
      </c>
      <c r="AC3690">
        <v>0</v>
      </c>
      <c r="AD3690">
        <v>0</v>
      </c>
      <c r="AE3690">
        <v>0</v>
      </c>
      <c r="AF3690">
        <v>2022</v>
      </c>
      <c r="AG3690" s="1">
        <v>44562</v>
      </c>
      <c r="AH3690" s="1">
        <v>44773</v>
      </c>
      <c r="AI3690" s="1">
        <v>44785</v>
      </c>
      <c r="AJ3690" s="17" t="s">
        <v>34</v>
      </c>
      <c r="AK3690" s="17" t="s">
        <v>35</v>
      </c>
      <c r="AL3690" s="17" t="s">
        <v>10388</v>
      </c>
      <c r="AM3690" s="17">
        <f>MONTH(EMPENHO[[#This Row],[data_empenho]])</f>
        <v>5</v>
      </c>
    </row>
    <row r="3691" spans="1:39" x14ac:dyDescent="0.25">
      <c r="A3691">
        <v>7</v>
      </c>
      <c r="B3691">
        <v>701</v>
      </c>
      <c r="C3691">
        <v>4</v>
      </c>
      <c r="D3691">
        <v>122</v>
      </c>
      <c r="E3691">
        <v>1</v>
      </c>
      <c r="F3691">
        <v>0</v>
      </c>
      <c r="G3691">
        <v>2001</v>
      </c>
      <c r="H3691" s="17" t="s">
        <v>1173</v>
      </c>
      <c r="I3691">
        <v>1</v>
      </c>
      <c r="J3691">
        <v>0</v>
      </c>
      <c r="K3691" s="17" t="s">
        <v>8264</v>
      </c>
      <c r="L3691" s="1">
        <v>44706</v>
      </c>
      <c r="M3691">
        <v>39655.949999999997</v>
      </c>
      <c r="N3691" s="17" t="s">
        <v>437</v>
      </c>
      <c r="O3691">
        <v>213</v>
      </c>
      <c r="P3691" s="17" t="s">
        <v>438</v>
      </c>
      <c r="Q3691">
        <v>0</v>
      </c>
      <c r="R3691" s="17" t="s">
        <v>439</v>
      </c>
      <c r="S3691" s="17" t="s">
        <v>440</v>
      </c>
      <c r="T3691" s="17" t="s">
        <v>438</v>
      </c>
      <c r="U3691">
        <v>0</v>
      </c>
      <c r="V3691">
        <v>0</v>
      </c>
      <c r="W3691" s="17" t="s">
        <v>8265</v>
      </c>
      <c r="X3691" s="17" t="s">
        <v>442</v>
      </c>
      <c r="Y3691">
        <v>0</v>
      </c>
      <c r="Z3691" s="17" t="s">
        <v>486</v>
      </c>
      <c r="AA3691" s="17" t="s">
        <v>443</v>
      </c>
      <c r="AB3691" s="17" t="s">
        <v>444</v>
      </c>
      <c r="AC3691">
        <v>0</v>
      </c>
      <c r="AD3691">
        <v>0</v>
      </c>
      <c r="AE3691">
        <v>0</v>
      </c>
      <c r="AF3691">
        <v>2022</v>
      </c>
      <c r="AG3691" s="1">
        <v>44562</v>
      </c>
      <c r="AH3691" s="1">
        <v>44773</v>
      </c>
      <c r="AI3691" s="1">
        <v>44785</v>
      </c>
      <c r="AJ3691" s="17" t="s">
        <v>34</v>
      </c>
      <c r="AK3691" s="17" t="s">
        <v>35</v>
      </c>
      <c r="AL3691" s="17" t="s">
        <v>10388</v>
      </c>
      <c r="AM3691" s="17">
        <f>MONTH(EMPENHO[[#This Row],[data_empenho]])</f>
        <v>5</v>
      </c>
    </row>
    <row r="3692" spans="1:39" x14ac:dyDescent="0.25">
      <c r="A3692">
        <v>7</v>
      </c>
      <c r="B3692">
        <v>701</v>
      </c>
      <c r="C3692">
        <v>4</v>
      </c>
      <c r="D3692">
        <v>122</v>
      </c>
      <c r="E3692">
        <v>1</v>
      </c>
      <c r="F3692">
        <v>0</v>
      </c>
      <c r="G3692">
        <v>2001</v>
      </c>
      <c r="H3692" s="17" t="s">
        <v>1181</v>
      </c>
      <c r="I3692">
        <v>1</v>
      </c>
      <c r="J3692">
        <v>0</v>
      </c>
      <c r="K3692" s="17" t="s">
        <v>8266</v>
      </c>
      <c r="L3692" s="1">
        <v>44706</v>
      </c>
      <c r="M3692">
        <v>4129.72</v>
      </c>
      <c r="N3692" s="17" t="s">
        <v>437</v>
      </c>
      <c r="O3692">
        <v>213</v>
      </c>
      <c r="P3692" s="17" t="s">
        <v>438</v>
      </c>
      <c r="Q3692">
        <v>0</v>
      </c>
      <c r="R3692" s="17" t="s">
        <v>439</v>
      </c>
      <c r="S3692" s="17" t="s">
        <v>440</v>
      </c>
      <c r="T3692" s="17" t="s">
        <v>438</v>
      </c>
      <c r="U3692">
        <v>0</v>
      </c>
      <c r="V3692">
        <v>0</v>
      </c>
      <c r="W3692" s="17" t="s">
        <v>8267</v>
      </c>
      <c r="X3692" s="17" t="s">
        <v>442</v>
      </c>
      <c r="Y3692">
        <v>0</v>
      </c>
      <c r="Z3692" s="17" t="s">
        <v>486</v>
      </c>
      <c r="AA3692" s="17" t="s">
        <v>443</v>
      </c>
      <c r="AB3692" s="17" t="s">
        <v>444</v>
      </c>
      <c r="AC3692">
        <v>0</v>
      </c>
      <c r="AD3692">
        <v>0</v>
      </c>
      <c r="AE3692">
        <v>0</v>
      </c>
      <c r="AF3692">
        <v>2022</v>
      </c>
      <c r="AG3692" s="1">
        <v>44562</v>
      </c>
      <c r="AH3692" s="1">
        <v>44773</v>
      </c>
      <c r="AI3692" s="1">
        <v>44785</v>
      </c>
      <c r="AJ3692" s="17" t="s">
        <v>34</v>
      </c>
      <c r="AK3692" s="17" t="s">
        <v>35</v>
      </c>
      <c r="AL3692" s="17" t="s">
        <v>10388</v>
      </c>
      <c r="AM3692" s="17">
        <f>MONTH(EMPENHO[[#This Row],[data_empenho]])</f>
        <v>5</v>
      </c>
    </row>
    <row r="3693" spans="1:39" x14ac:dyDescent="0.25">
      <c r="A3693">
        <v>7</v>
      </c>
      <c r="B3693">
        <v>701</v>
      </c>
      <c r="C3693">
        <v>4</v>
      </c>
      <c r="D3693">
        <v>122</v>
      </c>
      <c r="E3693">
        <v>1</v>
      </c>
      <c r="F3693">
        <v>0</v>
      </c>
      <c r="G3693">
        <v>2001</v>
      </c>
      <c r="H3693" s="17" t="s">
        <v>1428</v>
      </c>
      <c r="I3693">
        <v>1</v>
      </c>
      <c r="J3693">
        <v>0</v>
      </c>
      <c r="K3693" s="17" t="s">
        <v>8268</v>
      </c>
      <c r="L3693" s="1">
        <v>44706</v>
      </c>
      <c r="M3693">
        <v>692.22</v>
      </c>
      <c r="N3693" s="17" t="s">
        <v>437</v>
      </c>
      <c r="O3693">
        <v>213</v>
      </c>
      <c r="P3693" s="17" t="s">
        <v>438</v>
      </c>
      <c r="Q3693">
        <v>0</v>
      </c>
      <c r="R3693" s="17" t="s">
        <v>439</v>
      </c>
      <c r="S3693" s="17" t="s">
        <v>440</v>
      </c>
      <c r="T3693" s="17" t="s">
        <v>438</v>
      </c>
      <c r="U3693">
        <v>0</v>
      </c>
      <c r="V3693">
        <v>0</v>
      </c>
      <c r="W3693" s="17" t="s">
        <v>8269</v>
      </c>
      <c r="X3693" s="17" t="s">
        <v>442</v>
      </c>
      <c r="Y3693">
        <v>0</v>
      </c>
      <c r="Z3693" s="17" t="s">
        <v>486</v>
      </c>
      <c r="AA3693" s="17" t="s">
        <v>443</v>
      </c>
      <c r="AB3693" s="17" t="s">
        <v>444</v>
      </c>
      <c r="AC3693">
        <v>0</v>
      </c>
      <c r="AD3693">
        <v>0</v>
      </c>
      <c r="AE3693">
        <v>0</v>
      </c>
      <c r="AF3693">
        <v>2022</v>
      </c>
      <c r="AG3693" s="1">
        <v>44562</v>
      </c>
      <c r="AH3693" s="1">
        <v>44773</v>
      </c>
      <c r="AI3693" s="1">
        <v>44785</v>
      </c>
      <c r="AJ3693" s="17" t="s">
        <v>34</v>
      </c>
      <c r="AK3693" s="17" t="s">
        <v>35</v>
      </c>
      <c r="AL3693" s="17" t="s">
        <v>10388</v>
      </c>
      <c r="AM3693" s="17">
        <f>MONTH(EMPENHO[[#This Row],[data_empenho]])</f>
        <v>5</v>
      </c>
    </row>
    <row r="3694" spans="1:39" x14ac:dyDescent="0.25">
      <c r="A3694">
        <v>7</v>
      </c>
      <c r="B3694">
        <v>701</v>
      </c>
      <c r="C3694">
        <v>4</v>
      </c>
      <c r="D3694">
        <v>122</v>
      </c>
      <c r="E3694">
        <v>1</v>
      </c>
      <c r="F3694">
        <v>0</v>
      </c>
      <c r="G3694">
        <v>2001</v>
      </c>
      <c r="H3694" s="17" t="s">
        <v>1433</v>
      </c>
      <c r="I3694">
        <v>1</v>
      </c>
      <c r="J3694">
        <v>0</v>
      </c>
      <c r="K3694" s="17" t="s">
        <v>8270</v>
      </c>
      <c r="L3694" s="1">
        <v>44706</v>
      </c>
      <c r="M3694">
        <v>4493</v>
      </c>
      <c r="N3694" s="17" t="s">
        <v>437</v>
      </c>
      <c r="O3694">
        <v>213</v>
      </c>
      <c r="P3694" s="17" t="s">
        <v>438</v>
      </c>
      <c r="Q3694">
        <v>0</v>
      </c>
      <c r="R3694" s="17" t="s">
        <v>439</v>
      </c>
      <c r="S3694" s="17" t="s">
        <v>440</v>
      </c>
      <c r="T3694" s="17" t="s">
        <v>438</v>
      </c>
      <c r="U3694">
        <v>0</v>
      </c>
      <c r="V3694">
        <v>0</v>
      </c>
      <c r="W3694" s="17" t="s">
        <v>8271</v>
      </c>
      <c r="X3694" s="17" t="s">
        <v>442</v>
      </c>
      <c r="Y3694">
        <v>0</v>
      </c>
      <c r="Z3694" s="17" t="s">
        <v>486</v>
      </c>
      <c r="AA3694" s="17" t="s">
        <v>443</v>
      </c>
      <c r="AB3694" s="17" t="s">
        <v>444</v>
      </c>
      <c r="AC3694">
        <v>0</v>
      </c>
      <c r="AD3694">
        <v>0</v>
      </c>
      <c r="AE3694">
        <v>0</v>
      </c>
      <c r="AF3694">
        <v>2022</v>
      </c>
      <c r="AG3694" s="1">
        <v>44562</v>
      </c>
      <c r="AH3694" s="1">
        <v>44773</v>
      </c>
      <c r="AI3694" s="1">
        <v>44785</v>
      </c>
      <c r="AJ3694" s="17" t="s">
        <v>34</v>
      </c>
      <c r="AK3694" s="17" t="s">
        <v>35</v>
      </c>
      <c r="AL3694" s="17" t="s">
        <v>10388</v>
      </c>
      <c r="AM3694" s="17">
        <f>MONTH(EMPENHO[[#This Row],[data_empenho]])</f>
        <v>5</v>
      </c>
    </row>
    <row r="3695" spans="1:39" x14ac:dyDescent="0.25">
      <c r="A3695">
        <v>7</v>
      </c>
      <c r="B3695">
        <v>701</v>
      </c>
      <c r="C3695">
        <v>4</v>
      </c>
      <c r="D3695">
        <v>122</v>
      </c>
      <c r="E3695">
        <v>1</v>
      </c>
      <c r="F3695">
        <v>0</v>
      </c>
      <c r="G3695">
        <v>2001</v>
      </c>
      <c r="H3695" s="17" t="s">
        <v>1273</v>
      </c>
      <c r="I3695">
        <v>1</v>
      </c>
      <c r="J3695">
        <v>0</v>
      </c>
      <c r="K3695" s="17" t="s">
        <v>8272</v>
      </c>
      <c r="L3695" s="1">
        <v>44706</v>
      </c>
      <c r="M3695">
        <v>3591.7</v>
      </c>
      <c r="N3695" s="17" t="s">
        <v>437</v>
      </c>
      <c r="O3695">
        <v>213</v>
      </c>
      <c r="P3695" s="17" t="s">
        <v>438</v>
      </c>
      <c r="Q3695">
        <v>0</v>
      </c>
      <c r="R3695" s="17" t="s">
        <v>439</v>
      </c>
      <c r="S3695" s="17" t="s">
        <v>440</v>
      </c>
      <c r="T3695" s="17" t="s">
        <v>438</v>
      </c>
      <c r="U3695">
        <v>0</v>
      </c>
      <c r="V3695">
        <v>0</v>
      </c>
      <c r="W3695" s="17" t="s">
        <v>8273</v>
      </c>
      <c r="X3695" s="17" t="s">
        <v>442</v>
      </c>
      <c r="Y3695">
        <v>0</v>
      </c>
      <c r="Z3695" s="17" t="s">
        <v>486</v>
      </c>
      <c r="AA3695" s="17" t="s">
        <v>443</v>
      </c>
      <c r="AB3695" s="17" t="s">
        <v>444</v>
      </c>
      <c r="AC3695">
        <v>0</v>
      </c>
      <c r="AD3695">
        <v>0</v>
      </c>
      <c r="AE3695">
        <v>0</v>
      </c>
      <c r="AF3695">
        <v>2022</v>
      </c>
      <c r="AG3695" s="1">
        <v>44562</v>
      </c>
      <c r="AH3695" s="1">
        <v>44773</v>
      </c>
      <c r="AI3695" s="1">
        <v>44785</v>
      </c>
      <c r="AJ3695" s="17" t="s">
        <v>34</v>
      </c>
      <c r="AK3695" s="17" t="s">
        <v>35</v>
      </c>
      <c r="AL3695" s="17" t="s">
        <v>10388</v>
      </c>
      <c r="AM3695" s="17">
        <f>MONTH(EMPENHO[[#This Row],[data_empenho]])</f>
        <v>5</v>
      </c>
    </row>
    <row r="3696" spans="1:39" x14ac:dyDescent="0.25">
      <c r="A3696">
        <v>7</v>
      </c>
      <c r="B3696">
        <v>701</v>
      </c>
      <c r="C3696">
        <v>4</v>
      </c>
      <c r="D3696">
        <v>122</v>
      </c>
      <c r="E3696">
        <v>1</v>
      </c>
      <c r="F3696">
        <v>0</v>
      </c>
      <c r="G3696">
        <v>2001</v>
      </c>
      <c r="H3696" s="17" t="s">
        <v>1176</v>
      </c>
      <c r="I3696">
        <v>1</v>
      </c>
      <c r="J3696">
        <v>0</v>
      </c>
      <c r="K3696" s="17" t="s">
        <v>8274</v>
      </c>
      <c r="L3696" s="1">
        <v>44706</v>
      </c>
      <c r="M3696">
        <v>3415</v>
      </c>
      <c r="N3696" s="17" t="s">
        <v>437</v>
      </c>
      <c r="O3696">
        <v>213</v>
      </c>
      <c r="P3696" s="17" t="s">
        <v>438</v>
      </c>
      <c r="Q3696">
        <v>0</v>
      </c>
      <c r="R3696" s="17" t="s">
        <v>439</v>
      </c>
      <c r="S3696" s="17" t="s">
        <v>440</v>
      </c>
      <c r="T3696" s="17" t="s">
        <v>438</v>
      </c>
      <c r="U3696">
        <v>0</v>
      </c>
      <c r="V3696">
        <v>0</v>
      </c>
      <c r="W3696" s="17" t="s">
        <v>8275</v>
      </c>
      <c r="X3696" s="17" t="s">
        <v>442</v>
      </c>
      <c r="Y3696">
        <v>0</v>
      </c>
      <c r="Z3696" s="17" t="s">
        <v>486</v>
      </c>
      <c r="AA3696" s="17" t="s">
        <v>443</v>
      </c>
      <c r="AB3696" s="17" t="s">
        <v>444</v>
      </c>
      <c r="AC3696">
        <v>0</v>
      </c>
      <c r="AD3696">
        <v>0</v>
      </c>
      <c r="AE3696">
        <v>0</v>
      </c>
      <c r="AF3696">
        <v>2022</v>
      </c>
      <c r="AG3696" s="1">
        <v>44562</v>
      </c>
      <c r="AH3696" s="1">
        <v>44773</v>
      </c>
      <c r="AI3696" s="1">
        <v>44785</v>
      </c>
      <c r="AJ3696" s="17" t="s">
        <v>34</v>
      </c>
      <c r="AK3696" s="17" t="s">
        <v>35</v>
      </c>
      <c r="AL3696" s="17" t="s">
        <v>10388</v>
      </c>
      <c r="AM3696" s="17">
        <f>MONTH(EMPENHO[[#This Row],[data_empenho]])</f>
        <v>5</v>
      </c>
    </row>
    <row r="3697" spans="1:39" x14ac:dyDescent="0.25">
      <c r="A3697">
        <v>7</v>
      </c>
      <c r="B3697">
        <v>701</v>
      </c>
      <c r="C3697">
        <v>4</v>
      </c>
      <c r="D3697">
        <v>122</v>
      </c>
      <c r="E3697">
        <v>1</v>
      </c>
      <c r="F3697">
        <v>0</v>
      </c>
      <c r="G3697">
        <v>2001</v>
      </c>
      <c r="H3697" s="17" t="s">
        <v>1195</v>
      </c>
      <c r="I3697">
        <v>1</v>
      </c>
      <c r="J3697">
        <v>0</v>
      </c>
      <c r="K3697" s="17" t="s">
        <v>8276</v>
      </c>
      <c r="L3697" s="1">
        <v>44706</v>
      </c>
      <c r="M3697">
        <v>169.41</v>
      </c>
      <c r="N3697" s="17" t="s">
        <v>437</v>
      </c>
      <c r="O3697">
        <v>213</v>
      </c>
      <c r="P3697" s="17" t="s">
        <v>438</v>
      </c>
      <c r="Q3697">
        <v>0</v>
      </c>
      <c r="R3697" s="17" t="s">
        <v>439</v>
      </c>
      <c r="S3697" s="17" t="s">
        <v>440</v>
      </c>
      <c r="T3697" s="17" t="s">
        <v>438</v>
      </c>
      <c r="U3697">
        <v>0</v>
      </c>
      <c r="V3697">
        <v>0</v>
      </c>
      <c r="W3697" s="17" t="s">
        <v>8277</v>
      </c>
      <c r="X3697" s="17" t="s">
        <v>442</v>
      </c>
      <c r="Y3697">
        <v>0</v>
      </c>
      <c r="Z3697" s="17" t="s">
        <v>486</v>
      </c>
      <c r="AA3697" s="17" t="s">
        <v>443</v>
      </c>
      <c r="AB3697" s="17" t="s">
        <v>444</v>
      </c>
      <c r="AC3697">
        <v>0</v>
      </c>
      <c r="AD3697">
        <v>0</v>
      </c>
      <c r="AE3697">
        <v>0</v>
      </c>
      <c r="AF3697">
        <v>2022</v>
      </c>
      <c r="AG3697" s="1">
        <v>44562</v>
      </c>
      <c r="AH3697" s="1">
        <v>44773</v>
      </c>
      <c r="AI3697" s="1">
        <v>44785</v>
      </c>
      <c r="AJ3697" s="17" t="s">
        <v>34</v>
      </c>
      <c r="AK3697" s="17" t="s">
        <v>35</v>
      </c>
      <c r="AL3697" s="17" t="s">
        <v>10388</v>
      </c>
      <c r="AM3697" s="17">
        <f>MONTH(EMPENHO[[#This Row],[data_empenho]])</f>
        <v>5</v>
      </c>
    </row>
    <row r="3698" spans="1:39" x14ac:dyDescent="0.25">
      <c r="A3698">
        <v>7</v>
      </c>
      <c r="B3698">
        <v>701</v>
      </c>
      <c r="C3698">
        <v>4</v>
      </c>
      <c r="D3698">
        <v>122</v>
      </c>
      <c r="E3698">
        <v>1</v>
      </c>
      <c r="F3698">
        <v>0</v>
      </c>
      <c r="G3698">
        <v>2001</v>
      </c>
      <c r="H3698" s="17" t="s">
        <v>1417</v>
      </c>
      <c r="I3698">
        <v>1</v>
      </c>
      <c r="J3698">
        <v>0</v>
      </c>
      <c r="K3698" s="17" t="s">
        <v>8278</v>
      </c>
      <c r="L3698" s="1">
        <v>44706</v>
      </c>
      <c r="M3698">
        <v>1287.75</v>
      </c>
      <c r="N3698" s="17" t="s">
        <v>437</v>
      </c>
      <c r="O3698">
        <v>213</v>
      </c>
      <c r="P3698" s="17" t="s">
        <v>438</v>
      </c>
      <c r="Q3698">
        <v>0</v>
      </c>
      <c r="R3698" s="17" t="s">
        <v>439</v>
      </c>
      <c r="S3698" s="17" t="s">
        <v>440</v>
      </c>
      <c r="T3698" s="17" t="s">
        <v>438</v>
      </c>
      <c r="U3698">
        <v>0</v>
      </c>
      <c r="V3698">
        <v>0</v>
      </c>
      <c r="W3698" s="17" t="s">
        <v>8279</v>
      </c>
      <c r="X3698" s="17" t="s">
        <v>442</v>
      </c>
      <c r="Y3698">
        <v>0</v>
      </c>
      <c r="Z3698" s="17" t="s">
        <v>486</v>
      </c>
      <c r="AA3698" s="17" t="s">
        <v>443</v>
      </c>
      <c r="AB3698" s="17" t="s">
        <v>444</v>
      </c>
      <c r="AC3698">
        <v>0</v>
      </c>
      <c r="AD3698">
        <v>0</v>
      </c>
      <c r="AE3698">
        <v>0</v>
      </c>
      <c r="AF3698">
        <v>2022</v>
      </c>
      <c r="AG3698" s="1">
        <v>44562</v>
      </c>
      <c r="AH3698" s="1">
        <v>44773</v>
      </c>
      <c r="AI3698" s="1">
        <v>44785</v>
      </c>
      <c r="AJ3698" s="17" t="s">
        <v>34</v>
      </c>
      <c r="AK3698" s="17" t="s">
        <v>35</v>
      </c>
      <c r="AL3698" s="17" t="s">
        <v>10388</v>
      </c>
      <c r="AM3698" s="17">
        <f>MONTH(EMPENHO[[#This Row],[data_empenho]])</f>
        <v>5</v>
      </c>
    </row>
    <row r="3699" spans="1:39" x14ac:dyDescent="0.25">
      <c r="A3699">
        <v>9</v>
      </c>
      <c r="B3699">
        <v>902</v>
      </c>
      <c r="C3699">
        <v>8</v>
      </c>
      <c r="D3699">
        <v>244</v>
      </c>
      <c r="E3699">
        <v>11</v>
      </c>
      <c r="F3699">
        <v>0</v>
      </c>
      <c r="G3699">
        <v>2018</v>
      </c>
      <c r="H3699" s="17" t="s">
        <v>1173</v>
      </c>
      <c r="I3699">
        <v>1021</v>
      </c>
      <c r="J3699">
        <v>0</v>
      </c>
      <c r="K3699" s="17" t="s">
        <v>8280</v>
      </c>
      <c r="L3699" s="1">
        <v>44706</v>
      </c>
      <c r="M3699">
        <v>3500</v>
      </c>
      <c r="N3699" s="17" t="s">
        <v>437</v>
      </c>
      <c r="O3699">
        <v>213</v>
      </c>
      <c r="P3699" s="17" t="s">
        <v>438</v>
      </c>
      <c r="Q3699">
        <v>0</v>
      </c>
      <c r="R3699" s="17" t="s">
        <v>439</v>
      </c>
      <c r="S3699" s="17" t="s">
        <v>440</v>
      </c>
      <c r="T3699" s="17" t="s">
        <v>438</v>
      </c>
      <c r="U3699">
        <v>0</v>
      </c>
      <c r="V3699">
        <v>0</v>
      </c>
      <c r="W3699" s="17" t="s">
        <v>8281</v>
      </c>
      <c r="X3699" s="17" t="s">
        <v>442</v>
      </c>
      <c r="Y3699">
        <v>0</v>
      </c>
      <c r="Z3699" s="17" t="s">
        <v>486</v>
      </c>
      <c r="AA3699" s="17" t="s">
        <v>443</v>
      </c>
      <c r="AB3699" s="17" t="s">
        <v>444</v>
      </c>
      <c r="AC3699">
        <v>0</v>
      </c>
      <c r="AD3699">
        <v>0</v>
      </c>
      <c r="AE3699">
        <v>0</v>
      </c>
      <c r="AF3699">
        <v>2022</v>
      </c>
      <c r="AG3699" s="1">
        <v>44562</v>
      </c>
      <c r="AH3699" s="1">
        <v>44773</v>
      </c>
      <c r="AI3699" s="1">
        <v>44785</v>
      </c>
      <c r="AJ3699" s="17" t="s">
        <v>34</v>
      </c>
      <c r="AK3699" s="17" t="s">
        <v>35</v>
      </c>
      <c r="AL3699" s="17" t="s">
        <v>10388</v>
      </c>
      <c r="AM3699" s="17">
        <f>MONTH(EMPENHO[[#This Row],[data_empenho]])</f>
        <v>5</v>
      </c>
    </row>
    <row r="3700" spans="1:39" x14ac:dyDescent="0.25">
      <c r="A3700">
        <v>9</v>
      </c>
      <c r="B3700">
        <v>902</v>
      </c>
      <c r="C3700">
        <v>8</v>
      </c>
      <c r="D3700">
        <v>244</v>
      </c>
      <c r="E3700">
        <v>11</v>
      </c>
      <c r="F3700">
        <v>0</v>
      </c>
      <c r="G3700">
        <v>2018</v>
      </c>
      <c r="H3700" s="17" t="s">
        <v>1181</v>
      </c>
      <c r="I3700">
        <v>1</v>
      </c>
      <c r="J3700">
        <v>0</v>
      </c>
      <c r="K3700" s="17" t="s">
        <v>8282</v>
      </c>
      <c r="L3700" s="1">
        <v>44706</v>
      </c>
      <c r="M3700">
        <v>468.45</v>
      </c>
      <c r="N3700" s="17" t="s">
        <v>437</v>
      </c>
      <c r="O3700">
        <v>213</v>
      </c>
      <c r="P3700" s="17" t="s">
        <v>438</v>
      </c>
      <c r="Q3700">
        <v>0</v>
      </c>
      <c r="R3700" s="17" t="s">
        <v>439</v>
      </c>
      <c r="S3700" s="17" t="s">
        <v>440</v>
      </c>
      <c r="T3700" s="17" t="s">
        <v>438</v>
      </c>
      <c r="U3700">
        <v>0</v>
      </c>
      <c r="V3700">
        <v>0</v>
      </c>
      <c r="W3700" s="17" t="s">
        <v>8283</v>
      </c>
      <c r="X3700" s="17" t="s">
        <v>442</v>
      </c>
      <c r="Y3700">
        <v>0</v>
      </c>
      <c r="Z3700" s="17" t="s">
        <v>486</v>
      </c>
      <c r="AA3700" s="17" t="s">
        <v>443</v>
      </c>
      <c r="AB3700" s="17" t="s">
        <v>444</v>
      </c>
      <c r="AC3700">
        <v>0</v>
      </c>
      <c r="AD3700">
        <v>0</v>
      </c>
      <c r="AE3700">
        <v>0</v>
      </c>
      <c r="AF3700">
        <v>2022</v>
      </c>
      <c r="AG3700" s="1">
        <v>44562</v>
      </c>
      <c r="AH3700" s="1">
        <v>44773</v>
      </c>
      <c r="AI3700" s="1">
        <v>44785</v>
      </c>
      <c r="AJ3700" s="17" t="s">
        <v>34</v>
      </c>
      <c r="AK3700" s="17" t="s">
        <v>35</v>
      </c>
      <c r="AL3700" s="17" t="s">
        <v>10388</v>
      </c>
      <c r="AM3700" s="17">
        <f>MONTH(EMPENHO[[#This Row],[data_empenho]])</f>
        <v>5</v>
      </c>
    </row>
    <row r="3701" spans="1:39" x14ac:dyDescent="0.25">
      <c r="A3701">
        <v>9</v>
      </c>
      <c r="B3701">
        <v>902</v>
      </c>
      <c r="C3701">
        <v>8</v>
      </c>
      <c r="D3701">
        <v>244</v>
      </c>
      <c r="E3701">
        <v>11</v>
      </c>
      <c r="F3701">
        <v>0</v>
      </c>
      <c r="G3701">
        <v>2018</v>
      </c>
      <c r="H3701" s="17" t="s">
        <v>1184</v>
      </c>
      <c r="I3701">
        <v>1</v>
      </c>
      <c r="J3701">
        <v>0</v>
      </c>
      <c r="K3701" s="17" t="s">
        <v>8284</v>
      </c>
      <c r="L3701" s="1">
        <v>44706</v>
      </c>
      <c r="M3701">
        <v>278.02</v>
      </c>
      <c r="N3701" s="17" t="s">
        <v>437</v>
      </c>
      <c r="O3701">
        <v>213</v>
      </c>
      <c r="P3701" s="17" t="s">
        <v>438</v>
      </c>
      <c r="Q3701">
        <v>0</v>
      </c>
      <c r="R3701" s="17" t="s">
        <v>439</v>
      </c>
      <c r="S3701" s="17" t="s">
        <v>440</v>
      </c>
      <c r="T3701" s="17" t="s">
        <v>438</v>
      </c>
      <c r="U3701">
        <v>0</v>
      </c>
      <c r="V3701">
        <v>0</v>
      </c>
      <c r="W3701" s="17" t="s">
        <v>8285</v>
      </c>
      <c r="X3701" s="17" t="s">
        <v>442</v>
      </c>
      <c r="Y3701">
        <v>0</v>
      </c>
      <c r="Z3701" s="17" t="s">
        <v>486</v>
      </c>
      <c r="AA3701" s="17" t="s">
        <v>443</v>
      </c>
      <c r="AB3701" s="17" t="s">
        <v>444</v>
      </c>
      <c r="AC3701">
        <v>0</v>
      </c>
      <c r="AD3701">
        <v>0</v>
      </c>
      <c r="AE3701">
        <v>0</v>
      </c>
      <c r="AF3701">
        <v>2022</v>
      </c>
      <c r="AG3701" s="1">
        <v>44562</v>
      </c>
      <c r="AH3701" s="1">
        <v>44773</v>
      </c>
      <c r="AI3701" s="1">
        <v>44785</v>
      </c>
      <c r="AJ3701" s="17" t="s">
        <v>34</v>
      </c>
      <c r="AK3701" s="17" t="s">
        <v>35</v>
      </c>
      <c r="AL3701" s="17" t="s">
        <v>10388</v>
      </c>
      <c r="AM3701" s="17">
        <f>MONTH(EMPENHO[[#This Row],[data_empenho]])</f>
        <v>5</v>
      </c>
    </row>
    <row r="3702" spans="1:39" x14ac:dyDescent="0.25">
      <c r="A3702">
        <v>9</v>
      </c>
      <c r="B3702">
        <v>902</v>
      </c>
      <c r="C3702">
        <v>8</v>
      </c>
      <c r="D3702">
        <v>244</v>
      </c>
      <c r="E3702">
        <v>11</v>
      </c>
      <c r="F3702">
        <v>0</v>
      </c>
      <c r="G3702">
        <v>2018</v>
      </c>
      <c r="H3702" s="17" t="s">
        <v>1176</v>
      </c>
      <c r="I3702">
        <v>1</v>
      </c>
      <c r="J3702">
        <v>0</v>
      </c>
      <c r="K3702" s="17" t="s">
        <v>8286</v>
      </c>
      <c r="L3702" s="1">
        <v>44706</v>
      </c>
      <c r="M3702">
        <v>773.88</v>
      </c>
      <c r="N3702" s="17" t="s">
        <v>437</v>
      </c>
      <c r="O3702">
        <v>213</v>
      </c>
      <c r="P3702" s="17" t="s">
        <v>438</v>
      </c>
      <c r="Q3702">
        <v>0</v>
      </c>
      <c r="R3702" s="17" t="s">
        <v>439</v>
      </c>
      <c r="S3702" s="17" t="s">
        <v>440</v>
      </c>
      <c r="T3702" s="17" t="s">
        <v>438</v>
      </c>
      <c r="U3702">
        <v>0</v>
      </c>
      <c r="V3702">
        <v>0</v>
      </c>
      <c r="W3702" s="17" t="s">
        <v>8287</v>
      </c>
      <c r="X3702" s="17" t="s">
        <v>442</v>
      </c>
      <c r="Y3702">
        <v>0</v>
      </c>
      <c r="Z3702" s="17" t="s">
        <v>486</v>
      </c>
      <c r="AA3702" s="17" t="s">
        <v>443</v>
      </c>
      <c r="AB3702" s="17" t="s">
        <v>444</v>
      </c>
      <c r="AC3702">
        <v>0</v>
      </c>
      <c r="AD3702">
        <v>0</v>
      </c>
      <c r="AE3702">
        <v>0</v>
      </c>
      <c r="AF3702">
        <v>2022</v>
      </c>
      <c r="AG3702" s="1">
        <v>44562</v>
      </c>
      <c r="AH3702" s="1">
        <v>44773</v>
      </c>
      <c r="AI3702" s="1">
        <v>44785</v>
      </c>
      <c r="AJ3702" s="17" t="s">
        <v>34</v>
      </c>
      <c r="AK3702" s="17" t="s">
        <v>35</v>
      </c>
      <c r="AL3702" s="17" t="s">
        <v>10388</v>
      </c>
      <c r="AM3702" s="17">
        <f>MONTH(EMPENHO[[#This Row],[data_empenho]])</f>
        <v>5</v>
      </c>
    </row>
    <row r="3703" spans="1:39" x14ac:dyDescent="0.25">
      <c r="A3703">
        <v>9</v>
      </c>
      <c r="B3703">
        <v>904</v>
      </c>
      <c r="C3703">
        <v>8</v>
      </c>
      <c r="D3703">
        <v>243</v>
      </c>
      <c r="E3703">
        <v>11</v>
      </c>
      <c r="F3703">
        <v>0</v>
      </c>
      <c r="G3703">
        <v>2107</v>
      </c>
      <c r="H3703" s="17" t="s">
        <v>1606</v>
      </c>
      <c r="I3703">
        <v>1</v>
      </c>
      <c r="J3703">
        <v>0</v>
      </c>
      <c r="K3703" s="17" t="s">
        <v>8288</v>
      </c>
      <c r="L3703" s="1">
        <v>44706</v>
      </c>
      <c r="M3703">
        <v>12769.02</v>
      </c>
      <c r="N3703" s="17" t="s">
        <v>437</v>
      </c>
      <c r="O3703">
        <v>213</v>
      </c>
      <c r="P3703" s="17" t="s">
        <v>438</v>
      </c>
      <c r="Q3703">
        <v>0</v>
      </c>
      <c r="R3703" s="17" t="s">
        <v>439</v>
      </c>
      <c r="S3703" s="17" t="s">
        <v>440</v>
      </c>
      <c r="T3703" s="17" t="s">
        <v>438</v>
      </c>
      <c r="U3703">
        <v>0</v>
      </c>
      <c r="V3703">
        <v>0</v>
      </c>
      <c r="W3703" s="17" t="s">
        <v>8289</v>
      </c>
      <c r="X3703" s="17" t="s">
        <v>442</v>
      </c>
      <c r="Y3703">
        <v>0</v>
      </c>
      <c r="Z3703" s="17" t="s">
        <v>486</v>
      </c>
      <c r="AA3703" s="17" t="s">
        <v>443</v>
      </c>
      <c r="AB3703" s="17" t="s">
        <v>444</v>
      </c>
      <c r="AC3703">
        <v>0</v>
      </c>
      <c r="AD3703">
        <v>0</v>
      </c>
      <c r="AE3703">
        <v>0</v>
      </c>
      <c r="AF3703">
        <v>2022</v>
      </c>
      <c r="AG3703" s="1">
        <v>44562</v>
      </c>
      <c r="AH3703" s="1">
        <v>44773</v>
      </c>
      <c r="AI3703" s="1">
        <v>44785</v>
      </c>
      <c r="AJ3703" s="17" t="s">
        <v>34</v>
      </c>
      <c r="AK3703" s="17" t="s">
        <v>35</v>
      </c>
      <c r="AL3703" s="17" t="s">
        <v>10388</v>
      </c>
      <c r="AM3703" s="17">
        <f>MONTH(EMPENHO[[#This Row],[data_empenho]])</f>
        <v>5</v>
      </c>
    </row>
    <row r="3704" spans="1:39" x14ac:dyDescent="0.25">
      <c r="A3704">
        <v>9</v>
      </c>
      <c r="B3704">
        <v>904</v>
      </c>
      <c r="C3704">
        <v>8</v>
      </c>
      <c r="D3704">
        <v>243</v>
      </c>
      <c r="E3704">
        <v>11</v>
      </c>
      <c r="F3704">
        <v>0</v>
      </c>
      <c r="G3704">
        <v>2107</v>
      </c>
      <c r="H3704" s="17" t="s">
        <v>1184</v>
      </c>
      <c r="I3704">
        <v>1</v>
      </c>
      <c r="J3704">
        <v>0</v>
      </c>
      <c r="K3704" s="17" t="s">
        <v>8290</v>
      </c>
      <c r="L3704" s="1">
        <v>44706</v>
      </c>
      <c r="M3704">
        <v>675.61</v>
      </c>
      <c r="N3704" s="17" t="s">
        <v>437</v>
      </c>
      <c r="O3704">
        <v>213</v>
      </c>
      <c r="P3704" s="17" t="s">
        <v>438</v>
      </c>
      <c r="Q3704">
        <v>0</v>
      </c>
      <c r="R3704" s="17" t="s">
        <v>439</v>
      </c>
      <c r="S3704" s="17" t="s">
        <v>440</v>
      </c>
      <c r="T3704" s="17" t="s">
        <v>438</v>
      </c>
      <c r="U3704">
        <v>0</v>
      </c>
      <c r="V3704">
        <v>0</v>
      </c>
      <c r="W3704" s="17" t="s">
        <v>8291</v>
      </c>
      <c r="X3704" s="17" t="s">
        <v>442</v>
      </c>
      <c r="Y3704">
        <v>0</v>
      </c>
      <c r="Z3704" s="17" t="s">
        <v>486</v>
      </c>
      <c r="AA3704" s="17" t="s">
        <v>443</v>
      </c>
      <c r="AB3704" s="17" t="s">
        <v>444</v>
      </c>
      <c r="AC3704">
        <v>0</v>
      </c>
      <c r="AD3704">
        <v>0</v>
      </c>
      <c r="AE3704">
        <v>0</v>
      </c>
      <c r="AF3704">
        <v>2022</v>
      </c>
      <c r="AG3704" s="1">
        <v>44562</v>
      </c>
      <c r="AH3704" s="1">
        <v>44773</v>
      </c>
      <c r="AI3704" s="1">
        <v>44785</v>
      </c>
      <c r="AJ3704" s="17" t="s">
        <v>34</v>
      </c>
      <c r="AK3704" s="17" t="s">
        <v>35</v>
      </c>
      <c r="AL3704" s="17" t="s">
        <v>10388</v>
      </c>
      <c r="AM3704" s="17">
        <f>MONTH(EMPENHO[[#This Row],[data_empenho]])</f>
        <v>5</v>
      </c>
    </row>
    <row r="3705" spans="1:39" x14ac:dyDescent="0.25">
      <c r="A3705">
        <v>9</v>
      </c>
      <c r="B3705">
        <v>902</v>
      </c>
      <c r="C3705">
        <v>8</v>
      </c>
      <c r="D3705">
        <v>244</v>
      </c>
      <c r="E3705">
        <v>11</v>
      </c>
      <c r="F3705">
        <v>0</v>
      </c>
      <c r="G3705">
        <v>2018</v>
      </c>
      <c r="H3705" s="17" t="s">
        <v>1173</v>
      </c>
      <c r="I3705">
        <v>1</v>
      </c>
      <c r="J3705">
        <v>0</v>
      </c>
      <c r="K3705" s="17" t="s">
        <v>8292</v>
      </c>
      <c r="L3705" s="1">
        <v>44706</v>
      </c>
      <c r="M3705">
        <v>8589.9699999999993</v>
      </c>
      <c r="N3705" s="17" t="s">
        <v>437</v>
      </c>
      <c r="O3705">
        <v>213</v>
      </c>
      <c r="P3705" s="17" t="s">
        <v>438</v>
      </c>
      <c r="Q3705">
        <v>0</v>
      </c>
      <c r="R3705" s="17" t="s">
        <v>439</v>
      </c>
      <c r="S3705" s="17" t="s">
        <v>440</v>
      </c>
      <c r="T3705" s="17" t="s">
        <v>438</v>
      </c>
      <c r="U3705">
        <v>0</v>
      </c>
      <c r="V3705">
        <v>0</v>
      </c>
      <c r="W3705" s="17" t="s">
        <v>8293</v>
      </c>
      <c r="X3705" s="17" t="s">
        <v>442</v>
      </c>
      <c r="Y3705">
        <v>0</v>
      </c>
      <c r="Z3705" s="17" t="s">
        <v>486</v>
      </c>
      <c r="AA3705" s="17" t="s">
        <v>443</v>
      </c>
      <c r="AB3705" s="17" t="s">
        <v>444</v>
      </c>
      <c r="AC3705">
        <v>0</v>
      </c>
      <c r="AD3705">
        <v>0</v>
      </c>
      <c r="AE3705">
        <v>0</v>
      </c>
      <c r="AF3705">
        <v>2022</v>
      </c>
      <c r="AG3705" s="1">
        <v>44562</v>
      </c>
      <c r="AH3705" s="1">
        <v>44773</v>
      </c>
      <c r="AI3705" s="1">
        <v>44785</v>
      </c>
      <c r="AJ3705" s="17" t="s">
        <v>34</v>
      </c>
      <c r="AK3705" s="17" t="s">
        <v>35</v>
      </c>
      <c r="AL3705" s="17" t="s">
        <v>10388</v>
      </c>
      <c r="AM3705" s="17">
        <f>MONTH(EMPENHO[[#This Row],[data_empenho]])</f>
        <v>5</v>
      </c>
    </row>
    <row r="3706" spans="1:39" x14ac:dyDescent="0.25">
      <c r="A3706">
        <v>5</v>
      </c>
      <c r="B3706">
        <v>502</v>
      </c>
      <c r="C3706">
        <v>12</v>
      </c>
      <c r="D3706">
        <v>365</v>
      </c>
      <c r="E3706">
        <v>2</v>
      </c>
      <c r="F3706">
        <v>0</v>
      </c>
      <c r="G3706">
        <v>2026</v>
      </c>
      <c r="H3706" s="17" t="s">
        <v>1621</v>
      </c>
      <c r="I3706">
        <v>20</v>
      </c>
      <c r="J3706">
        <v>0</v>
      </c>
      <c r="K3706" s="17" t="s">
        <v>8294</v>
      </c>
      <c r="L3706" s="1">
        <v>44706</v>
      </c>
      <c r="M3706">
        <v>15526.57</v>
      </c>
      <c r="N3706" s="17" t="s">
        <v>437</v>
      </c>
      <c r="O3706">
        <v>213</v>
      </c>
      <c r="P3706" s="17" t="s">
        <v>438</v>
      </c>
      <c r="Q3706">
        <v>0</v>
      </c>
      <c r="R3706" s="17" t="s">
        <v>439</v>
      </c>
      <c r="S3706" s="17" t="s">
        <v>440</v>
      </c>
      <c r="T3706" s="17" t="s">
        <v>438</v>
      </c>
      <c r="U3706">
        <v>0</v>
      </c>
      <c r="V3706">
        <v>0</v>
      </c>
      <c r="W3706" s="17" t="s">
        <v>8295</v>
      </c>
      <c r="X3706" s="17" t="s">
        <v>442</v>
      </c>
      <c r="Y3706">
        <v>0</v>
      </c>
      <c r="Z3706" s="17" t="s">
        <v>486</v>
      </c>
      <c r="AA3706" s="17" t="s">
        <v>443</v>
      </c>
      <c r="AB3706" s="17" t="s">
        <v>444</v>
      </c>
      <c r="AC3706">
        <v>0</v>
      </c>
      <c r="AD3706">
        <v>0</v>
      </c>
      <c r="AE3706">
        <v>0</v>
      </c>
      <c r="AF3706">
        <v>2022</v>
      </c>
      <c r="AG3706" s="1">
        <v>44562</v>
      </c>
      <c r="AH3706" s="1">
        <v>44773</v>
      </c>
      <c r="AI3706" s="1">
        <v>44785</v>
      </c>
      <c r="AJ3706" s="17" t="s">
        <v>34</v>
      </c>
      <c r="AK3706" s="17" t="s">
        <v>35</v>
      </c>
      <c r="AL3706" s="17" t="s">
        <v>10388</v>
      </c>
      <c r="AM3706" s="17">
        <f>MONTH(EMPENHO[[#This Row],[data_empenho]])</f>
        <v>5</v>
      </c>
    </row>
    <row r="3707" spans="1:39" x14ac:dyDescent="0.25">
      <c r="A3707">
        <v>10</v>
      </c>
      <c r="B3707">
        <v>1001</v>
      </c>
      <c r="C3707">
        <v>4</v>
      </c>
      <c r="D3707">
        <v>122</v>
      </c>
      <c r="E3707">
        <v>1</v>
      </c>
      <c r="F3707">
        <v>0</v>
      </c>
      <c r="G3707">
        <v>2050</v>
      </c>
      <c r="H3707" s="17" t="s">
        <v>1173</v>
      </c>
      <c r="I3707">
        <v>1</v>
      </c>
      <c r="J3707">
        <v>0</v>
      </c>
      <c r="K3707" s="17" t="s">
        <v>8296</v>
      </c>
      <c r="L3707" s="1">
        <v>44706</v>
      </c>
      <c r="M3707">
        <v>19346.02</v>
      </c>
      <c r="N3707" s="17" t="s">
        <v>437</v>
      </c>
      <c r="O3707">
        <v>213</v>
      </c>
      <c r="P3707" s="17" t="s">
        <v>438</v>
      </c>
      <c r="Q3707">
        <v>0</v>
      </c>
      <c r="R3707" s="17" t="s">
        <v>439</v>
      </c>
      <c r="S3707" s="17" t="s">
        <v>440</v>
      </c>
      <c r="T3707" s="17" t="s">
        <v>438</v>
      </c>
      <c r="U3707">
        <v>0</v>
      </c>
      <c r="V3707">
        <v>0</v>
      </c>
      <c r="W3707" s="17" t="s">
        <v>8297</v>
      </c>
      <c r="X3707" s="17" t="s">
        <v>442</v>
      </c>
      <c r="Y3707">
        <v>0</v>
      </c>
      <c r="Z3707" s="17" t="s">
        <v>486</v>
      </c>
      <c r="AA3707" s="17" t="s">
        <v>443</v>
      </c>
      <c r="AB3707" s="17" t="s">
        <v>444</v>
      </c>
      <c r="AC3707">
        <v>0</v>
      </c>
      <c r="AD3707">
        <v>0</v>
      </c>
      <c r="AE3707">
        <v>0</v>
      </c>
      <c r="AF3707">
        <v>2022</v>
      </c>
      <c r="AG3707" s="1">
        <v>44562</v>
      </c>
      <c r="AH3707" s="1">
        <v>44773</v>
      </c>
      <c r="AI3707" s="1">
        <v>44785</v>
      </c>
      <c r="AJ3707" s="17" t="s">
        <v>34</v>
      </c>
      <c r="AK3707" s="17" t="s">
        <v>35</v>
      </c>
      <c r="AL3707" s="17" t="s">
        <v>10388</v>
      </c>
      <c r="AM3707" s="17">
        <f>MONTH(EMPENHO[[#This Row],[data_empenho]])</f>
        <v>5</v>
      </c>
    </row>
    <row r="3708" spans="1:39" x14ac:dyDescent="0.25">
      <c r="A3708">
        <v>10</v>
      </c>
      <c r="B3708">
        <v>1001</v>
      </c>
      <c r="C3708">
        <v>4</v>
      </c>
      <c r="D3708">
        <v>122</v>
      </c>
      <c r="E3708">
        <v>1</v>
      </c>
      <c r="F3708">
        <v>0</v>
      </c>
      <c r="G3708">
        <v>2050</v>
      </c>
      <c r="H3708" s="17" t="s">
        <v>1181</v>
      </c>
      <c r="I3708">
        <v>1</v>
      </c>
      <c r="J3708">
        <v>0</v>
      </c>
      <c r="K3708" s="17" t="s">
        <v>8298</v>
      </c>
      <c r="L3708" s="1">
        <v>44706</v>
      </c>
      <c r="M3708">
        <v>1672.14</v>
      </c>
      <c r="N3708" s="17" t="s">
        <v>437</v>
      </c>
      <c r="O3708">
        <v>213</v>
      </c>
      <c r="P3708" s="17" t="s">
        <v>438</v>
      </c>
      <c r="Q3708">
        <v>0</v>
      </c>
      <c r="R3708" s="17" t="s">
        <v>439</v>
      </c>
      <c r="S3708" s="17" t="s">
        <v>440</v>
      </c>
      <c r="T3708" s="17" t="s">
        <v>438</v>
      </c>
      <c r="U3708">
        <v>0</v>
      </c>
      <c r="V3708">
        <v>0</v>
      </c>
      <c r="W3708" s="17" t="s">
        <v>8299</v>
      </c>
      <c r="X3708" s="17" t="s">
        <v>442</v>
      </c>
      <c r="Y3708">
        <v>0</v>
      </c>
      <c r="Z3708" s="17" t="s">
        <v>486</v>
      </c>
      <c r="AA3708" s="17" t="s">
        <v>443</v>
      </c>
      <c r="AB3708" s="17" t="s">
        <v>444</v>
      </c>
      <c r="AC3708">
        <v>0</v>
      </c>
      <c r="AD3708">
        <v>0</v>
      </c>
      <c r="AE3708">
        <v>0</v>
      </c>
      <c r="AF3708">
        <v>2022</v>
      </c>
      <c r="AG3708" s="1">
        <v>44562</v>
      </c>
      <c r="AH3708" s="1">
        <v>44773</v>
      </c>
      <c r="AI3708" s="1">
        <v>44785</v>
      </c>
      <c r="AJ3708" s="17" t="s">
        <v>34</v>
      </c>
      <c r="AK3708" s="17" t="s">
        <v>35</v>
      </c>
      <c r="AL3708" s="17" t="s">
        <v>10388</v>
      </c>
      <c r="AM3708" s="17">
        <f>MONTH(EMPENHO[[#This Row],[data_empenho]])</f>
        <v>5</v>
      </c>
    </row>
    <row r="3709" spans="1:39" x14ac:dyDescent="0.25">
      <c r="A3709">
        <v>10</v>
      </c>
      <c r="B3709">
        <v>1001</v>
      </c>
      <c r="C3709">
        <v>4</v>
      </c>
      <c r="D3709">
        <v>122</v>
      </c>
      <c r="E3709">
        <v>1</v>
      </c>
      <c r="F3709">
        <v>0</v>
      </c>
      <c r="G3709">
        <v>2050</v>
      </c>
      <c r="H3709" s="17" t="s">
        <v>1145</v>
      </c>
      <c r="I3709">
        <v>1</v>
      </c>
      <c r="J3709">
        <v>0</v>
      </c>
      <c r="K3709" s="17" t="s">
        <v>8300</v>
      </c>
      <c r="L3709" s="1">
        <v>44706</v>
      </c>
      <c r="M3709">
        <v>354.84</v>
      </c>
      <c r="N3709" s="17" t="s">
        <v>437</v>
      </c>
      <c r="O3709">
        <v>213</v>
      </c>
      <c r="P3709" s="17" t="s">
        <v>438</v>
      </c>
      <c r="Q3709">
        <v>0</v>
      </c>
      <c r="R3709" s="17" t="s">
        <v>439</v>
      </c>
      <c r="S3709" s="17" t="s">
        <v>440</v>
      </c>
      <c r="T3709" s="17" t="s">
        <v>438</v>
      </c>
      <c r="U3709">
        <v>0</v>
      </c>
      <c r="V3709">
        <v>0</v>
      </c>
      <c r="W3709" s="17" t="s">
        <v>8301</v>
      </c>
      <c r="X3709" s="17" t="s">
        <v>442</v>
      </c>
      <c r="Y3709">
        <v>0</v>
      </c>
      <c r="Z3709" s="17" t="s">
        <v>486</v>
      </c>
      <c r="AA3709" s="17" t="s">
        <v>443</v>
      </c>
      <c r="AB3709" s="17" t="s">
        <v>444</v>
      </c>
      <c r="AC3709">
        <v>0</v>
      </c>
      <c r="AD3709">
        <v>0</v>
      </c>
      <c r="AE3709">
        <v>0</v>
      </c>
      <c r="AF3709">
        <v>2022</v>
      </c>
      <c r="AG3709" s="1">
        <v>44562</v>
      </c>
      <c r="AH3709" s="1">
        <v>44773</v>
      </c>
      <c r="AI3709" s="1">
        <v>44785</v>
      </c>
      <c r="AJ3709" s="17" t="s">
        <v>34</v>
      </c>
      <c r="AK3709" s="17" t="s">
        <v>35</v>
      </c>
      <c r="AL3709" s="17" t="s">
        <v>10388</v>
      </c>
      <c r="AM3709" s="17">
        <f>MONTH(EMPENHO[[#This Row],[data_empenho]])</f>
        <v>5</v>
      </c>
    </row>
    <row r="3710" spans="1:39" x14ac:dyDescent="0.25">
      <c r="A3710">
        <v>10</v>
      </c>
      <c r="B3710">
        <v>1001</v>
      </c>
      <c r="C3710">
        <v>4</v>
      </c>
      <c r="D3710">
        <v>122</v>
      </c>
      <c r="E3710">
        <v>1</v>
      </c>
      <c r="F3710">
        <v>0</v>
      </c>
      <c r="G3710">
        <v>2050</v>
      </c>
      <c r="H3710" s="17" t="s">
        <v>1433</v>
      </c>
      <c r="I3710">
        <v>1</v>
      </c>
      <c r="J3710">
        <v>0</v>
      </c>
      <c r="K3710" s="17" t="s">
        <v>8302</v>
      </c>
      <c r="L3710" s="1">
        <v>44706</v>
      </c>
      <c r="M3710">
        <v>4493</v>
      </c>
      <c r="N3710" s="17" t="s">
        <v>437</v>
      </c>
      <c r="O3710">
        <v>213</v>
      </c>
      <c r="P3710" s="17" t="s">
        <v>438</v>
      </c>
      <c r="Q3710">
        <v>0</v>
      </c>
      <c r="R3710" s="17" t="s">
        <v>439</v>
      </c>
      <c r="S3710" s="17" t="s">
        <v>440</v>
      </c>
      <c r="T3710" s="17" t="s">
        <v>438</v>
      </c>
      <c r="U3710">
        <v>0</v>
      </c>
      <c r="V3710">
        <v>0</v>
      </c>
      <c r="W3710" s="17" t="s">
        <v>8303</v>
      </c>
      <c r="X3710" s="17" t="s">
        <v>442</v>
      </c>
      <c r="Y3710">
        <v>0</v>
      </c>
      <c r="Z3710" s="17" t="s">
        <v>486</v>
      </c>
      <c r="AA3710" s="17" t="s">
        <v>443</v>
      </c>
      <c r="AB3710" s="17" t="s">
        <v>444</v>
      </c>
      <c r="AC3710">
        <v>0</v>
      </c>
      <c r="AD3710">
        <v>0</v>
      </c>
      <c r="AE3710">
        <v>0</v>
      </c>
      <c r="AF3710">
        <v>2022</v>
      </c>
      <c r="AG3710" s="1">
        <v>44562</v>
      </c>
      <c r="AH3710" s="1">
        <v>44773</v>
      </c>
      <c r="AI3710" s="1">
        <v>44785</v>
      </c>
      <c r="AJ3710" s="17" t="s">
        <v>34</v>
      </c>
      <c r="AK3710" s="17" t="s">
        <v>35</v>
      </c>
      <c r="AL3710" s="17" t="s">
        <v>10388</v>
      </c>
      <c r="AM3710" s="17">
        <f>MONTH(EMPENHO[[#This Row],[data_empenho]])</f>
        <v>5</v>
      </c>
    </row>
    <row r="3711" spans="1:39" x14ac:dyDescent="0.25">
      <c r="A3711">
        <v>10</v>
      </c>
      <c r="B3711">
        <v>1001</v>
      </c>
      <c r="C3711">
        <v>4</v>
      </c>
      <c r="D3711">
        <v>122</v>
      </c>
      <c r="E3711">
        <v>1</v>
      </c>
      <c r="F3711">
        <v>0</v>
      </c>
      <c r="G3711">
        <v>2050</v>
      </c>
      <c r="H3711" s="17" t="s">
        <v>1273</v>
      </c>
      <c r="I3711">
        <v>1</v>
      </c>
      <c r="J3711">
        <v>0</v>
      </c>
      <c r="K3711" s="17" t="s">
        <v>8304</v>
      </c>
      <c r="L3711" s="1">
        <v>44706</v>
      </c>
      <c r="M3711">
        <v>3878.58</v>
      </c>
      <c r="N3711" s="17" t="s">
        <v>437</v>
      </c>
      <c r="O3711">
        <v>213</v>
      </c>
      <c r="P3711" s="17" t="s">
        <v>438</v>
      </c>
      <c r="Q3711">
        <v>0</v>
      </c>
      <c r="R3711" s="17" t="s">
        <v>439</v>
      </c>
      <c r="S3711" s="17" t="s">
        <v>440</v>
      </c>
      <c r="T3711" s="17" t="s">
        <v>438</v>
      </c>
      <c r="U3711">
        <v>0</v>
      </c>
      <c r="V3711">
        <v>0</v>
      </c>
      <c r="W3711" s="17" t="s">
        <v>8305</v>
      </c>
      <c r="X3711" s="17" t="s">
        <v>442</v>
      </c>
      <c r="Y3711">
        <v>0</v>
      </c>
      <c r="Z3711" s="17" t="s">
        <v>486</v>
      </c>
      <c r="AA3711" s="17" t="s">
        <v>443</v>
      </c>
      <c r="AB3711" s="17" t="s">
        <v>444</v>
      </c>
      <c r="AC3711">
        <v>0</v>
      </c>
      <c r="AD3711">
        <v>0</v>
      </c>
      <c r="AE3711">
        <v>0</v>
      </c>
      <c r="AF3711">
        <v>2022</v>
      </c>
      <c r="AG3711" s="1">
        <v>44562</v>
      </c>
      <c r="AH3711" s="1">
        <v>44773</v>
      </c>
      <c r="AI3711" s="1">
        <v>44785</v>
      </c>
      <c r="AJ3711" s="17" t="s">
        <v>34</v>
      </c>
      <c r="AK3711" s="17" t="s">
        <v>35</v>
      </c>
      <c r="AL3711" s="17" t="s">
        <v>10388</v>
      </c>
      <c r="AM3711" s="17">
        <f>MONTH(EMPENHO[[#This Row],[data_empenho]])</f>
        <v>5</v>
      </c>
    </row>
    <row r="3712" spans="1:39" x14ac:dyDescent="0.25">
      <c r="A3712">
        <v>10</v>
      </c>
      <c r="B3712">
        <v>1001</v>
      </c>
      <c r="C3712">
        <v>4</v>
      </c>
      <c r="D3712">
        <v>122</v>
      </c>
      <c r="E3712">
        <v>1</v>
      </c>
      <c r="F3712">
        <v>0</v>
      </c>
      <c r="G3712">
        <v>2050</v>
      </c>
      <c r="H3712" s="17" t="s">
        <v>1176</v>
      </c>
      <c r="I3712">
        <v>1</v>
      </c>
      <c r="J3712">
        <v>0</v>
      </c>
      <c r="K3712" s="17" t="s">
        <v>8306</v>
      </c>
      <c r="L3712" s="1">
        <v>44706</v>
      </c>
      <c r="M3712">
        <v>2023.91</v>
      </c>
      <c r="N3712" s="17" t="s">
        <v>437</v>
      </c>
      <c r="O3712">
        <v>213</v>
      </c>
      <c r="P3712" s="17" t="s">
        <v>438</v>
      </c>
      <c r="Q3712">
        <v>0</v>
      </c>
      <c r="R3712" s="17" t="s">
        <v>439</v>
      </c>
      <c r="S3712" s="17" t="s">
        <v>440</v>
      </c>
      <c r="T3712" s="17" t="s">
        <v>438</v>
      </c>
      <c r="U3712">
        <v>0</v>
      </c>
      <c r="V3712">
        <v>0</v>
      </c>
      <c r="W3712" s="17" t="s">
        <v>8307</v>
      </c>
      <c r="X3712" s="17" t="s">
        <v>442</v>
      </c>
      <c r="Y3712">
        <v>0</v>
      </c>
      <c r="Z3712" s="17" t="s">
        <v>486</v>
      </c>
      <c r="AA3712" s="17" t="s">
        <v>443</v>
      </c>
      <c r="AB3712" s="17" t="s">
        <v>444</v>
      </c>
      <c r="AC3712">
        <v>0</v>
      </c>
      <c r="AD3712">
        <v>0</v>
      </c>
      <c r="AE3712">
        <v>0</v>
      </c>
      <c r="AF3712">
        <v>2022</v>
      </c>
      <c r="AG3712" s="1">
        <v>44562</v>
      </c>
      <c r="AH3712" s="1">
        <v>44773</v>
      </c>
      <c r="AI3712" s="1">
        <v>44785</v>
      </c>
      <c r="AJ3712" s="17" t="s">
        <v>34</v>
      </c>
      <c r="AK3712" s="17" t="s">
        <v>35</v>
      </c>
      <c r="AL3712" s="17" t="s">
        <v>10388</v>
      </c>
      <c r="AM3712" s="17">
        <f>MONTH(EMPENHO[[#This Row],[data_empenho]])</f>
        <v>5</v>
      </c>
    </row>
    <row r="3713" spans="1:39" x14ac:dyDescent="0.25">
      <c r="A3713">
        <v>10</v>
      </c>
      <c r="B3713">
        <v>1001</v>
      </c>
      <c r="C3713">
        <v>4</v>
      </c>
      <c r="D3713">
        <v>122</v>
      </c>
      <c r="E3713">
        <v>1</v>
      </c>
      <c r="F3713">
        <v>0</v>
      </c>
      <c r="G3713">
        <v>2050</v>
      </c>
      <c r="H3713" s="17" t="s">
        <v>1417</v>
      </c>
      <c r="I3713">
        <v>1</v>
      </c>
      <c r="J3713">
        <v>0</v>
      </c>
      <c r="K3713" s="17" t="s">
        <v>8308</v>
      </c>
      <c r="L3713" s="1">
        <v>44706</v>
      </c>
      <c r="M3713">
        <v>489.85</v>
      </c>
      <c r="N3713" s="17" t="s">
        <v>437</v>
      </c>
      <c r="O3713">
        <v>213</v>
      </c>
      <c r="P3713" s="17" t="s">
        <v>438</v>
      </c>
      <c r="Q3713">
        <v>0</v>
      </c>
      <c r="R3713" s="17" t="s">
        <v>439</v>
      </c>
      <c r="S3713" s="17" t="s">
        <v>440</v>
      </c>
      <c r="T3713" s="17" t="s">
        <v>438</v>
      </c>
      <c r="U3713">
        <v>0</v>
      </c>
      <c r="V3713">
        <v>0</v>
      </c>
      <c r="W3713" s="17" t="s">
        <v>8309</v>
      </c>
      <c r="X3713" s="17" t="s">
        <v>442</v>
      </c>
      <c r="Y3713">
        <v>0</v>
      </c>
      <c r="Z3713" s="17" t="s">
        <v>486</v>
      </c>
      <c r="AA3713" s="17" t="s">
        <v>443</v>
      </c>
      <c r="AB3713" s="17" t="s">
        <v>444</v>
      </c>
      <c r="AC3713">
        <v>0</v>
      </c>
      <c r="AD3713">
        <v>0</v>
      </c>
      <c r="AE3713">
        <v>0</v>
      </c>
      <c r="AF3713">
        <v>2022</v>
      </c>
      <c r="AG3713" s="1">
        <v>44562</v>
      </c>
      <c r="AH3713" s="1">
        <v>44773</v>
      </c>
      <c r="AI3713" s="1">
        <v>44785</v>
      </c>
      <c r="AJ3713" s="17" t="s">
        <v>34</v>
      </c>
      <c r="AK3713" s="17" t="s">
        <v>35</v>
      </c>
      <c r="AL3713" s="17" t="s">
        <v>10388</v>
      </c>
      <c r="AM3713" s="17">
        <f>MONTH(EMPENHO[[#This Row],[data_empenho]])</f>
        <v>5</v>
      </c>
    </row>
    <row r="3714" spans="1:39" x14ac:dyDescent="0.25">
      <c r="A3714">
        <v>10</v>
      </c>
      <c r="B3714">
        <v>1001</v>
      </c>
      <c r="C3714">
        <v>4</v>
      </c>
      <c r="D3714">
        <v>122</v>
      </c>
      <c r="E3714">
        <v>1</v>
      </c>
      <c r="F3714">
        <v>0</v>
      </c>
      <c r="G3714">
        <v>2050</v>
      </c>
      <c r="H3714" s="17" t="s">
        <v>1213</v>
      </c>
      <c r="I3714">
        <v>1</v>
      </c>
      <c r="J3714">
        <v>0</v>
      </c>
      <c r="K3714" s="17" t="s">
        <v>8310</v>
      </c>
      <c r="L3714" s="1">
        <v>44706</v>
      </c>
      <c r="M3714">
        <v>548.28</v>
      </c>
      <c r="N3714" s="17" t="s">
        <v>437</v>
      </c>
      <c r="O3714">
        <v>213</v>
      </c>
      <c r="P3714" s="17" t="s">
        <v>438</v>
      </c>
      <c r="Q3714">
        <v>0</v>
      </c>
      <c r="R3714" s="17" t="s">
        <v>439</v>
      </c>
      <c r="S3714" s="17" t="s">
        <v>440</v>
      </c>
      <c r="T3714" s="17" t="s">
        <v>438</v>
      </c>
      <c r="U3714">
        <v>0</v>
      </c>
      <c r="V3714">
        <v>0</v>
      </c>
      <c r="W3714" s="17" t="s">
        <v>8311</v>
      </c>
      <c r="X3714" s="17" t="s">
        <v>442</v>
      </c>
      <c r="Y3714">
        <v>0</v>
      </c>
      <c r="Z3714" s="17" t="s">
        <v>486</v>
      </c>
      <c r="AA3714" s="17" t="s">
        <v>443</v>
      </c>
      <c r="AB3714" s="17" t="s">
        <v>444</v>
      </c>
      <c r="AC3714">
        <v>0</v>
      </c>
      <c r="AD3714">
        <v>0</v>
      </c>
      <c r="AE3714">
        <v>0</v>
      </c>
      <c r="AF3714">
        <v>2022</v>
      </c>
      <c r="AG3714" s="1">
        <v>44562</v>
      </c>
      <c r="AH3714" s="1">
        <v>44773</v>
      </c>
      <c r="AI3714" s="1">
        <v>44785</v>
      </c>
      <c r="AJ3714" s="17" t="s">
        <v>34</v>
      </c>
      <c r="AK3714" s="17" t="s">
        <v>35</v>
      </c>
      <c r="AL3714" s="17" t="s">
        <v>10388</v>
      </c>
      <c r="AM3714" s="17">
        <f>MONTH(EMPENHO[[#This Row],[data_empenho]])</f>
        <v>5</v>
      </c>
    </row>
    <row r="3715" spans="1:39" x14ac:dyDescent="0.25">
      <c r="A3715">
        <v>3</v>
      </c>
      <c r="B3715">
        <v>301</v>
      </c>
      <c r="C3715">
        <v>4</v>
      </c>
      <c r="D3715">
        <v>122</v>
      </c>
      <c r="E3715">
        <v>1</v>
      </c>
      <c r="F3715">
        <v>0</v>
      </c>
      <c r="G3715">
        <v>2068</v>
      </c>
      <c r="H3715" s="17" t="s">
        <v>1145</v>
      </c>
      <c r="I3715">
        <v>1</v>
      </c>
      <c r="J3715">
        <v>0</v>
      </c>
      <c r="K3715" s="17" t="s">
        <v>8312</v>
      </c>
      <c r="L3715" s="1">
        <v>44706</v>
      </c>
      <c r="M3715">
        <v>1091.82</v>
      </c>
      <c r="N3715" s="17" t="s">
        <v>437</v>
      </c>
      <c r="O3715">
        <v>213</v>
      </c>
      <c r="P3715" s="17" t="s">
        <v>438</v>
      </c>
      <c r="Q3715">
        <v>0</v>
      </c>
      <c r="R3715" s="17" t="s">
        <v>439</v>
      </c>
      <c r="S3715" s="17" t="s">
        <v>440</v>
      </c>
      <c r="T3715" s="17" t="s">
        <v>438</v>
      </c>
      <c r="U3715">
        <v>0</v>
      </c>
      <c r="V3715">
        <v>0</v>
      </c>
      <c r="W3715" s="17" t="s">
        <v>8313</v>
      </c>
      <c r="X3715" s="17" t="s">
        <v>442</v>
      </c>
      <c r="Y3715">
        <v>0</v>
      </c>
      <c r="Z3715" s="17" t="s">
        <v>486</v>
      </c>
      <c r="AA3715" s="17" t="s">
        <v>443</v>
      </c>
      <c r="AB3715" s="17" t="s">
        <v>444</v>
      </c>
      <c r="AC3715">
        <v>0</v>
      </c>
      <c r="AD3715">
        <v>0</v>
      </c>
      <c r="AE3715">
        <v>0</v>
      </c>
      <c r="AF3715">
        <v>2022</v>
      </c>
      <c r="AG3715" s="1">
        <v>44562</v>
      </c>
      <c r="AH3715" s="1">
        <v>44773</v>
      </c>
      <c r="AI3715" s="1">
        <v>44785</v>
      </c>
      <c r="AJ3715" s="17" t="s">
        <v>34</v>
      </c>
      <c r="AK3715" s="17" t="s">
        <v>35</v>
      </c>
      <c r="AL3715" s="17" t="s">
        <v>10388</v>
      </c>
      <c r="AM3715" s="17">
        <f>MONTH(EMPENHO[[#This Row],[data_empenho]])</f>
        <v>5</v>
      </c>
    </row>
    <row r="3716" spans="1:39" x14ac:dyDescent="0.25">
      <c r="A3716">
        <v>10</v>
      </c>
      <c r="B3716">
        <v>1001</v>
      </c>
      <c r="C3716">
        <v>4</v>
      </c>
      <c r="D3716">
        <v>122</v>
      </c>
      <c r="E3716">
        <v>1</v>
      </c>
      <c r="F3716">
        <v>0</v>
      </c>
      <c r="G3716">
        <v>2050</v>
      </c>
      <c r="H3716" s="17" t="s">
        <v>2730</v>
      </c>
      <c r="I3716">
        <v>1</v>
      </c>
      <c r="J3716">
        <v>0</v>
      </c>
      <c r="K3716" s="17" t="s">
        <v>8314</v>
      </c>
      <c r="L3716" s="1">
        <v>44706</v>
      </c>
      <c r="M3716">
        <v>390</v>
      </c>
      <c r="N3716" s="17" t="s">
        <v>437</v>
      </c>
      <c r="O3716">
        <v>213</v>
      </c>
      <c r="P3716" s="17" t="s">
        <v>438</v>
      </c>
      <c r="Q3716">
        <v>0</v>
      </c>
      <c r="R3716" s="17" t="s">
        <v>439</v>
      </c>
      <c r="S3716" s="17" t="s">
        <v>440</v>
      </c>
      <c r="T3716" s="17" t="s">
        <v>438</v>
      </c>
      <c r="U3716">
        <v>0</v>
      </c>
      <c r="V3716">
        <v>0</v>
      </c>
      <c r="W3716" s="17" t="s">
        <v>8315</v>
      </c>
      <c r="X3716" s="17" t="s">
        <v>442</v>
      </c>
      <c r="Y3716">
        <v>0</v>
      </c>
      <c r="Z3716" s="17" t="s">
        <v>486</v>
      </c>
      <c r="AA3716" s="17" t="s">
        <v>443</v>
      </c>
      <c r="AB3716" s="17" t="s">
        <v>444</v>
      </c>
      <c r="AC3716">
        <v>0</v>
      </c>
      <c r="AD3716">
        <v>0</v>
      </c>
      <c r="AE3716">
        <v>0</v>
      </c>
      <c r="AF3716">
        <v>2022</v>
      </c>
      <c r="AG3716" s="1">
        <v>44562</v>
      </c>
      <c r="AH3716" s="1">
        <v>44773</v>
      </c>
      <c r="AI3716" s="1">
        <v>44785</v>
      </c>
      <c r="AJ3716" s="17" t="s">
        <v>34</v>
      </c>
      <c r="AK3716" s="17" t="s">
        <v>35</v>
      </c>
      <c r="AL3716" s="17" t="s">
        <v>10388</v>
      </c>
      <c r="AM3716" s="17">
        <f>MONTH(EMPENHO[[#This Row],[data_empenho]])</f>
        <v>5</v>
      </c>
    </row>
    <row r="3717" spans="1:39" x14ac:dyDescent="0.25">
      <c r="A3717">
        <v>2</v>
      </c>
      <c r="B3717">
        <v>201</v>
      </c>
      <c r="C3717">
        <v>4</v>
      </c>
      <c r="D3717">
        <v>122</v>
      </c>
      <c r="E3717">
        <v>1</v>
      </c>
      <c r="F3717">
        <v>0</v>
      </c>
      <c r="G3717">
        <v>2078</v>
      </c>
      <c r="H3717" s="17" t="s">
        <v>1433</v>
      </c>
      <c r="I3717">
        <v>1</v>
      </c>
      <c r="J3717">
        <v>0</v>
      </c>
      <c r="K3717" s="17" t="s">
        <v>8316</v>
      </c>
      <c r="L3717" s="1">
        <v>44706</v>
      </c>
      <c r="M3717">
        <v>24714</v>
      </c>
      <c r="N3717" s="17" t="s">
        <v>437</v>
      </c>
      <c r="O3717">
        <v>213</v>
      </c>
      <c r="P3717" s="17" t="s">
        <v>438</v>
      </c>
      <c r="Q3717">
        <v>0</v>
      </c>
      <c r="R3717" s="17" t="s">
        <v>439</v>
      </c>
      <c r="S3717" s="17" t="s">
        <v>440</v>
      </c>
      <c r="T3717" s="17" t="s">
        <v>438</v>
      </c>
      <c r="U3717">
        <v>0</v>
      </c>
      <c r="V3717">
        <v>0</v>
      </c>
      <c r="W3717" s="17" t="s">
        <v>8317</v>
      </c>
      <c r="X3717" s="17" t="s">
        <v>442</v>
      </c>
      <c r="Y3717">
        <v>0</v>
      </c>
      <c r="Z3717" s="17" t="s">
        <v>486</v>
      </c>
      <c r="AA3717" s="17" t="s">
        <v>443</v>
      </c>
      <c r="AB3717" s="17" t="s">
        <v>444</v>
      </c>
      <c r="AC3717">
        <v>0</v>
      </c>
      <c r="AD3717">
        <v>0</v>
      </c>
      <c r="AE3717">
        <v>0</v>
      </c>
      <c r="AF3717">
        <v>2022</v>
      </c>
      <c r="AG3717" s="1">
        <v>44562</v>
      </c>
      <c r="AH3717" s="1">
        <v>44773</v>
      </c>
      <c r="AI3717" s="1">
        <v>44785</v>
      </c>
      <c r="AJ3717" s="17" t="s">
        <v>34</v>
      </c>
      <c r="AK3717" s="17" t="s">
        <v>35</v>
      </c>
      <c r="AL3717" s="17" t="s">
        <v>10388</v>
      </c>
      <c r="AM3717" s="17">
        <f>MONTH(EMPENHO[[#This Row],[data_empenho]])</f>
        <v>5</v>
      </c>
    </row>
    <row r="3718" spans="1:39" x14ac:dyDescent="0.25">
      <c r="A3718">
        <v>2</v>
      </c>
      <c r="B3718">
        <v>203</v>
      </c>
      <c r="C3718">
        <v>4</v>
      </c>
      <c r="D3718">
        <v>122</v>
      </c>
      <c r="E3718">
        <v>1</v>
      </c>
      <c r="F3718">
        <v>0</v>
      </c>
      <c r="G3718">
        <v>2081</v>
      </c>
      <c r="H3718" s="17" t="s">
        <v>1173</v>
      </c>
      <c r="I3718">
        <v>1</v>
      </c>
      <c r="J3718">
        <v>0</v>
      </c>
      <c r="K3718" s="17" t="s">
        <v>8318</v>
      </c>
      <c r="L3718" s="1">
        <v>44706</v>
      </c>
      <c r="M3718">
        <v>11556.91</v>
      </c>
      <c r="N3718" s="17" t="s">
        <v>437</v>
      </c>
      <c r="O3718">
        <v>213</v>
      </c>
      <c r="P3718" s="17" t="s">
        <v>438</v>
      </c>
      <c r="Q3718">
        <v>0</v>
      </c>
      <c r="R3718" s="17" t="s">
        <v>439</v>
      </c>
      <c r="S3718" s="17" t="s">
        <v>440</v>
      </c>
      <c r="T3718" s="17" t="s">
        <v>438</v>
      </c>
      <c r="U3718">
        <v>0</v>
      </c>
      <c r="V3718">
        <v>0</v>
      </c>
      <c r="W3718" s="17" t="s">
        <v>8319</v>
      </c>
      <c r="X3718" s="17" t="s">
        <v>442</v>
      </c>
      <c r="Y3718">
        <v>0</v>
      </c>
      <c r="Z3718" s="17" t="s">
        <v>486</v>
      </c>
      <c r="AA3718" s="17" t="s">
        <v>443</v>
      </c>
      <c r="AB3718" s="17" t="s">
        <v>444</v>
      </c>
      <c r="AC3718">
        <v>0</v>
      </c>
      <c r="AD3718">
        <v>0</v>
      </c>
      <c r="AE3718">
        <v>0</v>
      </c>
      <c r="AF3718">
        <v>2022</v>
      </c>
      <c r="AG3718" s="1">
        <v>44562</v>
      </c>
      <c r="AH3718" s="1">
        <v>44773</v>
      </c>
      <c r="AI3718" s="1">
        <v>44785</v>
      </c>
      <c r="AJ3718" s="17" t="s">
        <v>34</v>
      </c>
      <c r="AK3718" s="17" t="s">
        <v>35</v>
      </c>
      <c r="AL3718" s="17" t="s">
        <v>10388</v>
      </c>
      <c r="AM3718" s="17">
        <f>MONTH(EMPENHO[[#This Row],[data_empenho]])</f>
        <v>5</v>
      </c>
    </row>
    <row r="3719" spans="1:39" x14ac:dyDescent="0.25">
      <c r="A3719">
        <v>3</v>
      </c>
      <c r="B3719">
        <v>301</v>
      </c>
      <c r="C3719">
        <v>4</v>
      </c>
      <c r="D3719">
        <v>122</v>
      </c>
      <c r="E3719">
        <v>1</v>
      </c>
      <c r="F3719">
        <v>0</v>
      </c>
      <c r="G3719">
        <v>2068</v>
      </c>
      <c r="H3719" s="17" t="s">
        <v>1433</v>
      </c>
      <c r="I3719">
        <v>1</v>
      </c>
      <c r="J3719">
        <v>0</v>
      </c>
      <c r="K3719" s="17" t="s">
        <v>8320</v>
      </c>
      <c r="L3719" s="1">
        <v>44706</v>
      </c>
      <c r="M3719">
        <v>4493</v>
      </c>
      <c r="N3719" s="17" t="s">
        <v>437</v>
      </c>
      <c r="O3719">
        <v>213</v>
      </c>
      <c r="P3719" s="17" t="s">
        <v>438</v>
      </c>
      <c r="Q3719">
        <v>0</v>
      </c>
      <c r="R3719" s="17" t="s">
        <v>439</v>
      </c>
      <c r="S3719" s="17" t="s">
        <v>440</v>
      </c>
      <c r="T3719" s="17" t="s">
        <v>438</v>
      </c>
      <c r="U3719">
        <v>0</v>
      </c>
      <c r="V3719">
        <v>0</v>
      </c>
      <c r="W3719" s="17" t="s">
        <v>8321</v>
      </c>
      <c r="X3719" s="17" t="s">
        <v>442</v>
      </c>
      <c r="Y3719">
        <v>0</v>
      </c>
      <c r="Z3719" s="17" t="s">
        <v>486</v>
      </c>
      <c r="AA3719" s="17" t="s">
        <v>443</v>
      </c>
      <c r="AB3719" s="17" t="s">
        <v>444</v>
      </c>
      <c r="AC3719">
        <v>0</v>
      </c>
      <c r="AD3719">
        <v>0</v>
      </c>
      <c r="AE3719">
        <v>0</v>
      </c>
      <c r="AF3719">
        <v>2022</v>
      </c>
      <c r="AG3719" s="1">
        <v>44562</v>
      </c>
      <c r="AH3719" s="1">
        <v>44773</v>
      </c>
      <c r="AI3719" s="1">
        <v>44785</v>
      </c>
      <c r="AJ3719" s="17" t="s">
        <v>34</v>
      </c>
      <c r="AK3719" s="17" t="s">
        <v>35</v>
      </c>
      <c r="AL3719" s="17" t="s">
        <v>10388</v>
      </c>
      <c r="AM3719" s="17">
        <f>MONTH(EMPENHO[[#This Row],[data_empenho]])</f>
        <v>5</v>
      </c>
    </row>
    <row r="3720" spans="1:39" x14ac:dyDescent="0.25">
      <c r="A3720">
        <v>3</v>
      </c>
      <c r="B3720">
        <v>301</v>
      </c>
      <c r="C3720">
        <v>4</v>
      </c>
      <c r="D3720">
        <v>122</v>
      </c>
      <c r="E3720">
        <v>1</v>
      </c>
      <c r="F3720">
        <v>0</v>
      </c>
      <c r="G3720">
        <v>2068</v>
      </c>
      <c r="H3720" s="17" t="s">
        <v>1173</v>
      </c>
      <c r="I3720">
        <v>1</v>
      </c>
      <c r="J3720">
        <v>0</v>
      </c>
      <c r="K3720" s="17" t="s">
        <v>8322</v>
      </c>
      <c r="L3720" s="1">
        <v>44706</v>
      </c>
      <c r="M3720">
        <v>3575.71</v>
      </c>
      <c r="N3720" s="17" t="s">
        <v>437</v>
      </c>
      <c r="O3720">
        <v>213</v>
      </c>
      <c r="P3720" s="17" t="s">
        <v>438</v>
      </c>
      <c r="Q3720">
        <v>0</v>
      </c>
      <c r="R3720" s="17" t="s">
        <v>439</v>
      </c>
      <c r="S3720" s="17" t="s">
        <v>440</v>
      </c>
      <c r="T3720" s="17" t="s">
        <v>438</v>
      </c>
      <c r="U3720">
        <v>0</v>
      </c>
      <c r="V3720">
        <v>0</v>
      </c>
      <c r="W3720" s="17" t="s">
        <v>8323</v>
      </c>
      <c r="X3720" s="17" t="s">
        <v>442</v>
      </c>
      <c r="Y3720">
        <v>0</v>
      </c>
      <c r="Z3720" s="17" t="s">
        <v>486</v>
      </c>
      <c r="AA3720" s="17" t="s">
        <v>443</v>
      </c>
      <c r="AB3720" s="17" t="s">
        <v>444</v>
      </c>
      <c r="AC3720">
        <v>0</v>
      </c>
      <c r="AD3720">
        <v>0</v>
      </c>
      <c r="AE3720">
        <v>0</v>
      </c>
      <c r="AF3720">
        <v>2022</v>
      </c>
      <c r="AG3720" s="1">
        <v>44562</v>
      </c>
      <c r="AH3720" s="1">
        <v>44773</v>
      </c>
      <c r="AI3720" s="1">
        <v>44785</v>
      </c>
      <c r="AJ3720" s="17" t="s">
        <v>34</v>
      </c>
      <c r="AK3720" s="17" t="s">
        <v>35</v>
      </c>
      <c r="AL3720" s="17" t="s">
        <v>10388</v>
      </c>
      <c r="AM3720" s="17">
        <f>MONTH(EMPENHO[[#This Row],[data_empenho]])</f>
        <v>5</v>
      </c>
    </row>
    <row r="3721" spans="1:39" x14ac:dyDescent="0.25">
      <c r="A3721">
        <v>4</v>
      </c>
      <c r="B3721">
        <v>401</v>
      </c>
      <c r="C3721">
        <v>4</v>
      </c>
      <c r="D3721">
        <v>123</v>
      </c>
      <c r="E3721">
        <v>1</v>
      </c>
      <c r="F3721">
        <v>0</v>
      </c>
      <c r="G3721">
        <v>2075</v>
      </c>
      <c r="H3721" s="17" t="s">
        <v>1433</v>
      </c>
      <c r="I3721">
        <v>1</v>
      </c>
      <c r="J3721">
        <v>0</v>
      </c>
      <c r="K3721" s="17" t="s">
        <v>8324</v>
      </c>
      <c r="L3721" s="1">
        <v>44706</v>
      </c>
      <c r="M3721">
        <v>4493</v>
      </c>
      <c r="N3721" s="17" t="s">
        <v>437</v>
      </c>
      <c r="O3721">
        <v>213</v>
      </c>
      <c r="P3721" s="17" t="s">
        <v>438</v>
      </c>
      <c r="Q3721">
        <v>0</v>
      </c>
      <c r="R3721" s="17" t="s">
        <v>439</v>
      </c>
      <c r="S3721" s="17" t="s">
        <v>440</v>
      </c>
      <c r="T3721" s="17" t="s">
        <v>438</v>
      </c>
      <c r="U3721">
        <v>0</v>
      </c>
      <c r="V3721">
        <v>0</v>
      </c>
      <c r="W3721" s="17" t="s">
        <v>8325</v>
      </c>
      <c r="X3721" s="17" t="s">
        <v>442</v>
      </c>
      <c r="Y3721">
        <v>0</v>
      </c>
      <c r="Z3721" s="17" t="s">
        <v>486</v>
      </c>
      <c r="AA3721" s="17" t="s">
        <v>443</v>
      </c>
      <c r="AB3721" s="17" t="s">
        <v>444</v>
      </c>
      <c r="AC3721">
        <v>0</v>
      </c>
      <c r="AD3721">
        <v>0</v>
      </c>
      <c r="AE3721">
        <v>0</v>
      </c>
      <c r="AF3721">
        <v>2022</v>
      </c>
      <c r="AG3721" s="1">
        <v>44562</v>
      </c>
      <c r="AH3721" s="1">
        <v>44773</v>
      </c>
      <c r="AI3721" s="1">
        <v>44785</v>
      </c>
      <c r="AJ3721" s="17" t="s">
        <v>34</v>
      </c>
      <c r="AK3721" s="17" t="s">
        <v>35</v>
      </c>
      <c r="AL3721" s="17" t="s">
        <v>10388</v>
      </c>
      <c r="AM3721" s="17">
        <f>MONTH(EMPENHO[[#This Row],[data_empenho]])</f>
        <v>5</v>
      </c>
    </row>
    <row r="3722" spans="1:39" x14ac:dyDescent="0.25">
      <c r="A3722">
        <v>4</v>
      </c>
      <c r="B3722">
        <v>401</v>
      </c>
      <c r="C3722">
        <v>4</v>
      </c>
      <c r="D3722">
        <v>123</v>
      </c>
      <c r="E3722">
        <v>1</v>
      </c>
      <c r="F3722">
        <v>0</v>
      </c>
      <c r="G3722">
        <v>2075</v>
      </c>
      <c r="H3722" s="17" t="s">
        <v>1173</v>
      </c>
      <c r="I3722">
        <v>1</v>
      </c>
      <c r="J3722">
        <v>0</v>
      </c>
      <c r="K3722" s="17" t="s">
        <v>8326</v>
      </c>
      <c r="L3722" s="1">
        <v>44706</v>
      </c>
      <c r="M3722">
        <v>1992.57</v>
      </c>
      <c r="N3722" s="17" t="s">
        <v>437</v>
      </c>
      <c r="O3722">
        <v>213</v>
      </c>
      <c r="P3722" s="17" t="s">
        <v>438</v>
      </c>
      <c r="Q3722">
        <v>0</v>
      </c>
      <c r="R3722" s="17" t="s">
        <v>439</v>
      </c>
      <c r="S3722" s="17" t="s">
        <v>440</v>
      </c>
      <c r="T3722" s="17" t="s">
        <v>438</v>
      </c>
      <c r="U3722">
        <v>0</v>
      </c>
      <c r="V3722">
        <v>0</v>
      </c>
      <c r="W3722" s="17" t="s">
        <v>8327</v>
      </c>
      <c r="X3722" s="17" t="s">
        <v>442</v>
      </c>
      <c r="Y3722">
        <v>0</v>
      </c>
      <c r="Z3722" s="17" t="s">
        <v>486</v>
      </c>
      <c r="AA3722" s="17" t="s">
        <v>443</v>
      </c>
      <c r="AB3722" s="17" t="s">
        <v>444</v>
      </c>
      <c r="AC3722">
        <v>0</v>
      </c>
      <c r="AD3722">
        <v>0</v>
      </c>
      <c r="AE3722">
        <v>0</v>
      </c>
      <c r="AF3722">
        <v>2022</v>
      </c>
      <c r="AG3722" s="1">
        <v>44562</v>
      </c>
      <c r="AH3722" s="1">
        <v>44773</v>
      </c>
      <c r="AI3722" s="1">
        <v>44785</v>
      </c>
      <c r="AJ3722" s="17" t="s">
        <v>34</v>
      </c>
      <c r="AK3722" s="17" t="s">
        <v>35</v>
      </c>
      <c r="AL3722" s="17" t="s">
        <v>10388</v>
      </c>
      <c r="AM3722" s="17">
        <f>MONTH(EMPENHO[[#This Row],[data_empenho]])</f>
        <v>5</v>
      </c>
    </row>
    <row r="3723" spans="1:39" x14ac:dyDescent="0.25">
      <c r="A3723">
        <v>5</v>
      </c>
      <c r="B3723">
        <v>501</v>
      </c>
      <c r="C3723">
        <v>4</v>
      </c>
      <c r="D3723">
        <v>122</v>
      </c>
      <c r="E3723">
        <v>1</v>
      </c>
      <c r="F3723">
        <v>0</v>
      </c>
      <c r="G3723">
        <v>2022</v>
      </c>
      <c r="H3723" s="17" t="s">
        <v>1433</v>
      </c>
      <c r="I3723">
        <v>1</v>
      </c>
      <c r="J3723">
        <v>0</v>
      </c>
      <c r="K3723" s="17" t="s">
        <v>8328</v>
      </c>
      <c r="L3723" s="1">
        <v>44706</v>
      </c>
      <c r="M3723">
        <v>4493</v>
      </c>
      <c r="N3723" s="17" t="s">
        <v>437</v>
      </c>
      <c r="O3723">
        <v>213</v>
      </c>
      <c r="P3723" s="17" t="s">
        <v>438</v>
      </c>
      <c r="Q3723">
        <v>0</v>
      </c>
      <c r="R3723" s="17" t="s">
        <v>439</v>
      </c>
      <c r="S3723" s="17" t="s">
        <v>440</v>
      </c>
      <c r="T3723" s="17" t="s">
        <v>438</v>
      </c>
      <c r="U3723">
        <v>0</v>
      </c>
      <c r="V3723">
        <v>0</v>
      </c>
      <c r="W3723" s="17" t="s">
        <v>8329</v>
      </c>
      <c r="X3723" s="17" t="s">
        <v>442</v>
      </c>
      <c r="Y3723">
        <v>0</v>
      </c>
      <c r="Z3723" s="17" t="s">
        <v>486</v>
      </c>
      <c r="AA3723" s="17" t="s">
        <v>443</v>
      </c>
      <c r="AB3723" s="17" t="s">
        <v>444</v>
      </c>
      <c r="AC3723">
        <v>0</v>
      </c>
      <c r="AD3723">
        <v>0</v>
      </c>
      <c r="AE3723">
        <v>0</v>
      </c>
      <c r="AF3723">
        <v>2022</v>
      </c>
      <c r="AG3723" s="1">
        <v>44562</v>
      </c>
      <c r="AH3723" s="1">
        <v>44773</v>
      </c>
      <c r="AI3723" s="1">
        <v>44785</v>
      </c>
      <c r="AJ3723" s="17" t="s">
        <v>34</v>
      </c>
      <c r="AK3723" s="17" t="s">
        <v>35</v>
      </c>
      <c r="AL3723" s="17" t="s">
        <v>10388</v>
      </c>
      <c r="AM3723" s="17">
        <f>MONTH(EMPENHO[[#This Row],[data_empenho]])</f>
        <v>5</v>
      </c>
    </row>
    <row r="3724" spans="1:39" x14ac:dyDescent="0.25">
      <c r="A3724">
        <v>5</v>
      </c>
      <c r="B3724">
        <v>501</v>
      </c>
      <c r="C3724">
        <v>4</v>
      </c>
      <c r="D3724">
        <v>122</v>
      </c>
      <c r="E3724">
        <v>1</v>
      </c>
      <c r="F3724">
        <v>0</v>
      </c>
      <c r="G3724">
        <v>2022</v>
      </c>
      <c r="H3724" s="17" t="s">
        <v>1184</v>
      </c>
      <c r="I3724">
        <v>1</v>
      </c>
      <c r="J3724">
        <v>0</v>
      </c>
      <c r="K3724" s="17" t="s">
        <v>8330</v>
      </c>
      <c r="L3724" s="1">
        <v>44706</v>
      </c>
      <c r="M3724">
        <v>119</v>
      </c>
      <c r="N3724" s="17" t="s">
        <v>437</v>
      </c>
      <c r="O3724">
        <v>213</v>
      </c>
      <c r="P3724" s="17" t="s">
        <v>438</v>
      </c>
      <c r="Q3724">
        <v>0</v>
      </c>
      <c r="R3724" s="17" t="s">
        <v>439</v>
      </c>
      <c r="S3724" s="17" t="s">
        <v>440</v>
      </c>
      <c r="T3724" s="17" t="s">
        <v>438</v>
      </c>
      <c r="U3724">
        <v>0</v>
      </c>
      <c r="V3724">
        <v>0</v>
      </c>
      <c r="W3724" s="17" t="s">
        <v>8331</v>
      </c>
      <c r="X3724" s="17" t="s">
        <v>442</v>
      </c>
      <c r="Y3724">
        <v>0</v>
      </c>
      <c r="Z3724" s="17" t="s">
        <v>486</v>
      </c>
      <c r="AA3724" s="17" t="s">
        <v>443</v>
      </c>
      <c r="AB3724" s="17" t="s">
        <v>444</v>
      </c>
      <c r="AC3724">
        <v>0</v>
      </c>
      <c r="AD3724">
        <v>0</v>
      </c>
      <c r="AE3724">
        <v>0</v>
      </c>
      <c r="AF3724">
        <v>2022</v>
      </c>
      <c r="AG3724" s="1">
        <v>44562</v>
      </c>
      <c r="AH3724" s="1">
        <v>44773</v>
      </c>
      <c r="AI3724" s="1">
        <v>44785</v>
      </c>
      <c r="AJ3724" s="17" t="s">
        <v>34</v>
      </c>
      <c r="AK3724" s="17" t="s">
        <v>35</v>
      </c>
      <c r="AL3724" s="17" t="s">
        <v>10388</v>
      </c>
      <c r="AM3724" s="17">
        <f>MONTH(EMPENHO[[#This Row],[data_empenho]])</f>
        <v>5</v>
      </c>
    </row>
    <row r="3725" spans="1:39" x14ac:dyDescent="0.25">
      <c r="A3725">
        <v>5</v>
      </c>
      <c r="B3725">
        <v>501</v>
      </c>
      <c r="C3725">
        <v>4</v>
      </c>
      <c r="D3725">
        <v>122</v>
      </c>
      <c r="E3725">
        <v>1</v>
      </c>
      <c r="F3725">
        <v>0</v>
      </c>
      <c r="G3725">
        <v>2022</v>
      </c>
      <c r="H3725" s="17" t="s">
        <v>1173</v>
      </c>
      <c r="I3725">
        <v>1</v>
      </c>
      <c r="J3725">
        <v>0</v>
      </c>
      <c r="K3725" s="17" t="s">
        <v>8332</v>
      </c>
      <c r="L3725" s="1">
        <v>44706</v>
      </c>
      <c r="M3725">
        <v>6490.87</v>
      </c>
      <c r="N3725" s="17" t="s">
        <v>437</v>
      </c>
      <c r="O3725">
        <v>213</v>
      </c>
      <c r="P3725" s="17" t="s">
        <v>438</v>
      </c>
      <c r="Q3725">
        <v>0</v>
      </c>
      <c r="R3725" s="17" t="s">
        <v>439</v>
      </c>
      <c r="S3725" s="17" t="s">
        <v>440</v>
      </c>
      <c r="T3725" s="17" t="s">
        <v>438</v>
      </c>
      <c r="U3725">
        <v>0</v>
      </c>
      <c r="V3725">
        <v>0</v>
      </c>
      <c r="W3725" s="17" t="s">
        <v>8333</v>
      </c>
      <c r="X3725" s="17" t="s">
        <v>442</v>
      </c>
      <c r="Y3725">
        <v>0</v>
      </c>
      <c r="Z3725" s="17" t="s">
        <v>486</v>
      </c>
      <c r="AA3725" s="17" t="s">
        <v>443</v>
      </c>
      <c r="AB3725" s="17" t="s">
        <v>444</v>
      </c>
      <c r="AC3725">
        <v>0</v>
      </c>
      <c r="AD3725">
        <v>0</v>
      </c>
      <c r="AE3725">
        <v>0</v>
      </c>
      <c r="AF3725">
        <v>2022</v>
      </c>
      <c r="AG3725" s="1">
        <v>44562</v>
      </c>
      <c r="AH3725" s="1">
        <v>44773</v>
      </c>
      <c r="AI3725" s="1">
        <v>44785</v>
      </c>
      <c r="AJ3725" s="17" t="s">
        <v>34</v>
      </c>
      <c r="AK3725" s="17" t="s">
        <v>35</v>
      </c>
      <c r="AL3725" s="17" t="s">
        <v>10388</v>
      </c>
      <c r="AM3725" s="17">
        <f>MONTH(EMPENHO[[#This Row],[data_empenho]])</f>
        <v>5</v>
      </c>
    </row>
    <row r="3726" spans="1:39" x14ac:dyDescent="0.25">
      <c r="A3726">
        <v>5</v>
      </c>
      <c r="B3726">
        <v>502</v>
      </c>
      <c r="C3726">
        <v>12</v>
      </c>
      <c r="D3726">
        <v>361</v>
      </c>
      <c r="E3726">
        <v>2</v>
      </c>
      <c r="F3726">
        <v>0</v>
      </c>
      <c r="G3726">
        <v>2031</v>
      </c>
      <c r="H3726" s="17" t="s">
        <v>1173</v>
      </c>
      <c r="I3726">
        <v>20</v>
      </c>
      <c r="J3726">
        <v>0</v>
      </c>
      <c r="K3726" s="17" t="s">
        <v>8334</v>
      </c>
      <c r="L3726" s="1">
        <v>44706</v>
      </c>
      <c r="M3726">
        <v>3979.68</v>
      </c>
      <c r="N3726" s="17" t="s">
        <v>437</v>
      </c>
      <c r="O3726">
        <v>213</v>
      </c>
      <c r="P3726" s="17" t="s">
        <v>438</v>
      </c>
      <c r="Q3726">
        <v>0</v>
      </c>
      <c r="R3726" s="17" t="s">
        <v>439</v>
      </c>
      <c r="S3726" s="17" t="s">
        <v>440</v>
      </c>
      <c r="T3726" s="17" t="s">
        <v>438</v>
      </c>
      <c r="U3726">
        <v>0</v>
      </c>
      <c r="V3726">
        <v>0</v>
      </c>
      <c r="W3726" s="17" t="s">
        <v>8335</v>
      </c>
      <c r="X3726" s="17" t="s">
        <v>442</v>
      </c>
      <c r="Y3726">
        <v>0</v>
      </c>
      <c r="Z3726" s="17" t="s">
        <v>486</v>
      </c>
      <c r="AA3726" s="17" t="s">
        <v>443</v>
      </c>
      <c r="AB3726" s="17" t="s">
        <v>444</v>
      </c>
      <c r="AC3726">
        <v>0</v>
      </c>
      <c r="AD3726">
        <v>0</v>
      </c>
      <c r="AE3726">
        <v>0</v>
      </c>
      <c r="AF3726">
        <v>2022</v>
      </c>
      <c r="AG3726" s="1">
        <v>44562</v>
      </c>
      <c r="AH3726" s="1">
        <v>44773</v>
      </c>
      <c r="AI3726" s="1">
        <v>44785</v>
      </c>
      <c r="AJ3726" s="17" t="s">
        <v>34</v>
      </c>
      <c r="AK3726" s="17" t="s">
        <v>35</v>
      </c>
      <c r="AL3726" s="17" t="s">
        <v>10388</v>
      </c>
      <c r="AM3726" s="17">
        <f>MONTH(EMPENHO[[#This Row],[data_empenho]])</f>
        <v>5</v>
      </c>
    </row>
    <row r="3727" spans="1:39" x14ac:dyDescent="0.25">
      <c r="A3727">
        <v>5</v>
      </c>
      <c r="B3727">
        <v>502</v>
      </c>
      <c r="C3727">
        <v>12</v>
      </c>
      <c r="D3727">
        <v>361</v>
      </c>
      <c r="E3727">
        <v>2</v>
      </c>
      <c r="F3727">
        <v>0</v>
      </c>
      <c r="G3727">
        <v>2025</v>
      </c>
      <c r="H3727" s="17" t="s">
        <v>1621</v>
      </c>
      <c r="I3727">
        <v>31</v>
      </c>
      <c r="J3727">
        <v>0</v>
      </c>
      <c r="K3727" s="17" t="s">
        <v>8336</v>
      </c>
      <c r="L3727" s="1">
        <v>44706</v>
      </c>
      <c r="M3727">
        <v>4252</v>
      </c>
      <c r="N3727" s="17" t="s">
        <v>437</v>
      </c>
      <c r="O3727">
        <v>213</v>
      </c>
      <c r="P3727" s="17" t="s">
        <v>438</v>
      </c>
      <c r="Q3727">
        <v>0</v>
      </c>
      <c r="R3727" s="17" t="s">
        <v>439</v>
      </c>
      <c r="S3727" s="17" t="s">
        <v>440</v>
      </c>
      <c r="T3727" s="17" t="s">
        <v>438</v>
      </c>
      <c r="U3727">
        <v>0</v>
      </c>
      <c r="V3727">
        <v>0</v>
      </c>
      <c r="W3727" s="17" t="s">
        <v>8337</v>
      </c>
      <c r="X3727" s="17" t="s">
        <v>442</v>
      </c>
      <c r="Y3727">
        <v>0</v>
      </c>
      <c r="Z3727" s="17" t="s">
        <v>486</v>
      </c>
      <c r="AA3727" s="17" t="s">
        <v>443</v>
      </c>
      <c r="AB3727" s="17" t="s">
        <v>444</v>
      </c>
      <c r="AC3727">
        <v>0</v>
      </c>
      <c r="AD3727">
        <v>0</v>
      </c>
      <c r="AE3727">
        <v>0</v>
      </c>
      <c r="AF3727">
        <v>2022</v>
      </c>
      <c r="AG3727" s="1">
        <v>44562</v>
      </c>
      <c r="AH3727" s="1">
        <v>44773</v>
      </c>
      <c r="AI3727" s="1">
        <v>44785</v>
      </c>
      <c r="AJ3727" s="17" t="s">
        <v>34</v>
      </c>
      <c r="AK3727" s="17" t="s">
        <v>35</v>
      </c>
      <c r="AL3727" s="17" t="s">
        <v>10388</v>
      </c>
      <c r="AM3727" s="17">
        <f>MONTH(EMPENHO[[#This Row],[data_empenho]])</f>
        <v>5</v>
      </c>
    </row>
    <row r="3728" spans="1:39" x14ac:dyDescent="0.25">
      <c r="A3728">
        <v>5</v>
      </c>
      <c r="B3728">
        <v>502</v>
      </c>
      <c r="C3728">
        <v>12</v>
      </c>
      <c r="D3728">
        <v>361</v>
      </c>
      <c r="E3728">
        <v>2</v>
      </c>
      <c r="F3728">
        <v>0</v>
      </c>
      <c r="G3728">
        <v>2031</v>
      </c>
      <c r="H3728" s="17" t="s">
        <v>1621</v>
      </c>
      <c r="I3728">
        <v>31</v>
      </c>
      <c r="J3728">
        <v>0</v>
      </c>
      <c r="K3728" s="17" t="s">
        <v>8338</v>
      </c>
      <c r="L3728" s="1">
        <v>44706</v>
      </c>
      <c r="M3728">
        <v>908.11</v>
      </c>
      <c r="N3728" s="17" t="s">
        <v>437</v>
      </c>
      <c r="O3728">
        <v>213</v>
      </c>
      <c r="P3728" s="17" t="s">
        <v>438</v>
      </c>
      <c r="Q3728">
        <v>501</v>
      </c>
      <c r="R3728" s="17" t="s">
        <v>439</v>
      </c>
      <c r="S3728" s="17" t="s">
        <v>440</v>
      </c>
      <c r="T3728" s="17" t="s">
        <v>438</v>
      </c>
      <c r="U3728">
        <v>0</v>
      </c>
      <c r="V3728">
        <v>0</v>
      </c>
      <c r="W3728" s="17" t="s">
        <v>8339</v>
      </c>
      <c r="X3728" s="17" t="s">
        <v>442</v>
      </c>
      <c r="Y3728">
        <v>0</v>
      </c>
      <c r="Z3728" s="17" t="s">
        <v>486</v>
      </c>
      <c r="AA3728" s="17" t="s">
        <v>443</v>
      </c>
      <c r="AB3728" s="17" t="s">
        <v>444</v>
      </c>
      <c r="AC3728">
        <v>0</v>
      </c>
      <c r="AD3728">
        <v>0</v>
      </c>
      <c r="AE3728">
        <v>0</v>
      </c>
      <c r="AF3728">
        <v>2022</v>
      </c>
      <c r="AG3728" s="1">
        <v>44562</v>
      </c>
      <c r="AH3728" s="1">
        <v>44773</v>
      </c>
      <c r="AI3728" s="1">
        <v>44785</v>
      </c>
      <c r="AJ3728" s="17" t="s">
        <v>34</v>
      </c>
      <c r="AK3728" s="17" t="s">
        <v>35</v>
      </c>
      <c r="AL3728" s="17" t="s">
        <v>10388</v>
      </c>
      <c r="AM3728" s="17">
        <f>MONTH(EMPENHO[[#This Row],[data_empenho]])</f>
        <v>5</v>
      </c>
    </row>
    <row r="3729" spans="1:39" x14ac:dyDescent="0.25">
      <c r="A3729">
        <v>5</v>
      </c>
      <c r="B3729">
        <v>502</v>
      </c>
      <c r="C3729">
        <v>12</v>
      </c>
      <c r="D3729">
        <v>361</v>
      </c>
      <c r="E3729">
        <v>2</v>
      </c>
      <c r="F3729">
        <v>0</v>
      </c>
      <c r="G3729">
        <v>2025</v>
      </c>
      <c r="H3729" s="17" t="s">
        <v>1621</v>
      </c>
      <c r="I3729">
        <v>31</v>
      </c>
      <c r="J3729">
        <v>0</v>
      </c>
      <c r="K3729" s="17" t="s">
        <v>8340</v>
      </c>
      <c r="L3729" s="1">
        <v>44706</v>
      </c>
      <c r="M3729">
        <v>2531.41</v>
      </c>
      <c r="N3729" s="17" t="s">
        <v>437</v>
      </c>
      <c r="O3729">
        <v>213</v>
      </c>
      <c r="P3729" s="17" t="s">
        <v>438</v>
      </c>
      <c r="Q3729">
        <v>501</v>
      </c>
      <c r="R3729" s="17" t="s">
        <v>439</v>
      </c>
      <c r="S3729" s="17" t="s">
        <v>440</v>
      </c>
      <c r="T3729" s="17" t="s">
        <v>438</v>
      </c>
      <c r="U3729">
        <v>0</v>
      </c>
      <c r="V3729">
        <v>0</v>
      </c>
      <c r="W3729" s="17" t="s">
        <v>8341</v>
      </c>
      <c r="X3729" s="17" t="s">
        <v>442</v>
      </c>
      <c r="Y3729">
        <v>0</v>
      </c>
      <c r="Z3729" s="17" t="s">
        <v>486</v>
      </c>
      <c r="AA3729" s="17" t="s">
        <v>443</v>
      </c>
      <c r="AB3729" s="17" t="s">
        <v>444</v>
      </c>
      <c r="AC3729">
        <v>0</v>
      </c>
      <c r="AD3729">
        <v>0</v>
      </c>
      <c r="AE3729">
        <v>0</v>
      </c>
      <c r="AF3729">
        <v>2022</v>
      </c>
      <c r="AG3729" s="1">
        <v>44562</v>
      </c>
      <c r="AH3729" s="1">
        <v>44773</v>
      </c>
      <c r="AI3729" s="1">
        <v>44785</v>
      </c>
      <c r="AJ3729" s="17" t="s">
        <v>34</v>
      </c>
      <c r="AK3729" s="17" t="s">
        <v>35</v>
      </c>
      <c r="AL3729" s="17" t="s">
        <v>10388</v>
      </c>
      <c r="AM3729" s="17">
        <f>MONTH(EMPENHO[[#This Row],[data_empenho]])</f>
        <v>5</v>
      </c>
    </row>
    <row r="3730" spans="1:39" x14ac:dyDescent="0.25">
      <c r="A3730">
        <v>5</v>
      </c>
      <c r="B3730">
        <v>502</v>
      </c>
      <c r="C3730">
        <v>12</v>
      </c>
      <c r="D3730">
        <v>365</v>
      </c>
      <c r="E3730">
        <v>2</v>
      </c>
      <c r="F3730">
        <v>0</v>
      </c>
      <c r="G3730">
        <v>2026</v>
      </c>
      <c r="H3730" s="17" t="s">
        <v>1621</v>
      </c>
      <c r="I3730">
        <v>31</v>
      </c>
      <c r="J3730">
        <v>0</v>
      </c>
      <c r="K3730" s="17" t="s">
        <v>8342</v>
      </c>
      <c r="L3730" s="1">
        <v>44706</v>
      </c>
      <c r="M3730">
        <v>1715.7</v>
      </c>
      <c r="N3730" s="17" t="s">
        <v>437</v>
      </c>
      <c r="O3730">
        <v>213</v>
      </c>
      <c r="P3730" s="17" t="s">
        <v>438</v>
      </c>
      <c r="Q3730">
        <v>501</v>
      </c>
      <c r="R3730" s="17" t="s">
        <v>439</v>
      </c>
      <c r="S3730" s="17" t="s">
        <v>440</v>
      </c>
      <c r="T3730" s="17" t="s">
        <v>438</v>
      </c>
      <c r="U3730">
        <v>0</v>
      </c>
      <c r="V3730">
        <v>0</v>
      </c>
      <c r="W3730" s="17" t="s">
        <v>8343</v>
      </c>
      <c r="X3730" s="17" t="s">
        <v>442</v>
      </c>
      <c r="Y3730">
        <v>0</v>
      </c>
      <c r="Z3730" s="17" t="s">
        <v>486</v>
      </c>
      <c r="AA3730" s="17" t="s">
        <v>443</v>
      </c>
      <c r="AB3730" s="17" t="s">
        <v>444</v>
      </c>
      <c r="AC3730">
        <v>0</v>
      </c>
      <c r="AD3730">
        <v>0</v>
      </c>
      <c r="AE3730">
        <v>0</v>
      </c>
      <c r="AF3730">
        <v>2022</v>
      </c>
      <c r="AG3730" s="1">
        <v>44562</v>
      </c>
      <c r="AH3730" s="1">
        <v>44773</v>
      </c>
      <c r="AI3730" s="1">
        <v>44785</v>
      </c>
      <c r="AJ3730" s="17" t="s">
        <v>34</v>
      </c>
      <c r="AK3730" s="17" t="s">
        <v>35</v>
      </c>
      <c r="AL3730" s="17" t="s">
        <v>10388</v>
      </c>
      <c r="AM3730" s="17">
        <f>MONTH(EMPENHO[[#This Row],[data_empenho]])</f>
        <v>5</v>
      </c>
    </row>
    <row r="3731" spans="1:39" x14ac:dyDescent="0.25">
      <c r="A3731">
        <v>6</v>
      </c>
      <c r="B3731">
        <v>601</v>
      </c>
      <c r="C3731">
        <v>4</v>
      </c>
      <c r="D3731">
        <v>122</v>
      </c>
      <c r="E3731">
        <v>1</v>
      </c>
      <c r="F3731">
        <v>0</v>
      </c>
      <c r="G3731">
        <v>2072</v>
      </c>
      <c r="H3731" s="17" t="s">
        <v>1433</v>
      </c>
      <c r="I3731">
        <v>1</v>
      </c>
      <c r="J3731">
        <v>0</v>
      </c>
      <c r="K3731" s="17" t="s">
        <v>8344</v>
      </c>
      <c r="L3731" s="1">
        <v>44706</v>
      </c>
      <c r="M3731">
        <v>4493</v>
      </c>
      <c r="N3731" s="17" t="s">
        <v>437</v>
      </c>
      <c r="O3731">
        <v>213</v>
      </c>
      <c r="P3731" s="17" t="s">
        <v>438</v>
      </c>
      <c r="Q3731">
        <v>0</v>
      </c>
      <c r="R3731" s="17" t="s">
        <v>439</v>
      </c>
      <c r="S3731" s="17" t="s">
        <v>440</v>
      </c>
      <c r="T3731" s="17" t="s">
        <v>438</v>
      </c>
      <c r="U3731">
        <v>0</v>
      </c>
      <c r="V3731">
        <v>0</v>
      </c>
      <c r="W3731" s="17" t="s">
        <v>8345</v>
      </c>
      <c r="X3731" s="17" t="s">
        <v>442</v>
      </c>
      <c r="Y3731">
        <v>0</v>
      </c>
      <c r="Z3731" s="17" t="s">
        <v>486</v>
      </c>
      <c r="AA3731" s="17" t="s">
        <v>443</v>
      </c>
      <c r="AB3731" s="17" t="s">
        <v>444</v>
      </c>
      <c r="AC3731">
        <v>0</v>
      </c>
      <c r="AD3731">
        <v>0</v>
      </c>
      <c r="AE3731">
        <v>0</v>
      </c>
      <c r="AF3731">
        <v>2022</v>
      </c>
      <c r="AG3731" s="1">
        <v>44562</v>
      </c>
      <c r="AH3731" s="1">
        <v>44773</v>
      </c>
      <c r="AI3731" s="1">
        <v>44785</v>
      </c>
      <c r="AJ3731" s="17" t="s">
        <v>34</v>
      </c>
      <c r="AK3731" s="17" t="s">
        <v>35</v>
      </c>
      <c r="AL3731" s="17" t="s">
        <v>10388</v>
      </c>
      <c r="AM3731" s="17">
        <f>MONTH(EMPENHO[[#This Row],[data_empenho]])</f>
        <v>5</v>
      </c>
    </row>
    <row r="3732" spans="1:39" x14ac:dyDescent="0.25">
      <c r="A3732">
        <v>6</v>
      </c>
      <c r="B3732">
        <v>601</v>
      </c>
      <c r="C3732">
        <v>4</v>
      </c>
      <c r="D3732">
        <v>122</v>
      </c>
      <c r="E3732">
        <v>1</v>
      </c>
      <c r="F3732">
        <v>0</v>
      </c>
      <c r="G3732">
        <v>2072</v>
      </c>
      <c r="H3732" s="17" t="s">
        <v>1173</v>
      </c>
      <c r="I3732">
        <v>1</v>
      </c>
      <c r="J3732">
        <v>0</v>
      </c>
      <c r="K3732" s="17" t="s">
        <v>8346</v>
      </c>
      <c r="L3732" s="1">
        <v>44706</v>
      </c>
      <c r="M3732">
        <v>5895.82</v>
      </c>
      <c r="N3732" s="17" t="s">
        <v>437</v>
      </c>
      <c r="O3732">
        <v>213</v>
      </c>
      <c r="P3732" s="17" t="s">
        <v>438</v>
      </c>
      <c r="Q3732">
        <v>0</v>
      </c>
      <c r="R3732" s="17" t="s">
        <v>439</v>
      </c>
      <c r="S3732" s="17" t="s">
        <v>440</v>
      </c>
      <c r="T3732" s="17" t="s">
        <v>438</v>
      </c>
      <c r="U3732">
        <v>0</v>
      </c>
      <c r="V3732">
        <v>0</v>
      </c>
      <c r="W3732" s="17" t="s">
        <v>8347</v>
      </c>
      <c r="X3732" s="17" t="s">
        <v>442</v>
      </c>
      <c r="Y3732">
        <v>0</v>
      </c>
      <c r="Z3732" s="17" t="s">
        <v>486</v>
      </c>
      <c r="AA3732" s="17" t="s">
        <v>443</v>
      </c>
      <c r="AB3732" s="17" t="s">
        <v>444</v>
      </c>
      <c r="AC3732">
        <v>0</v>
      </c>
      <c r="AD3732">
        <v>0</v>
      </c>
      <c r="AE3732">
        <v>0</v>
      </c>
      <c r="AF3732">
        <v>2022</v>
      </c>
      <c r="AG3732" s="1">
        <v>44562</v>
      </c>
      <c r="AH3732" s="1">
        <v>44773</v>
      </c>
      <c r="AI3732" s="1">
        <v>44785</v>
      </c>
      <c r="AJ3732" s="17" t="s">
        <v>34</v>
      </c>
      <c r="AK3732" s="17" t="s">
        <v>35</v>
      </c>
      <c r="AL3732" s="17" t="s">
        <v>10388</v>
      </c>
      <c r="AM3732" s="17">
        <f>MONTH(EMPENHO[[#This Row],[data_empenho]])</f>
        <v>5</v>
      </c>
    </row>
    <row r="3733" spans="1:39" x14ac:dyDescent="0.25">
      <c r="A3733">
        <v>7</v>
      </c>
      <c r="B3733">
        <v>701</v>
      </c>
      <c r="C3733">
        <v>4</v>
      </c>
      <c r="D3733">
        <v>122</v>
      </c>
      <c r="E3733">
        <v>1</v>
      </c>
      <c r="F3733">
        <v>0</v>
      </c>
      <c r="G3733">
        <v>2001</v>
      </c>
      <c r="H3733" s="17" t="s">
        <v>1173</v>
      </c>
      <c r="I3733">
        <v>1</v>
      </c>
      <c r="J3733">
        <v>0</v>
      </c>
      <c r="K3733" s="17" t="s">
        <v>8348</v>
      </c>
      <c r="L3733" s="1">
        <v>44706</v>
      </c>
      <c r="M3733">
        <v>3575.71</v>
      </c>
      <c r="N3733" s="17" t="s">
        <v>437</v>
      </c>
      <c r="O3733">
        <v>213</v>
      </c>
      <c r="P3733" s="17" t="s">
        <v>438</v>
      </c>
      <c r="Q3733">
        <v>0</v>
      </c>
      <c r="R3733" s="17" t="s">
        <v>439</v>
      </c>
      <c r="S3733" s="17" t="s">
        <v>440</v>
      </c>
      <c r="T3733" s="17" t="s">
        <v>438</v>
      </c>
      <c r="U3733">
        <v>0</v>
      </c>
      <c r="V3733">
        <v>0</v>
      </c>
      <c r="W3733" s="17" t="s">
        <v>8349</v>
      </c>
      <c r="X3733" s="17" t="s">
        <v>442</v>
      </c>
      <c r="Y3733">
        <v>0</v>
      </c>
      <c r="Z3733" s="17" t="s">
        <v>486</v>
      </c>
      <c r="AA3733" s="17" t="s">
        <v>443</v>
      </c>
      <c r="AB3733" s="17" t="s">
        <v>444</v>
      </c>
      <c r="AC3733">
        <v>0</v>
      </c>
      <c r="AD3733">
        <v>0</v>
      </c>
      <c r="AE3733">
        <v>0</v>
      </c>
      <c r="AF3733">
        <v>2022</v>
      </c>
      <c r="AG3733" s="1">
        <v>44562</v>
      </c>
      <c r="AH3733" s="1">
        <v>44773</v>
      </c>
      <c r="AI3733" s="1">
        <v>44785</v>
      </c>
      <c r="AJ3733" s="17" t="s">
        <v>34</v>
      </c>
      <c r="AK3733" s="17" t="s">
        <v>35</v>
      </c>
      <c r="AL3733" s="17" t="s">
        <v>10388</v>
      </c>
      <c r="AM3733" s="17">
        <f>MONTH(EMPENHO[[#This Row],[data_empenho]])</f>
        <v>5</v>
      </c>
    </row>
    <row r="3734" spans="1:39" x14ac:dyDescent="0.25">
      <c r="A3734">
        <v>8</v>
      </c>
      <c r="B3734">
        <v>801</v>
      </c>
      <c r="C3734">
        <v>10</v>
      </c>
      <c r="D3734">
        <v>122</v>
      </c>
      <c r="E3734">
        <v>5</v>
      </c>
      <c r="F3734">
        <v>0</v>
      </c>
      <c r="G3734">
        <v>2084</v>
      </c>
      <c r="H3734" s="17" t="s">
        <v>1433</v>
      </c>
      <c r="I3734">
        <v>40</v>
      </c>
      <c r="J3734">
        <v>0</v>
      </c>
      <c r="K3734" s="17" t="s">
        <v>8350</v>
      </c>
      <c r="L3734" s="1">
        <v>44706</v>
      </c>
      <c r="M3734">
        <v>4493</v>
      </c>
      <c r="N3734" s="17" t="s">
        <v>437</v>
      </c>
      <c r="O3734">
        <v>213</v>
      </c>
      <c r="P3734" s="17" t="s">
        <v>438</v>
      </c>
      <c r="Q3734">
        <v>0</v>
      </c>
      <c r="R3734" s="17" t="s">
        <v>439</v>
      </c>
      <c r="S3734" s="17" t="s">
        <v>440</v>
      </c>
      <c r="T3734" s="17" t="s">
        <v>438</v>
      </c>
      <c r="U3734">
        <v>0</v>
      </c>
      <c r="V3734">
        <v>0</v>
      </c>
      <c r="W3734" s="17" t="s">
        <v>8351</v>
      </c>
      <c r="X3734" s="17" t="s">
        <v>442</v>
      </c>
      <c r="Y3734">
        <v>0</v>
      </c>
      <c r="Z3734" s="17" t="s">
        <v>486</v>
      </c>
      <c r="AA3734" s="17" t="s">
        <v>443</v>
      </c>
      <c r="AB3734" s="17" t="s">
        <v>444</v>
      </c>
      <c r="AC3734">
        <v>0</v>
      </c>
      <c r="AD3734">
        <v>0</v>
      </c>
      <c r="AE3734">
        <v>0</v>
      </c>
      <c r="AF3734">
        <v>2022</v>
      </c>
      <c r="AG3734" s="1">
        <v>44562</v>
      </c>
      <c r="AH3734" s="1">
        <v>44773</v>
      </c>
      <c r="AI3734" s="1">
        <v>44785</v>
      </c>
      <c r="AJ3734" s="17" t="s">
        <v>34</v>
      </c>
      <c r="AK3734" s="17" t="s">
        <v>35</v>
      </c>
      <c r="AL3734" s="17" t="s">
        <v>10388</v>
      </c>
      <c r="AM3734" s="17">
        <f>MONTH(EMPENHO[[#This Row],[data_empenho]])</f>
        <v>5</v>
      </c>
    </row>
    <row r="3735" spans="1:39" x14ac:dyDescent="0.25">
      <c r="A3735">
        <v>8</v>
      </c>
      <c r="B3735">
        <v>801</v>
      </c>
      <c r="C3735">
        <v>10</v>
      </c>
      <c r="D3735">
        <v>122</v>
      </c>
      <c r="E3735">
        <v>5</v>
      </c>
      <c r="F3735">
        <v>0</v>
      </c>
      <c r="G3735">
        <v>2084</v>
      </c>
      <c r="H3735" s="17" t="s">
        <v>1173</v>
      </c>
      <c r="I3735">
        <v>40</v>
      </c>
      <c r="J3735">
        <v>0</v>
      </c>
      <c r="K3735" s="17" t="s">
        <v>8352</v>
      </c>
      <c r="L3735" s="1">
        <v>44706</v>
      </c>
      <c r="M3735">
        <v>10219.43</v>
      </c>
      <c r="N3735" s="17" t="s">
        <v>437</v>
      </c>
      <c r="O3735">
        <v>213</v>
      </c>
      <c r="P3735" s="17" t="s">
        <v>438</v>
      </c>
      <c r="Q3735">
        <v>0</v>
      </c>
      <c r="R3735" s="17" t="s">
        <v>439</v>
      </c>
      <c r="S3735" s="17" t="s">
        <v>440</v>
      </c>
      <c r="T3735" s="17" t="s">
        <v>438</v>
      </c>
      <c r="U3735">
        <v>0</v>
      </c>
      <c r="V3735">
        <v>0</v>
      </c>
      <c r="W3735" s="17" t="s">
        <v>8353</v>
      </c>
      <c r="X3735" s="17" t="s">
        <v>442</v>
      </c>
      <c r="Y3735">
        <v>0</v>
      </c>
      <c r="Z3735" s="17" t="s">
        <v>486</v>
      </c>
      <c r="AA3735" s="17" t="s">
        <v>443</v>
      </c>
      <c r="AB3735" s="17" t="s">
        <v>444</v>
      </c>
      <c r="AC3735">
        <v>0</v>
      </c>
      <c r="AD3735">
        <v>0</v>
      </c>
      <c r="AE3735">
        <v>0</v>
      </c>
      <c r="AF3735">
        <v>2022</v>
      </c>
      <c r="AG3735" s="1">
        <v>44562</v>
      </c>
      <c r="AH3735" s="1">
        <v>44773</v>
      </c>
      <c r="AI3735" s="1">
        <v>44785</v>
      </c>
      <c r="AJ3735" s="17" t="s">
        <v>34</v>
      </c>
      <c r="AK3735" s="17" t="s">
        <v>35</v>
      </c>
      <c r="AL3735" s="17" t="s">
        <v>10388</v>
      </c>
      <c r="AM3735" s="17">
        <f>MONTH(EMPENHO[[#This Row],[data_empenho]])</f>
        <v>5</v>
      </c>
    </row>
    <row r="3736" spans="1:39" x14ac:dyDescent="0.25">
      <c r="A3736">
        <v>9</v>
      </c>
      <c r="B3736">
        <v>901</v>
      </c>
      <c r="C3736">
        <v>4</v>
      </c>
      <c r="D3736">
        <v>122</v>
      </c>
      <c r="E3736">
        <v>1</v>
      </c>
      <c r="F3736">
        <v>0</v>
      </c>
      <c r="G3736">
        <v>2010</v>
      </c>
      <c r="H3736" s="17" t="s">
        <v>1173</v>
      </c>
      <c r="I3736">
        <v>1</v>
      </c>
      <c r="J3736">
        <v>0</v>
      </c>
      <c r="K3736" s="17" t="s">
        <v>8354</v>
      </c>
      <c r="L3736" s="1">
        <v>44706</v>
      </c>
      <c r="M3736">
        <v>5568.28</v>
      </c>
      <c r="N3736" s="17" t="s">
        <v>437</v>
      </c>
      <c r="O3736">
        <v>213</v>
      </c>
      <c r="P3736" s="17" t="s">
        <v>438</v>
      </c>
      <c r="Q3736">
        <v>0</v>
      </c>
      <c r="R3736" s="17" t="s">
        <v>439</v>
      </c>
      <c r="S3736" s="17" t="s">
        <v>440</v>
      </c>
      <c r="T3736" s="17" t="s">
        <v>438</v>
      </c>
      <c r="U3736">
        <v>0</v>
      </c>
      <c r="V3736">
        <v>0</v>
      </c>
      <c r="W3736" s="17" t="s">
        <v>8355</v>
      </c>
      <c r="X3736" s="17" t="s">
        <v>442</v>
      </c>
      <c r="Y3736">
        <v>0</v>
      </c>
      <c r="Z3736" s="17" t="s">
        <v>486</v>
      </c>
      <c r="AA3736" s="17" t="s">
        <v>443</v>
      </c>
      <c r="AB3736" s="17" t="s">
        <v>444</v>
      </c>
      <c r="AC3736">
        <v>0</v>
      </c>
      <c r="AD3736">
        <v>0</v>
      </c>
      <c r="AE3736">
        <v>0</v>
      </c>
      <c r="AF3736">
        <v>2022</v>
      </c>
      <c r="AG3736" s="1">
        <v>44562</v>
      </c>
      <c r="AH3736" s="1">
        <v>44773</v>
      </c>
      <c r="AI3736" s="1">
        <v>44785</v>
      </c>
      <c r="AJ3736" s="17" t="s">
        <v>34</v>
      </c>
      <c r="AK3736" s="17" t="s">
        <v>35</v>
      </c>
      <c r="AL3736" s="17" t="s">
        <v>10388</v>
      </c>
      <c r="AM3736" s="17">
        <f>MONTH(EMPENHO[[#This Row],[data_empenho]])</f>
        <v>5</v>
      </c>
    </row>
    <row r="3737" spans="1:39" x14ac:dyDescent="0.25">
      <c r="A3737">
        <v>10</v>
      </c>
      <c r="B3737">
        <v>1001</v>
      </c>
      <c r="C3737">
        <v>4</v>
      </c>
      <c r="D3737">
        <v>122</v>
      </c>
      <c r="E3737">
        <v>1</v>
      </c>
      <c r="F3737">
        <v>0</v>
      </c>
      <c r="G3737">
        <v>2050</v>
      </c>
      <c r="H3737" s="17" t="s">
        <v>1173</v>
      </c>
      <c r="I3737">
        <v>1</v>
      </c>
      <c r="J3737">
        <v>0</v>
      </c>
      <c r="K3737" s="17" t="s">
        <v>8356</v>
      </c>
      <c r="L3737" s="1">
        <v>44706</v>
      </c>
      <c r="M3737">
        <v>2947.91</v>
      </c>
      <c r="N3737" s="17" t="s">
        <v>437</v>
      </c>
      <c r="O3737">
        <v>213</v>
      </c>
      <c r="P3737" s="17" t="s">
        <v>438</v>
      </c>
      <c r="Q3737">
        <v>0</v>
      </c>
      <c r="R3737" s="17" t="s">
        <v>439</v>
      </c>
      <c r="S3737" s="17" t="s">
        <v>440</v>
      </c>
      <c r="T3737" s="17" t="s">
        <v>438</v>
      </c>
      <c r="U3737">
        <v>0</v>
      </c>
      <c r="V3737">
        <v>0</v>
      </c>
      <c r="W3737" s="17" t="s">
        <v>8357</v>
      </c>
      <c r="X3737" s="17" t="s">
        <v>442</v>
      </c>
      <c r="Y3737">
        <v>0</v>
      </c>
      <c r="Z3737" s="17" t="s">
        <v>486</v>
      </c>
      <c r="AA3737" s="17" t="s">
        <v>443</v>
      </c>
      <c r="AB3737" s="17" t="s">
        <v>444</v>
      </c>
      <c r="AC3737">
        <v>0</v>
      </c>
      <c r="AD3737">
        <v>0</v>
      </c>
      <c r="AE3737">
        <v>0</v>
      </c>
      <c r="AF3737">
        <v>2022</v>
      </c>
      <c r="AG3737" s="1">
        <v>44562</v>
      </c>
      <c r="AH3737" s="1">
        <v>44773</v>
      </c>
      <c r="AI3737" s="1">
        <v>44785</v>
      </c>
      <c r="AJ3737" s="17" t="s">
        <v>34</v>
      </c>
      <c r="AK3737" s="17" t="s">
        <v>35</v>
      </c>
      <c r="AL3737" s="17" t="s">
        <v>10388</v>
      </c>
      <c r="AM3737" s="17">
        <f>MONTH(EMPENHO[[#This Row],[data_empenho]])</f>
        <v>5</v>
      </c>
    </row>
    <row r="3738" spans="1:39" x14ac:dyDescent="0.25">
      <c r="A3738">
        <v>9</v>
      </c>
      <c r="B3738">
        <v>901</v>
      </c>
      <c r="C3738">
        <v>4</v>
      </c>
      <c r="D3738">
        <v>122</v>
      </c>
      <c r="E3738">
        <v>1</v>
      </c>
      <c r="F3738">
        <v>0</v>
      </c>
      <c r="G3738">
        <v>2010</v>
      </c>
      <c r="H3738" s="17" t="s">
        <v>1173</v>
      </c>
      <c r="I3738">
        <v>1</v>
      </c>
      <c r="J3738">
        <v>0</v>
      </c>
      <c r="K3738" s="17" t="s">
        <v>8358</v>
      </c>
      <c r="L3738" s="1">
        <v>44706</v>
      </c>
      <c r="M3738">
        <v>8903.7900000000009</v>
      </c>
      <c r="N3738" s="17" t="s">
        <v>437</v>
      </c>
      <c r="O3738">
        <v>213</v>
      </c>
      <c r="P3738" s="17" t="s">
        <v>438</v>
      </c>
      <c r="Q3738">
        <v>0</v>
      </c>
      <c r="R3738" s="17" t="s">
        <v>439</v>
      </c>
      <c r="S3738" s="17" t="s">
        <v>440</v>
      </c>
      <c r="T3738" s="17" t="s">
        <v>438</v>
      </c>
      <c r="U3738">
        <v>0</v>
      </c>
      <c r="V3738">
        <v>0</v>
      </c>
      <c r="W3738" s="17" t="s">
        <v>8359</v>
      </c>
      <c r="X3738" s="17" t="s">
        <v>442</v>
      </c>
      <c r="Y3738">
        <v>0</v>
      </c>
      <c r="Z3738" s="17" t="s">
        <v>486</v>
      </c>
      <c r="AA3738" s="17" t="s">
        <v>443</v>
      </c>
      <c r="AB3738" s="17" t="s">
        <v>444</v>
      </c>
      <c r="AC3738">
        <v>0</v>
      </c>
      <c r="AD3738">
        <v>0</v>
      </c>
      <c r="AE3738">
        <v>0</v>
      </c>
      <c r="AF3738">
        <v>2022</v>
      </c>
      <c r="AG3738" s="1">
        <v>44562</v>
      </c>
      <c r="AH3738" s="1">
        <v>44773</v>
      </c>
      <c r="AI3738" s="1">
        <v>44785</v>
      </c>
      <c r="AJ3738" s="17" t="s">
        <v>34</v>
      </c>
      <c r="AK3738" s="17" t="s">
        <v>35</v>
      </c>
      <c r="AL3738" s="17" t="s">
        <v>10388</v>
      </c>
      <c r="AM3738" s="17">
        <f>MONTH(EMPENHO[[#This Row],[data_empenho]])</f>
        <v>5</v>
      </c>
    </row>
    <row r="3739" spans="1:39" x14ac:dyDescent="0.25">
      <c r="A3739">
        <v>9</v>
      </c>
      <c r="B3739">
        <v>901</v>
      </c>
      <c r="C3739">
        <v>4</v>
      </c>
      <c r="D3739">
        <v>122</v>
      </c>
      <c r="E3739">
        <v>1</v>
      </c>
      <c r="F3739">
        <v>0</v>
      </c>
      <c r="G3739">
        <v>2010</v>
      </c>
      <c r="H3739" s="17" t="s">
        <v>1181</v>
      </c>
      <c r="I3739">
        <v>1</v>
      </c>
      <c r="J3739">
        <v>0</v>
      </c>
      <c r="K3739" s="17" t="s">
        <v>8360</v>
      </c>
      <c r="L3739" s="1">
        <v>44706</v>
      </c>
      <c r="M3739">
        <v>429.08</v>
      </c>
      <c r="N3739" s="17" t="s">
        <v>437</v>
      </c>
      <c r="O3739">
        <v>213</v>
      </c>
      <c r="P3739" s="17" t="s">
        <v>438</v>
      </c>
      <c r="Q3739">
        <v>0</v>
      </c>
      <c r="R3739" s="17" t="s">
        <v>439</v>
      </c>
      <c r="S3739" s="17" t="s">
        <v>440</v>
      </c>
      <c r="T3739" s="17" t="s">
        <v>438</v>
      </c>
      <c r="U3739">
        <v>0</v>
      </c>
      <c r="V3739">
        <v>0</v>
      </c>
      <c r="W3739" s="17" t="s">
        <v>8361</v>
      </c>
      <c r="X3739" s="17" t="s">
        <v>442</v>
      </c>
      <c r="Y3739">
        <v>0</v>
      </c>
      <c r="Z3739" s="17" t="s">
        <v>486</v>
      </c>
      <c r="AA3739" s="17" t="s">
        <v>443</v>
      </c>
      <c r="AB3739" s="17" t="s">
        <v>444</v>
      </c>
      <c r="AC3739">
        <v>0</v>
      </c>
      <c r="AD3739">
        <v>0</v>
      </c>
      <c r="AE3739">
        <v>0</v>
      </c>
      <c r="AF3739">
        <v>2022</v>
      </c>
      <c r="AG3739" s="1">
        <v>44562</v>
      </c>
      <c r="AH3739" s="1">
        <v>44773</v>
      </c>
      <c r="AI3739" s="1">
        <v>44785</v>
      </c>
      <c r="AJ3739" s="17" t="s">
        <v>34</v>
      </c>
      <c r="AK3739" s="17" t="s">
        <v>35</v>
      </c>
      <c r="AL3739" s="17" t="s">
        <v>10388</v>
      </c>
      <c r="AM3739" s="17">
        <f>MONTH(EMPENHO[[#This Row],[data_empenho]])</f>
        <v>5</v>
      </c>
    </row>
    <row r="3740" spans="1:39" x14ac:dyDescent="0.25">
      <c r="A3740">
        <v>9</v>
      </c>
      <c r="B3740">
        <v>901</v>
      </c>
      <c r="C3740">
        <v>4</v>
      </c>
      <c r="D3740">
        <v>122</v>
      </c>
      <c r="E3740">
        <v>1</v>
      </c>
      <c r="F3740">
        <v>0</v>
      </c>
      <c r="G3740">
        <v>2010</v>
      </c>
      <c r="H3740" s="17" t="s">
        <v>1433</v>
      </c>
      <c r="I3740">
        <v>1</v>
      </c>
      <c r="J3740">
        <v>0</v>
      </c>
      <c r="K3740" s="17" t="s">
        <v>8362</v>
      </c>
      <c r="L3740" s="1">
        <v>44706</v>
      </c>
      <c r="M3740">
        <v>4493</v>
      </c>
      <c r="N3740" s="17" t="s">
        <v>437</v>
      </c>
      <c r="O3740">
        <v>213</v>
      </c>
      <c r="P3740" s="17" t="s">
        <v>438</v>
      </c>
      <c r="Q3740">
        <v>0</v>
      </c>
      <c r="R3740" s="17" t="s">
        <v>439</v>
      </c>
      <c r="S3740" s="17" t="s">
        <v>440</v>
      </c>
      <c r="T3740" s="17" t="s">
        <v>438</v>
      </c>
      <c r="U3740">
        <v>0</v>
      </c>
      <c r="V3740">
        <v>0</v>
      </c>
      <c r="W3740" s="17" t="s">
        <v>8363</v>
      </c>
      <c r="X3740" s="17" t="s">
        <v>442</v>
      </c>
      <c r="Y3740">
        <v>0</v>
      </c>
      <c r="Z3740" s="17" t="s">
        <v>486</v>
      </c>
      <c r="AA3740" s="17" t="s">
        <v>443</v>
      </c>
      <c r="AB3740" s="17" t="s">
        <v>444</v>
      </c>
      <c r="AC3740">
        <v>0</v>
      </c>
      <c r="AD3740">
        <v>0</v>
      </c>
      <c r="AE3740">
        <v>0</v>
      </c>
      <c r="AF3740">
        <v>2022</v>
      </c>
      <c r="AG3740" s="1">
        <v>44562</v>
      </c>
      <c r="AH3740" s="1">
        <v>44773</v>
      </c>
      <c r="AI3740" s="1">
        <v>44785</v>
      </c>
      <c r="AJ3740" s="17" t="s">
        <v>34</v>
      </c>
      <c r="AK3740" s="17" t="s">
        <v>35</v>
      </c>
      <c r="AL3740" s="17" t="s">
        <v>10388</v>
      </c>
      <c r="AM3740" s="17">
        <f>MONTH(EMPENHO[[#This Row],[data_empenho]])</f>
        <v>5</v>
      </c>
    </row>
    <row r="3741" spans="1:39" x14ac:dyDescent="0.25">
      <c r="A3741">
        <v>9</v>
      </c>
      <c r="B3741">
        <v>901</v>
      </c>
      <c r="C3741">
        <v>4</v>
      </c>
      <c r="D3741">
        <v>122</v>
      </c>
      <c r="E3741">
        <v>1</v>
      </c>
      <c r="F3741">
        <v>0</v>
      </c>
      <c r="G3741">
        <v>2010</v>
      </c>
      <c r="H3741" s="17" t="s">
        <v>1176</v>
      </c>
      <c r="I3741">
        <v>1</v>
      </c>
      <c r="J3741">
        <v>0</v>
      </c>
      <c r="K3741" s="17" t="s">
        <v>8364</v>
      </c>
      <c r="L3741" s="1">
        <v>44706</v>
      </c>
      <c r="M3741">
        <v>332.18</v>
      </c>
      <c r="N3741" s="17" t="s">
        <v>437</v>
      </c>
      <c r="O3741">
        <v>213</v>
      </c>
      <c r="P3741" s="17" t="s">
        <v>438</v>
      </c>
      <c r="Q3741">
        <v>0</v>
      </c>
      <c r="R3741" s="17" t="s">
        <v>439</v>
      </c>
      <c r="S3741" s="17" t="s">
        <v>440</v>
      </c>
      <c r="T3741" s="17" t="s">
        <v>438</v>
      </c>
      <c r="U3741">
        <v>0</v>
      </c>
      <c r="V3741">
        <v>0</v>
      </c>
      <c r="W3741" s="17" t="s">
        <v>8365</v>
      </c>
      <c r="X3741" s="17" t="s">
        <v>442</v>
      </c>
      <c r="Y3741">
        <v>0</v>
      </c>
      <c r="Z3741" s="17" t="s">
        <v>486</v>
      </c>
      <c r="AA3741" s="17" t="s">
        <v>443</v>
      </c>
      <c r="AB3741" s="17" t="s">
        <v>444</v>
      </c>
      <c r="AC3741">
        <v>0</v>
      </c>
      <c r="AD3741">
        <v>0</v>
      </c>
      <c r="AE3741">
        <v>0</v>
      </c>
      <c r="AF3741">
        <v>2022</v>
      </c>
      <c r="AG3741" s="1">
        <v>44562</v>
      </c>
      <c r="AH3741" s="1">
        <v>44773</v>
      </c>
      <c r="AI3741" s="1">
        <v>44785</v>
      </c>
      <c r="AJ3741" s="17" t="s">
        <v>34</v>
      </c>
      <c r="AK3741" s="17" t="s">
        <v>35</v>
      </c>
      <c r="AL3741" s="17" t="s">
        <v>10388</v>
      </c>
      <c r="AM3741" s="17">
        <f>MONTH(EMPENHO[[#This Row],[data_empenho]])</f>
        <v>5</v>
      </c>
    </row>
    <row r="3742" spans="1:39" x14ac:dyDescent="0.25">
      <c r="A3742">
        <v>9</v>
      </c>
      <c r="B3742">
        <v>901</v>
      </c>
      <c r="C3742">
        <v>4</v>
      </c>
      <c r="D3742">
        <v>122</v>
      </c>
      <c r="E3742">
        <v>1</v>
      </c>
      <c r="F3742">
        <v>0</v>
      </c>
      <c r="G3742">
        <v>2010</v>
      </c>
      <c r="H3742" s="17" t="s">
        <v>1213</v>
      </c>
      <c r="I3742">
        <v>1</v>
      </c>
      <c r="J3742">
        <v>0</v>
      </c>
      <c r="K3742" s="17" t="s">
        <v>8366</v>
      </c>
      <c r="L3742" s="1">
        <v>44706</v>
      </c>
      <c r="M3742">
        <v>74.989999999999995</v>
      </c>
      <c r="N3742" s="17" t="s">
        <v>437</v>
      </c>
      <c r="O3742">
        <v>213</v>
      </c>
      <c r="P3742" s="17" t="s">
        <v>438</v>
      </c>
      <c r="Q3742">
        <v>0</v>
      </c>
      <c r="R3742" s="17" t="s">
        <v>439</v>
      </c>
      <c r="S3742" s="17" t="s">
        <v>440</v>
      </c>
      <c r="T3742" s="17" t="s">
        <v>438</v>
      </c>
      <c r="U3742">
        <v>0</v>
      </c>
      <c r="V3742">
        <v>0</v>
      </c>
      <c r="W3742" s="17" t="s">
        <v>8367</v>
      </c>
      <c r="X3742" s="17" t="s">
        <v>442</v>
      </c>
      <c r="Y3742">
        <v>0</v>
      </c>
      <c r="Z3742" s="17" t="s">
        <v>486</v>
      </c>
      <c r="AA3742" s="17" t="s">
        <v>443</v>
      </c>
      <c r="AB3742" s="17" t="s">
        <v>444</v>
      </c>
      <c r="AC3742">
        <v>0</v>
      </c>
      <c r="AD3742">
        <v>0</v>
      </c>
      <c r="AE3742">
        <v>0</v>
      </c>
      <c r="AF3742">
        <v>2022</v>
      </c>
      <c r="AG3742" s="1">
        <v>44562</v>
      </c>
      <c r="AH3742" s="1">
        <v>44773</v>
      </c>
      <c r="AI3742" s="1">
        <v>44785</v>
      </c>
      <c r="AJ3742" s="17" t="s">
        <v>34</v>
      </c>
      <c r="AK3742" s="17" t="s">
        <v>35</v>
      </c>
      <c r="AL3742" s="17" t="s">
        <v>10388</v>
      </c>
      <c r="AM3742" s="17">
        <f>MONTH(EMPENHO[[#This Row],[data_empenho]])</f>
        <v>5</v>
      </c>
    </row>
    <row r="3743" spans="1:39" x14ac:dyDescent="0.25">
      <c r="A3743">
        <v>8</v>
      </c>
      <c r="B3743">
        <v>801</v>
      </c>
      <c r="C3743">
        <v>10</v>
      </c>
      <c r="D3743">
        <v>305</v>
      </c>
      <c r="E3743">
        <v>7</v>
      </c>
      <c r="F3743">
        <v>0</v>
      </c>
      <c r="G3743">
        <v>2104</v>
      </c>
      <c r="H3743" s="17" t="s">
        <v>1173</v>
      </c>
      <c r="I3743">
        <v>4502</v>
      </c>
      <c r="J3743">
        <v>0</v>
      </c>
      <c r="K3743" s="17" t="s">
        <v>8368</v>
      </c>
      <c r="L3743" s="1">
        <v>44706</v>
      </c>
      <c r="M3743">
        <v>1783.68</v>
      </c>
      <c r="N3743" s="17" t="s">
        <v>437</v>
      </c>
      <c r="O3743">
        <v>213</v>
      </c>
      <c r="P3743" s="17" t="s">
        <v>438</v>
      </c>
      <c r="Q3743">
        <v>0</v>
      </c>
      <c r="R3743" s="17" t="s">
        <v>439</v>
      </c>
      <c r="S3743" s="17" t="s">
        <v>440</v>
      </c>
      <c r="T3743" s="17" t="s">
        <v>438</v>
      </c>
      <c r="U3743">
        <v>0</v>
      </c>
      <c r="V3743">
        <v>0</v>
      </c>
      <c r="W3743" s="17" t="s">
        <v>8369</v>
      </c>
      <c r="X3743" s="17" t="s">
        <v>442</v>
      </c>
      <c r="Y3743">
        <v>0</v>
      </c>
      <c r="Z3743" s="17" t="s">
        <v>486</v>
      </c>
      <c r="AA3743" s="17" t="s">
        <v>443</v>
      </c>
      <c r="AB3743" s="17" t="s">
        <v>444</v>
      </c>
      <c r="AC3743">
        <v>0</v>
      </c>
      <c r="AD3743">
        <v>0</v>
      </c>
      <c r="AE3743">
        <v>0</v>
      </c>
      <c r="AF3743">
        <v>2022</v>
      </c>
      <c r="AG3743" s="1">
        <v>44562</v>
      </c>
      <c r="AH3743" s="1">
        <v>44773</v>
      </c>
      <c r="AI3743" s="1">
        <v>44785</v>
      </c>
      <c r="AJ3743" s="17" t="s">
        <v>34</v>
      </c>
      <c r="AK3743" s="17" t="s">
        <v>35</v>
      </c>
      <c r="AL3743" s="17" t="s">
        <v>10388</v>
      </c>
      <c r="AM3743" s="17">
        <f>MONTH(EMPENHO[[#This Row],[data_empenho]])</f>
        <v>5</v>
      </c>
    </row>
    <row r="3744" spans="1:39" x14ac:dyDescent="0.25">
      <c r="A3744">
        <v>8</v>
      </c>
      <c r="B3744">
        <v>801</v>
      </c>
      <c r="C3744">
        <v>10</v>
      </c>
      <c r="D3744">
        <v>305</v>
      </c>
      <c r="E3744">
        <v>7</v>
      </c>
      <c r="F3744">
        <v>0</v>
      </c>
      <c r="G3744">
        <v>2104</v>
      </c>
      <c r="H3744" s="17" t="s">
        <v>1181</v>
      </c>
      <c r="I3744">
        <v>4502</v>
      </c>
      <c r="J3744">
        <v>0</v>
      </c>
      <c r="K3744" s="17" t="s">
        <v>8370</v>
      </c>
      <c r="L3744" s="1">
        <v>44706</v>
      </c>
      <c r="M3744">
        <v>242.4</v>
      </c>
      <c r="N3744" s="17" t="s">
        <v>437</v>
      </c>
      <c r="O3744">
        <v>213</v>
      </c>
      <c r="P3744" s="17" t="s">
        <v>438</v>
      </c>
      <c r="Q3744">
        <v>0</v>
      </c>
      <c r="R3744" s="17" t="s">
        <v>439</v>
      </c>
      <c r="S3744" s="17" t="s">
        <v>440</v>
      </c>
      <c r="T3744" s="17" t="s">
        <v>438</v>
      </c>
      <c r="U3744">
        <v>0</v>
      </c>
      <c r="V3744">
        <v>0</v>
      </c>
      <c r="W3744" s="17" t="s">
        <v>8371</v>
      </c>
      <c r="X3744" s="17" t="s">
        <v>442</v>
      </c>
      <c r="Y3744">
        <v>0</v>
      </c>
      <c r="Z3744" s="17" t="s">
        <v>486</v>
      </c>
      <c r="AA3744" s="17" t="s">
        <v>443</v>
      </c>
      <c r="AB3744" s="17" t="s">
        <v>444</v>
      </c>
      <c r="AC3744">
        <v>0</v>
      </c>
      <c r="AD3744">
        <v>0</v>
      </c>
      <c r="AE3744">
        <v>0</v>
      </c>
      <c r="AF3744">
        <v>2022</v>
      </c>
      <c r="AG3744" s="1">
        <v>44562</v>
      </c>
      <c r="AH3744" s="1">
        <v>44773</v>
      </c>
      <c r="AI3744" s="1">
        <v>44785</v>
      </c>
      <c r="AJ3744" s="17" t="s">
        <v>34</v>
      </c>
      <c r="AK3744" s="17" t="s">
        <v>35</v>
      </c>
      <c r="AL3744" s="17" t="s">
        <v>10388</v>
      </c>
      <c r="AM3744" s="17">
        <f>MONTH(EMPENHO[[#This Row],[data_empenho]])</f>
        <v>5</v>
      </c>
    </row>
    <row r="3745" spans="1:39" x14ac:dyDescent="0.25">
      <c r="A3745">
        <v>8</v>
      </c>
      <c r="B3745">
        <v>801</v>
      </c>
      <c r="C3745">
        <v>10</v>
      </c>
      <c r="D3745">
        <v>301</v>
      </c>
      <c r="E3745">
        <v>6</v>
      </c>
      <c r="F3745">
        <v>0</v>
      </c>
      <c r="G3745">
        <v>2091</v>
      </c>
      <c r="H3745" s="17" t="s">
        <v>1173</v>
      </c>
      <c r="I3745">
        <v>4500</v>
      </c>
      <c r="J3745">
        <v>0</v>
      </c>
      <c r="K3745" s="17" t="s">
        <v>8372</v>
      </c>
      <c r="L3745" s="1">
        <v>44706</v>
      </c>
      <c r="M3745">
        <v>14269.44</v>
      </c>
      <c r="N3745" s="17" t="s">
        <v>437</v>
      </c>
      <c r="O3745">
        <v>213</v>
      </c>
      <c r="P3745" s="17" t="s">
        <v>438</v>
      </c>
      <c r="Q3745">
        <v>0</v>
      </c>
      <c r="R3745" s="17" t="s">
        <v>439</v>
      </c>
      <c r="S3745" s="17" t="s">
        <v>440</v>
      </c>
      <c r="T3745" s="17" t="s">
        <v>438</v>
      </c>
      <c r="U3745">
        <v>0</v>
      </c>
      <c r="V3745">
        <v>0</v>
      </c>
      <c r="W3745" s="17" t="s">
        <v>8373</v>
      </c>
      <c r="X3745" s="17" t="s">
        <v>442</v>
      </c>
      <c r="Y3745">
        <v>0</v>
      </c>
      <c r="Z3745" s="17" t="s">
        <v>486</v>
      </c>
      <c r="AA3745" s="17" t="s">
        <v>443</v>
      </c>
      <c r="AB3745" s="17" t="s">
        <v>444</v>
      </c>
      <c r="AC3745">
        <v>0</v>
      </c>
      <c r="AD3745">
        <v>0</v>
      </c>
      <c r="AE3745">
        <v>0</v>
      </c>
      <c r="AF3745">
        <v>2022</v>
      </c>
      <c r="AG3745" s="1">
        <v>44562</v>
      </c>
      <c r="AH3745" s="1">
        <v>44773</v>
      </c>
      <c r="AI3745" s="1">
        <v>44785</v>
      </c>
      <c r="AJ3745" s="17" t="s">
        <v>34</v>
      </c>
      <c r="AK3745" s="17" t="s">
        <v>35</v>
      </c>
      <c r="AL3745" s="17" t="s">
        <v>10388</v>
      </c>
      <c r="AM3745" s="17">
        <f>MONTH(EMPENHO[[#This Row],[data_empenho]])</f>
        <v>5</v>
      </c>
    </row>
    <row r="3746" spans="1:39" x14ac:dyDescent="0.25">
      <c r="A3746">
        <v>8</v>
      </c>
      <c r="B3746">
        <v>801</v>
      </c>
      <c r="C3746">
        <v>10</v>
      </c>
      <c r="D3746">
        <v>301</v>
      </c>
      <c r="E3746">
        <v>6</v>
      </c>
      <c r="F3746">
        <v>0</v>
      </c>
      <c r="G3746">
        <v>2091</v>
      </c>
      <c r="H3746" s="17" t="s">
        <v>1145</v>
      </c>
      <c r="I3746">
        <v>4500</v>
      </c>
      <c r="J3746">
        <v>0</v>
      </c>
      <c r="K3746" s="17" t="s">
        <v>8374</v>
      </c>
      <c r="L3746" s="1">
        <v>44706</v>
      </c>
      <c r="M3746">
        <v>800</v>
      </c>
      <c r="N3746" s="17" t="s">
        <v>437</v>
      </c>
      <c r="O3746">
        <v>213</v>
      </c>
      <c r="P3746" s="17" t="s">
        <v>438</v>
      </c>
      <c r="Q3746">
        <v>0</v>
      </c>
      <c r="R3746" s="17" t="s">
        <v>439</v>
      </c>
      <c r="S3746" s="17" t="s">
        <v>440</v>
      </c>
      <c r="T3746" s="17" t="s">
        <v>438</v>
      </c>
      <c r="U3746">
        <v>0</v>
      </c>
      <c r="V3746">
        <v>0</v>
      </c>
      <c r="W3746" s="17" t="s">
        <v>8375</v>
      </c>
      <c r="X3746" s="17" t="s">
        <v>442</v>
      </c>
      <c r="Y3746">
        <v>0</v>
      </c>
      <c r="Z3746" s="17" t="s">
        <v>486</v>
      </c>
      <c r="AA3746" s="17" t="s">
        <v>443</v>
      </c>
      <c r="AB3746" s="17" t="s">
        <v>444</v>
      </c>
      <c r="AC3746">
        <v>0</v>
      </c>
      <c r="AD3746">
        <v>0</v>
      </c>
      <c r="AE3746">
        <v>0</v>
      </c>
      <c r="AF3746">
        <v>2022</v>
      </c>
      <c r="AG3746" s="1">
        <v>44562</v>
      </c>
      <c r="AH3746" s="1">
        <v>44773</v>
      </c>
      <c r="AI3746" s="1">
        <v>44785</v>
      </c>
      <c r="AJ3746" s="17" t="s">
        <v>34</v>
      </c>
      <c r="AK3746" s="17" t="s">
        <v>35</v>
      </c>
      <c r="AL3746" s="17" t="s">
        <v>10388</v>
      </c>
      <c r="AM3746" s="17">
        <f>MONTH(EMPENHO[[#This Row],[data_empenho]])</f>
        <v>5</v>
      </c>
    </row>
    <row r="3747" spans="1:39" x14ac:dyDescent="0.25">
      <c r="A3747">
        <v>8</v>
      </c>
      <c r="B3747">
        <v>801</v>
      </c>
      <c r="C3747">
        <v>10</v>
      </c>
      <c r="D3747">
        <v>301</v>
      </c>
      <c r="E3747">
        <v>6</v>
      </c>
      <c r="F3747">
        <v>0</v>
      </c>
      <c r="G3747">
        <v>2091</v>
      </c>
      <c r="H3747" s="17" t="s">
        <v>1181</v>
      </c>
      <c r="I3747">
        <v>4500</v>
      </c>
      <c r="J3747">
        <v>0</v>
      </c>
      <c r="K3747" s="17" t="s">
        <v>8376</v>
      </c>
      <c r="L3747" s="1">
        <v>44706</v>
      </c>
      <c r="M3747">
        <v>2853.92</v>
      </c>
      <c r="N3747" s="17" t="s">
        <v>437</v>
      </c>
      <c r="O3747">
        <v>213</v>
      </c>
      <c r="P3747" s="17" t="s">
        <v>438</v>
      </c>
      <c r="Q3747">
        <v>0</v>
      </c>
      <c r="R3747" s="17" t="s">
        <v>439</v>
      </c>
      <c r="S3747" s="17" t="s">
        <v>440</v>
      </c>
      <c r="T3747" s="17" t="s">
        <v>438</v>
      </c>
      <c r="U3747">
        <v>0</v>
      </c>
      <c r="V3747">
        <v>0</v>
      </c>
      <c r="W3747" s="17" t="s">
        <v>8377</v>
      </c>
      <c r="X3747" s="17" t="s">
        <v>442</v>
      </c>
      <c r="Y3747">
        <v>0</v>
      </c>
      <c r="Z3747" s="17" t="s">
        <v>486</v>
      </c>
      <c r="AA3747" s="17" t="s">
        <v>443</v>
      </c>
      <c r="AB3747" s="17" t="s">
        <v>444</v>
      </c>
      <c r="AC3747">
        <v>0</v>
      </c>
      <c r="AD3747">
        <v>0</v>
      </c>
      <c r="AE3747">
        <v>0</v>
      </c>
      <c r="AF3747">
        <v>2022</v>
      </c>
      <c r="AG3747" s="1">
        <v>44562</v>
      </c>
      <c r="AH3747" s="1">
        <v>44773</v>
      </c>
      <c r="AI3747" s="1">
        <v>44785</v>
      </c>
      <c r="AJ3747" s="17" t="s">
        <v>34</v>
      </c>
      <c r="AK3747" s="17" t="s">
        <v>35</v>
      </c>
      <c r="AL3747" s="17" t="s">
        <v>10388</v>
      </c>
      <c r="AM3747" s="17">
        <f>MONTH(EMPENHO[[#This Row],[data_empenho]])</f>
        <v>5</v>
      </c>
    </row>
    <row r="3748" spans="1:39" x14ac:dyDescent="0.25">
      <c r="A3748">
        <v>8</v>
      </c>
      <c r="B3748">
        <v>801</v>
      </c>
      <c r="C3748">
        <v>10</v>
      </c>
      <c r="D3748">
        <v>301</v>
      </c>
      <c r="E3748">
        <v>6</v>
      </c>
      <c r="F3748">
        <v>0</v>
      </c>
      <c r="G3748">
        <v>2091</v>
      </c>
      <c r="H3748" s="17" t="s">
        <v>1184</v>
      </c>
      <c r="I3748">
        <v>4500</v>
      </c>
      <c r="J3748">
        <v>0</v>
      </c>
      <c r="K3748" s="17" t="s">
        <v>8378</v>
      </c>
      <c r="L3748" s="1">
        <v>44706</v>
      </c>
      <c r="M3748">
        <v>399.72</v>
      </c>
      <c r="N3748" s="17" t="s">
        <v>437</v>
      </c>
      <c r="O3748">
        <v>213</v>
      </c>
      <c r="P3748" s="17" t="s">
        <v>438</v>
      </c>
      <c r="Q3748">
        <v>0</v>
      </c>
      <c r="R3748" s="17" t="s">
        <v>439</v>
      </c>
      <c r="S3748" s="17" t="s">
        <v>440</v>
      </c>
      <c r="T3748" s="17" t="s">
        <v>438</v>
      </c>
      <c r="U3748">
        <v>0</v>
      </c>
      <c r="V3748">
        <v>0</v>
      </c>
      <c r="W3748" s="17" t="s">
        <v>8379</v>
      </c>
      <c r="X3748" s="17" t="s">
        <v>442</v>
      </c>
      <c r="Y3748">
        <v>0</v>
      </c>
      <c r="Z3748" s="17" t="s">
        <v>486</v>
      </c>
      <c r="AA3748" s="17" t="s">
        <v>443</v>
      </c>
      <c r="AB3748" s="17" t="s">
        <v>444</v>
      </c>
      <c r="AC3748">
        <v>0</v>
      </c>
      <c r="AD3748">
        <v>0</v>
      </c>
      <c r="AE3748">
        <v>0</v>
      </c>
      <c r="AF3748">
        <v>2022</v>
      </c>
      <c r="AG3748" s="1">
        <v>44562</v>
      </c>
      <c r="AH3748" s="1">
        <v>44773</v>
      </c>
      <c r="AI3748" s="1">
        <v>44785</v>
      </c>
      <c r="AJ3748" s="17" t="s">
        <v>34</v>
      </c>
      <c r="AK3748" s="17" t="s">
        <v>35</v>
      </c>
      <c r="AL3748" s="17" t="s">
        <v>10388</v>
      </c>
      <c r="AM3748" s="17">
        <f>MONTH(EMPENHO[[#This Row],[data_empenho]])</f>
        <v>5</v>
      </c>
    </row>
    <row r="3749" spans="1:39" x14ac:dyDescent="0.25">
      <c r="A3749">
        <v>8</v>
      </c>
      <c r="B3749">
        <v>801</v>
      </c>
      <c r="C3749">
        <v>10</v>
      </c>
      <c r="D3749">
        <v>301</v>
      </c>
      <c r="E3749">
        <v>6</v>
      </c>
      <c r="F3749">
        <v>0</v>
      </c>
      <c r="G3749">
        <v>2092</v>
      </c>
      <c r="H3749" s="17" t="s">
        <v>1372</v>
      </c>
      <c r="I3749">
        <v>40</v>
      </c>
      <c r="J3749">
        <v>0</v>
      </c>
      <c r="K3749" s="17" t="s">
        <v>8380</v>
      </c>
      <c r="L3749" s="1">
        <v>44706</v>
      </c>
      <c r="M3749">
        <v>133.78</v>
      </c>
      <c r="N3749" s="17" t="s">
        <v>437</v>
      </c>
      <c r="O3749">
        <v>213</v>
      </c>
      <c r="P3749" s="17" t="s">
        <v>438</v>
      </c>
      <c r="Q3749">
        <v>0</v>
      </c>
      <c r="R3749" s="17" t="s">
        <v>439</v>
      </c>
      <c r="S3749" s="17" t="s">
        <v>440</v>
      </c>
      <c r="T3749" s="17" t="s">
        <v>438</v>
      </c>
      <c r="U3749">
        <v>0</v>
      </c>
      <c r="V3749">
        <v>0</v>
      </c>
      <c r="W3749" s="17" t="s">
        <v>8381</v>
      </c>
      <c r="X3749" s="17" t="s">
        <v>442</v>
      </c>
      <c r="Y3749">
        <v>0</v>
      </c>
      <c r="Z3749" s="17" t="s">
        <v>486</v>
      </c>
      <c r="AA3749" s="17" t="s">
        <v>443</v>
      </c>
      <c r="AB3749" s="17" t="s">
        <v>444</v>
      </c>
      <c r="AC3749">
        <v>0</v>
      </c>
      <c r="AD3749">
        <v>0</v>
      </c>
      <c r="AE3749">
        <v>0</v>
      </c>
      <c r="AF3749">
        <v>2022</v>
      </c>
      <c r="AG3749" s="1">
        <v>44562</v>
      </c>
      <c r="AH3749" s="1">
        <v>44773</v>
      </c>
      <c r="AI3749" s="1">
        <v>44785</v>
      </c>
      <c r="AJ3749" s="17" t="s">
        <v>34</v>
      </c>
      <c r="AK3749" s="17" t="s">
        <v>35</v>
      </c>
      <c r="AL3749" s="17" t="s">
        <v>10388</v>
      </c>
      <c r="AM3749" s="17">
        <f>MONTH(EMPENHO[[#This Row],[data_empenho]])</f>
        <v>5</v>
      </c>
    </row>
    <row r="3750" spans="1:39" x14ac:dyDescent="0.25">
      <c r="A3750">
        <v>8</v>
      </c>
      <c r="B3750">
        <v>801</v>
      </c>
      <c r="C3750">
        <v>10</v>
      </c>
      <c r="D3750">
        <v>122</v>
      </c>
      <c r="E3750">
        <v>5</v>
      </c>
      <c r="F3750">
        <v>0</v>
      </c>
      <c r="G3750">
        <v>2084</v>
      </c>
      <c r="H3750" s="17" t="s">
        <v>1173</v>
      </c>
      <c r="I3750">
        <v>40</v>
      </c>
      <c r="J3750">
        <v>0</v>
      </c>
      <c r="K3750" s="17" t="s">
        <v>8382</v>
      </c>
      <c r="L3750" s="1">
        <v>44706</v>
      </c>
      <c r="M3750">
        <v>10708.8</v>
      </c>
      <c r="N3750" s="17" t="s">
        <v>437</v>
      </c>
      <c r="O3750">
        <v>213</v>
      </c>
      <c r="P3750" s="17" t="s">
        <v>438</v>
      </c>
      <c r="Q3750">
        <v>0</v>
      </c>
      <c r="R3750" s="17" t="s">
        <v>439</v>
      </c>
      <c r="S3750" s="17" t="s">
        <v>440</v>
      </c>
      <c r="T3750" s="17" t="s">
        <v>438</v>
      </c>
      <c r="U3750">
        <v>0</v>
      </c>
      <c r="V3750">
        <v>0</v>
      </c>
      <c r="W3750" s="17" t="s">
        <v>8383</v>
      </c>
      <c r="X3750" s="17" t="s">
        <v>442</v>
      </c>
      <c r="Y3750">
        <v>0</v>
      </c>
      <c r="Z3750" s="17" t="s">
        <v>486</v>
      </c>
      <c r="AA3750" s="17" t="s">
        <v>443</v>
      </c>
      <c r="AB3750" s="17" t="s">
        <v>444</v>
      </c>
      <c r="AC3750">
        <v>0</v>
      </c>
      <c r="AD3750">
        <v>0</v>
      </c>
      <c r="AE3750">
        <v>0</v>
      </c>
      <c r="AF3750">
        <v>2022</v>
      </c>
      <c r="AG3750" s="1">
        <v>44562</v>
      </c>
      <c r="AH3750" s="1">
        <v>44773</v>
      </c>
      <c r="AI3750" s="1">
        <v>44785</v>
      </c>
      <c r="AJ3750" s="17" t="s">
        <v>34</v>
      </c>
      <c r="AK3750" s="17" t="s">
        <v>35</v>
      </c>
      <c r="AL3750" s="17" t="s">
        <v>10388</v>
      </c>
      <c r="AM3750" s="17">
        <f>MONTH(EMPENHO[[#This Row],[data_empenho]])</f>
        <v>5</v>
      </c>
    </row>
    <row r="3751" spans="1:39" x14ac:dyDescent="0.25">
      <c r="A3751">
        <v>8</v>
      </c>
      <c r="B3751">
        <v>801</v>
      </c>
      <c r="C3751">
        <v>10</v>
      </c>
      <c r="D3751">
        <v>122</v>
      </c>
      <c r="E3751">
        <v>5</v>
      </c>
      <c r="F3751">
        <v>0</v>
      </c>
      <c r="G3751">
        <v>2084</v>
      </c>
      <c r="H3751" s="17" t="s">
        <v>1145</v>
      </c>
      <c r="I3751">
        <v>40</v>
      </c>
      <c r="J3751">
        <v>0</v>
      </c>
      <c r="K3751" s="17" t="s">
        <v>8384</v>
      </c>
      <c r="L3751" s="1">
        <v>44706</v>
      </c>
      <c r="M3751">
        <v>200</v>
      </c>
      <c r="N3751" s="17" t="s">
        <v>437</v>
      </c>
      <c r="O3751">
        <v>213</v>
      </c>
      <c r="P3751" s="17" t="s">
        <v>438</v>
      </c>
      <c r="Q3751">
        <v>0</v>
      </c>
      <c r="R3751" s="17" t="s">
        <v>439</v>
      </c>
      <c r="S3751" s="17" t="s">
        <v>440</v>
      </c>
      <c r="T3751" s="17" t="s">
        <v>438</v>
      </c>
      <c r="U3751">
        <v>0</v>
      </c>
      <c r="V3751">
        <v>0</v>
      </c>
      <c r="W3751" s="17" t="s">
        <v>8385</v>
      </c>
      <c r="X3751" s="17" t="s">
        <v>442</v>
      </c>
      <c r="Y3751">
        <v>0</v>
      </c>
      <c r="Z3751" s="17" t="s">
        <v>486</v>
      </c>
      <c r="AA3751" s="17" t="s">
        <v>443</v>
      </c>
      <c r="AB3751" s="17" t="s">
        <v>444</v>
      </c>
      <c r="AC3751">
        <v>0</v>
      </c>
      <c r="AD3751">
        <v>0</v>
      </c>
      <c r="AE3751">
        <v>0</v>
      </c>
      <c r="AF3751">
        <v>2022</v>
      </c>
      <c r="AG3751" s="1">
        <v>44562</v>
      </c>
      <c r="AH3751" s="1">
        <v>44773</v>
      </c>
      <c r="AI3751" s="1">
        <v>44785</v>
      </c>
      <c r="AJ3751" s="17" t="s">
        <v>34</v>
      </c>
      <c r="AK3751" s="17" t="s">
        <v>35</v>
      </c>
      <c r="AL3751" s="17" t="s">
        <v>10388</v>
      </c>
      <c r="AM3751" s="17">
        <f>MONTH(EMPENHO[[#This Row],[data_empenho]])</f>
        <v>5</v>
      </c>
    </row>
    <row r="3752" spans="1:39" x14ac:dyDescent="0.25">
      <c r="A3752">
        <v>8</v>
      </c>
      <c r="B3752">
        <v>801</v>
      </c>
      <c r="C3752">
        <v>10</v>
      </c>
      <c r="D3752">
        <v>122</v>
      </c>
      <c r="E3752">
        <v>5</v>
      </c>
      <c r="F3752">
        <v>0</v>
      </c>
      <c r="G3752">
        <v>2084</v>
      </c>
      <c r="H3752" s="17" t="s">
        <v>1181</v>
      </c>
      <c r="I3752">
        <v>40</v>
      </c>
      <c r="J3752">
        <v>0</v>
      </c>
      <c r="K3752" s="17" t="s">
        <v>8386</v>
      </c>
      <c r="L3752" s="1">
        <v>44706</v>
      </c>
      <c r="M3752">
        <v>858.16</v>
      </c>
      <c r="N3752" s="17" t="s">
        <v>437</v>
      </c>
      <c r="O3752">
        <v>213</v>
      </c>
      <c r="P3752" s="17" t="s">
        <v>438</v>
      </c>
      <c r="Q3752">
        <v>0</v>
      </c>
      <c r="R3752" s="17" t="s">
        <v>439</v>
      </c>
      <c r="S3752" s="17" t="s">
        <v>440</v>
      </c>
      <c r="T3752" s="17" t="s">
        <v>438</v>
      </c>
      <c r="U3752">
        <v>0</v>
      </c>
      <c r="V3752">
        <v>0</v>
      </c>
      <c r="W3752" s="17" t="s">
        <v>8387</v>
      </c>
      <c r="X3752" s="17" t="s">
        <v>442</v>
      </c>
      <c r="Y3752">
        <v>0</v>
      </c>
      <c r="Z3752" s="17" t="s">
        <v>486</v>
      </c>
      <c r="AA3752" s="17" t="s">
        <v>443</v>
      </c>
      <c r="AB3752" s="17" t="s">
        <v>444</v>
      </c>
      <c r="AC3752">
        <v>0</v>
      </c>
      <c r="AD3752">
        <v>0</v>
      </c>
      <c r="AE3752">
        <v>0</v>
      </c>
      <c r="AF3752">
        <v>2022</v>
      </c>
      <c r="AG3752" s="1">
        <v>44562</v>
      </c>
      <c r="AH3752" s="1">
        <v>44773</v>
      </c>
      <c r="AI3752" s="1">
        <v>44785</v>
      </c>
      <c r="AJ3752" s="17" t="s">
        <v>34</v>
      </c>
      <c r="AK3752" s="17" t="s">
        <v>35</v>
      </c>
      <c r="AL3752" s="17" t="s">
        <v>10388</v>
      </c>
      <c r="AM3752" s="17">
        <f>MONTH(EMPENHO[[#This Row],[data_empenho]])</f>
        <v>5</v>
      </c>
    </row>
    <row r="3753" spans="1:39" x14ac:dyDescent="0.25">
      <c r="A3753">
        <v>8</v>
      </c>
      <c r="B3753">
        <v>801</v>
      </c>
      <c r="C3753">
        <v>10</v>
      </c>
      <c r="D3753">
        <v>122</v>
      </c>
      <c r="E3753">
        <v>5</v>
      </c>
      <c r="F3753">
        <v>0</v>
      </c>
      <c r="G3753">
        <v>2084</v>
      </c>
      <c r="H3753" s="17" t="s">
        <v>1184</v>
      </c>
      <c r="I3753">
        <v>40</v>
      </c>
      <c r="J3753">
        <v>0</v>
      </c>
      <c r="K3753" s="17" t="s">
        <v>8388</v>
      </c>
      <c r="L3753" s="1">
        <v>44706</v>
      </c>
      <c r="M3753">
        <v>330.99</v>
      </c>
      <c r="N3753" s="17" t="s">
        <v>437</v>
      </c>
      <c r="O3753">
        <v>213</v>
      </c>
      <c r="P3753" s="17" t="s">
        <v>438</v>
      </c>
      <c r="Q3753">
        <v>0</v>
      </c>
      <c r="R3753" s="17" t="s">
        <v>439</v>
      </c>
      <c r="S3753" s="17" t="s">
        <v>440</v>
      </c>
      <c r="T3753" s="17" t="s">
        <v>438</v>
      </c>
      <c r="U3753">
        <v>0</v>
      </c>
      <c r="V3753">
        <v>0</v>
      </c>
      <c r="W3753" s="17" t="s">
        <v>8389</v>
      </c>
      <c r="X3753" s="17" t="s">
        <v>442</v>
      </c>
      <c r="Y3753">
        <v>0</v>
      </c>
      <c r="Z3753" s="17" t="s">
        <v>486</v>
      </c>
      <c r="AA3753" s="17" t="s">
        <v>443</v>
      </c>
      <c r="AB3753" s="17" t="s">
        <v>444</v>
      </c>
      <c r="AC3753">
        <v>0</v>
      </c>
      <c r="AD3753">
        <v>0</v>
      </c>
      <c r="AE3753">
        <v>0</v>
      </c>
      <c r="AF3753">
        <v>2022</v>
      </c>
      <c r="AG3753" s="1">
        <v>44562</v>
      </c>
      <c r="AH3753" s="1">
        <v>44773</v>
      </c>
      <c r="AI3753" s="1">
        <v>44785</v>
      </c>
      <c r="AJ3753" s="17" t="s">
        <v>34</v>
      </c>
      <c r="AK3753" s="17" t="s">
        <v>35</v>
      </c>
      <c r="AL3753" s="17" t="s">
        <v>10388</v>
      </c>
      <c r="AM3753" s="17">
        <f>MONTH(EMPENHO[[#This Row],[data_empenho]])</f>
        <v>5</v>
      </c>
    </row>
    <row r="3754" spans="1:39" x14ac:dyDescent="0.25">
      <c r="A3754">
        <v>8</v>
      </c>
      <c r="B3754">
        <v>801</v>
      </c>
      <c r="C3754">
        <v>10</v>
      </c>
      <c r="D3754">
        <v>122</v>
      </c>
      <c r="E3754">
        <v>5</v>
      </c>
      <c r="F3754">
        <v>0</v>
      </c>
      <c r="G3754">
        <v>2084</v>
      </c>
      <c r="H3754" s="17" t="s">
        <v>1176</v>
      </c>
      <c r="I3754">
        <v>40</v>
      </c>
      <c r="J3754">
        <v>0</v>
      </c>
      <c r="K3754" s="17" t="s">
        <v>8390</v>
      </c>
      <c r="L3754" s="1">
        <v>44706</v>
      </c>
      <c r="M3754">
        <v>1192.17</v>
      </c>
      <c r="N3754" s="17" t="s">
        <v>437</v>
      </c>
      <c r="O3754">
        <v>213</v>
      </c>
      <c r="P3754" s="17" t="s">
        <v>438</v>
      </c>
      <c r="Q3754">
        <v>0</v>
      </c>
      <c r="R3754" s="17" t="s">
        <v>439</v>
      </c>
      <c r="S3754" s="17" t="s">
        <v>440</v>
      </c>
      <c r="T3754" s="17" t="s">
        <v>438</v>
      </c>
      <c r="U3754">
        <v>0</v>
      </c>
      <c r="V3754">
        <v>0</v>
      </c>
      <c r="W3754" s="17" t="s">
        <v>8391</v>
      </c>
      <c r="X3754" s="17" t="s">
        <v>442</v>
      </c>
      <c r="Y3754">
        <v>0</v>
      </c>
      <c r="Z3754" s="17" t="s">
        <v>486</v>
      </c>
      <c r="AA3754" s="17" t="s">
        <v>443</v>
      </c>
      <c r="AB3754" s="17" t="s">
        <v>444</v>
      </c>
      <c r="AC3754">
        <v>0</v>
      </c>
      <c r="AD3754">
        <v>0</v>
      </c>
      <c r="AE3754">
        <v>0</v>
      </c>
      <c r="AF3754">
        <v>2022</v>
      </c>
      <c r="AG3754" s="1">
        <v>44562</v>
      </c>
      <c r="AH3754" s="1">
        <v>44773</v>
      </c>
      <c r="AI3754" s="1">
        <v>44785</v>
      </c>
      <c r="AJ3754" s="17" t="s">
        <v>34</v>
      </c>
      <c r="AK3754" s="17" t="s">
        <v>35</v>
      </c>
      <c r="AL3754" s="17" t="s">
        <v>10388</v>
      </c>
      <c r="AM3754" s="17">
        <f>MONTH(EMPENHO[[#This Row],[data_empenho]])</f>
        <v>5</v>
      </c>
    </row>
    <row r="3755" spans="1:39" x14ac:dyDescent="0.25">
      <c r="A3755">
        <v>2</v>
      </c>
      <c r="B3755">
        <v>201</v>
      </c>
      <c r="C3755">
        <v>4</v>
      </c>
      <c r="D3755">
        <v>122</v>
      </c>
      <c r="E3755">
        <v>1</v>
      </c>
      <c r="F3755">
        <v>0</v>
      </c>
      <c r="G3755">
        <v>2078</v>
      </c>
      <c r="H3755" s="17" t="s">
        <v>1145</v>
      </c>
      <c r="I3755">
        <v>1</v>
      </c>
      <c r="J3755">
        <v>0</v>
      </c>
      <c r="K3755" s="17" t="s">
        <v>8392</v>
      </c>
      <c r="L3755" s="1">
        <v>44706</v>
      </c>
      <c r="M3755">
        <v>1091.82</v>
      </c>
      <c r="N3755" s="17" t="s">
        <v>437</v>
      </c>
      <c r="O3755">
        <v>213</v>
      </c>
      <c r="P3755" s="17" t="s">
        <v>438</v>
      </c>
      <c r="Q3755">
        <v>0</v>
      </c>
      <c r="R3755" s="17" t="s">
        <v>439</v>
      </c>
      <c r="S3755" s="17" t="s">
        <v>440</v>
      </c>
      <c r="T3755" s="17" t="s">
        <v>438</v>
      </c>
      <c r="U3755">
        <v>0</v>
      </c>
      <c r="V3755">
        <v>0</v>
      </c>
      <c r="W3755" s="17" t="s">
        <v>8393</v>
      </c>
      <c r="X3755" s="17" t="s">
        <v>442</v>
      </c>
      <c r="Y3755">
        <v>0</v>
      </c>
      <c r="Z3755" s="17" t="s">
        <v>486</v>
      </c>
      <c r="AA3755" s="17" t="s">
        <v>443</v>
      </c>
      <c r="AB3755" s="17" t="s">
        <v>444</v>
      </c>
      <c r="AC3755">
        <v>0</v>
      </c>
      <c r="AD3755">
        <v>0</v>
      </c>
      <c r="AE3755">
        <v>0</v>
      </c>
      <c r="AF3755">
        <v>2022</v>
      </c>
      <c r="AG3755" s="1">
        <v>44562</v>
      </c>
      <c r="AH3755" s="1">
        <v>44773</v>
      </c>
      <c r="AI3755" s="1">
        <v>44785</v>
      </c>
      <c r="AJ3755" s="17" t="s">
        <v>34</v>
      </c>
      <c r="AK3755" s="17" t="s">
        <v>35</v>
      </c>
      <c r="AL3755" s="17" t="s">
        <v>10388</v>
      </c>
      <c r="AM3755" s="17">
        <f>MONTH(EMPENHO[[#This Row],[data_empenho]])</f>
        <v>5</v>
      </c>
    </row>
    <row r="3756" spans="1:39" x14ac:dyDescent="0.25">
      <c r="A3756">
        <v>8</v>
      </c>
      <c r="B3756">
        <v>801</v>
      </c>
      <c r="C3756">
        <v>10</v>
      </c>
      <c r="D3756">
        <v>305</v>
      </c>
      <c r="E3756">
        <v>7</v>
      </c>
      <c r="F3756">
        <v>0</v>
      </c>
      <c r="G3756">
        <v>2104</v>
      </c>
      <c r="H3756" s="17" t="s">
        <v>1173</v>
      </c>
      <c r="I3756">
        <v>4502</v>
      </c>
      <c r="J3756">
        <v>0</v>
      </c>
      <c r="K3756" s="17" t="s">
        <v>8394</v>
      </c>
      <c r="L3756" s="1">
        <v>44706</v>
      </c>
      <c r="M3756">
        <v>4583.54</v>
      </c>
      <c r="N3756" s="17" t="s">
        <v>437</v>
      </c>
      <c r="O3756">
        <v>213</v>
      </c>
      <c r="P3756" s="17" t="s">
        <v>438</v>
      </c>
      <c r="Q3756">
        <v>0</v>
      </c>
      <c r="R3756" s="17" t="s">
        <v>439</v>
      </c>
      <c r="S3756" s="17" t="s">
        <v>440</v>
      </c>
      <c r="T3756" s="17" t="s">
        <v>438</v>
      </c>
      <c r="U3756">
        <v>0</v>
      </c>
      <c r="V3756">
        <v>0</v>
      </c>
      <c r="W3756" s="17" t="s">
        <v>8395</v>
      </c>
      <c r="X3756" s="17" t="s">
        <v>442</v>
      </c>
      <c r="Y3756">
        <v>0</v>
      </c>
      <c r="Z3756" s="17" t="s">
        <v>486</v>
      </c>
      <c r="AA3756" s="17" t="s">
        <v>443</v>
      </c>
      <c r="AB3756" s="17" t="s">
        <v>444</v>
      </c>
      <c r="AC3756">
        <v>0</v>
      </c>
      <c r="AD3756">
        <v>0</v>
      </c>
      <c r="AE3756">
        <v>0</v>
      </c>
      <c r="AF3756">
        <v>2022</v>
      </c>
      <c r="AG3756" s="1">
        <v>44562</v>
      </c>
      <c r="AH3756" s="1">
        <v>44773</v>
      </c>
      <c r="AI3756" s="1">
        <v>44785</v>
      </c>
      <c r="AJ3756" s="17" t="s">
        <v>34</v>
      </c>
      <c r="AK3756" s="17" t="s">
        <v>35</v>
      </c>
      <c r="AL3756" s="17" t="s">
        <v>10388</v>
      </c>
      <c r="AM3756" s="17">
        <f>MONTH(EMPENHO[[#This Row],[data_empenho]])</f>
        <v>5</v>
      </c>
    </row>
    <row r="3757" spans="1:39" x14ac:dyDescent="0.25">
      <c r="A3757">
        <v>8</v>
      </c>
      <c r="B3757">
        <v>801</v>
      </c>
      <c r="C3757">
        <v>10</v>
      </c>
      <c r="D3757">
        <v>305</v>
      </c>
      <c r="E3757">
        <v>7</v>
      </c>
      <c r="F3757">
        <v>0</v>
      </c>
      <c r="G3757">
        <v>2104</v>
      </c>
      <c r="H3757" s="17" t="s">
        <v>1173</v>
      </c>
      <c r="I3757">
        <v>40</v>
      </c>
      <c r="J3757">
        <v>0</v>
      </c>
      <c r="K3757" s="17" t="s">
        <v>8396</v>
      </c>
      <c r="L3757" s="1">
        <v>44706</v>
      </c>
      <c r="M3757">
        <v>3113.79</v>
      </c>
      <c r="N3757" s="17" t="s">
        <v>437</v>
      </c>
      <c r="O3757">
        <v>213</v>
      </c>
      <c r="P3757" s="17" t="s">
        <v>438</v>
      </c>
      <c r="Q3757">
        <v>0</v>
      </c>
      <c r="R3757" s="17" t="s">
        <v>439</v>
      </c>
      <c r="S3757" s="17" t="s">
        <v>440</v>
      </c>
      <c r="T3757" s="17" t="s">
        <v>438</v>
      </c>
      <c r="U3757">
        <v>0</v>
      </c>
      <c r="V3757">
        <v>0</v>
      </c>
      <c r="W3757" s="17" t="s">
        <v>8397</v>
      </c>
      <c r="X3757" s="17" t="s">
        <v>442</v>
      </c>
      <c r="Y3757">
        <v>0</v>
      </c>
      <c r="Z3757" s="17" t="s">
        <v>486</v>
      </c>
      <c r="AA3757" s="17" t="s">
        <v>443</v>
      </c>
      <c r="AB3757" s="17" t="s">
        <v>444</v>
      </c>
      <c r="AC3757">
        <v>0</v>
      </c>
      <c r="AD3757">
        <v>0</v>
      </c>
      <c r="AE3757">
        <v>0</v>
      </c>
      <c r="AF3757">
        <v>2022</v>
      </c>
      <c r="AG3757" s="1">
        <v>44562</v>
      </c>
      <c r="AH3757" s="1">
        <v>44773</v>
      </c>
      <c r="AI3757" s="1">
        <v>44785</v>
      </c>
      <c r="AJ3757" s="17" t="s">
        <v>34</v>
      </c>
      <c r="AK3757" s="17" t="s">
        <v>35</v>
      </c>
      <c r="AL3757" s="17" t="s">
        <v>10388</v>
      </c>
      <c r="AM3757" s="17">
        <f>MONTH(EMPENHO[[#This Row],[data_empenho]])</f>
        <v>5</v>
      </c>
    </row>
    <row r="3758" spans="1:39" x14ac:dyDescent="0.25">
      <c r="A3758">
        <v>8</v>
      </c>
      <c r="B3758">
        <v>801</v>
      </c>
      <c r="C3758">
        <v>10</v>
      </c>
      <c r="D3758">
        <v>305</v>
      </c>
      <c r="E3758">
        <v>7</v>
      </c>
      <c r="F3758">
        <v>0</v>
      </c>
      <c r="G3758">
        <v>2104</v>
      </c>
      <c r="H3758" s="17" t="s">
        <v>1181</v>
      </c>
      <c r="I3758">
        <v>40</v>
      </c>
      <c r="J3758">
        <v>0</v>
      </c>
      <c r="K3758" s="17" t="s">
        <v>8398</v>
      </c>
      <c r="L3758" s="1">
        <v>44706</v>
      </c>
      <c r="M3758">
        <v>1229.3900000000001</v>
      </c>
      <c r="N3758" s="17" t="s">
        <v>437</v>
      </c>
      <c r="O3758">
        <v>213</v>
      </c>
      <c r="P3758" s="17" t="s">
        <v>438</v>
      </c>
      <c r="Q3758">
        <v>0</v>
      </c>
      <c r="R3758" s="17" t="s">
        <v>439</v>
      </c>
      <c r="S3758" s="17" t="s">
        <v>440</v>
      </c>
      <c r="T3758" s="17" t="s">
        <v>438</v>
      </c>
      <c r="U3758">
        <v>0</v>
      </c>
      <c r="V3758">
        <v>0</v>
      </c>
      <c r="W3758" s="17" t="s">
        <v>8399</v>
      </c>
      <c r="X3758" s="17" t="s">
        <v>442</v>
      </c>
      <c r="Y3758">
        <v>0</v>
      </c>
      <c r="Z3758" s="17" t="s">
        <v>486</v>
      </c>
      <c r="AA3758" s="17" t="s">
        <v>443</v>
      </c>
      <c r="AB3758" s="17" t="s">
        <v>444</v>
      </c>
      <c r="AC3758">
        <v>0</v>
      </c>
      <c r="AD3758">
        <v>0</v>
      </c>
      <c r="AE3758">
        <v>0</v>
      </c>
      <c r="AF3758">
        <v>2022</v>
      </c>
      <c r="AG3758" s="1">
        <v>44562</v>
      </c>
      <c r="AH3758" s="1">
        <v>44773</v>
      </c>
      <c r="AI3758" s="1">
        <v>44785</v>
      </c>
      <c r="AJ3758" s="17" t="s">
        <v>34</v>
      </c>
      <c r="AK3758" s="17" t="s">
        <v>35</v>
      </c>
      <c r="AL3758" s="17" t="s">
        <v>10388</v>
      </c>
      <c r="AM3758" s="17">
        <f>MONTH(EMPENHO[[#This Row],[data_empenho]])</f>
        <v>5</v>
      </c>
    </row>
    <row r="3759" spans="1:39" x14ac:dyDescent="0.25">
      <c r="A3759">
        <v>8</v>
      </c>
      <c r="B3759">
        <v>801</v>
      </c>
      <c r="C3759">
        <v>10</v>
      </c>
      <c r="D3759">
        <v>305</v>
      </c>
      <c r="E3759">
        <v>7</v>
      </c>
      <c r="F3759">
        <v>0</v>
      </c>
      <c r="G3759">
        <v>2104</v>
      </c>
      <c r="H3759" s="17" t="s">
        <v>1176</v>
      </c>
      <c r="I3759">
        <v>40</v>
      </c>
      <c r="J3759">
        <v>0</v>
      </c>
      <c r="K3759" s="17" t="s">
        <v>8400</v>
      </c>
      <c r="L3759" s="1">
        <v>44706</v>
      </c>
      <c r="M3759">
        <v>769.73</v>
      </c>
      <c r="N3759" s="17" t="s">
        <v>437</v>
      </c>
      <c r="O3759">
        <v>213</v>
      </c>
      <c r="P3759" s="17" t="s">
        <v>438</v>
      </c>
      <c r="Q3759">
        <v>0</v>
      </c>
      <c r="R3759" s="17" t="s">
        <v>439</v>
      </c>
      <c r="S3759" s="17" t="s">
        <v>440</v>
      </c>
      <c r="T3759" s="17" t="s">
        <v>438</v>
      </c>
      <c r="U3759">
        <v>0</v>
      </c>
      <c r="V3759">
        <v>0</v>
      </c>
      <c r="W3759" s="17" t="s">
        <v>8401</v>
      </c>
      <c r="X3759" s="17" t="s">
        <v>442</v>
      </c>
      <c r="Y3759">
        <v>0</v>
      </c>
      <c r="Z3759" s="17" t="s">
        <v>486</v>
      </c>
      <c r="AA3759" s="17" t="s">
        <v>443</v>
      </c>
      <c r="AB3759" s="17" t="s">
        <v>444</v>
      </c>
      <c r="AC3759">
        <v>0</v>
      </c>
      <c r="AD3759">
        <v>0</v>
      </c>
      <c r="AE3759">
        <v>0</v>
      </c>
      <c r="AF3759">
        <v>2022</v>
      </c>
      <c r="AG3759" s="1">
        <v>44562</v>
      </c>
      <c r="AH3759" s="1">
        <v>44773</v>
      </c>
      <c r="AI3759" s="1">
        <v>44785</v>
      </c>
      <c r="AJ3759" s="17" t="s">
        <v>34</v>
      </c>
      <c r="AK3759" s="17" t="s">
        <v>35</v>
      </c>
      <c r="AL3759" s="17" t="s">
        <v>10388</v>
      </c>
      <c r="AM3759" s="17">
        <f>MONTH(EMPENHO[[#This Row],[data_empenho]])</f>
        <v>5</v>
      </c>
    </row>
    <row r="3760" spans="1:39" x14ac:dyDescent="0.25">
      <c r="A3760">
        <v>8</v>
      </c>
      <c r="B3760">
        <v>801</v>
      </c>
      <c r="C3760">
        <v>10</v>
      </c>
      <c r="D3760">
        <v>301</v>
      </c>
      <c r="E3760">
        <v>6</v>
      </c>
      <c r="F3760">
        <v>0</v>
      </c>
      <c r="G3760">
        <v>2105</v>
      </c>
      <c r="H3760" s="17" t="s">
        <v>1173</v>
      </c>
      <c r="I3760">
        <v>40</v>
      </c>
      <c r="J3760">
        <v>0</v>
      </c>
      <c r="K3760" s="17" t="s">
        <v>8402</v>
      </c>
      <c r="L3760" s="1">
        <v>44706</v>
      </c>
      <c r="M3760">
        <v>12777.16</v>
      </c>
      <c r="N3760" s="17" t="s">
        <v>437</v>
      </c>
      <c r="O3760">
        <v>213</v>
      </c>
      <c r="P3760" s="17" t="s">
        <v>438</v>
      </c>
      <c r="Q3760">
        <v>0</v>
      </c>
      <c r="R3760" s="17" t="s">
        <v>439</v>
      </c>
      <c r="S3760" s="17" t="s">
        <v>440</v>
      </c>
      <c r="T3760" s="17" t="s">
        <v>438</v>
      </c>
      <c r="U3760">
        <v>0</v>
      </c>
      <c r="V3760">
        <v>0</v>
      </c>
      <c r="W3760" s="17" t="s">
        <v>8403</v>
      </c>
      <c r="X3760" s="17" t="s">
        <v>442</v>
      </c>
      <c r="Y3760">
        <v>0</v>
      </c>
      <c r="Z3760" s="17" t="s">
        <v>486</v>
      </c>
      <c r="AA3760" s="17" t="s">
        <v>443</v>
      </c>
      <c r="AB3760" s="17" t="s">
        <v>444</v>
      </c>
      <c r="AC3760">
        <v>0</v>
      </c>
      <c r="AD3760">
        <v>0</v>
      </c>
      <c r="AE3760">
        <v>0</v>
      </c>
      <c r="AF3760">
        <v>2022</v>
      </c>
      <c r="AG3760" s="1">
        <v>44562</v>
      </c>
      <c r="AH3760" s="1">
        <v>44773</v>
      </c>
      <c r="AI3760" s="1">
        <v>44785</v>
      </c>
      <c r="AJ3760" s="17" t="s">
        <v>34</v>
      </c>
      <c r="AK3760" s="17" t="s">
        <v>35</v>
      </c>
      <c r="AL3760" s="17" t="s">
        <v>10388</v>
      </c>
      <c r="AM3760" s="17">
        <f>MONTH(EMPENHO[[#This Row],[data_empenho]])</f>
        <v>5</v>
      </c>
    </row>
    <row r="3761" spans="1:39" x14ac:dyDescent="0.25">
      <c r="A3761">
        <v>8</v>
      </c>
      <c r="B3761">
        <v>801</v>
      </c>
      <c r="C3761">
        <v>10</v>
      </c>
      <c r="D3761">
        <v>301</v>
      </c>
      <c r="E3761">
        <v>6</v>
      </c>
      <c r="F3761">
        <v>0</v>
      </c>
      <c r="G3761">
        <v>2105</v>
      </c>
      <c r="H3761" s="17" t="s">
        <v>1181</v>
      </c>
      <c r="I3761">
        <v>40</v>
      </c>
      <c r="J3761">
        <v>0</v>
      </c>
      <c r="K3761" s="17" t="s">
        <v>8404</v>
      </c>
      <c r="L3761" s="1">
        <v>44706</v>
      </c>
      <c r="M3761">
        <v>2313.46</v>
      </c>
      <c r="N3761" s="17" t="s">
        <v>437</v>
      </c>
      <c r="O3761">
        <v>213</v>
      </c>
      <c r="P3761" s="17" t="s">
        <v>438</v>
      </c>
      <c r="Q3761">
        <v>0</v>
      </c>
      <c r="R3761" s="17" t="s">
        <v>439</v>
      </c>
      <c r="S3761" s="17" t="s">
        <v>440</v>
      </c>
      <c r="T3761" s="17" t="s">
        <v>438</v>
      </c>
      <c r="U3761">
        <v>0</v>
      </c>
      <c r="V3761">
        <v>0</v>
      </c>
      <c r="W3761" s="17" t="s">
        <v>8405</v>
      </c>
      <c r="X3761" s="17" t="s">
        <v>442</v>
      </c>
      <c r="Y3761">
        <v>0</v>
      </c>
      <c r="Z3761" s="17" t="s">
        <v>486</v>
      </c>
      <c r="AA3761" s="17" t="s">
        <v>443</v>
      </c>
      <c r="AB3761" s="17" t="s">
        <v>444</v>
      </c>
      <c r="AC3761">
        <v>0</v>
      </c>
      <c r="AD3761">
        <v>0</v>
      </c>
      <c r="AE3761">
        <v>0</v>
      </c>
      <c r="AF3761">
        <v>2022</v>
      </c>
      <c r="AG3761" s="1">
        <v>44562</v>
      </c>
      <c r="AH3761" s="1">
        <v>44773</v>
      </c>
      <c r="AI3761" s="1">
        <v>44785</v>
      </c>
      <c r="AJ3761" s="17" t="s">
        <v>34</v>
      </c>
      <c r="AK3761" s="17" t="s">
        <v>35</v>
      </c>
      <c r="AL3761" s="17" t="s">
        <v>10388</v>
      </c>
      <c r="AM3761" s="17">
        <f>MONTH(EMPENHO[[#This Row],[data_empenho]])</f>
        <v>5</v>
      </c>
    </row>
    <row r="3762" spans="1:39" x14ac:dyDescent="0.25">
      <c r="A3762">
        <v>8</v>
      </c>
      <c r="B3762">
        <v>801</v>
      </c>
      <c r="C3762">
        <v>10</v>
      </c>
      <c r="D3762">
        <v>301</v>
      </c>
      <c r="E3762">
        <v>6</v>
      </c>
      <c r="F3762">
        <v>0</v>
      </c>
      <c r="G3762">
        <v>2105</v>
      </c>
      <c r="H3762" s="17" t="s">
        <v>1218</v>
      </c>
      <c r="I3762">
        <v>40</v>
      </c>
      <c r="J3762">
        <v>0</v>
      </c>
      <c r="K3762" s="17" t="s">
        <v>8406</v>
      </c>
      <c r="L3762" s="1">
        <v>44706</v>
      </c>
      <c r="M3762">
        <v>3537.5</v>
      </c>
      <c r="N3762" s="17" t="s">
        <v>437</v>
      </c>
      <c r="O3762">
        <v>213</v>
      </c>
      <c r="P3762" s="17" t="s">
        <v>438</v>
      </c>
      <c r="Q3762">
        <v>0</v>
      </c>
      <c r="R3762" s="17" t="s">
        <v>439</v>
      </c>
      <c r="S3762" s="17" t="s">
        <v>440</v>
      </c>
      <c r="T3762" s="17" t="s">
        <v>438</v>
      </c>
      <c r="U3762">
        <v>0</v>
      </c>
      <c r="V3762">
        <v>0</v>
      </c>
      <c r="W3762" s="17" t="s">
        <v>8407</v>
      </c>
      <c r="X3762" s="17" t="s">
        <v>442</v>
      </c>
      <c r="Y3762">
        <v>0</v>
      </c>
      <c r="Z3762" s="17" t="s">
        <v>486</v>
      </c>
      <c r="AA3762" s="17" t="s">
        <v>443</v>
      </c>
      <c r="AB3762" s="17" t="s">
        <v>444</v>
      </c>
      <c r="AC3762">
        <v>0</v>
      </c>
      <c r="AD3762">
        <v>0</v>
      </c>
      <c r="AE3762">
        <v>0</v>
      </c>
      <c r="AF3762">
        <v>2022</v>
      </c>
      <c r="AG3762" s="1">
        <v>44562</v>
      </c>
      <c r="AH3762" s="1">
        <v>44773</v>
      </c>
      <c r="AI3762" s="1">
        <v>44785</v>
      </c>
      <c r="AJ3762" s="17" t="s">
        <v>34</v>
      </c>
      <c r="AK3762" s="17" t="s">
        <v>35</v>
      </c>
      <c r="AL3762" s="17" t="s">
        <v>10388</v>
      </c>
      <c r="AM3762" s="17">
        <f>MONTH(EMPENHO[[#This Row],[data_empenho]])</f>
        <v>5</v>
      </c>
    </row>
    <row r="3763" spans="1:39" x14ac:dyDescent="0.25">
      <c r="A3763">
        <v>8</v>
      </c>
      <c r="B3763">
        <v>801</v>
      </c>
      <c r="C3763">
        <v>10</v>
      </c>
      <c r="D3763">
        <v>301</v>
      </c>
      <c r="E3763">
        <v>6</v>
      </c>
      <c r="F3763">
        <v>0</v>
      </c>
      <c r="G3763">
        <v>2105</v>
      </c>
      <c r="H3763" s="17" t="s">
        <v>1176</v>
      </c>
      <c r="I3763">
        <v>40</v>
      </c>
      <c r="J3763">
        <v>0</v>
      </c>
      <c r="K3763" s="17" t="s">
        <v>8408</v>
      </c>
      <c r="L3763" s="1">
        <v>44706</v>
      </c>
      <c r="M3763">
        <v>1923.14</v>
      </c>
      <c r="N3763" s="17" t="s">
        <v>437</v>
      </c>
      <c r="O3763">
        <v>213</v>
      </c>
      <c r="P3763" s="17" t="s">
        <v>438</v>
      </c>
      <c r="Q3763">
        <v>0</v>
      </c>
      <c r="R3763" s="17" t="s">
        <v>439</v>
      </c>
      <c r="S3763" s="17" t="s">
        <v>440</v>
      </c>
      <c r="T3763" s="17" t="s">
        <v>438</v>
      </c>
      <c r="U3763">
        <v>0</v>
      </c>
      <c r="V3763">
        <v>0</v>
      </c>
      <c r="W3763" s="17" t="s">
        <v>8409</v>
      </c>
      <c r="X3763" s="17" t="s">
        <v>442</v>
      </c>
      <c r="Y3763">
        <v>0</v>
      </c>
      <c r="Z3763" s="17" t="s">
        <v>486</v>
      </c>
      <c r="AA3763" s="17" t="s">
        <v>443</v>
      </c>
      <c r="AB3763" s="17" t="s">
        <v>444</v>
      </c>
      <c r="AC3763">
        <v>0</v>
      </c>
      <c r="AD3763">
        <v>0</v>
      </c>
      <c r="AE3763">
        <v>0</v>
      </c>
      <c r="AF3763">
        <v>2022</v>
      </c>
      <c r="AG3763" s="1">
        <v>44562</v>
      </c>
      <c r="AH3763" s="1">
        <v>44773</v>
      </c>
      <c r="AI3763" s="1">
        <v>44785</v>
      </c>
      <c r="AJ3763" s="17" t="s">
        <v>34</v>
      </c>
      <c r="AK3763" s="17" t="s">
        <v>35</v>
      </c>
      <c r="AL3763" s="17" t="s">
        <v>10388</v>
      </c>
      <c r="AM3763" s="17">
        <f>MONTH(EMPENHO[[#This Row],[data_empenho]])</f>
        <v>5</v>
      </c>
    </row>
    <row r="3764" spans="1:39" x14ac:dyDescent="0.25">
      <c r="A3764">
        <v>8</v>
      </c>
      <c r="B3764">
        <v>801</v>
      </c>
      <c r="C3764">
        <v>10</v>
      </c>
      <c r="D3764">
        <v>301</v>
      </c>
      <c r="E3764">
        <v>6</v>
      </c>
      <c r="F3764">
        <v>0</v>
      </c>
      <c r="G3764">
        <v>2105</v>
      </c>
      <c r="H3764" s="17" t="s">
        <v>1213</v>
      </c>
      <c r="I3764">
        <v>40</v>
      </c>
      <c r="J3764">
        <v>0</v>
      </c>
      <c r="K3764" s="17" t="s">
        <v>8410</v>
      </c>
      <c r="L3764" s="1">
        <v>44706</v>
      </c>
      <c r="M3764">
        <v>3366.18</v>
      </c>
      <c r="N3764" s="17" t="s">
        <v>437</v>
      </c>
      <c r="O3764">
        <v>213</v>
      </c>
      <c r="P3764" s="17" t="s">
        <v>438</v>
      </c>
      <c r="Q3764">
        <v>0</v>
      </c>
      <c r="R3764" s="17" t="s">
        <v>439</v>
      </c>
      <c r="S3764" s="17" t="s">
        <v>440</v>
      </c>
      <c r="T3764" s="17" t="s">
        <v>438</v>
      </c>
      <c r="U3764">
        <v>0</v>
      </c>
      <c r="V3764">
        <v>0</v>
      </c>
      <c r="W3764" s="17" t="s">
        <v>8411</v>
      </c>
      <c r="X3764" s="17" t="s">
        <v>442</v>
      </c>
      <c r="Y3764">
        <v>0</v>
      </c>
      <c r="Z3764" s="17" t="s">
        <v>486</v>
      </c>
      <c r="AA3764" s="17" t="s">
        <v>443</v>
      </c>
      <c r="AB3764" s="17" t="s">
        <v>444</v>
      </c>
      <c r="AC3764">
        <v>0</v>
      </c>
      <c r="AD3764">
        <v>0</v>
      </c>
      <c r="AE3764">
        <v>0</v>
      </c>
      <c r="AF3764">
        <v>2022</v>
      </c>
      <c r="AG3764" s="1">
        <v>44562</v>
      </c>
      <c r="AH3764" s="1">
        <v>44773</v>
      </c>
      <c r="AI3764" s="1">
        <v>44785</v>
      </c>
      <c r="AJ3764" s="17" t="s">
        <v>34</v>
      </c>
      <c r="AK3764" s="17" t="s">
        <v>35</v>
      </c>
      <c r="AL3764" s="17" t="s">
        <v>10388</v>
      </c>
      <c r="AM3764" s="17">
        <f>MONTH(EMPENHO[[#This Row],[data_empenho]])</f>
        <v>5</v>
      </c>
    </row>
    <row r="3765" spans="1:39" x14ac:dyDescent="0.25">
      <c r="A3765">
        <v>8</v>
      </c>
      <c r="B3765">
        <v>801</v>
      </c>
      <c r="C3765">
        <v>10</v>
      </c>
      <c r="D3765">
        <v>301</v>
      </c>
      <c r="E3765">
        <v>6</v>
      </c>
      <c r="F3765">
        <v>0</v>
      </c>
      <c r="G3765">
        <v>2089</v>
      </c>
      <c r="H3765" s="17" t="s">
        <v>1173</v>
      </c>
      <c r="I3765">
        <v>4160</v>
      </c>
      <c r="J3765">
        <v>0</v>
      </c>
      <c r="K3765" s="17" t="s">
        <v>8412</v>
      </c>
      <c r="L3765" s="1">
        <v>44706</v>
      </c>
      <c r="M3765">
        <v>2400</v>
      </c>
      <c r="N3765" s="17" t="s">
        <v>437</v>
      </c>
      <c r="O3765">
        <v>213</v>
      </c>
      <c r="P3765" s="17" t="s">
        <v>438</v>
      </c>
      <c r="Q3765">
        <v>0</v>
      </c>
      <c r="R3765" s="17" t="s">
        <v>439</v>
      </c>
      <c r="S3765" s="17" t="s">
        <v>440</v>
      </c>
      <c r="T3765" s="17" t="s">
        <v>438</v>
      </c>
      <c r="U3765">
        <v>0</v>
      </c>
      <c r="V3765">
        <v>0</v>
      </c>
      <c r="W3765" s="17" t="s">
        <v>8413</v>
      </c>
      <c r="X3765" s="17" t="s">
        <v>442</v>
      </c>
      <c r="Y3765">
        <v>0</v>
      </c>
      <c r="Z3765" s="17" t="s">
        <v>486</v>
      </c>
      <c r="AA3765" s="17" t="s">
        <v>443</v>
      </c>
      <c r="AB3765" s="17" t="s">
        <v>444</v>
      </c>
      <c r="AC3765">
        <v>0</v>
      </c>
      <c r="AD3765">
        <v>0</v>
      </c>
      <c r="AE3765">
        <v>0</v>
      </c>
      <c r="AF3765">
        <v>2022</v>
      </c>
      <c r="AG3765" s="1">
        <v>44562</v>
      </c>
      <c r="AH3765" s="1">
        <v>44773</v>
      </c>
      <c r="AI3765" s="1">
        <v>44785</v>
      </c>
      <c r="AJ3765" s="17" t="s">
        <v>34</v>
      </c>
      <c r="AK3765" s="17" t="s">
        <v>35</v>
      </c>
      <c r="AL3765" s="17" t="s">
        <v>10388</v>
      </c>
      <c r="AM3765" s="17">
        <f>MONTH(EMPENHO[[#This Row],[data_empenho]])</f>
        <v>5</v>
      </c>
    </row>
    <row r="3766" spans="1:39" x14ac:dyDescent="0.25">
      <c r="A3766">
        <v>8</v>
      </c>
      <c r="B3766">
        <v>801</v>
      </c>
      <c r="C3766">
        <v>10</v>
      </c>
      <c r="D3766">
        <v>301</v>
      </c>
      <c r="E3766">
        <v>6</v>
      </c>
      <c r="F3766">
        <v>0</v>
      </c>
      <c r="G3766">
        <v>2089</v>
      </c>
      <c r="H3766" s="17" t="s">
        <v>1173</v>
      </c>
      <c r="I3766">
        <v>40</v>
      </c>
      <c r="J3766">
        <v>0</v>
      </c>
      <c r="K3766" s="17" t="s">
        <v>8414</v>
      </c>
      <c r="L3766" s="1">
        <v>44706</v>
      </c>
      <c r="M3766">
        <v>1596.06</v>
      </c>
      <c r="N3766" s="17" t="s">
        <v>437</v>
      </c>
      <c r="O3766">
        <v>213</v>
      </c>
      <c r="P3766" s="17" t="s">
        <v>438</v>
      </c>
      <c r="Q3766">
        <v>0</v>
      </c>
      <c r="R3766" s="17" t="s">
        <v>439</v>
      </c>
      <c r="S3766" s="17" t="s">
        <v>440</v>
      </c>
      <c r="T3766" s="17" t="s">
        <v>438</v>
      </c>
      <c r="U3766">
        <v>0</v>
      </c>
      <c r="V3766">
        <v>0</v>
      </c>
      <c r="W3766" s="17" t="s">
        <v>8413</v>
      </c>
      <c r="X3766" s="17" t="s">
        <v>442</v>
      </c>
      <c r="Y3766">
        <v>0</v>
      </c>
      <c r="Z3766" s="17" t="s">
        <v>486</v>
      </c>
      <c r="AA3766" s="17" t="s">
        <v>443</v>
      </c>
      <c r="AB3766" s="17" t="s">
        <v>444</v>
      </c>
      <c r="AC3766">
        <v>0</v>
      </c>
      <c r="AD3766">
        <v>0</v>
      </c>
      <c r="AE3766">
        <v>0</v>
      </c>
      <c r="AF3766">
        <v>2022</v>
      </c>
      <c r="AG3766" s="1">
        <v>44562</v>
      </c>
      <c r="AH3766" s="1">
        <v>44773</v>
      </c>
      <c r="AI3766" s="1">
        <v>44785</v>
      </c>
      <c r="AJ3766" s="17" t="s">
        <v>34</v>
      </c>
      <c r="AK3766" s="17" t="s">
        <v>35</v>
      </c>
      <c r="AL3766" s="17" t="s">
        <v>10388</v>
      </c>
      <c r="AM3766" s="17">
        <f>MONTH(EMPENHO[[#This Row],[data_empenho]])</f>
        <v>5</v>
      </c>
    </row>
    <row r="3767" spans="1:39" x14ac:dyDescent="0.25">
      <c r="A3767">
        <v>8</v>
      </c>
      <c r="B3767">
        <v>801</v>
      </c>
      <c r="C3767">
        <v>10</v>
      </c>
      <c r="D3767">
        <v>301</v>
      </c>
      <c r="E3767">
        <v>6</v>
      </c>
      <c r="F3767">
        <v>0</v>
      </c>
      <c r="G3767">
        <v>2089</v>
      </c>
      <c r="H3767" s="17" t="s">
        <v>1176</v>
      </c>
      <c r="I3767">
        <v>40</v>
      </c>
      <c r="J3767">
        <v>0</v>
      </c>
      <c r="K3767" s="17" t="s">
        <v>8415</v>
      </c>
      <c r="L3767" s="1">
        <v>44706</v>
      </c>
      <c r="M3767">
        <v>419.58</v>
      </c>
      <c r="N3767" s="17" t="s">
        <v>437</v>
      </c>
      <c r="O3767">
        <v>213</v>
      </c>
      <c r="P3767" s="17" t="s">
        <v>438</v>
      </c>
      <c r="Q3767">
        <v>0</v>
      </c>
      <c r="R3767" s="17" t="s">
        <v>439</v>
      </c>
      <c r="S3767" s="17" t="s">
        <v>440</v>
      </c>
      <c r="T3767" s="17" t="s">
        <v>438</v>
      </c>
      <c r="U3767">
        <v>0</v>
      </c>
      <c r="V3767">
        <v>0</v>
      </c>
      <c r="W3767" s="17" t="s">
        <v>8416</v>
      </c>
      <c r="X3767" s="17" t="s">
        <v>442</v>
      </c>
      <c r="Y3767">
        <v>0</v>
      </c>
      <c r="Z3767" s="17" t="s">
        <v>486</v>
      </c>
      <c r="AA3767" s="17" t="s">
        <v>443</v>
      </c>
      <c r="AB3767" s="17" t="s">
        <v>444</v>
      </c>
      <c r="AC3767">
        <v>0</v>
      </c>
      <c r="AD3767">
        <v>0</v>
      </c>
      <c r="AE3767">
        <v>0</v>
      </c>
      <c r="AF3767">
        <v>2022</v>
      </c>
      <c r="AG3767" s="1">
        <v>44562</v>
      </c>
      <c r="AH3767" s="1">
        <v>44773</v>
      </c>
      <c r="AI3767" s="1">
        <v>44785</v>
      </c>
      <c r="AJ3767" s="17" t="s">
        <v>34</v>
      </c>
      <c r="AK3767" s="17" t="s">
        <v>35</v>
      </c>
      <c r="AL3767" s="17" t="s">
        <v>10388</v>
      </c>
      <c r="AM3767" s="17">
        <f>MONTH(EMPENHO[[#This Row],[data_empenho]])</f>
        <v>5</v>
      </c>
    </row>
    <row r="3768" spans="1:39" x14ac:dyDescent="0.25">
      <c r="A3768">
        <v>8</v>
      </c>
      <c r="B3768">
        <v>801</v>
      </c>
      <c r="C3768">
        <v>10</v>
      </c>
      <c r="D3768">
        <v>301</v>
      </c>
      <c r="E3768">
        <v>9</v>
      </c>
      <c r="F3768">
        <v>0</v>
      </c>
      <c r="G3768">
        <v>2109</v>
      </c>
      <c r="H3768" s="17" t="s">
        <v>1173</v>
      </c>
      <c r="I3768">
        <v>40</v>
      </c>
      <c r="J3768">
        <v>0</v>
      </c>
      <c r="K3768" s="17" t="s">
        <v>8417</v>
      </c>
      <c r="L3768" s="1">
        <v>44706</v>
      </c>
      <c r="M3768">
        <v>4591.1000000000004</v>
      </c>
      <c r="N3768" s="17" t="s">
        <v>437</v>
      </c>
      <c r="O3768">
        <v>213</v>
      </c>
      <c r="P3768" s="17" t="s">
        <v>438</v>
      </c>
      <c r="Q3768">
        <v>0</v>
      </c>
      <c r="R3768" s="17" t="s">
        <v>439</v>
      </c>
      <c r="S3768" s="17" t="s">
        <v>440</v>
      </c>
      <c r="T3768" s="17" t="s">
        <v>438</v>
      </c>
      <c r="U3768">
        <v>0</v>
      </c>
      <c r="V3768">
        <v>0</v>
      </c>
      <c r="W3768" s="17" t="s">
        <v>8418</v>
      </c>
      <c r="X3768" s="17" t="s">
        <v>442</v>
      </c>
      <c r="Y3768">
        <v>0</v>
      </c>
      <c r="Z3768" s="17" t="s">
        <v>486</v>
      </c>
      <c r="AA3768" s="17" t="s">
        <v>443</v>
      </c>
      <c r="AB3768" s="17" t="s">
        <v>444</v>
      </c>
      <c r="AC3768">
        <v>0</v>
      </c>
      <c r="AD3768">
        <v>0</v>
      </c>
      <c r="AE3768">
        <v>0</v>
      </c>
      <c r="AF3768">
        <v>2022</v>
      </c>
      <c r="AG3768" s="1">
        <v>44562</v>
      </c>
      <c r="AH3768" s="1">
        <v>44773</v>
      </c>
      <c r="AI3768" s="1">
        <v>44785</v>
      </c>
      <c r="AJ3768" s="17" t="s">
        <v>34</v>
      </c>
      <c r="AK3768" s="17" t="s">
        <v>35</v>
      </c>
      <c r="AL3768" s="17" t="s">
        <v>10388</v>
      </c>
      <c r="AM3768" s="17">
        <f>MONTH(EMPENHO[[#This Row],[data_empenho]])</f>
        <v>5</v>
      </c>
    </row>
    <row r="3769" spans="1:39" x14ac:dyDescent="0.25">
      <c r="A3769">
        <v>8</v>
      </c>
      <c r="B3769">
        <v>801</v>
      </c>
      <c r="C3769">
        <v>10</v>
      </c>
      <c r="D3769">
        <v>301</v>
      </c>
      <c r="E3769">
        <v>9</v>
      </c>
      <c r="F3769">
        <v>0</v>
      </c>
      <c r="G3769">
        <v>2109</v>
      </c>
      <c r="H3769" s="17" t="s">
        <v>1181</v>
      </c>
      <c r="I3769">
        <v>40</v>
      </c>
      <c r="J3769">
        <v>0</v>
      </c>
      <c r="K3769" s="17" t="s">
        <v>8419</v>
      </c>
      <c r="L3769" s="1">
        <v>44706</v>
      </c>
      <c r="M3769">
        <v>765.37</v>
      </c>
      <c r="N3769" s="17" t="s">
        <v>437</v>
      </c>
      <c r="O3769">
        <v>213</v>
      </c>
      <c r="P3769" s="17" t="s">
        <v>438</v>
      </c>
      <c r="Q3769">
        <v>0</v>
      </c>
      <c r="R3769" s="17" t="s">
        <v>439</v>
      </c>
      <c r="S3769" s="17" t="s">
        <v>440</v>
      </c>
      <c r="T3769" s="17" t="s">
        <v>438</v>
      </c>
      <c r="U3769">
        <v>0</v>
      </c>
      <c r="V3769">
        <v>0</v>
      </c>
      <c r="W3769" s="17" t="s">
        <v>8420</v>
      </c>
      <c r="X3769" s="17" t="s">
        <v>442</v>
      </c>
      <c r="Y3769">
        <v>0</v>
      </c>
      <c r="Z3769" s="17" t="s">
        <v>486</v>
      </c>
      <c r="AA3769" s="17" t="s">
        <v>443</v>
      </c>
      <c r="AB3769" s="17" t="s">
        <v>444</v>
      </c>
      <c r="AC3769">
        <v>0</v>
      </c>
      <c r="AD3769">
        <v>0</v>
      </c>
      <c r="AE3769">
        <v>0</v>
      </c>
      <c r="AF3769">
        <v>2022</v>
      </c>
      <c r="AG3769" s="1">
        <v>44562</v>
      </c>
      <c r="AH3769" s="1">
        <v>44773</v>
      </c>
      <c r="AI3769" s="1">
        <v>44785</v>
      </c>
      <c r="AJ3769" s="17" t="s">
        <v>34</v>
      </c>
      <c r="AK3769" s="17" t="s">
        <v>35</v>
      </c>
      <c r="AL3769" s="17" t="s">
        <v>10388</v>
      </c>
      <c r="AM3769" s="17">
        <f>MONTH(EMPENHO[[#This Row],[data_empenho]])</f>
        <v>5</v>
      </c>
    </row>
    <row r="3770" spans="1:39" x14ac:dyDescent="0.25">
      <c r="A3770">
        <v>8</v>
      </c>
      <c r="B3770">
        <v>801</v>
      </c>
      <c r="C3770">
        <v>10</v>
      </c>
      <c r="D3770">
        <v>301</v>
      </c>
      <c r="E3770">
        <v>9</v>
      </c>
      <c r="F3770">
        <v>0</v>
      </c>
      <c r="G3770">
        <v>2109</v>
      </c>
      <c r="H3770" s="17" t="s">
        <v>1176</v>
      </c>
      <c r="I3770">
        <v>40</v>
      </c>
      <c r="J3770">
        <v>0</v>
      </c>
      <c r="K3770" s="17" t="s">
        <v>8421</v>
      </c>
      <c r="L3770" s="1">
        <v>44706</v>
      </c>
      <c r="M3770">
        <v>596.84</v>
      </c>
      <c r="N3770" s="17" t="s">
        <v>437</v>
      </c>
      <c r="O3770">
        <v>213</v>
      </c>
      <c r="P3770" s="17" t="s">
        <v>438</v>
      </c>
      <c r="Q3770">
        <v>0</v>
      </c>
      <c r="R3770" s="17" t="s">
        <v>439</v>
      </c>
      <c r="S3770" s="17" t="s">
        <v>440</v>
      </c>
      <c r="T3770" s="17" t="s">
        <v>438</v>
      </c>
      <c r="U3770">
        <v>0</v>
      </c>
      <c r="V3770">
        <v>0</v>
      </c>
      <c r="W3770" s="17" t="s">
        <v>8422</v>
      </c>
      <c r="X3770" s="17" t="s">
        <v>442</v>
      </c>
      <c r="Y3770">
        <v>0</v>
      </c>
      <c r="Z3770" s="17" t="s">
        <v>486</v>
      </c>
      <c r="AA3770" s="17" t="s">
        <v>443</v>
      </c>
      <c r="AB3770" s="17" t="s">
        <v>444</v>
      </c>
      <c r="AC3770">
        <v>0</v>
      </c>
      <c r="AD3770">
        <v>0</v>
      </c>
      <c r="AE3770">
        <v>0</v>
      </c>
      <c r="AF3770">
        <v>2022</v>
      </c>
      <c r="AG3770" s="1">
        <v>44562</v>
      </c>
      <c r="AH3770" s="1">
        <v>44773</v>
      </c>
      <c r="AI3770" s="1">
        <v>44785</v>
      </c>
      <c r="AJ3770" s="17" t="s">
        <v>34</v>
      </c>
      <c r="AK3770" s="17" t="s">
        <v>35</v>
      </c>
      <c r="AL3770" s="17" t="s">
        <v>10388</v>
      </c>
      <c r="AM3770" s="17">
        <f>MONTH(EMPENHO[[#This Row],[data_empenho]])</f>
        <v>5</v>
      </c>
    </row>
    <row r="3771" spans="1:39" x14ac:dyDescent="0.25">
      <c r="A3771">
        <v>8</v>
      </c>
      <c r="B3771">
        <v>801</v>
      </c>
      <c r="C3771">
        <v>10</v>
      </c>
      <c r="D3771">
        <v>301</v>
      </c>
      <c r="E3771">
        <v>6</v>
      </c>
      <c r="F3771">
        <v>0</v>
      </c>
      <c r="G3771">
        <v>2090</v>
      </c>
      <c r="H3771" s="17" t="s">
        <v>1173</v>
      </c>
      <c r="I3771">
        <v>4500</v>
      </c>
      <c r="J3771">
        <v>0</v>
      </c>
      <c r="K3771" s="17" t="s">
        <v>8423</v>
      </c>
      <c r="L3771" s="1">
        <v>44706</v>
      </c>
      <c r="M3771">
        <v>8254.16</v>
      </c>
      <c r="N3771" s="17" t="s">
        <v>437</v>
      </c>
      <c r="O3771">
        <v>213</v>
      </c>
      <c r="P3771" s="17" t="s">
        <v>438</v>
      </c>
      <c r="Q3771">
        <v>0</v>
      </c>
      <c r="R3771" s="17" t="s">
        <v>439</v>
      </c>
      <c r="S3771" s="17" t="s">
        <v>440</v>
      </c>
      <c r="T3771" s="17" t="s">
        <v>438</v>
      </c>
      <c r="U3771">
        <v>0</v>
      </c>
      <c r="V3771">
        <v>0</v>
      </c>
      <c r="W3771" s="17" t="s">
        <v>8424</v>
      </c>
      <c r="X3771" s="17" t="s">
        <v>442</v>
      </c>
      <c r="Y3771">
        <v>0</v>
      </c>
      <c r="Z3771" s="17" t="s">
        <v>486</v>
      </c>
      <c r="AA3771" s="17" t="s">
        <v>443</v>
      </c>
      <c r="AB3771" s="17" t="s">
        <v>444</v>
      </c>
      <c r="AC3771">
        <v>0</v>
      </c>
      <c r="AD3771">
        <v>0</v>
      </c>
      <c r="AE3771">
        <v>0</v>
      </c>
      <c r="AF3771">
        <v>2022</v>
      </c>
      <c r="AG3771" s="1">
        <v>44562</v>
      </c>
      <c r="AH3771" s="1">
        <v>44773</v>
      </c>
      <c r="AI3771" s="1">
        <v>44785</v>
      </c>
      <c r="AJ3771" s="17" t="s">
        <v>34</v>
      </c>
      <c r="AK3771" s="17" t="s">
        <v>35</v>
      </c>
      <c r="AL3771" s="17" t="s">
        <v>10388</v>
      </c>
      <c r="AM3771" s="17">
        <f>MONTH(EMPENHO[[#This Row],[data_empenho]])</f>
        <v>5</v>
      </c>
    </row>
    <row r="3772" spans="1:39" x14ac:dyDescent="0.25">
      <c r="A3772">
        <v>8</v>
      </c>
      <c r="B3772">
        <v>801</v>
      </c>
      <c r="C3772">
        <v>10</v>
      </c>
      <c r="D3772">
        <v>301</v>
      </c>
      <c r="E3772">
        <v>6</v>
      </c>
      <c r="F3772">
        <v>0</v>
      </c>
      <c r="G3772">
        <v>2090</v>
      </c>
      <c r="H3772" s="17" t="s">
        <v>1145</v>
      </c>
      <c r="I3772">
        <v>4500</v>
      </c>
      <c r="J3772">
        <v>0</v>
      </c>
      <c r="K3772" s="17" t="s">
        <v>8425</v>
      </c>
      <c r="L3772" s="1">
        <v>44706</v>
      </c>
      <c r="M3772">
        <v>600</v>
      </c>
      <c r="N3772" s="17" t="s">
        <v>437</v>
      </c>
      <c r="O3772">
        <v>213</v>
      </c>
      <c r="P3772" s="17" t="s">
        <v>438</v>
      </c>
      <c r="Q3772">
        <v>0</v>
      </c>
      <c r="R3772" s="17" t="s">
        <v>439</v>
      </c>
      <c r="S3772" s="17" t="s">
        <v>440</v>
      </c>
      <c r="T3772" s="17" t="s">
        <v>438</v>
      </c>
      <c r="U3772">
        <v>0</v>
      </c>
      <c r="V3772">
        <v>0</v>
      </c>
      <c r="W3772" s="17" t="s">
        <v>8426</v>
      </c>
      <c r="X3772" s="17" t="s">
        <v>442</v>
      </c>
      <c r="Y3772">
        <v>0</v>
      </c>
      <c r="Z3772" s="17" t="s">
        <v>486</v>
      </c>
      <c r="AA3772" s="17" t="s">
        <v>443</v>
      </c>
      <c r="AB3772" s="17" t="s">
        <v>444</v>
      </c>
      <c r="AC3772">
        <v>0</v>
      </c>
      <c r="AD3772">
        <v>0</v>
      </c>
      <c r="AE3772">
        <v>0</v>
      </c>
      <c r="AF3772">
        <v>2022</v>
      </c>
      <c r="AG3772" s="1">
        <v>44562</v>
      </c>
      <c r="AH3772" s="1">
        <v>44773</v>
      </c>
      <c r="AI3772" s="1">
        <v>44785</v>
      </c>
      <c r="AJ3772" s="17" t="s">
        <v>34</v>
      </c>
      <c r="AK3772" s="17" t="s">
        <v>35</v>
      </c>
      <c r="AL3772" s="17" t="s">
        <v>10388</v>
      </c>
      <c r="AM3772" s="17">
        <f>MONTH(EMPENHO[[#This Row],[data_empenho]])</f>
        <v>5</v>
      </c>
    </row>
    <row r="3773" spans="1:39" x14ac:dyDescent="0.25">
      <c r="A3773">
        <v>8</v>
      </c>
      <c r="B3773">
        <v>801</v>
      </c>
      <c r="C3773">
        <v>10</v>
      </c>
      <c r="D3773">
        <v>301</v>
      </c>
      <c r="E3773">
        <v>6</v>
      </c>
      <c r="F3773">
        <v>0</v>
      </c>
      <c r="G3773">
        <v>2090</v>
      </c>
      <c r="H3773" s="17" t="s">
        <v>1181</v>
      </c>
      <c r="I3773">
        <v>4500</v>
      </c>
      <c r="J3773">
        <v>0</v>
      </c>
      <c r="K3773" s="17" t="s">
        <v>8427</v>
      </c>
      <c r="L3773" s="1">
        <v>44706</v>
      </c>
      <c r="M3773">
        <v>1364.78</v>
      </c>
      <c r="N3773" s="17" t="s">
        <v>437</v>
      </c>
      <c r="O3773">
        <v>213</v>
      </c>
      <c r="P3773" s="17" t="s">
        <v>438</v>
      </c>
      <c r="Q3773">
        <v>0</v>
      </c>
      <c r="R3773" s="17" t="s">
        <v>439</v>
      </c>
      <c r="S3773" s="17" t="s">
        <v>440</v>
      </c>
      <c r="T3773" s="17" t="s">
        <v>438</v>
      </c>
      <c r="U3773">
        <v>0</v>
      </c>
      <c r="V3773">
        <v>0</v>
      </c>
      <c r="W3773" s="17" t="s">
        <v>8428</v>
      </c>
      <c r="X3773" s="17" t="s">
        <v>442</v>
      </c>
      <c r="Y3773">
        <v>0</v>
      </c>
      <c r="Z3773" s="17" t="s">
        <v>486</v>
      </c>
      <c r="AA3773" s="17" t="s">
        <v>443</v>
      </c>
      <c r="AB3773" s="17" t="s">
        <v>444</v>
      </c>
      <c r="AC3773">
        <v>0</v>
      </c>
      <c r="AD3773">
        <v>0</v>
      </c>
      <c r="AE3773">
        <v>0</v>
      </c>
      <c r="AF3773">
        <v>2022</v>
      </c>
      <c r="AG3773" s="1">
        <v>44562</v>
      </c>
      <c r="AH3773" s="1">
        <v>44773</v>
      </c>
      <c r="AI3773" s="1">
        <v>44785</v>
      </c>
      <c r="AJ3773" s="17" t="s">
        <v>34</v>
      </c>
      <c r="AK3773" s="17" t="s">
        <v>35</v>
      </c>
      <c r="AL3773" s="17" t="s">
        <v>10388</v>
      </c>
      <c r="AM3773" s="17">
        <f>MONTH(EMPENHO[[#This Row],[data_empenho]])</f>
        <v>5</v>
      </c>
    </row>
    <row r="3774" spans="1:39" x14ac:dyDescent="0.25">
      <c r="A3774">
        <v>8</v>
      </c>
      <c r="B3774">
        <v>801</v>
      </c>
      <c r="C3774">
        <v>10</v>
      </c>
      <c r="D3774">
        <v>301</v>
      </c>
      <c r="E3774">
        <v>6</v>
      </c>
      <c r="F3774">
        <v>0</v>
      </c>
      <c r="G3774">
        <v>2090</v>
      </c>
      <c r="H3774" s="17" t="s">
        <v>1176</v>
      </c>
      <c r="I3774">
        <v>4500</v>
      </c>
      <c r="J3774">
        <v>0</v>
      </c>
      <c r="K3774" s="17" t="s">
        <v>8429</v>
      </c>
      <c r="L3774" s="1">
        <v>44706</v>
      </c>
      <c r="M3774">
        <v>742.87</v>
      </c>
      <c r="N3774" s="17" t="s">
        <v>437</v>
      </c>
      <c r="O3774">
        <v>213</v>
      </c>
      <c r="P3774" s="17" t="s">
        <v>438</v>
      </c>
      <c r="Q3774">
        <v>0</v>
      </c>
      <c r="R3774" s="17" t="s">
        <v>439</v>
      </c>
      <c r="S3774" s="17" t="s">
        <v>440</v>
      </c>
      <c r="T3774" s="17" t="s">
        <v>438</v>
      </c>
      <c r="U3774">
        <v>0</v>
      </c>
      <c r="V3774">
        <v>0</v>
      </c>
      <c r="W3774" s="17" t="s">
        <v>8430</v>
      </c>
      <c r="X3774" s="17" t="s">
        <v>442</v>
      </c>
      <c r="Y3774">
        <v>0</v>
      </c>
      <c r="Z3774" s="17" t="s">
        <v>486</v>
      </c>
      <c r="AA3774" s="17" t="s">
        <v>443</v>
      </c>
      <c r="AB3774" s="17" t="s">
        <v>444</v>
      </c>
      <c r="AC3774">
        <v>0</v>
      </c>
      <c r="AD3774">
        <v>0</v>
      </c>
      <c r="AE3774">
        <v>0</v>
      </c>
      <c r="AF3774">
        <v>2022</v>
      </c>
      <c r="AG3774" s="1">
        <v>44562</v>
      </c>
      <c r="AH3774" s="1">
        <v>44773</v>
      </c>
      <c r="AI3774" s="1">
        <v>44785</v>
      </c>
      <c r="AJ3774" s="17" t="s">
        <v>34</v>
      </c>
      <c r="AK3774" s="17" t="s">
        <v>35</v>
      </c>
      <c r="AL3774" s="17" t="s">
        <v>10388</v>
      </c>
      <c r="AM3774" s="17">
        <f>MONTH(EMPENHO[[#This Row],[data_empenho]])</f>
        <v>5</v>
      </c>
    </row>
    <row r="3775" spans="1:39" x14ac:dyDescent="0.25">
      <c r="A3775">
        <v>8</v>
      </c>
      <c r="B3775">
        <v>801</v>
      </c>
      <c r="C3775">
        <v>10</v>
      </c>
      <c r="D3775">
        <v>301</v>
      </c>
      <c r="E3775">
        <v>6</v>
      </c>
      <c r="F3775">
        <v>0</v>
      </c>
      <c r="G3775">
        <v>2090</v>
      </c>
      <c r="H3775" s="17" t="s">
        <v>1173</v>
      </c>
      <c r="I3775">
        <v>4500</v>
      </c>
      <c r="J3775">
        <v>0</v>
      </c>
      <c r="K3775" s="17" t="s">
        <v>8431</v>
      </c>
      <c r="L3775" s="1">
        <v>44706</v>
      </c>
      <c r="M3775">
        <v>6823.88</v>
      </c>
      <c r="N3775" s="17" t="s">
        <v>437</v>
      </c>
      <c r="O3775">
        <v>213</v>
      </c>
      <c r="P3775" s="17" t="s">
        <v>438</v>
      </c>
      <c r="Q3775">
        <v>0</v>
      </c>
      <c r="R3775" s="17" t="s">
        <v>439</v>
      </c>
      <c r="S3775" s="17" t="s">
        <v>440</v>
      </c>
      <c r="T3775" s="17" t="s">
        <v>438</v>
      </c>
      <c r="U3775">
        <v>0</v>
      </c>
      <c r="V3775">
        <v>0</v>
      </c>
      <c r="W3775" s="17" t="s">
        <v>8432</v>
      </c>
      <c r="X3775" s="17" t="s">
        <v>442</v>
      </c>
      <c r="Y3775">
        <v>0</v>
      </c>
      <c r="Z3775" s="17" t="s">
        <v>486</v>
      </c>
      <c r="AA3775" s="17" t="s">
        <v>443</v>
      </c>
      <c r="AB3775" s="17" t="s">
        <v>444</v>
      </c>
      <c r="AC3775">
        <v>0</v>
      </c>
      <c r="AD3775">
        <v>0</v>
      </c>
      <c r="AE3775">
        <v>0</v>
      </c>
      <c r="AF3775">
        <v>2022</v>
      </c>
      <c r="AG3775" s="1">
        <v>44562</v>
      </c>
      <c r="AH3775" s="1">
        <v>44773</v>
      </c>
      <c r="AI3775" s="1">
        <v>44785</v>
      </c>
      <c r="AJ3775" s="17" t="s">
        <v>34</v>
      </c>
      <c r="AK3775" s="17" t="s">
        <v>35</v>
      </c>
      <c r="AL3775" s="17" t="s">
        <v>10388</v>
      </c>
      <c r="AM3775" s="17">
        <f>MONTH(EMPENHO[[#This Row],[data_empenho]])</f>
        <v>5</v>
      </c>
    </row>
    <row r="3776" spans="1:39" x14ac:dyDescent="0.25">
      <c r="A3776">
        <v>8</v>
      </c>
      <c r="B3776">
        <v>801</v>
      </c>
      <c r="C3776">
        <v>10</v>
      </c>
      <c r="D3776">
        <v>301</v>
      </c>
      <c r="E3776">
        <v>6</v>
      </c>
      <c r="F3776">
        <v>0</v>
      </c>
      <c r="G3776">
        <v>2090</v>
      </c>
      <c r="H3776" s="17" t="s">
        <v>1145</v>
      </c>
      <c r="I3776">
        <v>4500</v>
      </c>
      <c r="J3776">
        <v>0</v>
      </c>
      <c r="K3776" s="17" t="s">
        <v>8433</v>
      </c>
      <c r="L3776" s="1">
        <v>44706</v>
      </c>
      <c r="M3776">
        <v>600</v>
      </c>
      <c r="N3776" s="17" t="s">
        <v>437</v>
      </c>
      <c r="O3776">
        <v>213</v>
      </c>
      <c r="P3776" s="17" t="s">
        <v>438</v>
      </c>
      <c r="Q3776">
        <v>0</v>
      </c>
      <c r="R3776" s="17" t="s">
        <v>439</v>
      </c>
      <c r="S3776" s="17" t="s">
        <v>440</v>
      </c>
      <c r="T3776" s="17" t="s">
        <v>438</v>
      </c>
      <c r="U3776">
        <v>0</v>
      </c>
      <c r="V3776">
        <v>0</v>
      </c>
      <c r="W3776" s="17" t="s">
        <v>8434</v>
      </c>
      <c r="X3776" s="17" t="s">
        <v>442</v>
      </c>
      <c r="Y3776">
        <v>0</v>
      </c>
      <c r="Z3776" s="17" t="s">
        <v>486</v>
      </c>
      <c r="AA3776" s="17" t="s">
        <v>443</v>
      </c>
      <c r="AB3776" s="17" t="s">
        <v>444</v>
      </c>
      <c r="AC3776">
        <v>0</v>
      </c>
      <c r="AD3776">
        <v>0</v>
      </c>
      <c r="AE3776">
        <v>0</v>
      </c>
      <c r="AF3776">
        <v>2022</v>
      </c>
      <c r="AG3776" s="1">
        <v>44562</v>
      </c>
      <c r="AH3776" s="1">
        <v>44773</v>
      </c>
      <c r="AI3776" s="1">
        <v>44785</v>
      </c>
      <c r="AJ3776" s="17" t="s">
        <v>34</v>
      </c>
      <c r="AK3776" s="17" t="s">
        <v>35</v>
      </c>
      <c r="AL3776" s="17" t="s">
        <v>10388</v>
      </c>
      <c r="AM3776" s="17">
        <f>MONTH(EMPENHO[[#This Row],[data_empenho]])</f>
        <v>5</v>
      </c>
    </row>
    <row r="3777" spans="1:39" x14ac:dyDescent="0.25">
      <c r="A3777">
        <v>8</v>
      </c>
      <c r="B3777">
        <v>801</v>
      </c>
      <c r="C3777">
        <v>10</v>
      </c>
      <c r="D3777">
        <v>301</v>
      </c>
      <c r="E3777">
        <v>6</v>
      </c>
      <c r="F3777">
        <v>0</v>
      </c>
      <c r="G3777">
        <v>2090</v>
      </c>
      <c r="H3777" s="17" t="s">
        <v>1181</v>
      </c>
      <c r="I3777">
        <v>4500</v>
      </c>
      <c r="J3777">
        <v>0</v>
      </c>
      <c r="K3777" s="17" t="s">
        <v>8435</v>
      </c>
      <c r="L3777" s="1">
        <v>44706</v>
      </c>
      <c r="M3777">
        <v>1364.78</v>
      </c>
      <c r="N3777" s="17" t="s">
        <v>437</v>
      </c>
      <c r="O3777">
        <v>213</v>
      </c>
      <c r="P3777" s="17" t="s">
        <v>438</v>
      </c>
      <c r="Q3777">
        <v>0</v>
      </c>
      <c r="R3777" s="17" t="s">
        <v>439</v>
      </c>
      <c r="S3777" s="17" t="s">
        <v>440</v>
      </c>
      <c r="T3777" s="17" t="s">
        <v>438</v>
      </c>
      <c r="U3777">
        <v>0</v>
      </c>
      <c r="V3777">
        <v>0</v>
      </c>
      <c r="W3777" s="17" t="s">
        <v>8436</v>
      </c>
      <c r="X3777" s="17" t="s">
        <v>442</v>
      </c>
      <c r="Y3777">
        <v>0</v>
      </c>
      <c r="Z3777" s="17" t="s">
        <v>486</v>
      </c>
      <c r="AA3777" s="17" t="s">
        <v>443</v>
      </c>
      <c r="AB3777" s="17" t="s">
        <v>444</v>
      </c>
      <c r="AC3777">
        <v>0</v>
      </c>
      <c r="AD3777">
        <v>0</v>
      </c>
      <c r="AE3777">
        <v>0</v>
      </c>
      <c r="AF3777">
        <v>2022</v>
      </c>
      <c r="AG3777" s="1">
        <v>44562</v>
      </c>
      <c r="AH3777" s="1">
        <v>44773</v>
      </c>
      <c r="AI3777" s="1">
        <v>44785</v>
      </c>
      <c r="AJ3777" s="17" t="s">
        <v>34</v>
      </c>
      <c r="AK3777" s="17" t="s">
        <v>35</v>
      </c>
      <c r="AL3777" s="17" t="s">
        <v>10388</v>
      </c>
      <c r="AM3777" s="17">
        <f>MONTH(EMPENHO[[#This Row],[data_empenho]])</f>
        <v>5</v>
      </c>
    </row>
    <row r="3778" spans="1:39" x14ac:dyDescent="0.25">
      <c r="A3778">
        <v>8</v>
      </c>
      <c r="B3778">
        <v>801</v>
      </c>
      <c r="C3778">
        <v>10</v>
      </c>
      <c r="D3778">
        <v>301</v>
      </c>
      <c r="E3778">
        <v>6</v>
      </c>
      <c r="F3778">
        <v>0</v>
      </c>
      <c r="G3778">
        <v>2090</v>
      </c>
      <c r="H3778" s="17" t="s">
        <v>1176</v>
      </c>
      <c r="I3778">
        <v>4500</v>
      </c>
      <c r="J3778">
        <v>0</v>
      </c>
      <c r="K3778" s="17" t="s">
        <v>8437</v>
      </c>
      <c r="L3778" s="1">
        <v>44706</v>
      </c>
      <c r="M3778">
        <v>136.47999999999999</v>
      </c>
      <c r="N3778" s="17" t="s">
        <v>437</v>
      </c>
      <c r="O3778">
        <v>213</v>
      </c>
      <c r="P3778" s="17" t="s">
        <v>438</v>
      </c>
      <c r="Q3778">
        <v>0</v>
      </c>
      <c r="R3778" s="17" t="s">
        <v>439</v>
      </c>
      <c r="S3778" s="17" t="s">
        <v>440</v>
      </c>
      <c r="T3778" s="17" t="s">
        <v>438</v>
      </c>
      <c r="U3778">
        <v>0</v>
      </c>
      <c r="V3778">
        <v>0</v>
      </c>
      <c r="W3778" s="17" t="s">
        <v>8438</v>
      </c>
      <c r="X3778" s="17" t="s">
        <v>442</v>
      </c>
      <c r="Y3778">
        <v>0</v>
      </c>
      <c r="Z3778" s="17" t="s">
        <v>486</v>
      </c>
      <c r="AA3778" s="17" t="s">
        <v>443</v>
      </c>
      <c r="AB3778" s="17" t="s">
        <v>444</v>
      </c>
      <c r="AC3778">
        <v>0</v>
      </c>
      <c r="AD3778">
        <v>0</v>
      </c>
      <c r="AE3778">
        <v>0</v>
      </c>
      <c r="AF3778">
        <v>2022</v>
      </c>
      <c r="AG3778" s="1">
        <v>44562</v>
      </c>
      <c r="AH3778" s="1">
        <v>44773</v>
      </c>
      <c r="AI3778" s="1">
        <v>44785</v>
      </c>
      <c r="AJ3778" s="17" t="s">
        <v>34</v>
      </c>
      <c r="AK3778" s="17" t="s">
        <v>35</v>
      </c>
      <c r="AL3778" s="17" t="s">
        <v>10388</v>
      </c>
      <c r="AM3778" s="17">
        <f>MONTH(EMPENHO[[#This Row],[data_empenho]])</f>
        <v>5</v>
      </c>
    </row>
    <row r="3779" spans="1:39" x14ac:dyDescent="0.25">
      <c r="A3779">
        <v>8</v>
      </c>
      <c r="B3779">
        <v>801</v>
      </c>
      <c r="C3779">
        <v>10</v>
      </c>
      <c r="D3779">
        <v>301</v>
      </c>
      <c r="E3779">
        <v>6</v>
      </c>
      <c r="F3779">
        <v>0</v>
      </c>
      <c r="G3779">
        <v>2092</v>
      </c>
      <c r="H3779" s="17" t="s">
        <v>1173</v>
      </c>
      <c r="I3779">
        <v>4500</v>
      </c>
      <c r="J3779">
        <v>0</v>
      </c>
      <c r="K3779" s="17" t="s">
        <v>8439</v>
      </c>
      <c r="L3779" s="1">
        <v>44706</v>
      </c>
      <c r="M3779">
        <v>1561.3</v>
      </c>
      <c r="N3779" s="17" t="s">
        <v>437</v>
      </c>
      <c r="O3779">
        <v>213</v>
      </c>
      <c r="P3779" s="17" t="s">
        <v>438</v>
      </c>
      <c r="Q3779">
        <v>0</v>
      </c>
      <c r="R3779" s="17" t="s">
        <v>439</v>
      </c>
      <c r="S3779" s="17" t="s">
        <v>440</v>
      </c>
      <c r="T3779" s="17" t="s">
        <v>438</v>
      </c>
      <c r="U3779">
        <v>0</v>
      </c>
      <c r="V3779">
        <v>0</v>
      </c>
      <c r="W3779" s="17" t="s">
        <v>8440</v>
      </c>
      <c r="X3779" s="17" t="s">
        <v>442</v>
      </c>
      <c r="Y3779">
        <v>0</v>
      </c>
      <c r="Z3779" s="17" t="s">
        <v>486</v>
      </c>
      <c r="AA3779" s="17" t="s">
        <v>443</v>
      </c>
      <c r="AB3779" s="17" t="s">
        <v>444</v>
      </c>
      <c r="AC3779">
        <v>0</v>
      </c>
      <c r="AD3779">
        <v>0</v>
      </c>
      <c r="AE3779">
        <v>0</v>
      </c>
      <c r="AF3779">
        <v>2022</v>
      </c>
      <c r="AG3779" s="1">
        <v>44562</v>
      </c>
      <c r="AH3779" s="1">
        <v>44773</v>
      </c>
      <c r="AI3779" s="1">
        <v>44785</v>
      </c>
      <c r="AJ3779" s="17" t="s">
        <v>34</v>
      </c>
      <c r="AK3779" s="17" t="s">
        <v>35</v>
      </c>
      <c r="AL3779" s="17" t="s">
        <v>10388</v>
      </c>
      <c r="AM3779" s="17">
        <f>MONTH(EMPENHO[[#This Row],[data_empenho]])</f>
        <v>5</v>
      </c>
    </row>
    <row r="3780" spans="1:39" x14ac:dyDescent="0.25">
      <c r="A3780">
        <v>8</v>
      </c>
      <c r="B3780">
        <v>801</v>
      </c>
      <c r="C3780">
        <v>10</v>
      </c>
      <c r="D3780">
        <v>301</v>
      </c>
      <c r="E3780">
        <v>6</v>
      </c>
      <c r="F3780">
        <v>0</v>
      </c>
      <c r="G3780">
        <v>2092</v>
      </c>
      <c r="H3780" s="17" t="s">
        <v>1181</v>
      </c>
      <c r="I3780">
        <v>4500</v>
      </c>
      <c r="J3780">
        <v>0</v>
      </c>
      <c r="K3780" s="17" t="s">
        <v>8441</v>
      </c>
      <c r="L3780" s="1">
        <v>44706</v>
      </c>
      <c r="M3780">
        <v>429.08</v>
      </c>
      <c r="N3780" s="17" t="s">
        <v>437</v>
      </c>
      <c r="O3780">
        <v>213</v>
      </c>
      <c r="P3780" s="17" t="s">
        <v>438</v>
      </c>
      <c r="Q3780">
        <v>0</v>
      </c>
      <c r="R3780" s="17" t="s">
        <v>439</v>
      </c>
      <c r="S3780" s="17" t="s">
        <v>440</v>
      </c>
      <c r="T3780" s="17" t="s">
        <v>438</v>
      </c>
      <c r="U3780">
        <v>0</v>
      </c>
      <c r="V3780">
        <v>0</v>
      </c>
      <c r="W3780" s="17" t="s">
        <v>8442</v>
      </c>
      <c r="X3780" s="17" t="s">
        <v>442</v>
      </c>
      <c r="Y3780">
        <v>0</v>
      </c>
      <c r="Z3780" s="17" t="s">
        <v>486</v>
      </c>
      <c r="AA3780" s="17" t="s">
        <v>443</v>
      </c>
      <c r="AB3780" s="17" t="s">
        <v>444</v>
      </c>
      <c r="AC3780">
        <v>0</v>
      </c>
      <c r="AD3780">
        <v>0</v>
      </c>
      <c r="AE3780">
        <v>0</v>
      </c>
      <c r="AF3780">
        <v>2022</v>
      </c>
      <c r="AG3780" s="1">
        <v>44562</v>
      </c>
      <c r="AH3780" s="1">
        <v>44773</v>
      </c>
      <c r="AI3780" s="1">
        <v>44785</v>
      </c>
      <c r="AJ3780" s="17" t="s">
        <v>34</v>
      </c>
      <c r="AK3780" s="17" t="s">
        <v>35</v>
      </c>
      <c r="AL3780" s="17" t="s">
        <v>10388</v>
      </c>
      <c r="AM3780" s="17">
        <f>MONTH(EMPENHO[[#This Row],[data_empenho]])</f>
        <v>5</v>
      </c>
    </row>
    <row r="3781" spans="1:39" x14ac:dyDescent="0.25">
      <c r="A3781">
        <v>8</v>
      </c>
      <c r="B3781">
        <v>801</v>
      </c>
      <c r="C3781">
        <v>10</v>
      </c>
      <c r="D3781">
        <v>301</v>
      </c>
      <c r="E3781">
        <v>6</v>
      </c>
      <c r="F3781">
        <v>0</v>
      </c>
      <c r="G3781">
        <v>2092</v>
      </c>
      <c r="H3781" s="17" t="s">
        <v>1176</v>
      </c>
      <c r="I3781">
        <v>4500</v>
      </c>
      <c r="J3781">
        <v>0</v>
      </c>
      <c r="K3781" s="17" t="s">
        <v>8443</v>
      </c>
      <c r="L3781" s="1">
        <v>44706</v>
      </c>
      <c r="M3781">
        <v>93.68</v>
      </c>
      <c r="N3781" s="17" t="s">
        <v>437</v>
      </c>
      <c r="O3781">
        <v>213</v>
      </c>
      <c r="P3781" s="17" t="s">
        <v>438</v>
      </c>
      <c r="Q3781">
        <v>0</v>
      </c>
      <c r="R3781" s="17" t="s">
        <v>439</v>
      </c>
      <c r="S3781" s="17" t="s">
        <v>440</v>
      </c>
      <c r="T3781" s="17" t="s">
        <v>438</v>
      </c>
      <c r="U3781">
        <v>0</v>
      </c>
      <c r="V3781">
        <v>0</v>
      </c>
      <c r="W3781" s="17" t="s">
        <v>8444</v>
      </c>
      <c r="X3781" s="17" t="s">
        <v>442</v>
      </c>
      <c r="Y3781">
        <v>0</v>
      </c>
      <c r="Z3781" s="17" t="s">
        <v>486</v>
      </c>
      <c r="AA3781" s="17" t="s">
        <v>443</v>
      </c>
      <c r="AB3781" s="17" t="s">
        <v>444</v>
      </c>
      <c r="AC3781">
        <v>0</v>
      </c>
      <c r="AD3781">
        <v>0</v>
      </c>
      <c r="AE3781">
        <v>0</v>
      </c>
      <c r="AF3781">
        <v>2022</v>
      </c>
      <c r="AG3781" s="1">
        <v>44562</v>
      </c>
      <c r="AH3781" s="1">
        <v>44773</v>
      </c>
      <c r="AI3781" s="1">
        <v>44785</v>
      </c>
      <c r="AJ3781" s="17" t="s">
        <v>34</v>
      </c>
      <c r="AK3781" s="17" t="s">
        <v>35</v>
      </c>
      <c r="AL3781" s="17" t="s">
        <v>10388</v>
      </c>
      <c r="AM3781" s="17">
        <f>MONTH(EMPENHO[[#This Row],[data_empenho]])</f>
        <v>5</v>
      </c>
    </row>
    <row r="3782" spans="1:39" x14ac:dyDescent="0.25">
      <c r="A3782">
        <v>8</v>
      </c>
      <c r="B3782">
        <v>801</v>
      </c>
      <c r="C3782">
        <v>10</v>
      </c>
      <c r="D3782">
        <v>302</v>
      </c>
      <c r="E3782">
        <v>8</v>
      </c>
      <c r="F3782">
        <v>0</v>
      </c>
      <c r="G3782">
        <v>2096</v>
      </c>
      <c r="H3782" s="17" t="s">
        <v>1666</v>
      </c>
      <c r="I3782">
        <v>40</v>
      </c>
      <c r="J3782">
        <v>0</v>
      </c>
      <c r="K3782" s="17" t="s">
        <v>8445</v>
      </c>
      <c r="L3782" s="1">
        <v>44706</v>
      </c>
      <c r="M3782">
        <v>370.18</v>
      </c>
      <c r="N3782" s="17" t="s">
        <v>437</v>
      </c>
      <c r="O3782">
        <v>213</v>
      </c>
      <c r="P3782" s="17" t="s">
        <v>438</v>
      </c>
      <c r="Q3782">
        <v>0</v>
      </c>
      <c r="R3782" s="17" t="s">
        <v>439</v>
      </c>
      <c r="S3782" s="17" t="s">
        <v>440</v>
      </c>
      <c r="T3782" s="17" t="s">
        <v>438</v>
      </c>
      <c r="U3782">
        <v>0</v>
      </c>
      <c r="V3782">
        <v>0</v>
      </c>
      <c r="W3782" s="17" t="s">
        <v>8446</v>
      </c>
      <c r="X3782" s="17" t="s">
        <v>442</v>
      </c>
      <c r="Y3782">
        <v>0</v>
      </c>
      <c r="Z3782" s="17" t="s">
        <v>486</v>
      </c>
      <c r="AA3782" s="17" t="s">
        <v>443</v>
      </c>
      <c r="AB3782" s="17" t="s">
        <v>444</v>
      </c>
      <c r="AC3782">
        <v>0</v>
      </c>
      <c r="AD3782">
        <v>0</v>
      </c>
      <c r="AE3782">
        <v>0</v>
      </c>
      <c r="AF3782">
        <v>2022</v>
      </c>
      <c r="AG3782" s="1">
        <v>44562</v>
      </c>
      <c r="AH3782" s="1">
        <v>44773</v>
      </c>
      <c r="AI3782" s="1">
        <v>44785</v>
      </c>
      <c r="AJ3782" s="17" t="s">
        <v>34</v>
      </c>
      <c r="AK3782" s="17" t="s">
        <v>35</v>
      </c>
      <c r="AL3782" s="17" t="s">
        <v>10388</v>
      </c>
      <c r="AM3782" s="17">
        <f>MONTH(EMPENHO[[#This Row],[data_empenho]])</f>
        <v>5</v>
      </c>
    </row>
    <row r="3783" spans="1:39" x14ac:dyDescent="0.25">
      <c r="A3783">
        <v>8</v>
      </c>
      <c r="B3783">
        <v>801</v>
      </c>
      <c r="C3783">
        <v>10</v>
      </c>
      <c r="D3783">
        <v>302</v>
      </c>
      <c r="E3783">
        <v>8</v>
      </c>
      <c r="F3783">
        <v>0</v>
      </c>
      <c r="G3783">
        <v>2096</v>
      </c>
      <c r="H3783" s="17" t="s">
        <v>1666</v>
      </c>
      <c r="I3783">
        <v>40</v>
      </c>
      <c r="J3783">
        <v>0</v>
      </c>
      <c r="K3783" s="17" t="s">
        <v>8447</v>
      </c>
      <c r="L3783" s="1">
        <v>44706</v>
      </c>
      <c r="M3783">
        <v>370.18</v>
      </c>
      <c r="N3783" s="17" t="s">
        <v>437</v>
      </c>
      <c r="O3783">
        <v>213</v>
      </c>
      <c r="P3783" s="17" t="s">
        <v>438</v>
      </c>
      <c r="Q3783">
        <v>0</v>
      </c>
      <c r="R3783" s="17" t="s">
        <v>439</v>
      </c>
      <c r="S3783" s="17" t="s">
        <v>440</v>
      </c>
      <c r="T3783" s="17" t="s">
        <v>438</v>
      </c>
      <c r="U3783">
        <v>0</v>
      </c>
      <c r="V3783">
        <v>0</v>
      </c>
      <c r="W3783" s="17" t="s">
        <v>8448</v>
      </c>
      <c r="X3783" s="17" t="s">
        <v>442</v>
      </c>
      <c r="Y3783">
        <v>0</v>
      </c>
      <c r="Z3783" s="17" t="s">
        <v>486</v>
      </c>
      <c r="AA3783" s="17" t="s">
        <v>443</v>
      </c>
      <c r="AB3783" s="17" t="s">
        <v>444</v>
      </c>
      <c r="AC3783">
        <v>0</v>
      </c>
      <c r="AD3783">
        <v>0</v>
      </c>
      <c r="AE3783">
        <v>0</v>
      </c>
      <c r="AF3783">
        <v>2022</v>
      </c>
      <c r="AG3783" s="1">
        <v>44562</v>
      </c>
      <c r="AH3783" s="1">
        <v>44773</v>
      </c>
      <c r="AI3783" s="1">
        <v>44785</v>
      </c>
      <c r="AJ3783" s="17" t="s">
        <v>34</v>
      </c>
      <c r="AK3783" s="17" t="s">
        <v>35</v>
      </c>
      <c r="AL3783" s="17" t="s">
        <v>10388</v>
      </c>
      <c r="AM3783" s="17">
        <f>MONTH(EMPENHO[[#This Row],[data_empenho]])</f>
        <v>5</v>
      </c>
    </row>
    <row r="3784" spans="1:39" x14ac:dyDescent="0.25">
      <c r="A3784">
        <v>8</v>
      </c>
      <c r="B3784">
        <v>801</v>
      </c>
      <c r="C3784">
        <v>10</v>
      </c>
      <c r="D3784">
        <v>302</v>
      </c>
      <c r="E3784">
        <v>8</v>
      </c>
      <c r="F3784">
        <v>0</v>
      </c>
      <c r="G3784">
        <v>2096</v>
      </c>
      <c r="H3784" s="17" t="s">
        <v>1666</v>
      </c>
      <c r="I3784">
        <v>40</v>
      </c>
      <c r="J3784">
        <v>0</v>
      </c>
      <c r="K3784" s="17" t="s">
        <v>8449</v>
      </c>
      <c r="L3784" s="1">
        <v>44706</v>
      </c>
      <c r="M3784">
        <v>1850.89</v>
      </c>
      <c r="N3784" s="17" t="s">
        <v>437</v>
      </c>
      <c r="O3784">
        <v>213</v>
      </c>
      <c r="P3784" s="17" t="s">
        <v>438</v>
      </c>
      <c r="Q3784">
        <v>0</v>
      </c>
      <c r="R3784" s="17" t="s">
        <v>439</v>
      </c>
      <c r="S3784" s="17" t="s">
        <v>440</v>
      </c>
      <c r="T3784" s="17" t="s">
        <v>438</v>
      </c>
      <c r="U3784">
        <v>0</v>
      </c>
      <c r="V3784">
        <v>0</v>
      </c>
      <c r="W3784" s="17" t="s">
        <v>8450</v>
      </c>
      <c r="X3784" s="17" t="s">
        <v>442</v>
      </c>
      <c r="Y3784">
        <v>0</v>
      </c>
      <c r="Z3784" s="17" t="s">
        <v>486</v>
      </c>
      <c r="AA3784" s="17" t="s">
        <v>443</v>
      </c>
      <c r="AB3784" s="17" t="s">
        <v>444</v>
      </c>
      <c r="AC3784">
        <v>0</v>
      </c>
      <c r="AD3784">
        <v>0</v>
      </c>
      <c r="AE3784">
        <v>0</v>
      </c>
      <c r="AF3784">
        <v>2022</v>
      </c>
      <c r="AG3784" s="1">
        <v>44562</v>
      </c>
      <c r="AH3784" s="1">
        <v>44773</v>
      </c>
      <c r="AI3784" s="1">
        <v>44785</v>
      </c>
      <c r="AJ3784" s="17" t="s">
        <v>34</v>
      </c>
      <c r="AK3784" s="17" t="s">
        <v>35</v>
      </c>
      <c r="AL3784" s="17" t="s">
        <v>10388</v>
      </c>
      <c r="AM3784" s="17">
        <f>MONTH(EMPENHO[[#This Row],[data_empenho]])</f>
        <v>5</v>
      </c>
    </row>
    <row r="3785" spans="1:39" x14ac:dyDescent="0.25">
      <c r="A3785">
        <v>8</v>
      </c>
      <c r="B3785">
        <v>801</v>
      </c>
      <c r="C3785">
        <v>10</v>
      </c>
      <c r="D3785">
        <v>301</v>
      </c>
      <c r="E3785">
        <v>6</v>
      </c>
      <c r="F3785">
        <v>0</v>
      </c>
      <c r="G3785">
        <v>2091</v>
      </c>
      <c r="H3785" s="17" t="s">
        <v>1173</v>
      </c>
      <c r="I3785">
        <v>4090</v>
      </c>
      <c r="J3785">
        <v>0</v>
      </c>
      <c r="K3785" s="17" t="s">
        <v>8451</v>
      </c>
      <c r="L3785" s="1">
        <v>44706</v>
      </c>
      <c r="M3785">
        <v>10400</v>
      </c>
      <c r="N3785" s="17" t="s">
        <v>437</v>
      </c>
      <c r="O3785">
        <v>213</v>
      </c>
      <c r="P3785" s="17" t="s">
        <v>438</v>
      </c>
      <c r="Q3785">
        <v>0</v>
      </c>
      <c r="R3785" s="17" t="s">
        <v>439</v>
      </c>
      <c r="S3785" s="17" t="s">
        <v>440</v>
      </c>
      <c r="T3785" s="17" t="s">
        <v>438</v>
      </c>
      <c r="U3785">
        <v>0</v>
      </c>
      <c r="V3785">
        <v>0</v>
      </c>
      <c r="W3785" s="17" t="s">
        <v>8452</v>
      </c>
      <c r="X3785" s="17" t="s">
        <v>442</v>
      </c>
      <c r="Y3785">
        <v>0</v>
      </c>
      <c r="Z3785" s="17" t="s">
        <v>486</v>
      </c>
      <c r="AA3785" s="17" t="s">
        <v>443</v>
      </c>
      <c r="AB3785" s="17" t="s">
        <v>444</v>
      </c>
      <c r="AC3785">
        <v>0</v>
      </c>
      <c r="AD3785">
        <v>0</v>
      </c>
      <c r="AE3785">
        <v>0</v>
      </c>
      <c r="AF3785">
        <v>2022</v>
      </c>
      <c r="AG3785" s="1">
        <v>44562</v>
      </c>
      <c r="AH3785" s="1">
        <v>44773</v>
      </c>
      <c r="AI3785" s="1">
        <v>44785</v>
      </c>
      <c r="AJ3785" s="17" t="s">
        <v>34</v>
      </c>
      <c r="AK3785" s="17" t="s">
        <v>35</v>
      </c>
      <c r="AL3785" s="17" t="s">
        <v>10388</v>
      </c>
      <c r="AM3785" s="17">
        <f>MONTH(EMPENHO[[#This Row],[data_empenho]])</f>
        <v>5</v>
      </c>
    </row>
    <row r="3786" spans="1:39" x14ac:dyDescent="0.25">
      <c r="A3786">
        <v>8</v>
      </c>
      <c r="B3786">
        <v>801</v>
      </c>
      <c r="C3786">
        <v>10</v>
      </c>
      <c r="D3786">
        <v>301</v>
      </c>
      <c r="E3786">
        <v>6</v>
      </c>
      <c r="F3786">
        <v>0</v>
      </c>
      <c r="G3786">
        <v>2091</v>
      </c>
      <c r="H3786" s="17" t="s">
        <v>1173</v>
      </c>
      <c r="I3786">
        <v>4500</v>
      </c>
      <c r="J3786">
        <v>0</v>
      </c>
      <c r="K3786" s="17" t="s">
        <v>8453</v>
      </c>
      <c r="L3786" s="1">
        <v>44706</v>
      </c>
      <c r="M3786">
        <v>2085.7600000000002</v>
      </c>
      <c r="N3786" s="17" t="s">
        <v>437</v>
      </c>
      <c r="O3786">
        <v>213</v>
      </c>
      <c r="P3786" s="17" t="s">
        <v>438</v>
      </c>
      <c r="Q3786">
        <v>0</v>
      </c>
      <c r="R3786" s="17" t="s">
        <v>439</v>
      </c>
      <c r="S3786" s="17" t="s">
        <v>440</v>
      </c>
      <c r="T3786" s="17" t="s">
        <v>438</v>
      </c>
      <c r="U3786">
        <v>0</v>
      </c>
      <c r="V3786">
        <v>0</v>
      </c>
      <c r="W3786" s="17" t="s">
        <v>8454</v>
      </c>
      <c r="X3786" s="17" t="s">
        <v>442</v>
      </c>
      <c r="Y3786">
        <v>0</v>
      </c>
      <c r="Z3786" s="17" t="s">
        <v>486</v>
      </c>
      <c r="AA3786" s="17" t="s">
        <v>443</v>
      </c>
      <c r="AB3786" s="17" t="s">
        <v>444</v>
      </c>
      <c r="AC3786">
        <v>0</v>
      </c>
      <c r="AD3786">
        <v>0</v>
      </c>
      <c r="AE3786">
        <v>0</v>
      </c>
      <c r="AF3786">
        <v>2022</v>
      </c>
      <c r="AG3786" s="1">
        <v>44562</v>
      </c>
      <c r="AH3786" s="1">
        <v>44773</v>
      </c>
      <c r="AI3786" s="1">
        <v>44785</v>
      </c>
      <c r="AJ3786" s="17" t="s">
        <v>34</v>
      </c>
      <c r="AK3786" s="17" t="s">
        <v>35</v>
      </c>
      <c r="AL3786" s="17" t="s">
        <v>10388</v>
      </c>
      <c r="AM3786" s="17">
        <f>MONTH(EMPENHO[[#This Row],[data_empenho]])</f>
        <v>5</v>
      </c>
    </row>
    <row r="3787" spans="1:39" x14ac:dyDescent="0.25">
      <c r="A3787">
        <v>8</v>
      </c>
      <c r="B3787">
        <v>801</v>
      </c>
      <c r="C3787">
        <v>10</v>
      </c>
      <c r="D3787">
        <v>301</v>
      </c>
      <c r="E3787">
        <v>6</v>
      </c>
      <c r="F3787">
        <v>0</v>
      </c>
      <c r="G3787">
        <v>2091</v>
      </c>
      <c r="H3787" s="17" t="s">
        <v>1145</v>
      </c>
      <c r="I3787">
        <v>4500</v>
      </c>
      <c r="J3787">
        <v>0</v>
      </c>
      <c r="K3787" s="17" t="s">
        <v>8455</v>
      </c>
      <c r="L3787" s="1">
        <v>44706</v>
      </c>
      <c r="M3787">
        <v>700</v>
      </c>
      <c r="N3787" s="17" t="s">
        <v>437</v>
      </c>
      <c r="O3787">
        <v>213</v>
      </c>
      <c r="P3787" s="17" t="s">
        <v>438</v>
      </c>
      <c r="Q3787">
        <v>0</v>
      </c>
      <c r="R3787" s="17" t="s">
        <v>439</v>
      </c>
      <c r="S3787" s="17" t="s">
        <v>440</v>
      </c>
      <c r="T3787" s="17" t="s">
        <v>438</v>
      </c>
      <c r="U3787">
        <v>0</v>
      </c>
      <c r="V3787">
        <v>0</v>
      </c>
      <c r="W3787" s="17" t="s">
        <v>8456</v>
      </c>
      <c r="X3787" s="17" t="s">
        <v>442</v>
      </c>
      <c r="Y3787">
        <v>0</v>
      </c>
      <c r="Z3787" s="17" t="s">
        <v>486</v>
      </c>
      <c r="AA3787" s="17" t="s">
        <v>443</v>
      </c>
      <c r="AB3787" s="17" t="s">
        <v>444</v>
      </c>
      <c r="AC3787">
        <v>0</v>
      </c>
      <c r="AD3787">
        <v>0</v>
      </c>
      <c r="AE3787">
        <v>0</v>
      </c>
      <c r="AF3787">
        <v>2022</v>
      </c>
      <c r="AG3787" s="1">
        <v>44562</v>
      </c>
      <c r="AH3787" s="1">
        <v>44773</v>
      </c>
      <c r="AI3787" s="1">
        <v>44785</v>
      </c>
      <c r="AJ3787" s="17" t="s">
        <v>34</v>
      </c>
      <c r="AK3787" s="17" t="s">
        <v>35</v>
      </c>
      <c r="AL3787" s="17" t="s">
        <v>10388</v>
      </c>
      <c r="AM3787" s="17">
        <f>MONTH(EMPENHO[[#This Row],[data_empenho]])</f>
        <v>5</v>
      </c>
    </row>
    <row r="3788" spans="1:39" x14ac:dyDescent="0.25">
      <c r="A3788">
        <v>8</v>
      </c>
      <c r="B3788">
        <v>801</v>
      </c>
      <c r="C3788">
        <v>10</v>
      </c>
      <c r="D3788">
        <v>301</v>
      </c>
      <c r="E3788">
        <v>6</v>
      </c>
      <c r="F3788">
        <v>0</v>
      </c>
      <c r="G3788">
        <v>2091</v>
      </c>
      <c r="H3788" s="17" t="s">
        <v>1181</v>
      </c>
      <c r="I3788">
        <v>4500</v>
      </c>
      <c r="J3788">
        <v>0</v>
      </c>
      <c r="K3788" s="17" t="s">
        <v>8457</v>
      </c>
      <c r="L3788" s="1">
        <v>44706</v>
      </c>
      <c r="M3788">
        <v>2497.1799999999998</v>
      </c>
      <c r="N3788" s="17" t="s">
        <v>437</v>
      </c>
      <c r="O3788">
        <v>213</v>
      </c>
      <c r="P3788" s="17" t="s">
        <v>438</v>
      </c>
      <c r="Q3788">
        <v>0</v>
      </c>
      <c r="R3788" s="17" t="s">
        <v>439</v>
      </c>
      <c r="S3788" s="17" t="s">
        <v>440</v>
      </c>
      <c r="T3788" s="17" t="s">
        <v>438</v>
      </c>
      <c r="U3788">
        <v>0</v>
      </c>
      <c r="V3788">
        <v>0</v>
      </c>
      <c r="W3788" s="17" t="s">
        <v>8458</v>
      </c>
      <c r="X3788" s="17" t="s">
        <v>442</v>
      </c>
      <c r="Y3788">
        <v>0</v>
      </c>
      <c r="Z3788" s="17" t="s">
        <v>486</v>
      </c>
      <c r="AA3788" s="17" t="s">
        <v>443</v>
      </c>
      <c r="AB3788" s="17" t="s">
        <v>444</v>
      </c>
      <c r="AC3788">
        <v>0</v>
      </c>
      <c r="AD3788">
        <v>0</v>
      </c>
      <c r="AE3788">
        <v>0</v>
      </c>
      <c r="AF3788">
        <v>2022</v>
      </c>
      <c r="AG3788" s="1">
        <v>44562</v>
      </c>
      <c r="AH3788" s="1">
        <v>44773</v>
      </c>
      <c r="AI3788" s="1">
        <v>44785</v>
      </c>
      <c r="AJ3788" s="17" t="s">
        <v>34</v>
      </c>
      <c r="AK3788" s="17" t="s">
        <v>35</v>
      </c>
      <c r="AL3788" s="17" t="s">
        <v>10388</v>
      </c>
      <c r="AM3788" s="17">
        <f>MONTH(EMPENHO[[#This Row],[data_empenho]])</f>
        <v>5</v>
      </c>
    </row>
    <row r="3789" spans="1:39" x14ac:dyDescent="0.25">
      <c r="A3789">
        <v>8</v>
      </c>
      <c r="B3789">
        <v>801</v>
      </c>
      <c r="C3789">
        <v>10</v>
      </c>
      <c r="D3789">
        <v>302</v>
      </c>
      <c r="E3789">
        <v>8</v>
      </c>
      <c r="F3789">
        <v>0</v>
      </c>
      <c r="G3789">
        <v>2096</v>
      </c>
      <c r="H3789" s="17" t="s">
        <v>1173</v>
      </c>
      <c r="I3789">
        <v>4500</v>
      </c>
      <c r="J3789">
        <v>0</v>
      </c>
      <c r="K3789" s="17" t="s">
        <v>8459</v>
      </c>
      <c r="L3789" s="1">
        <v>44706</v>
      </c>
      <c r="M3789">
        <v>22095.27</v>
      </c>
      <c r="N3789" s="17" t="s">
        <v>437</v>
      </c>
      <c r="O3789">
        <v>213</v>
      </c>
      <c r="P3789" s="17" t="s">
        <v>438</v>
      </c>
      <c r="Q3789">
        <v>0</v>
      </c>
      <c r="R3789" s="17" t="s">
        <v>439</v>
      </c>
      <c r="S3789" s="17" t="s">
        <v>440</v>
      </c>
      <c r="T3789" s="17" t="s">
        <v>438</v>
      </c>
      <c r="U3789">
        <v>0</v>
      </c>
      <c r="V3789">
        <v>0</v>
      </c>
      <c r="W3789" s="17" t="s">
        <v>8460</v>
      </c>
      <c r="X3789" s="17" t="s">
        <v>442</v>
      </c>
      <c r="Y3789">
        <v>0</v>
      </c>
      <c r="Z3789" s="17" t="s">
        <v>486</v>
      </c>
      <c r="AA3789" s="17" t="s">
        <v>443</v>
      </c>
      <c r="AB3789" s="17" t="s">
        <v>444</v>
      </c>
      <c r="AC3789">
        <v>0</v>
      </c>
      <c r="AD3789">
        <v>0</v>
      </c>
      <c r="AE3789">
        <v>0</v>
      </c>
      <c r="AF3789">
        <v>2022</v>
      </c>
      <c r="AG3789" s="1">
        <v>44562</v>
      </c>
      <c r="AH3789" s="1">
        <v>44773</v>
      </c>
      <c r="AI3789" s="1">
        <v>44785</v>
      </c>
      <c r="AJ3789" s="17" t="s">
        <v>34</v>
      </c>
      <c r="AK3789" s="17" t="s">
        <v>35</v>
      </c>
      <c r="AL3789" s="17" t="s">
        <v>10388</v>
      </c>
      <c r="AM3789" s="17">
        <f>MONTH(EMPENHO[[#This Row],[data_empenho]])</f>
        <v>5</v>
      </c>
    </row>
    <row r="3790" spans="1:39" x14ac:dyDescent="0.25">
      <c r="A3790">
        <v>8</v>
      </c>
      <c r="B3790">
        <v>801</v>
      </c>
      <c r="C3790">
        <v>10</v>
      </c>
      <c r="D3790">
        <v>302</v>
      </c>
      <c r="E3790">
        <v>8</v>
      </c>
      <c r="F3790">
        <v>0</v>
      </c>
      <c r="G3790">
        <v>2096</v>
      </c>
      <c r="H3790" s="17" t="s">
        <v>1181</v>
      </c>
      <c r="I3790">
        <v>4500</v>
      </c>
      <c r="J3790">
        <v>0</v>
      </c>
      <c r="K3790" s="17" t="s">
        <v>8461</v>
      </c>
      <c r="L3790" s="1">
        <v>44706</v>
      </c>
      <c r="M3790">
        <v>3835.16</v>
      </c>
      <c r="N3790" s="17" t="s">
        <v>437</v>
      </c>
      <c r="O3790">
        <v>213</v>
      </c>
      <c r="P3790" s="17" t="s">
        <v>438</v>
      </c>
      <c r="Q3790">
        <v>0</v>
      </c>
      <c r="R3790" s="17" t="s">
        <v>439</v>
      </c>
      <c r="S3790" s="17" t="s">
        <v>440</v>
      </c>
      <c r="T3790" s="17" t="s">
        <v>438</v>
      </c>
      <c r="U3790">
        <v>0</v>
      </c>
      <c r="V3790">
        <v>0</v>
      </c>
      <c r="W3790" s="17" t="s">
        <v>8462</v>
      </c>
      <c r="X3790" s="17" t="s">
        <v>442</v>
      </c>
      <c r="Y3790">
        <v>0</v>
      </c>
      <c r="Z3790" s="17" t="s">
        <v>486</v>
      </c>
      <c r="AA3790" s="17" t="s">
        <v>443</v>
      </c>
      <c r="AB3790" s="17" t="s">
        <v>444</v>
      </c>
      <c r="AC3790">
        <v>0</v>
      </c>
      <c r="AD3790">
        <v>0</v>
      </c>
      <c r="AE3790">
        <v>0</v>
      </c>
      <c r="AF3790">
        <v>2022</v>
      </c>
      <c r="AG3790" s="1">
        <v>44562</v>
      </c>
      <c r="AH3790" s="1">
        <v>44773</v>
      </c>
      <c r="AI3790" s="1">
        <v>44785</v>
      </c>
      <c r="AJ3790" s="17" t="s">
        <v>34</v>
      </c>
      <c r="AK3790" s="17" t="s">
        <v>35</v>
      </c>
      <c r="AL3790" s="17" t="s">
        <v>10388</v>
      </c>
      <c r="AM3790" s="17">
        <f>MONTH(EMPENHO[[#This Row],[data_empenho]])</f>
        <v>5</v>
      </c>
    </row>
    <row r="3791" spans="1:39" x14ac:dyDescent="0.25">
      <c r="A3791">
        <v>8</v>
      </c>
      <c r="B3791">
        <v>801</v>
      </c>
      <c r="C3791">
        <v>10</v>
      </c>
      <c r="D3791">
        <v>302</v>
      </c>
      <c r="E3791">
        <v>8</v>
      </c>
      <c r="F3791">
        <v>0</v>
      </c>
      <c r="G3791">
        <v>2096</v>
      </c>
      <c r="H3791" s="17" t="s">
        <v>1428</v>
      </c>
      <c r="I3791">
        <v>4500</v>
      </c>
      <c r="J3791">
        <v>0</v>
      </c>
      <c r="K3791" s="17" t="s">
        <v>8463</v>
      </c>
      <c r="L3791" s="1">
        <v>44706</v>
      </c>
      <c r="M3791">
        <v>4419.0600000000004</v>
      </c>
      <c r="N3791" s="17" t="s">
        <v>437</v>
      </c>
      <c r="O3791">
        <v>213</v>
      </c>
      <c r="P3791" s="17" t="s">
        <v>438</v>
      </c>
      <c r="Q3791">
        <v>0</v>
      </c>
      <c r="R3791" s="17" t="s">
        <v>439</v>
      </c>
      <c r="S3791" s="17" t="s">
        <v>440</v>
      </c>
      <c r="T3791" s="17" t="s">
        <v>438</v>
      </c>
      <c r="U3791">
        <v>0</v>
      </c>
      <c r="V3791">
        <v>0</v>
      </c>
      <c r="W3791" s="17" t="s">
        <v>8464</v>
      </c>
      <c r="X3791" s="17" t="s">
        <v>442</v>
      </c>
      <c r="Y3791">
        <v>0</v>
      </c>
      <c r="Z3791" s="17" t="s">
        <v>486</v>
      </c>
      <c r="AA3791" s="17" t="s">
        <v>443</v>
      </c>
      <c r="AB3791" s="17" t="s">
        <v>444</v>
      </c>
      <c r="AC3791">
        <v>0</v>
      </c>
      <c r="AD3791">
        <v>0</v>
      </c>
      <c r="AE3791">
        <v>0</v>
      </c>
      <c r="AF3791">
        <v>2022</v>
      </c>
      <c r="AG3791" s="1">
        <v>44562</v>
      </c>
      <c r="AH3791" s="1">
        <v>44773</v>
      </c>
      <c r="AI3791" s="1">
        <v>44785</v>
      </c>
      <c r="AJ3791" s="17" t="s">
        <v>34</v>
      </c>
      <c r="AK3791" s="17" t="s">
        <v>35</v>
      </c>
      <c r="AL3791" s="17" t="s">
        <v>10388</v>
      </c>
      <c r="AM3791" s="17">
        <f>MONTH(EMPENHO[[#This Row],[data_empenho]])</f>
        <v>5</v>
      </c>
    </row>
    <row r="3792" spans="1:39" x14ac:dyDescent="0.25">
      <c r="A3792">
        <v>8</v>
      </c>
      <c r="B3792">
        <v>801</v>
      </c>
      <c r="C3792">
        <v>10</v>
      </c>
      <c r="D3792">
        <v>302</v>
      </c>
      <c r="E3792">
        <v>8</v>
      </c>
      <c r="F3792">
        <v>0</v>
      </c>
      <c r="G3792">
        <v>2096</v>
      </c>
      <c r="H3792" s="17" t="s">
        <v>1184</v>
      </c>
      <c r="I3792">
        <v>4500</v>
      </c>
      <c r="J3792">
        <v>0</v>
      </c>
      <c r="K3792" s="17" t="s">
        <v>8465</v>
      </c>
      <c r="L3792" s="1">
        <v>44706</v>
      </c>
      <c r="M3792">
        <v>839.36</v>
      </c>
      <c r="N3792" s="17" t="s">
        <v>437</v>
      </c>
      <c r="O3792">
        <v>213</v>
      </c>
      <c r="P3792" s="17" t="s">
        <v>438</v>
      </c>
      <c r="Q3792">
        <v>0</v>
      </c>
      <c r="R3792" s="17" t="s">
        <v>439</v>
      </c>
      <c r="S3792" s="17" t="s">
        <v>440</v>
      </c>
      <c r="T3792" s="17" t="s">
        <v>438</v>
      </c>
      <c r="U3792">
        <v>0</v>
      </c>
      <c r="V3792">
        <v>0</v>
      </c>
      <c r="W3792" s="17" t="s">
        <v>8466</v>
      </c>
      <c r="X3792" s="17" t="s">
        <v>442</v>
      </c>
      <c r="Y3792">
        <v>0</v>
      </c>
      <c r="Z3792" s="17" t="s">
        <v>486</v>
      </c>
      <c r="AA3792" s="17" t="s">
        <v>443</v>
      </c>
      <c r="AB3792" s="17" t="s">
        <v>444</v>
      </c>
      <c r="AC3792">
        <v>0</v>
      </c>
      <c r="AD3792">
        <v>0</v>
      </c>
      <c r="AE3792">
        <v>0</v>
      </c>
      <c r="AF3792">
        <v>2022</v>
      </c>
      <c r="AG3792" s="1">
        <v>44562</v>
      </c>
      <c r="AH3792" s="1">
        <v>44773</v>
      </c>
      <c r="AI3792" s="1">
        <v>44785</v>
      </c>
      <c r="AJ3792" s="17" t="s">
        <v>34</v>
      </c>
      <c r="AK3792" s="17" t="s">
        <v>35</v>
      </c>
      <c r="AL3792" s="17" t="s">
        <v>10388</v>
      </c>
      <c r="AM3792" s="17">
        <f>MONTH(EMPENHO[[#This Row],[data_empenho]])</f>
        <v>5</v>
      </c>
    </row>
    <row r="3793" spans="1:39" x14ac:dyDescent="0.25">
      <c r="A3793">
        <v>8</v>
      </c>
      <c r="B3793">
        <v>801</v>
      </c>
      <c r="C3793">
        <v>10</v>
      </c>
      <c r="D3793">
        <v>302</v>
      </c>
      <c r="E3793">
        <v>8</v>
      </c>
      <c r="F3793">
        <v>0</v>
      </c>
      <c r="G3793">
        <v>2096</v>
      </c>
      <c r="H3793" s="17" t="s">
        <v>1176</v>
      </c>
      <c r="I3793">
        <v>4500</v>
      </c>
      <c r="J3793">
        <v>0</v>
      </c>
      <c r="K3793" s="17" t="s">
        <v>8467</v>
      </c>
      <c r="L3793" s="1">
        <v>44706</v>
      </c>
      <c r="M3793">
        <v>2776.85</v>
      </c>
      <c r="N3793" s="17" t="s">
        <v>437</v>
      </c>
      <c r="O3793">
        <v>213</v>
      </c>
      <c r="P3793" s="17" t="s">
        <v>438</v>
      </c>
      <c r="Q3793">
        <v>0</v>
      </c>
      <c r="R3793" s="17" t="s">
        <v>439</v>
      </c>
      <c r="S3793" s="17" t="s">
        <v>440</v>
      </c>
      <c r="T3793" s="17" t="s">
        <v>438</v>
      </c>
      <c r="U3793">
        <v>0</v>
      </c>
      <c r="V3793">
        <v>0</v>
      </c>
      <c r="W3793" s="17" t="s">
        <v>8468</v>
      </c>
      <c r="X3793" s="17" t="s">
        <v>442</v>
      </c>
      <c r="Y3793">
        <v>0</v>
      </c>
      <c r="Z3793" s="17" t="s">
        <v>486</v>
      </c>
      <c r="AA3793" s="17" t="s">
        <v>443</v>
      </c>
      <c r="AB3793" s="17" t="s">
        <v>444</v>
      </c>
      <c r="AC3793">
        <v>0</v>
      </c>
      <c r="AD3793">
        <v>0</v>
      </c>
      <c r="AE3793">
        <v>0</v>
      </c>
      <c r="AF3793">
        <v>2022</v>
      </c>
      <c r="AG3793" s="1">
        <v>44562</v>
      </c>
      <c r="AH3793" s="1">
        <v>44773</v>
      </c>
      <c r="AI3793" s="1">
        <v>44785</v>
      </c>
      <c r="AJ3793" s="17" t="s">
        <v>34</v>
      </c>
      <c r="AK3793" s="17" t="s">
        <v>35</v>
      </c>
      <c r="AL3793" s="17" t="s">
        <v>10388</v>
      </c>
      <c r="AM3793" s="17">
        <f>MONTH(EMPENHO[[#This Row],[data_empenho]])</f>
        <v>5</v>
      </c>
    </row>
    <row r="3794" spans="1:39" x14ac:dyDescent="0.25">
      <c r="A3794">
        <v>8</v>
      </c>
      <c r="B3794">
        <v>801</v>
      </c>
      <c r="C3794">
        <v>10</v>
      </c>
      <c r="D3794">
        <v>302</v>
      </c>
      <c r="E3794">
        <v>8</v>
      </c>
      <c r="F3794">
        <v>0</v>
      </c>
      <c r="G3794">
        <v>2096</v>
      </c>
      <c r="H3794" s="17" t="s">
        <v>1173</v>
      </c>
      <c r="I3794">
        <v>4500</v>
      </c>
      <c r="J3794">
        <v>0</v>
      </c>
      <c r="K3794" s="17" t="s">
        <v>8469</v>
      </c>
      <c r="L3794" s="1">
        <v>44706</v>
      </c>
      <c r="M3794">
        <v>4830.67</v>
      </c>
      <c r="N3794" s="17" t="s">
        <v>437</v>
      </c>
      <c r="O3794">
        <v>213</v>
      </c>
      <c r="P3794" s="17" t="s">
        <v>438</v>
      </c>
      <c r="Q3794">
        <v>0</v>
      </c>
      <c r="R3794" s="17" t="s">
        <v>439</v>
      </c>
      <c r="S3794" s="17" t="s">
        <v>440</v>
      </c>
      <c r="T3794" s="17" t="s">
        <v>438</v>
      </c>
      <c r="U3794">
        <v>0</v>
      </c>
      <c r="V3794">
        <v>0</v>
      </c>
      <c r="W3794" s="17" t="s">
        <v>8470</v>
      </c>
      <c r="X3794" s="17" t="s">
        <v>442</v>
      </c>
      <c r="Y3794">
        <v>0</v>
      </c>
      <c r="Z3794" s="17" t="s">
        <v>486</v>
      </c>
      <c r="AA3794" s="17" t="s">
        <v>443</v>
      </c>
      <c r="AB3794" s="17" t="s">
        <v>444</v>
      </c>
      <c r="AC3794">
        <v>0</v>
      </c>
      <c r="AD3794">
        <v>0</v>
      </c>
      <c r="AE3794">
        <v>0</v>
      </c>
      <c r="AF3794">
        <v>2022</v>
      </c>
      <c r="AG3794" s="1">
        <v>44562</v>
      </c>
      <c r="AH3794" s="1">
        <v>44773</v>
      </c>
      <c r="AI3794" s="1">
        <v>44785</v>
      </c>
      <c r="AJ3794" s="17" t="s">
        <v>34</v>
      </c>
      <c r="AK3794" s="17" t="s">
        <v>35</v>
      </c>
      <c r="AL3794" s="17" t="s">
        <v>10388</v>
      </c>
      <c r="AM3794" s="17">
        <f>MONTH(EMPENHO[[#This Row],[data_empenho]])</f>
        <v>5</v>
      </c>
    </row>
    <row r="3795" spans="1:39" x14ac:dyDescent="0.25">
      <c r="A3795">
        <v>8</v>
      </c>
      <c r="B3795">
        <v>801</v>
      </c>
      <c r="C3795">
        <v>10</v>
      </c>
      <c r="D3795">
        <v>302</v>
      </c>
      <c r="E3795">
        <v>8</v>
      </c>
      <c r="F3795">
        <v>0</v>
      </c>
      <c r="G3795">
        <v>2096</v>
      </c>
      <c r="H3795" s="17" t="s">
        <v>1181</v>
      </c>
      <c r="I3795">
        <v>4500</v>
      </c>
      <c r="J3795">
        <v>0</v>
      </c>
      <c r="K3795" s="17" t="s">
        <v>8471</v>
      </c>
      <c r="L3795" s="1">
        <v>44706</v>
      </c>
      <c r="M3795">
        <v>902.17</v>
      </c>
      <c r="N3795" s="17" t="s">
        <v>437</v>
      </c>
      <c r="O3795">
        <v>213</v>
      </c>
      <c r="P3795" s="17" t="s">
        <v>438</v>
      </c>
      <c r="Q3795">
        <v>0</v>
      </c>
      <c r="R3795" s="17" t="s">
        <v>439</v>
      </c>
      <c r="S3795" s="17" t="s">
        <v>440</v>
      </c>
      <c r="T3795" s="17" t="s">
        <v>438</v>
      </c>
      <c r="U3795">
        <v>0</v>
      </c>
      <c r="V3795">
        <v>0</v>
      </c>
      <c r="W3795" s="17" t="s">
        <v>8472</v>
      </c>
      <c r="X3795" s="17" t="s">
        <v>442</v>
      </c>
      <c r="Y3795">
        <v>0</v>
      </c>
      <c r="Z3795" s="17" t="s">
        <v>486</v>
      </c>
      <c r="AA3795" s="17" t="s">
        <v>443</v>
      </c>
      <c r="AB3795" s="17" t="s">
        <v>444</v>
      </c>
      <c r="AC3795">
        <v>0</v>
      </c>
      <c r="AD3795">
        <v>0</v>
      </c>
      <c r="AE3795">
        <v>0</v>
      </c>
      <c r="AF3795">
        <v>2022</v>
      </c>
      <c r="AG3795" s="1">
        <v>44562</v>
      </c>
      <c r="AH3795" s="1">
        <v>44773</v>
      </c>
      <c r="AI3795" s="1">
        <v>44785</v>
      </c>
      <c r="AJ3795" s="17" t="s">
        <v>34</v>
      </c>
      <c r="AK3795" s="17" t="s">
        <v>35</v>
      </c>
      <c r="AL3795" s="17" t="s">
        <v>10388</v>
      </c>
      <c r="AM3795" s="17">
        <f>MONTH(EMPENHO[[#This Row],[data_empenho]])</f>
        <v>5</v>
      </c>
    </row>
    <row r="3796" spans="1:39" x14ac:dyDescent="0.25">
      <c r="A3796">
        <v>8</v>
      </c>
      <c r="B3796">
        <v>801</v>
      </c>
      <c r="C3796">
        <v>10</v>
      </c>
      <c r="D3796">
        <v>302</v>
      </c>
      <c r="E3796">
        <v>8</v>
      </c>
      <c r="F3796">
        <v>0</v>
      </c>
      <c r="G3796">
        <v>2096</v>
      </c>
      <c r="H3796" s="17" t="s">
        <v>1428</v>
      </c>
      <c r="I3796">
        <v>4500</v>
      </c>
      <c r="J3796">
        <v>0</v>
      </c>
      <c r="K3796" s="17" t="s">
        <v>8473</v>
      </c>
      <c r="L3796" s="1">
        <v>44706</v>
      </c>
      <c r="M3796">
        <v>406.98</v>
      </c>
      <c r="N3796" s="17" t="s">
        <v>437</v>
      </c>
      <c r="O3796">
        <v>213</v>
      </c>
      <c r="P3796" s="17" t="s">
        <v>438</v>
      </c>
      <c r="Q3796">
        <v>0</v>
      </c>
      <c r="R3796" s="17" t="s">
        <v>439</v>
      </c>
      <c r="S3796" s="17" t="s">
        <v>440</v>
      </c>
      <c r="T3796" s="17" t="s">
        <v>438</v>
      </c>
      <c r="U3796">
        <v>0</v>
      </c>
      <c r="V3796">
        <v>0</v>
      </c>
      <c r="W3796" s="17" t="s">
        <v>8474</v>
      </c>
      <c r="X3796" s="17" t="s">
        <v>442</v>
      </c>
      <c r="Y3796">
        <v>0</v>
      </c>
      <c r="Z3796" s="17" t="s">
        <v>486</v>
      </c>
      <c r="AA3796" s="17" t="s">
        <v>443</v>
      </c>
      <c r="AB3796" s="17" t="s">
        <v>444</v>
      </c>
      <c r="AC3796">
        <v>0</v>
      </c>
      <c r="AD3796">
        <v>0</v>
      </c>
      <c r="AE3796">
        <v>0</v>
      </c>
      <c r="AF3796">
        <v>2022</v>
      </c>
      <c r="AG3796" s="1">
        <v>44562</v>
      </c>
      <c r="AH3796" s="1">
        <v>44773</v>
      </c>
      <c r="AI3796" s="1">
        <v>44785</v>
      </c>
      <c r="AJ3796" s="17" t="s">
        <v>34</v>
      </c>
      <c r="AK3796" s="17" t="s">
        <v>35</v>
      </c>
      <c r="AL3796" s="17" t="s">
        <v>10388</v>
      </c>
      <c r="AM3796" s="17">
        <f>MONTH(EMPENHO[[#This Row],[data_empenho]])</f>
        <v>5</v>
      </c>
    </row>
    <row r="3797" spans="1:39" x14ac:dyDescent="0.25">
      <c r="A3797">
        <v>8</v>
      </c>
      <c r="B3797">
        <v>801</v>
      </c>
      <c r="C3797">
        <v>10</v>
      </c>
      <c r="D3797">
        <v>302</v>
      </c>
      <c r="E3797">
        <v>8</v>
      </c>
      <c r="F3797">
        <v>0</v>
      </c>
      <c r="G3797">
        <v>2096</v>
      </c>
      <c r="H3797" s="17" t="s">
        <v>1184</v>
      </c>
      <c r="I3797">
        <v>4500</v>
      </c>
      <c r="J3797">
        <v>0</v>
      </c>
      <c r="K3797" s="17" t="s">
        <v>8475</v>
      </c>
      <c r="L3797" s="1">
        <v>44706</v>
      </c>
      <c r="M3797">
        <v>111.35</v>
      </c>
      <c r="N3797" s="17" t="s">
        <v>437</v>
      </c>
      <c r="O3797">
        <v>213</v>
      </c>
      <c r="P3797" s="17" t="s">
        <v>438</v>
      </c>
      <c r="Q3797">
        <v>0</v>
      </c>
      <c r="R3797" s="17" t="s">
        <v>439</v>
      </c>
      <c r="S3797" s="17" t="s">
        <v>440</v>
      </c>
      <c r="T3797" s="17" t="s">
        <v>438</v>
      </c>
      <c r="U3797">
        <v>0</v>
      </c>
      <c r="V3797">
        <v>0</v>
      </c>
      <c r="W3797" s="17" t="s">
        <v>8476</v>
      </c>
      <c r="X3797" s="17" t="s">
        <v>442</v>
      </c>
      <c r="Y3797">
        <v>0</v>
      </c>
      <c r="Z3797" s="17" t="s">
        <v>486</v>
      </c>
      <c r="AA3797" s="17" t="s">
        <v>443</v>
      </c>
      <c r="AB3797" s="17" t="s">
        <v>444</v>
      </c>
      <c r="AC3797">
        <v>0</v>
      </c>
      <c r="AD3797">
        <v>0</v>
      </c>
      <c r="AE3797">
        <v>0</v>
      </c>
      <c r="AF3797">
        <v>2022</v>
      </c>
      <c r="AG3797" s="1">
        <v>44562</v>
      </c>
      <c r="AH3797" s="1">
        <v>44773</v>
      </c>
      <c r="AI3797" s="1">
        <v>44785</v>
      </c>
      <c r="AJ3797" s="17" t="s">
        <v>34</v>
      </c>
      <c r="AK3797" s="17" t="s">
        <v>35</v>
      </c>
      <c r="AL3797" s="17" t="s">
        <v>10388</v>
      </c>
      <c r="AM3797" s="17">
        <f>MONTH(EMPENHO[[#This Row],[data_empenho]])</f>
        <v>5</v>
      </c>
    </row>
    <row r="3798" spans="1:39" x14ac:dyDescent="0.25">
      <c r="A3798">
        <v>8</v>
      </c>
      <c r="B3798">
        <v>801</v>
      </c>
      <c r="C3798">
        <v>10</v>
      </c>
      <c r="D3798">
        <v>302</v>
      </c>
      <c r="E3798">
        <v>8</v>
      </c>
      <c r="F3798">
        <v>0</v>
      </c>
      <c r="G3798">
        <v>2096</v>
      </c>
      <c r="H3798" s="17" t="s">
        <v>1176</v>
      </c>
      <c r="I3798">
        <v>4500</v>
      </c>
      <c r="J3798">
        <v>0</v>
      </c>
      <c r="K3798" s="17" t="s">
        <v>8477</v>
      </c>
      <c r="L3798" s="1">
        <v>44706</v>
      </c>
      <c r="M3798">
        <v>765.51</v>
      </c>
      <c r="N3798" s="17" t="s">
        <v>437</v>
      </c>
      <c r="O3798">
        <v>213</v>
      </c>
      <c r="P3798" s="17" t="s">
        <v>438</v>
      </c>
      <c r="Q3798">
        <v>0</v>
      </c>
      <c r="R3798" s="17" t="s">
        <v>439</v>
      </c>
      <c r="S3798" s="17" t="s">
        <v>440</v>
      </c>
      <c r="T3798" s="17" t="s">
        <v>438</v>
      </c>
      <c r="U3798">
        <v>0</v>
      </c>
      <c r="V3798">
        <v>0</v>
      </c>
      <c r="W3798" s="17" t="s">
        <v>8478</v>
      </c>
      <c r="X3798" s="17" t="s">
        <v>442</v>
      </c>
      <c r="Y3798">
        <v>0</v>
      </c>
      <c r="Z3798" s="17" t="s">
        <v>486</v>
      </c>
      <c r="AA3798" s="17" t="s">
        <v>443</v>
      </c>
      <c r="AB3798" s="17" t="s">
        <v>444</v>
      </c>
      <c r="AC3798">
        <v>0</v>
      </c>
      <c r="AD3798">
        <v>0</v>
      </c>
      <c r="AE3798">
        <v>0</v>
      </c>
      <c r="AF3798">
        <v>2022</v>
      </c>
      <c r="AG3798" s="1">
        <v>44562</v>
      </c>
      <c r="AH3798" s="1">
        <v>44773</v>
      </c>
      <c r="AI3798" s="1">
        <v>44785</v>
      </c>
      <c r="AJ3798" s="17" t="s">
        <v>34</v>
      </c>
      <c r="AK3798" s="17" t="s">
        <v>35</v>
      </c>
      <c r="AL3798" s="17" t="s">
        <v>10388</v>
      </c>
      <c r="AM3798" s="17">
        <f>MONTH(EMPENHO[[#This Row],[data_empenho]])</f>
        <v>5</v>
      </c>
    </row>
    <row r="3799" spans="1:39" x14ac:dyDescent="0.25">
      <c r="A3799">
        <v>8</v>
      </c>
      <c r="B3799">
        <v>801</v>
      </c>
      <c r="C3799">
        <v>10</v>
      </c>
      <c r="D3799">
        <v>301</v>
      </c>
      <c r="E3799">
        <v>6</v>
      </c>
      <c r="F3799">
        <v>0</v>
      </c>
      <c r="G3799">
        <v>2092</v>
      </c>
      <c r="H3799" s="17" t="s">
        <v>1173</v>
      </c>
      <c r="I3799">
        <v>4011</v>
      </c>
      <c r="J3799">
        <v>0</v>
      </c>
      <c r="K3799" s="17" t="s">
        <v>8479</v>
      </c>
      <c r="L3799" s="1">
        <v>44706</v>
      </c>
      <c r="M3799">
        <v>15800</v>
      </c>
      <c r="N3799" s="17" t="s">
        <v>437</v>
      </c>
      <c r="O3799">
        <v>213</v>
      </c>
      <c r="P3799" s="17" t="s">
        <v>438</v>
      </c>
      <c r="Q3799">
        <v>0</v>
      </c>
      <c r="R3799" s="17" t="s">
        <v>439</v>
      </c>
      <c r="S3799" s="17" t="s">
        <v>440</v>
      </c>
      <c r="T3799" s="17" t="s">
        <v>438</v>
      </c>
      <c r="U3799">
        <v>0</v>
      </c>
      <c r="V3799">
        <v>0</v>
      </c>
      <c r="W3799" s="17" t="s">
        <v>8480</v>
      </c>
      <c r="X3799" s="17" t="s">
        <v>442</v>
      </c>
      <c r="Y3799">
        <v>0</v>
      </c>
      <c r="Z3799" s="17" t="s">
        <v>486</v>
      </c>
      <c r="AA3799" s="17" t="s">
        <v>443</v>
      </c>
      <c r="AB3799" s="17" t="s">
        <v>444</v>
      </c>
      <c r="AC3799">
        <v>0</v>
      </c>
      <c r="AD3799">
        <v>0</v>
      </c>
      <c r="AE3799">
        <v>0</v>
      </c>
      <c r="AF3799">
        <v>2022</v>
      </c>
      <c r="AG3799" s="1">
        <v>44562</v>
      </c>
      <c r="AH3799" s="1">
        <v>44773</v>
      </c>
      <c r="AI3799" s="1">
        <v>44785</v>
      </c>
      <c r="AJ3799" s="17" t="s">
        <v>34</v>
      </c>
      <c r="AK3799" s="17" t="s">
        <v>35</v>
      </c>
      <c r="AL3799" s="17" t="s">
        <v>10388</v>
      </c>
      <c r="AM3799" s="17">
        <f>MONTH(EMPENHO[[#This Row],[data_empenho]])</f>
        <v>5</v>
      </c>
    </row>
    <row r="3800" spans="1:39" x14ac:dyDescent="0.25">
      <c r="A3800">
        <v>8</v>
      </c>
      <c r="B3800">
        <v>801</v>
      </c>
      <c r="C3800">
        <v>10</v>
      </c>
      <c r="D3800">
        <v>301</v>
      </c>
      <c r="E3800">
        <v>6</v>
      </c>
      <c r="F3800">
        <v>0</v>
      </c>
      <c r="G3800">
        <v>2092</v>
      </c>
      <c r="H3800" s="17" t="s">
        <v>1173</v>
      </c>
      <c r="I3800">
        <v>4500</v>
      </c>
      <c r="J3800">
        <v>0</v>
      </c>
      <c r="K3800" s="17" t="s">
        <v>8481</v>
      </c>
      <c r="L3800" s="1">
        <v>44706</v>
      </c>
      <c r="M3800">
        <v>2394.7199999999998</v>
      </c>
      <c r="N3800" s="17" t="s">
        <v>437</v>
      </c>
      <c r="O3800">
        <v>213</v>
      </c>
      <c r="P3800" s="17" t="s">
        <v>438</v>
      </c>
      <c r="Q3800">
        <v>0</v>
      </c>
      <c r="R3800" s="17" t="s">
        <v>439</v>
      </c>
      <c r="S3800" s="17" t="s">
        <v>440</v>
      </c>
      <c r="T3800" s="17" t="s">
        <v>438</v>
      </c>
      <c r="U3800">
        <v>0</v>
      </c>
      <c r="V3800">
        <v>0</v>
      </c>
      <c r="W3800" s="17" t="s">
        <v>8480</v>
      </c>
      <c r="X3800" s="17" t="s">
        <v>442</v>
      </c>
      <c r="Y3800">
        <v>0</v>
      </c>
      <c r="Z3800" s="17" t="s">
        <v>486</v>
      </c>
      <c r="AA3800" s="17" t="s">
        <v>443</v>
      </c>
      <c r="AB3800" s="17" t="s">
        <v>444</v>
      </c>
      <c r="AC3800">
        <v>0</v>
      </c>
      <c r="AD3800">
        <v>0</v>
      </c>
      <c r="AE3800">
        <v>0</v>
      </c>
      <c r="AF3800">
        <v>2022</v>
      </c>
      <c r="AG3800" s="1">
        <v>44562</v>
      </c>
      <c r="AH3800" s="1">
        <v>44773</v>
      </c>
      <c r="AI3800" s="1">
        <v>44785</v>
      </c>
      <c r="AJ3800" s="17" t="s">
        <v>34</v>
      </c>
      <c r="AK3800" s="17" t="s">
        <v>35</v>
      </c>
      <c r="AL3800" s="17" t="s">
        <v>10388</v>
      </c>
      <c r="AM3800" s="17">
        <f>MONTH(EMPENHO[[#This Row],[data_empenho]])</f>
        <v>5</v>
      </c>
    </row>
    <row r="3801" spans="1:39" x14ac:dyDescent="0.25">
      <c r="A3801">
        <v>8</v>
      </c>
      <c r="B3801">
        <v>801</v>
      </c>
      <c r="C3801">
        <v>10</v>
      </c>
      <c r="D3801">
        <v>301</v>
      </c>
      <c r="E3801">
        <v>6</v>
      </c>
      <c r="F3801">
        <v>0</v>
      </c>
      <c r="G3801">
        <v>2092</v>
      </c>
      <c r="H3801" s="17" t="s">
        <v>1145</v>
      </c>
      <c r="I3801">
        <v>4500</v>
      </c>
      <c r="J3801">
        <v>0</v>
      </c>
      <c r="K3801" s="17" t="s">
        <v>8482</v>
      </c>
      <c r="L3801" s="1">
        <v>44706</v>
      </c>
      <c r="M3801">
        <v>1500</v>
      </c>
      <c r="N3801" s="17" t="s">
        <v>437</v>
      </c>
      <c r="O3801">
        <v>213</v>
      </c>
      <c r="P3801" s="17" t="s">
        <v>438</v>
      </c>
      <c r="Q3801">
        <v>0</v>
      </c>
      <c r="R3801" s="17" t="s">
        <v>439</v>
      </c>
      <c r="S3801" s="17" t="s">
        <v>440</v>
      </c>
      <c r="T3801" s="17" t="s">
        <v>438</v>
      </c>
      <c r="U3801">
        <v>0</v>
      </c>
      <c r="V3801">
        <v>0</v>
      </c>
      <c r="W3801" s="17" t="s">
        <v>8483</v>
      </c>
      <c r="X3801" s="17" t="s">
        <v>442</v>
      </c>
      <c r="Y3801">
        <v>0</v>
      </c>
      <c r="Z3801" s="17" t="s">
        <v>486</v>
      </c>
      <c r="AA3801" s="17" t="s">
        <v>443</v>
      </c>
      <c r="AB3801" s="17" t="s">
        <v>444</v>
      </c>
      <c r="AC3801">
        <v>0</v>
      </c>
      <c r="AD3801">
        <v>0</v>
      </c>
      <c r="AE3801">
        <v>0</v>
      </c>
      <c r="AF3801">
        <v>2022</v>
      </c>
      <c r="AG3801" s="1">
        <v>44562</v>
      </c>
      <c r="AH3801" s="1">
        <v>44773</v>
      </c>
      <c r="AI3801" s="1">
        <v>44785</v>
      </c>
      <c r="AJ3801" s="17" t="s">
        <v>34</v>
      </c>
      <c r="AK3801" s="17" t="s">
        <v>35</v>
      </c>
      <c r="AL3801" s="17" t="s">
        <v>10388</v>
      </c>
      <c r="AM3801" s="17">
        <f>MONTH(EMPENHO[[#This Row],[data_empenho]])</f>
        <v>5</v>
      </c>
    </row>
    <row r="3802" spans="1:39" x14ac:dyDescent="0.25">
      <c r="A3802">
        <v>8</v>
      </c>
      <c r="B3802">
        <v>801</v>
      </c>
      <c r="C3802">
        <v>10</v>
      </c>
      <c r="D3802">
        <v>301</v>
      </c>
      <c r="E3802">
        <v>6</v>
      </c>
      <c r="F3802">
        <v>0</v>
      </c>
      <c r="G3802">
        <v>2092</v>
      </c>
      <c r="H3802" s="17" t="s">
        <v>1181</v>
      </c>
      <c r="I3802">
        <v>4500</v>
      </c>
      <c r="J3802">
        <v>0</v>
      </c>
      <c r="K3802" s="17" t="s">
        <v>8484</v>
      </c>
      <c r="L3802" s="1">
        <v>44706</v>
      </c>
      <c r="M3802">
        <v>3257.24</v>
      </c>
      <c r="N3802" s="17" t="s">
        <v>437</v>
      </c>
      <c r="O3802">
        <v>213</v>
      </c>
      <c r="P3802" s="17" t="s">
        <v>438</v>
      </c>
      <c r="Q3802">
        <v>0</v>
      </c>
      <c r="R3802" s="17" t="s">
        <v>439</v>
      </c>
      <c r="S3802" s="17" t="s">
        <v>440</v>
      </c>
      <c r="T3802" s="17" t="s">
        <v>438</v>
      </c>
      <c r="U3802">
        <v>0</v>
      </c>
      <c r="V3802">
        <v>0</v>
      </c>
      <c r="W3802" s="17" t="s">
        <v>8485</v>
      </c>
      <c r="X3802" s="17" t="s">
        <v>442</v>
      </c>
      <c r="Y3802">
        <v>0</v>
      </c>
      <c r="Z3802" s="17" t="s">
        <v>486</v>
      </c>
      <c r="AA3802" s="17" t="s">
        <v>443</v>
      </c>
      <c r="AB3802" s="17" t="s">
        <v>444</v>
      </c>
      <c r="AC3802">
        <v>0</v>
      </c>
      <c r="AD3802">
        <v>0</v>
      </c>
      <c r="AE3802">
        <v>0</v>
      </c>
      <c r="AF3802">
        <v>2022</v>
      </c>
      <c r="AG3802" s="1">
        <v>44562</v>
      </c>
      <c r="AH3802" s="1">
        <v>44773</v>
      </c>
      <c r="AI3802" s="1">
        <v>44785</v>
      </c>
      <c r="AJ3802" s="17" t="s">
        <v>34</v>
      </c>
      <c r="AK3802" s="17" t="s">
        <v>35</v>
      </c>
      <c r="AL3802" s="17" t="s">
        <v>10388</v>
      </c>
      <c r="AM3802" s="17">
        <f>MONTH(EMPENHO[[#This Row],[data_empenho]])</f>
        <v>5</v>
      </c>
    </row>
    <row r="3803" spans="1:39" x14ac:dyDescent="0.25">
      <c r="A3803">
        <v>8</v>
      </c>
      <c r="B3803">
        <v>801</v>
      </c>
      <c r="C3803">
        <v>10</v>
      </c>
      <c r="D3803">
        <v>301</v>
      </c>
      <c r="E3803">
        <v>6</v>
      </c>
      <c r="F3803">
        <v>0</v>
      </c>
      <c r="G3803">
        <v>2092</v>
      </c>
      <c r="H3803" s="17" t="s">
        <v>1184</v>
      </c>
      <c r="I3803">
        <v>4500</v>
      </c>
      <c r="J3803">
        <v>0</v>
      </c>
      <c r="K3803" s="17" t="s">
        <v>8486</v>
      </c>
      <c r="L3803" s="1">
        <v>44706</v>
      </c>
      <c r="M3803">
        <v>944.57</v>
      </c>
      <c r="N3803" s="17" t="s">
        <v>437</v>
      </c>
      <c r="O3803">
        <v>213</v>
      </c>
      <c r="P3803" s="17" t="s">
        <v>438</v>
      </c>
      <c r="Q3803">
        <v>0</v>
      </c>
      <c r="R3803" s="17" t="s">
        <v>439</v>
      </c>
      <c r="S3803" s="17" t="s">
        <v>440</v>
      </c>
      <c r="T3803" s="17" t="s">
        <v>438</v>
      </c>
      <c r="U3803">
        <v>0</v>
      </c>
      <c r="V3803">
        <v>0</v>
      </c>
      <c r="W3803" s="17" t="s">
        <v>8487</v>
      </c>
      <c r="X3803" s="17" t="s">
        <v>442</v>
      </c>
      <c r="Y3803">
        <v>0</v>
      </c>
      <c r="Z3803" s="17" t="s">
        <v>486</v>
      </c>
      <c r="AA3803" s="17" t="s">
        <v>443</v>
      </c>
      <c r="AB3803" s="17" t="s">
        <v>444</v>
      </c>
      <c r="AC3803">
        <v>0</v>
      </c>
      <c r="AD3803">
        <v>0</v>
      </c>
      <c r="AE3803">
        <v>0</v>
      </c>
      <c r="AF3803">
        <v>2022</v>
      </c>
      <c r="AG3803" s="1">
        <v>44562</v>
      </c>
      <c r="AH3803" s="1">
        <v>44773</v>
      </c>
      <c r="AI3803" s="1">
        <v>44785</v>
      </c>
      <c r="AJ3803" s="17" t="s">
        <v>34</v>
      </c>
      <c r="AK3803" s="17" t="s">
        <v>35</v>
      </c>
      <c r="AL3803" s="17" t="s">
        <v>10388</v>
      </c>
      <c r="AM3803" s="17">
        <f>MONTH(EMPENHO[[#This Row],[data_empenho]])</f>
        <v>5</v>
      </c>
    </row>
    <row r="3804" spans="1:39" x14ac:dyDescent="0.25">
      <c r="A3804">
        <v>8</v>
      </c>
      <c r="B3804">
        <v>801</v>
      </c>
      <c r="C3804">
        <v>10</v>
      </c>
      <c r="D3804">
        <v>301</v>
      </c>
      <c r="E3804">
        <v>6</v>
      </c>
      <c r="F3804">
        <v>0</v>
      </c>
      <c r="G3804">
        <v>2092</v>
      </c>
      <c r="H3804" s="17" t="s">
        <v>1176</v>
      </c>
      <c r="I3804">
        <v>4500</v>
      </c>
      <c r="J3804">
        <v>0</v>
      </c>
      <c r="K3804" s="17" t="s">
        <v>8488</v>
      </c>
      <c r="L3804" s="1">
        <v>44706</v>
      </c>
      <c r="M3804">
        <v>2415.62</v>
      </c>
      <c r="N3804" s="17" t="s">
        <v>437</v>
      </c>
      <c r="O3804">
        <v>213</v>
      </c>
      <c r="P3804" s="17" t="s">
        <v>438</v>
      </c>
      <c r="Q3804">
        <v>0</v>
      </c>
      <c r="R3804" s="17" t="s">
        <v>439</v>
      </c>
      <c r="S3804" s="17" t="s">
        <v>440</v>
      </c>
      <c r="T3804" s="17" t="s">
        <v>438</v>
      </c>
      <c r="U3804">
        <v>0</v>
      </c>
      <c r="V3804">
        <v>0</v>
      </c>
      <c r="W3804" s="17" t="s">
        <v>8489</v>
      </c>
      <c r="X3804" s="17" t="s">
        <v>442</v>
      </c>
      <c r="Y3804">
        <v>0</v>
      </c>
      <c r="Z3804" s="17" t="s">
        <v>486</v>
      </c>
      <c r="AA3804" s="17" t="s">
        <v>443</v>
      </c>
      <c r="AB3804" s="17" t="s">
        <v>444</v>
      </c>
      <c r="AC3804">
        <v>0</v>
      </c>
      <c r="AD3804">
        <v>0</v>
      </c>
      <c r="AE3804">
        <v>0</v>
      </c>
      <c r="AF3804">
        <v>2022</v>
      </c>
      <c r="AG3804" s="1">
        <v>44562</v>
      </c>
      <c r="AH3804" s="1">
        <v>44773</v>
      </c>
      <c r="AI3804" s="1">
        <v>44785</v>
      </c>
      <c r="AJ3804" s="17" t="s">
        <v>34</v>
      </c>
      <c r="AK3804" s="17" t="s">
        <v>35</v>
      </c>
      <c r="AL3804" s="17" t="s">
        <v>10388</v>
      </c>
      <c r="AM3804" s="17">
        <f>MONTH(EMPENHO[[#This Row],[data_empenho]])</f>
        <v>5</v>
      </c>
    </row>
    <row r="3805" spans="1:39" x14ac:dyDescent="0.25">
      <c r="A3805">
        <v>8</v>
      </c>
      <c r="B3805">
        <v>801</v>
      </c>
      <c r="C3805">
        <v>10</v>
      </c>
      <c r="D3805">
        <v>301</v>
      </c>
      <c r="E3805">
        <v>6</v>
      </c>
      <c r="F3805">
        <v>0</v>
      </c>
      <c r="G3805">
        <v>2092</v>
      </c>
      <c r="H3805" s="17" t="s">
        <v>1173</v>
      </c>
      <c r="I3805">
        <v>4500</v>
      </c>
      <c r="J3805">
        <v>0</v>
      </c>
      <c r="K3805" s="17" t="s">
        <v>8490</v>
      </c>
      <c r="L3805" s="1">
        <v>44706</v>
      </c>
      <c r="M3805">
        <v>17239.82</v>
      </c>
      <c r="N3805" s="17" t="s">
        <v>437</v>
      </c>
      <c r="O3805">
        <v>213</v>
      </c>
      <c r="P3805" s="17" t="s">
        <v>438</v>
      </c>
      <c r="Q3805">
        <v>0</v>
      </c>
      <c r="R3805" s="17" t="s">
        <v>439</v>
      </c>
      <c r="S3805" s="17" t="s">
        <v>440</v>
      </c>
      <c r="T3805" s="17" t="s">
        <v>438</v>
      </c>
      <c r="U3805">
        <v>0</v>
      </c>
      <c r="V3805">
        <v>0</v>
      </c>
      <c r="W3805" s="17" t="s">
        <v>8491</v>
      </c>
      <c r="X3805" s="17" t="s">
        <v>442</v>
      </c>
      <c r="Y3805">
        <v>0</v>
      </c>
      <c r="Z3805" s="17" t="s">
        <v>486</v>
      </c>
      <c r="AA3805" s="17" t="s">
        <v>443</v>
      </c>
      <c r="AB3805" s="17" t="s">
        <v>444</v>
      </c>
      <c r="AC3805">
        <v>0</v>
      </c>
      <c r="AD3805">
        <v>0</v>
      </c>
      <c r="AE3805">
        <v>0</v>
      </c>
      <c r="AF3805">
        <v>2022</v>
      </c>
      <c r="AG3805" s="1">
        <v>44562</v>
      </c>
      <c r="AH3805" s="1">
        <v>44773</v>
      </c>
      <c r="AI3805" s="1">
        <v>44785</v>
      </c>
      <c r="AJ3805" s="17" t="s">
        <v>34</v>
      </c>
      <c r="AK3805" s="17" t="s">
        <v>35</v>
      </c>
      <c r="AL3805" s="17" t="s">
        <v>10388</v>
      </c>
      <c r="AM3805" s="17">
        <f>MONTH(EMPENHO[[#This Row],[data_empenho]])</f>
        <v>5</v>
      </c>
    </row>
    <row r="3806" spans="1:39" x14ac:dyDescent="0.25">
      <c r="A3806">
        <v>8</v>
      </c>
      <c r="B3806">
        <v>801</v>
      </c>
      <c r="C3806">
        <v>10</v>
      </c>
      <c r="D3806">
        <v>301</v>
      </c>
      <c r="E3806">
        <v>6</v>
      </c>
      <c r="F3806">
        <v>0</v>
      </c>
      <c r="G3806">
        <v>2092</v>
      </c>
      <c r="H3806" s="17" t="s">
        <v>1145</v>
      </c>
      <c r="I3806">
        <v>4500</v>
      </c>
      <c r="J3806">
        <v>0</v>
      </c>
      <c r="K3806" s="17" t="s">
        <v>8492</v>
      </c>
      <c r="L3806" s="1">
        <v>44706</v>
      </c>
      <c r="M3806">
        <v>1400</v>
      </c>
      <c r="N3806" s="17" t="s">
        <v>437</v>
      </c>
      <c r="O3806">
        <v>213</v>
      </c>
      <c r="P3806" s="17" t="s">
        <v>438</v>
      </c>
      <c r="Q3806">
        <v>0</v>
      </c>
      <c r="R3806" s="17" t="s">
        <v>439</v>
      </c>
      <c r="S3806" s="17" t="s">
        <v>440</v>
      </c>
      <c r="T3806" s="17" t="s">
        <v>438</v>
      </c>
      <c r="U3806">
        <v>0</v>
      </c>
      <c r="V3806">
        <v>0</v>
      </c>
      <c r="W3806" s="17" t="s">
        <v>8493</v>
      </c>
      <c r="X3806" s="17" t="s">
        <v>442</v>
      </c>
      <c r="Y3806">
        <v>0</v>
      </c>
      <c r="Z3806" s="17" t="s">
        <v>486</v>
      </c>
      <c r="AA3806" s="17" t="s">
        <v>443</v>
      </c>
      <c r="AB3806" s="17" t="s">
        <v>444</v>
      </c>
      <c r="AC3806">
        <v>0</v>
      </c>
      <c r="AD3806">
        <v>0</v>
      </c>
      <c r="AE3806">
        <v>0</v>
      </c>
      <c r="AF3806">
        <v>2022</v>
      </c>
      <c r="AG3806" s="1">
        <v>44562</v>
      </c>
      <c r="AH3806" s="1">
        <v>44773</v>
      </c>
      <c r="AI3806" s="1">
        <v>44785</v>
      </c>
      <c r="AJ3806" s="17" t="s">
        <v>34</v>
      </c>
      <c r="AK3806" s="17" t="s">
        <v>35</v>
      </c>
      <c r="AL3806" s="17" t="s">
        <v>10388</v>
      </c>
      <c r="AM3806" s="17">
        <f>MONTH(EMPENHO[[#This Row],[data_empenho]])</f>
        <v>5</v>
      </c>
    </row>
    <row r="3807" spans="1:39" x14ac:dyDescent="0.25">
      <c r="A3807">
        <v>8</v>
      </c>
      <c r="B3807">
        <v>801</v>
      </c>
      <c r="C3807">
        <v>10</v>
      </c>
      <c r="D3807">
        <v>301</v>
      </c>
      <c r="E3807">
        <v>6</v>
      </c>
      <c r="F3807">
        <v>0</v>
      </c>
      <c r="G3807">
        <v>2092</v>
      </c>
      <c r="H3807" s="17" t="s">
        <v>1181</v>
      </c>
      <c r="I3807">
        <v>4500</v>
      </c>
      <c r="J3807">
        <v>0</v>
      </c>
      <c r="K3807" s="17" t="s">
        <v>8494</v>
      </c>
      <c r="L3807" s="1">
        <v>44706</v>
      </c>
      <c r="M3807">
        <v>2784.15</v>
      </c>
      <c r="N3807" s="17" t="s">
        <v>437</v>
      </c>
      <c r="O3807">
        <v>213</v>
      </c>
      <c r="P3807" s="17" t="s">
        <v>438</v>
      </c>
      <c r="Q3807">
        <v>0</v>
      </c>
      <c r="R3807" s="17" t="s">
        <v>439</v>
      </c>
      <c r="S3807" s="17" t="s">
        <v>440</v>
      </c>
      <c r="T3807" s="17" t="s">
        <v>438</v>
      </c>
      <c r="U3807">
        <v>0</v>
      </c>
      <c r="V3807">
        <v>0</v>
      </c>
      <c r="W3807" s="17" t="s">
        <v>8495</v>
      </c>
      <c r="X3807" s="17" t="s">
        <v>442</v>
      </c>
      <c r="Y3807">
        <v>0</v>
      </c>
      <c r="Z3807" s="17" t="s">
        <v>486</v>
      </c>
      <c r="AA3807" s="17" t="s">
        <v>443</v>
      </c>
      <c r="AB3807" s="17" t="s">
        <v>444</v>
      </c>
      <c r="AC3807">
        <v>0</v>
      </c>
      <c r="AD3807">
        <v>0</v>
      </c>
      <c r="AE3807">
        <v>0</v>
      </c>
      <c r="AF3807">
        <v>2022</v>
      </c>
      <c r="AG3807" s="1">
        <v>44562</v>
      </c>
      <c r="AH3807" s="1">
        <v>44773</v>
      </c>
      <c r="AI3807" s="1">
        <v>44785</v>
      </c>
      <c r="AJ3807" s="17" t="s">
        <v>34</v>
      </c>
      <c r="AK3807" s="17" t="s">
        <v>35</v>
      </c>
      <c r="AL3807" s="17" t="s">
        <v>10388</v>
      </c>
      <c r="AM3807" s="17">
        <f>MONTH(EMPENHO[[#This Row],[data_empenho]])</f>
        <v>5</v>
      </c>
    </row>
    <row r="3808" spans="1:39" x14ac:dyDescent="0.25">
      <c r="A3808">
        <v>8</v>
      </c>
      <c r="B3808">
        <v>801</v>
      </c>
      <c r="C3808">
        <v>10</v>
      </c>
      <c r="D3808">
        <v>301</v>
      </c>
      <c r="E3808">
        <v>6</v>
      </c>
      <c r="F3808">
        <v>0</v>
      </c>
      <c r="G3808">
        <v>2092</v>
      </c>
      <c r="H3808" s="17" t="s">
        <v>1184</v>
      </c>
      <c r="I3808">
        <v>4500</v>
      </c>
      <c r="J3808">
        <v>0</v>
      </c>
      <c r="K3808" s="17" t="s">
        <v>8496</v>
      </c>
      <c r="L3808" s="1">
        <v>44706</v>
      </c>
      <c r="M3808">
        <v>341.94</v>
      </c>
      <c r="N3808" s="17" t="s">
        <v>437</v>
      </c>
      <c r="O3808">
        <v>213</v>
      </c>
      <c r="P3808" s="17" t="s">
        <v>438</v>
      </c>
      <c r="Q3808">
        <v>0</v>
      </c>
      <c r="R3808" s="17" t="s">
        <v>439</v>
      </c>
      <c r="S3808" s="17" t="s">
        <v>440</v>
      </c>
      <c r="T3808" s="17" t="s">
        <v>438</v>
      </c>
      <c r="U3808">
        <v>0</v>
      </c>
      <c r="V3808">
        <v>0</v>
      </c>
      <c r="W3808" s="17" t="s">
        <v>8497</v>
      </c>
      <c r="X3808" s="17" t="s">
        <v>442</v>
      </c>
      <c r="Y3808">
        <v>0</v>
      </c>
      <c r="Z3808" s="17" t="s">
        <v>486</v>
      </c>
      <c r="AA3808" s="17" t="s">
        <v>443</v>
      </c>
      <c r="AB3808" s="17" t="s">
        <v>444</v>
      </c>
      <c r="AC3808">
        <v>0</v>
      </c>
      <c r="AD3808">
        <v>0</v>
      </c>
      <c r="AE3808">
        <v>0</v>
      </c>
      <c r="AF3808">
        <v>2022</v>
      </c>
      <c r="AG3808" s="1">
        <v>44562</v>
      </c>
      <c r="AH3808" s="1">
        <v>44773</v>
      </c>
      <c r="AI3808" s="1">
        <v>44785</v>
      </c>
      <c r="AJ3808" s="17" t="s">
        <v>34</v>
      </c>
      <c r="AK3808" s="17" t="s">
        <v>35</v>
      </c>
      <c r="AL3808" s="17" t="s">
        <v>10388</v>
      </c>
      <c r="AM3808" s="17">
        <f>MONTH(EMPENHO[[#This Row],[data_empenho]])</f>
        <v>5</v>
      </c>
    </row>
    <row r="3809" spans="1:39" x14ac:dyDescent="0.25">
      <c r="A3809">
        <v>8</v>
      </c>
      <c r="B3809">
        <v>801</v>
      </c>
      <c r="C3809">
        <v>10</v>
      </c>
      <c r="D3809">
        <v>301</v>
      </c>
      <c r="E3809">
        <v>6</v>
      </c>
      <c r="F3809">
        <v>0</v>
      </c>
      <c r="G3809">
        <v>2092</v>
      </c>
      <c r="H3809" s="17" t="s">
        <v>1176</v>
      </c>
      <c r="I3809">
        <v>4500</v>
      </c>
      <c r="J3809">
        <v>0</v>
      </c>
      <c r="K3809" s="17" t="s">
        <v>8498</v>
      </c>
      <c r="L3809" s="1">
        <v>44706</v>
      </c>
      <c r="M3809">
        <v>3161.57</v>
      </c>
      <c r="N3809" s="17" t="s">
        <v>437</v>
      </c>
      <c r="O3809">
        <v>213</v>
      </c>
      <c r="P3809" s="17" t="s">
        <v>438</v>
      </c>
      <c r="Q3809">
        <v>0</v>
      </c>
      <c r="R3809" s="17" t="s">
        <v>439</v>
      </c>
      <c r="S3809" s="17" t="s">
        <v>440</v>
      </c>
      <c r="T3809" s="17" t="s">
        <v>438</v>
      </c>
      <c r="U3809">
        <v>0</v>
      </c>
      <c r="V3809">
        <v>0</v>
      </c>
      <c r="W3809" s="17" t="s">
        <v>8499</v>
      </c>
      <c r="X3809" s="17" t="s">
        <v>442</v>
      </c>
      <c r="Y3809">
        <v>0</v>
      </c>
      <c r="Z3809" s="17" t="s">
        <v>486</v>
      </c>
      <c r="AA3809" s="17" t="s">
        <v>443</v>
      </c>
      <c r="AB3809" s="17" t="s">
        <v>444</v>
      </c>
      <c r="AC3809">
        <v>0</v>
      </c>
      <c r="AD3809">
        <v>0</v>
      </c>
      <c r="AE3809">
        <v>0</v>
      </c>
      <c r="AF3809">
        <v>2022</v>
      </c>
      <c r="AG3809" s="1">
        <v>44562</v>
      </c>
      <c r="AH3809" s="1">
        <v>44773</v>
      </c>
      <c r="AI3809" s="1">
        <v>44785</v>
      </c>
      <c r="AJ3809" s="17" t="s">
        <v>34</v>
      </c>
      <c r="AK3809" s="17" t="s">
        <v>35</v>
      </c>
      <c r="AL3809" s="17" t="s">
        <v>10388</v>
      </c>
      <c r="AM3809" s="17">
        <f>MONTH(EMPENHO[[#This Row],[data_empenho]])</f>
        <v>5</v>
      </c>
    </row>
    <row r="3810" spans="1:39" x14ac:dyDescent="0.25">
      <c r="A3810">
        <v>8</v>
      </c>
      <c r="B3810">
        <v>801</v>
      </c>
      <c r="C3810">
        <v>10</v>
      </c>
      <c r="D3810">
        <v>301</v>
      </c>
      <c r="E3810">
        <v>6</v>
      </c>
      <c r="F3810">
        <v>0</v>
      </c>
      <c r="G3810">
        <v>2105</v>
      </c>
      <c r="H3810" s="17" t="s">
        <v>1213</v>
      </c>
      <c r="I3810">
        <v>40</v>
      </c>
      <c r="J3810">
        <v>0</v>
      </c>
      <c r="K3810" s="17" t="s">
        <v>8500</v>
      </c>
      <c r="L3810" s="1">
        <v>44706</v>
      </c>
      <c r="M3810">
        <v>2297.0100000000002</v>
      </c>
      <c r="N3810" s="17" t="s">
        <v>437</v>
      </c>
      <c r="O3810">
        <v>213</v>
      </c>
      <c r="P3810" s="17" t="s">
        <v>438</v>
      </c>
      <c r="Q3810">
        <v>0</v>
      </c>
      <c r="R3810" s="17" t="s">
        <v>439</v>
      </c>
      <c r="S3810" s="17" t="s">
        <v>440</v>
      </c>
      <c r="T3810" s="17" t="s">
        <v>438</v>
      </c>
      <c r="U3810">
        <v>0</v>
      </c>
      <c r="V3810">
        <v>0</v>
      </c>
      <c r="W3810" s="17" t="s">
        <v>8501</v>
      </c>
      <c r="X3810" s="17" t="s">
        <v>442</v>
      </c>
      <c r="Y3810">
        <v>0</v>
      </c>
      <c r="Z3810" s="17" t="s">
        <v>486</v>
      </c>
      <c r="AA3810" s="17" t="s">
        <v>443</v>
      </c>
      <c r="AB3810" s="17" t="s">
        <v>444</v>
      </c>
      <c r="AC3810">
        <v>0</v>
      </c>
      <c r="AD3810">
        <v>0</v>
      </c>
      <c r="AE3810">
        <v>0</v>
      </c>
      <c r="AF3810">
        <v>2022</v>
      </c>
      <c r="AG3810" s="1">
        <v>44562</v>
      </c>
      <c r="AH3810" s="1">
        <v>44773</v>
      </c>
      <c r="AI3810" s="1">
        <v>44785</v>
      </c>
      <c r="AJ3810" s="17" t="s">
        <v>34</v>
      </c>
      <c r="AK3810" s="17" t="s">
        <v>35</v>
      </c>
      <c r="AL3810" s="17" t="s">
        <v>10388</v>
      </c>
      <c r="AM3810" s="17">
        <f>MONTH(EMPENHO[[#This Row],[data_empenho]])</f>
        <v>5</v>
      </c>
    </row>
    <row r="3811" spans="1:39" x14ac:dyDescent="0.25">
      <c r="A3811">
        <v>4</v>
      </c>
      <c r="B3811">
        <v>401</v>
      </c>
      <c r="C3811">
        <v>4</v>
      </c>
      <c r="D3811">
        <v>123</v>
      </c>
      <c r="E3811">
        <v>1</v>
      </c>
      <c r="F3811">
        <v>0</v>
      </c>
      <c r="G3811">
        <v>2075</v>
      </c>
      <c r="H3811" s="17" t="s">
        <v>1173</v>
      </c>
      <c r="I3811">
        <v>1</v>
      </c>
      <c r="J3811">
        <v>0</v>
      </c>
      <c r="K3811" s="17" t="s">
        <v>8502</v>
      </c>
      <c r="L3811" s="1">
        <v>44706</v>
      </c>
      <c r="M3811">
        <v>29326.27</v>
      </c>
      <c r="N3811" s="17" t="s">
        <v>437</v>
      </c>
      <c r="O3811">
        <v>213</v>
      </c>
      <c r="P3811" s="17" t="s">
        <v>438</v>
      </c>
      <c r="Q3811">
        <v>0</v>
      </c>
      <c r="R3811" s="17" t="s">
        <v>439</v>
      </c>
      <c r="S3811" s="17" t="s">
        <v>440</v>
      </c>
      <c r="T3811" s="17" t="s">
        <v>438</v>
      </c>
      <c r="U3811">
        <v>0</v>
      </c>
      <c r="V3811">
        <v>0</v>
      </c>
      <c r="W3811" s="17" t="s">
        <v>8503</v>
      </c>
      <c r="X3811" s="17" t="s">
        <v>442</v>
      </c>
      <c r="Y3811">
        <v>0</v>
      </c>
      <c r="Z3811" s="17" t="s">
        <v>486</v>
      </c>
      <c r="AA3811" s="17" t="s">
        <v>443</v>
      </c>
      <c r="AB3811" s="17" t="s">
        <v>444</v>
      </c>
      <c r="AC3811">
        <v>0</v>
      </c>
      <c r="AD3811">
        <v>0</v>
      </c>
      <c r="AE3811">
        <v>0</v>
      </c>
      <c r="AF3811">
        <v>2022</v>
      </c>
      <c r="AG3811" s="1">
        <v>44562</v>
      </c>
      <c r="AH3811" s="1">
        <v>44773</v>
      </c>
      <c r="AI3811" s="1">
        <v>44785</v>
      </c>
      <c r="AJ3811" s="17" t="s">
        <v>34</v>
      </c>
      <c r="AK3811" s="17" t="s">
        <v>35</v>
      </c>
      <c r="AL3811" s="17" t="s">
        <v>10388</v>
      </c>
      <c r="AM3811" s="17">
        <f>MONTH(EMPENHO[[#This Row],[data_empenho]])</f>
        <v>5</v>
      </c>
    </row>
    <row r="3812" spans="1:39" x14ac:dyDescent="0.25">
      <c r="A3812">
        <v>4</v>
      </c>
      <c r="B3812">
        <v>401</v>
      </c>
      <c r="C3812">
        <v>4</v>
      </c>
      <c r="D3812">
        <v>123</v>
      </c>
      <c r="E3812">
        <v>1</v>
      </c>
      <c r="F3812">
        <v>0</v>
      </c>
      <c r="G3812">
        <v>2075</v>
      </c>
      <c r="H3812" s="17" t="s">
        <v>1145</v>
      </c>
      <c r="I3812">
        <v>1</v>
      </c>
      <c r="J3812">
        <v>0</v>
      </c>
      <c r="K3812" s="17" t="s">
        <v>8504</v>
      </c>
      <c r="L3812" s="1">
        <v>44706</v>
      </c>
      <c r="M3812">
        <v>616.88</v>
      </c>
      <c r="N3812" s="17" t="s">
        <v>437</v>
      </c>
      <c r="O3812">
        <v>213</v>
      </c>
      <c r="P3812" s="17" t="s">
        <v>438</v>
      </c>
      <c r="Q3812">
        <v>0</v>
      </c>
      <c r="R3812" s="17" t="s">
        <v>439</v>
      </c>
      <c r="S3812" s="17" t="s">
        <v>440</v>
      </c>
      <c r="T3812" s="17" t="s">
        <v>438</v>
      </c>
      <c r="U3812">
        <v>0</v>
      </c>
      <c r="V3812">
        <v>0</v>
      </c>
      <c r="W3812" s="17" t="s">
        <v>8505</v>
      </c>
      <c r="X3812" s="17" t="s">
        <v>442</v>
      </c>
      <c r="Y3812">
        <v>0</v>
      </c>
      <c r="Z3812" s="17" t="s">
        <v>486</v>
      </c>
      <c r="AA3812" s="17" t="s">
        <v>443</v>
      </c>
      <c r="AB3812" s="17" t="s">
        <v>444</v>
      </c>
      <c r="AC3812">
        <v>0</v>
      </c>
      <c r="AD3812">
        <v>0</v>
      </c>
      <c r="AE3812">
        <v>0</v>
      </c>
      <c r="AF3812">
        <v>2022</v>
      </c>
      <c r="AG3812" s="1">
        <v>44562</v>
      </c>
      <c r="AH3812" s="1">
        <v>44773</v>
      </c>
      <c r="AI3812" s="1">
        <v>44785</v>
      </c>
      <c r="AJ3812" s="17" t="s">
        <v>34</v>
      </c>
      <c r="AK3812" s="17" t="s">
        <v>35</v>
      </c>
      <c r="AL3812" s="17" t="s">
        <v>10388</v>
      </c>
      <c r="AM3812" s="17">
        <f>MONTH(EMPENHO[[#This Row],[data_empenho]])</f>
        <v>5</v>
      </c>
    </row>
    <row r="3813" spans="1:39" x14ac:dyDescent="0.25">
      <c r="A3813">
        <v>4</v>
      </c>
      <c r="B3813">
        <v>401</v>
      </c>
      <c r="C3813">
        <v>4</v>
      </c>
      <c r="D3813">
        <v>123</v>
      </c>
      <c r="E3813">
        <v>1</v>
      </c>
      <c r="F3813">
        <v>0</v>
      </c>
      <c r="G3813">
        <v>2075</v>
      </c>
      <c r="H3813" s="17" t="s">
        <v>1184</v>
      </c>
      <c r="I3813">
        <v>1</v>
      </c>
      <c r="J3813">
        <v>0</v>
      </c>
      <c r="K3813" s="17" t="s">
        <v>8506</v>
      </c>
      <c r="L3813" s="1">
        <v>44706</v>
      </c>
      <c r="M3813">
        <v>199.02</v>
      </c>
      <c r="N3813" s="17" t="s">
        <v>437</v>
      </c>
      <c r="O3813">
        <v>213</v>
      </c>
      <c r="P3813" s="17" t="s">
        <v>438</v>
      </c>
      <c r="Q3813">
        <v>0</v>
      </c>
      <c r="R3813" s="17" t="s">
        <v>439</v>
      </c>
      <c r="S3813" s="17" t="s">
        <v>440</v>
      </c>
      <c r="T3813" s="17" t="s">
        <v>438</v>
      </c>
      <c r="U3813">
        <v>0</v>
      </c>
      <c r="V3813">
        <v>0</v>
      </c>
      <c r="W3813" s="17" t="s">
        <v>8507</v>
      </c>
      <c r="X3813" s="17" t="s">
        <v>442</v>
      </c>
      <c r="Y3813">
        <v>0</v>
      </c>
      <c r="Z3813" s="17" t="s">
        <v>486</v>
      </c>
      <c r="AA3813" s="17" t="s">
        <v>443</v>
      </c>
      <c r="AB3813" s="17" t="s">
        <v>444</v>
      </c>
      <c r="AC3813">
        <v>0</v>
      </c>
      <c r="AD3813">
        <v>0</v>
      </c>
      <c r="AE3813">
        <v>0</v>
      </c>
      <c r="AF3813">
        <v>2022</v>
      </c>
      <c r="AG3813" s="1">
        <v>44562</v>
      </c>
      <c r="AH3813" s="1">
        <v>44773</v>
      </c>
      <c r="AI3813" s="1">
        <v>44785</v>
      </c>
      <c r="AJ3813" s="17" t="s">
        <v>34</v>
      </c>
      <c r="AK3813" s="17" t="s">
        <v>35</v>
      </c>
      <c r="AL3813" s="17" t="s">
        <v>10388</v>
      </c>
      <c r="AM3813" s="17">
        <f>MONTH(EMPENHO[[#This Row],[data_empenho]])</f>
        <v>5</v>
      </c>
    </row>
    <row r="3814" spans="1:39" x14ac:dyDescent="0.25">
      <c r="A3814">
        <v>4</v>
      </c>
      <c r="B3814">
        <v>401</v>
      </c>
      <c r="C3814">
        <v>4</v>
      </c>
      <c r="D3814">
        <v>123</v>
      </c>
      <c r="E3814">
        <v>1</v>
      </c>
      <c r="F3814">
        <v>0</v>
      </c>
      <c r="G3814">
        <v>2075</v>
      </c>
      <c r="H3814" s="17" t="s">
        <v>1176</v>
      </c>
      <c r="I3814">
        <v>1</v>
      </c>
      <c r="J3814">
        <v>0</v>
      </c>
      <c r="K3814" s="17" t="s">
        <v>8508</v>
      </c>
      <c r="L3814" s="1">
        <v>44706</v>
      </c>
      <c r="M3814">
        <v>3472.3</v>
      </c>
      <c r="N3814" s="17" t="s">
        <v>437</v>
      </c>
      <c r="O3814">
        <v>213</v>
      </c>
      <c r="P3814" s="17" t="s">
        <v>438</v>
      </c>
      <c r="Q3814">
        <v>0</v>
      </c>
      <c r="R3814" s="17" t="s">
        <v>439</v>
      </c>
      <c r="S3814" s="17" t="s">
        <v>440</v>
      </c>
      <c r="T3814" s="17" t="s">
        <v>438</v>
      </c>
      <c r="U3814">
        <v>0</v>
      </c>
      <c r="V3814">
        <v>0</v>
      </c>
      <c r="W3814" s="17" t="s">
        <v>8509</v>
      </c>
      <c r="X3814" s="17" t="s">
        <v>442</v>
      </c>
      <c r="Y3814">
        <v>0</v>
      </c>
      <c r="Z3814" s="17" t="s">
        <v>486</v>
      </c>
      <c r="AA3814" s="17" t="s">
        <v>443</v>
      </c>
      <c r="AB3814" s="17" t="s">
        <v>444</v>
      </c>
      <c r="AC3814">
        <v>0</v>
      </c>
      <c r="AD3814">
        <v>0</v>
      </c>
      <c r="AE3814">
        <v>0</v>
      </c>
      <c r="AF3814">
        <v>2022</v>
      </c>
      <c r="AG3814" s="1">
        <v>44562</v>
      </c>
      <c r="AH3814" s="1">
        <v>44773</v>
      </c>
      <c r="AI3814" s="1">
        <v>44785</v>
      </c>
      <c r="AJ3814" s="17" t="s">
        <v>34</v>
      </c>
      <c r="AK3814" s="17" t="s">
        <v>35</v>
      </c>
      <c r="AL3814" s="17" t="s">
        <v>10388</v>
      </c>
      <c r="AM3814" s="17">
        <f>MONTH(EMPENHO[[#This Row],[data_empenho]])</f>
        <v>5</v>
      </c>
    </row>
    <row r="3815" spans="1:39" x14ac:dyDescent="0.25">
      <c r="A3815">
        <v>4</v>
      </c>
      <c r="B3815">
        <v>401</v>
      </c>
      <c r="C3815">
        <v>4</v>
      </c>
      <c r="D3815">
        <v>123</v>
      </c>
      <c r="E3815">
        <v>1</v>
      </c>
      <c r="F3815">
        <v>0</v>
      </c>
      <c r="G3815">
        <v>2075</v>
      </c>
      <c r="H3815" s="17" t="s">
        <v>1213</v>
      </c>
      <c r="I3815">
        <v>1</v>
      </c>
      <c r="J3815">
        <v>0</v>
      </c>
      <c r="K3815" s="17" t="s">
        <v>8510</v>
      </c>
      <c r="L3815" s="1">
        <v>44706</v>
      </c>
      <c r="M3815">
        <v>393.85</v>
      </c>
      <c r="N3815" s="17" t="s">
        <v>437</v>
      </c>
      <c r="O3815">
        <v>213</v>
      </c>
      <c r="P3815" s="17" t="s">
        <v>438</v>
      </c>
      <c r="Q3815">
        <v>0</v>
      </c>
      <c r="R3815" s="17" t="s">
        <v>439</v>
      </c>
      <c r="S3815" s="17" t="s">
        <v>440</v>
      </c>
      <c r="T3815" s="17" t="s">
        <v>438</v>
      </c>
      <c r="U3815">
        <v>0</v>
      </c>
      <c r="V3815">
        <v>0</v>
      </c>
      <c r="W3815" s="17" t="s">
        <v>8511</v>
      </c>
      <c r="X3815" s="17" t="s">
        <v>442</v>
      </c>
      <c r="Y3815">
        <v>0</v>
      </c>
      <c r="Z3815" s="17" t="s">
        <v>486</v>
      </c>
      <c r="AA3815" s="17" t="s">
        <v>443</v>
      </c>
      <c r="AB3815" s="17" t="s">
        <v>444</v>
      </c>
      <c r="AC3815">
        <v>0</v>
      </c>
      <c r="AD3815">
        <v>0</v>
      </c>
      <c r="AE3815">
        <v>0</v>
      </c>
      <c r="AF3815">
        <v>2022</v>
      </c>
      <c r="AG3815" s="1">
        <v>44562</v>
      </c>
      <c r="AH3815" s="1">
        <v>44773</v>
      </c>
      <c r="AI3815" s="1">
        <v>44785</v>
      </c>
      <c r="AJ3815" s="17" t="s">
        <v>34</v>
      </c>
      <c r="AK3815" s="17" t="s">
        <v>35</v>
      </c>
      <c r="AL3815" s="17" t="s">
        <v>10388</v>
      </c>
      <c r="AM3815" s="17">
        <f>MONTH(EMPENHO[[#This Row],[data_empenho]])</f>
        <v>5</v>
      </c>
    </row>
    <row r="3816" spans="1:39" x14ac:dyDescent="0.25">
      <c r="A3816">
        <v>2</v>
      </c>
      <c r="B3816">
        <v>201</v>
      </c>
      <c r="C3816">
        <v>5</v>
      </c>
      <c r="D3816">
        <v>122</v>
      </c>
      <c r="E3816">
        <v>2</v>
      </c>
      <c r="F3816">
        <v>0</v>
      </c>
      <c r="G3816">
        <v>2079</v>
      </c>
      <c r="H3816" s="17" t="s">
        <v>1145</v>
      </c>
      <c r="I3816">
        <v>1</v>
      </c>
      <c r="J3816">
        <v>0</v>
      </c>
      <c r="K3816" s="17" t="s">
        <v>8512</v>
      </c>
      <c r="L3816" s="1">
        <v>44706</v>
      </c>
      <c r="M3816">
        <v>1091.82</v>
      </c>
      <c r="N3816" s="17" t="s">
        <v>437</v>
      </c>
      <c r="O3816">
        <v>213</v>
      </c>
      <c r="P3816" s="17" t="s">
        <v>438</v>
      </c>
      <c r="Q3816">
        <v>0</v>
      </c>
      <c r="R3816" s="17" t="s">
        <v>439</v>
      </c>
      <c r="S3816" s="17" t="s">
        <v>440</v>
      </c>
      <c r="T3816" s="17" t="s">
        <v>438</v>
      </c>
      <c r="U3816">
        <v>0</v>
      </c>
      <c r="V3816">
        <v>0</v>
      </c>
      <c r="W3816" s="17" t="s">
        <v>8513</v>
      </c>
      <c r="X3816" s="17" t="s">
        <v>442</v>
      </c>
      <c r="Y3816">
        <v>0</v>
      </c>
      <c r="Z3816" s="17" t="s">
        <v>486</v>
      </c>
      <c r="AA3816" s="17" t="s">
        <v>443</v>
      </c>
      <c r="AB3816" s="17" t="s">
        <v>444</v>
      </c>
      <c r="AC3816">
        <v>0</v>
      </c>
      <c r="AD3816">
        <v>0</v>
      </c>
      <c r="AE3816">
        <v>0</v>
      </c>
      <c r="AF3816">
        <v>2022</v>
      </c>
      <c r="AG3816" s="1">
        <v>44562</v>
      </c>
      <c r="AH3816" s="1">
        <v>44773</v>
      </c>
      <c r="AI3816" s="1">
        <v>44785</v>
      </c>
      <c r="AJ3816" s="17" t="s">
        <v>34</v>
      </c>
      <c r="AK3816" s="17" t="s">
        <v>35</v>
      </c>
      <c r="AL3816" s="17" t="s">
        <v>10388</v>
      </c>
      <c r="AM3816" s="17">
        <f>MONTH(EMPENHO[[#This Row],[data_empenho]])</f>
        <v>5</v>
      </c>
    </row>
    <row r="3817" spans="1:39" x14ac:dyDescent="0.25">
      <c r="A3817">
        <v>4</v>
      </c>
      <c r="B3817">
        <v>401</v>
      </c>
      <c r="C3817">
        <v>4</v>
      </c>
      <c r="D3817">
        <v>123</v>
      </c>
      <c r="E3817">
        <v>1</v>
      </c>
      <c r="F3817">
        <v>0</v>
      </c>
      <c r="G3817">
        <v>2075</v>
      </c>
      <c r="H3817" s="17" t="s">
        <v>1145</v>
      </c>
      <c r="I3817">
        <v>1</v>
      </c>
      <c r="J3817">
        <v>0</v>
      </c>
      <c r="K3817" s="17" t="s">
        <v>8514</v>
      </c>
      <c r="L3817" s="1">
        <v>44706</v>
      </c>
      <c r="M3817">
        <v>3275.46</v>
      </c>
      <c r="N3817" s="17" t="s">
        <v>437</v>
      </c>
      <c r="O3817">
        <v>213</v>
      </c>
      <c r="P3817" s="17" t="s">
        <v>438</v>
      </c>
      <c r="Q3817">
        <v>0</v>
      </c>
      <c r="R3817" s="17" t="s">
        <v>439</v>
      </c>
      <c r="S3817" s="17" t="s">
        <v>440</v>
      </c>
      <c r="T3817" s="17" t="s">
        <v>438</v>
      </c>
      <c r="U3817">
        <v>0</v>
      </c>
      <c r="V3817">
        <v>0</v>
      </c>
      <c r="W3817" s="17" t="s">
        <v>8515</v>
      </c>
      <c r="X3817" s="17" t="s">
        <v>442</v>
      </c>
      <c r="Y3817">
        <v>0</v>
      </c>
      <c r="Z3817" s="17" t="s">
        <v>486</v>
      </c>
      <c r="AA3817" s="17" t="s">
        <v>443</v>
      </c>
      <c r="AB3817" s="17" t="s">
        <v>444</v>
      </c>
      <c r="AC3817">
        <v>0</v>
      </c>
      <c r="AD3817">
        <v>0</v>
      </c>
      <c r="AE3817">
        <v>0</v>
      </c>
      <c r="AF3817">
        <v>2022</v>
      </c>
      <c r="AG3817" s="1">
        <v>44562</v>
      </c>
      <c r="AH3817" s="1">
        <v>44773</v>
      </c>
      <c r="AI3817" s="1">
        <v>44785</v>
      </c>
      <c r="AJ3817" s="17" t="s">
        <v>34</v>
      </c>
      <c r="AK3817" s="17" t="s">
        <v>35</v>
      </c>
      <c r="AL3817" s="17" t="s">
        <v>10388</v>
      </c>
      <c r="AM3817" s="17">
        <f>MONTH(EMPENHO[[#This Row],[data_empenho]])</f>
        <v>5</v>
      </c>
    </row>
    <row r="3818" spans="1:39" x14ac:dyDescent="0.25">
      <c r="A3818">
        <v>4</v>
      </c>
      <c r="B3818">
        <v>401</v>
      </c>
      <c r="C3818">
        <v>4</v>
      </c>
      <c r="D3818">
        <v>123</v>
      </c>
      <c r="E3818">
        <v>1</v>
      </c>
      <c r="F3818">
        <v>0</v>
      </c>
      <c r="G3818">
        <v>2075</v>
      </c>
      <c r="H3818" s="17" t="s">
        <v>1145</v>
      </c>
      <c r="I3818">
        <v>1</v>
      </c>
      <c r="J3818">
        <v>0</v>
      </c>
      <c r="K3818" s="17" t="s">
        <v>8516</v>
      </c>
      <c r="L3818" s="1">
        <v>44706</v>
      </c>
      <c r="M3818">
        <v>3275.46</v>
      </c>
      <c r="N3818" s="17" t="s">
        <v>437</v>
      </c>
      <c r="O3818">
        <v>213</v>
      </c>
      <c r="P3818" s="17" t="s">
        <v>438</v>
      </c>
      <c r="Q3818">
        <v>0</v>
      </c>
      <c r="R3818" s="17" t="s">
        <v>439</v>
      </c>
      <c r="S3818" s="17" t="s">
        <v>440</v>
      </c>
      <c r="T3818" s="17" t="s">
        <v>438</v>
      </c>
      <c r="U3818">
        <v>0</v>
      </c>
      <c r="V3818">
        <v>0</v>
      </c>
      <c r="W3818" s="17" t="s">
        <v>8517</v>
      </c>
      <c r="X3818" s="17" t="s">
        <v>442</v>
      </c>
      <c r="Y3818">
        <v>0</v>
      </c>
      <c r="Z3818" s="17" t="s">
        <v>486</v>
      </c>
      <c r="AA3818" s="17" t="s">
        <v>443</v>
      </c>
      <c r="AB3818" s="17" t="s">
        <v>444</v>
      </c>
      <c r="AC3818">
        <v>0</v>
      </c>
      <c r="AD3818">
        <v>0</v>
      </c>
      <c r="AE3818">
        <v>0</v>
      </c>
      <c r="AF3818">
        <v>2022</v>
      </c>
      <c r="AG3818" s="1">
        <v>44562</v>
      </c>
      <c r="AH3818" s="1">
        <v>44773</v>
      </c>
      <c r="AI3818" s="1">
        <v>44785</v>
      </c>
      <c r="AJ3818" s="17" t="s">
        <v>34</v>
      </c>
      <c r="AK3818" s="17" t="s">
        <v>35</v>
      </c>
      <c r="AL3818" s="17" t="s">
        <v>10388</v>
      </c>
      <c r="AM3818" s="17">
        <f>MONTH(EMPENHO[[#This Row],[data_empenho]])</f>
        <v>5</v>
      </c>
    </row>
    <row r="3819" spans="1:39" x14ac:dyDescent="0.25">
      <c r="A3819">
        <v>8</v>
      </c>
      <c r="B3819">
        <v>801</v>
      </c>
      <c r="C3819">
        <v>10</v>
      </c>
      <c r="D3819">
        <v>301</v>
      </c>
      <c r="E3819">
        <v>6</v>
      </c>
      <c r="F3819">
        <v>0</v>
      </c>
      <c r="G3819">
        <v>2092</v>
      </c>
      <c r="H3819" s="17" t="s">
        <v>6946</v>
      </c>
      <c r="I3819">
        <v>40</v>
      </c>
      <c r="J3819">
        <v>0</v>
      </c>
      <c r="K3819" s="17" t="s">
        <v>8518</v>
      </c>
      <c r="L3819" s="1">
        <v>44706</v>
      </c>
      <c r="M3819">
        <v>4842.1400000000003</v>
      </c>
      <c r="N3819" s="17" t="s">
        <v>437</v>
      </c>
      <c r="O3819">
        <v>213</v>
      </c>
      <c r="P3819" s="17" t="s">
        <v>438</v>
      </c>
      <c r="Q3819">
        <v>0</v>
      </c>
      <c r="R3819" s="17" t="s">
        <v>439</v>
      </c>
      <c r="S3819" s="17" t="s">
        <v>440</v>
      </c>
      <c r="T3819" s="17" t="s">
        <v>438</v>
      </c>
      <c r="U3819">
        <v>0</v>
      </c>
      <c r="V3819">
        <v>0</v>
      </c>
      <c r="W3819" s="17" t="s">
        <v>8519</v>
      </c>
      <c r="X3819" s="17" t="s">
        <v>442</v>
      </c>
      <c r="Y3819">
        <v>0</v>
      </c>
      <c r="Z3819" s="17" t="s">
        <v>486</v>
      </c>
      <c r="AA3819" s="17" t="s">
        <v>443</v>
      </c>
      <c r="AB3819" s="17" t="s">
        <v>444</v>
      </c>
      <c r="AC3819">
        <v>0</v>
      </c>
      <c r="AD3819">
        <v>0</v>
      </c>
      <c r="AE3819">
        <v>0</v>
      </c>
      <c r="AF3819">
        <v>2022</v>
      </c>
      <c r="AG3819" s="1">
        <v>44562</v>
      </c>
      <c r="AH3819" s="1">
        <v>44773</v>
      </c>
      <c r="AI3819" s="1">
        <v>44785</v>
      </c>
      <c r="AJ3819" s="17" t="s">
        <v>34</v>
      </c>
      <c r="AK3819" s="17" t="s">
        <v>35</v>
      </c>
      <c r="AL3819" s="17" t="s">
        <v>10388</v>
      </c>
      <c r="AM3819" s="17">
        <f>MONTH(EMPENHO[[#This Row],[data_empenho]])</f>
        <v>5</v>
      </c>
    </row>
    <row r="3820" spans="1:39" x14ac:dyDescent="0.25">
      <c r="A3820">
        <v>8</v>
      </c>
      <c r="B3820">
        <v>801</v>
      </c>
      <c r="C3820">
        <v>10</v>
      </c>
      <c r="D3820">
        <v>301</v>
      </c>
      <c r="E3820">
        <v>6</v>
      </c>
      <c r="F3820">
        <v>0</v>
      </c>
      <c r="G3820">
        <v>2092</v>
      </c>
      <c r="H3820" s="17" t="s">
        <v>1213</v>
      </c>
      <c r="I3820">
        <v>40</v>
      </c>
      <c r="J3820">
        <v>0</v>
      </c>
      <c r="K3820" s="17" t="s">
        <v>8520</v>
      </c>
      <c r="L3820" s="1">
        <v>44706</v>
      </c>
      <c r="M3820">
        <v>138.82</v>
      </c>
      <c r="N3820" s="17" t="s">
        <v>437</v>
      </c>
      <c r="O3820">
        <v>213</v>
      </c>
      <c r="P3820" s="17" t="s">
        <v>438</v>
      </c>
      <c r="Q3820">
        <v>0</v>
      </c>
      <c r="R3820" s="17" t="s">
        <v>439</v>
      </c>
      <c r="S3820" s="17" t="s">
        <v>440</v>
      </c>
      <c r="T3820" s="17" t="s">
        <v>438</v>
      </c>
      <c r="U3820">
        <v>0</v>
      </c>
      <c r="V3820">
        <v>0</v>
      </c>
      <c r="W3820" s="17" t="s">
        <v>8521</v>
      </c>
      <c r="X3820" s="17" t="s">
        <v>442</v>
      </c>
      <c r="Y3820">
        <v>0</v>
      </c>
      <c r="Z3820" s="17" t="s">
        <v>486</v>
      </c>
      <c r="AA3820" s="17" t="s">
        <v>443</v>
      </c>
      <c r="AB3820" s="17" t="s">
        <v>444</v>
      </c>
      <c r="AC3820">
        <v>0</v>
      </c>
      <c r="AD3820">
        <v>0</v>
      </c>
      <c r="AE3820">
        <v>0</v>
      </c>
      <c r="AF3820">
        <v>2022</v>
      </c>
      <c r="AG3820" s="1">
        <v>44562</v>
      </c>
      <c r="AH3820" s="1">
        <v>44773</v>
      </c>
      <c r="AI3820" s="1">
        <v>44785</v>
      </c>
      <c r="AJ3820" s="17" t="s">
        <v>34</v>
      </c>
      <c r="AK3820" s="17" t="s">
        <v>35</v>
      </c>
      <c r="AL3820" s="17" t="s">
        <v>10388</v>
      </c>
      <c r="AM3820" s="17">
        <f>MONTH(EMPENHO[[#This Row],[data_empenho]])</f>
        <v>5</v>
      </c>
    </row>
    <row r="3821" spans="1:39" x14ac:dyDescent="0.25">
      <c r="A3821">
        <v>12</v>
      </c>
      <c r="B3821">
        <v>1201</v>
      </c>
      <c r="C3821">
        <v>9</v>
      </c>
      <c r="D3821">
        <v>122</v>
      </c>
      <c r="E3821">
        <v>1</v>
      </c>
      <c r="F3821">
        <v>0</v>
      </c>
      <c r="G3821">
        <v>2066</v>
      </c>
      <c r="H3821" s="17" t="s">
        <v>483</v>
      </c>
      <c r="I3821">
        <v>50</v>
      </c>
      <c r="J3821">
        <v>0</v>
      </c>
      <c r="K3821" s="17" t="s">
        <v>7386</v>
      </c>
      <c r="L3821" s="1">
        <v>44706</v>
      </c>
      <c r="M3821">
        <v>1200.99</v>
      </c>
      <c r="N3821" s="17" t="s">
        <v>437</v>
      </c>
      <c r="O3821">
        <v>213</v>
      </c>
      <c r="P3821" s="17" t="s">
        <v>438</v>
      </c>
      <c r="Q3821">
        <v>0</v>
      </c>
      <c r="R3821" s="17" t="s">
        <v>439</v>
      </c>
      <c r="S3821" s="17" t="s">
        <v>440</v>
      </c>
      <c r="T3821" s="17" t="s">
        <v>438</v>
      </c>
      <c r="U3821">
        <v>0</v>
      </c>
      <c r="V3821">
        <v>0</v>
      </c>
      <c r="W3821" s="17" t="s">
        <v>8522</v>
      </c>
      <c r="X3821" s="17" t="s">
        <v>442</v>
      </c>
      <c r="Y3821">
        <v>0</v>
      </c>
      <c r="Z3821" s="17" t="s">
        <v>486</v>
      </c>
      <c r="AA3821" s="17" t="s">
        <v>443</v>
      </c>
      <c r="AB3821" s="17" t="s">
        <v>444</v>
      </c>
      <c r="AC3821">
        <v>0</v>
      </c>
      <c r="AD3821">
        <v>0</v>
      </c>
      <c r="AE3821">
        <v>0</v>
      </c>
      <c r="AF3821">
        <v>2022</v>
      </c>
      <c r="AG3821" s="1">
        <v>44562</v>
      </c>
      <c r="AH3821" s="1">
        <v>44773</v>
      </c>
      <c r="AI3821" s="1">
        <v>44785</v>
      </c>
      <c r="AJ3821" s="17" t="s">
        <v>34</v>
      </c>
      <c r="AK3821" s="17" t="s">
        <v>35</v>
      </c>
      <c r="AL3821" s="17" t="s">
        <v>10388</v>
      </c>
      <c r="AM3821" s="17">
        <f>MONTH(EMPENHO[[#This Row],[data_empenho]])</f>
        <v>5</v>
      </c>
    </row>
    <row r="3822" spans="1:39" x14ac:dyDescent="0.25">
      <c r="A3822">
        <v>8</v>
      </c>
      <c r="B3822">
        <v>801</v>
      </c>
      <c r="C3822">
        <v>10</v>
      </c>
      <c r="D3822">
        <v>301</v>
      </c>
      <c r="E3822">
        <v>6</v>
      </c>
      <c r="F3822">
        <v>0</v>
      </c>
      <c r="G3822">
        <v>2105</v>
      </c>
      <c r="H3822" s="17" t="s">
        <v>445</v>
      </c>
      <c r="I3822">
        <v>40</v>
      </c>
      <c r="J3822">
        <v>0</v>
      </c>
      <c r="K3822" s="17" t="s">
        <v>8523</v>
      </c>
      <c r="L3822" s="1">
        <v>44706</v>
      </c>
      <c r="M3822">
        <v>47.5</v>
      </c>
      <c r="N3822" s="17" t="s">
        <v>437</v>
      </c>
      <c r="O3822">
        <v>8281</v>
      </c>
      <c r="P3822" s="17" t="s">
        <v>438</v>
      </c>
      <c r="Q3822">
        <v>0</v>
      </c>
      <c r="R3822" s="17" t="s">
        <v>439</v>
      </c>
      <c r="S3822" s="17" t="s">
        <v>440</v>
      </c>
      <c r="T3822" s="17" t="s">
        <v>438</v>
      </c>
      <c r="U3822">
        <v>0</v>
      </c>
      <c r="V3822">
        <v>0</v>
      </c>
      <c r="W3822" s="17" t="s">
        <v>8524</v>
      </c>
      <c r="X3822" s="17" t="s">
        <v>442</v>
      </c>
      <c r="Y3822">
        <v>0</v>
      </c>
      <c r="Z3822" s="17" t="s">
        <v>486</v>
      </c>
      <c r="AA3822" s="17" t="s">
        <v>443</v>
      </c>
      <c r="AB3822" s="17" t="s">
        <v>444</v>
      </c>
      <c r="AC3822">
        <v>0</v>
      </c>
      <c r="AD3822">
        <v>0</v>
      </c>
      <c r="AE3822">
        <v>0</v>
      </c>
      <c r="AF3822">
        <v>2022</v>
      </c>
      <c r="AG3822" s="1">
        <v>44562</v>
      </c>
      <c r="AH3822" s="1">
        <v>44773</v>
      </c>
      <c r="AI3822" s="1">
        <v>44785</v>
      </c>
      <c r="AJ3822" s="17" t="s">
        <v>34</v>
      </c>
      <c r="AK3822" s="17" t="s">
        <v>35</v>
      </c>
      <c r="AL3822" s="17" t="s">
        <v>10388</v>
      </c>
      <c r="AM3822" s="17">
        <f>MONTH(EMPENHO[[#This Row],[data_empenho]])</f>
        <v>5</v>
      </c>
    </row>
    <row r="3823" spans="1:39" x14ac:dyDescent="0.25">
      <c r="A3823">
        <v>10</v>
      </c>
      <c r="B3823">
        <v>1004</v>
      </c>
      <c r="C3823">
        <v>17</v>
      </c>
      <c r="D3823">
        <v>511</v>
      </c>
      <c r="E3823">
        <v>12</v>
      </c>
      <c r="F3823">
        <v>0</v>
      </c>
      <c r="G3823">
        <v>2059</v>
      </c>
      <c r="H3823" s="17" t="s">
        <v>689</v>
      </c>
      <c r="I3823">
        <v>1</v>
      </c>
      <c r="J3823">
        <v>0</v>
      </c>
      <c r="K3823" s="17" t="s">
        <v>8525</v>
      </c>
      <c r="L3823" s="1">
        <v>44706</v>
      </c>
      <c r="M3823">
        <v>6213.8</v>
      </c>
      <c r="N3823" s="17" t="s">
        <v>437</v>
      </c>
      <c r="O3823">
        <v>4434</v>
      </c>
      <c r="P3823" s="17" t="s">
        <v>438</v>
      </c>
      <c r="Q3823">
        <v>0</v>
      </c>
      <c r="R3823" s="17" t="s">
        <v>480</v>
      </c>
      <c r="S3823" s="17" t="s">
        <v>653</v>
      </c>
      <c r="T3823" s="17" t="s">
        <v>438</v>
      </c>
      <c r="U3823">
        <v>12</v>
      </c>
      <c r="V3823">
        <v>2022</v>
      </c>
      <c r="W3823" s="17" t="s">
        <v>8526</v>
      </c>
      <c r="X3823" s="17" t="s">
        <v>482</v>
      </c>
      <c r="Y3823">
        <v>7</v>
      </c>
      <c r="Z3823" s="17" t="s">
        <v>443</v>
      </c>
      <c r="AA3823" s="17" t="s">
        <v>443</v>
      </c>
      <c r="AB3823" s="17" t="s">
        <v>444</v>
      </c>
      <c r="AC3823">
        <v>0</v>
      </c>
      <c r="AD3823">
        <v>0</v>
      </c>
      <c r="AE3823">
        <v>0</v>
      </c>
      <c r="AF3823">
        <v>2022</v>
      </c>
      <c r="AG3823" s="1">
        <v>44562</v>
      </c>
      <c r="AH3823" s="1">
        <v>44773</v>
      </c>
      <c r="AI3823" s="1">
        <v>44785</v>
      </c>
      <c r="AJ3823" s="17" t="s">
        <v>34</v>
      </c>
      <c r="AK3823" s="17" t="s">
        <v>35</v>
      </c>
      <c r="AL3823" s="17" t="s">
        <v>10388</v>
      </c>
      <c r="AM3823" s="17">
        <f>MONTH(EMPENHO[[#This Row],[data_empenho]])</f>
        <v>5</v>
      </c>
    </row>
    <row r="3824" spans="1:39" x14ac:dyDescent="0.25">
      <c r="A3824">
        <v>6</v>
      </c>
      <c r="B3824">
        <v>603</v>
      </c>
      <c r="C3824">
        <v>26</v>
      </c>
      <c r="D3824">
        <v>782</v>
      </c>
      <c r="E3824">
        <v>17</v>
      </c>
      <c r="F3824">
        <v>0</v>
      </c>
      <c r="G3824">
        <v>2073</v>
      </c>
      <c r="H3824" s="17" t="s">
        <v>478</v>
      </c>
      <c r="I3824">
        <v>1018</v>
      </c>
      <c r="J3824">
        <v>0</v>
      </c>
      <c r="K3824" s="17" t="s">
        <v>8527</v>
      </c>
      <c r="L3824" s="1">
        <v>44706</v>
      </c>
      <c r="M3824">
        <v>656.08</v>
      </c>
      <c r="N3824" s="17" t="s">
        <v>437</v>
      </c>
      <c r="O3824">
        <v>8264</v>
      </c>
      <c r="P3824" s="17" t="s">
        <v>438</v>
      </c>
      <c r="Q3824">
        <v>0</v>
      </c>
      <c r="R3824" s="17" t="s">
        <v>480</v>
      </c>
      <c r="S3824" s="17" t="s">
        <v>653</v>
      </c>
      <c r="T3824" s="17" t="s">
        <v>438</v>
      </c>
      <c r="U3824">
        <v>2</v>
      </c>
      <c r="V3824">
        <v>2022</v>
      </c>
      <c r="W3824" s="17" t="s">
        <v>8528</v>
      </c>
      <c r="X3824" s="17" t="s">
        <v>482</v>
      </c>
      <c r="Y3824">
        <v>7</v>
      </c>
      <c r="Z3824" s="17" t="s">
        <v>443</v>
      </c>
      <c r="AA3824" s="17" t="s">
        <v>443</v>
      </c>
      <c r="AB3824" s="17" t="s">
        <v>444</v>
      </c>
      <c r="AC3824">
        <v>0</v>
      </c>
      <c r="AD3824">
        <v>0</v>
      </c>
      <c r="AE3824">
        <v>0</v>
      </c>
      <c r="AF3824">
        <v>2022</v>
      </c>
      <c r="AG3824" s="1">
        <v>44562</v>
      </c>
      <c r="AH3824" s="1">
        <v>44773</v>
      </c>
      <c r="AI3824" s="1">
        <v>44785</v>
      </c>
      <c r="AJ3824" s="17" t="s">
        <v>34</v>
      </c>
      <c r="AK3824" s="17" t="s">
        <v>35</v>
      </c>
      <c r="AL3824" s="17" t="s">
        <v>10388</v>
      </c>
      <c r="AM3824" s="17">
        <f>MONTH(EMPENHO[[#This Row],[data_empenho]])</f>
        <v>5</v>
      </c>
    </row>
    <row r="3825" spans="1:39" x14ac:dyDescent="0.25">
      <c r="A3825">
        <v>5</v>
      </c>
      <c r="B3825">
        <v>502</v>
      </c>
      <c r="C3825">
        <v>12</v>
      </c>
      <c r="D3825">
        <v>782</v>
      </c>
      <c r="E3825">
        <v>2</v>
      </c>
      <c r="F3825">
        <v>0</v>
      </c>
      <c r="G3825">
        <v>2035</v>
      </c>
      <c r="H3825" s="17" t="s">
        <v>2107</v>
      </c>
      <c r="I3825">
        <v>20</v>
      </c>
      <c r="J3825">
        <v>0</v>
      </c>
      <c r="K3825" s="17" t="s">
        <v>8529</v>
      </c>
      <c r="L3825" s="1">
        <v>44707</v>
      </c>
      <c r="M3825">
        <v>1300</v>
      </c>
      <c r="N3825" s="17" t="s">
        <v>437</v>
      </c>
      <c r="O3825">
        <v>6265</v>
      </c>
      <c r="P3825" s="17" t="s">
        <v>438</v>
      </c>
      <c r="Q3825">
        <v>0</v>
      </c>
      <c r="R3825" s="17" t="s">
        <v>439</v>
      </c>
      <c r="S3825" s="17" t="s">
        <v>440</v>
      </c>
      <c r="T3825" s="17" t="s">
        <v>438</v>
      </c>
      <c r="U3825">
        <v>123</v>
      </c>
      <c r="V3825">
        <v>2022</v>
      </c>
      <c r="W3825" s="17" t="s">
        <v>8530</v>
      </c>
      <c r="X3825" s="17" t="s">
        <v>465</v>
      </c>
      <c r="Y3825">
        <v>1</v>
      </c>
      <c r="Z3825" s="17" t="s">
        <v>443</v>
      </c>
      <c r="AA3825" s="17" t="s">
        <v>443</v>
      </c>
      <c r="AB3825" s="17" t="s">
        <v>444</v>
      </c>
      <c r="AC3825">
        <v>0</v>
      </c>
      <c r="AD3825">
        <v>0</v>
      </c>
      <c r="AE3825">
        <v>0</v>
      </c>
      <c r="AF3825">
        <v>2022</v>
      </c>
      <c r="AG3825" s="1">
        <v>44562</v>
      </c>
      <c r="AH3825" s="1">
        <v>44773</v>
      </c>
      <c r="AI3825" s="1">
        <v>44785</v>
      </c>
      <c r="AJ3825" s="17" t="s">
        <v>34</v>
      </c>
      <c r="AK3825" s="17" t="s">
        <v>35</v>
      </c>
      <c r="AL3825" s="17" t="s">
        <v>10388</v>
      </c>
      <c r="AM3825" s="17">
        <f>MONTH(EMPENHO[[#This Row],[data_empenho]])</f>
        <v>5</v>
      </c>
    </row>
    <row r="3826" spans="1:39" x14ac:dyDescent="0.25">
      <c r="A3826">
        <v>10</v>
      </c>
      <c r="B3826">
        <v>1001</v>
      </c>
      <c r="C3826">
        <v>4</v>
      </c>
      <c r="D3826">
        <v>122</v>
      </c>
      <c r="E3826">
        <v>1</v>
      </c>
      <c r="F3826">
        <v>0</v>
      </c>
      <c r="G3826">
        <v>2050</v>
      </c>
      <c r="H3826" s="17" t="s">
        <v>651</v>
      </c>
      <c r="I3826">
        <v>1</v>
      </c>
      <c r="J3826">
        <v>0</v>
      </c>
      <c r="K3826" s="17" t="s">
        <v>8531</v>
      </c>
      <c r="L3826" s="1">
        <v>44707</v>
      </c>
      <c r="M3826">
        <v>130.97</v>
      </c>
      <c r="N3826" s="17" t="s">
        <v>437</v>
      </c>
      <c r="O3826">
        <v>8264</v>
      </c>
      <c r="P3826" s="17" t="s">
        <v>438</v>
      </c>
      <c r="Q3826">
        <v>0</v>
      </c>
      <c r="R3826" s="17" t="s">
        <v>480</v>
      </c>
      <c r="S3826" s="17" t="s">
        <v>653</v>
      </c>
      <c r="T3826" s="17" t="s">
        <v>438</v>
      </c>
      <c r="U3826">
        <v>56</v>
      </c>
      <c r="V3826">
        <v>2021</v>
      </c>
      <c r="W3826" s="17" t="s">
        <v>8532</v>
      </c>
      <c r="X3826" s="17" t="s">
        <v>482</v>
      </c>
      <c r="Y3826">
        <v>7</v>
      </c>
      <c r="Z3826" s="17" t="s">
        <v>443</v>
      </c>
      <c r="AA3826" s="17" t="s">
        <v>443</v>
      </c>
      <c r="AB3826" s="17" t="s">
        <v>444</v>
      </c>
      <c r="AC3826">
        <v>0</v>
      </c>
      <c r="AD3826">
        <v>0</v>
      </c>
      <c r="AE3826">
        <v>0</v>
      </c>
      <c r="AF3826">
        <v>2022</v>
      </c>
      <c r="AG3826" s="1">
        <v>44562</v>
      </c>
      <c r="AH3826" s="1">
        <v>44773</v>
      </c>
      <c r="AI3826" s="1">
        <v>44785</v>
      </c>
      <c r="AJ3826" s="17" t="s">
        <v>34</v>
      </c>
      <c r="AK3826" s="17" t="s">
        <v>35</v>
      </c>
      <c r="AL3826" s="17" t="s">
        <v>10388</v>
      </c>
      <c r="AM3826" s="17">
        <f>MONTH(EMPENHO[[#This Row],[data_empenho]])</f>
        <v>5</v>
      </c>
    </row>
    <row r="3827" spans="1:39" x14ac:dyDescent="0.25">
      <c r="A3827">
        <v>5</v>
      </c>
      <c r="B3827">
        <v>502</v>
      </c>
      <c r="C3827">
        <v>12</v>
      </c>
      <c r="D3827">
        <v>782</v>
      </c>
      <c r="E3827">
        <v>2</v>
      </c>
      <c r="F3827">
        <v>0</v>
      </c>
      <c r="G3827">
        <v>2035</v>
      </c>
      <c r="H3827" s="17" t="s">
        <v>828</v>
      </c>
      <c r="I3827">
        <v>1017</v>
      </c>
      <c r="J3827">
        <v>0</v>
      </c>
      <c r="K3827" s="17" t="s">
        <v>8533</v>
      </c>
      <c r="L3827" s="1">
        <v>44707</v>
      </c>
      <c r="M3827">
        <v>7872</v>
      </c>
      <c r="N3827" s="17" t="s">
        <v>437</v>
      </c>
      <c r="O3827">
        <v>3923</v>
      </c>
      <c r="P3827" s="17" t="s">
        <v>438</v>
      </c>
      <c r="Q3827">
        <v>0</v>
      </c>
      <c r="R3827" s="17" t="s">
        <v>480</v>
      </c>
      <c r="S3827" s="17" t="s">
        <v>653</v>
      </c>
      <c r="T3827" s="17" t="s">
        <v>438</v>
      </c>
      <c r="U3827">
        <v>16</v>
      </c>
      <c r="V3827">
        <v>2022</v>
      </c>
      <c r="W3827" s="17" t="s">
        <v>8534</v>
      </c>
      <c r="X3827" s="17" t="s">
        <v>482</v>
      </c>
      <c r="Y3827">
        <v>7</v>
      </c>
      <c r="Z3827" s="17" t="s">
        <v>443</v>
      </c>
      <c r="AA3827" s="17" t="s">
        <v>443</v>
      </c>
      <c r="AB3827" s="17" t="s">
        <v>444</v>
      </c>
      <c r="AC3827">
        <v>0</v>
      </c>
      <c r="AD3827">
        <v>0</v>
      </c>
      <c r="AE3827">
        <v>0</v>
      </c>
      <c r="AF3827">
        <v>2022</v>
      </c>
      <c r="AG3827" s="1">
        <v>44562</v>
      </c>
      <c r="AH3827" s="1">
        <v>44773</v>
      </c>
      <c r="AI3827" s="1">
        <v>44785</v>
      </c>
      <c r="AJ3827" s="17" t="s">
        <v>34</v>
      </c>
      <c r="AK3827" s="17" t="s">
        <v>35</v>
      </c>
      <c r="AL3827" s="17" t="s">
        <v>10388</v>
      </c>
      <c r="AM3827" s="17">
        <f>MONTH(EMPENHO[[#This Row],[data_empenho]])</f>
        <v>5</v>
      </c>
    </row>
    <row r="3828" spans="1:39" x14ac:dyDescent="0.25">
      <c r="A3828">
        <v>6</v>
      </c>
      <c r="B3828">
        <v>603</v>
      </c>
      <c r="C3828">
        <v>26</v>
      </c>
      <c r="D3828">
        <v>782</v>
      </c>
      <c r="E3828">
        <v>17</v>
      </c>
      <c r="F3828">
        <v>0</v>
      </c>
      <c r="G3828">
        <v>2073</v>
      </c>
      <c r="H3828" s="17" t="s">
        <v>698</v>
      </c>
      <c r="I3828">
        <v>1</v>
      </c>
      <c r="J3828">
        <v>0</v>
      </c>
      <c r="K3828" s="17" t="s">
        <v>8535</v>
      </c>
      <c r="L3828" s="1">
        <v>44707</v>
      </c>
      <c r="M3828">
        <v>484.06</v>
      </c>
      <c r="N3828" s="17" t="s">
        <v>437</v>
      </c>
      <c r="O3828">
        <v>6427</v>
      </c>
      <c r="P3828" s="17" t="s">
        <v>438</v>
      </c>
      <c r="Q3828">
        <v>0</v>
      </c>
      <c r="R3828" s="17" t="s">
        <v>439</v>
      </c>
      <c r="S3828" s="17" t="s">
        <v>440</v>
      </c>
      <c r="T3828" s="17" t="s">
        <v>438</v>
      </c>
      <c r="U3828">
        <v>121</v>
      </c>
      <c r="V3828">
        <v>2022</v>
      </c>
      <c r="W3828" s="17" t="s">
        <v>8536</v>
      </c>
      <c r="X3828" s="17" t="s">
        <v>465</v>
      </c>
      <c r="Y3828">
        <v>1</v>
      </c>
      <c r="Z3828" s="17" t="s">
        <v>443</v>
      </c>
      <c r="AA3828" s="17" t="s">
        <v>443</v>
      </c>
      <c r="AB3828" s="17" t="s">
        <v>444</v>
      </c>
      <c r="AC3828">
        <v>0</v>
      </c>
      <c r="AD3828">
        <v>0</v>
      </c>
      <c r="AE3828">
        <v>0</v>
      </c>
      <c r="AF3828">
        <v>2022</v>
      </c>
      <c r="AG3828" s="1">
        <v>44562</v>
      </c>
      <c r="AH3828" s="1">
        <v>44773</v>
      </c>
      <c r="AI3828" s="1">
        <v>44785</v>
      </c>
      <c r="AJ3828" s="17" t="s">
        <v>34</v>
      </c>
      <c r="AK3828" s="17" t="s">
        <v>35</v>
      </c>
      <c r="AL3828" s="17" t="s">
        <v>10388</v>
      </c>
      <c r="AM3828" s="17">
        <f>MONTH(EMPENHO[[#This Row],[data_empenho]])</f>
        <v>5</v>
      </c>
    </row>
    <row r="3829" spans="1:39" x14ac:dyDescent="0.25">
      <c r="A3829">
        <v>6</v>
      </c>
      <c r="B3829">
        <v>603</v>
      </c>
      <c r="C3829">
        <v>26</v>
      </c>
      <c r="D3829">
        <v>782</v>
      </c>
      <c r="E3829">
        <v>17</v>
      </c>
      <c r="F3829">
        <v>0</v>
      </c>
      <c r="G3829">
        <v>2073</v>
      </c>
      <c r="H3829" s="17" t="s">
        <v>828</v>
      </c>
      <c r="I3829">
        <v>1</v>
      </c>
      <c r="J3829">
        <v>0</v>
      </c>
      <c r="K3829" s="17" t="s">
        <v>8537</v>
      </c>
      <c r="L3829" s="1">
        <v>44707</v>
      </c>
      <c r="M3829">
        <v>596</v>
      </c>
      <c r="N3829" s="17" t="s">
        <v>437</v>
      </c>
      <c r="O3829">
        <v>5965</v>
      </c>
      <c r="P3829" s="17" t="s">
        <v>438</v>
      </c>
      <c r="Q3829">
        <v>0</v>
      </c>
      <c r="R3829" s="17" t="s">
        <v>439</v>
      </c>
      <c r="S3829" s="17" t="s">
        <v>440</v>
      </c>
      <c r="T3829" s="17" t="s">
        <v>438</v>
      </c>
      <c r="U3829">
        <v>122</v>
      </c>
      <c r="V3829">
        <v>2022</v>
      </c>
      <c r="W3829" s="17" t="s">
        <v>8538</v>
      </c>
      <c r="X3829" s="17" t="s">
        <v>465</v>
      </c>
      <c r="Y3829">
        <v>1</v>
      </c>
      <c r="Z3829" s="17" t="s">
        <v>443</v>
      </c>
      <c r="AA3829" s="17" t="s">
        <v>443</v>
      </c>
      <c r="AB3829" s="17" t="s">
        <v>444</v>
      </c>
      <c r="AC3829">
        <v>0</v>
      </c>
      <c r="AD3829">
        <v>0</v>
      </c>
      <c r="AE3829">
        <v>0</v>
      </c>
      <c r="AF3829">
        <v>2022</v>
      </c>
      <c r="AG3829" s="1">
        <v>44562</v>
      </c>
      <c r="AH3829" s="1">
        <v>44773</v>
      </c>
      <c r="AI3829" s="1">
        <v>44785</v>
      </c>
      <c r="AJ3829" s="17" t="s">
        <v>34</v>
      </c>
      <c r="AK3829" s="17" t="s">
        <v>35</v>
      </c>
      <c r="AL3829" s="17" t="s">
        <v>10388</v>
      </c>
      <c r="AM3829" s="17">
        <f>MONTH(EMPENHO[[#This Row],[data_empenho]])</f>
        <v>5</v>
      </c>
    </row>
    <row r="3830" spans="1:39" x14ac:dyDescent="0.25">
      <c r="A3830">
        <v>8</v>
      </c>
      <c r="B3830">
        <v>801</v>
      </c>
      <c r="C3830">
        <v>10</v>
      </c>
      <c r="D3830">
        <v>301</v>
      </c>
      <c r="E3830">
        <v>6</v>
      </c>
      <c r="F3830">
        <v>0</v>
      </c>
      <c r="G3830">
        <v>2092</v>
      </c>
      <c r="H3830" s="17" t="s">
        <v>2107</v>
      </c>
      <c r="I3830">
        <v>40</v>
      </c>
      <c r="J3830">
        <v>0</v>
      </c>
      <c r="K3830" s="17" t="s">
        <v>8539</v>
      </c>
      <c r="L3830" s="1">
        <v>44707</v>
      </c>
      <c r="M3830">
        <v>380</v>
      </c>
      <c r="N3830" s="17" t="s">
        <v>437</v>
      </c>
      <c r="O3830">
        <v>3576</v>
      </c>
      <c r="P3830" s="17" t="s">
        <v>438</v>
      </c>
      <c r="Q3830">
        <v>0</v>
      </c>
      <c r="R3830" s="17" t="s">
        <v>439</v>
      </c>
      <c r="S3830" s="17" t="s">
        <v>440</v>
      </c>
      <c r="T3830" s="17" t="s">
        <v>438</v>
      </c>
      <c r="U3830">
        <v>124</v>
      </c>
      <c r="V3830">
        <v>2022</v>
      </c>
      <c r="W3830" s="17" t="s">
        <v>8540</v>
      </c>
      <c r="X3830" s="17" t="s">
        <v>465</v>
      </c>
      <c r="Y3830">
        <v>1</v>
      </c>
      <c r="Z3830" s="17" t="s">
        <v>443</v>
      </c>
      <c r="AA3830" s="17" t="s">
        <v>443</v>
      </c>
      <c r="AB3830" s="17" t="s">
        <v>444</v>
      </c>
      <c r="AC3830">
        <v>0</v>
      </c>
      <c r="AD3830">
        <v>0</v>
      </c>
      <c r="AE3830">
        <v>0</v>
      </c>
      <c r="AF3830">
        <v>2022</v>
      </c>
      <c r="AG3830" s="1">
        <v>44562</v>
      </c>
      <c r="AH3830" s="1">
        <v>44773</v>
      </c>
      <c r="AI3830" s="1">
        <v>44785</v>
      </c>
      <c r="AJ3830" s="17" t="s">
        <v>34</v>
      </c>
      <c r="AK3830" s="17" t="s">
        <v>35</v>
      </c>
      <c r="AL3830" s="17" t="s">
        <v>10388</v>
      </c>
      <c r="AM3830" s="17">
        <f>MONTH(EMPENHO[[#This Row],[data_empenho]])</f>
        <v>5</v>
      </c>
    </row>
    <row r="3831" spans="1:39" x14ac:dyDescent="0.25">
      <c r="A3831">
        <v>8</v>
      </c>
      <c r="B3831">
        <v>801</v>
      </c>
      <c r="C3831">
        <v>10</v>
      </c>
      <c r="D3831">
        <v>301</v>
      </c>
      <c r="E3831">
        <v>6</v>
      </c>
      <c r="F3831">
        <v>0</v>
      </c>
      <c r="G3831">
        <v>2092</v>
      </c>
      <c r="H3831" s="17" t="s">
        <v>2072</v>
      </c>
      <c r="I3831">
        <v>40</v>
      </c>
      <c r="J3831">
        <v>0</v>
      </c>
      <c r="K3831" s="17" t="s">
        <v>8541</v>
      </c>
      <c r="L3831" s="1">
        <v>44707</v>
      </c>
      <c r="M3831">
        <v>593</v>
      </c>
      <c r="N3831" s="17" t="s">
        <v>437</v>
      </c>
      <c r="O3831">
        <v>3576</v>
      </c>
      <c r="P3831" s="17" t="s">
        <v>438</v>
      </c>
      <c r="Q3831">
        <v>0</v>
      </c>
      <c r="R3831" s="17" t="s">
        <v>439</v>
      </c>
      <c r="S3831" s="17" t="s">
        <v>440</v>
      </c>
      <c r="T3831" s="17" t="s">
        <v>438</v>
      </c>
      <c r="U3831">
        <v>124</v>
      </c>
      <c r="V3831">
        <v>2022</v>
      </c>
      <c r="W3831" s="17" t="s">
        <v>8542</v>
      </c>
      <c r="X3831" s="17" t="s">
        <v>465</v>
      </c>
      <c r="Y3831">
        <v>1</v>
      </c>
      <c r="Z3831" s="17" t="s">
        <v>443</v>
      </c>
      <c r="AA3831" s="17" t="s">
        <v>443</v>
      </c>
      <c r="AB3831" s="17" t="s">
        <v>444</v>
      </c>
      <c r="AC3831">
        <v>0</v>
      </c>
      <c r="AD3831">
        <v>0</v>
      </c>
      <c r="AE3831">
        <v>0</v>
      </c>
      <c r="AF3831">
        <v>2022</v>
      </c>
      <c r="AG3831" s="1">
        <v>44562</v>
      </c>
      <c r="AH3831" s="1">
        <v>44773</v>
      </c>
      <c r="AI3831" s="1">
        <v>44785</v>
      </c>
      <c r="AJ3831" s="17" t="s">
        <v>34</v>
      </c>
      <c r="AK3831" s="17" t="s">
        <v>35</v>
      </c>
      <c r="AL3831" s="17" t="s">
        <v>10388</v>
      </c>
      <c r="AM3831" s="17">
        <f>MONTH(EMPENHO[[#This Row],[data_empenho]])</f>
        <v>5</v>
      </c>
    </row>
    <row r="3832" spans="1:39" x14ac:dyDescent="0.25">
      <c r="A3832">
        <v>8</v>
      </c>
      <c r="B3832">
        <v>801</v>
      </c>
      <c r="C3832">
        <v>10</v>
      </c>
      <c r="D3832">
        <v>122</v>
      </c>
      <c r="E3832">
        <v>5</v>
      </c>
      <c r="F3832">
        <v>0</v>
      </c>
      <c r="G3832">
        <v>2084</v>
      </c>
      <c r="H3832" s="17" t="s">
        <v>2107</v>
      </c>
      <c r="I3832">
        <v>40</v>
      </c>
      <c r="J3832">
        <v>0</v>
      </c>
      <c r="K3832" s="17" t="s">
        <v>8543</v>
      </c>
      <c r="L3832" s="1">
        <v>44708</v>
      </c>
      <c r="M3832">
        <v>1662</v>
      </c>
      <c r="N3832" s="17" t="s">
        <v>437</v>
      </c>
      <c r="O3832">
        <v>8520</v>
      </c>
      <c r="P3832" s="17" t="s">
        <v>438</v>
      </c>
      <c r="Q3832">
        <v>0</v>
      </c>
      <c r="R3832" s="17" t="s">
        <v>480</v>
      </c>
      <c r="S3832" s="17" t="s">
        <v>653</v>
      </c>
      <c r="T3832" s="17" t="s">
        <v>438</v>
      </c>
      <c r="U3832">
        <v>23</v>
      </c>
      <c r="V3832">
        <v>2022</v>
      </c>
      <c r="W3832" s="17" t="s">
        <v>8544</v>
      </c>
      <c r="X3832" s="17" t="s">
        <v>482</v>
      </c>
      <c r="Y3832">
        <v>7</v>
      </c>
      <c r="Z3832" s="17" t="s">
        <v>443</v>
      </c>
      <c r="AA3832" s="17" t="s">
        <v>443</v>
      </c>
      <c r="AB3832" s="17" t="s">
        <v>444</v>
      </c>
      <c r="AC3832">
        <v>0</v>
      </c>
      <c r="AD3832">
        <v>0</v>
      </c>
      <c r="AE3832">
        <v>0</v>
      </c>
      <c r="AF3832">
        <v>2022</v>
      </c>
      <c r="AG3832" s="1">
        <v>44562</v>
      </c>
      <c r="AH3832" s="1">
        <v>44773</v>
      </c>
      <c r="AI3832" s="1">
        <v>44785</v>
      </c>
      <c r="AJ3832" s="17" t="s">
        <v>34</v>
      </c>
      <c r="AK3832" s="17" t="s">
        <v>35</v>
      </c>
      <c r="AL3832" s="17" t="s">
        <v>10388</v>
      </c>
      <c r="AM3832" s="17">
        <f>MONTH(EMPENHO[[#This Row],[data_empenho]])</f>
        <v>5</v>
      </c>
    </row>
    <row r="3833" spans="1:39" x14ac:dyDescent="0.25">
      <c r="A3833">
        <v>8</v>
      </c>
      <c r="B3833">
        <v>801</v>
      </c>
      <c r="C3833">
        <v>10</v>
      </c>
      <c r="D3833">
        <v>301</v>
      </c>
      <c r="E3833">
        <v>6</v>
      </c>
      <c r="F3833">
        <v>0</v>
      </c>
      <c r="G3833">
        <v>2105</v>
      </c>
      <c r="H3833" s="17" t="s">
        <v>860</v>
      </c>
      <c r="I3833">
        <v>40</v>
      </c>
      <c r="J3833">
        <v>0</v>
      </c>
      <c r="K3833" s="17" t="s">
        <v>8545</v>
      </c>
      <c r="L3833" s="1">
        <v>44708</v>
      </c>
      <c r="M3833">
        <v>15.4</v>
      </c>
      <c r="N3833" s="17" t="s">
        <v>437</v>
      </c>
      <c r="O3833">
        <v>5089</v>
      </c>
      <c r="P3833" s="17" t="s">
        <v>438</v>
      </c>
      <c r="Q3833">
        <v>0</v>
      </c>
      <c r="R3833" s="17" t="s">
        <v>480</v>
      </c>
      <c r="S3833" s="17" t="s">
        <v>653</v>
      </c>
      <c r="T3833" s="17" t="s">
        <v>438</v>
      </c>
      <c r="U3833">
        <v>53</v>
      </c>
      <c r="V3833">
        <v>2021</v>
      </c>
      <c r="W3833" s="17" t="s">
        <v>8546</v>
      </c>
      <c r="X3833" s="17" t="s">
        <v>482</v>
      </c>
      <c r="Y3833">
        <v>7</v>
      </c>
      <c r="Z3833" s="17" t="s">
        <v>443</v>
      </c>
      <c r="AA3833" s="17" t="s">
        <v>443</v>
      </c>
      <c r="AB3833" s="17" t="s">
        <v>444</v>
      </c>
      <c r="AC3833">
        <v>0</v>
      </c>
      <c r="AD3833">
        <v>0</v>
      </c>
      <c r="AE3833">
        <v>0</v>
      </c>
      <c r="AF3833">
        <v>2022</v>
      </c>
      <c r="AG3833" s="1">
        <v>44562</v>
      </c>
      <c r="AH3833" s="1">
        <v>44773</v>
      </c>
      <c r="AI3833" s="1">
        <v>44785</v>
      </c>
      <c r="AJ3833" s="17" t="s">
        <v>34</v>
      </c>
      <c r="AK3833" s="17" t="s">
        <v>35</v>
      </c>
      <c r="AL3833" s="17" t="s">
        <v>10388</v>
      </c>
      <c r="AM3833" s="17">
        <f>MONTH(EMPENHO[[#This Row],[data_empenho]])</f>
        <v>5</v>
      </c>
    </row>
    <row r="3834" spans="1:39" x14ac:dyDescent="0.25">
      <c r="A3834">
        <v>8</v>
      </c>
      <c r="B3834">
        <v>801</v>
      </c>
      <c r="C3834">
        <v>10</v>
      </c>
      <c r="D3834">
        <v>301</v>
      </c>
      <c r="E3834">
        <v>6</v>
      </c>
      <c r="F3834">
        <v>0</v>
      </c>
      <c r="G3834">
        <v>2105</v>
      </c>
      <c r="H3834" s="17" t="s">
        <v>860</v>
      </c>
      <c r="I3834">
        <v>40</v>
      </c>
      <c r="J3834">
        <v>0</v>
      </c>
      <c r="K3834" s="17" t="s">
        <v>8547</v>
      </c>
      <c r="L3834" s="1">
        <v>44708</v>
      </c>
      <c r="M3834">
        <v>255</v>
      </c>
      <c r="N3834" s="17" t="s">
        <v>437</v>
      </c>
      <c r="O3834">
        <v>4959</v>
      </c>
      <c r="P3834" s="17" t="s">
        <v>438</v>
      </c>
      <c r="Q3834">
        <v>0</v>
      </c>
      <c r="R3834" s="17" t="s">
        <v>480</v>
      </c>
      <c r="S3834" s="17" t="s">
        <v>653</v>
      </c>
      <c r="T3834" s="17" t="s">
        <v>438</v>
      </c>
      <c r="U3834">
        <v>9</v>
      </c>
      <c r="V3834">
        <v>2022</v>
      </c>
      <c r="W3834" s="17" t="s">
        <v>8548</v>
      </c>
      <c r="X3834" s="17" t="s">
        <v>482</v>
      </c>
      <c r="Y3834">
        <v>7</v>
      </c>
      <c r="Z3834" s="17" t="s">
        <v>443</v>
      </c>
      <c r="AA3834" s="17" t="s">
        <v>443</v>
      </c>
      <c r="AB3834" s="17" t="s">
        <v>444</v>
      </c>
      <c r="AC3834">
        <v>0</v>
      </c>
      <c r="AD3834">
        <v>0</v>
      </c>
      <c r="AE3834">
        <v>0</v>
      </c>
      <c r="AF3834">
        <v>2022</v>
      </c>
      <c r="AG3834" s="1">
        <v>44562</v>
      </c>
      <c r="AH3834" s="1">
        <v>44773</v>
      </c>
      <c r="AI3834" s="1">
        <v>44785</v>
      </c>
      <c r="AJ3834" s="17" t="s">
        <v>34</v>
      </c>
      <c r="AK3834" s="17" t="s">
        <v>35</v>
      </c>
      <c r="AL3834" s="17" t="s">
        <v>10388</v>
      </c>
      <c r="AM3834" s="17">
        <f>MONTH(EMPENHO[[#This Row],[data_empenho]])</f>
        <v>5</v>
      </c>
    </row>
    <row r="3835" spans="1:39" x14ac:dyDescent="0.25">
      <c r="A3835">
        <v>8</v>
      </c>
      <c r="B3835">
        <v>801</v>
      </c>
      <c r="C3835">
        <v>10</v>
      </c>
      <c r="D3835">
        <v>301</v>
      </c>
      <c r="E3835">
        <v>6</v>
      </c>
      <c r="F3835">
        <v>0</v>
      </c>
      <c r="G3835">
        <v>2105</v>
      </c>
      <c r="H3835" s="17" t="s">
        <v>860</v>
      </c>
      <c r="I3835">
        <v>40</v>
      </c>
      <c r="J3835">
        <v>0</v>
      </c>
      <c r="K3835" s="17" t="s">
        <v>8549</v>
      </c>
      <c r="L3835" s="1">
        <v>44708</v>
      </c>
      <c r="M3835">
        <v>337.5</v>
      </c>
      <c r="N3835" s="17" t="s">
        <v>437</v>
      </c>
      <c r="O3835">
        <v>500</v>
      </c>
      <c r="P3835" s="17" t="s">
        <v>438</v>
      </c>
      <c r="Q3835">
        <v>0</v>
      </c>
      <c r="R3835" s="17" t="s">
        <v>480</v>
      </c>
      <c r="S3835" s="17" t="s">
        <v>653</v>
      </c>
      <c r="T3835" s="17" t="s">
        <v>438</v>
      </c>
      <c r="U3835">
        <v>9</v>
      </c>
      <c r="V3835">
        <v>2022</v>
      </c>
      <c r="W3835" s="17" t="s">
        <v>8550</v>
      </c>
      <c r="X3835" s="17" t="s">
        <v>482</v>
      </c>
      <c r="Y3835">
        <v>7</v>
      </c>
      <c r="Z3835" s="17" t="s">
        <v>443</v>
      </c>
      <c r="AA3835" s="17" t="s">
        <v>443</v>
      </c>
      <c r="AB3835" s="17" t="s">
        <v>444</v>
      </c>
      <c r="AC3835">
        <v>0</v>
      </c>
      <c r="AD3835">
        <v>0</v>
      </c>
      <c r="AE3835">
        <v>0</v>
      </c>
      <c r="AF3835">
        <v>2022</v>
      </c>
      <c r="AG3835" s="1">
        <v>44562</v>
      </c>
      <c r="AH3835" s="1">
        <v>44773</v>
      </c>
      <c r="AI3835" s="1">
        <v>44785</v>
      </c>
      <c r="AJ3835" s="17" t="s">
        <v>34</v>
      </c>
      <c r="AK3835" s="17" t="s">
        <v>35</v>
      </c>
      <c r="AL3835" s="17" t="s">
        <v>10388</v>
      </c>
      <c r="AM3835" s="17">
        <f>MONTH(EMPENHO[[#This Row],[data_empenho]])</f>
        <v>5</v>
      </c>
    </row>
    <row r="3836" spans="1:39" x14ac:dyDescent="0.25">
      <c r="A3836">
        <v>8</v>
      </c>
      <c r="B3836">
        <v>801</v>
      </c>
      <c r="C3836">
        <v>10</v>
      </c>
      <c r="D3836">
        <v>303</v>
      </c>
      <c r="E3836">
        <v>8</v>
      </c>
      <c r="F3836">
        <v>0</v>
      </c>
      <c r="G3836">
        <v>2101</v>
      </c>
      <c r="H3836" s="17" t="s">
        <v>1060</v>
      </c>
      <c r="I3836">
        <v>40</v>
      </c>
      <c r="J3836">
        <v>0</v>
      </c>
      <c r="K3836" s="17" t="s">
        <v>8551</v>
      </c>
      <c r="L3836" s="1">
        <v>44708</v>
      </c>
      <c r="M3836">
        <v>250</v>
      </c>
      <c r="N3836" s="17" t="s">
        <v>437</v>
      </c>
      <c r="O3836">
        <v>6247</v>
      </c>
      <c r="P3836" s="17" t="s">
        <v>438</v>
      </c>
      <c r="Q3836">
        <v>0</v>
      </c>
      <c r="R3836" s="17" t="s">
        <v>439</v>
      </c>
      <c r="S3836" s="17" t="s">
        <v>440</v>
      </c>
      <c r="T3836" s="17" t="s">
        <v>438</v>
      </c>
      <c r="U3836">
        <v>0</v>
      </c>
      <c r="V3836">
        <v>0</v>
      </c>
      <c r="W3836" s="17" t="s">
        <v>8552</v>
      </c>
      <c r="X3836" s="17" t="s">
        <v>442</v>
      </c>
      <c r="Y3836">
        <v>0</v>
      </c>
      <c r="Z3836" s="17" t="s">
        <v>443</v>
      </c>
      <c r="AA3836" s="17" t="s">
        <v>443</v>
      </c>
      <c r="AB3836" s="17" t="s">
        <v>444</v>
      </c>
      <c r="AC3836">
        <v>0</v>
      </c>
      <c r="AD3836">
        <v>0</v>
      </c>
      <c r="AE3836">
        <v>0</v>
      </c>
      <c r="AF3836">
        <v>2022</v>
      </c>
      <c r="AG3836" s="1">
        <v>44562</v>
      </c>
      <c r="AH3836" s="1">
        <v>44773</v>
      </c>
      <c r="AI3836" s="1">
        <v>44785</v>
      </c>
      <c r="AJ3836" s="17" t="s">
        <v>34</v>
      </c>
      <c r="AK3836" s="17" t="s">
        <v>35</v>
      </c>
      <c r="AL3836" s="17" t="s">
        <v>10388</v>
      </c>
      <c r="AM3836" s="17">
        <f>MONTH(EMPENHO[[#This Row],[data_empenho]])</f>
        <v>5</v>
      </c>
    </row>
    <row r="3837" spans="1:39" x14ac:dyDescent="0.25">
      <c r="A3837">
        <v>2</v>
      </c>
      <c r="B3837">
        <v>203</v>
      </c>
      <c r="C3837">
        <v>4</v>
      </c>
      <c r="D3837">
        <v>122</v>
      </c>
      <c r="E3837">
        <v>1</v>
      </c>
      <c r="F3837">
        <v>0</v>
      </c>
      <c r="G3837">
        <v>2081</v>
      </c>
      <c r="H3837" s="17" t="s">
        <v>2336</v>
      </c>
      <c r="I3837">
        <v>1</v>
      </c>
      <c r="J3837">
        <v>0</v>
      </c>
      <c r="K3837" s="17" t="s">
        <v>8553</v>
      </c>
      <c r="L3837" s="1">
        <v>44708</v>
      </c>
      <c r="M3837">
        <v>400</v>
      </c>
      <c r="N3837" s="17" t="s">
        <v>437</v>
      </c>
      <c r="O3837">
        <v>4150</v>
      </c>
      <c r="P3837" s="17" t="s">
        <v>438</v>
      </c>
      <c r="Q3837">
        <v>0</v>
      </c>
      <c r="R3837" s="17" t="s">
        <v>439</v>
      </c>
      <c r="S3837" s="17" t="s">
        <v>440</v>
      </c>
      <c r="T3837" s="17" t="s">
        <v>438</v>
      </c>
      <c r="U3837">
        <v>126</v>
      </c>
      <c r="V3837">
        <v>2022</v>
      </c>
      <c r="W3837" s="17" t="s">
        <v>8554</v>
      </c>
      <c r="X3837" s="17" t="s">
        <v>465</v>
      </c>
      <c r="Y3837">
        <v>1</v>
      </c>
      <c r="Z3837" s="17" t="s">
        <v>443</v>
      </c>
      <c r="AA3837" s="17" t="s">
        <v>443</v>
      </c>
      <c r="AB3837" s="17" t="s">
        <v>444</v>
      </c>
      <c r="AC3837">
        <v>0</v>
      </c>
      <c r="AD3837">
        <v>0</v>
      </c>
      <c r="AE3837">
        <v>0</v>
      </c>
      <c r="AF3837">
        <v>2022</v>
      </c>
      <c r="AG3837" s="1">
        <v>44562</v>
      </c>
      <c r="AH3837" s="1">
        <v>44773</v>
      </c>
      <c r="AI3837" s="1">
        <v>44785</v>
      </c>
      <c r="AJ3837" s="17" t="s">
        <v>34</v>
      </c>
      <c r="AK3837" s="17" t="s">
        <v>35</v>
      </c>
      <c r="AL3837" s="17" t="s">
        <v>10388</v>
      </c>
      <c r="AM3837" s="17">
        <f>MONTH(EMPENHO[[#This Row],[data_empenho]])</f>
        <v>5</v>
      </c>
    </row>
    <row r="3838" spans="1:39" x14ac:dyDescent="0.25">
      <c r="A3838">
        <v>5</v>
      </c>
      <c r="B3838">
        <v>502</v>
      </c>
      <c r="C3838">
        <v>12</v>
      </c>
      <c r="D3838">
        <v>782</v>
      </c>
      <c r="E3838">
        <v>2</v>
      </c>
      <c r="F3838">
        <v>0</v>
      </c>
      <c r="G3838">
        <v>2035</v>
      </c>
      <c r="H3838" s="17" t="s">
        <v>828</v>
      </c>
      <c r="I3838">
        <v>1017</v>
      </c>
      <c r="J3838">
        <v>0</v>
      </c>
      <c r="K3838" s="17" t="s">
        <v>8555</v>
      </c>
      <c r="L3838" s="1">
        <v>44708</v>
      </c>
      <c r="M3838">
        <v>5655.5</v>
      </c>
      <c r="N3838" s="17" t="s">
        <v>437</v>
      </c>
      <c r="O3838">
        <v>3923</v>
      </c>
      <c r="P3838" s="17" t="s">
        <v>438</v>
      </c>
      <c r="Q3838">
        <v>0</v>
      </c>
      <c r="R3838" s="17" t="s">
        <v>480</v>
      </c>
      <c r="S3838" s="17" t="s">
        <v>653</v>
      </c>
      <c r="T3838" s="17" t="s">
        <v>438</v>
      </c>
      <c r="U3838">
        <v>16</v>
      </c>
      <c r="V3838">
        <v>2022</v>
      </c>
      <c r="W3838" s="17" t="s">
        <v>8556</v>
      </c>
      <c r="X3838" s="17" t="s">
        <v>482</v>
      </c>
      <c r="Y3838">
        <v>7</v>
      </c>
      <c r="Z3838" s="17" t="s">
        <v>443</v>
      </c>
      <c r="AA3838" s="17" t="s">
        <v>443</v>
      </c>
      <c r="AB3838" s="17" t="s">
        <v>444</v>
      </c>
      <c r="AC3838">
        <v>0</v>
      </c>
      <c r="AD3838">
        <v>0</v>
      </c>
      <c r="AE3838">
        <v>0</v>
      </c>
      <c r="AF3838">
        <v>2022</v>
      </c>
      <c r="AG3838" s="1">
        <v>44562</v>
      </c>
      <c r="AH3838" s="1">
        <v>44773</v>
      </c>
      <c r="AI3838" s="1">
        <v>44785</v>
      </c>
      <c r="AJ3838" s="17" t="s">
        <v>34</v>
      </c>
      <c r="AK3838" s="17" t="s">
        <v>35</v>
      </c>
      <c r="AL3838" s="17" t="s">
        <v>10388</v>
      </c>
      <c r="AM3838" s="17">
        <f>MONTH(EMPENHO[[#This Row],[data_empenho]])</f>
        <v>5</v>
      </c>
    </row>
    <row r="3839" spans="1:39" x14ac:dyDescent="0.25">
      <c r="A3839">
        <v>5</v>
      </c>
      <c r="B3839">
        <v>502</v>
      </c>
      <c r="C3839">
        <v>12</v>
      </c>
      <c r="D3839">
        <v>782</v>
      </c>
      <c r="E3839">
        <v>2</v>
      </c>
      <c r="F3839">
        <v>0</v>
      </c>
      <c r="G3839">
        <v>2035</v>
      </c>
      <c r="H3839" s="17" t="s">
        <v>478</v>
      </c>
      <c r="I3839">
        <v>20</v>
      </c>
      <c r="J3839">
        <v>0</v>
      </c>
      <c r="K3839" s="17" t="s">
        <v>8557</v>
      </c>
      <c r="L3839" s="1">
        <v>44708</v>
      </c>
      <c r="M3839">
        <v>17700</v>
      </c>
      <c r="N3839" s="17" t="s">
        <v>437</v>
      </c>
      <c r="O3839">
        <v>8264</v>
      </c>
      <c r="P3839" s="17" t="s">
        <v>438</v>
      </c>
      <c r="Q3839">
        <v>0</v>
      </c>
      <c r="R3839" s="17" t="s">
        <v>480</v>
      </c>
      <c r="S3839" s="17" t="s">
        <v>653</v>
      </c>
      <c r="T3839" s="17" t="s">
        <v>438</v>
      </c>
      <c r="U3839">
        <v>2</v>
      </c>
      <c r="V3839">
        <v>2022</v>
      </c>
      <c r="W3839" s="17" t="s">
        <v>8558</v>
      </c>
      <c r="X3839" s="17" t="s">
        <v>482</v>
      </c>
      <c r="Y3839">
        <v>7</v>
      </c>
      <c r="Z3839" s="17" t="s">
        <v>443</v>
      </c>
      <c r="AA3839" s="17" t="s">
        <v>443</v>
      </c>
      <c r="AB3839" s="17" t="s">
        <v>444</v>
      </c>
      <c r="AC3839">
        <v>0</v>
      </c>
      <c r="AD3839">
        <v>0</v>
      </c>
      <c r="AE3839">
        <v>0</v>
      </c>
      <c r="AF3839">
        <v>2022</v>
      </c>
      <c r="AG3839" s="1">
        <v>44562</v>
      </c>
      <c r="AH3839" s="1">
        <v>44773</v>
      </c>
      <c r="AI3839" s="1">
        <v>44785</v>
      </c>
      <c r="AJ3839" s="17" t="s">
        <v>34</v>
      </c>
      <c r="AK3839" s="17" t="s">
        <v>35</v>
      </c>
      <c r="AL3839" s="17" t="s">
        <v>10388</v>
      </c>
      <c r="AM3839" s="17">
        <f>MONTH(EMPENHO[[#This Row],[data_empenho]])</f>
        <v>5</v>
      </c>
    </row>
    <row r="3840" spans="1:39" x14ac:dyDescent="0.25">
      <c r="A3840">
        <v>5</v>
      </c>
      <c r="B3840">
        <v>502</v>
      </c>
      <c r="C3840">
        <v>12</v>
      </c>
      <c r="D3840">
        <v>782</v>
      </c>
      <c r="E3840">
        <v>2</v>
      </c>
      <c r="F3840">
        <v>0</v>
      </c>
      <c r="G3840">
        <v>2035</v>
      </c>
      <c r="H3840" s="17" t="s">
        <v>478</v>
      </c>
      <c r="I3840">
        <v>20</v>
      </c>
      <c r="J3840">
        <v>0</v>
      </c>
      <c r="K3840" s="17" t="s">
        <v>8559</v>
      </c>
      <c r="L3840" s="1">
        <v>44708</v>
      </c>
      <c r="M3840">
        <v>17900</v>
      </c>
      <c r="N3840" s="17" t="s">
        <v>437</v>
      </c>
      <c r="O3840">
        <v>8264</v>
      </c>
      <c r="P3840" s="17" t="s">
        <v>438</v>
      </c>
      <c r="Q3840">
        <v>0</v>
      </c>
      <c r="R3840" s="17" t="s">
        <v>480</v>
      </c>
      <c r="S3840" s="17" t="s">
        <v>653</v>
      </c>
      <c r="T3840" s="17" t="s">
        <v>438</v>
      </c>
      <c r="U3840">
        <v>2</v>
      </c>
      <c r="V3840">
        <v>2022</v>
      </c>
      <c r="W3840" s="17" t="s">
        <v>8560</v>
      </c>
      <c r="X3840" s="17" t="s">
        <v>482</v>
      </c>
      <c r="Y3840">
        <v>7</v>
      </c>
      <c r="Z3840" s="17" t="s">
        <v>443</v>
      </c>
      <c r="AA3840" s="17" t="s">
        <v>443</v>
      </c>
      <c r="AB3840" s="17" t="s">
        <v>444</v>
      </c>
      <c r="AC3840">
        <v>0</v>
      </c>
      <c r="AD3840">
        <v>0</v>
      </c>
      <c r="AE3840">
        <v>0</v>
      </c>
      <c r="AF3840">
        <v>2022</v>
      </c>
      <c r="AG3840" s="1">
        <v>44562</v>
      </c>
      <c r="AH3840" s="1">
        <v>44773</v>
      </c>
      <c r="AI3840" s="1">
        <v>44785</v>
      </c>
      <c r="AJ3840" s="17" t="s">
        <v>34</v>
      </c>
      <c r="AK3840" s="17" t="s">
        <v>35</v>
      </c>
      <c r="AL3840" s="17" t="s">
        <v>10388</v>
      </c>
      <c r="AM3840" s="17">
        <f>MONTH(EMPENHO[[#This Row],[data_empenho]])</f>
        <v>5</v>
      </c>
    </row>
    <row r="3841" spans="1:39" x14ac:dyDescent="0.25">
      <c r="A3841">
        <v>5</v>
      </c>
      <c r="B3841">
        <v>502</v>
      </c>
      <c r="C3841">
        <v>12</v>
      </c>
      <c r="D3841">
        <v>782</v>
      </c>
      <c r="E3841">
        <v>2</v>
      </c>
      <c r="F3841">
        <v>0</v>
      </c>
      <c r="G3841">
        <v>2035</v>
      </c>
      <c r="H3841" s="17" t="s">
        <v>478</v>
      </c>
      <c r="I3841">
        <v>20</v>
      </c>
      <c r="J3841">
        <v>0</v>
      </c>
      <c r="K3841" s="17" t="s">
        <v>8561</v>
      </c>
      <c r="L3841" s="1">
        <v>44708</v>
      </c>
      <c r="M3841">
        <v>2304</v>
      </c>
      <c r="N3841" s="17" t="s">
        <v>437</v>
      </c>
      <c r="O3841">
        <v>8264</v>
      </c>
      <c r="P3841" s="17" t="s">
        <v>438</v>
      </c>
      <c r="Q3841">
        <v>0</v>
      </c>
      <c r="R3841" s="17" t="s">
        <v>480</v>
      </c>
      <c r="S3841" s="17" t="s">
        <v>653</v>
      </c>
      <c r="T3841" s="17" t="s">
        <v>438</v>
      </c>
      <c r="U3841">
        <v>56</v>
      </c>
      <c r="V3841">
        <v>2021</v>
      </c>
      <c r="W3841" s="17" t="s">
        <v>8562</v>
      </c>
      <c r="X3841" s="17" t="s">
        <v>482</v>
      </c>
      <c r="Y3841">
        <v>7</v>
      </c>
      <c r="Z3841" s="17" t="s">
        <v>443</v>
      </c>
      <c r="AA3841" s="17" t="s">
        <v>443</v>
      </c>
      <c r="AB3841" s="17" t="s">
        <v>444</v>
      </c>
      <c r="AC3841">
        <v>0</v>
      </c>
      <c r="AD3841">
        <v>0</v>
      </c>
      <c r="AE3841">
        <v>0</v>
      </c>
      <c r="AF3841">
        <v>2022</v>
      </c>
      <c r="AG3841" s="1">
        <v>44562</v>
      </c>
      <c r="AH3841" s="1">
        <v>44773</v>
      </c>
      <c r="AI3841" s="1">
        <v>44785</v>
      </c>
      <c r="AJ3841" s="17" t="s">
        <v>34</v>
      </c>
      <c r="AK3841" s="17" t="s">
        <v>35</v>
      </c>
      <c r="AL3841" s="17" t="s">
        <v>10388</v>
      </c>
      <c r="AM3841" s="17">
        <f>MONTH(EMPENHO[[#This Row],[data_empenho]])</f>
        <v>5</v>
      </c>
    </row>
    <row r="3842" spans="1:39" x14ac:dyDescent="0.25">
      <c r="A3842">
        <v>8</v>
      </c>
      <c r="B3842">
        <v>801</v>
      </c>
      <c r="C3842">
        <v>10</v>
      </c>
      <c r="D3842">
        <v>301</v>
      </c>
      <c r="E3842">
        <v>6</v>
      </c>
      <c r="F3842">
        <v>0</v>
      </c>
      <c r="G3842">
        <v>2105</v>
      </c>
      <c r="H3842" s="17" t="s">
        <v>445</v>
      </c>
      <c r="I3842">
        <v>40</v>
      </c>
      <c r="J3842">
        <v>0</v>
      </c>
      <c r="K3842" s="17" t="s">
        <v>8563</v>
      </c>
      <c r="L3842" s="1">
        <v>44708</v>
      </c>
      <c r="M3842">
        <v>465</v>
      </c>
      <c r="N3842" s="17" t="s">
        <v>437</v>
      </c>
      <c r="O3842">
        <v>413</v>
      </c>
      <c r="P3842" s="17" t="s">
        <v>438</v>
      </c>
      <c r="Q3842">
        <v>0</v>
      </c>
      <c r="R3842" s="17" t="s">
        <v>439</v>
      </c>
      <c r="S3842" s="17" t="s">
        <v>440</v>
      </c>
      <c r="T3842" s="17" t="s">
        <v>438</v>
      </c>
      <c r="U3842">
        <v>0</v>
      </c>
      <c r="V3842">
        <v>0</v>
      </c>
      <c r="W3842" s="17" t="s">
        <v>8564</v>
      </c>
      <c r="X3842" s="17" t="s">
        <v>442</v>
      </c>
      <c r="Y3842">
        <v>0</v>
      </c>
      <c r="Z3842" s="17" t="s">
        <v>486</v>
      </c>
      <c r="AA3842" s="17" t="s">
        <v>443</v>
      </c>
      <c r="AB3842" s="17" t="s">
        <v>444</v>
      </c>
      <c r="AC3842">
        <v>0</v>
      </c>
      <c r="AD3842">
        <v>0</v>
      </c>
      <c r="AE3842">
        <v>0</v>
      </c>
      <c r="AF3842">
        <v>2022</v>
      </c>
      <c r="AG3842" s="1">
        <v>44562</v>
      </c>
      <c r="AH3842" s="1">
        <v>44773</v>
      </c>
      <c r="AI3842" s="1">
        <v>44785</v>
      </c>
      <c r="AJ3842" s="17" t="s">
        <v>34</v>
      </c>
      <c r="AK3842" s="17" t="s">
        <v>35</v>
      </c>
      <c r="AL3842" s="17" t="s">
        <v>10388</v>
      </c>
      <c r="AM3842" s="17">
        <f>MONTH(EMPENHO[[#This Row],[data_empenho]])</f>
        <v>5</v>
      </c>
    </row>
    <row r="3843" spans="1:39" x14ac:dyDescent="0.25">
      <c r="A3843">
        <v>11</v>
      </c>
      <c r="B3843">
        <v>1101</v>
      </c>
      <c r="C3843">
        <v>28</v>
      </c>
      <c r="D3843">
        <v>846</v>
      </c>
      <c r="E3843">
        <v>0</v>
      </c>
      <c r="F3843">
        <v>0</v>
      </c>
      <c r="G3843">
        <v>7</v>
      </c>
      <c r="H3843" s="17" t="s">
        <v>739</v>
      </c>
      <c r="I3843">
        <v>1</v>
      </c>
      <c r="J3843">
        <v>0</v>
      </c>
      <c r="K3843" s="17" t="s">
        <v>8565</v>
      </c>
      <c r="L3843" s="1">
        <v>44708</v>
      </c>
      <c r="M3843">
        <v>88.78</v>
      </c>
      <c r="N3843" s="17" t="s">
        <v>437</v>
      </c>
      <c r="O3843">
        <v>38</v>
      </c>
      <c r="P3843" s="17" t="s">
        <v>438</v>
      </c>
      <c r="Q3843">
        <v>0</v>
      </c>
      <c r="R3843" s="17" t="s">
        <v>439</v>
      </c>
      <c r="S3843" s="17" t="s">
        <v>440</v>
      </c>
      <c r="T3843" s="17" t="s">
        <v>438</v>
      </c>
      <c r="U3843">
        <v>0</v>
      </c>
      <c r="V3843">
        <v>0</v>
      </c>
      <c r="W3843" s="17" t="s">
        <v>8566</v>
      </c>
      <c r="X3843" s="17" t="s">
        <v>442</v>
      </c>
      <c r="Y3843">
        <v>0</v>
      </c>
      <c r="Z3843" s="17" t="s">
        <v>443</v>
      </c>
      <c r="AA3843" s="17" t="s">
        <v>443</v>
      </c>
      <c r="AB3843" s="17" t="s">
        <v>444</v>
      </c>
      <c r="AC3843">
        <v>0</v>
      </c>
      <c r="AD3843">
        <v>0</v>
      </c>
      <c r="AE3843">
        <v>0</v>
      </c>
      <c r="AF3843">
        <v>2022</v>
      </c>
      <c r="AG3843" s="1">
        <v>44562</v>
      </c>
      <c r="AH3843" s="1">
        <v>44773</v>
      </c>
      <c r="AI3843" s="1">
        <v>44785</v>
      </c>
      <c r="AJ3843" s="17" t="s">
        <v>34</v>
      </c>
      <c r="AK3843" s="17" t="s">
        <v>35</v>
      </c>
      <c r="AL3843" s="17" t="s">
        <v>10388</v>
      </c>
      <c r="AM3843" s="17">
        <f>MONTH(EMPENHO[[#This Row],[data_empenho]])</f>
        <v>5</v>
      </c>
    </row>
    <row r="3844" spans="1:39" x14ac:dyDescent="0.25">
      <c r="A3844">
        <v>7</v>
      </c>
      <c r="B3844">
        <v>702</v>
      </c>
      <c r="C3844">
        <v>15</v>
      </c>
      <c r="D3844">
        <v>451</v>
      </c>
      <c r="E3844">
        <v>17</v>
      </c>
      <c r="F3844">
        <v>0</v>
      </c>
      <c r="G3844">
        <v>2002</v>
      </c>
      <c r="H3844" s="17" t="s">
        <v>981</v>
      </c>
      <c r="I3844">
        <v>1</v>
      </c>
      <c r="J3844">
        <v>0</v>
      </c>
      <c r="K3844" s="17" t="s">
        <v>8567</v>
      </c>
      <c r="L3844" s="1">
        <v>44708</v>
      </c>
      <c r="M3844">
        <v>1092</v>
      </c>
      <c r="N3844" s="17" t="s">
        <v>437</v>
      </c>
      <c r="O3844">
        <v>678</v>
      </c>
      <c r="P3844" s="17" t="s">
        <v>438</v>
      </c>
      <c r="Q3844">
        <v>0</v>
      </c>
      <c r="R3844" s="17" t="s">
        <v>480</v>
      </c>
      <c r="S3844" s="17" t="s">
        <v>653</v>
      </c>
      <c r="T3844" s="17" t="s">
        <v>438</v>
      </c>
      <c r="U3844">
        <v>21</v>
      </c>
      <c r="V3844">
        <v>2022</v>
      </c>
      <c r="W3844" s="17" t="s">
        <v>8568</v>
      </c>
      <c r="X3844" s="17" t="s">
        <v>482</v>
      </c>
      <c r="Y3844">
        <v>7</v>
      </c>
      <c r="Z3844" s="17" t="s">
        <v>443</v>
      </c>
      <c r="AA3844" s="17" t="s">
        <v>443</v>
      </c>
      <c r="AB3844" s="17" t="s">
        <v>444</v>
      </c>
      <c r="AC3844">
        <v>0</v>
      </c>
      <c r="AD3844">
        <v>0</v>
      </c>
      <c r="AE3844">
        <v>0</v>
      </c>
      <c r="AF3844">
        <v>2022</v>
      </c>
      <c r="AG3844" s="1">
        <v>44562</v>
      </c>
      <c r="AH3844" s="1">
        <v>44773</v>
      </c>
      <c r="AI3844" s="1">
        <v>44785</v>
      </c>
      <c r="AJ3844" s="17" t="s">
        <v>34</v>
      </c>
      <c r="AK3844" s="17" t="s">
        <v>35</v>
      </c>
      <c r="AL3844" s="17" t="s">
        <v>10388</v>
      </c>
      <c r="AM3844" s="17">
        <f>MONTH(EMPENHO[[#This Row],[data_empenho]])</f>
        <v>5</v>
      </c>
    </row>
    <row r="3845" spans="1:39" x14ac:dyDescent="0.25">
      <c r="A3845">
        <v>8</v>
      </c>
      <c r="B3845">
        <v>801</v>
      </c>
      <c r="C3845">
        <v>10</v>
      </c>
      <c r="D3845">
        <v>301</v>
      </c>
      <c r="E3845">
        <v>6</v>
      </c>
      <c r="F3845">
        <v>0</v>
      </c>
      <c r="G3845">
        <v>2105</v>
      </c>
      <c r="H3845" s="17" t="s">
        <v>828</v>
      </c>
      <c r="I3845">
        <v>40</v>
      </c>
      <c r="J3845">
        <v>0</v>
      </c>
      <c r="K3845" s="17" t="s">
        <v>8569</v>
      </c>
      <c r="L3845" s="1">
        <v>44708</v>
      </c>
      <c r="M3845">
        <v>800</v>
      </c>
      <c r="N3845" s="17" t="s">
        <v>437</v>
      </c>
      <c r="O3845">
        <v>4352</v>
      </c>
      <c r="P3845" s="17" t="s">
        <v>438</v>
      </c>
      <c r="Q3845">
        <v>0</v>
      </c>
      <c r="R3845" s="17" t="s">
        <v>439</v>
      </c>
      <c r="S3845" s="17" t="s">
        <v>440</v>
      </c>
      <c r="T3845" s="17" t="s">
        <v>438</v>
      </c>
      <c r="U3845">
        <v>0</v>
      </c>
      <c r="V3845">
        <v>0</v>
      </c>
      <c r="W3845" s="17" t="s">
        <v>8570</v>
      </c>
      <c r="X3845" s="17" t="s">
        <v>465</v>
      </c>
      <c r="Y3845">
        <v>1</v>
      </c>
      <c r="Z3845" s="17" t="s">
        <v>443</v>
      </c>
      <c r="AA3845" s="17" t="s">
        <v>443</v>
      </c>
      <c r="AB3845" s="17" t="s">
        <v>444</v>
      </c>
      <c r="AC3845">
        <v>0</v>
      </c>
      <c r="AD3845">
        <v>0</v>
      </c>
      <c r="AE3845">
        <v>0</v>
      </c>
      <c r="AF3845">
        <v>2022</v>
      </c>
      <c r="AG3845" s="1">
        <v>44562</v>
      </c>
      <c r="AH3845" s="1">
        <v>44773</v>
      </c>
      <c r="AI3845" s="1">
        <v>44785</v>
      </c>
      <c r="AJ3845" s="17" t="s">
        <v>34</v>
      </c>
      <c r="AK3845" s="17" t="s">
        <v>35</v>
      </c>
      <c r="AL3845" s="17" t="s">
        <v>10388</v>
      </c>
      <c r="AM3845" s="17">
        <f>MONTH(EMPENHO[[#This Row],[data_empenho]])</f>
        <v>5</v>
      </c>
    </row>
    <row r="3846" spans="1:39" x14ac:dyDescent="0.25">
      <c r="A3846">
        <v>8</v>
      </c>
      <c r="B3846">
        <v>801</v>
      </c>
      <c r="C3846">
        <v>10</v>
      </c>
      <c r="D3846">
        <v>303</v>
      </c>
      <c r="E3846">
        <v>8</v>
      </c>
      <c r="F3846">
        <v>0</v>
      </c>
      <c r="G3846">
        <v>2099</v>
      </c>
      <c r="H3846" s="17" t="s">
        <v>667</v>
      </c>
      <c r="I3846">
        <v>40</v>
      </c>
      <c r="J3846">
        <v>0</v>
      </c>
      <c r="K3846" s="17" t="s">
        <v>8571</v>
      </c>
      <c r="L3846" s="1">
        <v>44711</v>
      </c>
      <c r="M3846">
        <v>49120</v>
      </c>
      <c r="N3846" s="17" t="s">
        <v>437</v>
      </c>
      <c r="O3846">
        <v>912</v>
      </c>
      <c r="P3846" s="17" t="s">
        <v>438</v>
      </c>
      <c r="Q3846">
        <v>0</v>
      </c>
      <c r="R3846" s="17" t="s">
        <v>439</v>
      </c>
      <c r="S3846" s="17" t="s">
        <v>440</v>
      </c>
      <c r="T3846" s="17" t="s">
        <v>438</v>
      </c>
      <c r="U3846">
        <v>0</v>
      </c>
      <c r="V3846">
        <v>0</v>
      </c>
      <c r="W3846" s="17" t="s">
        <v>8572</v>
      </c>
      <c r="X3846" s="17" t="s">
        <v>465</v>
      </c>
      <c r="Y3846">
        <v>1</v>
      </c>
      <c r="Z3846" s="17" t="s">
        <v>443</v>
      </c>
      <c r="AA3846" s="17" t="s">
        <v>443</v>
      </c>
      <c r="AB3846" s="17" t="s">
        <v>444</v>
      </c>
      <c r="AC3846">
        <v>0</v>
      </c>
      <c r="AD3846">
        <v>0</v>
      </c>
      <c r="AE3846">
        <v>0</v>
      </c>
      <c r="AF3846">
        <v>2022</v>
      </c>
      <c r="AG3846" s="1">
        <v>44562</v>
      </c>
      <c r="AH3846" s="1">
        <v>44773</v>
      </c>
      <c r="AI3846" s="1">
        <v>44785</v>
      </c>
      <c r="AJ3846" s="17" t="s">
        <v>34</v>
      </c>
      <c r="AK3846" s="17" t="s">
        <v>35</v>
      </c>
      <c r="AL3846" s="17" t="s">
        <v>10388</v>
      </c>
      <c r="AM3846" s="17">
        <f>MONTH(EMPENHO[[#This Row],[data_empenho]])</f>
        <v>5</v>
      </c>
    </row>
    <row r="3847" spans="1:39" x14ac:dyDescent="0.25">
      <c r="A3847">
        <v>11</v>
      </c>
      <c r="B3847">
        <v>1101</v>
      </c>
      <c r="C3847">
        <v>10</v>
      </c>
      <c r="D3847">
        <v>122</v>
      </c>
      <c r="E3847">
        <v>5</v>
      </c>
      <c r="F3847">
        <v>0</v>
      </c>
      <c r="G3847">
        <v>12</v>
      </c>
      <c r="H3847" s="17" t="s">
        <v>863</v>
      </c>
      <c r="I3847">
        <v>1</v>
      </c>
      <c r="J3847">
        <v>0</v>
      </c>
      <c r="K3847" s="17" t="s">
        <v>8573</v>
      </c>
      <c r="L3847" s="1">
        <v>44711</v>
      </c>
      <c r="M3847">
        <v>4516.8</v>
      </c>
      <c r="N3847" s="17" t="s">
        <v>437</v>
      </c>
      <c r="O3847">
        <v>3954</v>
      </c>
      <c r="P3847" s="17" t="s">
        <v>438</v>
      </c>
      <c r="Q3847">
        <v>0</v>
      </c>
      <c r="R3847" s="17" t="s">
        <v>439</v>
      </c>
      <c r="S3847" s="17" t="s">
        <v>440</v>
      </c>
      <c r="T3847" s="17" t="s">
        <v>438</v>
      </c>
      <c r="U3847">
        <v>0</v>
      </c>
      <c r="V3847">
        <v>0</v>
      </c>
      <c r="W3847" s="17" t="s">
        <v>8574</v>
      </c>
      <c r="X3847" s="17" t="s">
        <v>465</v>
      </c>
      <c r="Y3847">
        <v>1</v>
      </c>
      <c r="Z3847" s="17" t="s">
        <v>443</v>
      </c>
      <c r="AA3847" s="17" t="s">
        <v>443</v>
      </c>
      <c r="AB3847" s="17" t="s">
        <v>444</v>
      </c>
      <c r="AC3847">
        <v>0</v>
      </c>
      <c r="AD3847">
        <v>0</v>
      </c>
      <c r="AE3847">
        <v>0</v>
      </c>
      <c r="AF3847">
        <v>2022</v>
      </c>
      <c r="AG3847" s="1">
        <v>44562</v>
      </c>
      <c r="AH3847" s="1">
        <v>44773</v>
      </c>
      <c r="AI3847" s="1">
        <v>44785</v>
      </c>
      <c r="AJ3847" s="17" t="s">
        <v>34</v>
      </c>
      <c r="AK3847" s="17" t="s">
        <v>35</v>
      </c>
      <c r="AL3847" s="17" t="s">
        <v>10388</v>
      </c>
      <c r="AM3847" s="17">
        <f>MONTH(EMPENHO[[#This Row],[data_empenho]])</f>
        <v>5</v>
      </c>
    </row>
    <row r="3848" spans="1:39" x14ac:dyDescent="0.25">
      <c r="A3848">
        <v>11</v>
      </c>
      <c r="B3848">
        <v>1101</v>
      </c>
      <c r="C3848">
        <v>10</v>
      </c>
      <c r="D3848">
        <v>122</v>
      </c>
      <c r="E3848">
        <v>5</v>
      </c>
      <c r="F3848">
        <v>0</v>
      </c>
      <c r="G3848">
        <v>12</v>
      </c>
      <c r="H3848" s="17" t="s">
        <v>863</v>
      </c>
      <c r="I3848">
        <v>1</v>
      </c>
      <c r="J3848">
        <v>0</v>
      </c>
      <c r="K3848" s="17" t="s">
        <v>8573</v>
      </c>
      <c r="L3848" s="1">
        <v>44721</v>
      </c>
      <c r="M3848">
        <v>-1.2</v>
      </c>
      <c r="N3848" s="17" t="s">
        <v>451</v>
      </c>
      <c r="O3848">
        <v>3954</v>
      </c>
      <c r="P3848" s="17" t="s">
        <v>438</v>
      </c>
      <c r="Q3848">
        <v>0</v>
      </c>
      <c r="R3848" s="17" t="s">
        <v>439</v>
      </c>
      <c r="S3848" s="17" t="s">
        <v>440</v>
      </c>
      <c r="T3848" s="17" t="s">
        <v>438</v>
      </c>
      <c r="U3848">
        <v>0</v>
      </c>
      <c r="V3848">
        <v>0</v>
      </c>
      <c r="W3848" s="17" t="s">
        <v>790</v>
      </c>
      <c r="X3848" s="17" t="s">
        <v>465</v>
      </c>
      <c r="Y3848">
        <v>1</v>
      </c>
      <c r="Z3848" s="17" t="s">
        <v>443</v>
      </c>
      <c r="AA3848" s="17" t="s">
        <v>443</v>
      </c>
      <c r="AB3848" s="17" t="s">
        <v>444</v>
      </c>
      <c r="AC3848">
        <v>0</v>
      </c>
      <c r="AD3848">
        <v>0</v>
      </c>
      <c r="AE3848">
        <v>0</v>
      </c>
      <c r="AF3848">
        <v>2022</v>
      </c>
      <c r="AG3848" s="1">
        <v>44562</v>
      </c>
      <c r="AH3848" s="1">
        <v>44773</v>
      </c>
      <c r="AI3848" s="1">
        <v>44785</v>
      </c>
      <c r="AJ3848" s="17" t="s">
        <v>34</v>
      </c>
      <c r="AK3848" s="17" t="s">
        <v>35</v>
      </c>
      <c r="AL3848" s="17" t="s">
        <v>10388</v>
      </c>
      <c r="AM3848" s="17">
        <f>MONTH(EMPENHO[[#This Row],[data_empenho]])</f>
        <v>6</v>
      </c>
    </row>
    <row r="3849" spans="1:39" x14ac:dyDescent="0.25">
      <c r="A3849">
        <v>8</v>
      </c>
      <c r="B3849">
        <v>801</v>
      </c>
      <c r="C3849">
        <v>10</v>
      </c>
      <c r="D3849">
        <v>301</v>
      </c>
      <c r="E3849">
        <v>6</v>
      </c>
      <c r="F3849">
        <v>0</v>
      </c>
      <c r="G3849">
        <v>2092</v>
      </c>
      <c r="H3849" s="17" t="s">
        <v>5968</v>
      </c>
      <c r="I3849">
        <v>40</v>
      </c>
      <c r="J3849">
        <v>0</v>
      </c>
      <c r="K3849" s="17" t="s">
        <v>8575</v>
      </c>
      <c r="L3849" s="1">
        <v>44711</v>
      </c>
      <c r="M3849">
        <v>130</v>
      </c>
      <c r="N3849" s="17" t="s">
        <v>437</v>
      </c>
      <c r="O3849">
        <v>7299</v>
      </c>
      <c r="P3849" s="17" t="s">
        <v>438</v>
      </c>
      <c r="Q3849">
        <v>0</v>
      </c>
      <c r="R3849" s="17" t="s">
        <v>480</v>
      </c>
      <c r="S3849" s="17" t="s">
        <v>653</v>
      </c>
      <c r="T3849" s="17" t="s">
        <v>438</v>
      </c>
      <c r="U3849">
        <v>44</v>
      </c>
      <c r="V3849">
        <v>2021</v>
      </c>
      <c r="W3849" s="17" t="s">
        <v>8576</v>
      </c>
      <c r="X3849" s="17" t="s">
        <v>482</v>
      </c>
      <c r="Y3849">
        <v>7</v>
      </c>
      <c r="Z3849" s="17" t="s">
        <v>443</v>
      </c>
      <c r="AA3849" s="17" t="s">
        <v>443</v>
      </c>
      <c r="AB3849" s="17" t="s">
        <v>444</v>
      </c>
      <c r="AC3849">
        <v>0</v>
      </c>
      <c r="AD3849">
        <v>0</v>
      </c>
      <c r="AE3849">
        <v>0</v>
      </c>
      <c r="AF3849">
        <v>2022</v>
      </c>
      <c r="AG3849" s="1">
        <v>44562</v>
      </c>
      <c r="AH3849" s="1">
        <v>44773</v>
      </c>
      <c r="AI3849" s="1">
        <v>44785</v>
      </c>
      <c r="AJ3849" s="17" t="s">
        <v>34</v>
      </c>
      <c r="AK3849" s="17" t="s">
        <v>35</v>
      </c>
      <c r="AL3849" s="17" t="s">
        <v>10388</v>
      </c>
      <c r="AM3849" s="17">
        <f>MONTH(EMPENHO[[#This Row],[data_empenho]])</f>
        <v>5</v>
      </c>
    </row>
    <row r="3850" spans="1:39" x14ac:dyDescent="0.25">
      <c r="A3850">
        <v>5</v>
      </c>
      <c r="B3850">
        <v>502</v>
      </c>
      <c r="C3850">
        <v>12</v>
      </c>
      <c r="D3850">
        <v>361</v>
      </c>
      <c r="E3850">
        <v>2</v>
      </c>
      <c r="F3850">
        <v>0</v>
      </c>
      <c r="G3850">
        <v>2025</v>
      </c>
      <c r="H3850" s="17" t="s">
        <v>1712</v>
      </c>
      <c r="I3850">
        <v>31</v>
      </c>
      <c r="J3850">
        <v>0</v>
      </c>
      <c r="K3850" s="17" t="s">
        <v>8577</v>
      </c>
      <c r="L3850" s="1">
        <v>44711</v>
      </c>
      <c r="M3850">
        <v>239.81</v>
      </c>
      <c r="N3850" s="17" t="s">
        <v>437</v>
      </c>
      <c r="O3850">
        <v>249</v>
      </c>
      <c r="P3850" s="17" t="s">
        <v>438</v>
      </c>
      <c r="Q3850">
        <v>501</v>
      </c>
      <c r="R3850" s="17" t="s">
        <v>439</v>
      </c>
      <c r="S3850" s="17" t="s">
        <v>440</v>
      </c>
      <c r="T3850" s="17" t="s">
        <v>438</v>
      </c>
      <c r="U3850">
        <v>0</v>
      </c>
      <c r="V3850">
        <v>0</v>
      </c>
      <c r="W3850" s="17" t="s">
        <v>8578</v>
      </c>
      <c r="X3850" s="17" t="s">
        <v>442</v>
      </c>
      <c r="Y3850">
        <v>0</v>
      </c>
      <c r="Z3850" s="17" t="s">
        <v>443</v>
      </c>
      <c r="AA3850" s="17" t="s">
        <v>443</v>
      </c>
      <c r="AB3850" s="17" t="s">
        <v>444</v>
      </c>
      <c r="AC3850">
        <v>0</v>
      </c>
      <c r="AD3850">
        <v>0</v>
      </c>
      <c r="AE3850">
        <v>0</v>
      </c>
      <c r="AF3850">
        <v>2022</v>
      </c>
      <c r="AG3850" s="1">
        <v>44562</v>
      </c>
      <c r="AH3850" s="1">
        <v>44773</v>
      </c>
      <c r="AI3850" s="1">
        <v>44785</v>
      </c>
      <c r="AJ3850" s="17" t="s">
        <v>34</v>
      </c>
      <c r="AK3850" s="17" t="s">
        <v>35</v>
      </c>
      <c r="AL3850" s="17" t="s">
        <v>10388</v>
      </c>
      <c r="AM3850" s="17">
        <f>MONTH(EMPENHO[[#This Row],[data_empenho]])</f>
        <v>5</v>
      </c>
    </row>
    <row r="3851" spans="1:39" x14ac:dyDescent="0.25">
      <c r="A3851">
        <v>8</v>
      </c>
      <c r="B3851">
        <v>801</v>
      </c>
      <c r="C3851">
        <v>10</v>
      </c>
      <c r="D3851">
        <v>305</v>
      </c>
      <c r="E3851">
        <v>7</v>
      </c>
      <c r="F3851">
        <v>0</v>
      </c>
      <c r="G3851">
        <v>2104</v>
      </c>
      <c r="H3851" s="17" t="s">
        <v>1712</v>
      </c>
      <c r="I3851">
        <v>40</v>
      </c>
      <c r="J3851">
        <v>0</v>
      </c>
      <c r="K3851" s="17" t="s">
        <v>8579</v>
      </c>
      <c r="L3851" s="1">
        <v>44711</v>
      </c>
      <c r="M3851">
        <v>162.08000000000001</v>
      </c>
      <c r="N3851" s="17" t="s">
        <v>437</v>
      </c>
      <c r="O3851">
        <v>249</v>
      </c>
      <c r="P3851" s="17" t="s">
        <v>438</v>
      </c>
      <c r="Q3851">
        <v>0</v>
      </c>
      <c r="R3851" s="17" t="s">
        <v>439</v>
      </c>
      <c r="S3851" s="17" t="s">
        <v>440</v>
      </c>
      <c r="T3851" s="17" t="s">
        <v>438</v>
      </c>
      <c r="U3851">
        <v>0</v>
      </c>
      <c r="V3851">
        <v>0</v>
      </c>
      <c r="W3851" s="17" t="s">
        <v>8578</v>
      </c>
      <c r="X3851" s="17" t="s">
        <v>442</v>
      </c>
      <c r="Y3851">
        <v>0</v>
      </c>
      <c r="Z3851" s="17" t="s">
        <v>443</v>
      </c>
      <c r="AA3851" s="17" t="s">
        <v>443</v>
      </c>
      <c r="AB3851" s="17" t="s">
        <v>444</v>
      </c>
      <c r="AC3851">
        <v>0</v>
      </c>
      <c r="AD3851">
        <v>0</v>
      </c>
      <c r="AE3851">
        <v>0</v>
      </c>
      <c r="AF3851">
        <v>2022</v>
      </c>
      <c r="AG3851" s="1">
        <v>44562</v>
      </c>
      <c r="AH3851" s="1">
        <v>44773</v>
      </c>
      <c r="AI3851" s="1">
        <v>44785</v>
      </c>
      <c r="AJ3851" s="17" t="s">
        <v>34</v>
      </c>
      <c r="AK3851" s="17" t="s">
        <v>35</v>
      </c>
      <c r="AL3851" s="17" t="s">
        <v>10388</v>
      </c>
      <c r="AM3851" s="17">
        <f>MONTH(EMPENHO[[#This Row],[data_empenho]])</f>
        <v>5</v>
      </c>
    </row>
    <row r="3852" spans="1:39" x14ac:dyDescent="0.25">
      <c r="A3852">
        <v>8</v>
      </c>
      <c r="B3852">
        <v>801</v>
      </c>
      <c r="C3852">
        <v>10</v>
      </c>
      <c r="D3852">
        <v>301</v>
      </c>
      <c r="E3852">
        <v>6</v>
      </c>
      <c r="F3852">
        <v>0</v>
      </c>
      <c r="G3852">
        <v>2091</v>
      </c>
      <c r="H3852" s="17" t="s">
        <v>1712</v>
      </c>
      <c r="I3852">
        <v>40</v>
      </c>
      <c r="J3852">
        <v>0</v>
      </c>
      <c r="K3852" s="17" t="s">
        <v>8580</v>
      </c>
      <c r="L3852" s="1">
        <v>44711</v>
      </c>
      <c r="M3852">
        <v>1254.6300000000001</v>
      </c>
      <c r="N3852" s="17" t="s">
        <v>437</v>
      </c>
      <c r="O3852">
        <v>249</v>
      </c>
      <c r="P3852" s="17" t="s">
        <v>438</v>
      </c>
      <c r="Q3852">
        <v>0</v>
      </c>
      <c r="R3852" s="17" t="s">
        <v>439</v>
      </c>
      <c r="S3852" s="17" t="s">
        <v>440</v>
      </c>
      <c r="T3852" s="17" t="s">
        <v>438</v>
      </c>
      <c r="U3852">
        <v>0</v>
      </c>
      <c r="V3852">
        <v>0</v>
      </c>
      <c r="W3852" s="17" t="s">
        <v>8578</v>
      </c>
      <c r="X3852" s="17" t="s">
        <v>442</v>
      </c>
      <c r="Y3852">
        <v>0</v>
      </c>
      <c r="Z3852" s="17" t="s">
        <v>443</v>
      </c>
      <c r="AA3852" s="17" t="s">
        <v>443</v>
      </c>
      <c r="AB3852" s="17" t="s">
        <v>444</v>
      </c>
      <c r="AC3852">
        <v>0</v>
      </c>
      <c r="AD3852">
        <v>0</v>
      </c>
      <c r="AE3852">
        <v>0</v>
      </c>
      <c r="AF3852">
        <v>2022</v>
      </c>
      <c r="AG3852" s="1">
        <v>44562</v>
      </c>
      <c r="AH3852" s="1">
        <v>44773</v>
      </c>
      <c r="AI3852" s="1">
        <v>44785</v>
      </c>
      <c r="AJ3852" s="17" t="s">
        <v>34</v>
      </c>
      <c r="AK3852" s="17" t="s">
        <v>35</v>
      </c>
      <c r="AL3852" s="17" t="s">
        <v>10388</v>
      </c>
      <c r="AM3852" s="17">
        <f>MONTH(EMPENHO[[#This Row],[data_empenho]])</f>
        <v>5</v>
      </c>
    </row>
    <row r="3853" spans="1:39" x14ac:dyDescent="0.25">
      <c r="A3853">
        <v>8</v>
      </c>
      <c r="B3853">
        <v>801</v>
      </c>
      <c r="C3853">
        <v>10</v>
      </c>
      <c r="D3853">
        <v>301</v>
      </c>
      <c r="E3853">
        <v>6</v>
      </c>
      <c r="F3853">
        <v>0</v>
      </c>
      <c r="G3853">
        <v>2091</v>
      </c>
      <c r="H3853" s="17" t="s">
        <v>1712</v>
      </c>
      <c r="I3853">
        <v>40</v>
      </c>
      <c r="J3853">
        <v>0</v>
      </c>
      <c r="K3853" s="17" t="s">
        <v>8581</v>
      </c>
      <c r="L3853" s="1">
        <v>44711</v>
      </c>
      <c r="M3853">
        <v>1476.55</v>
      </c>
      <c r="N3853" s="17" t="s">
        <v>437</v>
      </c>
      <c r="O3853">
        <v>249</v>
      </c>
      <c r="P3853" s="17" t="s">
        <v>438</v>
      </c>
      <c r="Q3853">
        <v>0</v>
      </c>
      <c r="R3853" s="17" t="s">
        <v>439</v>
      </c>
      <c r="S3853" s="17" t="s">
        <v>440</v>
      </c>
      <c r="T3853" s="17" t="s">
        <v>438</v>
      </c>
      <c r="U3853">
        <v>0</v>
      </c>
      <c r="V3853">
        <v>0</v>
      </c>
      <c r="W3853" s="17" t="s">
        <v>8578</v>
      </c>
      <c r="X3853" s="17" t="s">
        <v>442</v>
      </c>
      <c r="Y3853">
        <v>0</v>
      </c>
      <c r="Z3853" s="17" t="s">
        <v>443</v>
      </c>
      <c r="AA3853" s="17" t="s">
        <v>443</v>
      </c>
      <c r="AB3853" s="17" t="s">
        <v>444</v>
      </c>
      <c r="AC3853">
        <v>0</v>
      </c>
      <c r="AD3853">
        <v>0</v>
      </c>
      <c r="AE3853">
        <v>0</v>
      </c>
      <c r="AF3853">
        <v>2022</v>
      </c>
      <c r="AG3853" s="1">
        <v>44562</v>
      </c>
      <c r="AH3853" s="1">
        <v>44773</v>
      </c>
      <c r="AI3853" s="1">
        <v>44785</v>
      </c>
      <c r="AJ3853" s="17" t="s">
        <v>34</v>
      </c>
      <c r="AK3853" s="17" t="s">
        <v>35</v>
      </c>
      <c r="AL3853" s="17" t="s">
        <v>10388</v>
      </c>
      <c r="AM3853" s="17">
        <f>MONTH(EMPENHO[[#This Row],[data_empenho]])</f>
        <v>5</v>
      </c>
    </row>
    <row r="3854" spans="1:39" x14ac:dyDescent="0.25">
      <c r="A3854">
        <v>9</v>
      </c>
      <c r="B3854">
        <v>904</v>
      </c>
      <c r="C3854">
        <v>8</v>
      </c>
      <c r="D3854">
        <v>243</v>
      </c>
      <c r="E3854">
        <v>11</v>
      </c>
      <c r="F3854">
        <v>0</v>
      </c>
      <c r="G3854">
        <v>2107</v>
      </c>
      <c r="H3854" s="17" t="s">
        <v>1716</v>
      </c>
      <c r="I3854">
        <v>1</v>
      </c>
      <c r="J3854">
        <v>0</v>
      </c>
      <c r="K3854" s="17" t="s">
        <v>8582</v>
      </c>
      <c r="L3854" s="1">
        <v>44711</v>
      </c>
      <c r="M3854">
        <v>2688.93</v>
      </c>
      <c r="N3854" s="17" t="s">
        <v>437</v>
      </c>
      <c r="O3854">
        <v>155</v>
      </c>
      <c r="P3854" s="17" t="s">
        <v>438</v>
      </c>
      <c r="Q3854">
        <v>0</v>
      </c>
      <c r="R3854" s="17" t="s">
        <v>439</v>
      </c>
      <c r="S3854" s="17" t="s">
        <v>440</v>
      </c>
      <c r="T3854" s="17" t="s">
        <v>438</v>
      </c>
      <c r="U3854">
        <v>0</v>
      </c>
      <c r="V3854">
        <v>0</v>
      </c>
      <c r="W3854" s="17" t="s">
        <v>8583</v>
      </c>
      <c r="X3854" s="17" t="s">
        <v>442</v>
      </c>
      <c r="Y3854">
        <v>0</v>
      </c>
      <c r="Z3854" s="17" t="s">
        <v>443</v>
      </c>
      <c r="AA3854" s="17" t="s">
        <v>443</v>
      </c>
      <c r="AB3854" s="17" t="s">
        <v>444</v>
      </c>
      <c r="AC3854">
        <v>0</v>
      </c>
      <c r="AD3854">
        <v>0</v>
      </c>
      <c r="AE3854">
        <v>0</v>
      </c>
      <c r="AF3854">
        <v>2022</v>
      </c>
      <c r="AG3854" s="1">
        <v>44562</v>
      </c>
      <c r="AH3854" s="1">
        <v>44773</v>
      </c>
      <c r="AI3854" s="1">
        <v>44785</v>
      </c>
      <c r="AJ3854" s="17" t="s">
        <v>34</v>
      </c>
      <c r="AK3854" s="17" t="s">
        <v>35</v>
      </c>
      <c r="AL3854" s="17" t="s">
        <v>10388</v>
      </c>
      <c r="AM3854" s="17">
        <f>MONTH(EMPENHO[[#This Row],[data_empenho]])</f>
        <v>5</v>
      </c>
    </row>
    <row r="3855" spans="1:39" x14ac:dyDescent="0.25">
      <c r="A3855">
        <v>2</v>
      </c>
      <c r="B3855">
        <v>201</v>
      </c>
      <c r="C3855">
        <v>4</v>
      </c>
      <c r="D3855">
        <v>122</v>
      </c>
      <c r="E3855">
        <v>1</v>
      </c>
      <c r="F3855">
        <v>0</v>
      </c>
      <c r="G3855">
        <v>2078</v>
      </c>
      <c r="H3855" s="17" t="s">
        <v>1716</v>
      </c>
      <c r="I3855">
        <v>1</v>
      </c>
      <c r="J3855">
        <v>0</v>
      </c>
      <c r="K3855" s="17" t="s">
        <v>8584</v>
      </c>
      <c r="L3855" s="1">
        <v>44711</v>
      </c>
      <c r="M3855">
        <v>5189.9399999999996</v>
      </c>
      <c r="N3855" s="17" t="s">
        <v>437</v>
      </c>
      <c r="O3855">
        <v>155</v>
      </c>
      <c r="P3855" s="17" t="s">
        <v>438</v>
      </c>
      <c r="Q3855">
        <v>0</v>
      </c>
      <c r="R3855" s="17" t="s">
        <v>439</v>
      </c>
      <c r="S3855" s="17" t="s">
        <v>440</v>
      </c>
      <c r="T3855" s="17" t="s">
        <v>438</v>
      </c>
      <c r="U3855">
        <v>0</v>
      </c>
      <c r="V3855">
        <v>0</v>
      </c>
      <c r="W3855" s="17" t="s">
        <v>8585</v>
      </c>
      <c r="X3855" s="17" t="s">
        <v>442</v>
      </c>
      <c r="Y3855">
        <v>0</v>
      </c>
      <c r="Z3855" s="17" t="s">
        <v>443</v>
      </c>
      <c r="AA3855" s="17" t="s">
        <v>443</v>
      </c>
      <c r="AB3855" s="17" t="s">
        <v>444</v>
      </c>
      <c r="AC3855">
        <v>0</v>
      </c>
      <c r="AD3855">
        <v>0</v>
      </c>
      <c r="AE3855">
        <v>0</v>
      </c>
      <c r="AF3855">
        <v>2022</v>
      </c>
      <c r="AG3855" s="1">
        <v>44562</v>
      </c>
      <c r="AH3855" s="1">
        <v>44773</v>
      </c>
      <c r="AI3855" s="1">
        <v>44785</v>
      </c>
      <c r="AJ3855" s="17" t="s">
        <v>34</v>
      </c>
      <c r="AK3855" s="17" t="s">
        <v>35</v>
      </c>
      <c r="AL3855" s="17" t="s">
        <v>10388</v>
      </c>
      <c r="AM3855" s="17">
        <f>MONTH(EMPENHO[[#This Row],[data_empenho]])</f>
        <v>5</v>
      </c>
    </row>
    <row r="3856" spans="1:39" x14ac:dyDescent="0.25">
      <c r="A3856">
        <v>2</v>
      </c>
      <c r="B3856">
        <v>203</v>
      </c>
      <c r="C3856">
        <v>4</v>
      </c>
      <c r="D3856">
        <v>122</v>
      </c>
      <c r="E3856">
        <v>1</v>
      </c>
      <c r="F3856">
        <v>0</v>
      </c>
      <c r="G3856">
        <v>2081</v>
      </c>
      <c r="H3856" s="17" t="s">
        <v>1721</v>
      </c>
      <c r="I3856">
        <v>1</v>
      </c>
      <c r="J3856">
        <v>0</v>
      </c>
      <c r="K3856" s="17" t="s">
        <v>8586</v>
      </c>
      <c r="L3856" s="1">
        <v>44711</v>
      </c>
      <c r="M3856">
        <v>2426.9499999999998</v>
      </c>
      <c r="N3856" s="17" t="s">
        <v>437</v>
      </c>
      <c r="O3856">
        <v>155</v>
      </c>
      <c r="P3856" s="17" t="s">
        <v>438</v>
      </c>
      <c r="Q3856">
        <v>0</v>
      </c>
      <c r="R3856" s="17" t="s">
        <v>439</v>
      </c>
      <c r="S3856" s="17" t="s">
        <v>440</v>
      </c>
      <c r="T3856" s="17" t="s">
        <v>438</v>
      </c>
      <c r="U3856">
        <v>0</v>
      </c>
      <c r="V3856">
        <v>0</v>
      </c>
      <c r="W3856" s="17" t="s">
        <v>8587</v>
      </c>
      <c r="X3856" s="17" t="s">
        <v>442</v>
      </c>
      <c r="Y3856">
        <v>0</v>
      </c>
      <c r="Z3856" s="17" t="s">
        <v>443</v>
      </c>
      <c r="AA3856" s="17" t="s">
        <v>443</v>
      </c>
      <c r="AB3856" s="17" t="s">
        <v>444</v>
      </c>
      <c r="AC3856">
        <v>0</v>
      </c>
      <c r="AD3856">
        <v>0</v>
      </c>
      <c r="AE3856">
        <v>0</v>
      </c>
      <c r="AF3856">
        <v>2022</v>
      </c>
      <c r="AG3856" s="1">
        <v>44562</v>
      </c>
      <c r="AH3856" s="1">
        <v>44773</v>
      </c>
      <c r="AI3856" s="1">
        <v>44785</v>
      </c>
      <c r="AJ3856" s="17" t="s">
        <v>34</v>
      </c>
      <c r="AK3856" s="17" t="s">
        <v>35</v>
      </c>
      <c r="AL3856" s="17" t="s">
        <v>10388</v>
      </c>
      <c r="AM3856" s="17">
        <f>MONTH(EMPENHO[[#This Row],[data_empenho]])</f>
        <v>5</v>
      </c>
    </row>
    <row r="3857" spans="1:39" x14ac:dyDescent="0.25">
      <c r="A3857">
        <v>3</v>
      </c>
      <c r="B3857">
        <v>301</v>
      </c>
      <c r="C3857">
        <v>4</v>
      </c>
      <c r="D3857">
        <v>122</v>
      </c>
      <c r="E3857">
        <v>1</v>
      </c>
      <c r="F3857">
        <v>0</v>
      </c>
      <c r="G3857">
        <v>2068</v>
      </c>
      <c r="H3857" s="17" t="s">
        <v>1721</v>
      </c>
      <c r="I3857">
        <v>1</v>
      </c>
      <c r="J3857">
        <v>0</v>
      </c>
      <c r="K3857" s="17" t="s">
        <v>8588</v>
      </c>
      <c r="L3857" s="1">
        <v>44711</v>
      </c>
      <c r="M3857">
        <v>1694.43</v>
      </c>
      <c r="N3857" s="17" t="s">
        <v>437</v>
      </c>
      <c r="O3857">
        <v>155</v>
      </c>
      <c r="P3857" s="17" t="s">
        <v>438</v>
      </c>
      <c r="Q3857">
        <v>0</v>
      </c>
      <c r="R3857" s="17" t="s">
        <v>439</v>
      </c>
      <c r="S3857" s="17" t="s">
        <v>440</v>
      </c>
      <c r="T3857" s="17" t="s">
        <v>438</v>
      </c>
      <c r="U3857">
        <v>0</v>
      </c>
      <c r="V3857">
        <v>0</v>
      </c>
      <c r="W3857" s="17" t="s">
        <v>8589</v>
      </c>
      <c r="X3857" s="17" t="s">
        <v>442</v>
      </c>
      <c r="Y3857">
        <v>0</v>
      </c>
      <c r="Z3857" s="17" t="s">
        <v>443</v>
      </c>
      <c r="AA3857" s="17" t="s">
        <v>443</v>
      </c>
      <c r="AB3857" s="17" t="s">
        <v>444</v>
      </c>
      <c r="AC3857">
        <v>0</v>
      </c>
      <c r="AD3857">
        <v>0</v>
      </c>
      <c r="AE3857">
        <v>0</v>
      </c>
      <c r="AF3857">
        <v>2022</v>
      </c>
      <c r="AG3857" s="1">
        <v>44562</v>
      </c>
      <c r="AH3857" s="1">
        <v>44773</v>
      </c>
      <c r="AI3857" s="1">
        <v>44785</v>
      </c>
      <c r="AJ3857" s="17" t="s">
        <v>34</v>
      </c>
      <c r="AK3857" s="17" t="s">
        <v>35</v>
      </c>
      <c r="AL3857" s="17" t="s">
        <v>10388</v>
      </c>
      <c r="AM3857" s="17">
        <f>MONTH(EMPENHO[[#This Row],[data_empenho]])</f>
        <v>5</v>
      </c>
    </row>
    <row r="3858" spans="1:39" x14ac:dyDescent="0.25">
      <c r="A3858">
        <v>4</v>
      </c>
      <c r="B3858">
        <v>401</v>
      </c>
      <c r="C3858">
        <v>4</v>
      </c>
      <c r="D3858">
        <v>123</v>
      </c>
      <c r="E3858">
        <v>1</v>
      </c>
      <c r="F3858">
        <v>0</v>
      </c>
      <c r="G3858">
        <v>2075</v>
      </c>
      <c r="H3858" s="17" t="s">
        <v>1721</v>
      </c>
      <c r="I3858">
        <v>1</v>
      </c>
      <c r="J3858">
        <v>0</v>
      </c>
      <c r="K3858" s="17" t="s">
        <v>8590</v>
      </c>
      <c r="L3858" s="1">
        <v>44711</v>
      </c>
      <c r="M3858">
        <v>1361.97</v>
      </c>
      <c r="N3858" s="17" t="s">
        <v>437</v>
      </c>
      <c r="O3858">
        <v>155</v>
      </c>
      <c r="P3858" s="17" t="s">
        <v>438</v>
      </c>
      <c r="Q3858">
        <v>0</v>
      </c>
      <c r="R3858" s="17" t="s">
        <v>439</v>
      </c>
      <c r="S3858" s="17" t="s">
        <v>440</v>
      </c>
      <c r="T3858" s="17" t="s">
        <v>438</v>
      </c>
      <c r="U3858">
        <v>0</v>
      </c>
      <c r="V3858">
        <v>0</v>
      </c>
      <c r="W3858" s="17" t="s">
        <v>8591</v>
      </c>
      <c r="X3858" s="17" t="s">
        <v>442</v>
      </c>
      <c r="Y3858">
        <v>0</v>
      </c>
      <c r="Z3858" s="17" t="s">
        <v>443</v>
      </c>
      <c r="AA3858" s="17" t="s">
        <v>443</v>
      </c>
      <c r="AB3858" s="17" t="s">
        <v>444</v>
      </c>
      <c r="AC3858">
        <v>0</v>
      </c>
      <c r="AD3858">
        <v>0</v>
      </c>
      <c r="AE3858">
        <v>0</v>
      </c>
      <c r="AF3858">
        <v>2022</v>
      </c>
      <c r="AG3858" s="1">
        <v>44562</v>
      </c>
      <c r="AH3858" s="1">
        <v>44773</v>
      </c>
      <c r="AI3858" s="1">
        <v>44785</v>
      </c>
      <c r="AJ3858" s="17" t="s">
        <v>34</v>
      </c>
      <c r="AK3858" s="17" t="s">
        <v>35</v>
      </c>
      <c r="AL3858" s="17" t="s">
        <v>10388</v>
      </c>
      <c r="AM3858" s="17">
        <f>MONTH(EMPENHO[[#This Row],[data_empenho]])</f>
        <v>5</v>
      </c>
    </row>
    <row r="3859" spans="1:39" x14ac:dyDescent="0.25">
      <c r="A3859">
        <v>9</v>
      </c>
      <c r="B3859">
        <v>901</v>
      </c>
      <c r="C3859">
        <v>4</v>
      </c>
      <c r="D3859">
        <v>122</v>
      </c>
      <c r="E3859">
        <v>1</v>
      </c>
      <c r="F3859">
        <v>0</v>
      </c>
      <c r="G3859">
        <v>2010</v>
      </c>
      <c r="H3859" s="17" t="s">
        <v>1721</v>
      </c>
      <c r="I3859">
        <v>1</v>
      </c>
      <c r="J3859">
        <v>0</v>
      </c>
      <c r="K3859" s="17" t="s">
        <v>8592</v>
      </c>
      <c r="L3859" s="1">
        <v>44711</v>
      </c>
      <c r="M3859">
        <v>1169.3399999999999</v>
      </c>
      <c r="N3859" s="17" t="s">
        <v>437</v>
      </c>
      <c r="O3859">
        <v>155</v>
      </c>
      <c r="P3859" s="17" t="s">
        <v>438</v>
      </c>
      <c r="Q3859">
        <v>0</v>
      </c>
      <c r="R3859" s="17" t="s">
        <v>439</v>
      </c>
      <c r="S3859" s="17" t="s">
        <v>440</v>
      </c>
      <c r="T3859" s="17" t="s">
        <v>438</v>
      </c>
      <c r="U3859">
        <v>0</v>
      </c>
      <c r="V3859">
        <v>0</v>
      </c>
      <c r="W3859" s="17" t="s">
        <v>8593</v>
      </c>
      <c r="X3859" s="17" t="s">
        <v>442</v>
      </c>
      <c r="Y3859">
        <v>0</v>
      </c>
      <c r="Z3859" s="17" t="s">
        <v>443</v>
      </c>
      <c r="AA3859" s="17" t="s">
        <v>443</v>
      </c>
      <c r="AB3859" s="17" t="s">
        <v>444</v>
      </c>
      <c r="AC3859">
        <v>0</v>
      </c>
      <c r="AD3859">
        <v>0</v>
      </c>
      <c r="AE3859">
        <v>0</v>
      </c>
      <c r="AF3859">
        <v>2022</v>
      </c>
      <c r="AG3859" s="1">
        <v>44562</v>
      </c>
      <c r="AH3859" s="1">
        <v>44773</v>
      </c>
      <c r="AI3859" s="1">
        <v>44785</v>
      </c>
      <c r="AJ3859" s="17" t="s">
        <v>34</v>
      </c>
      <c r="AK3859" s="17" t="s">
        <v>35</v>
      </c>
      <c r="AL3859" s="17" t="s">
        <v>10388</v>
      </c>
      <c r="AM3859" s="17">
        <f>MONTH(EMPENHO[[#This Row],[data_empenho]])</f>
        <v>5</v>
      </c>
    </row>
    <row r="3860" spans="1:39" x14ac:dyDescent="0.25">
      <c r="A3860">
        <v>6</v>
      </c>
      <c r="B3860">
        <v>601</v>
      </c>
      <c r="C3860">
        <v>4</v>
      </c>
      <c r="D3860">
        <v>122</v>
      </c>
      <c r="E3860">
        <v>1</v>
      </c>
      <c r="F3860">
        <v>0</v>
      </c>
      <c r="G3860">
        <v>2072</v>
      </c>
      <c r="H3860" s="17" t="s">
        <v>1721</v>
      </c>
      <c r="I3860">
        <v>1</v>
      </c>
      <c r="J3860">
        <v>0</v>
      </c>
      <c r="K3860" s="17" t="s">
        <v>8594</v>
      </c>
      <c r="L3860" s="1">
        <v>44711</v>
      </c>
      <c r="M3860">
        <v>2181.65</v>
      </c>
      <c r="N3860" s="17" t="s">
        <v>437</v>
      </c>
      <c r="O3860">
        <v>155</v>
      </c>
      <c r="P3860" s="17" t="s">
        <v>438</v>
      </c>
      <c r="Q3860">
        <v>0</v>
      </c>
      <c r="R3860" s="17" t="s">
        <v>439</v>
      </c>
      <c r="S3860" s="17" t="s">
        <v>440</v>
      </c>
      <c r="T3860" s="17" t="s">
        <v>438</v>
      </c>
      <c r="U3860">
        <v>0</v>
      </c>
      <c r="V3860">
        <v>0</v>
      </c>
      <c r="W3860" s="17" t="s">
        <v>8595</v>
      </c>
      <c r="X3860" s="17" t="s">
        <v>442</v>
      </c>
      <c r="Y3860">
        <v>0</v>
      </c>
      <c r="Z3860" s="17" t="s">
        <v>443</v>
      </c>
      <c r="AA3860" s="17" t="s">
        <v>443</v>
      </c>
      <c r="AB3860" s="17" t="s">
        <v>444</v>
      </c>
      <c r="AC3860">
        <v>0</v>
      </c>
      <c r="AD3860">
        <v>0</v>
      </c>
      <c r="AE3860">
        <v>0</v>
      </c>
      <c r="AF3860">
        <v>2022</v>
      </c>
      <c r="AG3860" s="1">
        <v>44562</v>
      </c>
      <c r="AH3860" s="1">
        <v>44773</v>
      </c>
      <c r="AI3860" s="1">
        <v>44785</v>
      </c>
      <c r="AJ3860" s="17" t="s">
        <v>34</v>
      </c>
      <c r="AK3860" s="17" t="s">
        <v>35</v>
      </c>
      <c r="AL3860" s="17" t="s">
        <v>10388</v>
      </c>
      <c r="AM3860" s="17">
        <f>MONTH(EMPENHO[[#This Row],[data_empenho]])</f>
        <v>5</v>
      </c>
    </row>
    <row r="3861" spans="1:39" x14ac:dyDescent="0.25">
      <c r="A3861">
        <v>7</v>
      </c>
      <c r="B3861">
        <v>701</v>
      </c>
      <c r="C3861">
        <v>4</v>
      </c>
      <c r="D3861">
        <v>122</v>
      </c>
      <c r="E3861">
        <v>1</v>
      </c>
      <c r="F3861">
        <v>0</v>
      </c>
      <c r="G3861">
        <v>2001</v>
      </c>
      <c r="H3861" s="17" t="s">
        <v>1721</v>
      </c>
      <c r="I3861">
        <v>1</v>
      </c>
      <c r="J3861">
        <v>0</v>
      </c>
      <c r="K3861" s="17" t="s">
        <v>8596</v>
      </c>
      <c r="L3861" s="1">
        <v>44711</v>
      </c>
      <c r="M3861">
        <v>750.9</v>
      </c>
      <c r="N3861" s="17" t="s">
        <v>437</v>
      </c>
      <c r="O3861">
        <v>155</v>
      </c>
      <c r="P3861" s="17" t="s">
        <v>438</v>
      </c>
      <c r="Q3861">
        <v>0</v>
      </c>
      <c r="R3861" s="17" t="s">
        <v>439</v>
      </c>
      <c r="S3861" s="17" t="s">
        <v>440</v>
      </c>
      <c r="T3861" s="17" t="s">
        <v>438</v>
      </c>
      <c r="U3861">
        <v>0</v>
      </c>
      <c r="V3861">
        <v>0</v>
      </c>
      <c r="W3861" s="17" t="s">
        <v>8597</v>
      </c>
      <c r="X3861" s="17" t="s">
        <v>442</v>
      </c>
      <c r="Y3861">
        <v>0</v>
      </c>
      <c r="Z3861" s="17" t="s">
        <v>443</v>
      </c>
      <c r="AA3861" s="17" t="s">
        <v>443</v>
      </c>
      <c r="AB3861" s="17" t="s">
        <v>444</v>
      </c>
      <c r="AC3861">
        <v>0</v>
      </c>
      <c r="AD3861">
        <v>0</v>
      </c>
      <c r="AE3861">
        <v>0</v>
      </c>
      <c r="AF3861">
        <v>2022</v>
      </c>
      <c r="AG3861" s="1">
        <v>44562</v>
      </c>
      <c r="AH3861" s="1">
        <v>44773</v>
      </c>
      <c r="AI3861" s="1">
        <v>44785</v>
      </c>
      <c r="AJ3861" s="17" t="s">
        <v>34</v>
      </c>
      <c r="AK3861" s="17" t="s">
        <v>35</v>
      </c>
      <c r="AL3861" s="17" t="s">
        <v>10388</v>
      </c>
      <c r="AM3861" s="17">
        <f>MONTH(EMPENHO[[#This Row],[data_empenho]])</f>
        <v>5</v>
      </c>
    </row>
    <row r="3862" spans="1:39" x14ac:dyDescent="0.25">
      <c r="A3862">
        <v>10</v>
      </c>
      <c r="B3862">
        <v>1001</v>
      </c>
      <c r="C3862">
        <v>4</v>
      </c>
      <c r="D3862">
        <v>122</v>
      </c>
      <c r="E3862">
        <v>1</v>
      </c>
      <c r="F3862">
        <v>0</v>
      </c>
      <c r="G3862">
        <v>2050</v>
      </c>
      <c r="H3862" s="17" t="s">
        <v>1721</v>
      </c>
      <c r="I3862">
        <v>1</v>
      </c>
      <c r="J3862">
        <v>0</v>
      </c>
      <c r="K3862" s="17" t="s">
        <v>8598</v>
      </c>
      <c r="L3862" s="1">
        <v>44711</v>
      </c>
      <c r="M3862">
        <v>619.04999999999995</v>
      </c>
      <c r="N3862" s="17" t="s">
        <v>437</v>
      </c>
      <c r="O3862">
        <v>155</v>
      </c>
      <c r="P3862" s="17" t="s">
        <v>438</v>
      </c>
      <c r="Q3862">
        <v>0</v>
      </c>
      <c r="R3862" s="17" t="s">
        <v>439</v>
      </c>
      <c r="S3862" s="17" t="s">
        <v>440</v>
      </c>
      <c r="T3862" s="17" t="s">
        <v>438</v>
      </c>
      <c r="U3862">
        <v>0</v>
      </c>
      <c r="V3862">
        <v>0</v>
      </c>
      <c r="W3862" s="17" t="s">
        <v>8599</v>
      </c>
      <c r="X3862" s="17" t="s">
        <v>442</v>
      </c>
      <c r="Y3862">
        <v>0</v>
      </c>
      <c r="Z3862" s="17" t="s">
        <v>443</v>
      </c>
      <c r="AA3862" s="17" t="s">
        <v>443</v>
      </c>
      <c r="AB3862" s="17" t="s">
        <v>444</v>
      </c>
      <c r="AC3862">
        <v>0</v>
      </c>
      <c r="AD3862">
        <v>0</v>
      </c>
      <c r="AE3862">
        <v>0</v>
      </c>
      <c r="AF3862">
        <v>2022</v>
      </c>
      <c r="AG3862" s="1">
        <v>44562</v>
      </c>
      <c r="AH3862" s="1">
        <v>44773</v>
      </c>
      <c r="AI3862" s="1">
        <v>44785</v>
      </c>
      <c r="AJ3862" s="17" t="s">
        <v>34</v>
      </c>
      <c r="AK3862" s="17" t="s">
        <v>35</v>
      </c>
      <c r="AL3862" s="17" t="s">
        <v>10388</v>
      </c>
      <c r="AM3862" s="17">
        <f>MONTH(EMPENHO[[#This Row],[data_empenho]])</f>
        <v>5</v>
      </c>
    </row>
    <row r="3863" spans="1:39" x14ac:dyDescent="0.25">
      <c r="A3863">
        <v>5</v>
      </c>
      <c r="B3863">
        <v>501</v>
      </c>
      <c r="C3863">
        <v>4</v>
      </c>
      <c r="D3863">
        <v>122</v>
      </c>
      <c r="E3863">
        <v>1</v>
      </c>
      <c r="F3863">
        <v>0</v>
      </c>
      <c r="G3863">
        <v>2022</v>
      </c>
      <c r="H3863" s="17" t="s">
        <v>1721</v>
      </c>
      <c r="I3863">
        <v>1</v>
      </c>
      <c r="J3863">
        <v>0</v>
      </c>
      <c r="K3863" s="17" t="s">
        <v>8600</v>
      </c>
      <c r="L3863" s="1">
        <v>44711</v>
      </c>
      <c r="M3863">
        <v>2331.6</v>
      </c>
      <c r="N3863" s="17" t="s">
        <v>437</v>
      </c>
      <c r="O3863">
        <v>155</v>
      </c>
      <c r="P3863" s="17" t="s">
        <v>438</v>
      </c>
      <c r="Q3863">
        <v>0</v>
      </c>
      <c r="R3863" s="17" t="s">
        <v>439</v>
      </c>
      <c r="S3863" s="17" t="s">
        <v>440</v>
      </c>
      <c r="T3863" s="17" t="s">
        <v>438</v>
      </c>
      <c r="U3863">
        <v>0</v>
      </c>
      <c r="V3863">
        <v>0</v>
      </c>
      <c r="W3863" s="17" t="s">
        <v>8601</v>
      </c>
      <c r="X3863" s="17" t="s">
        <v>442</v>
      </c>
      <c r="Y3863">
        <v>0</v>
      </c>
      <c r="Z3863" s="17" t="s">
        <v>443</v>
      </c>
      <c r="AA3863" s="17" t="s">
        <v>443</v>
      </c>
      <c r="AB3863" s="17" t="s">
        <v>444</v>
      </c>
      <c r="AC3863">
        <v>0</v>
      </c>
      <c r="AD3863">
        <v>0</v>
      </c>
      <c r="AE3863">
        <v>0</v>
      </c>
      <c r="AF3863">
        <v>2022</v>
      </c>
      <c r="AG3863" s="1">
        <v>44562</v>
      </c>
      <c r="AH3863" s="1">
        <v>44773</v>
      </c>
      <c r="AI3863" s="1">
        <v>44785</v>
      </c>
      <c r="AJ3863" s="17" t="s">
        <v>34</v>
      </c>
      <c r="AK3863" s="17" t="s">
        <v>35</v>
      </c>
      <c r="AL3863" s="17" t="s">
        <v>10388</v>
      </c>
      <c r="AM3863" s="17">
        <f>MONTH(EMPENHO[[#This Row],[data_empenho]])</f>
        <v>5</v>
      </c>
    </row>
    <row r="3864" spans="1:39" x14ac:dyDescent="0.25">
      <c r="A3864">
        <v>5</v>
      </c>
      <c r="B3864">
        <v>502</v>
      </c>
      <c r="C3864">
        <v>12</v>
      </c>
      <c r="D3864">
        <v>361</v>
      </c>
      <c r="E3864">
        <v>2</v>
      </c>
      <c r="F3864">
        <v>0</v>
      </c>
      <c r="G3864">
        <v>2031</v>
      </c>
      <c r="H3864" s="17" t="s">
        <v>1721</v>
      </c>
      <c r="I3864">
        <v>31</v>
      </c>
      <c r="J3864">
        <v>0</v>
      </c>
      <c r="K3864" s="17" t="s">
        <v>8602</v>
      </c>
      <c r="L3864" s="1">
        <v>44711</v>
      </c>
      <c r="M3864">
        <v>835.73</v>
      </c>
      <c r="N3864" s="17" t="s">
        <v>437</v>
      </c>
      <c r="O3864">
        <v>155</v>
      </c>
      <c r="P3864" s="17" t="s">
        <v>438</v>
      </c>
      <c r="Q3864">
        <v>501</v>
      </c>
      <c r="R3864" s="17" t="s">
        <v>439</v>
      </c>
      <c r="S3864" s="17" t="s">
        <v>440</v>
      </c>
      <c r="T3864" s="17" t="s">
        <v>438</v>
      </c>
      <c r="U3864">
        <v>0</v>
      </c>
      <c r="V3864">
        <v>0</v>
      </c>
      <c r="W3864" s="17" t="s">
        <v>8603</v>
      </c>
      <c r="X3864" s="17" t="s">
        <v>442</v>
      </c>
      <c r="Y3864">
        <v>0</v>
      </c>
      <c r="Z3864" s="17" t="s">
        <v>443</v>
      </c>
      <c r="AA3864" s="17" t="s">
        <v>443</v>
      </c>
      <c r="AB3864" s="17" t="s">
        <v>444</v>
      </c>
      <c r="AC3864">
        <v>0</v>
      </c>
      <c r="AD3864">
        <v>0</v>
      </c>
      <c r="AE3864">
        <v>0</v>
      </c>
      <c r="AF3864">
        <v>2022</v>
      </c>
      <c r="AG3864" s="1">
        <v>44562</v>
      </c>
      <c r="AH3864" s="1">
        <v>44773</v>
      </c>
      <c r="AI3864" s="1">
        <v>44785</v>
      </c>
      <c r="AJ3864" s="17" t="s">
        <v>34</v>
      </c>
      <c r="AK3864" s="17" t="s">
        <v>35</v>
      </c>
      <c r="AL3864" s="17" t="s">
        <v>10388</v>
      </c>
      <c r="AM3864" s="17">
        <f>MONTH(EMPENHO[[#This Row],[data_empenho]])</f>
        <v>5</v>
      </c>
    </row>
    <row r="3865" spans="1:39" x14ac:dyDescent="0.25">
      <c r="A3865">
        <v>5</v>
      </c>
      <c r="B3865">
        <v>502</v>
      </c>
      <c r="C3865">
        <v>12</v>
      </c>
      <c r="D3865">
        <v>361</v>
      </c>
      <c r="E3865">
        <v>2</v>
      </c>
      <c r="F3865">
        <v>0</v>
      </c>
      <c r="G3865">
        <v>2031</v>
      </c>
      <c r="H3865" s="17" t="s">
        <v>1721</v>
      </c>
      <c r="I3865">
        <v>31</v>
      </c>
      <c r="J3865">
        <v>0</v>
      </c>
      <c r="K3865" s="17" t="s">
        <v>8604</v>
      </c>
      <c r="L3865" s="1">
        <v>44711</v>
      </c>
      <c r="M3865">
        <v>360.3</v>
      </c>
      <c r="N3865" s="17" t="s">
        <v>437</v>
      </c>
      <c r="O3865">
        <v>155</v>
      </c>
      <c r="P3865" s="17" t="s">
        <v>438</v>
      </c>
      <c r="Q3865">
        <v>501</v>
      </c>
      <c r="R3865" s="17" t="s">
        <v>439</v>
      </c>
      <c r="S3865" s="17" t="s">
        <v>440</v>
      </c>
      <c r="T3865" s="17" t="s">
        <v>438</v>
      </c>
      <c r="U3865">
        <v>0</v>
      </c>
      <c r="V3865">
        <v>0</v>
      </c>
      <c r="W3865" s="17" t="s">
        <v>8605</v>
      </c>
      <c r="X3865" s="17" t="s">
        <v>442</v>
      </c>
      <c r="Y3865">
        <v>0</v>
      </c>
      <c r="Z3865" s="17" t="s">
        <v>443</v>
      </c>
      <c r="AA3865" s="17" t="s">
        <v>443</v>
      </c>
      <c r="AB3865" s="17" t="s">
        <v>444</v>
      </c>
      <c r="AC3865">
        <v>0</v>
      </c>
      <c r="AD3865">
        <v>0</v>
      </c>
      <c r="AE3865">
        <v>0</v>
      </c>
      <c r="AF3865">
        <v>2022</v>
      </c>
      <c r="AG3865" s="1">
        <v>44562</v>
      </c>
      <c r="AH3865" s="1">
        <v>44773</v>
      </c>
      <c r="AI3865" s="1">
        <v>44785</v>
      </c>
      <c r="AJ3865" s="17" t="s">
        <v>34</v>
      </c>
      <c r="AK3865" s="17" t="s">
        <v>35</v>
      </c>
      <c r="AL3865" s="17" t="s">
        <v>10388</v>
      </c>
      <c r="AM3865" s="17">
        <f>MONTH(EMPENHO[[#This Row],[data_empenho]])</f>
        <v>5</v>
      </c>
    </row>
    <row r="3866" spans="1:39" x14ac:dyDescent="0.25">
      <c r="A3866">
        <v>5</v>
      </c>
      <c r="B3866">
        <v>502</v>
      </c>
      <c r="C3866">
        <v>12</v>
      </c>
      <c r="D3866">
        <v>365</v>
      </c>
      <c r="E3866">
        <v>2</v>
      </c>
      <c r="F3866">
        <v>0</v>
      </c>
      <c r="G3866">
        <v>2033</v>
      </c>
      <c r="H3866" s="17" t="s">
        <v>1721</v>
      </c>
      <c r="I3866">
        <v>31</v>
      </c>
      <c r="J3866">
        <v>0</v>
      </c>
      <c r="K3866" s="17" t="s">
        <v>8606</v>
      </c>
      <c r="L3866" s="1">
        <v>44711</v>
      </c>
      <c r="M3866">
        <v>190.7</v>
      </c>
      <c r="N3866" s="17" t="s">
        <v>437</v>
      </c>
      <c r="O3866">
        <v>155</v>
      </c>
      <c r="P3866" s="17" t="s">
        <v>438</v>
      </c>
      <c r="Q3866">
        <v>501</v>
      </c>
      <c r="R3866" s="17" t="s">
        <v>439</v>
      </c>
      <c r="S3866" s="17" t="s">
        <v>440</v>
      </c>
      <c r="T3866" s="17" t="s">
        <v>438</v>
      </c>
      <c r="U3866">
        <v>0</v>
      </c>
      <c r="V3866">
        <v>0</v>
      </c>
      <c r="W3866" s="17" t="s">
        <v>8607</v>
      </c>
      <c r="X3866" s="17" t="s">
        <v>442</v>
      </c>
      <c r="Y3866">
        <v>0</v>
      </c>
      <c r="Z3866" s="17" t="s">
        <v>443</v>
      </c>
      <c r="AA3866" s="17" t="s">
        <v>443</v>
      </c>
      <c r="AB3866" s="17" t="s">
        <v>444</v>
      </c>
      <c r="AC3866">
        <v>0</v>
      </c>
      <c r="AD3866">
        <v>0</v>
      </c>
      <c r="AE3866">
        <v>0</v>
      </c>
      <c r="AF3866">
        <v>2022</v>
      </c>
      <c r="AG3866" s="1">
        <v>44562</v>
      </c>
      <c r="AH3866" s="1">
        <v>44773</v>
      </c>
      <c r="AI3866" s="1">
        <v>44785</v>
      </c>
      <c r="AJ3866" s="17" t="s">
        <v>34</v>
      </c>
      <c r="AK3866" s="17" t="s">
        <v>35</v>
      </c>
      <c r="AL3866" s="17" t="s">
        <v>10388</v>
      </c>
      <c r="AM3866" s="17">
        <f>MONTH(EMPENHO[[#This Row],[data_empenho]])</f>
        <v>5</v>
      </c>
    </row>
    <row r="3867" spans="1:39" x14ac:dyDescent="0.25">
      <c r="A3867">
        <v>5</v>
      </c>
      <c r="B3867">
        <v>502</v>
      </c>
      <c r="C3867">
        <v>12</v>
      </c>
      <c r="D3867">
        <v>365</v>
      </c>
      <c r="E3867">
        <v>2</v>
      </c>
      <c r="F3867">
        <v>0</v>
      </c>
      <c r="G3867">
        <v>2026</v>
      </c>
      <c r="H3867" s="17" t="s">
        <v>1721</v>
      </c>
      <c r="I3867">
        <v>31</v>
      </c>
      <c r="J3867">
        <v>0</v>
      </c>
      <c r="K3867" s="17" t="s">
        <v>8608</v>
      </c>
      <c r="L3867" s="1">
        <v>44711</v>
      </c>
      <c r="M3867">
        <v>531.6</v>
      </c>
      <c r="N3867" s="17" t="s">
        <v>437</v>
      </c>
      <c r="O3867">
        <v>155</v>
      </c>
      <c r="P3867" s="17" t="s">
        <v>438</v>
      </c>
      <c r="Q3867">
        <v>501</v>
      </c>
      <c r="R3867" s="17" t="s">
        <v>439</v>
      </c>
      <c r="S3867" s="17" t="s">
        <v>440</v>
      </c>
      <c r="T3867" s="17" t="s">
        <v>438</v>
      </c>
      <c r="U3867">
        <v>0</v>
      </c>
      <c r="V3867">
        <v>0</v>
      </c>
      <c r="W3867" s="17" t="s">
        <v>8609</v>
      </c>
      <c r="X3867" s="17" t="s">
        <v>442</v>
      </c>
      <c r="Y3867">
        <v>0</v>
      </c>
      <c r="Z3867" s="17" t="s">
        <v>443</v>
      </c>
      <c r="AA3867" s="17" t="s">
        <v>443</v>
      </c>
      <c r="AB3867" s="17" t="s">
        <v>444</v>
      </c>
      <c r="AC3867">
        <v>0</v>
      </c>
      <c r="AD3867">
        <v>0</v>
      </c>
      <c r="AE3867">
        <v>0</v>
      </c>
      <c r="AF3867">
        <v>2022</v>
      </c>
      <c r="AG3867" s="1">
        <v>44562</v>
      </c>
      <c r="AH3867" s="1">
        <v>44773</v>
      </c>
      <c r="AI3867" s="1">
        <v>44785</v>
      </c>
      <c r="AJ3867" s="17" t="s">
        <v>34</v>
      </c>
      <c r="AK3867" s="17" t="s">
        <v>35</v>
      </c>
      <c r="AL3867" s="17" t="s">
        <v>10388</v>
      </c>
      <c r="AM3867" s="17">
        <f>MONTH(EMPENHO[[#This Row],[data_empenho]])</f>
        <v>5</v>
      </c>
    </row>
    <row r="3868" spans="1:39" x14ac:dyDescent="0.25">
      <c r="A3868">
        <v>5</v>
      </c>
      <c r="B3868">
        <v>502</v>
      </c>
      <c r="C3868">
        <v>12</v>
      </c>
      <c r="D3868">
        <v>361</v>
      </c>
      <c r="E3868">
        <v>2</v>
      </c>
      <c r="F3868">
        <v>0</v>
      </c>
      <c r="G3868">
        <v>2025</v>
      </c>
      <c r="H3868" s="17" t="s">
        <v>1721</v>
      </c>
      <c r="I3868">
        <v>31</v>
      </c>
      <c r="J3868">
        <v>0</v>
      </c>
      <c r="K3868" s="17" t="s">
        <v>8610</v>
      </c>
      <c r="L3868" s="1">
        <v>44711</v>
      </c>
      <c r="M3868">
        <v>3260.58</v>
      </c>
      <c r="N3868" s="17" t="s">
        <v>437</v>
      </c>
      <c r="O3868">
        <v>155</v>
      </c>
      <c r="P3868" s="17" t="s">
        <v>438</v>
      </c>
      <c r="Q3868">
        <v>501</v>
      </c>
      <c r="R3868" s="17" t="s">
        <v>439</v>
      </c>
      <c r="S3868" s="17" t="s">
        <v>440</v>
      </c>
      <c r="T3868" s="17" t="s">
        <v>438</v>
      </c>
      <c r="U3868">
        <v>0</v>
      </c>
      <c r="V3868">
        <v>0</v>
      </c>
      <c r="W3868" s="17" t="s">
        <v>8611</v>
      </c>
      <c r="X3868" s="17" t="s">
        <v>442</v>
      </c>
      <c r="Y3868">
        <v>0</v>
      </c>
      <c r="Z3868" s="17" t="s">
        <v>443</v>
      </c>
      <c r="AA3868" s="17" t="s">
        <v>443</v>
      </c>
      <c r="AB3868" s="17" t="s">
        <v>444</v>
      </c>
      <c r="AC3868">
        <v>0</v>
      </c>
      <c r="AD3868">
        <v>0</v>
      </c>
      <c r="AE3868">
        <v>0</v>
      </c>
      <c r="AF3868">
        <v>2022</v>
      </c>
      <c r="AG3868" s="1">
        <v>44562</v>
      </c>
      <c r="AH3868" s="1">
        <v>44773</v>
      </c>
      <c r="AI3868" s="1">
        <v>44785</v>
      </c>
      <c r="AJ3868" s="17" t="s">
        <v>34</v>
      </c>
      <c r="AK3868" s="17" t="s">
        <v>35</v>
      </c>
      <c r="AL3868" s="17" t="s">
        <v>10388</v>
      </c>
      <c r="AM3868" s="17">
        <f>MONTH(EMPENHO[[#This Row],[data_empenho]])</f>
        <v>5</v>
      </c>
    </row>
    <row r="3869" spans="1:39" x14ac:dyDescent="0.25">
      <c r="A3869">
        <v>5</v>
      </c>
      <c r="B3869">
        <v>502</v>
      </c>
      <c r="C3869">
        <v>12</v>
      </c>
      <c r="D3869">
        <v>361</v>
      </c>
      <c r="E3869">
        <v>2</v>
      </c>
      <c r="F3869">
        <v>0</v>
      </c>
      <c r="G3869">
        <v>2025</v>
      </c>
      <c r="H3869" s="17" t="s">
        <v>1721</v>
      </c>
      <c r="I3869">
        <v>31</v>
      </c>
      <c r="J3869">
        <v>0</v>
      </c>
      <c r="K3869" s="17" t="s">
        <v>8612</v>
      </c>
      <c r="L3869" s="1">
        <v>44711</v>
      </c>
      <c r="M3869">
        <v>892.92</v>
      </c>
      <c r="N3869" s="17" t="s">
        <v>437</v>
      </c>
      <c r="O3869">
        <v>155</v>
      </c>
      <c r="P3869" s="17" t="s">
        <v>438</v>
      </c>
      <c r="Q3869">
        <v>501</v>
      </c>
      <c r="R3869" s="17" t="s">
        <v>439</v>
      </c>
      <c r="S3869" s="17" t="s">
        <v>440</v>
      </c>
      <c r="T3869" s="17" t="s">
        <v>438</v>
      </c>
      <c r="U3869">
        <v>0</v>
      </c>
      <c r="V3869">
        <v>0</v>
      </c>
      <c r="W3869" s="17" t="s">
        <v>8613</v>
      </c>
      <c r="X3869" s="17" t="s">
        <v>442</v>
      </c>
      <c r="Y3869">
        <v>0</v>
      </c>
      <c r="Z3869" s="17" t="s">
        <v>443</v>
      </c>
      <c r="AA3869" s="17" t="s">
        <v>443</v>
      </c>
      <c r="AB3869" s="17" t="s">
        <v>444</v>
      </c>
      <c r="AC3869">
        <v>0</v>
      </c>
      <c r="AD3869">
        <v>0</v>
      </c>
      <c r="AE3869">
        <v>0</v>
      </c>
      <c r="AF3869">
        <v>2022</v>
      </c>
      <c r="AG3869" s="1">
        <v>44562</v>
      </c>
      <c r="AH3869" s="1">
        <v>44773</v>
      </c>
      <c r="AI3869" s="1">
        <v>44785</v>
      </c>
      <c r="AJ3869" s="17" t="s">
        <v>34</v>
      </c>
      <c r="AK3869" s="17" t="s">
        <v>35</v>
      </c>
      <c r="AL3869" s="17" t="s">
        <v>10388</v>
      </c>
      <c r="AM3869" s="17">
        <f>MONTH(EMPENHO[[#This Row],[data_empenho]])</f>
        <v>5</v>
      </c>
    </row>
    <row r="3870" spans="1:39" x14ac:dyDescent="0.25">
      <c r="A3870">
        <v>5</v>
      </c>
      <c r="B3870">
        <v>502</v>
      </c>
      <c r="C3870">
        <v>12</v>
      </c>
      <c r="D3870">
        <v>361</v>
      </c>
      <c r="E3870">
        <v>2</v>
      </c>
      <c r="F3870">
        <v>0</v>
      </c>
      <c r="G3870">
        <v>2025</v>
      </c>
      <c r="H3870" s="17" t="s">
        <v>1721</v>
      </c>
      <c r="I3870">
        <v>31</v>
      </c>
      <c r="J3870">
        <v>0</v>
      </c>
      <c r="K3870" s="17" t="s">
        <v>8614</v>
      </c>
      <c r="L3870" s="1">
        <v>44711</v>
      </c>
      <c r="M3870">
        <v>629.49</v>
      </c>
      <c r="N3870" s="17" t="s">
        <v>437</v>
      </c>
      <c r="O3870">
        <v>155</v>
      </c>
      <c r="P3870" s="17" t="s">
        <v>438</v>
      </c>
      <c r="Q3870">
        <v>501</v>
      </c>
      <c r="R3870" s="17" t="s">
        <v>439</v>
      </c>
      <c r="S3870" s="17" t="s">
        <v>440</v>
      </c>
      <c r="T3870" s="17" t="s">
        <v>438</v>
      </c>
      <c r="U3870">
        <v>0</v>
      </c>
      <c r="V3870">
        <v>0</v>
      </c>
      <c r="W3870" s="17" t="s">
        <v>8615</v>
      </c>
      <c r="X3870" s="17" t="s">
        <v>442</v>
      </c>
      <c r="Y3870">
        <v>0</v>
      </c>
      <c r="Z3870" s="17" t="s">
        <v>443</v>
      </c>
      <c r="AA3870" s="17" t="s">
        <v>443</v>
      </c>
      <c r="AB3870" s="17" t="s">
        <v>444</v>
      </c>
      <c r="AC3870">
        <v>0</v>
      </c>
      <c r="AD3870">
        <v>0</v>
      </c>
      <c r="AE3870">
        <v>0</v>
      </c>
      <c r="AF3870">
        <v>2022</v>
      </c>
      <c r="AG3870" s="1">
        <v>44562</v>
      </c>
      <c r="AH3870" s="1">
        <v>44773</v>
      </c>
      <c r="AI3870" s="1">
        <v>44785</v>
      </c>
      <c r="AJ3870" s="17" t="s">
        <v>34</v>
      </c>
      <c r="AK3870" s="17" t="s">
        <v>35</v>
      </c>
      <c r="AL3870" s="17" t="s">
        <v>10388</v>
      </c>
      <c r="AM3870" s="17">
        <f>MONTH(EMPENHO[[#This Row],[data_empenho]])</f>
        <v>5</v>
      </c>
    </row>
    <row r="3871" spans="1:39" x14ac:dyDescent="0.25">
      <c r="A3871">
        <v>8</v>
      </c>
      <c r="B3871">
        <v>801</v>
      </c>
      <c r="C3871">
        <v>10</v>
      </c>
      <c r="D3871">
        <v>301</v>
      </c>
      <c r="E3871">
        <v>6</v>
      </c>
      <c r="F3871">
        <v>0</v>
      </c>
      <c r="G3871">
        <v>2091</v>
      </c>
      <c r="H3871" s="17" t="s">
        <v>1721</v>
      </c>
      <c r="I3871">
        <v>40</v>
      </c>
      <c r="J3871">
        <v>0</v>
      </c>
      <c r="K3871" s="17" t="s">
        <v>8616</v>
      </c>
      <c r="L3871" s="1">
        <v>44711</v>
      </c>
      <c r="M3871">
        <v>3293.42</v>
      </c>
      <c r="N3871" s="17" t="s">
        <v>437</v>
      </c>
      <c r="O3871">
        <v>155</v>
      </c>
      <c r="P3871" s="17" t="s">
        <v>438</v>
      </c>
      <c r="Q3871">
        <v>0</v>
      </c>
      <c r="R3871" s="17" t="s">
        <v>439</v>
      </c>
      <c r="S3871" s="17" t="s">
        <v>440</v>
      </c>
      <c r="T3871" s="17" t="s">
        <v>438</v>
      </c>
      <c r="U3871">
        <v>0</v>
      </c>
      <c r="V3871">
        <v>0</v>
      </c>
      <c r="W3871" s="17" t="s">
        <v>8617</v>
      </c>
      <c r="X3871" s="17" t="s">
        <v>442</v>
      </c>
      <c r="Y3871">
        <v>0</v>
      </c>
      <c r="Z3871" s="17" t="s">
        <v>443</v>
      </c>
      <c r="AA3871" s="17" t="s">
        <v>443</v>
      </c>
      <c r="AB3871" s="17" t="s">
        <v>444</v>
      </c>
      <c r="AC3871">
        <v>0</v>
      </c>
      <c r="AD3871">
        <v>0</v>
      </c>
      <c r="AE3871">
        <v>0</v>
      </c>
      <c r="AF3871">
        <v>2022</v>
      </c>
      <c r="AG3871" s="1">
        <v>44562</v>
      </c>
      <c r="AH3871" s="1">
        <v>44773</v>
      </c>
      <c r="AI3871" s="1">
        <v>44785</v>
      </c>
      <c r="AJ3871" s="17" t="s">
        <v>34</v>
      </c>
      <c r="AK3871" s="17" t="s">
        <v>35</v>
      </c>
      <c r="AL3871" s="17" t="s">
        <v>10388</v>
      </c>
      <c r="AM3871" s="17">
        <f>MONTH(EMPENHO[[#This Row],[data_empenho]])</f>
        <v>5</v>
      </c>
    </row>
    <row r="3872" spans="1:39" x14ac:dyDescent="0.25">
      <c r="A3872">
        <v>8</v>
      </c>
      <c r="B3872">
        <v>801</v>
      </c>
      <c r="C3872">
        <v>10</v>
      </c>
      <c r="D3872">
        <v>301</v>
      </c>
      <c r="E3872">
        <v>6</v>
      </c>
      <c r="F3872">
        <v>0</v>
      </c>
      <c r="G3872">
        <v>2091</v>
      </c>
      <c r="H3872" s="17" t="s">
        <v>1721</v>
      </c>
      <c r="I3872">
        <v>40</v>
      </c>
      <c r="J3872">
        <v>0</v>
      </c>
      <c r="K3872" s="17" t="s">
        <v>8618</v>
      </c>
      <c r="L3872" s="1">
        <v>44711</v>
      </c>
      <c r="M3872">
        <v>3875.94</v>
      </c>
      <c r="N3872" s="17" t="s">
        <v>437</v>
      </c>
      <c r="O3872">
        <v>155</v>
      </c>
      <c r="P3872" s="17" t="s">
        <v>438</v>
      </c>
      <c r="Q3872">
        <v>0</v>
      </c>
      <c r="R3872" s="17" t="s">
        <v>439</v>
      </c>
      <c r="S3872" s="17" t="s">
        <v>440</v>
      </c>
      <c r="T3872" s="17" t="s">
        <v>438</v>
      </c>
      <c r="U3872">
        <v>0</v>
      </c>
      <c r="V3872">
        <v>0</v>
      </c>
      <c r="W3872" s="17" t="s">
        <v>8619</v>
      </c>
      <c r="X3872" s="17" t="s">
        <v>442</v>
      </c>
      <c r="Y3872">
        <v>0</v>
      </c>
      <c r="Z3872" s="17" t="s">
        <v>443</v>
      </c>
      <c r="AA3872" s="17" t="s">
        <v>443</v>
      </c>
      <c r="AB3872" s="17" t="s">
        <v>444</v>
      </c>
      <c r="AC3872">
        <v>0</v>
      </c>
      <c r="AD3872">
        <v>0</v>
      </c>
      <c r="AE3872">
        <v>0</v>
      </c>
      <c r="AF3872">
        <v>2022</v>
      </c>
      <c r="AG3872" s="1">
        <v>44562</v>
      </c>
      <c r="AH3872" s="1">
        <v>44773</v>
      </c>
      <c r="AI3872" s="1">
        <v>44785</v>
      </c>
      <c r="AJ3872" s="17" t="s">
        <v>34</v>
      </c>
      <c r="AK3872" s="17" t="s">
        <v>35</v>
      </c>
      <c r="AL3872" s="17" t="s">
        <v>10388</v>
      </c>
      <c r="AM3872" s="17">
        <f>MONTH(EMPENHO[[#This Row],[data_empenho]])</f>
        <v>5</v>
      </c>
    </row>
    <row r="3873" spans="1:39" x14ac:dyDescent="0.25">
      <c r="A3873">
        <v>8</v>
      </c>
      <c r="B3873">
        <v>801</v>
      </c>
      <c r="C3873">
        <v>10</v>
      </c>
      <c r="D3873">
        <v>305</v>
      </c>
      <c r="E3873">
        <v>7</v>
      </c>
      <c r="F3873">
        <v>0</v>
      </c>
      <c r="G3873">
        <v>2104</v>
      </c>
      <c r="H3873" s="17" t="s">
        <v>1721</v>
      </c>
      <c r="I3873">
        <v>40</v>
      </c>
      <c r="J3873">
        <v>0</v>
      </c>
      <c r="K3873" s="17" t="s">
        <v>8620</v>
      </c>
      <c r="L3873" s="1">
        <v>44711</v>
      </c>
      <c r="M3873">
        <v>425.48</v>
      </c>
      <c r="N3873" s="17" t="s">
        <v>437</v>
      </c>
      <c r="O3873">
        <v>155</v>
      </c>
      <c r="P3873" s="17" t="s">
        <v>438</v>
      </c>
      <c r="Q3873">
        <v>0</v>
      </c>
      <c r="R3873" s="17" t="s">
        <v>439</v>
      </c>
      <c r="S3873" s="17" t="s">
        <v>440</v>
      </c>
      <c r="T3873" s="17" t="s">
        <v>438</v>
      </c>
      <c r="U3873">
        <v>0</v>
      </c>
      <c r="V3873">
        <v>0</v>
      </c>
      <c r="W3873" s="17" t="s">
        <v>8621</v>
      </c>
      <c r="X3873" s="17" t="s">
        <v>442</v>
      </c>
      <c r="Y3873">
        <v>0</v>
      </c>
      <c r="Z3873" s="17" t="s">
        <v>443</v>
      </c>
      <c r="AA3873" s="17" t="s">
        <v>443</v>
      </c>
      <c r="AB3873" s="17" t="s">
        <v>444</v>
      </c>
      <c r="AC3873">
        <v>0</v>
      </c>
      <c r="AD3873">
        <v>0</v>
      </c>
      <c r="AE3873">
        <v>0</v>
      </c>
      <c r="AF3873">
        <v>2022</v>
      </c>
      <c r="AG3873" s="1">
        <v>44562</v>
      </c>
      <c r="AH3873" s="1">
        <v>44773</v>
      </c>
      <c r="AI3873" s="1">
        <v>44785</v>
      </c>
      <c r="AJ3873" s="17" t="s">
        <v>34</v>
      </c>
      <c r="AK3873" s="17" t="s">
        <v>35</v>
      </c>
      <c r="AL3873" s="17" t="s">
        <v>10388</v>
      </c>
      <c r="AM3873" s="17">
        <f>MONTH(EMPENHO[[#This Row],[data_empenho]])</f>
        <v>5</v>
      </c>
    </row>
    <row r="3874" spans="1:39" x14ac:dyDescent="0.25">
      <c r="A3874">
        <v>8</v>
      </c>
      <c r="B3874">
        <v>801</v>
      </c>
      <c r="C3874">
        <v>10</v>
      </c>
      <c r="D3874">
        <v>302</v>
      </c>
      <c r="E3874">
        <v>8</v>
      </c>
      <c r="F3874">
        <v>0</v>
      </c>
      <c r="G3874">
        <v>2096</v>
      </c>
      <c r="H3874" s="17" t="s">
        <v>1721</v>
      </c>
      <c r="I3874">
        <v>40</v>
      </c>
      <c r="J3874">
        <v>0</v>
      </c>
      <c r="K3874" s="17" t="s">
        <v>8622</v>
      </c>
      <c r="L3874" s="1">
        <v>44711</v>
      </c>
      <c r="M3874">
        <v>544.16</v>
      </c>
      <c r="N3874" s="17" t="s">
        <v>437</v>
      </c>
      <c r="O3874">
        <v>155</v>
      </c>
      <c r="P3874" s="17" t="s">
        <v>438</v>
      </c>
      <c r="Q3874">
        <v>0</v>
      </c>
      <c r="R3874" s="17" t="s">
        <v>439</v>
      </c>
      <c r="S3874" s="17" t="s">
        <v>440</v>
      </c>
      <c r="T3874" s="17" t="s">
        <v>438</v>
      </c>
      <c r="U3874">
        <v>0</v>
      </c>
      <c r="V3874">
        <v>0</v>
      </c>
      <c r="W3874" s="17" t="s">
        <v>8623</v>
      </c>
      <c r="X3874" s="17" t="s">
        <v>442</v>
      </c>
      <c r="Y3874">
        <v>0</v>
      </c>
      <c r="Z3874" s="17" t="s">
        <v>443</v>
      </c>
      <c r="AA3874" s="17" t="s">
        <v>443</v>
      </c>
      <c r="AB3874" s="17" t="s">
        <v>444</v>
      </c>
      <c r="AC3874">
        <v>0</v>
      </c>
      <c r="AD3874">
        <v>0</v>
      </c>
      <c r="AE3874">
        <v>0</v>
      </c>
      <c r="AF3874">
        <v>2022</v>
      </c>
      <c r="AG3874" s="1">
        <v>44562</v>
      </c>
      <c r="AH3874" s="1">
        <v>44773</v>
      </c>
      <c r="AI3874" s="1">
        <v>44785</v>
      </c>
      <c r="AJ3874" s="17" t="s">
        <v>34</v>
      </c>
      <c r="AK3874" s="17" t="s">
        <v>35</v>
      </c>
      <c r="AL3874" s="17" t="s">
        <v>10388</v>
      </c>
      <c r="AM3874" s="17">
        <f>MONTH(EMPENHO[[#This Row],[data_empenho]])</f>
        <v>5</v>
      </c>
    </row>
    <row r="3875" spans="1:39" x14ac:dyDescent="0.25">
      <c r="A3875">
        <v>8</v>
      </c>
      <c r="B3875">
        <v>801</v>
      </c>
      <c r="C3875">
        <v>10</v>
      </c>
      <c r="D3875">
        <v>301</v>
      </c>
      <c r="E3875">
        <v>6</v>
      </c>
      <c r="F3875">
        <v>0</v>
      </c>
      <c r="G3875">
        <v>2092</v>
      </c>
      <c r="H3875" s="17" t="s">
        <v>1721</v>
      </c>
      <c r="I3875">
        <v>40</v>
      </c>
      <c r="J3875">
        <v>0</v>
      </c>
      <c r="K3875" s="17" t="s">
        <v>8624</v>
      </c>
      <c r="L3875" s="1">
        <v>44711</v>
      </c>
      <c r="M3875">
        <v>1046</v>
      </c>
      <c r="N3875" s="17" t="s">
        <v>437</v>
      </c>
      <c r="O3875">
        <v>155</v>
      </c>
      <c r="P3875" s="17" t="s">
        <v>438</v>
      </c>
      <c r="Q3875">
        <v>0</v>
      </c>
      <c r="R3875" s="17" t="s">
        <v>439</v>
      </c>
      <c r="S3875" s="17" t="s">
        <v>440</v>
      </c>
      <c r="T3875" s="17" t="s">
        <v>438</v>
      </c>
      <c r="U3875">
        <v>0</v>
      </c>
      <c r="V3875">
        <v>0</v>
      </c>
      <c r="W3875" s="17" t="s">
        <v>8625</v>
      </c>
      <c r="X3875" s="17" t="s">
        <v>442</v>
      </c>
      <c r="Y3875">
        <v>0</v>
      </c>
      <c r="Z3875" s="17" t="s">
        <v>443</v>
      </c>
      <c r="AA3875" s="17" t="s">
        <v>443</v>
      </c>
      <c r="AB3875" s="17" t="s">
        <v>444</v>
      </c>
      <c r="AC3875">
        <v>0</v>
      </c>
      <c r="AD3875">
        <v>0</v>
      </c>
      <c r="AE3875">
        <v>0</v>
      </c>
      <c r="AF3875">
        <v>2022</v>
      </c>
      <c r="AG3875" s="1">
        <v>44562</v>
      </c>
      <c r="AH3875" s="1">
        <v>44773</v>
      </c>
      <c r="AI3875" s="1">
        <v>44785</v>
      </c>
      <c r="AJ3875" s="17" t="s">
        <v>34</v>
      </c>
      <c r="AK3875" s="17" t="s">
        <v>35</v>
      </c>
      <c r="AL3875" s="17" t="s">
        <v>10388</v>
      </c>
      <c r="AM3875" s="17">
        <f>MONTH(EMPENHO[[#This Row],[data_empenho]])</f>
        <v>5</v>
      </c>
    </row>
    <row r="3876" spans="1:39" x14ac:dyDescent="0.25">
      <c r="A3876">
        <v>8</v>
      </c>
      <c r="B3876">
        <v>801</v>
      </c>
      <c r="C3876">
        <v>10</v>
      </c>
      <c r="D3876">
        <v>122</v>
      </c>
      <c r="E3876">
        <v>5</v>
      </c>
      <c r="F3876">
        <v>0</v>
      </c>
      <c r="G3876">
        <v>2084</v>
      </c>
      <c r="H3876" s="17" t="s">
        <v>1721</v>
      </c>
      <c r="I3876">
        <v>40</v>
      </c>
      <c r="J3876">
        <v>0</v>
      </c>
      <c r="K3876" s="17" t="s">
        <v>8626</v>
      </c>
      <c r="L3876" s="1">
        <v>44711</v>
      </c>
      <c r="M3876">
        <v>3089.61</v>
      </c>
      <c r="N3876" s="17" t="s">
        <v>437</v>
      </c>
      <c r="O3876">
        <v>155</v>
      </c>
      <c r="P3876" s="17" t="s">
        <v>438</v>
      </c>
      <c r="Q3876">
        <v>0</v>
      </c>
      <c r="R3876" s="17" t="s">
        <v>439</v>
      </c>
      <c r="S3876" s="17" t="s">
        <v>440</v>
      </c>
      <c r="T3876" s="17" t="s">
        <v>438</v>
      </c>
      <c r="U3876">
        <v>0</v>
      </c>
      <c r="V3876">
        <v>0</v>
      </c>
      <c r="W3876" s="17" t="s">
        <v>8627</v>
      </c>
      <c r="X3876" s="17" t="s">
        <v>442</v>
      </c>
      <c r="Y3876">
        <v>0</v>
      </c>
      <c r="Z3876" s="17" t="s">
        <v>443</v>
      </c>
      <c r="AA3876" s="17" t="s">
        <v>443</v>
      </c>
      <c r="AB3876" s="17" t="s">
        <v>444</v>
      </c>
      <c r="AC3876">
        <v>0</v>
      </c>
      <c r="AD3876">
        <v>0</v>
      </c>
      <c r="AE3876">
        <v>0</v>
      </c>
      <c r="AF3876">
        <v>2022</v>
      </c>
      <c r="AG3876" s="1">
        <v>44562</v>
      </c>
      <c r="AH3876" s="1">
        <v>44773</v>
      </c>
      <c r="AI3876" s="1">
        <v>44785</v>
      </c>
      <c r="AJ3876" s="17" t="s">
        <v>34</v>
      </c>
      <c r="AK3876" s="17" t="s">
        <v>35</v>
      </c>
      <c r="AL3876" s="17" t="s">
        <v>10388</v>
      </c>
      <c r="AM3876" s="17">
        <f>MONTH(EMPENHO[[#This Row],[data_empenho]])</f>
        <v>5</v>
      </c>
    </row>
    <row r="3877" spans="1:39" x14ac:dyDescent="0.25">
      <c r="A3877">
        <v>2</v>
      </c>
      <c r="B3877">
        <v>203</v>
      </c>
      <c r="C3877">
        <v>4</v>
      </c>
      <c r="D3877">
        <v>124</v>
      </c>
      <c r="E3877">
        <v>1</v>
      </c>
      <c r="F3877">
        <v>0</v>
      </c>
      <c r="G3877">
        <v>2082</v>
      </c>
      <c r="H3877" s="17" t="s">
        <v>2478</v>
      </c>
      <c r="I3877">
        <v>1</v>
      </c>
      <c r="J3877">
        <v>0</v>
      </c>
      <c r="K3877" s="17" t="s">
        <v>8628</v>
      </c>
      <c r="L3877" s="1">
        <v>44711</v>
      </c>
      <c r="M3877">
        <v>1003.18</v>
      </c>
      <c r="N3877" s="17" t="s">
        <v>437</v>
      </c>
      <c r="O3877">
        <v>6</v>
      </c>
      <c r="P3877" s="17" t="s">
        <v>438</v>
      </c>
      <c r="Q3877">
        <v>0</v>
      </c>
      <c r="R3877" s="17" t="s">
        <v>439</v>
      </c>
      <c r="S3877" s="17" t="s">
        <v>440</v>
      </c>
      <c r="T3877" s="17" t="s">
        <v>438</v>
      </c>
      <c r="U3877">
        <v>0</v>
      </c>
      <c r="V3877">
        <v>0</v>
      </c>
      <c r="W3877" s="17" t="s">
        <v>8629</v>
      </c>
      <c r="X3877" s="17" t="s">
        <v>442</v>
      </c>
      <c r="Y3877">
        <v>0</v>
      </c>
      <c r="Z3877" s="17" t="s">
        <v>443</v>
      </c>
      <c r="AA3877" s="17" t="s">
        <v>443</v>
      </c>
      <c r="AB3877" s="17" t="s">
        <v>444</v>
      </c>
      <c r="AC3877">
        <v>0</v>
      </c>
      <c r="AD3877">
        <v>0</v>
      </c>
      <c r="AE3877">
        <v>0</v>
      </c>
      <c r="AF3877">
        <v>2022</v>
      </c>
      <c r="AG3877" s="1">
        <v>44562</v>
      </c>
      <c r="AH3877" s="1">
        <v>44773</v>
      </c>
      <c r="AI3877" s="1">
        <v>44785</v>
      </c>
      <c r="AJ3877" s="17" t="s">
        <v>34</v>
      </c>
      <c r="AK3877" s="17" t="s">
        <v>35</v>
      </c>
      <c r="AL3877" s="17" t="s">
        <v>10388</v>
      </c>
      <c r="AM3877" s="17">
        <f>MONTH(EMPENHO[[#This Row],[data_empenho]])</f>
        <v>5</v>
      </c>
    </row>
    <row r="3878" spans="1:39" x14ac:dyDescent="0.25">
      <c r="A3878">
        <v>2</v>
      </c>
      <c r="B3878">
        <v>201</v>
      </c>
      <c r="C3878">
        <v>4</v>
      </c>
      <c r="D3878">
        <v>122</v>
      </c>
      <c r="E3878">
        <v>1</v>
      </c>
      <c r="F3878">
        <v>0</v>
      </c>
      <c r="G3878">
        <v>2078</v>
      </c>
      <c r="H3878" s="17" t="s">
        <v>2478</v>
      </c>
      <c r="I3878">
        <v>1</v>
      </c>
      <c r="J3878">
        <v>0</v>
      </c>
      <c r="K3878" s="17" t="s">
        <v>8630</v>
      </c>
      <c r="L3878" s="1">
        <v>44711</v>
      </c>
      <c r="M3878">
        <v>267.3</v>
      </c>
      <c r="N3878" s="17" t="s">
        <v>437</v>
      </c>
      <c r="O3878">
        <v>6</v>
      </c>
      <c r="P3878" s="17" t="s">
        <v>438</v>
      </c>
      <c r="Q3878">
        <v>0</v>
      </c>
      <c r="R3878" s="17" t="s">
        <v>439</v>
      </c>
      <c r="S3878" s="17" t="s">
        <v>440</v>
      </c>
      <c r="T3878" s="17" t="s">
        <v>438</v>
      </c>
      <c r="U3878">
        <v>0</v>
      </c>
      <c r="V3878">
        <v>0</v>
      </c>
      <c r="W3878" s="17" t="s">
        <v>8631</v>
      </c>
      <c r="X3878" s="17" t="s">
        <v>442</v>
      </c>
      <c r="Y3878">
        <v>0</v>
      </c>
      <c r="Z3878" s="17" t="s">
        <v>443</v>
      </c>
      <c r="AA3878" s="17" t="s">
        <v>443</v>
      </c>
      <c r="AB3878" s="17" t="s">
        <v>444</v>
      </c>
      <c r="AC3878">
        <v>0</v>
      </c>
      <c r="AD3878">
        <v>0</v>
      </c>
      <c r="AE3878">
        <v>0</v>
      </c>
      <c r="AF3878">
        <v>2022</v>
      </c>
      <c r="AG3878" s="1">
        <v>44562</v>
      </c>
      <c r="AH3878" s="1">
        <v>44773</v>
      </c>
      <c r="AI3878" s="1">
        <v>44785</v>
      </c>
      <c r="AJ3878" s="17" t="s">
        <v>34</v>
      </c>
      <c r="AK3878" s="17" t="s">
        <v>35</v>
      </c>
      <c r="AL3878" s="17" t="s">
        <v>10388</v>
      </c>
      <c r="AM3878" s="17">
        <f>MONTH(EMPENHO[[#This Row],[data_empenho]])</f>
        <v>5</v>
      </c>
    </row>
    <row r="3879" spans="1:39" x14ac:dyDescent="0.25">
      <c r="A3879">
        <v>3</v>
      </c>
      <c r="B3879">
        <v>301</v>
      </c>
      <c r="C3879">
        <v>4</v>
      </c>
      <c r="D3879">
        <v>122</v>
      </c>
      <c r="E3879">
        <v>1</v>
      </c>
      <c r="F3879">
        <v>0</v>
      </c>
      <c r="G3879">
        <v>2067</v>
      </c>
      <c r="H3879" s="17" t="s">
        <v>2478</v>
      </c>
      <c r="I3879">
        <v>1</v>
      </c>
      <c r="J3879">
        <v>0</v>
      </c>
      <c r="K3879" s="17" t="s">
        <v>8632</v>
      </c>
      <c r="L3879" s="1">
        <v>44711</v>
      </c>
      <c r="M3879">
        <v>741.84</v>
      </c>
      <c r="N3879" s="17" t="s">
        <v>437</v>
      </c>
      <c r="O3879">
        <v>6</v>
      </c>
      <c r="P3879" s="17" t="s">
        <v>438</v>
      </c>
      <c r="Q3879">
        <v>0</v>
      </c>
      <c r="R3879" s="17" t="s">
        <v>439</v>
      </c>
      <c r="S3879" s="17" t="s">
        <v>440</v>
      </c>
      <c r="T3879" s="17" t="s">
        <v>438</v>
      </c>
      <c r="U3879">
        <v>0</v>
      </c>
      <c r="V3879">
        <v>0</v>
      </c>
      <c r="W3879" s="17" t="s">
        <v>8633</v>
      </c>
      <c r="X3879" s="17" t="s">
        <v>442</v>
      </c>
      <c r="Y3879">
        <v>0</v>
      </c>
      <c r="Z3879" s="17" t="s">
        <v>443</v>
      </c>
      <c r="AA3879" s="17" t="s">
        <v>443</v>
      </c>
      <c r="AB3879" s="17" t="s">
        <v>444</v>
      </c>
      <c r="AC3879">
        <v>0</v>
      </c>
      <c r="AD3879">
        <v>0</v>
      </c>
      <c r="AE3879">
        <v>0</v>
      </c>
      <c r="AF3879">
        <v>2022</v>
      </c>
      <c r="AG3879" s="1">
        <v>44562</v>
      </c>
      <c r="AH3879" s="1">
        <v>44773</v>
      </c>
      <c r="AI3879" s="1">
        <v>44785</v>
      </c>
      <c r="AJ3879" s="17" t="s">
        <v>34</v>
      </c>
      <c r="AK3879" s="17" t="s">
        <v>35</v>
      </c>
      <c r="AL3879" s="17" t="s">
        <v>10388</v>
      </c>
      <c r="AM3879" s="17">
        <f>MONTH(EMPENHO[[#This Row],[data_empenho]])</f>
        <v>5</v>
      </c>
    </row>
    <row r="3880" spans="1:39" x14ac:dyDescent="0.25">
      <c r="A3880">
        <v>3</v>
      </c>
      <c r="B3880">
        <v>301</v>
      </c>
      <c r="C3880">
        <v>4</v>
      </c>
      <c r="D3880">
        <v>122</v>
      </c>
      <c r="E3880">
        <v>1</v>
      </c>
      <c r="F3880">
        <v>0</v>
      </c>
      <c r="G3880">
        <v>2068</v>
      </c>
      <c r="H3880" s="17" t="s">
        <v>2478</v>
      </c>
      <c r="I3880">
        <v>1</v>
      </c>
      <c r="J3880">
        <v>0</v>
      </c>
      <c r="K3880" s="17" t="s">
        <v>8634</v>
      </c>
      <c r="L3880" s="1">
        <v>44711</v>
      </c>
      <c r="M3880">
        <v>3081.82</v>
      </c>
      <c r="N3880" s="17" t="s">
        <v>437</v>
      </c>
      <c r="O3880">
        <v>6</v>
      </c>
      <c r="P3880" s="17" t="s">
        <v>438</v>
      </c>
      <c r="Q3880">
        <v>0</v>
      </c>
      <c r="R3880" s="17" t="s">
        <v>439</v>
      </c>
      <c r="S3880" s="17" t="s">
        <v>440</v>
      </c>
      <c r="T3880" s="17" t="s">
        <v>438</v>
      </c>
      <c r="U3880">
        <v>0</v>
      </c>
      <c r="V3880">
        <v>0</v>
      </c>
      <c r="W3880" s="17" t="s">
        <v>8635</v>
      </c>
      <c r="X3880" s="17" t="s">
        <v>442</v>
      </c>
      <c r="Y3880">
        <v>0</v>
      </c>
      <c r="Z3880" s="17" t="s">
        <v>443</v>
      </c>
      <c r="AA3880" s="17" t="s">
        <v>443</v>
      </c>
      <c r="AB3880" s="17" t="s">
        <v>444</v>
      </c>
      <c r="AC3880">
        <v>0</v>
      </c>
      <c r="AD3880">
        <v>0</v>
      </c>
      <c r="AE3880">
        <v>0</v>
      </c>
      <c r="AF3880">
        <v>2022</v>
      </c>
      <c r="AG3880" s="1">
        <v>44562</v>
      </c>
      <c r="AH3880" s="1">
        <v>44773</v>
      </c>
      <c r="AI3880" s="1">
        <v>44785</v>
      </c>
      <c r="AJ3880" s="17" t="s">
        <v>34</v>
      </c>
      <c r="AK3880" s="17" t="s">
        <v>35</v>
      </c>
      <c r="AL3880" s="17" t="s">
        <v>10388</v>
      </c>
      <c r="AM3880" s="17">
        <f>MONTH(EMPENHO[[#This Row],[data_empenho]])</f>
        <v>5</v>
      </c>
    </row>
    <row r="3881" spans="1:39" x14ac:dyDescent="0.25">
      <c r="A3881">
        <v>3</v>
      </c>
      <c r="B3881">
        <v>301</v>
      </c>
      <c r="C3881">
        <v>4</v>
      </c>
      <c r="D3881">
        <v>122</v>
      </c>
      <c r="E3881">
        <v>1</v>
      </c>
      <c r="F3881">
        <v>0</v>
      </c>
      <c r="G3881">
        <v>2068</v>
      </c>
      <c r="H3881" s="17" t="s">
        <v>2478</v>
      </c>
      <c r="I3881">
        <v>1</v>
      </c>
      <c r="J3881">
        <v>0</v>
      </c>
      <c r="K3881" s="17" t="s">
        <v>8636</v>
      </c>
      <c r="L3881" s="1">
        <v>44711</v>
      </c>
      <c r="M3881">
        <v>471.67</v>
      </c>
      <c r="N3881" s="17" t="s">
        <v>437</v>
      </c>
      <c r="O3881">
        <v>6</v>
      </c>
      <c r="P3881" s="17" t="s">
        <v>438</v>
      </c>
      <c r="Q3881">
        <v>0</v>
      </c>
      <c r="R3881" s="17" t="s">
        <v>439</v>
      </c>
      <c r="S3881" s="17" t="s">
        <v>440</v>
      </c>
      <c r="T3881" s="17" t="s">
        <v>438</v>
      </c>
      <c r="U3881">
        <v>0</v>
      </c>
      <c r="V3881">
        <v>0</v>
      </c>
      <c r="W3881" s="17" t="s">
        <v>8637</v>
      </c>
      <c r="X3881" s="17" t="s">
        <v>442</v>
      </c>
      <c r="Y3881">
        <v>0</v>
      </c>
      <c r="Z3881" s="17" t="s">
        <v>443</v>
      </c>
      <c r="AA3881" s="17" t="s">
        <v>443</v>
      </c>
      <c r="AB3881" s="17" t="s">
        <v>444</v>
      </c>
      <c r="AC3881">
        <v>0</v>
      </c>
      <c r="AD3881">
        <v>0</v>
      </c>
      <c r="AE3881">
        <v>0</v>
      </c>
      <c r="AF3881">
        <v>2022</v>
      </c>
      <c r="AG3881" s="1">
        <v>44562</v>
      </c>
      <c r="AH3881" s="1">
        <v>44773</v>
      </c>
      <c r="AI3881" s="1">
        <v>44785</v>
      </c>
      <c r="AJ3881" s="17" t="s">
        <v>34</v>
      </c>
      <c r="AK3881" s="17" t="s">
        <v>35</v>
      </c>
      <c r="AL3881" s="17" t="s">
        <v>10388</v>
      </c>
      <c r="AM3881" s="17">
        <f>MONTH(EMPENHO[[#This Row],[data_empenho]])</f>
        <v>5</v>
      </c>
    </row>
    <row r="3882" spans="1:39" x14ac:dyDescent="0.25">
      <c r="A3882">
        <v>3</v>
      </c>
      <c r="B3882">
        <v>301</v>
      </c>
      <c r="C3882">
        <v>4</v>
      </c>
      <c r="D3882">
        <v>122</v>
      </c>
      <c r="E3882">
        <v>1</v>
      </c>
      <c r="F3882">
        <v>0</v>
      </c>
      <c r="G3882">
        <v>2068</v>
      </c>
      <c r="H3882" s="17" t="s">
        <v>2478</v>
      </c>
      <c r="I3882">
        <v>1</v>
      </c>
      <c r="J3882">
        <v>0</v>
      </c>
      <c r="K3882" s="17" t="s">
        <v>8638</v>
      </c>
      <c r="L3882" s="1">
        <v>44711</v>
      </c>
      <c r="M3882">
        <v>524.07000000000005</v>
      </c>
      <c r="N3882" s="17" t="s">
        <v>437</v>
      </c>
      <c r="O3882">
        <v>6</v>
      </c>
      <c r="P3882" s="17" t="s">
        <v>438</v>
      </c>
      <c r="Q3882">
        <v>0</v>
      </c>
      <c r="R3882" s="17" t="s">
        <v>439</v>
      </c>
      <c r="S3882" s="17" t="s">
        <v>440</v>
      </c>
      <c r="T3882" s="17" t="s">
        <v>438</v>
      </c>
      <c r="U3882">
        <v>0</v>
      </c>
      <c r="V3882">
        <v>0</v>
      </c>
      <c r="W3882" s="17" t="s">
        <v>8639</v>
      </c>
      <c r="X3882" s="17" t="s">
        <v>442</v>
      </c>
      <c r="Y3882">
        <v>0</v>
      </c>
      <c r="Z3882" s="17" t="s">
        <v>443</v>
      </c>
      <c r="AA3882" s="17" t="s">
        <v>443</v>
      </c>
      <c r="AB3882" s="17" t="s">
        <v>444</v>
      </c>
      <c r="AC3882">
        <v>0</v>
      </c>
      <c r="AD3882">
        <v>0</v>
      </c>
      <c r="AE3882">
        <v>0</v>
      </c>
      <c r="AF3882">
        <v>2022</v>
      </c>
      <c r="AG3882" s="1">
        <v>44562</v>
      </c>
      <c r="AH3882" s="1">
        <v>44773</v>
      </c>
      <c r="AI3882" s="1">
        <v>44785</v>
      </c>
      <c r="AJ3882" s="17" t="s">
        <v>34</v>
      </c>
      <c r="AK3882" s="17" t="s">
        <v>35</v>
      </c>
      <c r="AL3882" s="17" t="s">
        <v>10388</v>
      </c>
      <c r="AM3882" s="17">
        <f>MONTH(EMPENHO[[#This Row],[data_empenho]])</f>
        <v>5</v>
      </c>
    </row>
    <row r="3883" spans="1:39" x14ac:dyDescent="0.25">
      <c r="A3883">
        <v>4</v>
      </c>
      <c r="B3883">
        <v>401</v>
      </c>
      <c r="C3883">
        <v>4</v>
      </c>
      <c r="D3883">
        <v>123</v>
      </c>
      <c r="E3883">
        <v>1</v>
      </c>
      <c r="F3883">
        <v>0</v>
      </c>
      <c r="G3883">
        <v>2075</v>
      </c>
      <c r="H3883" s="17" t="s">
        <v>2478</v>
      </c>
      <c r="I3883">
        <v>1</v>
      </c>
      <c r="J3883">
        <v>0</v>
      </c>
      <c r="K3883" s="17" t="s">
        <v>8640</v>
      </c>
      <c r="L3883" s="1">
        <v>44711</v>
      </c>
      <c r="M3883">
        <v>4231.47</v>
      </c>
      <c r="N3883" s="17" t="s">
        <v>437</v>
      </c>
      <c r="O3883">
        <v>6</v>
      </c>
      <c r="P3883" s="17" t="s">
        <v>438</v>
      </c>
      <c r="Q3883">
        <v>0</v>
      </c>
      <c r="R3883" s="17" t="s">
        <v>439</v>
      </c>
      <c r="S3883" s="17" t="s">
        <v>440</v>
      </c>
      <c r="T3883" s="17" t="s">
        <v>438</v>
      </c>
      <c r="U3883">
        <v>0</v>
      </c>
      <c r="V3883">
        <v>0</v>
      </c>
      <c r="W3883" s="17" t="s">
        <v>8641</v>
      </c>
      <c r="X3883" s="17" t="s">
        <v>442</v>
      </c>
      <c r="Y3883">
        <v>0</v>
      </c>
      <c r="Z3883" s="17" t="s">
        <v>443</v>
      </c>
      <c r="AA3883" s="17" t="s">
        <v>443</v>
      </c>
      <c r="AB3883" s="17" t="s">
        <v>444</v>
      </c>
      <c r="AC3883">
        <v>0</v>
      </c>
      <c r="AD3883">
        <v>0</v>
      </c>
      <c r="AE3883">
        <v>0</v>
      </c>
      <c r="AF3883">
        <v>2022</v>
      </c>
      <c r="AG3883" s="1">
        <v>44562</v>
      </c>
      <c r="AH3883" s="1">
        <v>44773</v>
      </c>
      <c r="AI3883" s="1">
        <v>44785</v>
      </c>
      <c r="AJ3883" s="17" t="s">
        <v>34</v>
      </c>
      <c r="AK3883" s="17" t="s">
        <v>35</v>
      </c>
      <c r="AL3883" s="17" t="s">
        <v>10388</v>
      </c>
      <c r="AM3883" s="17">
        <f>MONTH(EMPENHO[[#This Row],[data_empenho]])</f>
        <v>5</v>
      </c>
    </row>
    <row r="3884" spans="1:39" x14ac:dyDescent="0.25">
      <c r="A3884">
        <v>4</v>
      </c>
      <c r="B3884">
        <v>401</v>
      </c>
      <c r="C3884">
        <v>4</v>
      </c>
      <c r="D3884">
        <v>123</v>
      </c>
      <c r="E3884">
        <v>1</v>
      </c>
      <c r="F3884">
        <v>0</v>
      </c>
      <c r="G3884">
        <v>2075</v>
      </c>
      <c r="H3884" s="17" t="s">
        <v>2478</v>
      </c>
      <c r="I3884">
        <v>1</v>
      </c>
      <c r="J3884">
        <v>0</v>
      </c>
      <c r="K3884" s="17" t="s">
        <v>8642</v>
      </c>
      <c r="L3884" s="1">
        <v>44711</v>
      </c>
      <c r="M3884">
        <v>524.07000000000005</v>
      </c>
      <c r="N3884" s="17" t="s">
        <v>437</v>
      </c>
      <c r="O3884">
        <v>6</v>
      </c>
      <c r="P3884" s="17" t="s">
        <v>438</v>
      </c>
      <c r="Q3884">
        <v>0</v>
      </c>
      <c r="R3884" s="17" t="s">
        <v>439</v>
      </c>
      <c r="S3884" s="17" t="s">
        <v>440</v>
      </c>
      <c r="T3884" s="17" t="s">
        <v>438</v>
      </c>
      <c r="U3884">
        <v>0</v>
      </c>
      <c r="V3884">
        <v>0</v>
      </c>
      <c r="W3884" s="17" t="s">
        <v>8643</v>
      </c>
      <c r="X3884" s="17" t="s">
        <v>442</v>
      </c>
      <c r="Y3884">
        <v>0</v>
      </c>
      <c r="Z3884" s="17" t="s">
        <v>443</v>
      </c>
      <c r="AA3884" s="17" t="s">
        <v>443</v>
      </c>
      <c r="AB3884" s="17" t="s">
        <v>444</v>
      </c>
      <c r="AC3884">
        <v>0</v>
      </c>
      <c r="AD3884">
        <v>0</v>
      </c>
      <c r="AE3884">
        <v>0</v>
      </c>
      <c r="AF3884">
        <v>2022</v>
      </c>
      <c r="AG3884" s="1">
        <v>44562</v>
      </c>
      <c r="AH3884" s="1">
        <v>44773</v>
      </c>
      <c r="AI3884" s="1">
        <v>44785</v>
      </c>
      <c r="AJ3884" s="17" t="s">
        <v>34</v>
      </c>
      <c r="AK3884" s="17" t="s">
        <v>35</v>
      </c>
      <c r="AL3884" s="17" t="s">
        <v>10388</v>
      </c>
      <c r="AM3884" s="17">
        <f>MONTH(EMPENHO[[#This Row],[data_empenho]])</f>
        <v>5</v>
      </c>
    </row>
    <row r="3885" spans="1:39" x14ac:dyDescent="0.25">
      <c r="A3885">
        <v>4</v>
      </c>
      <c r="B3885">
        <v>401</v>
      </c>
      <c r="C3885">
        <v>4</v>
      </c>
      <c r="D3885">
        <v>123</v>
      </c>
      <c r="E3885">
        <v>1</v>
      </c>
      <c r="F3885">
        <v>0</v>
      </c>
      <c r="G3885">
        <v>2075</v>
      </c>
      <c r="H3885" s="17" t="s">
        <v>2478</v>
      </c>
      <c r="I3885">
        <v>1</v>
      </c>
      <c r="J3885">
        <v>0</v>
      </c>
      <c r="K3885" s="17" t="s">
        <v>8644</v>
      </c>
      <c r="L3885" s="1">
        <v>44711</v>
      </c>
      <c r="M3885">
        <v>524.07000000000005</v>
      </c>
      <c r="N3885" s="17" t="s">
        <v>437</v>
      </c>
      <c r="O3885">
        <v>6</v>
      </c>
      <c r="P3885" s="17" t="s">
        <v>438</v>
      </c>
      <c r="Q3885">
        <v>0</v>
      </c>
      <c r="R3885" s="17" t="s">
        <v>439</v>
      </c>
      <c r="S3885" s="17" t="s">
        <v>440</v>
      </c>
      <c r="T3885" s="17" t="s">
        <v>438</v>
      </c>
      <c r="U3885">
        <v>0</v>
      </c>
      <c r="V3885">
        <v>0</v>
      </c>
      <c r="W3885" s="17" t="s">
        <v>8645</v>
      </c>
      <c r="X3885" s="17" t="s">
        <v>442</v>
      </c>
      <c r="Y3885">
        <v>0</v>
      </c>
      <c r="Z3885" s="17" t="s">
        <v>443</v>
      </c>
      <c r="AA3885" s="17" t="s">
        <v>443</v>
      </c>
      <c r="AB3885" s="17" t="s">
        <v>444</v>
      </c>
      <c r="AC3885">
        <v>0</v>
      </c>
      <c r="AD3885">
        <v>0</v>
      </c>
      <c r="AE3885">
        <v>0</v>
      </c>
      <c r="AF3885">
        <v>2022</v>
      </c>
      <c r="AG3885" s="1">
        <v>44562</v>
      </c>
      <c r="AH3885" s="1">
        <v>44773</v>
      </c>
      <c r="AI3885" s="1">
        <v>44785</v>
      </c>
      <c r="AJ3885" s="17" t="s">
        <v>34</v>
      </c>
      <c r="AK3885" s="17" t="s">
        <v>35</v>
      </c>
      <c r="AL3885" s="17" t="s">
        <v>10388</v>
      </c>
      <c r="AM3885" s="17">
        <f>MONTH(EMPENHO[[#This Row],[data_empenho]])</f>
        <v>5</v>
      </c>
    </row>
    <row r="3886" spans="1:39" x14ac:dyDescent="0.25">
      <c r="A3886">
        <v>4</v>
      </c>
      <c r="B3886">
        <v>401</v>
      </c>
      <c r="C3886">
        <v>4</v>
      </c>
      <c r="D3886">
        <v>129</v>
      </c>
      <c r="E3886">
        <v>1</v>
      </c>
      <c r="F3886">
        <v>0</v>
      </c>
      <c r="G3886">
        <v>2077</v>
      </c>
      <c r="H3886" s="17" t="s">
        <v>2478</v>
      </c>
      <c r="I3886">
        <v>1</v>
      </c>
      <c r="J3886">
        <v>0</v>
      </c>
      <c r="K3886" s="17" t="s">
        <v>8646</v>
      </c>
      <c r="L3886" s="1">
        <v>44711</v>
      </c>
      <c r="M3886">
        <v>2049.92</v>
      </c>
      <c r="N3886" s="17" t="s">
        <v>437</v>
      </c>
      <c r="O3886">
        <v>6</v>
      </c>
      <c r="P3886" s="17" t="s">
        <v>438</v>
      </c>
      <c r="Q3886">
        <v>0</v>
      </c>
      <c r="R3886" s="17" t="s">
        <v>439</v>
      </c>
      <c r="S3886" s="17" t="s">
        <v>440</v>
      </c>
      <c r="T3886" s="17" t="s">
        <v>438</v>
      </c>
      <c r="U3886">
        <v>0</v>
      </c>
      <c r="V3886">
        <v>0</v>
      </c>
      <c r="W3886" s="17" t="s">
        <v>8647</v>
      </c>
      <c r="X3886" s="17" t="s">
        <v>442</v>
      </c>
      <c r="Y3886">
        <v>0</v>
      </c>
      <c r="Z3886" s="17" t="s">
        <v>443</v>
      </c>
      <c r="AA3886" s="17" t="s">
        <v>443</v>
      </c>
      <c r="AB3886" s="17" t="s">
        <v>444</v>
      </c>
      <c r="AC3886">
        <v>0</v>
      </c>
      <c r="AD3886">
        <v>0</v>
      </c>
      <c r="AE3886">
        <v>0</v>
      </c>
      <c r="AF3886">
        <v>2022</v>
      </c>
      <c r="AG3886" s="1">
        <v>44562</v>
      </c>
      <c r="AH3886" s="1">
        <v>44773</v>
      </c>
      <c r="AI3886" s="1">
        <v>44785</v>
      </c>
      <c r="AJ3886" s="17" t="s">
        <v>34</v>
      </c>
      <c r="AK3886" s="17" t="s">
        <v>35</v>
      </c>
      <c r="AL3886" s="17" t="s">
        <v>10388</v>
      </c>
      <c r="AM3886" s="17">
        <f>MONTH(EMPENHO[[#This Row],[data_empenho]])</f>
        <v>5</v>
      </c>
    </row>
    <row r="3887" spans="1:39" x14ac:dyDescent="0.25">
      <c r="A3887">
        <v>6</v>
      </c>
      <c r="B3887">
        <v>601</v>
      </c>
      <c r="C3887">
        <v>4</v>
      </c>
      <c r="D3887">
        <v>122</v>
      </c>
      <c r="E3887">
        <v>1</v>
      </c>
      <c r="F3887">
        <v>0</v>
      </c>
      <c r="G3887">
        <v>2072</v>
      </c>
      <c r="H3887" s="17" t="s">
        <v>2478</v>
      </c>
      <c r="I3887">
        <v>1</v>
      </c>
      <c r="J3887">
        <v>0</v>
      </c>
      <c r="K3887" s="17" t="s">
        <v>8648</v>
      </c>
      <c r="L3887" s="1">
        <v>44711</v>
      </c>
      <c r="M3887">
        <v>4405.5</v>
      </c>
      <c r="N3887" s="17" t="s">
        <v>437</v>
      </c>
      <c r="O3887">
        <v>6</v>
      </c>
      <c r="P3887" s="17" t="s">
        <v>438</v>
      </c>
      <c r="Q3887">
        <v>0</v>
      </c>
      <c r="R3887" s="17" t="s">
        <v>439</v>
      </c>
      <c r="S3887" s="17" t="s">
        <v>440</v>
      </c>
      <c r="T3887" s="17" t="s">
        <v>438</v>
      </c>
      <c r="U3887">
        <v>0</v>
      </c>
      <c r="V3887">
        <v>0</v>
      </c>
      <c r="W3887" s="17" t="s">
        <v>8649</v>
      </c>
      <c r="X3887" s="17" t="s">
        <v>442</v>
      </c>
      <c r="Y3887">
        <v>0</v>
      </c>
      <c r="Z3887" s="17" t="s">
        <v>443</v>
      </c>
      <c r="AA3887" s="17" t="s">
        <v>443</v>
      </c>
      <c r="AB3887" s="17" t="s">
        <v>444</v>
      </c>
      <c r="AC3887">
        <v>0</v>
      </c>
      <c r="AD3887">
        <v>0</v>
      </c>
      <c r="AE3887">
        <v>0</v>
      </c>
      <c r="AF3887">
        <v>2022</v>
      </c>
      <c r="AG3887" s="1">
        <v>44562</v>
      </c>
      <c r="AH3887" s="1">
        <v>44773</v>
      </c>
      <c r="AI3887" s="1">
        <v>44785</v>
      </c>
      <c r="AJ3887" s="17" t="s">
        <v>34</v>
      </c>
      <c r="AK3887" s="17" t="s">
        <v>35</v>
      </c>
      <c r="AL3887" s="17" t="s">
        <v>10388</v>
      </c>
      <c r="AM3887" s="17">
        <f>MONTH(EMPENHO[[#This Row],[data_empenho]])</f>
        <v>5</v>
      </c>
    </row>
    <row r="3888" spans="1:39" x14ac:dyDescent="0.25">
      <c r="A3888">
        <v>7</v>
      </c>
      <c r="B3888">
        <v>701</v>
      </c>
      <c r="C3888">
        <v>4</v>
      </c>
      <c r="D3888">
        <v>122</v>
      </c>
      <c r="E3888">
        <v>1</v>
      </c>
      <c r="F3888">
        <v>0</v>
      </c>
      <c r="G3888">
        <v>2001</v>
      </c>
      <c r="H3888" s="17" t="s">
        <v>2478</v>
      </c>
      <c r="I3888">
        <v>1</v>
      </c>
      <c r="J3888">
        <v>0</v>
      </c>
      <c r="K3888" s="17" t="s">
        <v>8650</v>
      </c>
      <c r="L3888" s="1">
        <v>44711</v>
      </c>
      <c r="M3888">
        <v>8184.9</v>
      </c>
      <c r="N3888" s="17" t="s">
        <v>437</v>
      </c>
      <c r="O3888">
        <v>6</v>
      </c>
      <c r="P3888" s="17" t="s">
        <v>438</v>
      </c>
      <c r="Q3888">
        <v>0</v>
      </c>
      <c r="R3888" s="17" t="s">
        <v>439</v>
      </c>
      <c r="S3888" s="17" t="s">
        <v>440</v>
      </c>
      <c r="T3888" s="17" t="s">
        <v>438</v>
      </c>
      <c r="U3888">
        <v>0</v>
      </c>
      <c r="V3888">
        <v>0</v>
      </c>
      <c r="W3888" s="17" t="s">
        <v>8651</v>
      </c>
      <c r="X3888" s="17" t="s">
        <v>442</v>
      </c>
      <c r="Y3888">
        <v>0</v>
      </c>
      <c r="Z3888" s="17" t="s">
        <v>443</v>
      </c>
      <c r="AA3888" s="17" t="s">
        <v>443</v>
      </c>
      <c r="AB3888" s="17" t="s">
        <v>444</v>
      </c>
      <c r="AC3888">
        <v>0</v>
      </c>
      <c r="AD3888">
        <v>0</v>
      </c>
      <c r="AE3888">
        <v>0</v>
      </c>
      <c r="AF3888">
        <v>2022</v>
      </c>
      <c r="AG3888" s="1">
        <v>44562</v>
      </c>
      <c r="AH3888" s="1">
        <v>44773</v>
      </c>
      <c r="AI3888" s="1">
        <v>44785</v>
      </c>
      <c r="AJ3888" s="17" t="s">
        <v>34</v>
      </c>
      <c r="AK3888" s="17" t="s">
        <v>35</v>
      </c>
      <c r="AL3888" s="17" t="s">
        <v>10388</v>
      </c>
      <c r="AM3888" s="17">
        <f>MONTH(EMPENHO[[#This Row],[data_empenho]])</f>
        <v>5</v>
      </c>
    </row>
    <row r="3889" spans="1:39" x14ac:dyDescent="0.25">
      <c r="A3889">
        <v>9</v>
      </c>
      <c r="B3889">
        <v>901</v>
      </c>
      <c r="C3889">
        <v>4</v>
      </c>
      <c r="D3889">
        <v>122</v>
      </c>
      <c r="E3889">
        <v>1</v>
      </c>
      <c r="F3889">
        <v>0</v>
      </c>
      <c r="G3889">
        <v>2010</v>
      </c>
      <c r="H3889" s="17" t="s">
        <v>2478</v>
      </c>
      <c r="I3889">
        <v>1</v>
      </c>
      <c r="J3889">
        <v>0</v>
      </c>
      <c r="K3889" s="17" t="s">
        <v>8652</v>
      </c>
      <c r="L3889" s="1">
        <v>44711</v>
      </c>
      <c r="M3889">
        <v>2196.64</v>
      </c>
      <c r="N3889" s="17" t="s">
        <v>437</v>
      </c>
      <c r="O3889">
        <v>6</v>
      </c>
      <c r="P3889" s="17" t="s">
        <v>438</v>
      </c>
      <c r="Q3889">
        <v>0</v>
      </c>
      <c r="R3889" s="17" t="s">
        <v>439</v>
      </c>
      <c r="S3889" s="17" t="s">
        <v>440</v>
      </c>
      <c r="T3889" s="17" t="s">
        <v>438</v>
      </c>
      <c r="U3889">
        <v>0</v>
      </c>
      <c r="V3889">
        <v>0</v>
      </c>
      <c r="W3889" s="17" t="s">
        <v>8653</v>
      </c>
      <c r="X3889" s="17" t="s">
        <v>442</v>
      </c>
      <c r="Y3889">
        <v>0</v>
      </c>
      <c r="Z3889" s="17" t="s">
        <v>443</v>
      </c>
      <c r="AA3889" s="17" t="s">
        <v>443</v>
      </c>
      <c r="AB3889" s="17" t="s">
        <v>444</v>
      </c>
      <c r="AC3889">
        <v>0</v>
      </c>
      <c r="AD3889">
        <v>0</v>
      </c>
      <c r="AE3889">
        <v>0</v>
      </c>
      <c r="AF3889">
        <v>2022</v>
      </c>
      <c r="AG3889" s="1">
        <v>44562</v>
      </c>
      <c r="AH3889" s="1">
        <v>44773</v>
      </c>
      <c r="AI3889" s="1">
        <v>44785</v>
      </c>
      <c r="AJ3889" s="17" t="s">
        <v>34</v>
      </c>
      <c r="AK3889" s="17" t="s">
        <v>35</v>
      </c>
      <c r="AL3889" s="17" t="s">
        <v>10388</v>
      </c>
      <c r="AM3889" s="17">
        <f>MONTH(EMPENHO[[#This Row],[data_empenho]])</f>
        <v>5</v>
      </c>
    </row>
    <row r="3890" spans="1:39" x14ac:dyDescent="0.25">
      <c r="A3890">
        <v>9</v>
      </c>
      <c r="B3890">
        <v>902</v>
      </c>
      <c r="C3890">
        <v>8</v>
      </c>
      <c r="D3890">
        <v>244</v>
      </c>
      <c r="E3890">
        <v>11</v>
      </c>
      <c r="F3890">
        <v>0</v>
      </c>
      <c r="G3890">
        <v>2018</v>
      </c>
      <c r="H3890" s="17" t="s">
        <v>2478</v>
      </c>
      <c r="I3890">
        <v>1</v>
      </c>
      <c r="J3890">
        <v>0</v>
      </c>
      <c r="K3890" s="17" t="s">
        <v>8654</v>
      </c>
      <c r="L3890" s="1">
        <v>44711</v>
      </c>
      <c r="M3890">
        <v>2109</v>
      </c>
      <c r="N3890" s="17" t="s">
        <v>437</v>
      </c>
      <c r="O3890">
        <v>6</v>
      </c>
      <c r="P3890" s="17" t="s">
        <v>438</v>
      </c>
      <c r="Q3890">
        <v>0</v>
      </c>
      <c r="R3890" s="17" t="s">
        <v>439</v>
      </c>
      <c r="S3890" s="17" t="s">
        <v>440</v>
      </c>
      <c r="T3890" s="17" t="s">
        <v>438</v>
      </c>
      <c r="U3890">
        <v>0</v>
      </c>
      <c r="V3890">
        <v>0</v>
      </c>
      <c r="W3890" s="17" t="s">
        <v>8655</v>
      </c>
      <c r="X3890" s="17" t="s">
        <v>442</v>
      </c>
      <c r="Y3890">
        <v>0</v>
      </c>
      <c r="Z3890" s="17" t="s">
        <v>443</v>
      </c>
      <c r="AA3890" s="17" t="s">
        <v>443</v>
      </c>
      <c r="AB3890" s="17" t="s">
        <v>444</v>
      </c>
      <c r="AC3890">
        <v>0</v>
      </c>
      <c r="AD3890">
        <v>0</v>
      </c>
      <c r="AE3890">
        <v>0</v>
      </c>
      <c r="AF3890">
        <v>2022</v>
      </c>
      <c r="AG3890" s="1">
        <v>44562</v>
      </c>
      <c r="AH3890" s="1">
        <v>44773</v>
      </c>
      <c r="AI3890" s="1">
        <v>44785</v>
      </c>
      <c r="AJ3890" s="17" t="s">
        <v>34</v>
      </c>
      <c r="AK3890" s="17" t="s">
        <v>35</v>
      </c>
      <c r="AL3890" s="17" t="s">
        <v>10388</v>
      </c>
      <c r="AM3890" s="17">
        <f>MONTH(EMPENHO[[#This Row],[data_empenho]])</f>
        <v>5</v>
      </c>
    </row>
    <row r="3891" spans="1:39" x14ac:dyDescent="0.25">
      <c r="A3891">
        <v>10</v>
      </c>
      <c r="B3891">
        <v>1001</v>
      </c>
      <c r="C3891">
        <v>4</v>
      </c>
      <c r="D3891">
        <v>122</v>
      </c>
      <c r="E3891">
        <v>1</v>
      </c>
      <c r="F3891">
        <v>0</v>
      </c>
      <c r="G3891">
        <v>2050</v>
      </c>
      <c r="H3891" s="17" t="s">
        <v>2478</v>
      </c>
      <c r="I3891">
        <v>1</v>
      </c>
      <c r="J3891">
        <v>0</v>
      </c>
      <c r="K3891" s="17" t="s">
        <v>8656</v>
      </c>
      <c r="L3891" s="1">
        <v>44711</v>
      </c>
      <c r="M3891">
        <v>4758.6400000000003</v>
      </c>
      <c r="N3891" s="17" t="s">
        <v>437</v>
      </c>
      <c r="O3891">
        <v>6</v>
      </c>
      <c r="P3891" s="17" t="s">
        <v>438</v>
      </c>
      <c r="Q3891">
        <v>0</v>
      </c>
      <c r="R3891" s="17" t="s">
        <v>439</v>
      </c>
      <c r="S3891" s="17" t="s">
        <v>440</v>
      </c>
      <c r="T3891" s="17" t="s">
        <v>438</v>
      </c>
      <c r="U3891">
        <v>0</v>
      </c>
      <c r="V3891">
        <v>0</v>
      </c>
      <c r="W3891" s="17" t="s">
        <v>8657</v>
      </c>
      <c r="X3891" s="17" t="s">
        <v>442</v>
      </c>
      <c r="Y3891">
        <v>0</v>
      </c>
      <c r="Z3891" s="17" t="s">
        <v>443</v>
      </c>
      <c r="AA3891" s="17" t="s">
        <v>443</v>
      </c>
      <c r="AB3891" s="17" t="s">
        <v>444</v>
      </c>
      <c r="AC3891">
        <v>0</v>
      </c>
      <c r="AD3891">
        <v>0</v>
      </c>
      <c r="AE3891">
        <v>0</v>
      </c>
      <c r="AF3891">
        <v>2022</v>
      </c>
      <c r="AG3891" s="1">
        <v>44562</v>
      </c>
      <c r="AH3891" s="1">
        <v>44773</v>
      </c>
      <c r="AI3891" s="1">
        <v>44785</v>
      </c>
      <c r="AJ3891" s="17" t="s">
        <v>34</v>
      </c>
      <c r="AK3891" s="17" t="s">
        <v>35</v>
      </c>
      <c r="AL3891" s="17" t="s">
        <v>10388</v>
      </c>
      <c r="AM3891" s="17">
        <f>MONTH(EMPENHO[[#This Row],[data_empenho]])</f>
        <v>5</v>
      </c>
    </row>
    <row r="3892" spans="1:39" x14ac:dyDescent="0.25">
      <c r="A3892">
        <v>5</v>
      </c>
      <c r="B3892">
        <v>501</v>
      </c>
      <c r="C3892">
        <v>4</v>
      </c>
      <c r="D3892">
        <v>122</v>
      </c>
      <c r="E3892">
        <v>1</v>
      </c>
      <c r="F3892">
        <v>0</v>
      </c>
      <c r="G3892">
        <v>2022</v>
      </c>
      <c r="H3892" s="17" t="s">
        <v>2478</v>
      </c>
      <c r="I3892">
        <v>1</v>
      </c>
      <c r="J3892">
        <v>0</v>
      </c>
      <c r="K3892" s="17" t="s">
        <v>8658</v>
      </c>
      <c r="L3892" s="1">
        <v>44711</v>
      </c>
      <c r="M3892">
        <v>2162.64</v>
      </c>
      <c r="N3892" s="17" t="s">
        <v>437</v>
      </c>
      <c r="O3892">
        <v>6</v>
      </c>
      <c r="P3892" s="17" t="s">
        <v>438</v>
      </c>
      <c r="Q3892">
        <v>0</v>
      </c>
      <c r="R3892" s="17" t="s">
        <v>439</v>
      </c>
      <c r="S3892" s="17" t="s">
        <v>440</v>
      </c>
      <c r="T3892" s="17" t="s">
        <v>438</v>
      </c>
      <c r="U3892">
        <v>0</v>
      </c>
      <c r="V3892">
        <v>0</v>
      </c>
      <c r="W3892" s="17" t="s">
        <v>8659</v>
      </c>
      <c r="X3892" s="17" t="s">
        <v>442</v>
      </c>
      <c r="Y3892">
        <v>0</v>
      </c>
      <c r="Z3892" s="17" t="s">
        <v>443</v>
      </c>
      <c r="AA3892" s="17" t="s">
        <v>443</v>
      </c>
      <c r="AB3892" s="17" t="s">
        <v>444</v>
      </c>
      <c r="AC3892">
        <v>0</v>
      </c>
      <c r="AD3892">
        <v>0</v>
      </c>
      <c r="AE3892">
        <v>0</v>
      </c>
      <c r="AF3892">
        <v>2022</v>
      </c>
      <c r="AG3892" s="1">
        <v>44562</v>
      </c>
      <c r="AH3892" s="1">
        <v>44773</v>
      </c>
      <c r="AI3892" s="1">
        <v>44785</v>
      </c>
      <c r="AJ3892" s="17" t="s">
        <v>34</v>
      </c>
      <c r="AK3892" s="17" t="s">
        <v>35</v>
      </c>
      <c r="AL3892" s="17" t="s">
        <v>10388</v>
      </c>
      <c r="AM3892" s="17">
        <f>MONTH(EMPENHO[[#This Row],[data_empenho]])</f>
        <v>5</v>
      </c>
    </row>
    <row r="3893" spans="1:39" x14ac:dyDescent="0.25">
      <c r="A3893">
        <v>5</v>
      </c>
      <c r="B3893">
        <v>502</v>
      </c>
      <c r="C3893">
        <v>12</v>
      </c>
      <c r="D3893">
        <v>365</v>
      </c>
      <c r="E3893">
        <v>2</v>
      </c>
      <c r="F3893">
        <v>0</v>
      </c>
      <c r="G3893">
        <v>2026</v>
      </c>
      <c r="H3893" s="17" t="s">
        <v>2478</v>
      </c>
      <c r="I3893">
        <v>31</v>
      </c>
      <c r="J3893">
        <v>0</v>
      </c>
      <c r="K3893" s="17" t="s">
        <v>8660</v>
      </c>
      <c r="L3893" s="1">
        <v>44711</v>
      </c>
      <c r="M3893">
        <v>11608.51</v>
      </c>
      <c r="N3893" s="17" t="s">
        <v>437</v>
      </c>
      <c r="O3893">
        <v>6</v>
      </c>
      <c r="P3893" s="17" t="s">
        <v>438</v>
      </c>
      <c r="Q3893">
        <v>501</v>
      </c>
      <c r="R3893" s="17" t="s">
        <v>439</v>
      </c>
      <c r="S3893" s="17" t="s">
        <v>440</v>
      </c>
      <c r="T3893" s="17" t="s">
        <v>438</v>
      </c>
      <c r="U3893">
        <v>0</v>
      </c>
      <c r="V3893">
        <v>0</v>
      </c>
      <c r="W3893" s="17" t="s">
        <v>8661</v>
      </c>
      <c r="X3893" s="17" t="s">
        <v>442</v>
      </c>
      <c r="Y3893">
        <v>0</v>
      </c>
      <c r="Z3893" s="17" t="s">
        <v>443</v>
      </c>
      <c r="AA3893" s="17" t="s">
        <v>443</v>
      </c>
      <c r="AB3893" s="17" t="s">
        <v>444</v>
      </c>
      <c r="AC3893">
        <v>0</v>
      </c>
      <c r="AD3893">
        <v>0</v>
      </c>
      <c r="AE3893">
        <v>0</v>
      </c>
      <c r="AF3893">
        <v>2022</v>
      </c>
      <c r="AG3893" s="1">
        <v>44562</v>
      </c>
      <c r="AH3893" s="1">
        <v>44773</v>
      </c>
      <c r="AI3893" s="1">
        <v>44785</v>
      </c>
      <c r="AJ3893" s="17" t="s">
        <v>34</v>
      </c>
      <c r="AK3893" s="17" t="s">
        <v>35</v>
      </c>
      <c r="AL3893" s="17" t="s">
        <v>10388</v>
      </c>
      <c r="AM3893" s="17">
        <f>MONTH(EMPENHO[[#This Row],[data_empenho]])</f>
        <v>5</v>
      </c>
    </row>
    <row r="3894" spans="1:39" x14ac:dyDescent="0.25">
      <c r="A3894">
        <v>5</v>
      </c>
      <c r="B3894">
        <v>502</v>
      </c>
      <c r="C3894">
        <v>12</v>
      </c>
      <c r="D3894">
        <v>365</v>
      </c>
      <c r="E3894">
        <v>2</v>
      </c>
      <c r="F3894">
        <v>0</v>
      </c>
      <c r="G3894">
        <v>2033</v>
      </c>
      <c r="H3894" s="17" t="s">
        <v>2478</v>
      </c>
      <c r="I3894">
        <v>31</v>
      </c>
      <c r="J3894">
        <v>0</v>
      </c>
      <c r="K3894" s="17" t="s">
        <v>8662</v>
      </c>
      <c r="L3894" s="1">
        <v>44711</v>
      </c>
      <c r="M3894">
        <v>1958.71</v>
      </c>
      <c r="N3894" s="17" t="s">
        <v>437</v>
      </c>
      <c r="O3894">
        <v>6</v>
      </c>
      <c r="P3894" s="17" t="s">
        <v>438</v>
      </c>
      <c r="Q3894">
        <v>501</v>
      </c>
      <c r="R3894" s="17" t="s">
        <v>439</v>
      </c>
      <c r="S3894" s="17" t="s">
        <v>440</v>
      </c>
      <c r="T3894" s="17" t="s">
        <v>438</v>
      </c>
      <c r="U3894">
        <v>0</v>
      </c>
      <c r="V3894">
        <v>0</v>
      </c>
      <c r="W3894" s="17" t="s">
        <v>8663</v>
      </c>
      <c r="X3894" s="17" t="s">
        <v>442</v>
      </c>
      <c r="Y3894">
        <v>0</v>
      </c>
      <c r="Z3894" s="17" t="s">
        <v>443</v>
      </c>
      <c r="AA3894" s="17" t="s">
        <v>443</v>
      </c>
      <c r="AB3894" s="17" t="s">
        <v>444</v>
      </c>
      <c r="AC3894">
        <v>0</v>
      </c>
      <c r="AD3894">
        <v>0</v>
      </c>
      <c r="AE3894">
        <v>0</v>
      </c>
      <c r="AF3894">
        <v>2022</v>
      </c>
      <c r="AG3894" s="1">
        <v>44562</v>
      </c>
      <c r="AH3894" s="1">
        <v>44773</v>
      </c>
      <c r="AI3894" s="1">
        <v>44785</v>
      </c>
      <c r="AJ3894" s="17" t="s">
        <v>34</v>
      </c>
      <c r="AK3894" s="17" t="s">
        <v>35</v>
      </c>
      <c r="AL3894" s="17" t="s">
        <v>10388</v>
      </c>
      <c r="AM3894" s="17">
        <f>MONTH(EMPENHO[[#This Row],[data_empenho]])</f>
        <v>5</v>
      </c>
    </row>
    <row r="3895" spans="1:39" x14ac:dyDescent="0.25">
      <c r="A3895">
        <v>5</v>
      </c>
      <c r="B3895">
        <v>502</v>
      </c>
      <c r="C3895">
        <v>12</v>
      </c>
      <c r="D3895">
        <v>361</v>
      </c>
      <c r="E3895">
        <v>2</v>
      </c>
      <c r="F3895">
        <v>0</v>
      </c>
      <c r="G3895">
        <v>2025</v>
      </c>
      <c r="H3895" s="17" t="s">
        <v>2478</v>
      </c>
      <c r="I3895">
        <v>31</v>
      </c>
      <c r="J3895">
        <v>0</v>
      </c>
      <c r="K3895" s="17" t="s">
        <v>8664</v>
      </c>
      <c r="L3895" s="1">
        <v>44711</v>
      </c>
      <c r="M3895">
        <v>19767.91</v>
      </c>
      <c r="N3895" s="17" t="s">
        <v>437</v>
      </c>
      <c r="O3895">
        <v>6</v>
      </c>
      <c r="P3895" s="17" t="s">
        <v>438</v>
      </c>
      <c r="Q3895">
        <v>501</v>
      </c>
      <c r="R3895" s="17" t="s">
        <v>439</v>
      </c>
      <c r="S3895" s="17" t="s">
        <v>440</v>
      </c>
      <c r="T3895" s="17" t="s">
        <v>438</v>
      </c>
      <c r="U3895">
        <v>0</v>
      </c>
      <c r="V3895">
        <v>0</v>
      </c>
      <c r="W3895" s="17" t="s">
        <v>8665</v>
      </c>
      <c r="X3895" s="17" t="s">
        <v>442</v>
      </c>
      <c r="Y3895">
        <v>0</v>
      </c>
      <c r="Z3895" s="17" t="s">
        <v>443</v>
      </c>
      <c r="AA3895" s="17" t="s">
        <v>443</v>
      </c>
      <c r="AB3895" s="17" t="s">
        <v>444</v>
      </c>
      <c r="AC3895">
        <v>0</v>
      </c>
      <c r="AD3895">
        <v>0</v>
      </c>
      <c r="AE3895">
        <v>0</v>
      </c>
      <c r="AF3895">
        <v>2022</v>
      </c>
      <c r="AG3895" s="1">
        <v>44562</v>
      </c>
      <c r="AH3895" s="1">
        <v>44773</v>
      </c>
      <c r="AI3895" s="1">
        <v>44785</v>
      </c>
      <c r="AJ3895" s="17" t="s">
        <v>34</v>
      </c>
      <c r="AK3895" s="17" t="s">
        <v>35</v>
      </c>
      <c r="AL3895" s="17" t="s">
        <v>10388</v>
      </c>
      <c r="AM3895" s="17">
        <f>MONTH(EMPENHO[[#This Row],[data_empenho]])</f>
        <v>5</v>
      </c>
    </row>
    <row r="3896" spans="1:39" x14ac:dyDescent="0.25">
      <c r="A3896">
        <v>5</v>
      </c>
      <c r="B3896">
        <v>502</v>
      </c>
      <c r="C3896">
        <v>12</v>
      </c>
      <c r="D3896">
        <v>365</v>
      </c>
      <c r="E3896">
        <v>2</v>
      </c>
      <c r="F3896">
        <v>0</v>
      </c>
      <c r="G3896">
        <v>2026</v>
      </c>
      <c r="H3896" s="17" t="s">
        <v>2478</v>
      </c>
      <c r="I3896">
        <v>31</v>
      </c>
      <c r="J3896">
        <v>0</v>
      </c>
      <c r="K3896" s="17" t="s">
        <v>8666</v>
      </c>
      <c r="L3896" s="1">
        <v>44711</v>
      </c>
      <c r="M3896">
        <v>3491.51</v>
      </c>
      <c r="N3896" s="17" t="s">
        <v>437</v>
      </c>
      <c r="O3896">
        <v>6</v>
      </c>
      <c r="P3896" s="17" t="s">
        <v>438</v>
      </c>
      <c r="Q3896">
        <v>501</v>
      </c>
      <c r="R3896" s="17" t="s">
        <v>439</v>
      </c>
      <c r="S3896" s="17" t="s">
        <v>440</v>
      </c>
      <c r="T3896" s="17" t="s">
        <v>438</v>
      </c>
      <c r="U3896">
        <v>0</v>
      </c>
      <c r="V3896">
        <v>0</v>
      </c>
      <c r="W3896" s="17" t="s">
        <v>8667</v>
      </c>
      <c r="X3896" s="17" t="s">
        <v>442</v>
      </c>
      <c r="Y3896">
        <v>0</v>
      </c>
      <c r="Z3896" s="17" t="s">
        <v>443</v>
      </c>
      <c r="AA3896" s="17" t="s">
        <v>443</v>
      </c>
      <c r="AB3896" s="17" t="s">
        <v>444</v>
      </c>
      <c r="AC3896">
        <v>0</v>
      </c>
      <c r="AD3896">
        <v>0</v>
      </c>
      <c r="AE3896">
        <v>0</v>
      </c>
      <c r="AF3896">
        <v>2022</v>
      </c>
      <c r="AG3896" s="1">
        <v>44562</v>
      </c>
      <c r="AH3896" s="1">
        <v>44773</v>
      </c>
      <c r="AI3896" s="1">
        <v>44785</v>
      </c>
      <c r="AJ3896" s="17" t="s">
        <v>34</v>
      </c>
      <c r="AK3896" s="17" t="s">
        <v>35</v>
      </c>
      <c r="AL3896" s="17" t="s">
        <v>10388</v>
      </c>
      <c r="AM3896" s="17">
        <f>MONTH(EMPENHO[[#This Row],[data_empenho]])</f>
        <v>5</v>
      </c>
    </row>
    <row r="3897" spans="1:39" x14ac:dyDescent="0.25">
      <c r="A3897">
        <v>5</v>
      </c>
      <c r="B3897">
        <v>502</v>
      </c>
      <c r="C3897">
        <v>12</v>
      </c>
      <c r="D3897">
        <v>361</v>
      </c>
      <c r="E3897">
        <v>2</v>
      </c>
      <c r="F3897">
        <v>0</v>
      </c>
      <c r="G3897">
        <v>2031</v>
      </c>
      <c r="H3897" s="17" t="s">
        <v>2478</v>
      </c>
      <c r="I3897">
        <v>31</v>
      </c>
      <c r="J3897">
        <v>0</v>
      </c>
      <c r="K3897" s="17" t="s">
        <v>8668</v>
      </c>
      <c r="L3897" s="1">
        <v>44711</v>
      </c>
      <c r="M3897">
        <v>549.58000000000004</v>
      </c>
      <c r="N3897" s="17" t="s">
        <v>437</v>
      </c>
      <c r="O3897">
        <v>6</v>
      </c>
      <c r="P3897" s="17" t="s">
        <v>438</v>
      </c>
      <c r="Q3897">
        <v>501</v>
      </c>
      <c r="R3897" s="17" t="s">
        <v>439</v>
      </c>
      <c r="S3897" s="17" t="s">
        <v>440</v>
      </c>
      <c r="T3897" s="17" t="s">
        <v>438</v>
      </c>
      <c r="U3897">
        <v>0</v>
      </c>
      <c r="V3897">
        <v>0</v>
      </c>
      <c r="W3897" s="17" t="s">
        <v>8669</v>
      </c>
      <c r="X3897" s="17" t="s">
        <v>442</v>
      </c>
      <c r="Y3897">
        <v>0</v>
      </c>
      <c r="Z3897" s="17" t="s">
        <v>443</v>
      </c>
      <c r="AA3897" s="17" t="s">
        <v>443</v>
      </c>
      <c r="AB3897" s="17" t="s">
        <v>444</v>
      </c>
      <c r="AC3897">
        <v>0</v>
      </c>
      <c r="AD3897">
        <v>0</v>
      </c>
      <c r="AE3897">
        <v>0</v>
      </c>
      <c r="AF3897">
        <v>2022</v>
      </c>
      <c r="AG3897" s="1">
        <v>44562</v>
      </c>
      <c r="AH3897" s="1">
        <v>44773</v>
      </c>
      <c r="AI3897" s="1">
        <v>44785</v>
      </c>
      <c r="AJ3897" s="17" t="s">
        <v>34</v>
      </c>
      <c r="AK3897" s="17" t="s">
        <v>35</v>
      </c>
      <c r="AL3897" s="17" t="s">
        <v>10388</v>
      </c>
      <c r="AM3897" s="17">
        <f>MONTH(EMPENHO[[#This Row],[data_empenho]])</f>
        <v>5</v>
      </c>
    </row>
    <row r="3898" spans="1:39" x14ac:dyDescent="0.25">
      <c r="A3898">
        <v>5</v>
      </c>
      <c r="B3898">
        <v>502</v>
      </c>
      <c r="C3898">
        <v>12</v>
      </c>
      <c r="D3898">
        <v>365</v>
      </c>
      <c r="E3898">
        <v>2</v>
      </c>
      <c r="F3898">
        <v>0</v>
      </c>
      <c r="G3898">
        <v>2033</v>
      </c>
      <c r="H3898" s="17" t="s">
        <v>2478</v>
      </c>
      <c r="I3898">
        <v>31</v>
      </c>
      <c r="J3898">
        <v>0</v>
      </c>
      <c r="K3898" s="17" t="s">
        <v>8670</v>
      </c>
      <c r="L3898" s="1">
        <v>44711</v>
      </c>
      <c r="M3898">
        <v>530.19000000000005</v>
      </c>
      <c r="N3898" s="17" t="s">
        <v>437</v>
      </c>
      <c r="O3898">
        <v>6</v>
      </c>
      <c r="P3898" s="17" t="s">
        <v>438</v>
      </c>
      <c r="Q3898">
        <v>501</v>
      </c>
      <c r="R3898" s="17" t="s">
        <v>439</v>
      </c>
      <c r="S3898" s="17" t="s">
        <v>440</v>
      </c>
      <c r="T3898" s="17" t="s">
        <v>438</v>
      </c>
      <c r="U3898">
        <v>0</v>
      </c>
      <c r="V3898">
        <v>0</v>
      </c>
      <c r="W3898" s="17" t="s">
        <v>8671</v>
      </c>
      <c r="X3898" s="17" t="s">
        <v>442</v>
      </c>
      <c r="Y3898">
        <v>0</v>
      </c>
      <c r="Z3898" s="17" t="s">
        <v>443</v>
      </c>
      <c r="AA3898" s="17" t="s">
        <v>443</v>
      </c>
      <c r="AB3898" s="17" t="s">
        <v>444</v>
      </c>
      <c r="AC3898">
        <v>0</v>
      </c>
      <c r="AD3898">
        <v>0</v>
      </c>
      <c r="AE3898">
        <v>0</v>
      </c>
      <c r="AF3898">
        <v>2022</v>
      </c>
      <c r="AG3898" s="1">
        <v>44562</v>
      </c>
      <c r="AH3898" s="1">
        <v>44773</v>
      </c>
      <c r="AI3898" s="1">
        <v>44785</v>
      </c>
      <c r="AJ3898" s="17" t="s">
        <v>34</v>
      </c>
      <c r="AK3898" s="17" t="s">
        <v>35</v>
      </c>
      <c r="AL3898" s="17" t="s">
        <v>10388</v>
      </c>
      <c r="AM3898" s="17">
        <f>MONTH(EMPENHO[[#This Row],[data_empenho]])</f>
        <v>5</v>
      </c>
    </row>
    <row r="3899" spans="1:39" x14ac:dyDescent="0.25">
      <c r="A3899">
        <v>5</v>
      </c>
      <c r="B3899">
        <v>502</v>
      </c>
      <c r="C3899">
        <v>12</v>
      </c>
      <c r="D3899">
        <v>782</v>
      </c>
      <c r="E3899">
        <v>2</v>
      </c>
      <c r="F3899">
        <v>0</v>
      </c>
      <c r="G3899">
        <v>2035</v>
      </c>
      <c r="H3899" s="17" t="s">
        <v>2478</v>
      </c>
      <c r="I3899">
        <v>31</v>
      </c>
      <c r="J3899">
        <v>0</v>
      </c>
      <c r="K3899" s="17" t="s">
        <v>8672</v>
      </c>
      <c r="L3899" s="1">
        <v>44711</v>
      </c>
      <c r="M3899">
        <v>3067.98</v>
      </c>
      <c r="N3899" s="17" t="s">
        <v>437</v>
      </c>
      <c r="O3899">
        <v>6</v>
      </c>
      <c r="P3899" s="17" t="s">
        <v>438</v>
      </c>
      <c r="Q3899">
        <v>501</v>
      </c>
      <c r="R3899" s="17" t="s">
        <v>439</v>
      </c>
      <c r="S3899" s="17" t="s">
        <v>440</v>
      </c>
      <c r="T3899" s="17" t="s">
        <v>438</v>
      </c>
      <c r="U3899">
        <v>0</v>
      </c>
      <c r="V3899">
        <v>0</v>
      </c>
      <c r="W3899" s="17" t="s">
        <v>8673</v>
      </c>
      <c r="X3899" s="17" t="s">
        <v>442</v>
      </c>
      <c r="Y3899">
        <v>0</v>
      </c>
      <c r="Z3899" s="17" t="s">
        <v>443</v>
      </c>
      <c r="AA3899" s="17" t="s">
        <v>443</v>
      </c>
      <c r="AB3899" s="17" t="s">
        <v>444</v>
      </c>
      <c r="AC3899">
        <v>0</v>
      </c>
      <c r="AD3899">
        <v>0</v>
      </c>
      <c r="AE3899">
        <v>0</v>
      </c>
      <c r="AF3899">
        <v>2022</v>
      </c>
      <c r="AG3899" s="1">
        <v>44562</v>
      </c>
      <c r="AH3899" s="1">
        <v>44773</v>
      </c>
      <c r="AI3899" s="1">
        <v>44785</v>
      </c>
      <c r="AJ3899" s="17" t="s">
        <v>34</v>
      </c>
      <c r="AK3899" s="17" t="s">
        <v>35</v>
      </c>
      <c r="AL3899" s="17" t="s">
        <v>10388</v>
      </c>
      <c r="AM3899" s="17">
        <f>MONTH(EMPENHO[[#This Row],[data_empenho]])</f>
        <v>5</v>
      </c>
    </row>
    <row r="3900" spans="1:39" x14ac:dyDescent="0.25">
      <c r="A3900">
        <v>5</v>
      </c>
      <c r="B3900">
        <v>502</v>
      </c>
      <c r="C3900">
        <v>12</v>
      </c>
      <c r="D3900">
        <v>361</v>
      </c>
      <c r="E3900">
        <v>2</v>
      </c>
      <c r="F3900">
        <v>0</v>
      </c>
      <c r="G3900">
        <v>2025</v>
      </c>
      <c r="H3900" s="17" t="s">
        <v>2478</v>
      </c>
      <c r="I3900">
        <v>31</v>
      </c>
      <c r="J3900">
        <v>0</v>
      </c>
      <c r="K3900" s="17" t="s">
        <v>8674</v>
      </c>
      <c r="L3900" s="1">
        <v>44711</v>
      </c>
      <c r="M3900">
        <v>472.01</v>
      </c>
      <c r="N3900" s="17" t="s">
        <v>437</v>
      </c>
      <c r="O3900">
        <v>6</v>
      </c>
      <c r="P3900" s="17" t="s">
        <v>438</v>
      </c>
      <c r="Q3900">
        <v>501</v>
      </c>
      <c r="R3900" s="17" t="s">
        <v>439</v>
      </c>
      <c r="S3900" s="17" t="s">
        <v>440</v>
      </c>
      <c r="T3900" s="17" t="s">
        <v>438</v>
      </c>
      <c r="U3900">
        <v>0</v>
      </c>
      <c r="V3900">
        <v>0</v>
      </c>
      <c r="W3900" s="17" t="s">
        <v>8675</v>
      </c>
      <c r="X3900" s="17" t="s">
        <v>442</v>
      </c>
      <c r="Y3900">
        <v>0</v>
      </c>
      <c r="Z3900" s="17" t="s">
        <v>443</v>
      </c>
      <c r="AA3900" s="17" t="s">
        <v>443</v>
      </c>
      <c r="AB3900" s="17" t="s">
        <v>444</v>
      </c>
      <c r="AC3900">
        <v>0</v>
      </c>
      <c r="AD3900">
        <v>0</v>
      </c>
      <c r="AE3900">
        <v>0</v>
      </c>
      <c r="AF3900">
        <v>2022</v>
      </c>
      <c r="AG3900" s="1">
        <v>44562</v>
      </c>
      <c r="AH3900" s="1">
        <v>44773</v>
      </c>
      <c r="AI3900" s="1">
        <v>44785</v>
      </c>
      <c r="AJ3900" s="17" t="s">
        <v>34</v>
      </c>
      <c r="AK3900" s="17" t="s">
        <v>35</v>
      </c>
      <c r="AL3900" s="17" t="s">
        <v>10388</v>
      </c>
      <c r="AM3900" s="17">
        <f>MONTH(EMPENHO[[#This Row],[data_empenho]])</f>
        <v>5</v>
      </c>
    </row>
    <row r="3901" spans="1:39" x14ac:dyDescent="0.25">
      <c r="A3901">
        <v>5</v>
      </c>
      <c r="B3901">
        <v>502</v>
      </c>
      <c r="C3901">
        <v>12</v>
      </c>
      <c r="D3901">
        <v>365</v>
      </c>
      <c r="E3901">
        <v>2</v>
      </c>
      <c r="F3901">
        <v>0</v>
      </c>
      <c r="G3901">
        <v>2026</v>
      </c>
      <c r="H3901" s="17" t="s">
        <v>2478</v>
      </c>
      <c r="I3901">
        <v>31</v>
      </c>
      <c r="J3901">
        <v>0</v>
      </c>
      <c r="K3901" s="17" t="s">
        <v>8676</v>
      </c>
      <c r="L3901" s="1">
        <v>44711</v>
      </c>
      <c r="M3901">
        <v>1196.5999999999999</v>
      </c>
      <c r="N3901" s="17" t="s">
        <v>437</v>
      </c>
      <c r="O3901">
        <v>6</v>
      </c>
      <c r="P3901" s="17" t="s">
        <v>438</v>
      </c>
      <c r="Q3901">
        <v>501</v>
      </c>
      <c r="R3901" s="17" t="s">
        <v>439</v>
      </c>
      <c r="S3901" s="17" t="s">
        <v>440</v>
      </c>
      <c r="T3901" s="17" t="s">
        <v>438</v>
      </c>
      <c r="U3901">
        <v>0</v>
      </c>
      <c r="V3901">
        <v>0</v>
      </c>
      <c r="W3901" s="17" t="s">
        <v>8677</v>
      </c>
      <c r="X3901" s="17" t="s">
        <v>442</v>
      </c>
      <c r="Y3901">
        <v>0</v>
      </c>
      <c r="Z3901" s="17" t="s">
        <v>443</v>
      </c>
      <c r="AA3901" s="17" t="s">
        <v>443</v>
      </c>
      <c r="AB3901" s="17" t="s">
        <v>444</v>
      </c>
      <c r="AC3901">
        <v>0</v>
      </c>
      <c r="AD3901">
        <v>0</v>
      </c>
      <c r="AE3901">
        <v>0</v>
      </c>
      <c r="AF3901">
        <v>2022</v>
      </c>
      <c r="AG3901" s="1">
        <v>44562</v>
      </c>
      <c r="AH3901" s="1">
        <v>44773</v>
      </c>
      <c r="AI3901" s="1">
        <v>44785</v>
      </c>
      <c r="AJ3901" s="17" t="s">
        <v>34</v>
      </c>
      <c r="AK3901" s="17" t="s">
        <v>35</v>
      </c>
      <c r="AL3901" s="17" t="s">
        <v>10388</v>
      </c>
      <c r="AM3901" s="17">
        <f>MONTH(EMPENHO[[#This Row],[data_empenho]])</f>
        <v>5</v>
      </c>
    </row>
    <row r="3902" spans="1:39" x14ac:dyDescent="0.25">
      <c r="A3902">
        <v>5</v>
      </c>
      <c r="B3902">
        <v>502</v>
      </c>
      <c r="C3902">
        <v>12</v>
      </c>
      <c r="D3902">
        <v>361</v>
      </c>
      <c r="E3902">
        <v>2</v>
      </c>
      <c r="F3902">
        <v>0</v>
      </c>
      <c r="G3902">
        <v>2031</v>
      </c>
      <c r="H3902" s="17" t="s">
        <v>2478</v>
      </c>
      <c r="I3902">
        <v>31</v>
      </c>
      <c r="J3902">
        <v>0</v>
      </c>
      <c r="K3902" s="17" t="s">
        <v>8678</v>
      </c>
      <c r="L3902" s="1">
        <v>44711</v>
      </c>
      <c r="M3902">
        <v>2814.62</v>
      </c>
      <c r="N3902" s="17" t="s">
        <v>437</v>
      </c>
      <c r="O3902">
        <v>6</v>
      </c>
      <c r="P3902" s="17" t="s">
        <v>438</v>
      </c>
      <c r="Q3902">
        <v>501</v>
      </c>
      <c r="R3902" s="17" t="s">
        <v>439</v>
      </c>
      <c r="S3902" s="17" t="s">
        <v>440</v>
      </c>
      <c r="T3902" s="17" t="s">
        <v>438</v>
      </c>
      <c r="U3902">
        <v>0</v>
      </c>
      <c r="V3902">
        <v>0</v>
      </c>
      <c r="W3902" s="17" t="s">
        <v>8679</v>
      </c>
      <c r="X3902" s="17" t="s">
        <v>442</v>
      </c>
      <c r="Y3902">
        <v>0</v>
      </c>
      <c r="Z3902" s="17" t="s">
        <v>443</v>
      </c>
      <c r="AA3902" s="17" t="s">
        <v>443</v>
      </c>
      <c r="AB3902" s="17" t="s">
        <v>444</v>
      </c>
      <c r="AC3902">
        <v>0</v>
      </c>
      <c r="AD3902">
        <v>0</v>
      </c>
      <c r="AE3902">
        <v>0</v>
      </c>
      <c r="AF3902">
        <v>2022</v>
      </c>
      <c r="AG3902" s="1">
        <v>44562</v>
      </c>
      <c r="AH3902" s="1">
        <v>44773</v>
      </c>
      <c r="AI3902" s="1">
        <v>44785</v>
      </c>
      <c r="AJ3902" s="17" t="s">
        <v>34</v>
      </c>
      <c r="AK3902" s="17" t="s">
        <v>35</v>
      </c>
      <c r="AL3902" s="17" t="s">
        <v>10388</v>
      </c>
      <c r="AM3902" s="17">
        <f>MONTH(EMPENHO[[#This Row],[data_empenho]])</f>
        <v>5</v>
      </c>
    </row>
    <row r="3903" spans="1:39" x14ac:dyDescent="0.25">
      <c r="A3903">
        <v>5</v>
      </c>
      <c r="B3903">
        <v>502</v>
      </c>
      <c r="C3903">
        <v>12</v>
      </c>
      <c r="D3903">
        <v>361</v>
      </c>
      <c r="E3903">
        <v>2</v>
      </c>
      <c r="F3903">
        <v>0</v>
      </c>
      <c r="G3903">
        <v>2031</v>
      </c>
      <c r="H3903" s="17" t="s">
        <v>2478</v>
      </c>
      <c r="I3903">
        <v>31</v>
      </c>
      <c r="J3903">
        <v>0</v>
      </c>
      <c r="K3903" s="17" t="s">
        <v>8680</v>
      </c>
      <c r="L3903" s="1">
        <v>44711</v>
      </c>
      <c r="M3903">
        <v>209.81</v>
      </c>
      <c r="N3903" s="17" t="s">
        <v>437</v>
      </c>
      <c r="O3903">
        <v>6</v>
      </c>
      <c r="P3903" s="17" t="s">
        <v>438</v>
      </c>
      <c r="Q3903">
        <v>501</v>
      </c>
      <c r="R3903" s="17" t="s">
        <v>439</v>
      </c>
      <c r="S3903" s="17" t="s">
        <v>440</v>
      </c>
      <c r="T3903" s="17" t="s">
        <v>438</v>
      </c>
      <c r="U3903">
        <v>0</v>
      </c>
      <c r="V3903">
        <v>0</v>
      </c>
      <c r="W3903" s="17" t="s">
        <v>8681</v>
      </c>
      <c r="X3903" s="17" t="s">
        <v>442</v>
      </c>
      <c r="Y3903">
        <v>0</v>
      </c>
      <c r="Z3903" s="17" t="s">
        <v>443</v>
      </c>
      <c r="AA3903" s="17" t="s">
        <v>443</v>
      </c>
      <c r="AB3903" s="17" t="s">
        <v>444</v>
      </c>
      <c r="AC3903">
        <v>0</v>
      </c>
      <c r="AD3903">
        <v>0</v>
      </c>
      <c r="AE3903">
        <v>0</v>
      </c>
      <c r="AF3903">
        <v>2022</v>
      </c>
      <c r="AG3903" s="1">
        <v>44562</v>
      </c>
      <c r="AH3903" s="1">
        <v>44773</v>
      </c>
      <c r="AI3903" s="1">
        <v>44785</v>
      </c>
      <c r="AJ3903" s="17" t="s">
        <v>34</v>
      </c>
      <c r="AK3903" s="17" t="s">
        <v>35</v>
      </c>
      <c r="AL3903" s="17" t="s">
        <v>10388</v>
      </c>
      <c r="AM3903" s="17">
        <f>MONTH(EMPENHO[[#This Row],[data_empenho]])</f>
        <v>5</v>
      </c>
    </row>
    <row r="3904" spans="1:39" x14ac:dyDescent="0.25">
      <c r="A3904">
        <v>5</v>
      </c>
      <c r="B3904">
        <v>502</v>
      </c>
      <c r="C3904">
        <v>12</v>
      </c>
      <c r="D3904">
        <v>361</v>
      </c>
      <c r="E3904">
        <v>2</v>
      </c>
      <c r="F3904">
        <v>0</v>
      </c>
      <c r="G3904">
        <v>2025</v>
      </c>
      <c r="H3904" s="17" t="s">
        <v>2478</v>
      </c>
      <c r="I3904">
        <v>31</v>
      </c>
      <c r="J3904">
        <v>0</v>
      </c>
      <c r="K3904" s="17" t="s">
        <v>8682</v>
      </c>
      <c r="L3904" s="1">
        <v>44711</v>
      </c>
      <c r="M3904">
        <v>2746.3</v>
      </c>
      <c r="N3904" s="17" t="s">
        <v>437</v>
      </c>
      <c r="O3904">
        <v>6</v>
      </c>
      <c r="P3904" s="17" t="s">
        <v>438</v>
      </c>
      <c r="Q3904">
        <v>501</v>
      </c>
      <c r="R3904" s="17" t="s">
        <v>439</v>
      </c>
      <c r="S3904" s="17" t="s">
        <v>440</v>
      </c>
      <c r="T3904" s="17" t="s">
        <v>438</v>
      </c>
      <c r="U3904">
        <v>0</v>
      </c>
      <c r="V3904">
        <v>0</v>
      </c>
      <c r="W3904" s="17" t="s">
        <v>8683</v>
      </c>
      <c r="X3904" s="17" t="s">
        <v>442</v>
      </c>
      <c r="Y3904">
        <v>0</v>
      </c>
      <c r="Z3904" s="17" t="s">
        <v>443</v>
      </c>
      <c r="AA3904" s="17" t="s">
        <v>443</v>
      </c>
      <c r="AB3904" s="17" t="s">
        <v>444</v>
      </c>
      <c r="AC3904">
        <v>0</v>
      </c>
      <c r="AD3904">
        <v>0</v>
      </c>
      <c r="AE3904">
        <v>0</v>
      </c>
      <c r="AF3904">
        <v>2022</v>
      </c>
      <c r="AG3904" s="1">
        <v>44562</v>
      </c>
      <c r="AH3904" s="1">
        <v>44773</v>
      </c>
      <c r="AI3904" s="1">
        <v>44785</v>
      </c>
      <c r="AJ3904" s="17" t="s">
        <v>34</v>
      </c>
      <c r="AK3904" s="17" t="s">
        <v>35</v>
      </c>
      <c r="AL3904" s="17" t="s">
        <v>10388</v>
      </c>
      <c r="AM3904" s="17">
        <f>MONTH(EMPENHO[[#This Row],[data_empenho]])</f>
        <v>5</v>
      </c>
    </row>
    <row r="3905" spans="1:39" x14ac:dyDescent="0.25">
      <c r="A3905">
        <v>8</v>
      </c>
      <c r="B3905">
        <v>801</v>
      </c>
      <c r="C3905">
        <v>10</v>
      </c>
      <c r="D3905">
        <v>122</v>
      </c>
      <c r="E3905">
        <v>5</v>
      </c>
      <c r="F3905">
        <v>0</v>
      </c>
      <c r="G3905">
        <v>2084</v>
      </c>
      <c r="H3905" s="17" t="s">
        <v>2478</v>
      </c>
      <c r="I3905">
        <v>40</v>
      </c>
      <c r="J3905">
        <v>0</v>
      </c>
      <c r="K3905" s="17" t="s">
        <v>8684</v>
      </c>
      <c r="L3905" s="1">
        <v>44711</v>
      </c>
      <c r="M3905">
        <v>1957.09</v>
      </c>
      <c r="N3905" s="17" t="s">
        <v>437</v>
      </c>
      <c r="O3905">
        <v>6</v>
      </c>
      <c r="P3905" s="17" t="s">
        <v>438</v>
      </c>
      <c r="Q3905">
        <v>0</v>
      </c>
      <c r="R3905" s="17" t="s">
        <v>439</v>
      </c>
      <c r="S3905" s="17" t="s">
        <v>440</v>
      </c>
      <c r="T3905" s="17" t="s">
        <v>438</v>
      </c>
      <c r="U3905">
        <v>0</v>
      </c>
      <c r="V3905">
        <v>0</v>
      </c>
      <c r="W3905" s="17" t="s">
        <v>8685</v>
      </c>
      <c r="X3905" s="17" t="s">
        <v>442</v>
      </c>
      <c r="Y3905">
        <v>0</v>
      </c>
      <c r="Z3905" s="17" t="s">
        <v>443</v>
      </c>
      <c r="AA3905" s="17" t="s">
        <v>443</v>
      </c>
      <c r="AB3905" s="17" t="s">
        <v>444</v>
      </c>
      <c r="AC3905">
        <v>0</v>
      </c>
      <c r="AD3905">
        <v>0</v>
      </c>
      <c r="AE3905">
        <v>0</v>
      </c>
      <c r="AF3905">
        <v>2022</v>
      </c>
      <c r="AG3905" s="1">
        <v>44562</v>
      </c>
      <c r="AH3905" s="1">
        <v>44773</v>
      </c>
      <c r="AI3905" s="1">
        <v>44785</v>
      </c>
      <c r="AJ3905" s="17" t="s">
        <v>34</v>
      </c>
      <c r="AK3905" s="17" t="s">
        <v>35</v>
      </c>
      <c r="AL3905" s="17" t="s">
        <v>10388</v>
      </c>
      <c r="AM3905" s="17">
        <f>MONTH(EMPENHO[[#This Row],[data_empenho]])</f>
        <v>5</v>
      </c>
    </row>
    <row r="3906" spans="1:39" x14ac:dyDescent="0.25">
      <c r="A3906">
        <v>8</v>
      </c>
      <c r="B3906">
        <v>801</v>
      </c>
      <c r="C3906">
        <v>10</v>
      </c>
      <c r="D3906">
        <v>305</v>
      </c>
      <c r="E3906">
        <v>7</v>
      </c>
      <c r="F3906">
        <v>0</v>
      </c>
      <c r="G3906">
        <v>2104</v>
      </c>
      <c r="H3906" s="17" t="s">
        <v>2478</v>
      </c>
      <c r="I3906">
        <v>40</v>
      </c>
      <c r="J3906">
        <v>0</v>
      </c>
      <c r="K3906" s="17" t="s">
        <v>8686</v>
      </c>
      <c r="L3906" s="1">
        <v>44711</v>
      </c>
      <c r="M3906">
        <v>1354.73</v>
      </c>
      <c r="N3906" s="17" t="s">
        <v>437</v>
      </c>
      <c r="O3906">
        <v>6</v>
      </c>
      <c r="P3906" s="17" t="s">
        <v>438</v>
      </c>
      <c r="Q3906">
        <v>0</v>
      </c>
      <c r="R3906" s="17" t="s">
        <v>439</v>
      </c>
      <c r="S3906" s="17" t="s">
        <v>440</v>
      </c>
      <c r="T3906" s="17" t="s">
        <v>438</v>
      </c>
      <c r="U3906">
        <v>0</v>
      </c>
      <c r="V3906">
        <v>0</v>
      </c>
      <c r="W3906" s="17" t="s">
        <v>8687</v>
      </c>
      <c r="X3906" s="17" t="s">
        <v>442</v>
      </c>
      <c r="Y3906">
        <v>0</v>
      </c>
      <c r="Z3906" s="17" t="s">
        <v>443</v>
      </c>
      <c r="AA3906" s="17" t="s">
        <v>443</v>
      </c>
      <c r="AB3906" s="17" t="s">
        <v>444</v>
      </c>
      <c r="AC3906">
        <v>0</v>
      </c>
      <c r="AD3906">
        <v>0</v>
      </c>
      <c r="AE3906">
        <v>0</v>
      </c>
      <c r="AF3906">
        <v>2022</v>
      </c>
      <c r="AG3906" s="1">
        <v>44562</v>
      </c>
      <c r="AH3906" s="1">
        <v>44773</v>
      </c>
      <c r="AI3906" s="1">
        <v>44785</v>
      </c>
      <c r="AJ3906" s="17" t="s">
        <v>34</v>
      </c>
      <c r="AK3906" s="17" t="s">
        <v>35</v>
      </c>
      <c r="AL3906" s="17" t="s">
        <v>10388</v>
      </c>
      <c r="AM3906" s="17">
        <f>MONTH(EMPENHO[[#This Row],[data_empenho]])</f>
        <v>5</v>
      </c>
    </row>
    <row r="3907" spans="1:39" x14ac:dyDescent="0.25">
      <c r="A3907">
        <v>8</v>
      </c>
      <c r="B3907">
        <v>801</v>
      </c>
      <c r="C3907">
        <v>10</v>
      </c>
      <c r="D3907">
        <v>301</v>
      </c>
      <c r="E3907">
        <v>6</v>
      </c>
      <c r="F3907">
        <v>0</v>
      </c>
      <c r="G3907">
        <v>2105</v>
      </c>
      <c r="H3907" s="17" t="s">
        <v>2478</v>
      </c>
      <c r="I3907">
        <v>40</v>
      </c>
      <c r="J3907">
        <v>0</v>
      </c>
      <c r="K3907" s="17" t="s">
        <v>8688</v>
      </c>
      <c r="L3907" s="1">
        <v>44711</v>
      </c>
      <c r="M3907">
        <v>2352.0500000000002</v>
      </c>
      <c r="N3907" s="17" t="s">
        <v>437</v>
      </c>
      <c r="O3907">
        <v>6</v>
      </c>
      <c r="P3907" s="17" t="s">
        <v>438</v>
      </c>
      <c r="Q3907">
        <v>0</v>
      </c>
      <c r="R3907" s="17" t="s">
        <v>439</v>
      </c>
      <c r="S3907" s="17" t="s">
        <v>440</v>
      </c>
      <c r="T3907" s="17" t="s">
        <v>438</v>
      </c>
      <c r="U3907">
        <v>0</v>
      </c>
      <c r="V3907">
        <v>0</v>
      </c>
      <c r="W3907" s="17" t="s">
        <v>8689</v>
      </c>
      <c r="X3907" s="17" t="s">
        <v>442</v>
      </c>
      <c r="Y3907">
        <v>0</v>
      </c>
      <c r="Z3907" s="17" t="s">
        <v>443</v>
      </c>
      <c r="AA3907" s="17" t="s">
        <v>443</v>
      </c>
      <c r="AB3907" s="17" t="s">
        <v>444</v>
      </c>
      <c r="AC3907">
        <v>0</v>
      </c>
      <c r="AD3907">
        <v>0</v>
      </c>
      <c r="AE3907">
        <v>0</v>
      </c>
      <c r="AF3907">
        <v>2022</v>
      </c>
      <c r="AG3907" s="1">
        <v>44562</v>
      </c>
      <c r="AH3907" s="1">
        <v>44773</v>
      </c>
      <c r="AI3907" s="1">
        <v>44785</v>
      </c>
      <c r="AJ3907" s="17" t="s">
        <v>34</v>
      </c>
      <c r="AK3907" s="17" t="s">
        <v>35</v>
      </c>
      <c r="AL3907" s="17" t="s">
        <v>10388</v>
      </c>
      <c r="AM3907" s="17">
        <f>MONTH(EMPENHO[[#This Row],[data_empenho]])</f>
        <v>5</v>
      </c>
    </row>
    <row r="3908" spans="1:39" x14ac:dyDescent="0.25">
      <c r="A3908">
        <v>8</v>
      </c>
      <c r="B3908">
        <v>801</v>
      </c>
      <c r="C3908">
        <v>10</v>
      </c>
      <c r="D3908">
        <v>301</v>
      </c>
      <c r="E3908">
        <v>6</v>
      </c>
      <c r="F3908">
        <v>0</v>
      </c>
      <c r="G3908">
        <v>2089</v>
      </c>
      <c r="H3908" s="17" t="s">
        <v>2478</v>
      </c>
      <c r="I3908">
        <v>40</v>
      </c>
      <c r="J3908">
        <v>0</v>
      </c>
      <c r="K3908" s="17" t="s">
        <v>8690</v>
      </c>
      <c r="L3908" s="1">
        <v>44711</v>
      </c>
      <c r="M3908">
        <v>706.5</v>
      </c>
      <c r="N3908" s="17" t="s">
        <v>437</v>
      </c>
      <c r="O3908">
        <v>6</v>
      </c>
      <c r="P3908" s="17" t="s">
        <v>438</v>
      </c>
      <c r="Q3908">
        <v>0</v>
      </c>
      <c r="R3908" s="17" t="s">
        <v>439</v>
      </c>
      <c r="S3908" s="17" t="s">
        <v>440</v>
      </c>
      <c r="T3908" s="17" t="s">
        <v>438</v>
      </c>
      <c r="U3908">
        <v>0</v>
      </c>
      <c r="V3908">
        <v>0</v>
      </c>
      <c r="W3908" s="17" t="s">
        <v>8691</v>
      </c>
      <c r="X3908" s="17" t="s">
        <v>442</v>
      </c>
      <c r="Y3908">
        <v>0</v>
      </c>
      <c r="Z3908" s="17" t="s">
        <v>443</v>
      </c>
      <c r="AA3908" s="17" t="s">
        <v>443</v>
      </c>
      <c r="AB3908" s="17" t="s">
        <v>444</v>
      </c>
      <c r="AC3908">
        <v>0</v>
      </c>
      <c r="AD3908">
        <v>0</v>
      </c>
      <c r="AE3908">
        <v>0</v>
      </c>
      <c r="AF3908">
        <v>2022</v>
      </c>
      <c r="AG3908" s="1">
        <v>44562</v>
      </c>
      <c r="AH3908" s="1">
        <v>44773</v>
      </c>
      <c r="AI3908" s="1">
        <v>44785</v>
      </c>
      <c r="AJ3908" s="17" t="s">
        <v>34</v>
      </c>
      <c r="AK3908" s="17" t="s">
        <v>35</v>
      </c>
      <c r="AL3908" s="17" t="s">
        <v>10388</v>
      </c>
      <c r="AM3908" s="17">
        <f>MONTH(EMPENHO[[#This Row],[data_empenho]])</f>
        <v>5</v>
      </c>
    </row>
    <row r="3909" spans="1:39" x14ac:dyDescent="0.25">
      <c r="A3909">
        <v>8</v>
      </c>
      <c r="B3909">
        <v>801</v>
      </c>
      <c r="C3909">
        <v>10</v>
      </c>
      <c r="D3909">
        <v>301</v>
      </c>
      <c r="E3909">
        <v>9</v>
      </c>
      <c r="F3909">
        <v>0</v>
      </c>
      <c r="G3909">
        <v>2109</v>
      </c>
      <c r="H3909" s="17" t="s">
        <v>2478</v>
      </c>
      <c r="I3909">
        <v>40</v>
      </c>
      <c r="J3909">
        <v>0</v>
      </c>
      <c r="K3909" s="17" t="s">
        <v>8692</v>
      </c>
      <c r="L3909" s="1">
        <v>44711</v>
      </c>
      <c r="M3909">
        <v>830.07</v>
      </c>
      <c r="N3909" s="17" t="s">
        <v>437</v>
      </c>
      <c r="O3909">
        <v>6</v>
      </c>
      <c r="P3909" s="17" t="s">
        <v>438</v>
      </c>
      <c r="Q3909">
        <v>0</v>
      </c>
      <c r="R3909" s="17" t="s">
        <v>439</v>
      </c>
      <c r="S3909" s="17" t="s">
        <v>440</v>
      </c>
      <c r="T3909" s="17" t="s">
        <v>438</v>
      </c>
      <c r="U3909">
        <v>0</v>
      </c>
      <c r="V3909">
        <v>0</v>
      </c>
      <c r="W3909" s="17" t="s">
        <v>8693</v>
      </c>
      <c r="X3909" s="17" t="s">
        <v>442</v>
      </c>
      <c r="Y3909">
        <v>0</v>
      </c>
      <c r="Z3909" s="17" t="s">
        <v>443</v>
      </c>
      <c r="AA3909" s="17" t="s">
        <v>443</v>
      </c>
      <c r="AB3909" s="17" t="s">
        <v>444</v>
      </c>
      <c r="AC3909">
        <v>0</v>
      </c>
      <c r="AD3909">
        <v>0</v>
      </c>
      <c r="AE3909">
        <v>0</v>
      </c>
      <c r="AF3909">
        <v>2022</v>
      </c>
      <c r="AG3909" s="1">
        <v>44562</v>
      </c>
      <c r="AH3909" s="1">
        <v>44773</v>
      </c>
      <c r="AI3909" s="1">
        <v>44785</v>
      </c>
      <c r="AJ3909" s="17" t="s">
        <v>34</v>
      </c>
      <c r="AK3909" s="17" t="s">
        <v>35</v>
      </c>
      <c r="AL3909" s="17" t="s">
        <v>10388</v>
      </c>
      <c r="AM3909" s="17">
        <f>MONTH(EMPENHO[[#This Row],[data_empenho]])</f>
        <v>5</v>
      </c>
    </row>
    <row r="3910" spans="1:39" x14ac:dyDescent="0.25">
      <c r="A3910">
        <v>8</v>
      </c>
      <c r="B3910">
        <v>801</v>
      </c>
      <c r="C3910">
        <v>10</v>
      </c>
      <c r="D3910">
        <v>301</v>
      </c>
      <c r="E3910">
        <v>6</v>
      </c>
      <c r="F3910">
        <v>0</v>
      </c>
      <c r="G3910">
        <v>2090</v>
      </c>
      <c r="H3910" s="17" t="s">
        <v>2478</v>
      </c>
      <c r="I3910">
        <v>40</v>
      </c>
      <c r="J3910">
        <v>0</v>
      </c>
      <c r="K3910" s="17" t="s">
        <v>8694</v>
      </c>
      <c r="L3910" s="1">
        <v>44711</v>
      </c>
      <c r="M3910">
        <v>1439.52</v>
      </c>
      <c r="N3910" s="17" t="s">
        <v>437</v>
      </c>
      <c r="O3910">
        <v>6</v>
      </c>
      <c r="P3910" s="17" t="s">
        <v>438</v>
      </c>
      <c r="Q3910">
        <v>0</v>
      </c>
      <c r="R3910" s="17" t="s">
        <v>439</v>
      </c>
      <c r="S3910" s="17" t="s">
        <v>440</v>
      </c>
      <c r="T3910" s="17" t="s">
        <v>438</v>
      </c>
      <c r="U3910">
        <v>0</v>
      </c>
      <c r="V3910">
        <v>0</v>
      </c>
      <c r="W3910" s="17" t="s">
        <v>8695</v>
      </c>
      <c r="X3910" s="17" t="s">
        <v>442</v>
      </c>
      <c r="Y3910">
        <v>0</v>
      </c>
      <c r="Z3910" s="17" t="s">
        <v>443</v>
      </c>
      <c r="AA3910" s="17" t="s">
        <v>443</v>
      </c>
      <c r="AB3910" s="17" t="s">
        <v>444</v>
      </c>
      <c r="AC3910">
        <v>0</v>
      </c>
      <c r="AD3910">
        <v>0</v>
      </c>
      <c r="AE3910">
        <v>0</v>
      </c>
      <c r="AF3910">
        <v>2022</v>
      </c>
      <c r="AG3910" s="1">
        <v>44562</v>
      </c>
      <c r="AH3910" s="1">
        <v>44773</v>
      </c>
      <c r="AI3910" s="1">
        <v>44785</v>
      </c>
      <c r="AJ3910" s="17" t="s">
        <v>34</v>
      </c>
      <c r="AK3910" s="17" t="s">
        <v>35</v>
      </c>
      <c r="AL3910" s="17" t="s">
        <v>10388</v>
      </c>
      <c r="AM3910" s="17">
        <f>MONTH(EMPENHO[[#This Row],[data_empenho]])</f>
        <v>5</v>
      </c>
    </row>
    <row r="3911" spans="1:39" x14ac:dyDescent="0.25">
      <c r="A3911">
        <v>8</v>
      </c>
      <c r="B3911">
        <v>801</v>
      </c>
      <c r="C3911">
        <v>10</v>
      </c>
      <c r="D3911">
        <v>301</v>
      </c>
      <c r="E3911">
        <v>6</v>
      </c>
      <c r="F3911">
        <v>0</v>
      </c>
      <c r="G3911">
        <v>2092</v>
      </c>
      <c r="H3911" s="17" t="s">
        <v>2478</v>
      </c>
      <c r="I3911">
        <v>40</v>
      </c>
      <c r="J3911">
        <v>0</v>
      </c>
      <c r="K3911" s="17" t="s">
        <v>8696</v>
      </c>
      <c r="L3911" s="1">
        <v>44711</v>
      </c>
      <c r="M3911">
        <v>3448.79</v>
      </c>
      <c r="N3911" s="17" t="s">
        <v>437</v>
      </c>
      <c r="O3911">
        <v>6</v>
      </c>
      <c r="P3911" s="17" t="s">
        <v>438</v>
      </c>
      <c r="Q3911">
        <v>0</v>
      </c>
      <c r="R3911" s="17" t="s">
        <v>439</v>
      </c>
      <c r="S3911" s="17" t="s">
        <v>440</v>
      </c>
      <c r="T3911" s="17" t="s">
        <v>438</v>
      </c>
      <c r="U3911">
        <v>0</v>
      </c>
      <c r="V3911">
        <v>0</v>
      </c>
      <c r="W3911" s="17" t="s">
        <v>8697</v>
      </c>
      <c r="X3911" s="17" t="s">
        <v>442</v>
      </c>
      <c r="Y3911">
        <v>0</v>
      </c>
      <c r="Z3911" s="17" t="s">
        <v>443</v>
      </c>
      <c r="AA3911" s="17" t="s">
        <v>443</v>
      </c>
      <c r="AB3911" s="17" t="s">
        <v>444</v>
      </c>
      <c r="AC3911">
        <v>0</v>
      </c>
      <c r="AD3911">
        <v>0</v>
      </c>
      <c r="AE3911">
        <v>0</v>
      </c>
      <c r="AF3911">
        <v>2022</v>
      </c>
      <c r="AG3911" s="1">
        <v>44562</v>
      </c>
      <c r="AH3911" s="1">
        <v>44773</v>
      </c>
      <c r="AI3911" s="1">
        <v>44785</v>
      </c>
      <c r="AJ3911" s="17" t="s">
        <v>34</v>
      </c>
      <c r="AK3911" s="17" t="s">
        <v>35</v>
      </c>
      <c r="AL3911" s="17" t="s">
        <v>10388</v>
      </c>
      <c r="AM3911" s="17">
        <f>MONTH(EMPENHO[[#This Row],[data_empenho]])</f>
        <v>5</v>
      </c>
    </row>
    <row r="3912" spans="1:39" x14ac:dyDescent="0.25">
      <c r="A3912">
        <v>8</v>
      </c>
      <c r="B3912">
        <v>801</v>
      </c>
      <c r="C3912">
        <v>10</v>
      </c>
      <c r="D3912">
        <v>301</v>
      </c>
      <c r="E3912">
        <v>6</v>
      </c>
      <c r="F3912">
        <v>0</v>
      </c>
      <c r="G3912">
        <v>2090</v>
      </c>
      <c r="H3912" s="17" t="s">
        <v>2478</v>
      </c>
      <c r="I3912">
        <v>40</v>
      </c>
      <c r="J3912">
        <v>0</v>
      </c>
      <c r="K3912" s="17" t="s">
        <v>8698</v>
      </c>
      <c r="L3912" s="1">
        <v>44711</v>
      </c>
      <c r="M3912">
        <v>1113.6600000000001</v>
      </c>
      <c r="N3912" s="17" t="s">
        <v>437</v>
      </c>
      <c r="O3912">
        <v>6</v>
      </c>
      <c r="P3912" s="17" t="s">
        <v>438</v>
      </c>
      <c r="Q3912">
        <v>0</v>
      </c>
      <c r="R3912" s="17" t="s">
        <v>439</v>
      </c>
      <c r="S3912" s="17" t="s">
        <v>440</v>
      </c>
      <c r="T3912" s="17" t="s">
        <v>438</v>
      </c>
      <c r="U3912">
        <v>0</v>
      </c>
      <c r="V3912">
        <v>0</v>
      </c>
      <c r="W3912" s="17" t="s">
        <v>8699</v>
      </c>
      <c r="X3912" s="17" t="s">
        <v>442</v>
      </c>
      <c r="Y3912">
        <v>0</v>
      </c>
      <c r="Z3912" s="17" t="s">
        <v>443</v>
      </c>
      <c r="AA3912" s="17" t="s">
        <v>443</v>
      </c>
      <c r="AB3912" s="17" t="s">
        <v>444</v>
      </c>
      <c r="AC3912">
        <v>0</v>
      </c>
      <c r="AD3912">
        <v>0</v>
      </c>
      <c r="AE3912">
        <v>0</v>
      </c>
      <c r="AF3912">
        <v>2022</v>
      </c>
      <c r="AG3912" s="1">
        <v>44562</v>
      </c>
      <c r="AH3912" s="1">
        <v>44773</v>
      </c>
      <c r="AI3912" s="1">
        <v>44785</v>
      </c>
      <c r="AJ3912" s="17" t="s">
        <v>34</v>
      </c>
      <c r="AK3912" s="17" t="s">
        <v>35</v>
      </c>
      <c r="AL3912" s="17" t="s">
        <v>10388</v>
      </c>
      <c r="AM3912" s="17">
        <f>MONTH(EMPENHO[[#This Row],[data_empenho]])</f>
        <v>5</v>
      </c>
    </row>
    <row r="3913" spans="1:39" x14ac:dyDescent="0.25">
      <c r="A3913">
        <v>8</v>
      </c>
      <c r="B3913">
        <v>801</v>
      </c>
      <c r="C3913">
        <v>10</v>
      </c>
      <c r="D3913">
        <v>301</v>
      </c>
      <c r="E3913">
        <v>6</v>
      </c>
      <c r="F3913">
        <v>0</v>
      </c>
      <c r="G3913">
        <v>2092</v>
      </c>
      <c r="H3913" s="17" t="s">
        <v>2478</v>
      </c>
      <c r="I3913">
        <v>40</v>
      </c>
      <c r="J3913">
        <v>0</v>
      </c>
      <c r="K3913" s="17" t="s">
        <v>8700</v>
      </c>
      <c r="L3913" s="1">
        <v>44711</v>
      </c>
      <c r="M3913">
        <v>3318.93</v>
      </c>
      <c r="N3913" s="17" t="s">
        <v>437</v>
      </c>
      <c r="O3913">
        <v>6</v>
      </c>
      <c r="P3913" s="17" t="s">
        <v>438</v>
      </c>
      <c r="Q3913">
        <v>0</v>
      </c>
      <c r="R3913" s="17" t="s">
        <v>439</v>
      </c>
      <c r="S3913" s="17" t="s">
        <v>440</v>
      </c>
      <c r="T3913" s="17" t="s">
        <v>438</v>
      </c>
      <c r="U3913">
        <v>0</v>
      </c>
      <c r="V3913">
        <v>0</v>
      </c>
      <c r="W3913" s="17" t="s">
        <v>8701</v>
      </c>
      <c r="X3913" s="17" t="s">
        <v>442</v>
      </c>
      <c r="Y3913">
        <v>0</v>
      </c>
      <c r="Z3913" s="17" t="s">
        <v>443</v>
      </c>
      <c r="AA3913" s="17" t="s">
        <v>443</v>
      </c>
      <c r="AB3913" s="17" t="s">
        <v>444</v>
      </c>
      <c r="AC3913">
        <v>0</v>
      </c>
      <c r="AD3913">
        <v>0</v>
      </c>
      <c r="AE3913">
        <v>0</v>
      </c>
      <c r="AF3913">
        <v>2022</v>
      </c>
      <c r="AG3913" s="1">
        <v>44562</v>
      </c>
      <c r="AH3913" s="1">
        <v>44773</v>
      </c>
      <c r="AI3913" s="1">
        <v>44785</v>
      </c>
      <c r="AJ3913" s="17" t="s">
        <v>34</v>
      </c>
      <c r="AK3913" s="17" t="s">
        <v>35</v>
      </c>
      <c r="AL3913" s="17" t="s">
        <v>10388</v>
      </c>
      <c r="AM3913" s="17">
        <f>MONTH(EMPENHO[[#This Row],[data_empenho]])</f>
        <v>5</v>
      </c>
    </row>
    <row r="3914" spans="1:39" x14ac:dyDescent="0.25">
      <c r="A3914">
        <v>8</v>
      </c>
      <c r="B3914">
        <v>801</v>
      </c>
      <c r="C3914">
        <v>10</v>
      </c>
      <c r="D3914">
        <v>302</v>
      </c>
      <c r="E3914">
        <v>8</v>
      </c>
      <c r="F3914">
        <v>0</v>
      </c>
      <c r="G3914">
        <v>2096</v>
      </c>
      <c r="H3914" s="17" t="s">
        <v>2478</v>
      </c>
      <c r="I3914">
        <v>40</v>
      </c>
      <c r="J3914">
        <v>0</v>
      </c>
      <c r="K3914" s="17" t="s">
        <v>8702</v>
      </c>
      <c r="L3914" s="1">
        <v>44711</v>
      </c>
      <c r="M3914">
        <v>4113.84</v>
      </c>
      <c r="N3914" s="17" t="s">
        <v>437</v>
      </c>
      <c r="O3914">
        <v>6</v>
      </c>
      <c r="P3914" s="17" t="s">
        <v>438</v>
      </c>
      <c r="Q3914">
        <v>0</v>
      </c>
      <c r="R3914" s="17" t="s">
        <v>439</v>
      </c>
      <c r="S3914" s="17" t="s">
        <v>440</v>
      </c>
      <c r="T3914" s="17" t="s">
        <v>438</v>
      </c>
      <c r="U3914">
        <v>0</v>
      </c>
      <c r="V3914">
        <v>0</v>
      </c>
      <c r="W3914" s="17" t="s">
        <v>8703</v>
      </c>
      <c r="X3914" s="17" t="s">
        <v>442</v>
      </c>
      <c r="Y3914">
        <v>0</v>
      </c>
      <c r="Z3914" s="17" t="s">
        <v>443</v>
      </c>
      <c r="AA3914" s="17" t="s">
        <v>443</v>
      </c>
      <c r="AB3914" s="17" t="s">
        <v>444</v>
      </c>
      <c r="AC3914">
        <v>0</v>
      </c>
      <c r="AD3914">
        <v>0</v>
      </c>
      <c r="AE3914">
        <v>0</v>
      </c>
      <c r="AF3914">
        <v>2022</v>
      </c>
      <c r="AG3914" s="1">
        <v>44562</v>
      </c>
      <c r="AH3914" s="1">
        <v>44773</v>
      </c>
      <c r="AI3914" s="1">
        <v>44785</v>
      </c>
      <c r="AJ3914" s="17" t="s">
        <v>34</v>
      </c>
      <c r="AK3914" s="17" t="s">
        <v>35</v>
      </c>
      <c r="AL3914" s="17" t="s">
        <v>10388</v>
      </c>
      <c r="AM3914" s="17">
        <f>MONTH(EMPENHO[[#This Row],[data_empenho]])</f>
        <v>5</v>
      </c>
    </row>
    <row r="3915" spans="1:39" x14ac:dyDescent="0.25">
      <c r="A3915">
        <v>8</v>
      </c>
      <c r="B3915">
        <v>801</v>
      </c>
      <c r="C3915">
        <v>10</v>
      </c>
      <c r="D3915">
        <v>301</v>
      </c>
      <c r="E3915">
        <v>6</v>
      </c>
      <c r="F3915">
        <v>0</v>
      </c>
      <c r="G3915">
        <v>2092</v>
      </c>
      <c r="H3915" s="17" t="s">
        <v>2478</v>
      </c>
      <c r="I3915">
        <v>40</v>
      </c>
      <c r="J3915">
        <v>0</v>
      </c>
      <c r="K3915" s="17" t="s">
        <v>8704</v>
      </c>
      <c r="L3915" s="1">
        <v>44711</v>
      </c>
      <c r="M3915">
        <v>264.8</v>
      </c>
      <c r="N3915" s="17" t="s">
        <v>437</v>
      </c>
      <c r="O3915">
        <v>6</v>
      </c>
      <c r="P3915" s="17" t="s">
        <v>438</v>
      </c>
      <c r="Q3915">
        <v>0</v>
      </c>
      <c r="R3915" s="17" t="s">
        <v>439</v>
      </c>
      <c r="S3915" s="17" t="s">
        <v>440</v>
      </c>
      <c r="T3915" s="17" t="s">
        <v>438</v>
      </c>
      <c r="U3915">
        <v>0</v>
      </c>
      <c r="V3915">
        <v>0</v>
      </c>
      <c r="W3915" s="17" t="s">
        <v>8705</v>
      </c>
      <c r="X3915" s="17" t="s">
        <v>442</v>
      </c>
      <c r="Y3915">
        <v>0</v>
      </c>
      <c r="Z3915" s="17" t="s">
        <v>443</v>
      </c>
      <c r="AA3915" s="17" t="s">
        <v>443</v>
      </c>
      <c r="AB3915" s="17" t="s">
        <v>444</v>
      </c>
      <c r="AC3915">
        <v>0</v>
      </c>
      <c r="AD3915">
        <v>0</v>
      </c>
      <c r="AE3915">
        <v>0</v>
      </c>
      <c r="AF3915">
        <v>2022</v>
      </c>
      <c r="AG3915" s="1">
        <v>44562</v>
      </c>
      <c r="AH3915" s="1">
        <v>44773</v>
      </c>
      <c r="AI3915" s="1">
        <v>44785</v>
      </c>
      <c r="AJ3915" s="17" t="s">
        <v>34</v>
      </c>
      <c r="AK3915" s="17" t="s">
        <v>35</v>
      </c>
      <c r="AL3915" s="17" t="s">
        <v>10388</v>
      </c>
      <c r="AM3915" s="17">
        <f>MONTH(EMPENHO[[#This Row],[data_empenho]])</f>
        <v>5</v>
      </c>
    </row>
    <row r="3916" spans="1:39" x14ac:dyDescent="0.25">
      <c r="A3916">
        <v>8</v>
      </c>
      <c r="B3916">
        <v>801</v>
      </c>
      <c r="C3916">
        <v>10</v>
      </c>
      <c r="D3916">
        <v>302</v>
      </c>
      <c r="E3916">
        <v>8</v>
      </c>
      <c r="F3916">
        <v>0</v>
      </c>
      <c r="G3916">
        <v>2096</v>
      </c>
      <c r="H3916" s="17" t="s">
        <v>2478</v>
      </c>
      <c r="I3916">
        <v>40</v>
      </c>
      <c r="J3916">
        <v>0</v>
      </c>
      <c r="K3916" s="17" t="s">
        <v>8706</v>
      </c>
      <c r="L3916" s="1">
        <v>44711</v>
      </c>
      <c r="M3916">
        <v>913.2</v>
      </c>
      <c r="N3916" s="17" t="s">
        <v>437</v>
      </c>
      <c r="O3916">
        <v>6</v>
      </c>
      <c r="P3916" s="17" t="s">
        <v>438</v>
      </c>
      <c r="Q3916">
        <v>0</v>
      </c>
      <c r="R3916" s="17" t="s">
        <v>439</v>
      </c>
      <c r="S3916" s="17" t="s">
        <v>440</v>
      </c>
      <c r="T3916" s="17" t="s">
        <v>438</v>
      </c>
      <c r="U3916">
        <v>0</v>
      </c>
      <c r="V3916">
        <v>0</v>
      </c>
      <c r="W3916" s="17" t="s">
        <v>8707</v>
      </c>
      <c r="X3916" s="17" t="s">
        <v>442</v>
      </c>
      <c r="Y3916">
        <v>0</v>
      </c>
      <c r="Z3916" s="17" t="s">
        <v>443</v>
      </c>
      <c r="AA3916" s="17" t="s">
        <v>443</v>
      </c>
      <c r="AB3916" s="17" t="s">
        <v>444</v>
      </c>
      <c r="AC3916">
        <v>0</v>
      </c>
      <c r="AD3916">
        <v>0</v>
      </c>
      <c r="AE3916">
        <v>0</v>
      </c>
      <c r="AF3916">
        <v>2022</v>
      </c>
      <c r="AG3916" s="1">
        <v>44562</v>
      </c>
      <c r="AH3916" s="1">
        <v>44773</v>
      </c>
      <c r="AI3916" s="1">
        <v>44785</v>
      </c>
      <c r="AJ3916" s="17" t="s">
        <v>34</v>
      </c>
      <c r="AK3916" s="17" t="s">
        <v>35</v>
      </c>
      <c r="AL3916" s="17" t="s">
        <v>10388</v>
      </c>
      <c r="AM3916" s="17">
        <f>MONTH(EMPENHO[[#This Row],[data_empenho]])</f>
        <v>5</v>
      </c>
    </row>
    <row r="3917" spans="1:39" x14ac:dyDescent="0.25">
      <c r="A3917">
        <v>12</v>
      </c>
      <c r="B3917">
        <v>1201</v>
      </c>
      <c r="C3917">
        <v>9</v>
      </c>
      <c r="D3917">
        <v>122</v>
      </c>
      <c r="E3917">
        <v>1</v>
      </c>
      <c r="F3917">
        <v>0</v>
      </c>
      <c r="G3917">
        <v>2066</v>
      </c>
      <c r="H3917" s="17" t="s">
        <v>1708</v>
      </c>
      <c r="I3917">
        <v>50</v>
      </c>
      <c r="J3917">
        <v>0</v>
      </c>
      <c r="K3917" s="17" t="s">
        <v>7349</v>
      </c>
      <c r="L3917" s="1">
        <v>44711</v>
      </c>
      <c r="M3917">
        <v>1262.52</v>
      </c>
      <c r="N3917" s="17" t="s">
        <v>437</v>
      </c>
      <c r="O3917">
        <v>6</v>
      </c>
      <c r="P3917" s="17" t="s">
        <v>438</v>
      </c>
      <c r="Q3917">
        <v>0</v>
      </c>
      <c r="R3917" s="17" t="s">
        <v>439</v>
      </c>
      <c r="S3917" s="17" t="s">
        <v>440</v>
      </c>
      <c r="T3917" s="17" t="s">
        <v>438</v>
      </c>
      <c r="U3917">
        <v>0</v>
      </c>
      <c r="V3917">
        <v>0</v>
      </c>
      <c r="W3917" s="17" t="s">
        <v>8708</v>
      </c>
      <c r="X3917" s="17" t="s">
        <v>442</v>
      </c>
      <c r="Y3917">
        <v>0</v>
      </c>
      <c r="Z3917" s="17" t="s">
        <v>443</v>
      </c>
      <c r="AA3917" s="17" t="s">
        <v>443</v>
      </c>
      <c r="AB3917" s="17" t="s">
        <v>444</v>
      </c>
      <c r="AC3917">
        <v>0</v>
      </c>
      <c r="AD3917">
        <v>0</v>
      </c>
      <c r="AE3917">
        <v>0</v>
      </c>
      <c r="AF3917">
        <v>2022</v>
      </c>
      <c r="AG3917" s="1">
        <v>44562</v>
      </c>
      <c r="AH3917" s="1">
        <v>44773</v>
      </c>
      <c r="AI3917" s="1">
        <v>44785</v>
      </c>
      <c r="AJ3917" s="17" t="s">
        <v>34</v>
      </c>
      <c r="AK3917" s="17" t="s">
        <v>35</v>
      </c>
      <c r="AL3917" s="17" t="s">
        <v>10388</v>
      </c>
      <c r="AM3917" s="17">
        <f>MONTH(EMPENHO[[#This Row],[data_empenho]])</f>
        <v>5</v>
      </c>
    </row>
    <row r="3918" spans="1:39" x14ac:dyDescent="0.25">
      <c r="A3918">
        <v>12</v>
      </c>
      <c r="B3918">
        <v>1201</v>
      </c>
      <c r="C3918">
        <v>9</v>
      </c>
      <c r="D3918">
        <v>122</v>
      </c>
      <c r="E3918">
        <v>1</v>
      </c>
      <c r="F3918">
        <v>0</v>
      </c>
      <c r="G3918">
        <v>2066</v>
      </c>
      <c r="H3918" s="17" t="s">
        <v>1708</v>
      </c>
      <c r="I3918">
        <v>50</v>
      </c>
      <c r="J3918">
        <v>0</v>
      </c>
      <c r="K3918" s="17" t="s">
        <v>7351</v>
      </c>
      <c r="L3918" s="1">
        <v>44711</v>
      </c>
      <c r="M3918">
        <v>454.48</v>
      </c>
      <c r="N3918" s="17" t="s">
        <v>437</v>
      </c>
      <c r="O3918">
        <v>6</v>
      </c>
      <c r="P3918" s="17" t="s">
        <v>438</v>
      </c>
      <c r="Q3918">
        <v>0</v>
      </c>
      <c r="R3918" s="17" t="s">
        <v>439</v>
      </c>
      <c r="S3918" s="17" t="s">
        <v>440</v>
      </c>
      <c r="T3918" s="17" t="s">
        <v>438</v>
      </c>
      <c r="U3918">
        <v>0</v>
      </c>
      <c r="V3918">
        <v>0</v>
      </c>
      <c r="W3918" s="17" t="s">
        <v>8709</v>
      </c>
      <c r="X3918" s="17" t="s">
        <v>442</v>
      </c>
      <c r="Y3918">
        <v>0</v>
      </c>
      <c r="Z3918" s="17" t="s">
        <v>443</v>
      </c>
      <c r="AA3918" s="17" t="s">
        <v>443</v>
      </c>
      <c r="AB3918" s="17" t="s">
        <v>444</v>
      </c>
      <c r="AC3918">
        <v>0</v>
      </c>
      <c r="AD3918">
        <v>0</v>
      </c>
      <c r="AE3918">
        <v>0</v>
      </c>
      <c r="AF3918">
        <v>2022</v>
      </c>
      <c r="AG3918" s="1">
        <v>44562</v>
      </c>
      <c r="AH3918" s="1">
        <v>44773</v>
      </c>
      <c r="AI3918" s="1">
        <v>44785</v>
      </c>
      <c r="AJ3918" s="17" t="s">
        <v>34</v>
      </c>
      <c r="AK3918" s="17" t="s">
        <v>35</v>
      </c>
      <c r="AL3918" s="17" t="s">
        <v>10388</v>
      </c>
      <c r="AM3918" s="17">
        <f>MONTH(EMPENHO[[#This Row],[data_empenho]])</f>
        <v>5</v>
      </c>
    </row>
    <row r="3919" spans="1:39" x14ac:dyDescent="0.25">
      <c r="A3919">
        <v>3</v>
      </c>
      <c r="B3919">
        <v>301</v>
      </c>
      <c r="C3919">
        <v>9</v>
      </c>
      <c r="D3919">
        <v>272</v>
      </c>
      <c r="E3919">
        <v>20</v>
      </c>
      <c r="F3919">
        <v>0</v>
      </c>
      <c r="G3919">
        <v>9</v>
      </c>
      <c r="H3919" s="17" t="s">
        <v>1847</v>
      </c>
      <c r="I3919">
        <v>1</v>
      </c>
      <c r="J3919">
        <v>0</v>
      </c>
      <c r="K3919" s="17" t="s">
        <v>8710</v>
      </c>
      <c r="L3919" s="1">
        <v>44711</v>
      </c>
      <c r="M3919">
        <v>48594.01</v>
      </c>
      <c r="N3919" s="17" t="s">
        <v>437</v>
      </c>
      <c r="O3919">
        <v>6</v>
      </c>
      <c r="P3919" s="17" t="s">
        <v>438</v>
      </c>
      <c r="Q3919">
        <v>0</v>
      </c>
      <c r="R3919" s="17" t="s">
        <v>439</v>
      </c>
      <c r="S3919" s="17" t="s">
        <v>440</v>
      </c>
      <c r="T3919" s="17" t="s">
        <v>438</v>
      </c>
      <c r="U3919">
        <v>0</v>
      </c>
      <c r="V3919">
        <v>0</v>
      </c>
      <c r="W3919" s="17" t="s">
        <v>8711</v>
      </c>
      <c r="X3919" s="17" t="s">
        <v>442</v>
      </c>
      <c r="Y3919">
        <v>0</v>
      </c>
      <c r="Z3919" s="17" t="s">
        <v>443</v>
      </c>
      <c r="AA3919" s="17" t="s">
        <v>443</v>
      </c>
      <c r="AB3919" s="17" t="s">
        <v>444</v>
      </c>
      <c r="AC3919">
        <v>0</v>
      </c>
      <c r="AD3919">
        <v>0</v>
      </c>
      <c r="AE3919">
        <v>0</v>
      </c>
      <c r="AF3919">
        <v>2022</v>
      </c>
      <c r="AG3919" s="1">
        <v>44562</v>
      </c>
      <c r="AH3919" s="1">
        <v>44773</v>
      </c>
      <c r="AI3919" s="1">
        <v>44785</v>
      </c>
      <c r="AJ3919" s="17" t="s">
        <v>34</v>
      </c>
      <c r="AK3919" s="17" t="s">
        <v>35</v>
      </c>
      <c r="AL3919" s="17" t="s">
        <v>10388</v>
      </c>
      <c r="AM3919" s="17">
        <f>MONTH(EMPENHO[[#This Row],[data_empenho]])</f>
        <v>5</v>
      </c>
    </row>
    <row r="3920" spans="1:39" x14ac:dyDescent="0.25">
      <c r="A3920">
        <v>5</v>
      </c>
      <c r="B3920">
        <v>502</v>
      </c>
      <c r="C3920">
        <v>12</v>
      </c>
      <c r="D3920">
        <v>272</v>
      </c>
      <c r="E3920">
        <v>20</v>
      </c>
      <c r="F3920">
        <v>0</v>
      </c>
      <c r="G3920">
        <v>16</v>
      </c>
      <c r="H3920" s="17" t="s">
        <v>1847</v>
      </c>
      <c r="I3920">
        <v>31</v>
      </c>
      <c r="J3920">
        <v>0</v>
      </c>
      <c r="K3920" s="17" t="s">
        <v>8712</v>
      </c>
      <c r="L3920" s="1">
        <v>44711</v>
      </c>
      <c r="M3920">
        <v>63179.9</v>
      </c>
      <c r="N3920" s="17" t="s">
        <v>437</v>
      </c>
      <c r="O3920">
        <v>6</v>
      </c>
      <c r="P3920" s="17" t="s">
        <v>438</v>
      </c>
      <c r="Q3920">
        <v>501</v>
      </c>
      <c r="R3920" s="17" t="s">
        <v>439</v>
      </c>
      <c r="S3920" s="17" t="s">
        <v>440</v>
      </c>
      <c r="T3920" s="17" t="s">
        <v>438</v>
      </c>
      <c r="U3920">
        <v>0</v>
      </c>
      <c r="V3920">
        <v>0</v>
      </c>
      <c r="W3920" s="17" t="s">
        <v>8713</v>
      </c>
      <c r="X3920" s="17" t="s">
        <v>442</v>
      </c>
      <c r="Y3920">
        <v>0</v>
      </c>
      <c r="Z3920" s="17" t="s">
        <v>443</v>
      </c>
      <c r="AA3920" s="17" t="s">
        <v>443</v>
      </c>
      <c r="AB3920" s="17" t="s">
        <v>444</v>
      </c>
      <c r="AC3920">
        <v>0</v>
      </c>
      <c r="AD3920">
        <v>0</v>
      </c>
      <c r="AE3920">
        <v>0</v>
      </c>
      <c r="AF3920">
        <v>2022</v>
      </c>
      <c r="AG3920" s="1">
        <v>44562</v>
      </c>
      <c r="AH3920" s="1">
        <v>44773</v>
      </c>
      <c r="AI3920" s="1">
        <v>44785</v>
      </c>
      <c r="AJ3920" s="17" t="s">
        <v>34</v>
      </c>
      <c r="AK3920" s="17" t="s">
        <v>35</v>
      </c>
      <c r="AL3920" s="17" t="s">
        <v>10388</v>
      </c>
      <c r="AM3920" s="17">
        <f>MONTH(EMPENHO[[#This Row],[data_empenho]])</f>
        <v>5</v>
      </c>
    </row>
    <row r="3921" spans="1:39" x14ac:dyDescent="0.25">
      <c r="A3921">
        <v>8</v>
      </c>
      <c r="B3921">
        <v>801</v>
      </c>
      <c r="C3921">
        <v>10</v>
      </c>
      <c r="D3921">
        <v>272</v>
      </c>
      <c r="E3921">
        <v>20</v>
      </c>
      <c r="F3921">
        <v>0</v>
      </c>
      <c r="G3921">
        <v>21</v>
      </c>
      <c r="H3921" s="17" t="s">
        <v>1847</v>
      </c>
      <c r="I3921">
        <v>40</v>
      </c>
      <c r="J3921">
        <v>0</v>
      </c>
      <c r="K3921" s="17" t="s">
        <v>8714</v>
      </c>
      <c r="L3921" s="1">
        <v>44711</v>
      </c>
      <c r="M3921">
        <v>28466.23</v>
      </c>
      <c r="N3921" s="17" t="s">
        <v>437</v>
      </c>
      <c r="O3921">
        <v>6</v>
      </c>
      <c r="P3921" s="17" t="s">
        <v>438</v>
      </c>
      <c r="Q3921">
        <v>0</v>
      </c>
      <c r="R3921" s="17" t="s">
        <v>439</v>
      </c>
      <c r="S3921" s="17" t="s">
        <v>440</v>
      </c>
      <c r="T3921" s="17" t="s">
        <v>438</v>
      </c>
      <c r="U3921">
        <v>0</v>
      </c>
      <c r="V3921">
        <v>0</v>
      </c>
      <c r="W3921" s="17" t="s">
        <v>8715</v>
      </c>
      <c r="X3921" s="17" t="s">
        <v>442</v>
      </c>
      <c r="Y3921">
        <v>0</v>
      </c>
      <c r="Z3921" s="17" t="s">
        <v>443</v>
      </c>
      <c r="AA3921" s="17" t="s">
        <v>443</v>
      </c>
      <c r="AB3921" s="17" t="s">
        <v>444</v>
      </c>
      <c r="AC3921">
        <v>0</v>
      </c>
      <c r="AD3921">
        <v>0</v>
      </c>
      <c r="AE3921">
        <v>0</v>
      </c>
      <c r="AF3921">
        <v>2022</v>
      </c>
      <c r="AG3921" s="1">
        <v>44562</v>
      </c>
      <c r="AH3921" s="1">
        <v>44773</v>
      </c>
      <c r="AI3921" s="1">
        <v>44785</v>
      </c>
      <c r="AJ3921" s="17" t="s">
        <v>34</v>
      </c>
      <c r="AK3921" s="17" t="s">
        <v>35</v>
      </c>
      <c r="AL3921" s="17" t="s">
        <v>10388</v>
      </c>
      <c r="AM3921" s="17">
        <f>MONTH(EMPENHO[[#This Row],[data_empenho]])</f>
        <v>5</v>
      </c>
    </row>
    <row r="3922" spans="1:39" x14ac:dyDescent="0.25">
      <c r="A3922">
        <v>3</v>
      </c>
      <c r="B3922">
        <v>301</v>
      </c>
      <c r="C3922">
        <v>9</v>
      </c>
      <c r="D3922">
        <v>272</v>
      </c>
      <c r="E3922">
        <v>20</v>
      </c>
      <c r="F3922">
        <v>0</v>
      </c>
      <c r="G3922">
        <v>9</v>
      </c>
      <c r="H3922" s="17" t="s">
        <v>2566</v>
      </c>
      <c r="I3922">
        <v>1</v>
      </c>
      <c r="J3922">
        <v>0</v>
      </c>
      <c r="K3922" s="17" t="s">
        <v>8716</v>
      </c>
      <c r="L3922" s="1">
        <v>44711</v>
      </c>
      <c r="M3922">
        <v>1647.59</v>
      </c>
      <c r="N3922" s="17" t="s">
        <v>437</v>
      </c>
      <c r="O3922">
        <v>6</v>
      </c>
      <c r="P3922" s="17" t="s">
        <v>438</v>
      </c>
      <c r="Q3922">
        <v>0</v>
      </c>
      <c r="R3922" s="17" t="s">
        <v>439</v>
      </c>
      <c r="S3922" s="17" t="s">
        <v>440</v>
      </c>
      <c r="T3922" s="17" t="s">
        <v>438</v>
      </c>
      <c r="U3922">
        <v>0</v>
      </c>
      <c r="V3922">
        <v>0</v>
      </c>
      <c r="W3922" s="17" t="s">
        <v>8717</v>
      </c>
      <c r="X3922" s="17" t="s">
        <v>442</v>
      </c>
      <c r="Y3922">
        <v>0</v>
      </c>
      <c r="Z3922" s="17" t="s">
        <v>443</v>
      </c>
      <c r="AA3922" s="17" t="s">
        <v>443</v>
      </c>
      <c r="AB3922" s="17" t="s">
        <v>444</v>
      </c>
      <c r="AC3922">
        <v>0</v>
      </c>
      <c r="AD3922">
        <v>0</v>
      </c>
      <c r="AE3922">
        <v>0</v>
      </c>
      <c r="AF3922">
        <v>2022</v>
      </c>
      <c r="AG3922" s="1">
        <v>44562</v>
      </c>
      <c r="AH3922" s="1">
        <v>44773</v>
      </c>
      <c r="AI3922" s="1">
        <v>44785</v>
      </c>
      <c r="AJ3922" s="17" t="s">
        <v>34</v>
      </c>
      <c r="AK3922" s="17" t="s">
        <v>35</v>
      </c>
      <c r="AL3922" s="17" t="s">
        <v>10388</v>
      </c>
      <c r="AM3922" s="17">
        <f>MONTH(EMPENHO[[#This Row],[data_empenho]])</f>
        <v>5</v>
      </c>
    </row>
    <row r="3923" spans="1:39" x14ac:dyDescent="0.25">
      <c r="A3923">
        <v>3</v>
      </c>
      <c r="B3923">
        <v>301</v>
      </c>
      <c r="C3923">
        <v>9</v>
      </c>
      <c r="D3923">
        <v>272</v>
      </c>
      <c r="E3923">
        <v>20</v>
      </c>
      <c r="F3923">
        <v>0</v>
      </c>
      <c r="G3923">
        <v>9</v>
      </c>
      <c r="H3923" s="17" t="s">
        <v>2569</v>
      </c>
      <c r="I3923">
        <v>1</v>
      </c>
      <c r="J3923">
        <v>0</v>
      </c>
      <c r="K3923" s="17" t="s">
        <v>8718</v>
      </c>
      <c r="L3923" s="1">
        <v>44711</v>
      </c>
      <c r="M3923">
        <v>593.12</v>
      </c>
      <c r="N3923" s="17" t="s">
        <v>437</v>
      </c>
      <c r="O3923">
        <v>6</v>
      </c>
      <c r="P3923" s="17" t="s">
        <v>438</v>
      </c>
      <c r="Q3923">
        <v>0</v>
      </c>
      <c r="R3923" s="17" t="s">
        <v>439</v>
      </c>
      <c r="S3923" s="17" t="s">
        <v>440</v>
      </c>
      <c r="T3923" s="17" t="s">
        <v>438</v>
      </c>
      <c r="U3923">
        <v>0</v>
      </c>
      <c r="V3923">
        <v>0</v>
      </c>
      <c r="W3923" s="17" t="s">
        <v>8719</v>
      </c>
      <c r="X3923" s="17" t="s">
        <v>442</v>
      </c>
      <c r="Y3923">
        <v>0</v>
      </c>
      <c r="Z3923" s="17" t="s">
        <v>443</v>
      </c>
      <c r="AA3923" s="17" t="s">
        <v>443</v>
      </c>
      <c r="AB3923" s="17" t="s">
        <v>444</v>
      </c>
      <c r="AC3923">
        <v>0</v>
      </c>
      <c r="AD3923">
        <v>0</v>
      </c>
      <c r="AE3923">
        <v>0</v>
      </c>
      <c r="AF3923">
        <v>2022</v>
      </c>
      <c r="AG3923" s="1">
        <v>44562</v>
      </c>
      <c r="AH3923" s="1">
        <v>44773</v>
      </c>
      <c r="AI3923" s="1">
        <v>44785</v>
      </c>
      <c r="AJ3923" s="17" t="s">
        <v>34</v>
      </c>
      <c r="AK3923" s="17" t="s">
        <v>35</v>
      </c>
      <c r="AL3923" s="17" t="s">
        <v>10388</v>
      </c>
      <c r="AM3923" s="17">
        <f>MONTH(EMPENHO[[#This Row],[data_empenho]])</f>
        <v>5</v>
      </c>
    </row>
    <row r="3924" spans="1:39" x14ac:dyDescent="0.25">
      <c r="A3924">
        <v>3</v>
      </c>
      <c r="B3924">
        <v>301</v>
      </c>
      <c r="C3924">
        <v>9</v>
      </c>
      <c r="D3924">
        <v>272</v>
      </c>
      <c r="E3924">
        <v>20</v>
      </c>
      <c r="F3924">
        <v>0</v>
      </c>
      <c r="G3924">
        <v>9</v>
      </c>
      <c r="H3924" s="17" t="s">
        <v>1847</v>
      </c>
      <c r="I3924">
        <v>1</v>
      </c>
      <c r="J3924">
        <v>0</v>
      </c>
      <c r="K3924" s="17" t="s">
        <v>8720</v>
      </c>
      <c r="L3924" s="1">
        <v>44711</v>
      </c>
      <c r="M3924">
        <v>1368.51</v>
      </c>
      <c r="N3924" s="17" t="s">
        <v>437</v>
      </c>
      <c r="O3924">
        <v>6</v>
      </c>
      <c r="P3924" s="17" t="s">
        <v>438</v>
      </c>
      <c r="Q3924">
        <v>0</v>
      </c>
      <c r="R3924" s="17" t="s">
        <v>439</v>
      </c>
      <c r="S3924" s="17" t="s">
        <v>440</v>
      </c>
      <c r="T3924" s="17" t="s">
        <v>438</v>
      </c>
      <c r="U3924">
        <v>0</v>
      </c>
      <c r="V3924">
        <v>0</v>
      </c>
      <c r="W3924" s="17" t="s">
        <v>8721</v>
      </c>
      <c r="X3924" s="17" t="s">
        <v>442</v>
      </c>
      <c r="Y3924">
        <v>0</v>
      </c>
      <c r="Z3924" s="17" t="s">
        <v>443</v>
      </c>
      <c r="AA3924" s="17" t="s">
        <v>443</v>
      </c>
      <c r="AB3924" s="17" t="s">
        <v>444</v>
      </c>
      <c r="AC3924">
        <v>0</v>
      </c>
      <c r="AD3924">
        <v>0</v>
      </c>
      <c r="AE3924">
        <v>0</v>
      </c>
      <c r="AF3924">
        <v>2022</v>
      </c>
      <c r="AG3924" s="1">
        <v>44562</v>
      </c>
      <c r="AH3924" s="1">
        <v>44773</v>
      </c>
      <c r="AI3924" s="1">
        <v>44785</v>
      </c>
      <c r="AJ3924" s="17" t="s">
        <v>34</v>
      </c>
      <c r="AK3924" s="17" t="s">
        <v>35</v>
      </c>
      <c r="AL3924" s="17" t="s">
        <v>10388</v>
      </c>
      <c r="AM3924" s="17">
        <f>MONTH(EMPENHO[[#This Row],[data_empenho]])</f>
        <v>5</v>
      </c>
    </row>
    <row r="3925" spans="1:39" x14ac:dyDescent="0.25">
      <c r="A3925">
        <v>2</v>
      </c>
      <c r="B3925">
        <v>201</v>
      </c>
      <c r="C3925">
        <v>4</v>
      </c>
      <c r="D3925">
        <v>122</v>
      </c>
      <c r="E3925">
        <v>1</v>
      </c>
      <c r="F3925">
        <v>0</v>
      </c>
      <c r="G3925">
        <v>2078</v>
      </c>
      <c r="H3925" s="17" t="s">
        <v>1859</v>
      </c>
      <c r="I3925">
        <v>1</v>
      </c>
      <c r="J3925">
        <v>0</v>
      </c>
      <c r="K3925" s="17" t="s">
        <v>8722</v>
      </c>
      <c r="L3925" s="1">
        <v>44711</v>
      </c>
      <c r="M3925">
        <v>116.49</v>
      </c>
      <c r="N3925" s="17" t="s">
        <v>437</v>
      </c>
      <c r="O3925">
        <v>6424</v>
      </c>
      <c r="P3925" s="17" t="s">
        <v>438</v>
      </c>
      <c r="Q3925">
        <v>0</v>
      </c>
      <c r="R3925" s="17" t="s">
        <v>1083</v>
      </c>
      <c r="S3925" s="17" t="s">
        <v>440</v>
      </c>
      <c r="T3925" s="17" t="s">
        <v>438</v>
      </c>
      <c r="U3925">
        <v>2</v>
      </c>
      <c r="V3925">
        <v>2021</v>
      </c>
      <c r="W3925" s="17" t="s">
        <v>8723</v>
      </c>
      <c r="X3925" s="17" t="s">
        <v>1085</v>
      </c>
      <c r="Y3925">
        <v>7</v>
      </c>
      <c r="Z3925" s="17" t="s">
        <v>443</v>
      </c>
      <c r="AA3925" s="17" t="s">
        <v>443</v>
      </c>
      <c r="AB3925" s="17" t="s">
        <v>444</v>
      </c>
      <c r="AC3925">
        <v>0</v>
      </c>
      <c r="AD3925">
        <v>0</v>
      </c>
      <c r="AE3925">
        <v>0</v>
      </c>
      <c r="AF3925">
        <v>2022</v>
      </c>
      <c r="AG3925" s="1">
        <v>44562</v>
      </c>
      <c r="AH3925" s="1">
        <v>44773</v>
      </c>
      <c r="AI3925" s="1">
        <v>44785</v>
      </c>
      <c r="AJ3925" s="17" t="s">
        <v>34</v>
      </c>
      <c r="AK3925" s="17" t="s">
        <v>35</v>
      </c>
      <c r="AL3925" s="17" t="s">
        <v>10388</v>
      </c>
      <c r="AM3925" s="17">
        <f>MONTH(EMPENHO[[#This Row],[data_empenho]])</f>
        <v>5</v>
      </c>
    </row>
    <row r="3926" spans="1:39" x14ac:dyDescent="0.25">
      <c r="A3926">
        <v>2</v>
      </c>
      <c r="B3926">
        <v>203</v>
      </c>
      <c r="C3926">
        <v>4</v>
      </c>
      <c r="D3926">
        <v>122</v>
      </c>
      <c r="E3926">
        <v>1</v>
      </c>
      <c r="F3926">
        <v>0</v>
      </c>
      <c r="G3926">
        <v>2081</v>
      </c>
      <c r="H3926" s="17" t="s">
        <v>1859</v>
      </c>
      <c r="I3926">
        <v>1</v>
      </c>
      <c r="J3926">
        <v>0</v>
      </c>
      <c r="K3926" s="17" t="s">
        <v>8724</v>
      </c>
      <c r="L3926" s="1">
        <v>44711</v>
      </c>
      <c r="M3926">
        <v>1397.97</v>
      </c>
      <c r="N3926" s="17" t="s">
        <v>437</v>
      </c>
      <c r="O3926">
        <v>6424</v>
      </c>
      <c r="P3926" s="17" t="s">
        <v>438</v>
      </c>
      <c r="Q3926">
        <v>0</v>
      </c>
      <c r="R3926" s="17" t="s">
        <v>1083</v>
      </c>
      <c r="S3926" s="17" t="s">
        <v>440</v>
      </c>
      <c r="T3926" s="17" t="s">
        <v>438</v>
      </c>
      <c r="U3926">
        <v>2</v>
      </c>
      <c r="V3926">
        <v>2021</v>
      </c>
      <c r="W3926" s="17" t="s">
        <v>8723</v>
      </c>
      <c r="X3926" s="17" t="s">
        <v>1085</v>
      </c>
      <c r="Y3926">
        <v>1</v>
      </c>
      <c r="Z3926" s="17" t="s">
        <v>443</v>
      </c>
      <c r="AA3926" s="17" t="s">
        <v>443</v>
      </c>
      <c r="AB3926" s="17" t="s">
        <v>444</v>
      </c>
      <c r="AC3926">
        <v>0</v>
      </c>
      <c r="AD3926">
        <v>0</v>
      </c>
      <c r="AE3926">
        <v>0</v>
      </c>
      <c r="AF3926">
        <v>2022</v>
      </c>
      <c r="AG3926" s="1">
        <v>44562</v>
      </c>
      <c r="AH3926" s="1">
        <v>44773</v>
      </c>
      <c r="AI3926" s="1">
        <v>44785</v>
      </c>
      <c r="AJ3926" s="17" t="s">
        <v>34</v>
      </c>
      <c r="AK3926" s="17" t="s">
        <v>35</v>
      </c>
      <c r="AL3926" s="17" t="s">
        <v>10388</v>
      </c>
      <c r="AM3926" s="17">
        <f>MONTH(EMPENHO[[#This Row],[data_empenho]])</f>
        <v>5</v>
      </c>
    </row>
    <row r="3927" spans="1:39" x14ac:dyDescent="0.25">
      <c r="A3927">
        <v>2</v>
      </c>
      <c r="B3927">
        <v>203</v>
      </c>
      <c r="C3927">
        <v>4</v>
      </c>
      <c r="D3927">
        <v>124</v>
      </c>
      <c r="E3927">
        <v>1</v>
      </c>
      <c r="F3927">
        <v>0</v>
      </c>
      <c r="G3927">
        <v>2082</v>
      </c>
      <c r="H3927" s="17" t="s">
        <v>1859</v>
      </c>
      <c r="I3927">
        <v>1</v>
      </c>
      <c r="J3927">
        <v>0</v>
      </c>
      <c r="K3927" s="17" t="s">
        <v>8725</v>
      </c>
      <c r="L3927" s="1">
        <v>44711</v>
      </c>
      <c r="M3927">
        <v>465.99</v>
      </c>
      <c r="N3927" s="17" t="s">
        <v>437</v>
      </c>
      <c r="O3927">
        <v>6424</v>
      </c>
      <c r="P3927" s="17" t="s">
        <v>438</v>
      </c>
      <c r="Q3927">
        <v>0</v>
      </c>
      <c r="R3927" s="17" t="s">
        <v>1083</v>
      </c>
      <c r="S3927" s="17" t="s">
        <v>440</v>
      </c>
      <c r="T3927" s="17" t="s">
        <v>438</v>
      </c>
      <c r="U3927">
        <v>2</v>
      </c>
      <c r="V3927">
        <v>2021</v>
      </c>
      <c r="W3927" s="17" t="s">
        <v>8723</v>
      </c>
      <c r="X3927" s="17" t="s">
        <v>1085</v>
      </c>
      <c r="Y3927">
        <v>1</v>
      </c>
      <c r="Z3927" s="17" t="s">
        <v>443</v>
      </c>
      <c r="AA3927" s="17" t="s">
        <v>443</v>
      </c>
      <c r="AB3927" s="17" t="s">
        <v>444</v>
      </c>
      <c r="AC3927">
        <v>0</v>
      </c>
      <c r="AD3927">
        <v>0</v>
      </c>
      <c r="AE3927">
        <v>0</v>
      </c>
      <c r="AF3927">
        <v>2022</v>
      </c>
      <c r="AG3927" s="1">
        <v>44562</v>
      </c>
      <c r="AH3927" s="1">
        <v>44773</v>
      </c>
      <c r="AI3927" s="1">
        <v>44785</v>
      </c>
      <c r="AJ3927" s="17" t="s">
        <v>34</v>
      </c>
      <c r="AK3927" s="17" t="s">
        <v>35</v>
      </c>
      <c r="AL3927" s="17" t="s">
        <v>10388</v>
      </c>
      <c r="AM3927" s="17">
        <f>MONTH(EMPENHO[[#This Row],[data_empenho]])</f>
        <v>5</v>
      </c>
    </row>
    <row r="3928" spans="1:39" x14ac:dyDescent="0.25">
      <c r="A3928">
        <v>3</v>
      </c>
      <c r="B3928">
        <v>301</v>
      </c>
      <c r="C3928">
        <v>4</v>
      </c>
      <c r="D3928">
        <v>122</v>
      </c>
      <c r="E3928">
        <v>1</v>
      </c>
      <c r="F3928">
        <v>0</v>
      </c>
      <c r="G3928">
        <v>2067</v>
      </c>
      <c r="H3928" s="17" t="s">
        <v>1859</v>
      </c>
      <c r="I3928">
        <v>1</v>
      </c>
      <c r="J3928">
        <v>0</v>
      </c>
      <c r="K3928" s="17" t="s">
        <v>8726</v>
      </c>
      <c r="L3928" s="1">
        <v>44711</v>
      </c>
      <c r="M3928">
        <v>955.27</v>
      </c>
      <c r="N3928" s="17" t="s">
        <v>437</v>
      </c>
      <c r="O3928">
        <v>6424</v>
      </c>
      <c r="P3928" s="17" t="s">
        <v>438</v>
      </c>
      <c r="Q3928">
        <v>0</v>
      </c>
      <c r="R3928" s="17" t="s">
        <v>1083</v>
      </c>
      <c r="S3928" s="17" t="s">
        <v>440</v>
      </c>
      <c r="T3928" s="17" t="s">
        <v>438</v>
      </c>
      <c r="U3928">
        <v>2</v>
      </c>
      <c r="V3928">
        <v>2021</v>
      </c>
      <c r="W3928" s="17" t="s">
        <v>8723</v>
      </c>
      <c r="X3928" s="17" t="s">
        <v>1085</v>
      </c>
      <c r="Y3928">
        <v>1</v>
      </c>
      <c r="Z3928" s="17" t="s">
        <v>443</v>
      </c>
      <c r="AA3928" s="17" t="s">
        <v>443</v>
      </c>
      <c r="AB3928" s="17" t="s">
        <v>444</v>
      </c>
      <c r="AC3928">
        <v>0</v>
      </c>
      <c r="AD3928">
        <v>0</v>
      </c>
      <c r="AE3928">
        <v>0</v>
      </c>
      <c r="AF3928">
        <v>2022</v>
      </c>
      <c r="AG3928" s="1">
        <v>44562</v>
      </c>
      <c r="AH3928" s="1">
        <v>44773</v>
      </c>
      <c r="AI3928" s="1">
        <v>44785</v>
      </c>
      <c r="AJ3928" s="17" t="s">
        <v>34</v>
      </c>
      <c r="AK3928" s="17" t="s">
        <v>35</v>
      </c>
      <c r="AL3928" s="17" t="s">
        <v>10388</v>
      </c>
      <c r="AM3928" s="17">
        <f>MONTH(EMPENHO[[#This Row],[data_empenho]])</f>
        <v>5</v>
      </c>
    </row>
    <row r="3929" spans="1:39" x14ac:dyDescent="0.25">
      <c r="A3929">
        <v>3</v>
      </c>
      <c r="B3929">
        <v>301</v>
      </c>
      <c r="C3929">
        <v>4</v>
      </c>
      <c r="D3929">
        <v>122</v>
      </c>
      <c r="E3929">
        <v>1</v>
      </c>
      <c r="F3929">
        <v>0</v>
      </c>
      <c r="G3929">
        <v>2068</v>
      </c>
      <c r="H3929" s="17" t="s">
        <v>1859</v>
      </c>
      <c r="I3929">
        <v>1</v>
      </c>
      <c r="J3929">
        <v>0</v>
      </c>
      <c r="K3929" s="17" t="s">
        <v>8727</v>
      </c>
      <c r="L3929" s="1">
        <v>44711</v>
      </c>
      <c r="M3929">
        <v>4659.8900000000003</v>
      </c>
      <c r="N3929" s="17" t="s">
        <v>437</v>
      </c>
      <c r="O3929">
        <v>6424</v>
      </c>
      <c r="P3929" s="17" t="s">
        <v>438</v>
      </c>
      <c r="Q3929">
        <v>0</v>
      </c>
      <c r="R3929" s="17" t="s">
        <v>1083</v>
      </c>
      <c r="S3929" s="17" t="s">
        <v>440</v>
      </c>
      <c r="T3929" s="17" t="s">
        <v>438</v>
      </c>
      <c r="U3929">
        <v>2</v>
      </c>
      <c r="V3929">
        <v>2021</v>
      </c>
      <c r="W3929" s="17" t="s">
        <v>8723</v>
      </c>
      <c r="X3929" s="17" t="s">
        <v>1085</v>
      </c>
      <c r="Y3929">
        <v>1</v>
      </c>
      <c r="Z3929" s="17" t="s">
        <v>443</v>
      </c>
      <c r="AA3929" s="17" t="s">
        <v>443</v>
      </c>
      <c r="AB3929" s="17" t="s">
        <v>444</v>
      </c>
      <c r="AC3929">
        <v>0</v>
      </c>
      <c r="AD3929">
        <v>0</v>
      </c>
      <c r="AE3929">
        <v>0</v>
      </c>
      <c r="AF3929">
        <v>2022</v>
      </c>
      <c r="AG3929" s="1">
        <v>44562</v>
      </c>
      <c r="AH3929" s="1">
        <v>44773</v>
      </c>
      <c r="AI3929" s="1">
        <v>44785</v>
      </c>
      <c r="AJ3929" s="17" t="s">
        <v>34</v>
      </c>
      <c r="AK3929" s="17" t="s">
        <v>35</v>
      </c>
      <c r="AL3929" s="17" t="s">
        <v>10388</v>
      </c>
      <c r="AM3929" s="17">
        <f>MONTH(EMPENHO[[#This Row],[data_empenho]])</f>
        <v>5</v>
      </c>
    </row>
    <row r="3930" spans="1:39" x14ac:dyDescent="0.25">
      <c r="A3930">
        <v>4</v>
      </c>
      <c r="B3930">
        <v>401</v>
      </c>
      <c r="C3930">
        <v>4</v>
      </c>
      <c r="D3930">
        <v>123</v>
      </c>
      <c r="E3930">
        <v>1</v>
      </c>
      <c r="F3930">
        <v>0</v>
      </c>
      <c r="G3930">
        <v>2075</v>
      </c>
      <c r="H3930" s="17" t="s">
        <v>1859</v>
      </c>
      <c r="I3930">
        <v>1</v>
      </c>
      <c r="J3930">
        <v>0</v>
      </c>
      <c r="K3930" s="17" t="s">
        <v>8728</v>
      </c>
      <c r="L3930" s="1">
        <v>44711</v>
      </c>
      <c r="M3930">
        <v>5009.3900000000003</v>
      </c>
      <c r="N3930" s="17" t="s">
        <v>437</v>
      </c>
      <c r="O3930">
        <v>6424</v>
      </c>
      <c r="P3930" s="17" t="s">
        <v>438</v>
      </c>
      <c r="Q3930">
        <v>0</v>
      </c>
      <c r="R3930" s="17" t="s">
        <v>1083</v>
      </c>
      <c r="S3930" s="17" t="s">
        <v>440</v>
      </c>
      <c r="T3930" s="17" t="s">
        <v>438</v>
      </c>
      <c r="U3930">
        <v>2</v>
      </c>
      <c r="V3930">
        <v>2021</v>
      </c>
      <c r="W3930" s="17" t="s">
        <v>8723</v>
      </c>
      <c r="X3930" s="17" t="s">
        <v>1085</v>
      </c>
      <c r="Y3930">
        <v>1</v>
      </c>
      <c r="Z3930" s="17" t="s">
        <v>443</v>
      </c>
      <c r="AA3930" s="17" t="s">
        <v>443</v>
      </c>
      <c r="AB3930" s="17" t="s">
        <v>444</v>
      </c>
      <c r="AC3930">
        <v>0</v>
      </c>
      <c r="AD3930">
        <v>0</v>
      </c>
      <c r="AE3930">
        <v>0</v>
      </c>
      <c r="AF3930">
        <v>2022</v>
      </c>
      <c r="AG3930" s="1">
        <v>44562</v>
      </c>
      <c r="AH3930" s="1">
        <v>44773</v>
      </c>
      <c r="AI3930" s="1">
        <v>44785</v>
      </c>
      <c r="AJ3930" s="17" t="s">
        <v>34</v>
      </c>
      <c r="AK3930" s="17" t="s">
        <v>35</v>
      </c>
      <c r="AL3930" s="17" t="s">
        <v>10388</v>
      </c>
      <c r="AM3930" s="17">
        <f>MONTH(EMPENHO[[#This Row],[data_empenho]])</f>
        <v>5</v>
      </c>
    </row>
    <row r="3931" spans="1:39" x14ac:dyDescent="0.25">
      <c r="A3931">
        <v>4</v>
      </c>
      <c r="B3931">
        <v>401</v>
      </c>
      <c r="C3931">
        <v>4</v>
      </c>
      <c r="D3931">
        <v>129</v>
      </c>
      <c r="E3931">
        <v>1</v>
      </c>
      <c r="F3931">
        <v>0</v>
      </c>
      <c r="G3931">
        <v>2077</v>
      </c>
      <c r="H3931" s="17" t="s">
        <v>1859</v>
      </c>
      <c r="I3931">
        <v>1</v>
      </c>
      <c r="J3931">
        <v>0</v>
      </c>
      <c r="K3931" s="17" t="s">
        <v>8729</v>
      </c>
      <c r="L3931" s="1">
        <v>44711</v>
      </c>
      <c r="M3931">
        <v>1397.97</v>
      </c>
      <c r="N3931" s="17" t="s">
        <v>437</v>
      </c>
      <c r="O3931">
        <v>6424</v>
      </c>
      <c r="P3931" s="17" t="s">
        <v>438</v>
      </c>
      <c r="Q3931">
        <v>0</v>
      </c>
      <c r="R3931" s="17" t="s">
        <v>1083</v>
      </c>
      <c r="S3931" s="17" t="s">
        <v>440</v>
      </c>
      <c r="T3931" s="17" t="s">
        <v>438</v>
      </c>
      <c r="U3931">
        <v>2</v>
      </c>
      <c r="V3931">
        <v>2021</v>
      </c>
      <c r="W3931" s="17" t="s">
        <v>8723</v>
      </c>
      <c r="X3931" s="17" t="s">
        <v>1085</v>
      </c>
      <c r="Y3931">
        <v>1</v>
      </c>
      <c r="Z3931" s="17" t="s">
        <v>443</v>
      </c>
      <c r="AA3931" s="17" t="s">
        <v>443</v>
      </c>
      <c r="AB3931" s="17" t="s">
        <v>444</v>
      </c>
      <c r="AC3931">
        <v>0</v>
      </c>
      <c r="AD3931">
        <v>0</v>
      </c>
      <c r="AE3931">
        <v>0</v>
      </c>
      <c r="AF3931">
        <v>2022</v>
      </c>
      <c r="AG3931" s="1">
        <v>44562</v>
      </c>
      <c r="AH3931" s="1">
        <v>44773</v>
      </c>
      <c r="AI3931" s="1">
        <v>44785</v>
      </c>
      <c r="AJ3931" s="17" t="s">
        <v>34</v>
      </c>
      <c r="AK3931" s="17" t="s">
        <v>35</v>
      </c>
      <c r="AL3931" s="17" t="s">
        <v>10388</v>
      </c>
      <c r="AM3931" s="17">
        <f>MONTH(EMPENHO[[#This Row],[data_empenho]])</f>
        <v>5</v>
      </c>
    </row>
    <row r="3932" spans="1:39" x14ac:dyDescent="0.25">
      <c r="A3932">
        <v>5</v>
      </c>
      <c r="B3932">
        <v>501</v>
      </c>
      <c r="C3932">
        <v>4</v>
      </c>
      <c r="D3932">
        <v>122</v>
      </c>
      <c r="E3932">
        <v>1</v>
      </c>
      <c r="F3932">
        <v>0</v>
      </c>
      <c r="G3932">
        <v>2022</v>
      </c>
      <c r="H3932" s="17" t="s">
        <v>1859</v>
      </c>
      <c r="I3932">
        <v>1</v>
      </c>
      <c r="J3932">
        <v>0</v>
      </c>
      <c r="K3932" s="17" t="s">
        <v>8730</v>
      </c>
      <c r="L3932" s="1">
        <v>44711</v>
      </c>
      <c r="M3932">
        <v>3098.82</v>
      </c>
      <c r="N3932" s="17" t="s">
        <v>437</v>
      </c>
      <c r="O3932">
        <v>6424</v>
      </c>
      <c r="P3932" s="17" t="s">
        <v>438</v>
      </c>
      <c r="Q3932">
        <v>0</v>
      </c>
      <c r="R3932" s="17" t="s">
        <v>1083</v>
      </c>
      <c r="S3932" s="17" t="s">
        <v>440</v>
      </c>
      <c r="T3932" s="17" t="s">
        <v>438</v>
      </c>
      <c r="U3932">
        <v>2</v>
      </c>
      <c r="V3932">
        <v>2021</v>
      </c>
      <c r="W3932" s="17" t="s">
        <v>8723</v>
      </c>
      <c r="X3932" s="17" t="s">
        <v>1085</v>
      </c>
      <c r="Y3932">
        <v>1</v>
      </c>
      <c r="Z3932" s="17" t="s">
        <v>443</v>
      </c>
      <c r="AA3932" s="17" t="s">
        <v>443</v>
      </c>
      <c r="AB3932" s="17" t="s">
        <v>444</v>
      </c>
      <c r="AC3932">
        <v>0</v>
      </c>
      <c r="AD3932">
        <v>0</v>
      </c>
      <c r="AE3932">
        <v>0</v>
      </c>
      <c r="AF3932">
        <v>2022</v>
      </c>
      <c r="AG3932" s="1">
        <v>44562</v>
      </c>
      <c r="AH3932" s="1">
        <v>44773</v>
      </c>
      <c r="AI3932" s="1">
        <v>44785</v>
      </c>
      <c r="AJ3932" s="17" t="s">
        <v>34</v>
      </c>
      <c r="AK3932" s="17" t="s">
        <v>35</v>
      </c>
      <c r="AL3932" s="17" t="s">
        <v>10388</v>
      </c>
      <c r="AM3932" s="17">
        <f>MONTH(EMPENHO[[#This Row],[data_empenho]])</f>
        <v>5</v>
      </c>
    </row>
    <row r="3933" spans="1:39" x14ac:dyDescent="0.25">
      <c r="A3933">
        <v>5</v>
      </c>
      <c r="B3933">
        <v>502</v>
      </c>
      <c r="C3933">
        <v>12</v>
      </c>
      <c r="D3933">
        <v>361</v>
      </c>
      <c r="E3933">
        <v>2</v>
      </c>
      <c r="F3933">
        <v>0</v>
      </c>
      <c r="G3933">
        <v>2025</v>
      </c>
      <c r="H3933" s="17" t="s">
        <v>1859</v>
      </c>
      <c r="I3933">
        <v>20</v>
      </c>
      <c r="J3933">
        <v>0</v>
      </c>
      <c r="K3933" s="17" t="s">
        <v>8731</v>
      </c>
      <c r="L3933" s="1">
        <v>44711</v>
      </c>
      <c r="M3933">
        <v>8353.0499999999993</v>
      </c>
      <c r="N3933" s="17" t="s">
        <v>437</v>
      </c>
      <c r="O3933">
        <v>6424</v>
      </c>
      <c r="P3933" s="17" t="s">
        <v>438</v>
      </c>
      <c r="Q3933">
        <v>0</v>
      </c>
      <c r="R3933" s="17" t="s">
        <v>1083</v>
      </c>
      <c r="S3933" s="17" t="s">
        <v>440</v>
      </c>
      <c r="T3933" s="17" t="s">
        <v>438</v>
      </c>
      <c r="U3933">
        <v>2</v>
      </c>
      <c r="V3933">
        <v>2021</v>
      </c>
      <c r="W3933" s="17" t="s">
        <v>8723</v>
      </c>
      <c r="X3933" s="17" t="s">
        <v>1085</v>
      </c>
      <c r="Y3933">
        <v>1</v>
      </c>
      <c r="Z3933" s="17" t="s">
        <v>443</v>
      </c>
      <c r="AA3933" s="17" t="s">
        <v>443</v>
      </c>
      <c r="AB3933" s="17" t="s">
        <v>444</v>
      </c>
      <c r="AC3933">
        <v>0</v>
      </c>
      <c r="AD3933">
        <v>0</v>
      </c>
      <c r="AE3933">
        <v>0</v>
      </c>
      <c r="AF3933">
        <v>2022</v>
      </c>
      <c r="AG3933" s="1">
        <v>44562</v>
      </c>
      <c r="AH3933" s="1">
        <v>44773</v>
      </c>
      <c r="AI3933" s="1">
        <v>44785</v>
      </c>
      <c r="AJ3933" s="17" t="s">
        <v>34</v>
      </c>
      <c r="AK3933" s="17" t="s">
        <v>35</v>
      </c>
      <c r="AL3933" s="17" t="s">
        <v>10388</v>
      </c>
      <c r="AM3933" s="17">
        <f>MONTH(EMPENHO[[#This Row],[data_empenho]])</f>
        <v>5</v>
      </c>
    </row>
    <row r="3934" spans="1:39" x14ac:dyDescent="0.25">
      <c r="A3934">
        <v>5</v>
      </c>
      <c r="B3934">
        <v>502</v>
      </c>
      <c r="C3934">
        <v>12</v>
      </c>
      <c r="D3934">
        <v>361</v>
      </c>
      <c r="E3934">
        <v>2</v>
      </c>
      <c r="F3934">
        <v>0</v>
      </c>
      <c r="G3934">
        <v>2027</v>
      </c>
      <c r="H3934" s="17" t="s">
        <v>1859</v>
      </c>
      <c r="I3934">
        <v>20</v>
      </c>
      <c r="J3934">
        <v>0</v>
      </c>
      <c r="K3934" s="17" t="s">
        <v>8732</v>
      </c>
      <c r="L3934" s="1">
        <v>44711</v>
      </c>
      <c r="M3934">
        <v>5964.67</v>
      </c>
      <c r="N3934" s="17" t="s">
        <v>437</v>
      </c>
      <c r="O3934">
        <v>6424</v>
      </c>
      <c r="P3934" s="17" t="s">
        <v>438</v>
      </c>
      <c r="Q3934">
        <v>0</v>
      </c>
      <c r="R3934" s="17" t="s">
        <v>1083</v>
      </c>
      <c r="S3934" s="17" t="s">
        <v>440</v>
      </c>
      <c r="T3934" s="17" t="s">
        <v>438</v>
      </c>
      <c r="U3934">
        <v>2</v>
      </c>
      <c r="V3934">
        <v>2021</v>
      </c>
      <c r="W3934" s="17" t="s">
        <v>8723</v>
      </c>
      <c r="X3934" s="17" t="s">
        <v>1085</v>
      </c>
      <c r="Y3934">
        <v>1</v>
      </c>
      <c r="Z3934" s="17" t="s">
        <v>443</v>
      </c>
      <c r="AA3934" s="17" t="s">
        <v>443</v>
      </c>
      <c r="AB3934" s="17" t="s">
        <v>444</v>
      </c>
      <c r="AC3934">
        <v>0</v>
      </c>
      <c r="AD3934">
        <v>0</v>
      </c>
      <c r="AE3934">
        <v>0</v>
      </c>
      <c r="AF3934">
        <v>2022</v>
      </c>
      <c r="AG3934" s="1">
        <v>44562</v>
      </c>
      <c r="AH3934" s="1">
        <v>44773</v>
      </c>
      <c r="AI3934" s="1">
        <v>44785</v>
      </c>
      <c r="AJ3934" s="17" t="s">
        <v>34</v>
      </c>
      <c r="AK3934" s="17" t="s">
        <v>35</v>
      </c>
      <c r="AL3934" s="17" t="s">
        <v>10388</v>
      </c>
      <c r="AM3934" s="17">
        <f>MONTH(EMPENHO[[#This Row],[data_empenho]])</f>
        <v>5</v>
      </c>
    </row>
    <row r="3935" spans="1:39" x14ac:dyDescent="0.25">
      <c r="A3935">
        <v>5</v>
      </c>
      <c r="B3935">
        <v>502</v>
      </c>
      <c r="C3935">
        <v>12</v>
      </c>
      <c r="D3935">
        <v>361</v>
      </c>
      <c r="E3935">
        <v>2</v>
      </c>
      <c r="F3935">
        <v>0</v>
      </c>
      <c r="G3935">
        <v>2031</v>
      </c>
      <c r="H3935" s="17" t="s">
        <v>1859</v>
      </c>
      <c r="I3935">
        <v>20</v>
      </c>
      <c r="J3935">
        <v>0</v>
      </c>
      <c r="K3935" s="17" t="s">
        <v>8733</v>
      </c>
      <c r="L3935" s="1">
        <v>44711</v>
      </c>
      <c r="M3935">
        <v>931.98</v>
      </c>
      <c r="N3935" s="17" t="s">
        <v>437</v>
      </c>
      <c r="O3935">
        <v>6424</v>
      </c>
      <c r="P3935" s="17" t="s">
        <v>438</v>
      </c>
      <c r="Q3935">
        <v>0</v>
      </c>
      <c r="R3935" s="17" t="s">
        <v>1083</v>
      </c>
      <c r="S3935" s="17" t="s">
        <v>440</v>
      </c>
      <c r="T3935" s="17" t="s">
        <v>438</v>
      </c>
      <c r="U3935">
        <v>2</v>
      </c>
      <c r="V3935">
        <v>2021</v>
      </c>
      <c r="W3935" s="17" t="s">
        <v>8723</v>
      </c>
      <c r="X3935" s="17" t="s">
        <v>1085</v>
      </c>
      <c r="Y3935">
        <v>1</v>
      </c>
      <c r="Z3935" s="17" t="s">
        <v>443</v>
      </c>
      <c r="AA3935" s="17" t="s">
        <v>443</v>
      </c>
      <c r="AB3935" s="17" t="s">
        <v>444</v>
      </c>
      <c r="AC3935">
        <v>0</v>
      </c>
      <c r="AD3935">
        <v>0</v>
      </c>
      <c r="AE3935">
        <v>0</v>
      </c>
      <c r="AF3935">
        <v>2022</v>
      </c>
      <c r="AG3935" s="1">
        <v>44562</v>
      </c>
      <c r="AH3935" s="1">
        <v>44773</v>
      </c>
      <c r="AI3935" s="1">
        <v>44785</v>
      </c>
      <c r="AJ3935" s="17" t="s">
        <v>34</v>
      </c>
      <c r="AK3935" s="17" t="s">
        <v>35</v>
      </c>
      <c r="AL3935" s="17" t="s">
        <v>10388</v>
      </c>
      <c r="AM3935" s="17">
        <f>MONTH(EMPENHO[[#This Row],[data_empenho]])</f>
        <v>5</v>
      </c>
    </row>
    <row r="3936" spans="1:39" x14ac:dyDescent="0.25">
      <c r="A3936">
        <v>5</v>
      </c>
      <c r="B3936">
        <v>502</v>
      </c>
      <c r="C3936">
        <v>12</v>
      </c>
      <c r="D3936">
        <v>365</v>
      </c>
      <c r="E3936">
        <v>2</v>
      </c>
      <c r="F3936">
        <v>0</v>
      </c>
      <c r="G3936">
        <v>2026</v>
      </c>
      <c r="H3936" s="17" t="s">
        <v>1859</v>
      </c>
      <c r="I3936">
        <v>20</v>
      </c>
      <c r="J3936">
        <v>0</v>
      </c>
      <c r="K3936" s="17" t="s">
        <v>8734</v>
      </c>
      <c r="L3936" s="1">
        <v>44711</v>
      </c>
      <c r="M3936">
        <v>15284.57</v>
      </c>
      <c r="N3936" s="17" t="s">
        <v>437</v>
      </c>
      <c r="O3936">
        <v>6424</v>
      </c>
      <c r="P3936" s="17" t="s">
        <v>438</v>
      </c>
      <c r="Q3936">
        <v>0</v>
      </c>
      <c r="R3936" s="17" t="s">
        <v>1083</v>
      </c>
      <c r="S3936" s="17" t="s">
        <v>440</v>
      </c>
      <c r="T3936" s="17" t="s">
        <v>438</v>
      </c>
      <c r="U3936">
        <v>2</v>
      </c>
      <c r="V3936">
        <v>2021</v>
      </c>
      <c r="W3936" s="17" t="s">
        <v>8723</v>
      </c>
      <c r="X3936" s="17" t="s">
        <v>1085</v>
      </c>
      <c r="Y3936">
        <v>1</v>
      </c>
      <c r="Z3936" s="17" t="s">
        <v>443</v>
      </c>
      <c r="AA3936" s="17" t="s">
        <v>443</v>
      </c>
      <c r="AB3936" s="17" t="s">
        <v>444</v>
      </c>
      <c r="AC3936">
        <v>0</v>
      </c>
      <c r="AD3936">
        <v>0</v>
      </c>
      <c r="AE3936">
        <v>0</v>
      </c>
      <c r="AF3936">
        <v>2022</v>
      </c>
      <c r="AG3936" s="1">
        <v>44562</v>
      </c>
      <c r="AH3936" s="1">
        <v>44773</v>
      </c>
      <c r="AI3936" s="1">
        <v>44785</v>
      </c>
      <c r="AJ3936" s="17" t="s">
        <v>34</v>
      </c>
      <c r="AK3936" s="17" t="s">
        <v>35</v>
      </c>
      <c r="AL3936" s="17" t="s">
        <v>10388</v>
      </c>
      <c r="AM3936" s="17">
        <f>MONTH(EMPENHO[[#This Row],[data_empenho]])</f>
        <v>5</v>
      </c>
    </row>
    <row r="3937" spans="1:39" x14ac:dyDescent="0.25">
      <c r="A3937">
        <v>5</v>
      </c>
      <c r="B3937">
        <v>502</v>
      </c>
      <c r="C3937">
        <v>12</v>
      </c>
      <c r="D3937">
        <v>365</v>
      </c>
      <c r="E3937">
        <v>2</v>
      </c>
      <c r="F3937">
        <v>0</v>
      </c>
      <c r="G3937">
        <v>2028</v>
      </c>
      <c r="H3937" s="17" t="s">
        <v>1859</v>
      </c>
      <c r="I3937">
        <v>20</v>
      </c>
      <c r="J3937">
        <v>0</v>
      </c>
      <c r="K3937" s="17" t="s">
        <v>8735</v>
      </c>
      <c r="L3937" s="1">
        <v>44711</v>
      </c>
      <c r="M3937">
        <v>955.27</v>
      </c>
      <c r="N3937" s="17" t="s">
        <v>437</v>
      </c>
      <c r="O3937">
        <v>6424</v>
      </c>
      <c r="P3937" s="17" t="s">
        <v>438</v>
      </c>
      <c r="Q3937">
        <v>0</v>
      </c>
      <c r="R3937" s="17" t="s">
        <v>1083</v>
      </c>
      <c r="S3937" s="17" t="s">
        <v>440</v>
      </c>
      <c r="T3937" s="17" t="s">
        <v>438</v>
      </c>
      <c r="U3937">
        <v>2</v>
      </c>
      <c r="V3937">
        <v>2021</v>
      </c>
      <c r="W3937" s="17" t="s">
        <v>8723</v>
      </c>
      <c r="X3937" s="17" t="s">
        <v>1085</v>
      </c>
      <c r="Y3937">
        <v>1</v>
      </c>
      <c r="Z3937" s="17" t="s">
        <v>443</v>
      </c>
      <c r="AA3937" s="17" t="s">
        <v>443</v>
      </c>
      <c r="AB3937" s="17" t="s">
        <v>444</v>
      </c>
      <c r="AC3937">
        <v>0</v>
      </c>
      <c r="AD3937">
        <v>0</v>
      </c>
      <c r="AE3937">
        <v>0</v>
      </c>
      <c r="AF3937">
        <v>2022</v>
      </c>
      <c r="AG3937" s="1">
        <v>44562</v>
      </c>
      <c r="AH3937" s="1">
        <v>44773</v>
      </c>
      <c r="AI3937" s="1">
        <v>44785</v>
      </c>
      <c r="AJ3937" s="17" t="s">
        <v>34</v>
      </c>
      <c r="AK3937" s="17" t="s">
        <v>35</v>
      </c>
      <c r="AL3937" s="17" t="s">
        <v>10388</v>
      </c>
      <c r="AM3937" s="17">
        <f>MONTH(EMPENHO[[#This Row],[data_empenho]])</f>
        <v>5</v>
      </c>
    </row>
    <row r="3938" spans="1:39" x14ac:dyDescent="0.25">
      <c r="A3938">
        <v>5</v>
      </c>
      <c r="B3938">
        <v>502</v>
      </c>
      <c r="C3938">
        <v>12</v>
      </c>
      <c r="D3938">
        <v>365</v>
      </c>
      <c r="E3938">
        <v>2</v>
      </c>
      <c r="F3938">
        <v>0</v>
      </c>
      <c r="G3938">
        <v>2033</v>
      </c>
      <c r="H3938" s="17" t="s">
        <v>1859</v>
      </c>
      <c r="I3938">
        <v>20</v>
      </c>
      <c r="J3938">
        <v>0</v>
      </c>
      <c r="K3938" s="17" t="s">
        <v>8736</v>
      </c>
      <c r="L3938" s="1">
        <v>44711</v>
      </c>
      <c r="M3938">
        <v>3238.63</v>
      </c>
      <c r="N3938" s="17" t="s">
        <v>437</v>
      </c>
      <c r="O3938">
        <v>6424</v>
      </c>
      <c r="P3938" s="17" t="s">
        <v>438</v>
      </c>
      <c r="Q3938">
        <v>0</v>
      </c>
      <c r="R3938" s="17" t="s">
        <v>1083</v>
      </c>
      <c r="S3938" s="17" t="s">
        <v>440</v>
      </c>
      <c r="T3938" s="17" t="s">
        <v>438</v>
      </c>
      <c r="U3938">
        <v>2</v>
      </c>
      <c r="V3938">
        <v>2021</v>
      </c>
      <c r="W3938" s="17" t="s">
        <v>8723</v>
      </c>
      <c r="X3938" s="17" t="s">
        <v>1085</v>
      </c>
      <c r="Y3938">
        <v>1</v>
      </c>
      <c r="Z3938" s="17" t="s">
        <v>443</v>
      </c>
      <c r="AA3938" s="17" t="s">
        <v>443</v>
      </c>
      <c r="AB3938" s="17" t="s">
        <v>444</v>
      </c>
      <c r="AC3938">
        <v>0</v>
      </c>
      <c r="AD3938">
        <v>0</v>
      </c>
      <c r="AE3938">
        <v>0</v>
      </c>
      <c r="AF3938">
        <v>2022</v>
      </c>
      <c r="AG3938" s="1">
        <v>44562</v>
      </c>
      <c r="AH3938" s="1">
        <v>44773</v>
      </c>
      <c r="AI3938" s="1">
        <v>44785</v>
      </c>
      <c r="AJ3938" s="17" t="s">
        <v>34</v>
      </c>
      <c r="AK3938" s="17" t="s">
        <v>35</v>
      </c>
      <c r="AL3938" s="17" t="s">
        <v>10388</v>
      </c>
      <c r="AM3938" s="17">
        <f>MONTH(EMPENHO[[#This Row],[data_empenho]])</f>
        <v>5</v>
      </c>
    </row>
    <row r="3939" spans="1:39" x14ac:dyDescent="0.25">
      <c r="A3939">
        <v>5</v>
      </c>
      <c r="B3939">
        <v>502</v>
      </c>
      <c r="C3939">
        <v>12</v>
      </c>
      <c r="D3939">
        <v>782</v>
      </c>
      <c r="E3939">
        <v>2</v>
      </c>
      <c r="F3939">
        <v>0</v>
      </c>
      <c r="G3939">
        <v>2035</v>
      </c>
      <c r="H3939" s="17" t="s">
        <v>1859</v>
      </c>
      <c r="I3939">
        <v>20</v>
      </c>
      <c r="J3939">
        <v>0</v>
      </c>
      <c r="K3939" s="17" t="s">
        <v>8737</v>
      </c>
      <c r="L3939" s="1">
        <v>44711</v>
      </c>
      <c r="M3939">
        <v>4566.7</v>
      </c>
      <c r="N3939" s="17" t="s">
        <v>437</v>
      </c>
      <c r="O3939">
        <v>6424</v>
      </c>
      <c r="P3939" s="17" t="s">
        <v>438</v>
      </c>
      <c r="Q3939">
        <v>0</v>
      </c>
      <c r="R3939" s="17" t="s">
        <v>1083</v>
      </c>
      <c r="S3939" s="17" t="s">
        <v>440</v>
      </c>
      <c r="T3939" s="17" t="s">
        <v>438</v>
      </c>
      <c r="U3939">
        <v>2</v>
      </c>
      <c r="V3939">
        <v>2021</v>
      </c>
      <c r="W3939" s="17" t="s">
        <v>8723</v>
      </c>
      <c r="X3939" s="17" t="s">
        <v>1085</v>
      </c>
      <c r="Y3939">
        <v>1</v>
      </c>
      <c r="Z3939" s="17" t="s">
        <v>443</v>
      </c>
      <c r="AA3939" s="17" t="s">
        <v>443</v>
      </c>
      <c r="AB3939" s="17" t="s">
        <v>444</v>
      </c>
      <c r="AC3939">
        <v>0</v>
      </c>
      <c r="AD3939">
        <v>0</v>
      </c>
      <c r="AE3939">
        <v>0</v>
      </c>
      <c r="AF3939">
        <v>2022</v>
      </c>
      <c r="AG3939" s="1">
        <v>44562</v>
      </c>
      <c r="AH3939" s="1">
        <v>44773</v>
      </c>
      <c r="AI3939" s="1">
        <v>44785</v>
      </c>
      <c r="AJ3939" s="17" t="s">
        <v>34</v>
      </c>
      <c r="AK3939" s="17" t="s">
        <v>35</v>
      </c>
      <c r="AL3939" s="17" t="s">
        <v>10388</v>
      </c>
      <c r="AM3939" s="17">
        <f>MONTH(EMPENHO[[#This Row],[data_empenho]])</f>
        <v>5</v>
      </c>
    </row>
    <row r="3940" spans="1:39" x14ac:dyDescent="0.25">
      <c r="A3940">
        <v>6</v>
      </c>
      <c r="B3940">
        <v>601</v>
      </c>
      <c r="C3940">
        <v>4</v>
      </c>
      <c r="D3940">
        <v>122</v>
      </c>
      <c r="E3940">
        <v>1</v>
      </c>
      <c r="F3940">
        <v>0</v>
      </c>
      <c r="G3940">
        <v>2072</v>
      </c>
      <c r="H3940" s="17" t="s">
        <v>1859</v>
      </c>
      <c r="I3940">
        <v>1</v>
      </c>
      <c r="J3940">
        <v>0</v>
      </c>
      <c r="K3940" s="17" t="s">
        <v>8738</v>
      </c>
      <c r="L3940" s="1">
        <v>44711</v>
      </c>
      <c r="M3940">
        <v>7502.42</v>
      </c>
      <c r="N3940" s="17" t="s">
        <v>437</v>
      </c>
      <c r="O3940">
        <v>6424</v>
      </c>
      <c r="P3940" s="17" t="s">
        <v>438</v>
      </c>
      <c r="Q3940">
        <v>0</v>
      </c>
      <c r="R3940" s="17" t="s">
        <v>1083</v>
      </c>
      <c r="S3940" s="17" t="s">
        <v>440</v>
      </c>
      <c r="T3940" s="17" t="s">
        <v>438</v>
      </c>
      <c r="U3940">
        <v>2</v>
      </c>
      <c r="V3940">
        <v>2021</v>
      </c>
      <c r="W3940" s="17" t="s">
        <v>8723</v>
      </c>
      <c r="X3940" s="17" t="s">
        <v>1085</v>
      </c>
      <c r="Y3940">
        <v>1</v>
      </c>
      <c r="Z3940" s="17" t="s">
        <v>443</v>
      </c>
      <c r="AA3940" s="17" t="s">
        <v>443</v>
      </c>
      <c r="AB3940" s="17" t="s">
        <v>444</v>
      </c>
      <c r="AC3940">
        <v>0</v>
      </c>
      <c r="AD3940">
        <v>0</v>
      </c>
      <c r="AE3940">
        <v>0</v>
      </c>
      <c r="AF3940">
        <v>2022</v>
      </c>
      <c r="AG3940" s="1">
        <v>44562</v>
      </c>
      <c r="AH3940" s="1">
        <v>44773</v>
      </c>
      <c r="AI3940" s="1">
        <v>44785</v>
      </c>
      <c r="AJ3940" s="17" t="s">
        <v>34</v>
      </c>
      <c r="AK3940" s="17" t="s">
        <v>35</v>
      </c>
      <c r="AL3940" s="17" t="s">
        <v>10388</v>
      </c>
      <c r="AM3940" s="17">
        <f>MONTH(EMPENHO[[#This Row],[data_empenho]])</f>
        <v>5</v>
      </c>
    </row>
    <row r="3941" spans="1:39" x14ac:dyDescent="0.25">
      <c r="A3941">
        <v>7</v>
      </c>
      <c r="B3941">
        <v>701</v>
      </c>
      <c r="C3941">
        <v>4</v>
      </c>
      <c r="D3941">
        <v>122</v>
      </c>
      <c r="E3941">
        <v>1</v>
      </c>
      <c r="F3941">
        <v>0</v>
      </c>
      <c r="G3941">
        <v>2001</v>
      </c>
      <c r="H3941" s="17" t="s">
        <v>1859</v>
      </c>
      <c r="I3941">
        <v>1</v>
      </c>
      <c r="J3941">
        <v>0</v>
      </c>
      <c r="K3941" s="17" t="s">
        <v>8739</v>
      </c>
      <c r="L3941" s="1">
        <v>44711</v>
      </c>
      <c r="M3941">
        <v>11766.22</v>
      </c>
      <c r="N3941" s="17" t="s">
        <v>437</v>
      </c>
      <c r="O3941">
        <v>6424</v>
      </c>
      <c r="P3941" s="17" t="s">
        <v>438</v>
      </c>
      <c r="Q3941">
        <v>0</v>
      </c>
      <c r="R3941" s="17" t="s">
        <v>1083</v>
      </c>
      <c r="S3941" s="17" t="s">
        <v>440</v>
      </c>
      <c r="T3941" s="17" t="s">
        <v>438</v>
      </c>
      <c r="U3941">
        <v>2</v>
      </c>
      <c r="V3941">
        <v>2021</v>
      </c>
      <c r="W3941" s="17" t="s">
        <v>8723</v>
      </c>
      <c r="X3941" s="17" t="s">
        <v>1085</v>
      </c>
      <c r="Y3941">
        <v>1</v>
      </c>
      <c r="Z3941" s="17" t="s">
        <v>443</v>
      </c>
      <c r="AA3941" s="17" t="s">
        <v>443</v>
      </c>
      <c r="AB3941" s="17" t="s">
        <v>444</v>
      </c>
      <c r="AC3941">
        <v>0</v>
      </c>
      <c r="AD3941">
        <v>0</v>
      </c>
      <c r="AE3941">
        <v>0</v>
      </c>
      <c r="AF3941">
        <v>2022</v>
      </c>
      <c r="AG3941" s="1">
        <v>44562</v>
      </c>
      <c r="AH3941" s="1">
        <v>44773</v>
      </c>
      <c r="AI3941" s="1">
        <v>44785</v>
      </c>
      <c r="AJ3941" s="17" t="s">
        <v>34</v>
      </c>
      <c r="AK3941" s="17" t="s">
        <v>35</v>
      </c>
      <c r="AL3941" s="17" t="s">
        <v>10388</v>
      </c>
      <c r="AM3941" s="17">
        <f>MONTH(EMPENHO[[#This Row],[data_empenho]])</f>
        <v>5</v>
      </c>
    </row>
    <row r="3942" spans="1:39" x14ac:dyDescent="0.25">
      <c r="A3942">
        <v>8</v>
      </c>
      <c r="B3942">
        <v>801</v>
      </c>
      <c r="C3942">
        <v>10</v>
      </c>
      <c r="D3942">
        <v>122</v>
      </c>
      <c r="E3942">
        <v>5</v>
      </c>
      <c r="F3942">
        <v>0</v>
      </c>
      <c r="G3942">
        <v>2084</v>
      </c>
      <c r="H3942" s="17" t="s">
        <v>1859</v>
      </c>
      <c r="I3942">
        <v>40</v>
      </c>
      <c r="J3942">
        <v>0</v>
      </c>
      <c r="K3942" s="17" t="s">
        <v>8740</v>
      </c>
      <c r="L3942" s="1">
        <v>44711</v>
      </c>
      <c r="M3942">
        <v>5545.28</v>
      </c>
      <c r="N3942" s="17" t="s">
        <v>437</v>
      </c>
      <c r="O3942">
        <v>6424</v>
      </c>
      <c r="P3942" s="17" t="s">
        <v>438</v>
      </c>
      <c r="Q3942">
        <v>0</v>
      </c>
      <c r="R3942" s="17" t="s">
        <v>1083</v>
      </c>
      <c r="S3942" s="17" t="s">
        <v>440</v>
      </c>
      <c r="T3942" s="17" t="s">
        <v>438</v>
      </c>
      <c r="U3942">
        <v>2</v>
      </c>
      <c r="V3942">
        <v>2021</v>
      </c>
      <c r="W3942" s="17" t="s">
        <v>8723</v>
      </c>
      <c r="X3942" s="17" t="s">
        <v>1085</v>
      </c>
      <c r="Y3942">
        <v>1</v>
      </c>
      <c r="Z3942" s="17" t="s">
        <v>443</v>
      </c>
      <c r="AA3942" s="17" t="s">
        <v>443</v>
      </c>
      <c r="AB3942" s="17" t="s">
        <v>444</v>
      </c>
      <c r="AC3942">
        <v>0</v>
      </c>
      <c r="AD3942">
        <v>0</v>
      </c>
      <c r="AE3942">
        <v>0</v>
      </c>
      <c r="AF3942">
        <v>2022</v>
      </c>
      <c r="AG3942" s="1">
        <v>44562</v>
      </c>
      <c r="AH3942" s="1">
        <v>44773</v>
      </c>
      <c r="AI3942" s="1">
        <v>44785</v>
      </c>
      <c r="AJ3942" s="17" t="s">
        <v>34</v>
      </c>
      <c r="AK3942" s="17" t="s">
        <v>35</v>
      </c>
      <c r="AL3942" s="17" t="s">
        <v>10388</v>
      </c>
      <c r="AM3942" s="17">
        <f>MONTH(EMPENHO[[#This Row],[data_empenho]])</f>
        <v>5</v>
      </c>
    </row>
    <row r="3943" spans="1:39" x14ac:dyDescent="0.25">
      <c r="A3943">
        <v>8</v>
      </c>
      <c r="B3943">
        <v>801</v>
      </c>
      <c r="C3943">
        <v>10</v>
      </c>
      <c r="D3943">
        <v>301</v>
      </c>
      <c r="E3943">
        <v>6</v>
      </c>
      <c r="F3943">
        <v>0</v>
      </c>
      <c r="G3943">
        <v>2089</v>
      </c>
      <c r="H3943" s="17" t="s">
        <v>1859</v>
      </c>
      <c r="I3943">
        <v>40</v>
      </c>
      <c r="J3943">
        <v>0</v>
      </c>
      <c r="K3943" s="17" t="s">
        <v>8741</v>
      </c>
      <c r="L3943" s="1">
        <v>44711</v>
      </c>
      <c r="M3943">
        <v>1211.57</v>
      </c>
      <c r="N3943" s="17" t="s">
        <v>437</v>
      </c>
      <c r="O3943">
        <v>6424</v>
      </c>
      <c r="P3943" s="17" t="s">
        <v>438</v>
      </c>
      <c r="Q3943">
        <v>0</v>
      </c>
      <c r="R3943" s="17" t="s">
        <v>1083</v>
      </c>
      <c r="S3943" s="17" t="s">
        <v>440</v>
      </c>
      <c r="T3943" s="17" t="s">
        <v>438</v>
      </c>
      <c r="U3943">
        <v>2</v>
      </c>
      <c r="V3943">
        <v>2021</v>
      </c>
      <c r="W3943" s="17" t="s">
        <v>8723</v>
      </c>
      <c r="X3943" s="17" t="s">
        <v>1085</v>
      </c>
      <c r="Y3943">
        <v>1</v>
      </c>
      <c r="Z3943" s="17" t="s">
        <v>443</v>
      </c>
      <c r="AA3943" s="17" t="s">
        <v>443</v>
      </c>
      <c r="AB3943" s="17" t="s">
        <v>444</v>
      </c>
      <c r="AC3943">
        <v>0</v>
      </c>
      <c r="AD3943">
        <v>0</v>
      </c>
      <c r="AE3943">
        <v>0</v>
      </c>
      <c r="AF3943">
        <v>2022</v>
      </c>
      <c r="AG3943" s="1">
        <v>44562</v>
      </c>
      <c r="AH3943" s="1">
        <v>44773</v>
      </c>
      <c r="AI3943" s="1">
        <v>44785</v>
      </c>
      <c r="AJ3943" s="17" t="s">
        <v>34</v>
      </c>
      <c r="AK3943" s="17" t="s">
        <v>35</v>
      </c>
      <c r="AL3943" s="17" t="s">
        <v>10388</v>
      </c>
      <c r="AM3943" s="17">
        <f>MONTH(EMPENHO[[#This Row],[data_empenho]])</f>
        <v>5</v>
      </c>
    </row>
    <row r="3944" spans="1:39" x14ac:dyDescent="0.25">
      <c r="A3944">
        <v>8</v>
      </c>
      <c r="B3944">
        <v>801</v>
      </c>
      <c r="C3944">
        <v>10</v>
      </c>
      <c r="D3944">
        <v>301</v>
      </c>
      <c r="E3944">
        <v>6</v>
      </c>
      <c r="F3944">
        <v>0</v>
      </c>
      <c r="G3944">
        <v>2090</v>
      </c>
      <c r="H3944" s="17" t="s">
        <v>1859</v>
      </c>
      <c r="I3944">
        <v>40</v>
      </c>
      <c r="J3944">
        <v>0</v>
      </c>
      <c r="K3944" s="17" t="s">
        <v>8742</v>
      </c>
      <c r="L3944" s="1">
        <v>44711</v>
      </c>
      <c r="M3944">
        <v>862.08</v>
      </c>
      <c r="N3944" s="17" t="s">
        <v>437</v>
      </c>
      <c r="O3944">
        <v>6424</v>
      </c>
      <c r="P3944" s="17" t="s">
        <v>438</v>
      </c>
      <c r="Q3944">
        <v>0</v>
      </c>
      <c r="R3944" s="17" t="s">
        <v>1083</v>
      </c>
      <c r="S3944" s="17" t="s">
        <v>440</v>
      </c>
      <c r="T3944" s="17" t="s">
        <v>438</v>
      </c>
      <c r="U3944">
        <v>2</v>
      </c>
      <c r="V3944">
        <v>2021</v>
      </c>
      <c r="W3944" s="17" t="s">
        <v>8723</v>
      </c>
      <c r="X3944" s="17" t="s">
        <v>1085</v>
      </c>
      <c r="Y3944">
        <v>1</v>
      </c>
      <c r="Z3944" s="17" t="s">
        <v>443</v>
      </c>
      <c r="AA3944" s="17" t="s">
        <v>443</v>
      </c>
      <c r="AB3944" s="17" t="s">
        <v>444</v>
      </c>
      <c r="AC3944">
        <v>0</v>
      </c>
      <c r="AD3944">
        <v>0</v>
      </c>
      <c r="AE3944">
        <v>0</v>
      </c>
      <c r="AF3944">
        <v>2022</v>
      </c>
      <c r="AG3944" s="1">
        <v>44562</v>
      </c>
      <c r="AH3944" s="1">
        <v>44773</v>
      </c>
      <c r="AI3944" s="1">
        <v>44785</v>
      </c>
      <c r="AJ3944" s="17" t="s">
        <v>34</v>
      </c>
      <c r="AK3944" s="17" t="s">
        <v>35</v>
      </c>
      <c r="AL3944" s="17" t="s">
        <v>10388</v>
      </c>
      <c r="AM3944" s="17">
        <f>MONTH(EMPENHO[[#This Row],[data_empenho]])</f>
        <v>5</v>
      </c>
    </row>
    <row r="3945" spans="1:39" x14ac:dyDescent="0.25">
      <c r="A3945">
        <v>8</v>
      </c>
      <c r="B3945">
        <v>801</v>
      </c>
      <c r="C3945">
        <v>10</v>
      </c>
      <c r="D3945">
        <v>301</v>
      </c>
      <c r="E3945">
        <v>6</v>
      </c>
      <c r="F3945">
        <v>0</v>
      </c>
      <c r="G3945">
        <v>2091</v>
      </c>
      <c r="H3945" s="17" t="s">
        <v>1859</v>
      </c>
      <c r="I3945">
        <v>40</v>
      </c>
      <c r="J3945">
        <v>0</v>
      </c>
      <c r="K3945" s="17" t="s">
        <v>8743</v>
      </c>
      <c r="L3945" s="1">
        <v>44711</v>
      </c>
      <c r="M3945">
        <v>3722.16</v>
      </c>
      <c r="N3945" s="17" t="s">
        <v>437</v>
      </c>
      <c r="O3945">
        <v>6424</v>
      </c>
      <c r="P3945" s="17" t="s">
        <v>438</v>
      </c>
      <c r="Q3945">
        <v>0</v>
      </c>
      <c r="R3945" s="17" t="s">
        <v>1083</v>
      </c>
      <c r="S3945" s="17" t="s">
        <v>440</v>
      </c>
      <c r="T3945" s="17" t="s">
        <v>438</v>
      </c>
      <c r="U3945">
        <v>2</v>
      </c>
      <c r="V3945">
        <v>2021</v>
      </c>
      <c r="W3945" s="17" t="s">
        <v>8723</v>
      </c>
      <c r="X3945" s="17" t="s">
        <v>1085</v>
      </c>
      <c r="Y3945">
        <v>1</v>
      </c>
      <c r="Z3945" s="17" t="s">
        <v>443</v>
      </c>
      <c r="AA3945" s="17" t="s">
        <v>443</v>
      </c>
      <c r="AB3945" s="17" t="s">
        <v>444</v>
      </c>
      <c r="AC3945">
        <v>0</v>
      </c>
      <c r="AD3945">
        <v>0</v>
      </c>
      <c r="AE3945">
        <v>0</v>
      </c>
      <c r="AF3945">
        <v>2022</v>
      </c>
      <c r="AG3945" s="1">
        <v>44562</v>
      </c>
      <c r="AH3945" s="1">
        <v>44773</v>
      </c>
      <c r="AI3945" s="1">
        <v>44785</v>
      </c>
      <c r="AJ3945" s="17" t="s">
        <v>34</v>
      </c>
      <c r="AK3945" s="17" t="s">
        <v>35</v>
      </c>
      <c r="AL3945" s="17" t="s">
        <v>10388</v>
      </c>
      <c r="AM3945" s="17">
        <f>MONTH(EMPENHO[[#This Row],[data_empenho]])</f>
        <v>5</v>
      </c>
    </row>
    <row r="3946" spans="1:39" x14ac:dyDescent="0.25">
      <c r="A3946">
        <v>8</v>
      </c>
      <c r="B3946">
        <v>801</v>
      </c>
      <c r="C3946">
        <v>10</v>
      </c>
      <c r="D3946">
        <v>301</v>
      </c>
      <c r="E3946">
        <v>6</v>
      </c>
      <c r="F3946">
        <v>0</v>
      </c>
      <c r="G3946">
        <v>2092</v>
      </c>
      <c r="H3946" s="17" t="s">
        <v>1859</v>
      </c>
      <c r="I3946">
        <v>40</v>
      </c>
      <c r="J3946">
        <v>0</v>
      </c>
      <c r="K3946" s="17" t="s">
        <v>8744</v>
      </c>
      <c r="L3946" s="1">
        <v>44711</v>
      </c>
      <c r="M3946">
        <v>5405.48</v>
      </c>
      <c r="N3946" s="17" t="s">
        <v>437</v>
      </c>
      <c r="O3946">
        <v>6424</v>
      </c>
      <c r="P3946" s="17" t="s">
        <v>438</v>
      </c>
      <c r="Q3946">
        <v>0</v>
      </c>
      <c r="R3946" s="17" t="s">
        <v>1083</v>
      </c>
      <c r="S3946" s="17" t="s">
        <v>440</v>
      </c>
      <c r="T3946" s="17" t="s">
        <v>438</v>
      </c>
      <c r="U3946">
        <v>2</v>
      </c>
      <c r="V3946">
        <v>2021</v>
      </c>
      <c r="W3946" s="17" t="s">
        <v>8723</v>
      </c>
      <c r="X3946" s="17" t="s">
        <v>1085</v>
      </c>
      <c r="Y3946">
        <v>1</v>
      </c>
      <c r="Z3946" s="17" t="s">
        <v>443</v>
      </c>
      <c r="AA3946" s="17" t="s">
        <v>443</v>
      </c>
      <c r="AB3946" s="17" t="s">
        <v>444</v>
      </c>
      <c r="AC3946">
        <v>0</v>
      </c>
      <c r="AD3946">
        <v>0</v>
      </c>
      <c r="AE3946">
        <v>0</v>
      </c>
      <c r="AF3946">
        <v>2022</v>
      </c>
      <c r="AG3946" s="1">
        <v>44562</v>
      </c>
      <c r="AH3946" s="1">
        <v>44773</v>
      </c>
      <c r="AI3946" s="1">
        <v>44785</v>
      </c>
      <c r="AJ3946" s="17" t="s">
        <v>34</v>
      </c>
      <c r="AK3946" s="17" t="s">
        <v>35</v>
      </c>
      <c r="AL3946" s="17" t="s">
        <v>10388</v>
      </c>
      <c r="AM3946" s="17">
        <f>MONTH(EMPENHO[[#This Row],[data_empenho]])</f>
        <v>5</v>
      </c>
    </row>
    <row r="3947" spans="1:39" x14ac:dyDescent="0.25">
      <c r="A3947">
        <v>8</v>
      </c>
      <c r="B3947">
        <v>801</v>
      </c>
      <c r="C3947">
        <v>10</v>
      </c>
      <c r="D3947">
        <v>301</v>
      </c>
      <c r="E3947">
        <v>6</v>
      </c>
      <c r="F3947">
        <v>0</v>
      </c>
      <c r="G3947">
        <v>2105</v>
      </c>
      <c r="H3947" s="17" t="s">
        <v>1859</v>
      </c>
      <c r="I3947">
        <v>40</v>
      </c>
      <c r="J3947">
        <v>0</v>
      </c>
      <c r="K3947" s="17" t="s">
        <v>8745</v>
      </c>
      <c r="L3947" s="1">
        <v>44711</v>
      </c>
      <c r="M3947">
        <v>3192.03</v>
      </c>
      <c r="N3947" s="17" t="s">
        <v>437</v>
      </c>
      <c r="O3947">
        <v>6424</v>
      </c>
      <c r="P3947" s="17" t="s">
        <v>438</v>
      </c>
      <c r="Q3947">
        <v>0</v>
      </c>
      <c r="R3947" s="17" t="s">
        <v>1083</v>
      </c>
      <c r="S3947" s="17" t="s">
        <v>440</v>
      </c>
      <c r="T3947" s="17" t="s">
        <v>438</v>
      </c>
      <c r="U3947">
        <v>2</v>
      </c>
      <c r="V3947">
        <v>2021</v>
      </c>
      <c r="W3947" s="17" t="s">
        <v>8723</v>
      </c>
      <c r="X3947" s="17" t="s">
        <v>1085</v>
      </c>
      <c r="Y3947">
        <v>1</v>
      </c>
      <c r="Z3947" s="17" t="s">
        <v>443</v>
      </c>
      <c r="AA3947" s="17" t="s">
        <v>443</v>
      </c>
      <c r="AB3947" s="17" t="s">
        <v>444</v>
      </c>
      <c r="AC3947">
        <v>0</v>
      </c>
      <c r="AD3947">
        <v>0</v>
      </c>
      <c r="AE3947">
        <v>0</v>
      </c>
      <c r="AF3947">
        <v>2022</v>
      </c>
      <c r="AG3947" s="1">
        <v>44562</v>
      </c>
      <c r="AH3947" s="1">
        <v>44773</v>
      </c>
      <c r="AI3947" s="1">
        <v>44785</v>
      </c>
      <c r="AJ3947" s="17" t="s">
        <v>34</v>
      </c>
      <c r="AK3947" s="17" t="s">
        <v>35</v>
      </c>
      <c r="AL3947" s="17" t="s">
        <v>10388</v>
      </c>
      <c r="AM3947" s="17">
        <f>MONTH(EMPENHO[[#This Row],[data_empenho]])</f>
        <v>5</v>
      </c>
    </row>
    <row r="3948" spans="1:39" x14ac:dyDescent="0.25">
      <c r="A3948">
        <v>8</v>
      </c>
      <c r="B3948">
        <v>801</v>
      </c>
      <c r="C3948">
        <v>10</v>
      </c>
      <c r="D3948">
        <v>301</v>
      </c>
      <c r="E3948">
        <v>9</v>
      </c>
      <c r="F3948">
        <v>0</v>
      </c>
      <c r="G3948">
        <v>2109</v>
      </c>
      <c r="H3948" s="17" t="s">
        <v>1859</v>
      </c>
      <c r="I3948">
        <v>40</v>
      </c>
      <c r="J3948">
        <v>0</v>
      </c>
      <c r="K3948" s="17" t="s">
        <v>8746</v>
      </c>
      <c r="L3948" s="1">
        <v>44711</v>
      </c>
      <c r="M3948">
        <v>465.99</v>
      </c>
      <c r="N3948" s="17" t="s">
        <v>437</v>
      </c>
      <c r="O3948">
        <v>6424</v>
      </c>
      <c r="P3948" s="17" t="s">
        <v>438</v>
      </c>
      <c r="Q3948">
        <v>0</v>
      </c>
      <c r="R3948" s="17" t="s">
        <v>1083</v>
      </c>
      <c r="S3948" s="17" t="s">
        <v>440</v>
      </c>
      <c r="T3948" s="17" t="s">
        <v>438</v>
      </c>
      <c r="U3948">
        <v>2</v>
      </c>
      <c r="V3948">
        <v>2021</v>
      </c>
      <c r="W3948" s="17" t="s">
        <v>8723</v>
      </c>
      <c r="X3948" s="17" t="s">
        <v>1085</v>
      </c>
      <c r="Y3948">
        <v>1</v>
      </c>
      <c r="Z3948" s="17" t="s">
        <v>443</v>
      </c>
      <c r="AA3948" s="17" t="s">
        <v>443</v>
      </c>
      <c r="AB3948" s="17" t="s">
        <v>444</v>
      </c>
      <c r="AC3948">
        <v>0</v>
      </c>
      <c r="AD3948">
        <v>0</v>
      </c>
      <c r="AE3948">
        <v>0</v>
      </c>
      <c r="AF3948">
        <v>2022</v>
      </c>
      <c r="AG3948" s="1">
        <v>44562</v>
      </c>
      <c r="AH3948" s="1">
        <v>44773</v>
      </c>
      <c r="AI3948" s="1">
        <v>44785</v>
      </c>
      <c r="AJ3948" s="17" t="s">
        <v>34</v>
      </c>
      <c r="AK3948" s="17" t="s">
        <v>35</v>
      </c>
      <c r="AL3948" s="17" t="s">
        <v>10388</v>
      </c>
      <c r="AM3948" s="17">
        <f>MONTH(EMPENHO[[#This Row],[data_empenho]])</f>
        <v>5</v>
      </c>
    </row>
    <row r="3949" spans="1:39" x14ac:dyDescent="0.25">
      <c r="A3949">
        <v>8</v>
      </c>
      <c r="B3949">
        <v>801</v>
      </c>
      <c r="C3949">
        <v>10</v>
      </c>
      <c r="D3949">
        <v>302</v>
      </c>
      <c r="E3949">
        <v>8</v>
      </c>
      <c r="F3949">
        <v>0</v>
      </c>
      <c r="G3949">
        <v>2096</v>
      </c>
      <c r="H3949" s="17" t="s">
        <v>1859</v>
      </c>
      <c r="I3949">
        <v>40</v>
      </c>
      <c r="J3949">
        <v>0</v>
      </c>
      <c r="K3949" s="17" t="s">
        <v>8747</v>
      </c>
      <c r="L3949" s="1">
        <v>44711</v>
      </c>
      <c r="M3949">
        <v>745.58</v>
      </c>
      <c r="N3949" s="17" t="s">
        <v>437</v>
      </c>
      <c r="O3949">
        <v>6424</v>
      </c>
      <c r="P3949" s="17" t="s">
        <v>438</v>
      </c>
      <c r="Q3949">
        <v>0</v>
      </c>
      <c r="R3949" s="17" t="s">
        <v>1083</v>
      </c>
      <c r="S3949" s="17" t="s">
        <v>440</v>
      </c>
      <c r="T3949" s="17" t="s">
        <v>438</v>
      </c>
      <c r="U3949">
        <v>2</v>
      </c>
      <c r="V3949">
        <v>2021</v>
      </c>
      <c r="W3949" s="17" t="s">
        <v>8723</v>
      </c>
      <c r="X3949" s="17" t="s">
        <v>1085</v>
      </c>
      <c r="Y3949">
        <v>1</v>
      </c>
      <c r="Z3949" s="17" t="s">
        <v>443</v>
      </c>
      <c r="AA3949" s="17" t="s">
        <v>443</v>
      </c>
      <c r="AB3949" s="17" t="s">
        <v>444</v>
      </c>
      <c r="AC3949">
        <v>0</v>
      </c>
      <c r="AD3949">
        <v>0</v>
      </c>
      <c r="AE3949">
        <v>0</v>
      </c>
      <c r="AF3949">
        <v>2022</v>
      </c>
      <c r="AG3949" s="1">
        <v>44562</v>
      </c>
      <c r="AH3949" s="1">
        <v>44773</v>
      </c>
      <c r="AI3949" s="1">
        <v>44785</v>
      </c>
      <c r="AJ3949" s="17" t="s">
        <v>34</v>
      </c>
      <c r="AK3949" s="17" t="s">
        <v>35</v>
      </c>
      <c r="AL3949" s="17" t="s">
        <v>10388</v>
      </c>
      <c r="AM3949" s="17">
        <f>MONTH(EMPENHO[[#This Row],[data_empenho]])</f>
        <v>5</v>
      </c>
    </row>
    <row r="3950" spans="1:39" x14ac:dyDescent="0.25">
      <c r="A3950">
        <v>8</v>
      </c>
      <c r="B3950">
        <v>801</v>
      </c>
      <c r="C3950">
        <v>10</v>
      </c>
      <c r="D3950">
        <v>304</v>
      </c>
      <c r="E3950">
        <v>7</v>
      </c>
      <c r="F3950">
        <v>0</v>
      </c>
      <c r="G3950">
        <v>2103</v>
      </c>
      <c r="H3950" s="17" t="s">
        <v>1859</v>
      </c>
      <c r="I3950">
        <v>40</v>
      </c>
      <c r="J3950">
        <v>0</v>
      </c>
      <c r="K3950" s="17" t="s">
        <v>8748</v>
      </c>
      <c r="L3950" s="1">
        <v>44711</v>
      </c>
      <c r="M3950">
        <v>6686.95</v>
      </c>
      <c r="N3950" s="17" t="s">
        <v>437</v>
      </c>
      <c r="O3950">
        <v>6424</v>
      </c>
      <c r="P3950" s="17" t="s">
        <v>438</v>
      </c>
      <c r="Q3950">
        <v>0</v>
      </c>
      <c r="R3950" s="17" t="s">
        <v>1083</v>
      </c>
      <c r="S3950" s="17" t="s">
        <v>440</v>
      </c>
      <c r="T3950" s="17" t="s">
        <v>438</v>
      </c>
      <c r="U3950">
        <v>2</v>
      </c>
      <c r="V3950">
        <v>2021</v>
      </c>
      <c r="W3950" s="17" t="s">
        <v>8723</v>
      </c>
      <c r="X3950" s="17" t="s">
        <v>1085</v>
      </c>
      <c r="Y3950">
        <v>1</v>
      </c>
      <c r="Z3950" s="17" t="s">
        <v>443</v>
      </c>
      <c r="AA3950" s="17" t="s">
        <v>443</v>
      </c>
      <c r="AB3950" s="17" t="s">
        <v>444</v>
      </c>
      <c r="AC3950">
        <v>0</v>
      </c>
      <c r="AD3950">
        <v>0</v>
      </c>
      <c r="AE3950">
        <v>0</v>
      </c>
      <c r="AF3950">
        <v>2022</v>
      </c>
      <c r="AG3950" s="1">
        <v>44562</v>
      </c>
      <c r="AH3950" s="1">
        <v>44773</v>
      </c>
      <c r="AI3950" s="1">
        <v>44785</v>
      </c>
      <c r="AJ3950" s="17" t="s">
        <v>34</v>
      </c>
      <c r="AK3950" s="17" t="s">
        <v>35</v>
      </c>
      <c r="AL3950" s="17" t="s">
        <v>10388</v>
      </c>
      <c r="AM3950" s="17">
        <f>MONTH(EMPENHO[[#This Row],[data_empenho]])</f>
        <v>5</v>
      </c>
    </row>
    <row r="3951" spans="1:39" x14ac:dyDescent="0.25">
      <c r="A3951">
        <v>8</v>
      </c>
      <c r="B3951">
        <v>801</v>
      </c>
      <c r="C3951">
        <v>10</v>
      </c>
      <c r="D3951">
        <v>305</v>
      </c>
      <c r="E3951">
        <v>7</v>
      </c>
      <c r="F3951">
        <v>0</v>
      </c>
      <c r="G3951">
        <v>2104</v>
      </c>
      <c r="H3951" s="17" t="s">
        <v>1859</v>
      </c>
      <c r="I3951">
        <v>40</v>
      </c>
      <c r="J3951">
        <v>0</v>
      </c>
      <c r="K3951" s="17" t="s">
        <v>8749</v>
      </c>
      <c r="L3951" s="1">
        <v>44711</v>
      </c>
      <c r="M3951">
        <v>465.99</v>
      </c>
      <c r="N3951" s="17" t="s">
        <v>437</v>
      </c>
      <c r="O3951">
        <v>6424</v>
      </c>
      <c r="P3951" s="17" t="s">
        <v>438</v>
      </c>
      <c r="Q3951">
        <v>0</v>
      </c>
      <c r="R3951" s="17" t="s">
        <v>1083</v>
      </c>
      <c r="S3951" s="17" t="s">
        <v>440</v>
      </c>
      <c r="T3951" s="17" t="s">
        <v>438</v>
      </c>
      <c r="U3951">
        <v>2</v>
      </c>
      <c r="V3951">
        <v>2021</v>
      </c>
      <c r="W3951" s="17" t="s">
        <v>8723</v>
      </c>
      <c r="X3951" s="17" t="s">
        <v>1085</v>
      </c>
      <c r="Y3951">
        <v>1</v>
      </c>
      <c r="Z3951" s="17" t="s">
        <v>443</v>
      </c>
      <c r="AA3951" s="17" t="s">
        <v>443</v>
      </c>
      <c r="AB3951" s="17" t="s">
        <v>444</v>
      </c>
      <c r="AC3951">
        <v>0</v>
      </c>
      <c r="AD3951">
        <v>0</v>
      </c>
      <c r="AE3951">
        <v>0</v>
      </c>
      <c r="AF3951">
        <v>2022</v>
      </c>
      <c r="AG3951" s="1">
        <v>44562</v>
      </c>
      <c r="AH3951" s="1">
        <v>44773</v>
      </c>
      <c r="AI3951" s="1">
        <v>44785</v>
      </c>
      <c r="AJ3951" s="17" t="s">
        <v>34</v>
      </c>
      <c r="AK3951" s="17" t="s">
        <v>35</v>
      </c>
      <c r="AL3951" s="17" t="s">
        <v>10388</v>
      </c>
      <c r="AM3951" s="17">
        <f>MONTH(EMPENHO[[#This Row],[data_empenho]])</f>
        <v>5</v>
      </c>
    </row>
    <row r="3952" spans="1:39" x14ac:dyDescent="0.25">
      <c r="A3952">
        <v>9</v>
      </c>
      <c r="B3952">
        <v>901</v>
      </c>
      <c r="C3952">
        <v>4</v>
      </c>
      <c r="D3952">
        <v>122</v>
      </c>
      <c r="E3952">
        <v>1</v>
      </c>
      <c r="F3952">
        <v>0</v>
      </c>
      <c r="G3952">
        <v>2010</v>
      </c>
      <c r="H3952" s="17" t="s">
        <v>1859</v>
      </c>
      <c r="I3952">
        <v>1</v>
      </c>
      <c r="J3952">
        <v>0</v>
      </c>
      <c r="K3952" s="17" t="s">
        <v>8750</v>
      </c>
      <c r="L3952" s="1">
        <v>44711</v>
      </c>
      <c r="M3952">
        <v>4147.3100000000004</v>
      </c>
      <c r="N3952" s="17" t="s">
        <v>437</v>
      </c>
      <c r="O3952">
        <v>6424</v>
      </c>
      <c r="P3952" s="17" t="s">
        <v>438</v>
      </c>
      <c r="Q3952">
        <v>0</v>
      </c>
      <c r="R3952" s="17" t="s">
        <v>1083</v>
      </c>
      <c r="S3952" s="17" t="s">
        <v>440</v>
      </c>
      <c r="T3952" s="17" t="s">
        <v>438</v>
      </c>
      <c r="U3952">
        <v>2</v>
      </c>
      <c r="V3952">
        <v>2021</v>
      </c>
      <c r="W3952" s="17" t="s">
        <v>8723</v>
      </c>
      <c r="X3952" s="17" t="s">
        <v>1085</v>
      </c>
      <c r="Y3952">
        <v>1</v>
      </c>
      <c r="Z3952" s="17" t="s">
        <v>443</v>
      </c>
      <c r="AA3952" s="17" t="s">
        <v>443</v>
      </c>
      <c r="AB3952" s="17" t="s">
        <v>444</v>
      </c>
      <c r="AC3952">
        <v>0</v>
      </c>
      <c r="AD3952">
        <v>0</v>
      </c>
      <c r="AE3952">
        <v>0</v>
      </c>
      <c r="AF3952">
        <v>2022</v>
      </c>
      <c r="AG3952" s="1">
        <v>44562</v>
      </c>
      <c r="AH3952" s="1">
        <v>44773</v>
      </c>
      <c r="AI3952" s="1">
        <v>44785</v>
      </c>
      <c r="AJ3952" s="17" t="s">
        <v>34</v>
      </c>
      <c r="AK3952" s="17" t="s">
        <v>35</v>
      </c>
      <c r="AL3952" s="17" t="s">
        <v>10388</v>
      </c>
      <c r="AM3952" s="17">
        <f>MONTH(EMPENHO[[#This Row],[data_empenho]])</f>
        <v>5</v>
      </c>
    </row>
    <row r="3953" spans="1:39" x14ac:dyDescent="0.25">
      <c r="A3953">
        <v>9</v>
      </c>
      <c r="B3953">
        <v>902</v>
      </c>
      <c r="C3953">
        <v>8</v>
      </c>
      <c r="D3953">
        <v>244</v>
      </c>
      <c r="E3953">
        <v>11</v>
      </c>
      <c r="F3953">
        <v>0</v>
      </c>
      <c r="G3953">
        <v>2018</v>
      </c>
      <c r="H3953" s="17" t="s">
        <v>1859</v>
      </c>
      <c r="I3953">
        <v>1</v>
      </c>
      <c r="J3953">
        <v>0</v>
      </c>
      <c r="K3953" s="17" t="s">
        <v>8751</v>
      </c>
      <c r="L3953" s="1">
        <v>44711</v>
      </c>
      <c r="M3953">
        <v>1677.56</v>
      </c>
      <c r="N3953" s="17" t="s">
        <v>437</v>
      </c>
      <c r="O3953">
        <v>6424</v>
      </c>
      <c r="P3953" s="17" t="s">
        <v>438</v>
      </c>
      <c r="Q3953">
        <v>0</v>
      </c>
      <c r="R3953" s="17" t="s">
        <v>1083</v>
      </c>
      <c r="S3953" s="17" t="s">
        <v>440</v>
      </c>
      <c r="T3953" s="17" t="s">
        <v>438</v>
      </c>
      <c r="U3953">
        <v>2</v>
      </c>
      <c r="V3953">
        <v>2021</v>
      </c>
      <c r="W3953" s="17" t="s">
        <v>8723</v>
      </c>
      <c r="X3953" s="17" t="s">
        <v>1085</v>
      </c>
      <c r="Y3953">
        <v>1</v>
      </c>
      <c r="Z3953" s="17" t="s">
        <v>443</v>
      </c>
      <c r="AA3953" s="17" t="s">
        <v>443</v>
      </c>
      <c r="AB3953" s="17" t="s">
        <v>444</v>
      </c>
      <c r="AC3953">
        <v>0</v>
      </c>
      <c r="AD3953">
        <v>0</v>
      </c>
      <c r="AE3953">
        <v>0</v>
      </c>
      <c r="AF3953">
        <v>2022</v>
      </c>
      <c r="AG3953" s="1">
        <v>44562</v>
      </c>
      <c r="AH3953" s="1">
        <v>44773</v>
      </c>
      <c r="AI3953" s="1">
        <v>44785</v>
      </c>
      <c r="AJ3953" s="17" t="s">
        <v>34</v>
      </c>
      <c r="AK3953" s="17" t="s">
        <v>35</v>
      </c>
      <c r="AL3953" s="17" t="s">
        <v>10388</v>
      </c>
      <c r="AM3953" s="17">
        <f>MONTH(EMPENHO[[#This Row],[data_empenho]])</f>
        <v>5</v>
      </c>
    </row>
    <row r="3954" spans="1:39" x14ac:dyDescent="0.25">
      <c r="A3954">
        <v>10</v>
      </c>
      <c r="B3954">
        <v>1001</v>
      </c>
      <c r="C3954">
        <v>4</v>
      </c>
      <c r="D3954">
        <v>122</v>
      </c>
      <c r="E3954">
        <v>1</v>
      </c>
      <c r="F3954">
        <v>0</v>
      </c>
      <c r="G3954">
        <v>2050</v>
      </c>
      <c r="H3954" s="17" t="s">
        <v>1859</v>
      </c>
      <c r="I3954">
        <v>1</v>
      </c>
      <c r="J3954">
        <v>0</v>
      </c>
      <c r="K3954" s="17" t="s">
        <v>8752</v>
      </c>
      <c r="L3954" s="1">
        <v>44711</v>
      </c>
      <c r="M3954">
        <v>3984.2</v>
      </c>
      <c r="N3954" s="17" t="s">
        <v>437</v>
      </c>
      <c r="O3954">
        <v>6424</v>
      </c>
      <c r="P3954" s="17" t="s">
        <v>438</v>
      </c>
      <c r="Q3954">
        <v>0</v>
      </c>
      <c r="R3954" s="17" t="s">
        <v>1083</v>
      </c>
      <c r="S3954" s="17" t="s">
        <v>440</v>
      </c>
      <c r="T3954" s="17" t="s">
        <v>438</v>
      </c>
      <c r="U3954">
        <v>2</v>
      </c>
      <c r="V3954">
        <v>2021</v>
      </c>
      <c r="W3954" s="17" t="s">
        <v>8723</v>
      </c>
      <c r="X3954" s="17" t="s">
        <v>1085</v>
      </c>
      <c r="Y3954">
        <v>7</v>
      </c>
      <c r="Z3954" s="17" t="s">
        <v>443</v>
      </c>
      <c r="AA3954" s="17" t="s">
        <v>443</v>
      </c>
      <c r="AB3954" s="17" t="s">
        <v>444</v>
      </c>
      <c r="AC3954">
        <v>0</v>
      </c>
      <c r="AD3954">
        <v>0</v>
      </c>
      <c r="AE3954">
        <v>0</v>
      </c>
      <c r="AF3954">
        <v>2022</v>
      </c>
      <c r="AG3954" s="1">
        <v>44562</v>
      </c>
      <c r="AH3954" s="1">
        <v>44773</v>
      </c>
      <c r="AI3954" s="1">
        <v>44785</v>
      </c>
      <c r="AJ3954" s="17" t="s">
        <v>34</v>
      </c>
      <c r="AK3954" s="17" t="s">
        <v>35</v>
      </c>
      <c r="AL3954" s="17" t="s">
        <v>10388</v>
      </c>
      <c r="AM3954" s="17">
        <f>MONTH(EMPENHO[[#This Row],[data_empenho]])</f>
        <v>5</v>
      </c>
    </row>
    <row r="3955" spans="1:39" x14ac:dyDescent="0.25">
      <c r="A3955">
        <v>6</v>
      </c>
      <c r="B3955">
        <v>603</v>
      </c>
      <c r="C3955">
        <v>26</v>
      </c>
      <c r="D3955">
        <v>782</v>
      </c>
      <c r="E3955">
        <v>17</v>
      </c>
      <c r="F3955">
        <v>0</v>
      </c>
      <c r="G3955">
        <v>2073</v>
      </c>
      <c r="H3955" s="17" t="s">
        <v>698</v>
      </c>
      <c r="I3955">
        <v>1</v>
      </c>
      <c r="J3955">
        <v>0</v>
      </c>
      <c r="K3955" s="17" t="s">
        <v>8753</v>
      </c>
      <c r="L3955" s="1">
        <v>44711</v>
      </c>
      <c r="M3955">
        <v>6352.65</v>
      </c>
      <c r="N3955" s="17" t="s">
        <v>437</v>
      </c>
      <c r="O3955">
        <v>6856</v>
      </c>
      <c r="P3955" s="17" t="s">
        <v>438</v>
      </c>
      <c r="Q3955">
        <v>0</v>
      </c>
      <c r="R3955" s="17" t="s">
        <v>439</v>
      </c>
      <c r="S3955" s="17" t="s">
        <v>440</v>
      </c>
      <c r="T3955" s="17" t="s">
        <v>438</v>
      </c>
      <c r="U3955">
        <v>127</v>
      </c>
      <c r="V3955">
        <v>2022</v>
      </c>
      <c r="W3955" s="17" t="s">
        <v>8754</v>
      </c>
      <c r="X3955" s="17" t="s">
        <v>465</v>
      </c>
      <c r="Y3955">
        <v>1</v>
      </c>
      <c r="Z3955" s="17" t="s">
        <v>443</v>
      </c>
      <c r="AA3955" s="17" t="s">
        <v>443</v>
      </c>
      <c r="AB3955" s="17" t="s">
        <v>444</v>
      </c>
      <c r="AC3955">
        <v>0</v>
      </c>
      <c r="AD3955">
        <v>0</v>
      </c>
      <c r="AE3955">
        <v>0</v>
      </c>
      <c r="AF3955">
        <v>2022</v>
      </c>
      <c r="AG3955" s="1">
        <v>44562</v>
      </c>
      <c r="AH3955" s="1">
        <v>44773</v>
      </c>
      <c r="AI3955" s="1">
        <v>44785</v>
      </c>
      <c r="AJ3955" s="17" t="s">
        <v>34</v>
      </c>
      <c r="AK3955" s="17" t="s">
        <v>35</v>
      </c>
      <c r="AL3955" s="17" t="s">
        <v>10388</v>
      </c>
      <c r="AM3955" s="17">
        <f>MONTH(EMPENHO[[#This Row],[data_empenho]])</f>
        <v>5</v>
      </c>
    </row>
    <row r="3956" spans="1:39" x14ac:dyDescent="0.25">
      <c r="A3956">
        <v>4</v>
      </c>
      <c r="B3956">
        <v>401</v>
      </c>
      <c r="C3956">
        <v>4</v>
      </c>
      <c r="D3956">
        <v>129</v>
      </c>
      <c r="E3956">
        <v>1</v>
      </c>
      <c r="F3956">
        <v>0</v>
      </c>
      <c r="G3956">
        <v>2077</v>
      </c>
      <c r="H3956" s="17" t="s">
        <v>445</v>
      </c>
      <c r="I3956">
        <v>1</v>
      </c>
      <c r="J3956">
        <v>0</v>
      </c>
      <c r="K3956" s="17" t="s">
        <v>8755</v>
      </c>
      <c r="L3956" s="1">
        <v>44711</v>
      </c>
      <c r="M3956">
        <v>95</v>
      </c>
      <c r="N3956" s="17" t="s">
        <v>437</v>
      </c>
      <c r="O3956">
        <v>8315</v>
      </c>
      <c r="P3956" s="17" t="s">
        <v>438</v>
      </c>
      <c r="Q3956">
        <v>0</v>
      </c>
      <c r="R3956" s="17" t="s">
        <v>439</v>
      </c>
      <c r="S3956" s="17" t="s">
        <v>440</v>
      </c>
      <c r="T3956" s="17" t="s">
        <v>438</v>
      </c>
      <c r="U3956">
        <v>0</v>
      </c>
      <c r="V3956">
        <v>0</v>
      </c>
      <c r="W3956" s="17" t="s">
        <v>8756</v>
      </c>
      <c r="X3956" s="17" t="s">
        <v>442</v>
      </c>
      <c r="Y3956">
        <v>0</v>
      </c>
      <c r="Z3956" s="17" t="s">
        <v>486</v>
      </c>
      <c r="AA3956" s="17" t="s">
        <v>443</v>
      </c>
      <c r="AB3956" s="17" t="s">
        <v>444</v>
      </c>
      <c r="AC3956">
        <v>0</v>
      </c>
      <c r="AD3956">
        <v>0</v>
      </c>
      <c r="AE3956">
        <v>0</v>
      </c>
      <c r="AF3956">
        <v>2022</v>
      </c>
      <c r="AG3956" s="1">
        <v>44562</v>
      </c>
      <c r="AH3956" s="1">
        <v>44773</v>
      </c>
      <c r="AI3956" s="1">
        <v>44785</v>
      </c>
      <c r="AJ3956" s="17" t="s">
        <v>34</v>
      </c>
      <c r="AK3956" s="17" t="s">
        <v>35</v>
      </c>
      <c r="AL3956" s="17" t="s">
        <v>10388</v>
      </c>
      <c r="AM3956" s="17">
        <f>MONTH(EMPENHO[[#This Row],[data_empenho]])</f>
        <v>5</v>
      </c>
    </row>
    <row r="3957" spans="1:39" x14ac:dyDescent="0.25">
      <c r="A3957">
        <v>4</v>
      </c>
      <c r="B3957">
        <v>401</v>
      </c>
      <c r="C3957">
        <v>4</v>
      </c>
      <c r="D3957">
        <v>129</v>
      </c>
      <c r="E3957">
        <v>1</v>
      </c>
      <c r="F3957">
        <v>0</v>
      </c>
      <c r="G3957">
        <v>2077</v>
      </c>
      <c r="H3957" s="17" t="s">
        <v>445</v>
      </c>
      <c r="I3957">
        <v>1</v>
      </c>
      <c r="J3957">
        <v>0</v>
      </c>
      <c r="K3957" s="17" t="s">
        <v>8757</v>
      </c>
      <c r="L3957" s="1">
        <v>44711</v>
      </c>
      <c r="M3957">
        <v>95</v>
      </c>
      <c r="N3957" s="17" t="s">
        <v>437</v>
      </c>
      <c r="O3957">
        <v>4836</v>
      </c>
      <c r="P3957" s="17" t="s">
        <v>438</v>
      </c>
      <c r="Q3957">
        <v>0</v>
      </c>
      <c r="R3957" s="17" t="s">
        <v>439</v>
      </c>
      <c r="S3957" s="17" t="s">
        <v>440</v>
      </c>
      <c r="T3957" s="17" t="s">
        <v>438</v>
      </c>
      <c r="U3957">
        <v>0</v>
      </c>
      <c r="V3957">
        <v>0</v>
      </c>
      <c r="W3957" s="17" t="s">
        <v>8758</v>
      </c>
      <c r="X3957" s="17" t="s">
        <v>442</v>
      </c>
      <c r="Y3957">
        <v>0</v>
      </c>
      <c r="Z3957" s="17" t="s">
        <v>486</v>
      </c>
      <c r="AA3957" s="17" t="s">
        <v>443</v>
      </c>
      <c r="AB3957" s="17" t="s">
        <v>444</v>
      </c>
      <c r="AC3957">
        <v>0</v>
      </c>
      <c r="AD3957">
        <v>0</v>
      </c>
      <c r="AE3957">
        <v>0</v>
      </c>
      <c r="AF3957">
        <v>2022</v>
      </c>
      <c r="AG3957" s="1">
        <v>44562</v>
      </c>
      <c r="AH3957" s="1">
        <v>44773</v>
      </c>
      <c r="AI3957" s="1">
        <v>44785</v>
      </c>
      <c r="AJ3957" s="17" t="s">
        <v>34</v>
      </c>
      <c r="AK3957" s="17" t="s">
        <v>35</v>
      </c>
      <c r="AL3957" s="17" t="s">
        <v>10388</v>
      </c>
      <c r="AM3957" s="17">
        <f>MONTH(EMPENHO[[#This Row],[data_empenho]])</f>
        <v>5</v>
      </c>
    </row>
    <row r="3958" spans="1:39" x14ac:dyDescent="0.25">
      <c r="A3958">
        <v>4</v>
      </c>
      <c r="B3958">
        <v>401</v>
      </c>
      <c r="C3958">
        <v>4</v>
      </c>
      <c r="D3958">
        <v>129</v>
      </c>
      <c r="E3958">
        <v>1</v>
      </c>
      <c r="F3958">
        <v>0</v>
      </c>
      <c r="G3958">
        <v>2077</v>
      </c>
      <c r="H3958" s="17" t="s">
        <v>445</v>
      </c>
      <c r="I3958">
        <v>1</v>
      </c>
      <c r="J3958">
        <v>0</v>
      </c>
      <c r="K3958" s="17" t="s">
        <v>8759</v>
      </c>
      <c r="L3958" s="1">
        <v>44711</v>
      </c>
      <c r="M3958">
        <v>95</v>
      </c>
      <c r="N3958" s="17" t="s">
        <v>437</v>
      </c>
      <c r="O3958">
        <v>8192</v>
      </c>
      <c r="P3958" s="17" t="s">
        <v>438</v>
      </c>
      <c r="Q3958">
        <v>0</v>
      </c>
      <c r="R3958" s="17" t="s">
        <v>439</v>
      </c>
      <c r="S3958" s="17" t="s">
        <v>440</v>
      </c>
      <c r="T3958" s="17" t="s">
        <v>438</v>
      </c>
      <c r="U3958">
        <v>0</v>
      </c>
      <c r="V3958">
        <v>0</v>
      </c>
      <c r="W3958" s="17" t="s">
        <v>8760</v>
      </c>
      <c r="X3958" s="17" t="s">
        <v>442</v>
      </c>
      <c r="Y3958">
        <v>0</v>
      </c>
      <c r="Z3958" s="17" t="s">
        <v>486</v>
      </c>
      <c r="AA3958" s="17" t="s">
        <v>443</v>
      </c>
      <c r="AB3958" s="17" t="s">
        <v>444</v>
      </c>
      <c r="AC3958">
        <v>0</v>
      </c>
      <c r="AD3958">
        <v>0</v>
      </c>
      <c r="AE3958">
        <v>0</v>
      </c>
      <c r="AF3958">
        <v>2022</v>
      </c>
      <c r="AG3958" s="1">
        <v>44562</v>
      </c>
      <c r="AH3958" s="1">
        <v>44773</v>
      </c>
      <c r="AI3958" s="1">
        <v>44785</v>
      </c>
      <c r="AJ3958" s="17" t="s">
        <v>34</v>
      </c>
      <c r="AK3958" s="17" t="s">
        <v>35</v>
      </c>
      <c r="AL3958" s="17" t="s">
        <v>10388</v>
      </c>
      <c r="AM3958" s="17">
        <f>MONTH(EMPENHO[[#This Row],[data_empenho]])</f>
        <v>5</v>
      </c>
    </row>
    <row r="3959" spans="1:39" x14ac:dyDescent="0.25">
      <c r="A3959">
        <v>10</v>
      </c>
      <c r="B3959">
        <v>1001</v>
      </c>
      <c r="C3959">
        <v>4</v>
      </c>
      <c r="D3959">
        <v>122</v>
      </c>
      <c r="E3959">
        <v>1</v>
      </c>
      <c r="F3959">
        <v>0</v>
      </c>
      <c r="G3959">
        <v>2050</v>
      </c>
      <c r="H3959" s="17" t="s">
        <v>5968</v>
      </c>
      <c r="I3959">
        <v>1</v>
      </c>
      <c r="J3959">
        <v>0</v>
      </c>
      <c r="K3959" s="17" t="s">
        <v>8761</v>
      </c>
      <c r="L3959" s="1">
        <v>44711</v>
      </c>
      <c r="M3959">
        <v>1789</v>
      </c>
      <c r="N3959" s="17" t="s">
        <v>437</v>
      </c>
      <c r="O3959">
        <v>8172</v>
      </c>
      <c r="P3959" s="17" t="s">
        <v>438</v>
      </c>
      <c r="Q3959">
        <v>0</v>
      </c>
      <c r="R3959" s="17" t="s">
        <v>480</v>
      </c>
      <c r="S3959" s="17" t="s">
        <v>653</v>
      </c>
      <c r="T3959" s="17" t="s">
        <v>438</v>
      </c>
      <c r="U3959">
        <v>44</v>
      </c>
      <c r="V3959">
        <v>2021</v>
      </c>
      <c r="W3959" s="17" t="s">
        <v>8762</v>
      </c>
      <c r="X3959" s="17" t="s">
        <v>482</v>
      </c>
      <c r="Y3959">
        <v>7</v>
      </c>
      <c r="Z3959" s="17" t="s">
        <v>443</v>
      </c>
      <c r="AA3959" s="17" t="s">
        <v>443</v>
      </c>
      <c r="AB3959" s="17" t="s">
        <v>444</v>
      </c>
      <c r="AC3959">
        <v>0</v>
      </c>
      <c r="AD3959">
        <v>0</v>
      </c>
      <c r="AE3959">
        <v>0</v>
      </c>
      <c r="AF3959">
        <v>2022</v>
      </c>
      <c r="AG3959" s="1">
        <v>44562</v>
      </c>
      <c r="AH3959" s="1">
        <v>44773</v>
      </c>
      <c r="AI3959" s="1">
        <v>44785</v>
      </c>
      <c r="AJ3959" s="17" t="s">
        <v>34</v>
      </c>
      <c r="AK3959" s="17" t="s">
        <v>35</v>
      </c>
      <c r="AL3959" s="17" t="s">
        <v>10388</v>
      </c>
      <c r="AM3959" s="17">
        <f>MONTH(EMPENHO[[#This Row],[data_empenho]])</f>
        <v>5</v>
      </c>
    </row>
    <row r="3960" spans="1:39" x14ac:dyDescent="0.25">
      <c r="A3960">
        <v>8</v>
      </c>
      <c r="B3960">
        <v>801</v>
      </c>
      <c r="C3960">
        <v>10</v>
      </c>
      <c r="D3960">
        <v>301</v>
      </c>
      <c r="E3960">
        <v>6</v>
      </c>
      <c r="F3960">
        <v>0</v>
      </c>
      <c r="G3960">
        <v>2092</v>
      </c>
      <c r="H3960" s="17" t="s">
        <v>755</v>
      </c>
      <c r="I3960">
        <v>40</v>
      </c>
      <c r="J3960">
        <v>0</v>
      </c>
      <c r="K3960" s="17" t="s">
        <v>8763</v>
      </c>
      <c r="L3960" s="1">
        <v>44711</v>
      </c>
      <c r="M3960">
        <v>420</v>
      </c>
      <c r="N3960" s="17" t="s">
        <v>437</v>
      </c>
      <c r="O3960">
        <v>379</v>
      </c>
      <c r="P3960" s="17" t="s">
        <v>438</v>
      </c>
      <c r="Q3960">
        <v>0</v>
      </c>
      <c r="R3960" s="17" t="s">
        <v>439</v>
      </c>
      <c r="S3960" s="17" t="s">
        <v>440</v>
      </c>
      <c r="T3960" s="17" t="s">
        <v>438</v>
      </c>
      <c r="U3960">
        <v>128</v>
      </c>
      <c r="V3960">
        <v>2022</v>
      </c>
      <c r="W3960" s="17" t="s">
        <v>8764</v>
      </c>
      <c r="X3960" s="17" t="s">
        <v>465</v>
      </c>
      <c r="Y3960">
        <v>1</v>
      </c>
      <c r="Z3960" s="17" t="s">
        <v>443</v>
      </c>
      <c r="AA3960" s="17" t="s">
        <v>443</v>
      </c>
      <c r="AB3960" s="17" t="s">
        <v>444</v>
      </c>
      <c r="AC3960">
        <v>0</v>
      </c>
      <c r="AD3960">
        <v>0</v>
      </c>
      <c r="AE3960">
        <v>0</v>
      </c>
      <c r="AF3960">
        <v>2022</v>
      </c>
      <c r="AG3960" s="1">
        <v>44562</v>
      </c>
      <c r="AH3960" s="1">
        <v>44773</v>
      </c>
      <c r="AI3960" s="1">
        <v>44785</v>
      </c>
      <c r="AJ3960" s="17" t="s">
        <v>34</v>
      </c>
      <c r="AK3960" s="17" t="s">
        <v>35</v>
      </c>
      <c r="AL3960" s="17" t="s">
        <v>10388</v>
      </c>
      <c r="AM3960" s="17">
        <f>MONTH(EMPENHO[[#This Row],[data_empenho]])</f>
        <v>5</v>
      </c>
    </row>
    <row r="3961" spans="1:39" x14ac:dyDescent="0.25">
      <c r="A3961">
        <v>8</v>
      </c>
      <c r="B3961">
        <v>801</v>
      </c>
      <c r="C3961">
        <v>10</v>
      </c>
      <c r="D3961">
        <v>301</v>
      </c>
      <c r="E3961">
        <v>6</v>
      </c>
      <c r="F3961">
        <v>0</v>
      </c>
      <c r="G3961">
        <v>2105</v>
      </c>
      <c r="H3961" s="17" t="s">
        <v>478</v>
      </c>
      <c r="I3961">
        <v>40</v>
      </c>
      <c r="J3961">
        <v>0</v>
      </c>
      <c r="K3961" s="17" t="s">
        <v>8765</v>
      </c>
      <c r="L3961" s="1">
        <v>44711</v>
      </c>
      <c r="M3961">
        <v>14320</v>
      </c>
      <c r="N3961" s="17" t="s">
        <v>437</v>
      </c>
      <c r="O3961">
        <v>8264</v>
      </c>
      <c r="P3961" s="17" t="s">
        <v>438</v>
      </c>
      <c r="Q3961">
        <v>0</v>
      </c>
      <c r="R3961" s="17" t="s">
        <v>480</v>
      </c>
      <c r="S3961" s="17" t="s">
        <v>653</v>
      </c>
      <c r="T3961" s="17" t="s">
        <v>438</v>
      </c>
      <c r="U3961">
        <v>2</v>
      </c>
      <c r="V3961">
        <v>2022</v>
      </c>
      <c r="W3961" s="17" t="s">
        <v>8766</v>
      </c>
      <c r="X3961" s="17" t="s">
        <v>482</v>
      </c>
      <c r="Y3961">
        <v>7</v>
      </c>
      <c r="Z3961" s="17" t="s">
        <v>443</v>
      </c>
      <c r="AA3961" s="17" t="s">
        <v>443</v>
      </c>
      <c r="AB3961" s="17" t="s">
        <v>444</v>
      </c>
      <c r="AC3961">
        <v>0</v>
      </c>
      <c r="AD3961">
        <v>0</v>
      </c>
      <c r="AE3961">
        <v>0</v>
      </c>
      <c r="AF3961">
        <v>2022</v>
      </c>
      <c r="AG3961" s="1">
        <v>44562</v>
      </c>
      <c r="AH3961" s="1">
        <v>44773</v>
      </c>
      <c r="AI3961" s="1">
        <v>44785</v>
      </c>
      <c r="AJ3961" s="17" t="s">
        <v>34</v>
      </c>
      <c r="AK3961" s="17" t="s">
        <v>35</v>
      </c>
      <c r="AL3961" s="17" t="s">
        <v>10388</v>
      </c>
      <c r="AM3961" s="17">
        <f>MONTH(EMPENHO[[#This Row],[data_empenho]])</f>
        <v>5</v>
      </c>
    </row>
    <row r="3962" spans="1:39" x14ac:dyDescent="0.25">
      <c r="A3962">
        <v>10</v>
      </c>
      <c r="B3962">
        <v>1002</v>
      </c>
      <c r="C3962">
        <v>20</v>
      </c>
      <c r="D3962">
        <v>608</v>
      </c>
      <c r="E3962">
        <v>4</v>
      </c>
      <c r="F3962">
        <v>0</v>
      </c>
      <c r="G3962">
        <v>2056</v>
      </c>
      <c r="H3962" s="17" t="s">
        <v>981</v>
      </c>
      <c r="I3962">
        <v>1</v>
      </c>
      <c r="J3962">
        <v>0</v>
      </c>
      <c r="K3962" s="17" t="s">
        <v>8767</v>
      </c>
      <c r="L3962" s="1">
        <v>44711</v>
      </c>
      <c r="M3962">
        <v>960</v>
      </c>
      <c r="N3962" s="17" t="s">
        <v>437</v>
      </c>
      <c r="O3962">
        <v>7414</v>
      </c>
      <c r="P3962" s="17" t="s">
        <v>438</v>
      </c>
      <c r="Q3962">
        <v>0</v>
      </c>
      <c r="R3962" s="17" t="s">
        <v>480</v>
      </c>
      <c r="S3962" s="17" t="s">
        <v>653</v>
      </c>
      <c r="T3962" s="17" t="s">
        <v>438</v>
      </c>
      <c r="U3962">
        <v>21</v>
      </c>
      <c r="V3962">
        <v>2022</v>
      </c>
      <c r="W3962" s="17" t="s">
        <v>8768</v>
      </c>
      <c r="X3962" s="17" t="s">
        <v>482</v>
      </c>
      <c r="Y3962">
        <v>7</v>
      </c>
      <c r="Z3962" s="17" t="s">
        <v>443</v>
      </c>
      <c r="AA3962" s="17" t="s">
        <v>443</v>
      </c>
      <c r="AB3962" s="17" t="s">
        <v>444</v>
      </c>
      <c r="AC3962">
        <v>0</v>
      </c>
      <c r="AD3962">
        <v>0</v>
      </c>
      <c r="AE3962">
        <v>0</v>
      </c>
      <c r="AF3962">
        <v>2022</v>
      </c>
      <c r="AG3962" s="1">
        <v>44562</v>
      </c>
      <c r="AH3962" s="1">
        <v>44773</v>
      </c>
      <c r="AI3962" s="1">
        <v>44785</v>
      </c>
      <c r="AJ3962" s="17" t="s">
        <v>34</v>
      </c>
      <c r="AK3962" s="17" t="s">
        <v>35</v>
      </c>
      <c r="AL3962" s="17" t="s">
        <v>10388</v>
      </c>
      <c r="AM3962" s="17">
        <f>MONTH(EMPENHO[[#This Row],[data_empenho]])</f>
        <v>5</v>
      </c>
    </row>
    <row r="3963" spans="1:39" x14ac:dyDescent="0.25">
      <c r="A3963">
        <v>10</v>
      </c>
      <c r="B3963">
        <v>1002</v>
      </c>
      <c r="C3963">
        <v>20</v>
      </c>
      <c r="D3963">
        <v>608</v>
      </c>
      <c r="E3963">
        <v>4</v>
      </c>
      <c r="F3963">
        <v>0</v>
      </c>
      <c r="G3963">
        <v>2056</v>
      </c>
      <c r="H3963" s="17" t="s">
        <v>981</v>
      </c>
      <c r="I3963">
        <v>1</v>
      </c>
      <c r="J3963">
        <v>0</v>
      </c>
      <c r="K3963" s="17" t="s">
        <v>8769</v>
      </c>
      <c r="L3963" s="1">
        <v>44711</v>
      </c>
      <c r="M3963">
        <v>1286.5</v>
      </c>
      <c r="N3963" s="17" t="s">
        <v>437</v>
      </c>
      <c r="O3963">
        <v>678</v>
      </c>
      <c r="P3963" s="17" t="s">
        <v>438</v>
      </c>
      <c r="Q3963">
        <v>0</v>
      </c>
      <c r="R3963" s="17" t="s">
        <v>480</v>
      </c>
      <c r="S3963" s="17" t="s">
        <v>653</v>
      </c>
      <c r="T3963" s="17" t="s">
        <v>438</v>
      </c>
      <c r="U3963">
        <v>21</v>
      </c>
      <c r="V3963">
        <v>2022</v>
      </c>
      <c r="W3963" s="17" t="s">
        <v>8770</v>
      </c>
      <c r="X3963" s="17" t="s">
        <v>482</v>
      </c>
      <c r="Y3963">
        <v>7</v>
      </c>
      <c r="Z3963" s="17" t="s">
        <v>443</v>
      </c>
      <c r="AA3963" s="17" t="s">
        <v>443</v>
      </c>
      <c r="AB3963" s="17" t="s">
        <v>444</v>
      </c>
      <c r="AC3963">
        <v>0</v>
      </c>
      <c r="AD3963">
        <v>0</v>
      </c>
      <c r="AE3963">
        <v>0</v>
      </c>
      <c r="AF3963">
        <v>2022</v>
      </c>
      <c r="AG3963" s="1">
        <v>44562</v>
      </c>
      <c r="AH3963" s="1">
        <v>44773</v>
      </c>
      <c r="AI3963" s="1">
        <v>44785</v>
      </c>
      <c r="AJ3963" s="17" t="s">
        <v>34</v>
      </c>
      <c r="AK3963" s="17" t="s">
        <v>35</v>
      </c>
      <c r="AL3963" s="17" t="s">
        <v>10388</v>
      </c>
      <c r="AM3963" s="17">
        <f>MONTH(EMPENHO[[#This Row],[data_empenho]])</f>
        <v>5</v>
      </c>
    </row>
    <row r="3964" spans="1:39" x14ac:dyDescent="0.25">
      <c r="A3964">
        <v>10</v>
      </c>
      <c r="B3964">
        <v>1002</v>
      </c>
      <c r="C3964">
        <v>20</v>
      </c>
      <c r="D3964">
        <v>608</v>
      </c>
      <c r="E3964">
        <v>4</v>
      </c>
      <c r="F3964">
        <v>0</v>
      </c>
      <c r="G3964">
        <v>2056</v>
      </c>
      <c r="H3964" s="17" t="s">
        <v>478</v>
      </c>
      <c r="I3964">
        <v>1</v>
      </c>
      <c r="J3964">
        <v>0</v>
      </c>
      <c r="K3964" s="17" t="s">
        <v>8771</v>
      </c>
      <c r="L3964" s="1">
        <v>44711</v>
      </c>
      <c r="M3964">
        <v>2304</v>
      </c>
      <c r="N3964" s="17" t="s">
        <v>437</v>
      </c>
      <c r="O3964">
        <v>8264</v>
      </c>
      <c r="P3964" s="17" t="s">
        <v>438</v>
      </c>
      <c r="Q3964">
        <v>0</v>
      </c>
      <c r="R3964" s="17" t="s">
        <v>480</v>
      </c>
      <c r="S3964" s="17" t="s">
        <v>653</v>
      </c>
      <c r="T3964" s="17" t="s">
        <v>438</v>
      </c>
      <c r="U3964">
        <v>56</v>
      </c>
      <c r="V3964">
        <v>2021</v>
      </c>
      <c r="W3964" s="17" t="s">
        <v>8772</v>
      </c>
      <c r="X3964" s="17" t="s">
        <v>482</v>
      </c>
      <c r="Y3964">
        <v>7</v>
      </c>
      <c r="Z3964" s="17" t="s">
        <v>443</v>
      </c>
      <c r="AA3964" s="17" t="s">
        <v>443</v>
      </c>
      <c r="AB3964" s="17" t="s">
        <v>444</v>
      </c>
      <c r="AC3964">
        <v>0</v>
      </c>
      <c r="AD3964">
        <v>0</v>
      </c>
      <c r="AE3964">
        <v>0</v>
      </c>
      <c r="AF3964">
        <v>2022</v>
      </c>
      <c r="AG3964" s="1">
        <v>44562</v>
      </c>
      <c r="AH3964" s="1">
        <v>44773</v>
      </c>
      <c r="AI3964" s="1">
        <v>44785</v>
      </c>
      <c r="AJ3964" s="17" t="s">
        <v>34</v>
      </c>
      <c r="AK3964" s="17" t="s">
        <v>35</v>
      </c>
      <c r="AL3964" s="17" t="s">
        <v>10388</v>
      </c>
      <c r="AM3964" s="17">
        <f>MONTH(EMPENHO[[#This Row],[data_empenho]])</f>
        <v>5</v>
      </c>
    </row>
    <row r="3965" spans="1:39" x14ac:dyDescent="0.25">
      <c r="A3965">
        <v>6</v>
      </c>
      <c r="B3965">
        <v>603</v>
      </c>
      <c r="C3965">
        <v>26</v>
      </c>
      <c r="D3965">
        <v>782</v>
      </c>
      <c r="E3965">
        <v>17</v>
      </c>
      <c r="F3965">
        <v>0</v>
      </c>
      <c r="G3965">
        <v>2073</v>
      </c>
      <c r="H3965" s="17" t="s">
        <v>651</v>
      </c>
      <c r="I3965">
        <v>1</v>
      </c>
      <c r="J3965">
        <v>0</v>
      </c>
      <c r="K3965" s="17" t="s">
        <v>8773</v>
      </c>
      <c r="L3965" s="1">
        <v>44711</v>
      </c>
      <c r="M3965">
        <v>130.97</v>
      </c>
      <c r="N3965" s="17" t="s">
        <v>437</v>
      </c>
      <c r="O3965">
        <v>8264</v>
      </c>
      <c r="P3965" s="17" t="s">
        <v>438</v>
      </c>
      <c r="Q3965">
        <v>0</v>
      </c>
      <c r="R3965" s="17" t="s">
        <v>480</v>
      </c>
      <c r="S3965" s="17" t="s">
        <v>653</v>
      </c>
      <c r="T3965" s="17" t="s">
        <v>438</v>
      </c>
      <c r="U3965">
        <v>56</v>
      </c>
      <c r="V3965">
        <v>2021</v>
      </c>
      <c r="W3965" s="17" t="s">
        <v>8774</v>
      </c>
      <c r="X3965" s="17" t="s">
        <v>482</v>
      </c>
      <c r="Y3965">
        <v>7</v>
      </c>
      <c r="Z3965" s="17" t="s">
        <v>443</v>
      </c>
      <c r="AA3965" s="17" t="s">
        <v>443</v>
      </c>
      <c r="AB3965" s="17" t="s">
        <v>444</v>
      </c>
      <c r="AC3965">
        <v>0</v>
      </c>
      <c r="AD3965">
        <v>0</v>
      </c>
      <c r="AE3965">
        <v>0</v>
      </c>
      <c r="AF3965">
        <v>2022</v>
      </c>
      <c r="AG3965" s="1">
        <v>44562</v>
      </c>
      <c r="AH3965" s="1">
        <v>44773</v>
      </c>
      <c r="AI3965" s="1">
        <v>44785</v>
      </c>
      <c r="AJ3965" s="17" t="s">
        <v>34</v>
      </c>
      <c r="AK3965" s="17" t="s">
        <v>35</v>
      </c>
      <c r="AL3965" s="17" t="s">
        <v>10388</v>
      </c>
      <c r="AM3965" s="17">
        <f>MONTH(EMPENHO[[#This Row],[data_empenho]])</f>
        <v>5</v>
      </c>
    </row>
    <row r="3966" spans="1:39" x14ac:dyDescent="0.25">
      <c r="A3966">
        <v>6</v>
      </c>
      <c r="B3966">
        <v>603</v>
      </c>
      <c r="C3966">
        <v>26</v>
      </c>
      <c r="D3966">
        <v>782</v>
      </c>
      <c r="E3966">
        <v>17</v>
      </c>
      <c r="F3966">
        <v>0</v>
      </c>
      <c r="G3966">
        <v>2073</v>
      </c>
      <c r="H3966" s="17" t="s">
        <v>860</v>
      </c>
      <c r="I3966">
        <v>1</v>
      </c>
      <c r="J3966">
        <v>0</v>
      </c>
      <c r="K3966" s="17" t="s">
        <v>8775</v>
      </c>
      <c r="L3966" s="1">
        <v>44711</v>
      </c>
      <c r="M3966">
        <v>30</v>
      </c>
      <c r="N3966" s="17" t="s">
        <v>437</v>
      </c>
      <c r="O3966">
        <v>5885</v>
      </c>
      <c r="P3966" s="17" t="s">
        <v>438</v>
      </c>
      <c r="Q3966">
        <v>0</v>
      </c>
      <c r="R3966" s="17" t="s">
        <v>439</v>
      </c>
      <c r="S3966" s="17" t="s">
        <v>440</v>
      </c>
      <c r="T3966" s="17" t="s">
        <v>438</v>
      </c>
      <c r="U3966">
        <v>125</v>
      </c>
      <c r="V3966">
        <v>2022</v>
      </c>
      <c r="W3966" s="17" t="s">
        <v>8776</v>
      </c>
      <c r="X3966" s="17" t="s">
        <v>465</v>
      </c>
      <c r="Y3966">
        <v>1</v>
      </c>
      <c r="Z3966" s="17" t="s">
        <v>443</v>
      </c>
      <c r="AA3966" s="17" t="s">
        <v>443</v>
      </c>
      <c r="AB3966" s="17" t="s">
        <v>444</v>
      </c>
      <c r="AC3966">
        <v>0</v>
      </c>
      <c r="AD3966">
        <v>0</v>
      </c>
      <c r="AE3966">
        <v>0</v>
      </c>
      <c r="AF3966">
        <v>2022</v>
      </c>
      <c r="AG3966" s="1">
        <v>44562</v>
      </c>
      <c r="AH3966" s="1">
        <v>44773</v>
      </c>
      <c r="AI3966" s="1">
        <v>44785</v>
      </c>
      <c r="AJ3966" s="17" t="s">
        <v>34</v>
      </c>
      <c r="AK3966" s="17" t="s">
        <v>35</v>
      </c>
      <c r="AL3966" s="17" t="s">
        <v>10388</v>
      </c>
      <c r="AM3966" s="17">
        <f>MONTH(EMPENHO[[#This Row],[data_empenho]])</f>
        <v>5</v>
      </c>
    </row>
    <row r="3967" spans="1:39" x14ac:dyDescent="0.25">
      <c r="A3967">
        <v>10</v>
      </c>
      <c r="B3967">
        <v>1002</v>
      </c>
      <c r="C3967">
        <v>20</v>
      </c>
      <c r="D3967">
        <v>608</v>
      </c>
      <c r="E3967">
        <v>4</v>
      </c>
      <c r="F3967">
        <v>0</v>
      </c>
      <c r="G3967">
        <v>2056</v>
      </c>
      <c r="H3967" s="17" t="s">
        <v>755</v>
      </c>
      <c r="I3967">
        <v>1</v>
      </c>
      <c r="J3967">
        <v>0</v>
      </c>
      <c r="K3967" s="17" t="s">
        <v>8777</v>
      </c>
      <c r="L3967" s="1">
        <v>44712</v>
      </c>
      <c r="M3967">
        <v>6380</v>
      </c>
      <c r="N3967" s="17" t="s">
        <v>437</v>
      </c>
      <c r="O3967">
        <v>1369</v>
      </c>
      <c r="P3967" s="17" t="s">
        <v>438</v>
      </c>
      <c r="Q3967">
        <v>0</v>
      </c>
      <c r="R3967" s="17" t="s">
        <v>480</v>
      </c>
      <c r="S3967" s="17" t="s">
        <v>653</v>
      </c>
      <c r="T3967" s="17" t="s">
        <v>438</v>
      </c>
      <c r="U3967">
        <v>50</v>
      </c>
      <c r="V3967">
        <v>2021</v>
      </c>
      <c r="W3967" s="17" t="s">
        <v>8778</v>
      </c>
      <c r="X3967" s="17" t="s">
        <v>482</v>
      </c>
      <c r="Y3967">
        <v>7</v>
      </c>
      <c r="Z3967" s="17" t="s">
        <v>443</v>
      </c>
      <c r="AA3967" s="17" t="s">
        <v>443</v>
      </c>
      <c r="AB3967" s="17" t="s">
        <v>444</v>
      </c>
      <c r="AC3967">
        <v>0</v>
      </c>
      <c r="AD3967">
        <v>0</v>
      </c>
      <c r="AE3967">
        <v>0</v>
      </c>
      <c r="AF3967">
        <v>2022</v>
      </c>
      <c r="AG3967" s="1">
        <v>44562</v>
      </c>
      <c r="AH3967" s="1">
        <v>44773</v>
      </c>
      <c r="AI3967" s="1">
        <v>44785</v>
      </c>
      <c r="AJ3967" s="17" t="s">
        <v>34</v>
      </c>
      <c r="AK3967" s="17" t="s">
        <v>35</v>
      </c>
      <c r="AL3967" s="17" t="s">
        <v>10388</v>
      </c>
      <c r="AM3967" s="17">
        <f>MONTH(EMPENHO[[#This Row],[data_empenho]])</f>
        <v>5</v>
      </c>
    </row>
    <row r="3968" spans="1:39" x14ac:dyDescent="0.25">
      <c r="A3968">
        <v>7</v>
      </c>
      <c r="B3968">
        <v>702</v>
      </c>
      <c r="C3968">
        <v>15</v>
      </c>
      <c r="D3968">
        <v>451</v>
      </c>
      <c r="E3968">
        <v>17</v>
      </c>
      <c r="F3968">
        <v>0</v>
      </c>
      <c r="G3968">
        <v>2002</v>
      </c>
      <c r="H3968" s="17" t="s">
        <v>828</v>
      </c>
      <c r="I3968">
        <v>1</v>
      </c>
      <c r="J3968">
        <v>0</v>
      </c>
      <c r="K3968" s="17" t="s">
        <v>8779</v>
      </c>
      <c r="L3968" s="1">
        <v>44712</v>
      </c>
      <c r="M3968">
        <v>309</v>
      </c>
      <c r="N3968" s="17" t="s">
        <v>437</v>
      </c>
      <c r="O3968">
        <v>5965</v>
      </c>
      <c r="P3968" s="17" t="s">
        <v>438</v>
      </c>
      <c r="Q3968">
        <v>0</v>
      </c>
      <c r="R3968" s="17" t="s">
        <v>480</v>
      </c>
      <c r="S3968" s="17" t="s">
        <v>653</v>
      </c>
      <c r="T3968" s="17" t="s">
        <v>438</v>
      </c>
      <c r="U3968">
        <v>39</v>
      </c>
      <c r="V3968">
        <v>2021</v>
      </c>
      <c r="W3968" s="17" t="s">
        <v>8780</v>
      </c>
      <c r="X3968" s="17" t="s">
        <v>482</v>
      </c>
      <c r="Y3968">
        <v>7</v>
      </c>
      <c r="Z3968" s="17" t="s">
        <v>443</v>
      </c>
      <c r="AA3968" s="17" t="s">
        <v>443</v>
      </c>
      <c r="AB3968" s="17" t="s">
        <v>444</v>
      </c>
      <c r="AC3968">
        <v>0</v>
      </c>
      <c r="AD3968">
        <v>0</v>
      </c>
      <c r="AE3968">
        <v>0</v>
      </c>
      <c r="AF3968">
        <v>2022</v>
      </c>
      <c r="AG3968" s="1">
        <v>44562</v>
      </c>
      <c r="AH3968" s="1">
        <v>44773</v>
      </c>
      <c r="AI3968" s="1">
        <v>44785</v>
      </c>
      <c r="AJ3968" s="17" t="s">
        <v>34</v>
      </c>
      <c r="AK3968" s="17" t="s">
        <v>35</v>
      </c>
      <c r="AL3968" s="17" t="s">
        <v>10388</v>
      </c>
      <c r="AM3968" s="17">
        <f>MONTH(EMPENHO[[#This Row],[data_empenho]])</f>
        <v>5</v>
      </c>
    </row>
    <row r="3969" spans="1:39" x14ac:dyDescent="0.25">
      <c r="A3969">
        <v>6</v>
      </c>
      <c r="B3969">
        <v>603</v>
      </c>
      <c r="C3969">
        <v>26</v>
      </c>
      <c r="D3969">
        <v>782</v>
      </c>
      <c r="E3969">
        <v>17</v>
      </c>
      <c r="F3969">
        <v>0</v>
      </c>
      <c r="G3969">
        <v>2073</v>
      </c>
      <c r="H3969" s="17" t="s">
        <v>981</v>
      </c>
      <c r="I3969">
        <v>1</v>
      </c>
      <c r="J3969">
        <v>0</v>
      </c>
      <c r="K3969" s="17" t="s">
        <v>8781</v>
      </c>
      <c r="L3969" s="1">
        <v>44712</v>
      </c>
      <c r="M3969">
        <v>3540.26</v>
      </c>
      <c r="N3969" s="17" t="s">
        <v>437</v>
      </c>
      <c r="O3969">
        <v>678</v>
      </c>
      <c r="P3969" s="17" t="s">
        <v>438</v>
      </c>
      <c r="Q3969">
        <v>0</v>
      </c>
      <c r="R3969" s="17" t="s">
        <v>480</v>
      </c>
      <c r="S3969" s="17" t="s">
        <v>653</v>
      </c>
      <c r="T3969" s="17" t="s">
        <v>438</v>
      </c>
      <c r="U3969">
        <v>21</v>
      </c>
      <c r="V3969">
        <v>2022</v>
      </c>
      <c r="W3969" s="17" t="s">
        <v>8782</v>
      </c>
      <c r="X3969" s="17" t="s">
        <v>482</v>
      </c>
      <c r="Y3969">
        <v>7</v>
      </c>
      <c r="Z3969" s="17" t="s">
        <v>443</v>
      </c>
      <c r="AA3969" s="17" t="s">
        <v>443</v>
      </c>
      <c r="AB3969" s="17" t="s">
        <v>444</v>
      </c>
      <c r="AC3969">
        <v>0</v>
      </c>
      <c r="AD3969">
        <v>0</v>
      </c>
      <c r="AE3969">
        <v>0</v>
      </c>
      <c r="AF3969">
        <v>2022</v>
      </c>
      <c r="AG3969" s="1">
        <v>44562</v>
      </c>
      <c r="AH3969" s="1">
        <v>44773</v>
      </c>
      <c r="AI3969" s="1">
        <v>44785</v>
      </c>
      <c r="AJ3969" s="17" t="s">
        <v>34</v>
      </c>
      <c r="AK3969" s="17" t="s">
        <v>35</v>
      </c>
      <c r="AL3969" s="17" t="s">
        <v>10388</v>
      </c>
      <c r="AM3969" s="17">
        <f>MONTH(EMPENHO[[#This Row],[data_empenho]])</f>
        <v>5</v>
      </c>
    </row>
    <row r="3970" spans="1:39" x14ac:dyDescent="0.25">
      <c r="A3970">
        <v>8</v>
      </c>
      <c r="B3970">
        <v>801</v>
      </c>
      <c r="C3970">
        <v>10</v>
      </c>
      <c r="D3970">
        <v>301</v>
      </c>
      <c r="E3970">
        <v>6</v>
      </c>
      <c r="F3970">
        <v>0</v>
      </c>
      <c r="G3970">
        <v>2093</v>
      </c>
      <c r="H3970" s="17" t="s">
        <v>582</v>
      </c>
      <c r="I3970">
        <v>4500</v>
      </c>
      <c r="J3970">
        <v>0</v>
      </c>
      <c r="K3970" s="17" t="s">
        <v>8783</v>
      </c>
      <c r="L3970" s="1">
        <v>44712</v>
      </c>
      <c r="M3970">
        <v>27740</v>
      </c>
      <c r="N3970" s="17" t="s">
        <v>437</v>
      </c>
      <c r="O3970">
        <v>6772</v>
      </c>
      <c r="P3970" s="17" t="s">
        <v>438</v>
      </c>
      <c r="Q3970">
        <v>0</v>
      </c>
      <c r="R3970" s="17" t="s">
        <v>480</v>
      </c>
      <c r="S3970" s="17" t="s">
        <v>653</v>
      </c>
      <c r="T3970" s="17" t="s">
        <v>438</v>
      </c>
      <c r="U3970">
        <v>30</v>
      </c>
      <c r="V3970">
        <v>2021</v>
      </c>
      <c r="W3970" s="17" t="s">
        <v>8784</v>
      </c>
      <c r="X3970" s="17" t="s">
        <v>482</v>
      </c>
      <c r="Y3970">
        <v>7</v>
      </c>
      <c r="Z3970" s="17" t="s">
        <v>443</v>
      </c>
      <c r="AA3970" s="17" t="s">
        <v>443</v>
      </c>
      <c r="AB3970" s="17" t="s">
        <v>444</v>
      </c>
      <c r="AC3970">
        <v>0</v>
      </c>
      <c r="AD3970">
        <v>0</v>
      </c>
      <c r="AE3970">
        <v>0</v>
      </c>
      <c r="AF3970">
        <v>2022</v>
      </c>
      <c r="AG3970" s="1">
        <v>44562</v>
      </c>
      <c r="AH3970" s="1">
        <v>44773</v>
      </c>
      <c r="AI3970" s="1">
        <v>44785</v>
      </c>
      <c r="AJ3970" s="17" t="s">
        <v>34</v>
      </c>
      <c r="AK3970" s="17" t="s">
        <v>35</v>
      </c>
      <c r="AL3970" s="17" t="s">
        <v>10388</v>
      </c>
      <c r="AM3970" s="17">
        <f>MONTH(EMPENHO[[#This Row],[data_empenho]])</f>
        <v>5</v>
      </c>
    </row>
    <row r="3971" spans="1:39" x14ac:dyDescent="0.25">
      <c r="A3971">
        <v>6</v>
      </c>
      <c r="B3971">
        <v>603</v>
      </c>
      <c r="C3971">
        <v>26</v>
      </c>
      <c r="D3971">
        <v>782</v>
      </c>
      <c r="E3971">
        <v>17</v>
      </c>
      <c r="F3971">
        <v>0</v>
      </c>
      <c r="G3971">
        <v>2073</v>
      </c>
      <c r="H3971" s="17" t="s">
        <v>828</v>
      </c>
      <c r="I3971">
        <v>1</v>
      </c>
      <c r="J3971">
        <v>0</v>
      </c>
      <c r="K3971" s="17" t="s">
        <v>8785</v>
      </c>
      <c r="L3971" s="1">
        <v>44712</v>
      </c>
      <c r="M3971">
        <v>250</v>
      </c>
      <c r="N3971" s="17" t="s">
        <v>437</v>
      </c>
      <c r="O3971">
        <v>500</v>
      </c>
      <c r="P3971" s="17" t="s">
        <v>438</v>
      </c>
      <c r="Q3971">
        <v>0</v>
      </c>
      <c r="R3971" s="17" t="s">
        <v>439</v>
      </c>
      <c r="S3971" s="17" t="s">
        <v>440</v>
      </c>
      <c r="T3971" s="17" t="s">
        <v>438</v>
      </c>
      <c r="U3971">
        <v>132</v>
      </c>
      <c r="V3971">
        <v>2022</v>
      </c>
      <c r="W3971" s="17" t="s">
        <v>8786</v>
      </c>
      <c r="X3971" s="17" t="s">
        <v>465</v>
      </c>
      <c r="Y3971">
        <v>1</v>
      </c>
      <c r="Z3971" s="17" t="s">
        <v>443</v>
      </c>
      <c r="AA3971" s="17" t="s">
        <v>443</v>
      </c>
      <c r="AB3971" s="17" t="s">
        <v>444</v>
      </c>
      <c r="AC3971">
        <v>0</v>
      </c>
      <c r="AD3971">
        <v>0</v>
      </c>
      <c r="AE3971">
        <v>0</v>
      </c>
      <c r="AF3971">
        <v>2022</v>
      </c>
      <c r="AG3971" s="1">
        <v>44562</v>
      </c>
      <c r="AH3971" s="1">
        <v>44773</v>
      </c>
      <c r="AI3971" s="1">
        <v>44785</v>
      </c>
      <c r="AJ3971" s="17" t="s">
        <v>34</v>
      </c>
      <c r="AK3971" s="17" t="s">
        <v>35</v>
      </c>
      <c r="AL3971" s="17" t="s">
        <v>10388</v>
      </c>
      <c r="AM3971" s="17">
        <f>MONTH(EMPENHO[[#This Row],[data_empenho]])</f>
        <v>5</v>
      </c>
    </row>
    <row r="3972" spans="1:39" x14ac:dyDescent="0.25">
      <c r="A3972">
        <v>8</v>
      </c>
      <c r="B3972">
        <v>801</v>
      </c>
      <c r="C3972">
        <v>10</v>
      </c>
      <c r="D3972">
        <v>303</v>
      </c>
      <c r="E3972">
        <v>8</v>
      </c>
      <c r="F3972">
        <v>0</v>
      </c>
      <c r="G3972">
        <v>2099</v>
      </c>
      <c r="H3972" s="17" t="s">
        <v>1060</v>
      </c>
      <c r="I3972">
        <v>40</v>
      </c>
      <c r="J3972">
        <v>0</v>
      </c>
      <c r="K3972" s="17" t="s">
        <v>8787</v>
      </c>
      <c r="L3972" s="1">
        <v>44712</v>
      </c>
      <c r="M3972">
        <v>2000</v>
      </c>
      <c r="N3972" s="17" t="s">
        <v>437</v>
      </c>
      <c r="O3972">
        <v>5096</v>
      </c>
      <c r="P3972" s="17" t="s">
        <v>438</v>
      </c>
      <c r="Q3972">
        <v>0</v>
      </c>
      <c r="R3972" s="17" t="s">
        <v>439</v>
      </c>
      <c r="S3972" s="17" t="s">
        <v>440</v>
      </c>
      <c r="T3972" s="17" t="s">
        <v>438</v>
      </c>
      <c r="U3972">
        <v>0</v>
      </c>
      <c r="V3972">
        <v>0</v>
      </c>
      <c r="W3972" s="17" t="s">
        <v>8788</v>
      </c>
      <c r="X3972" s="17" t="s">
        <v>442</v>
      </c>
      <c r="Y3972">
        <v>6</v>
      </c>
      <c r="Z3972" s="17" t="s">
        <v>443</v>
      </c>
      <c r="AA3972" s="17" t="s">
        <v>443</v>
      </c>
      <c r="AB3972" s="17" t="s">
        <v>444</v>
      </c>
      <c r="AC3972">
        <v>0</v>
      </c>
      <c r="AD3972">
        <v>0</v>
      </c>
      <c r="AE3972">
        <v>0</v>
      </c>
      <c r="AF3972">
        <v>2022</v>
      </c>
      <c r="AG3972" s="1">
        <v>44562</v>
      </c>
      <c r="AH3972" s="1">
        <v>44773</v>
      </c>
      <c r="AI3972" s="1">
        <v>44785</v>
      </c>
      <c r="AJ3972" s="17" t="s">
        <v>34</v>
      </c>
      <c r="AK3972" s="17" t="s">
        <v>35</v>
      </c>
      <c r="AL3972" s="17" t="s">
        <v>10388</v>
      </c>
      <c r="AM3972" s="17">
        <f>MONTH(EMPENHO[[#This Row],[data_empenho]])</f>
        <v>5</v>
      </c>
    </row>
    <row r="3973" spans="1:39" x14ac:dyDescent="0.25">
      <c r="A3973">
        <v>8</v>
      </c>
      <c r="B3973">
        <v>801</v>
      </c>
      <c r="C3973">
        <v>10</v>
      </c>
      <c r="D3973">
        <v>303</v>
      </c>
      <c r="E3973">
        <v>8</v>
      </c>
      <c r="F3973">
        <v>0</v>
      </c>
      <c r="G3973">
        <v>2099</v>
      </c>
      <c r="H3973" s="17" t="s">
        <v>1060</v>
      </c>
      <c r="I3973">
        <v>40</v>
      </c>
      <c r="J3973">
        <v>0</v>
      </c>
      <c r="K3973" s="17" t="s">
        <v>8789</v>
      </c>
      <c r="L3973" s="1">
        <v>44712</v>
      </c>
      <c r="M3973">
        <v>500</v>
      </c>
      <c r="N3973" s="17" t="s">
        <v>437</v>
      </c>
      <c r="O3973">
        <v>8563</v>
      </c>
      <c r="P3973" s="17" t="s">
        <v>438</v>
      </c>
      <c r="Q3973">
        <v>0</v>
      </c>
      <c r="R3973" s="17" t="s">
        <v>439</v>
      </c>
      <c r="S3973" s="17" t="s">
        <v>440</v>
      </c>
      <c r="T3973" s="17" t="s">
        <v>438</v>
      </c>
      <c r="U3973">
        <v>0</v>
      </c>
      <c r="V3973">
        <v>0</v>
      </c>
      <c r="W3973" s="17" t="s">
        <v>8790</v>
      </c>
      <c r="X3973" s="17" t="s">
        <v>442</v>
      </c>
      <c r="Y3973">
        <v>6</v>
      </c>
      <c r="Z3973" s="17" t="s">
        <v>443</v>
      </c>
      <c r="AA3973" s="17" t="s">
        <v>443</v>
      </c>
      <c r="AB3973" s="17" t="s">
        <v>444</v>
      </c>
      <c r="AC3973">
        <v>0</v>
      </c>
      <c r="AD3973">
        <v>0</v>
      </c>
      <c r="AE3973">
        <v>0</v>
      </c>
      <c r="AF3973">
        <v>2022</v>
      </c>
      <c r="AG3973" s="1">
        <v>44562</v>
      </c>
      <c r="AH3973" s="1">
        <v>44773</v>
      </c>
      <c r="AI3973" s="1">
        <v>44785</v>
      </c>
      <c r="AJ3973" s="17" t="s">
        <v>34</v>
      </c>
      <c r="AK3973" s="17" t="s">
        <v>35</v>
      </c>
      <c r="AL3973" s="17" t="s">
        <v>10388</v>
      </c>
      <c r="AM3973" s="17">
        <f>MONTH(EMPENHO[[#This Row],[data_empenho]])</f>
        <v>5</v>
      </c>
    </row>
    <row r="3974" spans="1:39" x14ac:dyDescent="0.25">
      <c r="A3974">
        <v>9</v>
      </c>
      <c r="B3974">
        <v>902</v>
      </c>
      <c r="C3974">
        <v>8</v>
      </c>
      <c r="D3974">
        <v>244</v>
      </c>
      <c r="E3974">
        <v>11</v>
      </c>
      <c r="F3974">
        <v>0</v>
      </c>
      <c r="G3974">
        <v>2015</v>
      </c>
      <c r="H3974" s="17" t="s">
        <v>3510</v>
      </c>
      <c r="I3974">
        <v>1</v>
      </c>
      <c r="J3974">
        <v>0</v>
      </c>
      <c r="K3974" s="17" t="s">
        <v>8791</v>
      </c>
      <c r="L3974" s="1">
        <v>44712</v>
      </c>
      <c r="M3974">
        <v>2000</v>
      </c>
      <c r="N3974" s="17" t="s">
        <v>437</v>
      </c>
      <c r="O3974">
        <v>8562</v>
      </c>
      <c r="P3974" s="17" t="s">
        <v>438</v>
      </c>
      <c r="Q3974">
        <v>0</v>
      </c>
      <c r="R3974" s="17" t="s">
        <v>439</v>
      </c>
      <c r="S3974" s="17" t="s">
        <v>440</v>
      </c>
      <c r="T3974" s="17" t="s">
        <v>438</v>
      </c>
      <c r="U3974">
        <v>0</v>
      </c>
      <c r="V3974">
        <v>0</v>
      </c>
      <c r="W3974" s="17" t="s">
        <v>8792</v>
      </c>
      <c r="X3974" s="17" t="s">
        <v>465</v>
      </c>
      <c r="Y3974">
        <v>1</v>
      </c>
      <c r="Z3974" s="17" t="s">
        <v>443</v>
      </c>
      <c r="AA3974" s="17" t="s">
        <v>443</v>
      </c>
      <c r="AB3974" s="17" t="s">
        <v>444</v>
      </c>
      <c r="AC3974">
        <v>0</v>
      </c>
      <c r="AD3974">
        <v>0</v>
      </c>
      <c r="AE3974">
        <v>0</v>
      </c>
      <c r="AF3974">
        <v>2022</v>
      </c>
      <c r="AG3974" s="1">
        <v>44562</v>
      </c>
      <c r="AH3974" s="1">
        <v>44773</v>
      </c>
      <c r="AI3974" s="1">
        <v>44785</v>
      </c>
      <c r="AJ3974" s="17" t="s">
        <v>34</v>
      </c>
      <c r="AK3974" s="17" t="s">
        <v>35</v>
      </c>
      <c r="AL3974" s="17" t="s">
        <v>10388</v>
      </c>
      <c r="AM3974" s="17">
        <f>MONTH(EMPENHO[[#This Row],[data_empenho]])</f>
        <v>5</v>
      </c>
    </row>
    <row r="3975" spans="1:39" x14ac:dyDescent="0.25">
      <c r="A3975">
        <v>8</v>
      </c>
      <c r="B3975">
        <v>801</v>
      </c>
      <c r="C3975">
        <v>10</v>
      </c>
      <c r="D3975">
        <v>303</v>
      </c>
      <c r="E3975">
        <v>8</v>
      </c>
      <c r="F3975">
        <v>0</v>
      </c>
      <c r="G3975">
        <v>2100</v>
      </c>
      <c r="H3975" s="17" t="s">
        <v>662</v>
      </c>
      <c r="I3975">
        <v>40</v>
      </c>
      <c r="J3975">
        <v>0</v>
      </c>
      <c r="K3975" s="17" t="s">
        <v>8793</v>
      </c>
      <c r="L3975" s="1">
        <v>44712</v>
      </c>
      <c r="M3975">
        <v>235.59</v>
      </c>
      <c r="N3975" s="17" t="s">
        <v>437</v>
      </c>
      <c r="O3975">
        <v>6938</v>
      </c>
      <c r="P3975" s="17" t="s">
        <v>438</v>
      </c>
      <c r="Q3975">
        <v>0</v>
      </c>
      <c r="R3975" s="17" t="s">
        <v>439</v>
      </c>
      <c r="S3975" s="17" t="s">
        <v>440</v>
      </c>
      <c r="T3975" s="17" t="s">
        <v>438</v>
      </c>
      <c r="U3975">
        <v>133</v>
      </c>
      <c r="V3975">
        <v>2022</v>
      </c>
      <c r="W3975" s="17" t="s">
        <v>8794</v>
      </c>
      <c r="X3975" s="17" t="s">
        <v>465</v>
      </c>
      <c r="Y3975">
        <v>1</v>
      </c>
      <c r="Z3975" s="17" t="s">
        <v>443</v>
      </c>
      <c r="AA3975" s="17" t="s">
        <v>443</v>
      </c>
      <c r="AB3975" s="17" t="s">
        <v>444</v>
      </c>
      <c r="AC3975">
        <v>0</v>
      </c>
      <c r="AD3975">
        <v>0</v>
      </c>
      <c r="AE3975">
        <v>0</v>
      </c>
      <c r="AF3975">
        <v>2022</v>
      </c>
      <c r="AG3975" s="1">
        <v>44562</v>
      </c>
      <c r="AH3975" s="1">
        <v>44773</v>
      </c>
      <c r="AI3975" s="1">
        <v>44785</v>
      </c>
      <c r="AJ3975" s="17" t="s">
        <v>34</v>
      </c>
      <c r="AK3975" s="17" t="s">
        <v>35</v>
      </c>
      <c r="AL3975" s="17" t="s">
        <v>10388</v>
      </c>
      <c r="AM3975" s="17">
        <f>MONTH(EMPENHO[[#This Row],[data_empenho]])</f>
        <v>5</v>
      </c>
    </row>
    <row r="3976" spans="1:39" x14ac:dyDescent="0.25">
      <c r="A3976">
        <v>8</v>
      </c>
      <c r="B3976">
        <v>801</v>
      </c>
      <c r="C3976">
        <v>10</v>
      </c>
      <c r="D3976">
        <v>303</v>
      </c>
      <c r="E3976">
        <v>8</v>
      </c>
      <c r="F3976">
        <v>0</v>
      </c>
      <c r="G3976">
        <v>2100</v>
      </c>
      <c r="H3976" s="17" t="s">
        <v>662</v>
      </c>
      <c r="I3976">
        <v>40</v>
      </c>
      <c r="J3976">
        <v>0</v>
      </c>
      <c r="K3976" s="17" t="s">
        <v>8795</v>
      </c>
      <c r="L3976" s="1">
        <v>44712</v>
      </c>
      <c r="M3976">
        <v>52</v>
      </c>
      <c r="N3976" s="17" t="s">
        <v>437</v>
      </c>
      <c r="O3976">
        <v>5293</v>
      </c>
      <c r="P3976" s="17" t="s">
        <v>438</v>
      </c>
      <c r="Q3976">
        <v>0</v>
      </c>
      <c r="R3976" s="17" t="s">
        <v>439</v>
      </c>
      <c r="S3976" s="17" t="s">
        <v>440</v>
      </c>
      <c r="T3976" s="17" t="s">
        <v>438</v>
      </c>
      <c r="U3976">
        <v>133</v>
      </c>
      <c r="V3976">
        <v>2022</v>
      </c>
      <c r="W3976" s="17" t="s">
        <v>8796</v>
      </c>
      <c r="X3976" s="17" t="s">
        <v>465</v>
      </c>
      <c r="Y3976">
        <v>1</v>
      </c>
      <c r="Z3976" s="17" t="s">
        <v>443</v>
      </c>
      <c r="AA3976" s="17" t="s">
        <v>443</v>
      </c>
      <c r="AB3976" s="17" t="s">
        <v>444</v>
      </c>
      <c r="AC3976">
        <v>0</v>
      </c>
      <c r="AD3976">
        <v>0</v>
      </c>
      <c r="AE3976">
        <v>0</v>
      </c>
      <c r="AF3976">
        <v>2022</v>
      </c>
      <c r="AG3976" s="1">
        <v>44562</v>
      </c>
      <c r="AH3976" s="1">
        <v>44773</v>
      </c>
      <c r="AI3976" s="1">
        <v>44785</v>
      </c>
      <c r="AJ3976" s="17" t="s">
        <v>34</v>
      </c>
      <c r="AK3976" s="17" t="s">
        <v>35</v>
      </c>
      <c r="AL3976" s="17" t="s">
        <v>10388</v>
      </c>
      <c r="AM3976" s="17">
        <f>MONTH(EMPENHO[[#This Row],[data_empenho]])</f>
        <v>5</v>
      </c>
    </row>
    <row r="3977" spans="1:39" x14ac:dyDescent="0.25">
      <c r="A3977">
        <v>8</v>
      </c>
      <c r="B3977">
        <v>801</v>
      </c>
      <c r="C3977">
        <v>10</v>
      </c>
      <c r="D3977">
        <v>122</v>
      </c>
      <c r="E3977">
        <v>5</v>
      </c>
      <c r="F3977">
        <v>0</v>
      </c>
      <c r="G3977">
        <v>2084</v>
      </c>
      <c r="H3977" s="17" t="s">
        <v>2784</v>
      </c>
      <c r="I3977">
        <v>40</v>
      </c>
      <c r="J3977">
        <v>0</v>
      </c>
      <c r="K3977" s="17" t="s">
        <v>8797</v>
      </c>
      <c r="L3977" s="1">
        <v>44712</v>
      </c>
      <c r="M3977">
        <v>229</v>
      </c>
      <c r="N3977" s="17" t="s">
        <v>437</v>
      </c>
      <c r="O3977">
        <v>6950</v>
      </c>
      <c r="P3977" s="17" t="s">
        <v>438</v>
      </c>
      <c r="Q3977">
        <v>0</v>
      </c>
      <c r="R3977" s="17" t="s">
        <v>480</v>
      </c>
      <c r="S3977" s="17" t="s">
        <v>653</v>
      </c>
      <c r="T3977" s="17" t="s">
        <v>438</v>
      </c>
      <c r="U3977">
        <v>17</v>
      </c>
      <c r="V3977">
        <v>2022</v>
      </c>
      <c r="W3977" s="17" t="s">
        <v>8798</v>
      </c>
      <c r="X3977" s="17" t="s">
        <v>482</v>
      </c>
      <c r="Y3977">
        <v>7</v>
      </c>
      <c r="Z3977" s="17" t="s">
        <v>443</v>
      </c>
      <c r="AA3977" s="17" t="s">
        <v>443</v>
      </c>
      <c r="AB3977" s="17" t="s">
        <v>444</v>
      </c>
      <c r="AC3977">
        <v>0</v>
      </c>
      <c r="AD3977">
        <v>0</v>
      </c>
      <c r="AE3977">
        <v>0</v>
      </c>
      <c r="AF3977">
        <v>2022</v>
      </c>
      <c r="AG3977" s="1">
        <v>44562</v>
      </c>
      <c r="AH3977" s="1">
        <v>44773</v>
      </c>
      <c r="AI3977" s="1">
        <v>44785</v>
      </c>
      <c r="AJ3977" s="17" t="s">
        <v>34</v>
      </c>
      <c r="AK3977" s="17" t="s">
        <v>35</v>
      </c>
      <c r="AL3977" s="17" t="s">
        <v>10388</v>
      </c>
      <c r="AM3977" s="17">
        <f>MONTH(EMPENHO[[#This Row],[data_empenho]])</f>
        <v>5</v>
      </c>
    </row>
    <row r="3978" spans="1:39" x14ac:dyDescent="0.25">
      <c r="A3978">
        <v>8</v>
      </c>
      <c r="B3978">
        <v>801</v>
      </c>
      <c r="C3978">
        <v>10</v>
      </c>
      <c r="D3978">
        <v>301</v>
      </c>
      <c r="E3978">
        <v>6</v>
      </c>
      <c r="F3978">
        <v>0</v>
      </c>
      <c r="G3978">
        <v>2092</v>
      </c>
      <c r="H3978" s="17" t="s">
        <v>2784</v>
      </c>
      <c r="I3978">
        <v>4011</v>
      </c>
      <c r="J3978">
        <v>0</v>
      </c>
      <c r="K3978" s="17" t="s">
        <v>8799</v>
      </c>
      <c r="L3978" s="1">
        <v>44712</v>
      </c>
      <c r="M3978">
        <v>458</v>
      </c>
      <c r="N3978" s="17" t="s">
        <v>437</v>
      </c>
      <c r="O3978">
        <v>6950</v>
      </c>
      <c r="P3978" s="17" t="s">
        <v>438</v>
      </c>
      <c r="Q3978">
        <v>0</v>
      </c>
      <c r="R3978" s="17" t="s">
        <v>480</v>
      </c>
      <c r="S3978" s="17" t="s">
        <v>653</v>
      </c>
      <c r="T3978" s="17" t="s">
        <v>438</v>
      </c>
      <c r="U3978">
        <v>17</v>
      </c>
      <c r="V3978">
        <v>2022</v>
      </c>
      <c r="W3978" s="17" t="s">
        <v>8800</v>
      </c>
      <c r="X3978" s="17" t="s">
        <v>482</v>
      </c>
      <c r="Y3978">
        <v>7</v>
      </c>
      <c r="Z3978" s="17" t="s">
        <v>443</v>
      </c>
      <c r="AA3978" s="17" t="s">
        <v>443</v>
      </c>
      <c r="AB3978" s="17" t="s">
        <v>444</v>
      </c>
      <c r="AC3978">
        <v>0</v>
      </c>
      <c r="AD3978">
        <v>0</v>
      </c>
      <c r="AE3978">
        <v>0</v>
      </c>
      <c r="AF3978">
        <v>2022</v>
      </c>
      <c r="AG3978" s="1">
        <v>44562</v>
      </c>
      <c r="AH3978" s="1">
        <v>44773</v>
      </c>
      <c r="AI3978" s="1">
        <v>44785</v>
      </c>
      <c r="AJ3978" s="17" t="s">
        <v>34</v>
      </c>
      <c r="AK3978" s="17" t="s">
        <v>35</v>
      </c>
      <c r="AL3978" s="17" t="s">
        <v>10388</v>
      </c>
      <c r="AM3978" s="17">
        <f>MONTH(EMPENHO[[#This Row],[data_empenho]])</f>
        <v>5</v>
      </c>
    </row>
    <row r="3979" spans="1:39" x14ac:dyDescent="0.25">
      <c r="A3979">
        <v>8</v>
      </c>
      <c r="B3979">
        <v>801</v>
      </c>
      <c r="C3979">
        <v>10</v>
      </c>
      <c r="D3979">
        <v>302</v>
      </c>
      <c r="E3979">
        <v>8</v>
      </c>
      <c r="F3979">
        <v>0</v>
      </c>
      <c r="G3979">
        <v>2096</v>
      </c>
      <c r="H3979" s="17" t="s">
        <v>2336</v>
      </c>
      <c r="I3979">
        <v>40</v>
      </c>
      <c r="J3979">
        <v>0</v>
      </c>
      <c r="K3979" s="17" t="s">
        <v>8801</v>
      </c>
      <c r="L3979" s="1">
        <v>44712</v>
      </c>
      <c r="M3979">
        <v>68</v>
      </c>
      <c r="N3979" s="17" t="s">
        <v>437</v>
      </c>
      <c r="O3979">
        <v>6950</v>
      </c>
      <c r="P3979" s="17" t="s">
        <v>438</v>
      </c>
      <c r="Q3979">
        <v>0</v>
      </c>
      <c r="R3979" s="17" t="s">
        <v>480</v>
      </c>
      <c r="S3979" s="17" t="s">
        <v>653</v>
      </c>
      <c r="T3979" s="17" t="s">
        <v>438</v>
      </c>
      <c r="U3979">
        <v>17</v>
      </c>
      <c r="V3979">
        <v>2022</v>
      </c>
      <c r="W3979" s="17" t="s">
        <v>8802</v>
      </c>
      <c r="X3979" s="17" t="s">
        <v>482</v>
      </c>
      <c r="Y3979">
        <v>7</v>
      </c>
      <c r="Z3979" s="17" t="s">
        <v>443</v>
      </c>
      <c r="AA3979" s="17" t="s">
        <v>443</v>
      </c>
      <c r="AB3979" s="17" t="s">
        <v>444</v>
      </c>
      <c r="AC3979">
        <v>0</v>
      </c>
      <c r="AD3979">
        <v>0</v>
      </c>
      <c r="AE3979">
        <v>0</v>
      </c>
      <c r="AF3979">
        <v>2022</v>
      </c>
      <c r="AG3979" s="1">
        <v>44562</v>
      </c>
      <c r="AH3979" s="1">
        <v>44773</v>
      </c>
      <c r="AI3979" s="1">
        <v>44785</v>
      </c>
      <c r="AJ3979" s="17" t="s">
        <v>34</v>
      </c>
      <c r="AK3979" s="17" t="s">
        <v>35</v>
      </c>
      <c r="AL3979" s="17" t="s">
        <v>10388</v>
      </c>
      <c r="AM3979" s="17">
        <f>MONTH(EMPENHO[[#This Row],[data_empenho]])</f>
        <v>5</v>
      </c>
    </row>
    <row r="3980" spans="1:39" x14ac:dyDescent="0.25">
      <c r="A3980">
        <v>8</v>
      </c>
      <c r="B3980">
        <v>801</v>
      </c>
      <c r="C3980">
        <v>10</v>
      </c>
      <c r="D3980">
        <v>303</v>
      </c>
      <c r="E3980">
        <v>8</v>
      </c>
      <c r="F3980">
        <v>0</v>
      </c>
      <c r="G3980">
        <v>2098</v>
      </c>
      <c r="H3980" s="17" t="s">
        <v>602</v>
      </c>
      <c r="I3980">
        <v>40</v>
      </c>
      <c r="J3980">
        <v>0</v>
      </c>
      <c r="K3980" s="17" t="s">
        <v>8803</v>
      </c>
      <c r="L3980" s="1">
        <v>44712</v>
      </c>
      <c r="M3980">
        <v>7900</v>
      </c>
      <c r="N3980" s="17" t="s">
        <v>437</v>
      </c>
      <c r="O3980">
        <v>47</v>
      </c>
      <c r="P3980" s="17" t="s">
        <v>438</v>
      </c>
      <c r="Q3980">
        <v>0</v>
      </c>
      <c r="R3980" s="17" t="s">
        <v>439</v>
      </c>
      <c r="S3980" s="17" t="s">
        <v>440</v>
      </c>
      <c r="T3980" s="17" t="s">
        <v>438</v>
      </c>
      <c r="U3980">
        <v>0</v>
      </c>
      <c r="V3980">
        <v>0</v>
      </c>
      <c r="W3980" s="17" t="s">
        <v>8804</v>
      </c>
      <c r="X3980" s="17" t="s">
        <v>465</v>
      </c>
      <c r="Y3980">
        <v>1</v>
      </c>
      <c r="Z3980" s="17" t="s">
        <v>443</v>
      </c>
      <c r="AA3980" s="17" t="s">
        <v>443</v>
      </c>
      <c r="AB3980" s="17" t="s">
        <v>444</v>
      </c>
      <c r="AC3980">
        <v>0</v>
      </c>
      <c r="AD3980">
        <v>0</v>
      </c>
      <c r="AE3980">
        <v>0</v>
      </c>
      <c r="AF3980">
        <v>2022</v>
      </c>
      <c r="AG3980" s="1">
        <v>44562</v>
      </c>
      <c r="AH3980" s="1">
        <v>44773</v>
      </c>
      <c r="AI3980" s="1">
        <v>44785</v>
      </c>
      <c r="AJ3980" s="17" t="s">
        <v>34</v>
      </c>
      <c r="AK3980" s="17" t="s">
        <v>35</v>
      </c>
      <c r="AL3980" s="17" t="s">
        <v>10388</v>
      </c>
      <c r="AM3980" s="17">
        <f>MONTH(EMPENHO[[#This Row],[data_empenho]])</f>
        <v>5</v>
      </c>
    </row>
    <row r="3981" spans="1:39" x14ac:dyDescent="0.25">
      <c r="A3981">
        <v>8</v>
      </c>
      <c r="B3981">
        <v>801</v>
      </c>
      <c r="C3981">
        <v>10</v>
      </c>
      <c r="D3981">
        <v>122</v>
      </c>
      <c r="E3981">
        <v>5</v>
      </c>
      <c r="F3981">
        <v>0</v>
      </c>
      <c r="G3981">
        <v>20</v>
      </c>
      <c r="H3981" s="17" t="s">
        <v>1079</v>
      </c>
      <c r="I3981">
        <v>40</v>
      </c>
      <c r="J3981">
        <v>0</v>
      </c>
      <c r="K3981" s="17" t="s">
        <v>8805</v>
      </c>
      <c r="L3981" s="1">
        <v>44712</v>
      </c>
      <c r="M3981">
        <v>5457.44</v>
      </c>
      <c r="N3981" s="17" t="s">
        <v>437</v>
      </c>
      <c r="O3981">
        <v>8283</v>
      </c>
      <c r="P3981" s="17" t="s">
        <v>438</v>
      </c>
      <c r="Q3981">
        <v>0</v>
      </c>
      <c r="R3981" s="17" t="s">
        <v>439</v>
      </c>
      <c r="S3981" s="17" t="s">
        <v>440</v>
      </c>
      <c r="T3981" s="17" t="s">
        <v>438</v>
      </c>
      <c r="U3981">
        <v>0</v>
      </c>
      <c r="V3981">
        <v>0</v>
      </c>
      <c r="W3981" s="17" t="s">
        <v>8806</v>
      </c>
      <c r="X3981" s="17" t="s">
        <v>442</v>
      </c>
      <c r="Y3981">
        <v>0</v>
      </c>
      <c r="Z3981" s="17" t="s">
        <v>443</v>
      </c>
      <c r="AA3981" s="17" t="s">
        <v>443</v>
      </c>
      <c r="AB3981" s="17" t="s">
        <v>444</v>
      </c>
      <c r="AC3981">
        <v>0</v>
      </c>
      <c r="AD3981">
        <v>0</v>
      </c>
      <c r="AE3981">
        <v>0</v>
      </c>
      <c r="AF3981">
        <v>2022</v>
      </c>
      <c r="AG3981" s="1">
        <v>44562</v>
      </c>
      <c r="AH3981" s="1">
        <v>44773</v>
      </c>
      <c r="AI3981" s="1">
        <v>44785</v>
      </c>
      <c r="AJ3981" s="17" t="s">
        <v>34</v>
      </c>
      <c r="AK3981" s="17" t="s">
        <v>35</v>
      </c>
      <c r="AL3981" s="17" t="s">
        <v>10388</v>
      </c>
      <c r="AM3981" s="17">
        <f>MONTH(EMPENHO[[#This Row],[data_empenho]])</f>
        <v>5</v>
      </c>
    </row>
    <row r="3982" spans="1:39" x14ac:dyDescent="0.25">
      <c r="A3982">
        <v>8</v>
      </c>
      <c r="B3982">
        <v>801</v>
      </c>
      <c r="C3982">
        <v>10</v>
      </c>
      <c r="D3982">
        <v>301</v>
      </c>
      <c r="E3982">
        <v>6</v>
      </c>
      <c r="F3982">
        <v>0</v>
      </c>
      <c r="G3982">
        <v>2105</v>
      </c>
      <c r="H3982" s="17" t="s">
        <v>828</v>
      </c>
      <c r="I3982">
        <v>40</v>
      </c>
      <c r="J3982">
        <v>0</v>
      </c>
      <c r="K3982" s="17" t="s">
        <v>8892</v>
      </c>
      <c r="L3982" s="1">
        <v>44713</v>
      </c>
      <c r="M3982">
        <v>1170</v>
      </c>
      <c r="N3982" s="17" t="s">
        <v>437</v>
      </c>
      <c r="O3982">
        <v>4959</v>
      </c>
      <c r="P3982" s="17" t="s">
        <v>438</v>
      </c>
      <c r="Q3982">
        <v>0</v>
      </c>
      <c r="R3982" s="17" t="s">
        <v>439</v>
      </c>
      <c r="S3982" s="17" t="s">
        <v>440</v>
      </c>
      <c r="T3982" s="17" t="s">
        <v>438</v>
      </c>
      <c r="U3982">
        <v>134</v>
      </c>
      <c r="V3982">
        <v>2022</v>
      </c>
      <c r="W3982" s="17" t="s">
        <v>8893</v>
      </c>
      <c r="X3982" s="17" t="s">
        <v>465</v>
      </c>
      <c r="Y3982">
        <v>1</v>
      </c>
      <c r="Z3982" s="17" t="s">
        <v>443</v>
      </c>
      <c r="AA3982" s="17" t="s">
        <v>443</v>
      </c>
      <c r="AB3982" s="17" t="s">
        <v>444</v>
      </c>
      <c r="AC3982">
        <v>0</v>
      </c>
      <c r="AD3982">
        <v>0</v>
      </c>
      <c r="AE3982">
        <v>0</v>
      </c>
      <c r="AF3982">
        <v>2022</v>
      </c>
      <c r="AG3982" s="1">
        <v>44562</v>
      </c>
      <c r="AH3982" s="1">
        <v>44773</v>
      </c>
      <c r="AI3982" s="1">
        <v>44785</v>
      </c>
      <c r="AJ3982" s="17" t="s">
        <v>34</v>
      </c>
      <c r="AK3982" s="17" t="s">
        <v>35</v>
      </c>
      <c r="AL3982" s="17" t="s">
        <v>10388</v>
      </c>
      <c r="AM3982" s="17">
        <f>MONTH(EMPENHO[[#This Row],[data_empenho]])</f>
        <v>6</v>
      </c>
    </row>
    <row r="3983" spans="1:39" x14ac:dyDescent="0.25">
      <c r="A3983">
        <v>7</v>
      </c>
      <c r="B3983">
        <v>702</v>
      </c>
      <c r="C3983">
        <v>15</v>
      </c>
      <c r="D3983">
        <v>451</v>
      </c>
      <c r="E3983">
        <v>17</v>
      </c>
      <c r="F3983">
        <v>0</v>
      </c>
      <c r="G3983">
        <v>2002</v>
      </c>
      <c r="H3983" s="17" t="s">
        <v>698</v>
      </c>
      <c r="I3983">
        <v>1</v>
      </c>
      <c r="J3983">
        <v>0</v>
      </c>
      <c r="K3983" s="17" t="s">
        <v>8894</v>
      </c>
      <c r="L3983" s="1">
        <v>44713</v>
      </c>
      <c r="M3983">
        <v>269</v>
      </c>
      <c r="N3983" s="17" t="s">
        <v>437</v>
      </c>
      <c r="O3983">
        <v>5923</v>
      </c>
      <c r="P3983" s="17" t="s">
        <v>438</v>
      </c>
      <c r="Q3983">
        <v>0</v>
      </c>
      <c r="R3983" s="17" t="s">
        <v>439</v>
      </c>
      <c r="S3983" s="17" t="s">
        <v>440</v>
      </c>
      <c r="T3983" s="17" t="s">
        <v>438</v>
      </c>
      <c r="U3983">
        <v>136</v>
      </c>
      <c r="V3983">
        <v>2022</v>
      </c>
      <c r="W3983" s="17" t="s">
        <v>8895</v>
      </c>
      <c r="X3983" s="17" t="s">
        <v>465</v>
      </c>
      <c r="Y3983">
        <v>1</v>
      </c>
      <c r="Z3983" s="17" t="s">
        <v>443</v>
      </c>
      <c r="AA3983" s="17" t="s">
        <v>443</v>
      </c>
      <c r="AB3983" s="17" t="s">
        <v>444</v>
      </c>
      <c r="AC3983">
        <v>0</v>
      </c>
      <c r="AD3983">
        <v>0</v>
      </c>
      <c r="AE3983">
        <v>0</v>
      </c>
      <c r="AF3983">
        <v>2022</v>
      </c>
      <c r="AG3983" s="1">
        <v>44562</v>
      </c>
      <c r="AH3983" s="1">
        <v>44773</v>
      </c>
      <c r="AI3983" s="1">
        <v>44785</v>
      </c>
      <c r="AJ3983" s="17" t="s">
        <v>34</v>
      </c>
      <c r="AK3983" s="17" t="s">
        <v>35</v>
      </c>
      <c r="AL3983" s="17" t="s">
        <v>10388</v>
      </c>
      <c r="AM3983" s="17">
        <f>MONTH(EMPENHO[[#This Row],[data_empenho]])</f>
        <v>6</v>
      </c>
    </row>
    <row r="3984" spans="1:39" x14ac:dyDescent="0.25">
      <c r="A3984">
        <v>6</v>
      </c>
      <c r="B3984">
        <v>603</v>
      </c>
      <c r="C3984">
        <v>26</v>
      </c>
      <c r="D3984">
        <v>782</v>
      </c>
      <c r="E3984">
        <v>17</v>
      </c>
      <c r="F3984">
        <v>0</v>
      </c>
      <c r="G3984">
        <v>2073</v>
      </c>
      <c r="H3984" s="17" t="s">
        <v>2043</v>
      </c>
      <c r="I3984">
        <v>1</v>
      </c>
      <c r="J3984">
        <v>0</v>
      </c>
      <c r="K3984" s="17" t="s">
        <v>8896</v>
      </c>
      <c r="L3984" s="1">
        <v>44713</v>
      </c>
      <c r="M3984">
        <v>32.299999999999997</v>
      </c>
      <c r="N3984" s="17" t="s">
        <v>437</v>
      </c>
      <c r="O3984">
        <v>4041</v>
      </c>
      <c r="P3984" s="17" t="s">
        <v>438</v>
      </c>
      <c r="Q3984">
        <v>0</v>
      </c>
      <c r="R3984" s="17" t="s">
        <v>439</v>
      </c>
      <c r="S3984" s="17" t="s">
        <v>440</v>
      </c>
      <c r="T3984" s="17" t="s">
        <v>438</v>
      </c>
      <c r="U3984">
        <v>135</v>
      </c>
      <c r="V3984">
        <v>2022</v>
      </c>
      <c r="W3984" s="17" t="s">
        <v>8897</v>
      </c>
      <c r="X3984" s="17" t="s">
        <v>465</v>
      </c>
      <c r="Y3984">
        <v>1</v>
      </c>
      <c r="Z3984" s="17" t="s">
        <v>443</v>
      </c>
      <c r="AA3984" s="17" t="s">
        <v>443</v>
      </c>
      <c r="AB3984" s="17" t="s">
        <v>444</v>
      </c>
      <c r="AC3984">
        <v>0</v>
      </c>
      <c r="AD3984">
        <v>0</v>
      </c>
      <c r="AE3984">
        <v>0</v>
      </c>
      <c r="AF3984">
        <v>2022</v>
      </c>
      <c r="AG3984" s="1">
        <v>44562</v>
      </c>
      <c r="AH3984" s="1">
        <v>44773</v>
      </c>
      <c r="AI3984" s="1">
        <v>44785</v>
      </c>
      <c r="AJ3984" s="17" t="s">
        <v>34</v>
      </c>
      <c r="AK3984" s="17" t="s">
        <v>35</v>
      </c>
      <c r="AL3984" s="17" t="s">
        <v>10388</v>
      </c>
      <c r="AM3984" s="17">
        <f>MONTH(EMPENHO[[#This Row],[data_empenho]])</f>
        <v>6</v>
      </c>
    </row>
    <row r="3985" spans="1:39" x14ac:dyDescent="0.25">
      <c r="A3985">
        <v>8</v>
      </c>
      <c r="B3985">
        <v>801</v>
      </c>
      <c r="C3985">
        <v>10</v>
      </c>
      <c r="D3985">
        <v>301</v>
      </c>
      <c r="E3985">
        <v>6</v>
      </c>
      <c r="F3985">
        <v>0</v>
      </c>
      <c r="G3985">
        <v>2105</v>
      </c>
      <c r="H3985" s="17" t="s">
        <v>860</v>
      </c>
      <c r="I3985">
        <v>40</v>
      </c>
      <c r="J3985">
        <v>0</v>
      </c>
      <c r="K3985" s="17" t="s">
        <v>8898</v>
      </c>
      <c r="L3985" s="1">
        <v>44713</v>
      </c>
      <c r="M3985">
        <v>297.5</v>
      </c>
      <c r="N3985" s="17" t="s">
        <v>437</v>
      </c>
      <c r="O3985">
        <v>4959</v>
      </c>
      <c r="P3985" s="17" t="s">
        <v>438</v>
      </c>
      <c r="Q3985">
        <v>0</v>
      </c>
      <c r="R3985" s="17" t="s">
        <v>480</v>
      </c>
      <c r="S3985" s="17" t="s">
        <v>653</v>
      </c>
      <c r="T3985" s="17" t="s">
        <v>438</v>
      </c>
      <c r="U3985">
        <v>9</v>
      </c>
      <c r="V3985">
        <v>2022</v>
      </c>
      <c r="W3985" s="17" t="s">
        <v>8899</v>
      </c>
      <c r="X3985" s="17" t="s">
        <v>482</v>
      </c>
      <c r="Y3985">
        <v>7</v>
      </c>
      <c r="Z3985" s="17" t="s">
        <v>443</v>
      </c>
      <c r="AA3985" s="17" t="s">
        <v>443</v>
      </c>
      <c r="AB3985" s="17" t="s">
        <v>444</v>
      </c>
      <c r="AC3985">
        <v>0</v>
      </c>
      <c r="AD3985">
        <v>0</v>
      </c>
      <c r="AE3985">
        <v>0</v>
      </c>
      <c r="AF3985">
        <v>2022</v>
      </c>
      <c r="AG3985" s="1">
        <v>44562</v>
      </c>
      <c r="AH3985" s="1">
        <v>44773</v>
      </c>
      <c r="AI3985" s="1">
        <v>44785</v>
      </c>
      <c r="AJ3985" s="17" t="s">
        <v>34</v>
      </c>
      <c r="AK3985" s="17" t="s">
        <v>35</v>
      </c>
      <c r="AL3985" s="17" t="s">
        <v>10388</v>
      </c>
      <c r="AM3985" s="17">
        <f>MONTH(EMPENHO[[#This Row],[data_empenho]])</f>
        <v>6</v>
      </c>
    </row>
    <row r="3986" spans="1:39" x14ac:dyDescent="0.25">
      <c r="A3986">
        <v>7</v>
      </c>
      <c r="B3986">
        <v>702</v>
      </c>
      <c r="C3986">
        <v>15</v>
      </c>
      <c r="D3986">
        <v>451</v>
      </c>
      <c r="E3986">
        <v>17</v>
      </c>
      <c r="F3986">
        <v>0</v>
      </c>
      <c r="G3986">
        <v>2002</v>
      </c>
      <c r="H3986" s="17" t="s">
        <v>860</v>
      </c>
      <c r="I3986">
        <v>1</v>
      </c>
      <c r="J3986">
        <v>0</v>
      </c>
      <c r="K3986" s="17" t="s">
        <v>8900</v>
      </c>
      <c r="L3986" s="1">
        <v>44713</v>
      </c>
      <c r="M3986">
        <v>3000</v>
      </c>
      <c r="N3986" s="17" t="s">
        <v>437</v>
      </c>
      <c r="O3986">
        <v>500</v>
      </c>
      <c r="P3986" s="17" t="s">
        <v>438</v>
      </c>
      <c r="Q3986">
        <v>0</v>
      </c>
      <c r="R3986" s="17" t="s">
        <v>480</v>
      </c>
      <c r="S3986" s="17" t="s">
        <v>653</v>
      </c>
      <c r="T3986" s="17" t="s">
        <v>438</v>
      </c>
      <c r="U3986">
        <v>9</v>
      </c>
      <c r="V3986">
        <v>2022</v>
      </c>
      <c r="W3986" s="17" t="s">
        <v>8901</v>
      </c>
      <c r="X3986" s="17" t="s">
        <v>482</v>
      </c>
      <c r="Y3986">
        <v>7</v>
      </c>
      <c r="Z3986" s="17" t="s">
        <v>443</v>
      </c>
      <c r="AA3986" s="17" t="s">
        <v>443</v>
      </c>
      <c r="AB3986" s="17" t="s">
        <v>444</v>
      </c>
      <c r="AC3986">
        <v>0</v>
      </c>
      <c r="AD3986">
        <v>0</v>
      </c>
      <c r="AE3986">
        <v>0</v>
      </c>
      <c r="AF3986">
        <v>2022</v>
      </c>
      <c r="AG3986" s="1">
        <v>44562</v>
      </c>
      <c r="AH3986" s="1">
        <v>44773</v>
      </c>
      <c r="AI3986" s="1">
        <v>44785</v>
      </c>
      <c r="AJ3986" s="17" t="s">
        <v>34</v>
      </c>
      <c r="AK3986" s="17" t="s">
        <v>35</v>
      </c>
      <c r="AL3986" s="17" t="s">
        <v>10388</v>
      </c>
      <c r="AM3986" s="17">
        <f>MONTH(EMPENHO[[#This Row],[data_empenho]])</f>
        <v>6</v>
      </c>
    </row>
    <row r="3987" spans="1:39" x14ac:dyDescent="0.25">
      <c r="A3987">
        <v>6</v>
      </c>
      <c r="B3987">
        <v>603</v>
      </c>
      <c r="C3987">
        <v>26</v>
      </c>
      <c r="D3987">
        <v>782</v>
      </c>
      <c r="E3987">
        <v>17</v>
      </c>
      <c r="F3987">
        <v>0</v>
      </c>
      <c r="G3987">
        <v>2073</v>
      </c>
      <c r="H3987" s="17" t="s">
        <v>860</v>
      </c>
      <c r="I3987">
        <v>1</v>
      </c>
      <c r="J3987">
        <v>0</v>
      </c>
      <c r="K3987" s="17" t="s">
        <v>8902</v>
      </c>
      <c r="L3987" s="1">
        <v>44713</v>
      </c>
      <c r="M3987">
        <v>205</v>
      </c>
      <c r="N3987" s="17" t="s">
        <v>437</v>
      </c>
      <c r="O3987">
        <v>8494</v>
      </c>
      <c r="P3987" s="17" t="s">
        <v>438</v>
      </c>
      <c r="Q3987">
        <v>0</v>
      </c>
      <c r="R3987" s="17" t="s">
        <v>439</v>
      </c>
      <c r="S3987" s="17" t="s">
        <v>440</v>
      </c>
      <c r="T3987" s="17" t="s">
        <v>438</v>
      </c>
      <c r="U3987">
        <v>0</v>
      </c>
      <c r="V3987">
        <v>0</v>
      </c>
      <c r="W3987" s="17" t="s">
        <v>8903</v>
      </c>
      <c r="X3987" s="17" t="s">
        <v>465</v>
      </c>
      <c r="Y3987">
        <v>1</v>
      </c>
      <c r="Z3987" s="17" t="s">
        <v>443</v>
      </c>
      <c r="AA3987" s="17" t="s">
        <v>443</v>
      </c>
      <c r="AB3987" s="17" t="s">
        <v>444</v>
      </c>
      <c r="AC3987">
        <v>0</v>
      </c>
      <c r="AD3987">
        <v>0</v>
      </c>
      <c r="AE3987">
        <v>0</v>
      </c>
      <c r="AF3987">
        <v>2022</v>
      </c>
      <c r="AG3987" s="1">
        <v>44562</v>
      </c>
      <c r="AH3987" s="1">
        <v>44773</v>
      </c>
      <c r="AI3987" s="1">
        <v>44785</v>
      </c>
      <c r="AJ3987" s="17" t="s">
        <v>34</v>
      </c>
      <c r="AK3987" s="17" t="s">
        <v>35</v>
      </c>
      <c r="AL3987" s="17" t="s">
        <v>10388</v>
      </c>
      <c r="AM3987" s="17">
        <f>MONTH(EMPENHO[[#This Row],[data_empenho]])</f>
        <v>6</v>
      </c>
    </row>
    <row r="3988" spans="1:39" x14ac:dyDescent="0.25">
      <c r="A3988">
        <v>6</v>
      </c>
      <c r="B3988">
        <v>603</v>
      </c>
      <c r="C3988">
        <v>26</v>
      </c>
      <c r="D3988">
        <v>782</v>
      </c>
      <c r="E3988">
        <v>17</v>
      </c>
      <c r="F3988">
        <v>0</v>
      </c>
      <c r="G3988">
        <v>2073</v>
      </c>
      <c r="H3988" s="17" t="s">
        <v>828</v>
      </c>
      <c r="I3988">
        <v>1</v>
      </c>
      <c r="J3988">
        <v>0</v>
      </c>
      <c r="K3988" s="17" t="s">
        <v>8904</v>
      </c>
      <c r="L3988" s="1">
        <v>44713</v>
      </c>
      <c r="M3988">
        <v>104</v>
      </c>
      <c r="N3988" s="17" t="s">
        <v>437</v>
      </c>
      <c r="O3988">
        <v>422</v>
      </c>
      <c r="P3988" s="17" t="s">
        <v>438</v>
      </c>
      <c r="Q3988">
        <v>0</v>
      </c>
      <c r="R3988" s="17" t="s">
        <v>439</v>
      </c>
      <c r="S3988" s="17" t="s">
        <v>440</v>
      </c>
      <c r="T3988" s="17" t="s">
        <v>438</v>
      </c>
      <c r="U3988">
        <v>137</v>
      </c>
      <c r="V3988">
        <v>2022</v>
      </c>
      <c r="W3988" s="17" t="s">
        <v>8905</v>
      </c>
      <c r="X3988" s="17" t="s">
        <v>465</v>
      </c>
      <c r="Y3988">
        <v>1</v>
      </c>
      <c r="Z3988" s="17" t="s">
        <v>443</v>
      </c>
      <c r="AA3988" s="17" t="s">
        <v>443</v>
      </c>
      <c r="AB3988" s="17" t="s">
        <v>444</v>
      </c>
      <c r="AC3988">
        <v>0</v>
      </c>
      <c r="AD3988">
        <v>0</v>
      </c>
      <c r="AE3988">
        <v>0</v>
      </c>
      <c r="AF3988">
        <v>2022</v>
      </c>
      <c r="AG3988" s="1">
        <v>44562</v>
      </c>
      <c r="AH3988" s="1">
        <v>44773</v>
      </c>
      <c r="AI3988" s="1">
        <v>44785</v>
      </c>
      <c r="AJ3988" s="17" t="s">
        <v>34</v>
      </c>
      <c r="AK3988" s="17" t="s">
        <v>35</v>
      </c>
      <c r="AL3988" s="17" t="s">
        <v>10388</v>
      </c>
      <c r="AM3988" s="17">
        <f>MONTH(EMPENHO[[#This Row],[data_empenho]])</f>
        <v>6</v>
      </c>
    </row>
    <row r="3989" spans="1:39" x14ac:dyDescent="0.25">
      <c r="A3989">
        <v>12</v>
      </c>
      <c r="B3989">
        <v>1201</v>
      </c>
      <c r="C3989">
        <v>9</v>
      </c>
      <c r="D3989">
        <v>122</v>
      </c>
      <c r="E3989">
        <v>1</v>
      </c>
      <c r="F3989">
        <v>0</v>
      </c>
      <c r="G3989">
        <v>2066</v>
      </c>
      <c r="H3989" s="17" t="s">
        <v>611</v>
      </c>
      <c r="I3989">
        <v>50</v>
      </c>
      <c r="J3989">
        <v>0</v>
      </c>
      <c r="K3989" s="17" t="s">
        <v>8906</v>
      </c>
      <c r="L3989" s="1">
        <v>44713</v>
      </c>
      <c r="M3989">
        <v>5304.64</v>
      </c>
      <c r="N3989" s="17" t="s">
        <v>437</v>
      </c>
      <c r="O3989">
        <v>6989</v>
      </c>
      <c r="P3989" s="17" t="s">
        <v>438</v>
      </c>
      <c r="Q3989">
        <v>0</v>
      </c>
      <c r="R3989" s="17" t="s">
        <v>439</v>
      </c>
      <c r="S3989" s="17" t="s">
        <v>440</v>
      </c>
      <c r="T3989" s="17" t="s">
        <v>438</v>
      </c>
      <c r="U3989">
        <v>68</v>
      </c>
      <c r="V3989">
        <v>2021</v>
      </c>
      <c r="W3989" s="17" t="s">
        <v>8907</v>
      </c>
      <c r="X3989" s="17" t="s">
        <v>465</v>
      </c>
      <c r="Y3989">
        <v>1</v>
      </c>
      <c r="Z3989" s="17" t="s">
        <v>443</v>
      </c>
      <c r="AA3989" s="17" t="s">
        <v>443</v>
      </c>
      <c r="AB3989" s="17" t="s">
        <v>444</v>
      </c>
      <c r="AC3989">
        <v>0</v>
      </c>
      <c r="AD3989">
        <v>0</v>
      </c>
      <c r="AE3989">
        <v>0</v>
      </c>
      <c r="AF3989">
        <v>2022</v>
      </c>
      <c r="AG3989" s="1">
        <v>44562</v>
      </c>
      <c r="AH3989" s="1">
        <v>44773</v>
      </c>
      <c r="AI3989" s="1">
        <v>44785</v>
      </c>
      <c r="AJ3989" s="17" t="s">
        <v>34</v>
      </c>
      <c r="AK3989" s="17" t="s">
        <v>35</v>
      </c>
      <c r="AL3989" s="17" t="s">
        <v>10388</v>
      </c>
      <c r="AM3989" s="17">
        <f>MONTH(EMPENHO[[#This Row],[data_empenho]])</f>
        <v>6</v>
      </c>
    </row>
    <row r="3990" spans="1:39" x14ac:dyDescent="0.25">
      <c r="A3990">
        <v>5</v>
      </c>
      <c r="B3990">
        <v>501</v>
      </c>
      <c r="C3990">
        <v>4</v>
      </c>
      <c r="D3990">
        <v>122</v>
      </c>
      <c r="E3990">
        <v>1</v>
      </c>
      <c r="F3990">
        <v>0</v>
      </c>
      <c r="G3990">
        <v>1005</v>
      </c>
      <c r="H3990" s="17" t="s">
        <v>587</v>
      </c>
      <c r="I3990">
        <v>1</v>
      </c>
      <c r="J3990">
        <v>0</v>
      </c>
      <c r="K3990" s="17" t="s">
        <v>8908</v>
      </c>
      <c r="L3990" s="1">
        <v>44714</v>
      </c>
      <c r="M3990">
        <v>2500</v>
      </c>
      <c r="N3990" s="17" t="s">
        <v>437</v>
      </c>
      <c r="O3990">
        <v>8554</v>
      </c>
      <c r="P3990" s="17" t="s">
        <v>438</v>
      </c>
      <c r="Q3990">
        <v>0</v>
      </c>
      <c r="R3990" s="17" t="s">
        <v>439</v>
      </c>
      <c r="S3990" s="17" t="s">
        <v>440</v>
      </c>
      <c r="T3990" s="17" t="s">
        <v>438</v>
      </c>
      <c r="U3990">
        <v>138</v>
      </c>
      <c r="V3990">
        <v>2022</v>
      </c>
      <c r="W3990" s="17" t="s">
        <v>8909</v>
      </c>
      <c r="X3990" s="17" t="s">
        <v>465</v>
      </c>
      <c r="Y3990">
        <v>1</v>
      </c>
      <c r="Z3990" s="17" t="s">
        <v>443</v>
      </c>
      <c r="AA3990" s="17" t="s">
        <v>443</v>
      </c>
      <c r="AB3990" s="17" t="s">
        <v>444</v>
      </c>
      <c r="AC3990">
        <v>0</v>
      </c>
      <c r="AD3990">
        <v>0</v>
      </c>
      <c r="AE3990">
        <v>0</v>
      </c>
      <c r="AF3990">
        <v>2022</v>
      </c>
      <c r="AG3990" s="1">
        <v>44562</v>
      </c>
      <c r="AH3990" s="1">
        <v>44773</v>
      </c>
      <c r="AI3990" s="1">
        <v>44785</v>
      </c>
      <c r="AJ3990" s="17" t="s">
        <v>34</v>
      </c>
      <c r="AK3990" s="17" t="s">
        <v>35</v>
      </c>
      <c r="AL3990" s="17" t="s">
        <v>10388</v>
      </c>
      <c r="AM3990" s="17">
        <f>MONTH(EMPENHO[[#This Row],[data_empenho]])</f>
        <v>6</v>
      </c>
    </row>
    <row r="3991" spans="1:39" x14ac:dyDescent="0.25">
      <c r="A3991">
        <v>3</v>
      </c>
      <c r="B3991">
        <v>301</v>
      </c>
      <c r="C3991">
        <v>4</v>
      </c>
      <c r="D3991">
        <v>122</v>
      </c>
      <c r="E3991">
        <v>1</v>
      </c>
      <c r="F3991">
        <v>0</v>
      </c>
      <c r="G3991">
        <v>2068</v>
      </c>
      <c r="H3991" s="17" t="s">
        <v>714</v>
      </c>
      <c r="I3991">
        <v>1</v>
      </c>
      <c r="J3991">
        <v>0</v>
      </c>
      <c r="K3991" s="17" t="s">
        <v>8910</v>
      </c>
      <c r="L3991" s="1">
        <v>44714</v>
      </c>
      <c r="M3991">
        <v>9120</v>
      </c>
      <c r="N3991" s="17" t="s">
        <v>437</v>
      </c>
      <c r="O3991">
        <v>8559</v>
      </c>
      <c r="P3991" s="17" t="s">
        <v>438</v>
      </c>
      <c r="Q3991">
        <v>0</v>
      </c>
      <c r="R3991" s="17" t="s">
        <v>439</v>
      </c>
      <c r="S3991" s="17" t="s">
        <v>440</v>
      </c>
      <c r="T3991" s="17" t="s">
        <v>438</v>
      </c>
      <c r="U3991">
        <v>131</v>
      </c>
      <c r="V3991">
        <v>2022</v>
      </c>
      <c r="W3991" s="17" t="s">
        <v>8911</v>
      </c>
      <c r="X3991" s="17" t="s">
        <v>465</v>
      </c>
      <c r="Y3991">
        <v>1</v>
      </c>
      <c r="Z3991" s="17" t="s">
        <v>443</v>
      </c>
      <c r="AA3991" s="17" t="s">
        <v>443</v>
      </c>
      <c r="AB3991" s="17" t="s">
        <v>444</v>
      </c>
      <c r="AC3991">
        <v>0</v>
      </c>
      <c r="AD3991">
        <v>0</v>
      </c>
      <c r="AE3991">
        <v>0</v>
      </c>
      <c r="AF3991">
        <v>2022</v>
      </c>
      <c r="AG3991" s="1">
        <v>44562</v>
      </c>
      <c r="AH3991" s="1">
        <v>44773</v>
      </c>
      <c r="AI3991" s="1">
        <v>44785</v>
      </c>
      <c r="AJ3991" s="17" t="s">
        <v>34</v>
      </c>
      <c r="AK3991" s="17" t="s">
        <v>35</v>
      </c>
      <c r="AL3991" s="17" t="s">
        <v>10388</v>
      </c>
      <c r="AM3991" s="17">
        <f>MONTH(EMPENHO[[#This Row],[data_empenho]])</f>
        <v>6</v>
      </c>
    </row>
    <row r="3992" spans="1:39" x14ac:dyDescent="0.25">
      <c r="A3992">
        <v>3</v>
      </c>
      <c r="B3992">
        <v>301</v>
      </c>
      <c r="C3992">
        <v>4</v>
      </c>
      <c r="D3992">
        <v>122</v>
      </c>
      <c r="E3992">
        <v>1</v>
      </c>
      <c r="F3992">
        <v>0</v>
      </c>
      <c r="G3992">
        <v>2068</v>
      </c>
      <c r="H3992" s="17" t="s">
        <v>714</v>
      </c>
      <c r="I3992">
        <v>1</v>
      </c>
      <c r="J3992">
        <v>0</v>
      </c>
      <c r="K3992" s="17" t="s">
        <v>8910</v>
      </c>
      <c r="L3992" s="1">
        <v>44743</v>
      </c>
      <c r="M3992">
        <v>-9120</v>
      </c>
      <c r="N3992" s="17" t="s">
        <v>451</v>
      </c>
      <c r="O3992">
        <v>8559</v>
      </c>
      <c r="P3992" s="17" t="s">
        <v>438</v>
      </c>
      <c r="Q3992">
        <v>0</v>
      </c>
      <c r="R3992" s="17" t="s">
        <v>439</v>
      </c>
      <c r="S3992" s="17" t="s">
        <v>440</v>
      </c>
      <c r="T3992" s="17" t="s">
        <v>438</v>
      </c>
      <c r="U3992">
        <v>131</v>
      </c>
      <c r="V3992">
        <v>2022</v>
      </c>
      <c r="W3992" s="17" t="s">
        <v>10401</v>
      </c>
      <c r="X3992" s="17" t="s">
        <v>465</v>
      </c>
      <c r="Y3992">
        <v>1</v>
      </c>
      <c r="Z3992" s="17" t="s">
        <v>443</v>
      </c>
      <c r="AA3992" s="17" t="s">
        <v>443</v>
      </c>
      <c r="AB3992" s="17" t="s">
        <v>444</v>
      </c>
      <c r="AC3992">
        <v>0</v>
      </c>
      <c r="AD3992">
        <v>0</v>
      </c>
      <c r="AE3992">
        <v>0</v>
      </c>
      <c r="AF3992">
        <v>2022</v>
      </c>
      <c r="AG3992" s="1">
        <v>44562</v>
      </c>
      <c r="AH3992" s="1">
        <v>44773</v>
      </c>
      <c r="AI3992" s="1">
        <v>44785</v>
      </c>
      <c r="AJ3992" s="17" t="s">
        <v>34</v>
      </c>
      <c r="AK3992" s="17" t="s">
        <v>35</v>
      </c>
      <c r="AL3992" s="17" t="s">
        <v>10388</v>
      </c>
      <c r="AM3992" s="17">
        <f>MONTH(EMPENHO[[#This Row],[data_empenho]])</f>
        <v>7</v>
      </c>
    </row>
    <row r="3993" spans="1:39" x14ac:dyDescent="0.25">
      <c r="A3993">
        <v>9</v>
      </c>
      <c r="B3993">
        <v>902</v>
      </c>
      <c r="C3993">
        <v>8</v>
      </c>
      <c r="D3993">
        <v>244</v>
      </c>
      <c r="E3993">
        <v>11</v>
      </c>
      <c r="F3993">
        <v>0</v>
      </c>
      <c r="G3993">
        <v>2016</v>
      </c>
      <c r="H3993" s="17" t="s">
        <v>478</v>
      </c>
      <c r="I3993">
        <v>1038</v>
      </c>
      <c r="J3993">
        <v>0</v>
      </c>
      <c r="K3993" s="17" t="s">
        <v>8912</v>
      </c>
      <c r="L3993" s="1">
        <v>44714</v>
      </c>
      <c r="M3993">
        <v>39.6</v>
      </c>
      <c r="N3993" s="17" t="s">
        <v>437</v>
      </c>
      <c r="O3993">
        <v>8264</v>
      </c>
      <c r="P3993" s="17" t="s">
        <v>438</v>
      </c>
      <c r="Q3993">
        <v>0</v>
      </c>
      <c r="R3993" s="17" t="s">
        <v>480</v>
      </c>
      <c r="S3993" s="17" t="s">
        <v>653</v>
      </c>
      <c r="T3993" s="17" t="s">
        <v>438</v>
      </c>
      <c r="U3993">
        <v>56</v>
      </c>
      <c r="V3993">
        <v>2021</v>
      </c>
      <c r="W3993" s="17" t="s">
        <v>8913</v>
      </c>
      <c r="X3993" s="17" t="s">
        <v>482</v>
      </c>
      <c r="Y3993">
        <v>7</v>
      </c>
      <c r="Z3993" s="17" t="s">
        <v>443</v>
      </c>
      <c r="AA3993" s="17" t="s">
        <v>443</v>
      </c>
      <c r="AB3993" s="17" t="s">
        <v>444</v>
      </c>
      <c r="AC3993">
        <v>0</v>
      </c>
      <c r="AD3993">
        <v>0</v>
      </c>
      <c r="AE3993">
        <v>0</v>
      </c>
      <c r="AF3993">
        <v>2022</v>
      </c>
      <c r="AG3993" s="1">
        <v>44562</v>
      </c>
      <c r="AH3993" s="1">
        <v>44773</v>
      </c>
      <c r="AI3993" s="1">
        <v>44785</v>
      </c>
      <c r="AJ3993" s="17" t="s">
        <v>34</v>
      </c>
      <c r="AK3993" s="17" t="s">
        <v>35</v>
      </c>
      <c r="AL3993" s="17" t="s">
        <v>10388</v>
      </c>
      <c r="AM3993" s="17">
        <f>MONTH(EMPENHO[[#This Row],[data_empenho]])</f>
        <v>6</v>
      </c>
    </row>
    <row r="3994" spans="1:39" x14ac:dyDescent="0.25">
      <c r="A3994">
        <v>7</v>
      </c>
      <c r="B3994">
        <v>702</v>
      </c>
      <c r="C3994">
        <v>15</v>
      </c>
      <c r="D3994">
        <v>451</v>
      </c>
      <c r="E3994">
        <v>17</v>
      </c>
      <c r="F3994">
        <v>0</v>
      </c>
      <c r="G3994">
        <v>2002</v>
      </c>
      <c r="H3994" s="17" t="s">
        <v>478</v>
      </c>
      <c r="I3994">
        <v>1</v>
      </c>
      <c r="J3994">
        <v>0</v>
      </c>
      <c r="K3994" s="17" t="s">
        <v>8914</v>
      </c>
      <c r="L3994" s="1">
        <v>44714</v>
      </c>
      <c r="M3994">
        <v>393.57</v>
      </c>
      <c r="N3994" s="17" t="s">
        <v>437</v>
      </c>
      <c r="O3994">
        <v>8264</v>
      </c>
      <c r="P3994" s="17" t="s">
        <v>438</v>
      </c>
      <c r="Q3994">
        <v>0</v>
      </c>
      <c r="R3994" s="17" t="s">
        <v>480</v>
      </c>
      <c r="S3994" s="17" t="s">
        <v>653</v>
      </c>
      <c r="T3994" s="17" t="s">
        <v>438</v>
      </c>
      <c r="U3994">
        <v>2</v>
      </c>
      <c r="V3994">
        <v>2022</v>
      </c>
      <c r="W3994" s="17" t="s">
        <v>8915</v>
      </c>
      <c r="X3994" s="17" t="s">
        <v>482</v>
      </c>
      <c r="Y3994">
        <v>7</v>
      </c>
      <c r="Z3994" s="17" t="s">
        <v>443</v>
      </c>
      <c r="AA3994" s="17" t="s">
        <v>443</v>
      </c>
      <c r="AB3994" s="17" t="s">
        <v>444</v>
      </c>
      <c r="AC3994">
        <v>0</v>
      </c>
      <c r="AD3994">
        <v>0</v>
      </c>
      <c r="AE3994">
        <v>0</v>
      </c>
      <c r="AF3994">
        <v>2022</v>
      </c>
      <c r="AG3994" s="1">
        <v>44562</v>
      </c>
      <c r="AH3994" s="1">
        <v>44773</v>
      </c>
      <c r="AI3994" s="1">
        <v>44785</v>
      </c>
      <c r="AJ3994" s="17" t="s">
        <v>34</v>
      </c>
      <c r="AK3994" s="17" t="s">
        <v>35</v>
      </c>
      <c r="AL3994" s="17" t="s">
        <v>10388</v>
      </c>
      <c r="AM3994" s="17">
        <f>MONTH(EMPENHO[[#This Row],[data_empenho]])</f>
        <v>6</v>
      </c>
    </row>
    <row r="3995" spans="1:39" x14ac:dyDescent="0.25">
      <c r="A3995">
        <v>6</v>
      </c>
      <c r="B3995">
        <v>603</v>
      </c>
      <c r="C3995">
        <v>26</v>
      </c>
      <c r="D3995">
        <v>782</v>
      </c>
      <c r="E3995">
        <v>17</v>
      </c>
      <c r="F3995">
        <v>0</v>
      </c>
      <c r="G3995">
        <v>2073</v>
      </c>
      <c r="H3995" s="17" t="s">
        <v>478</v>
      </c>
      <c r="I3995">
        <v>1</v>
      </c>
      <c r="J3995">
        <v>0</v>
      </c>
      <c r="K3995" s="17" t="s">
        <v>8916</v>
      </c>
      <c r="L3995" s="1">
        <v>44714</v>
      </c>
      <c r="M3995">
        <v>187.42</v>
      </c>
      <c r="N3995" s="17" t="s">
        <v>437</v>
      </c>
      <c r="O3995">
        <v>8264</v>
      </c>
      <c r="P3995" s="17" t="s">
        <v>438</v>
      </c>
      <c r="Q3995">
        <v>0</v>
      </c>
      <c r="R3995" s="17" t="s">
        <v>480</v>
      </c>
      <c r="S3995" s="17" t="s">
        <v>653</v>
      </c>
      <c r="T3995" s="17" t="s">
        <v>438</v>
      </c>
      <c r="U3995">
        <v>2</v>
      </c>
      <c r="V3995">
        <v>2022</v>
      </c>
      <c r="W3995" s="17" t="s">
        <v>8917</v>
      </c>
      <c r="X3995" s="17" t="s">
        <v>482</v>
      </c>
      <c r="Y3995">
        <v>7</v>
      </c>
      <c r="Z3995" s="17" t="s">
        <v>443</v>
      </c>
      <c r="AA3995" s="17" t="s">
        <v>443</v>
      </c>
      <c r="AB3995" s="17" t="s">
        <v>444</v>
      </c>
      <c r="AC3995">
        <v>0</v>
      </c>
      <c r="AD3995">
        <v>0</v>
      </c>
      <c r="AE3995">
        <v>0</v>
      </c>
      <c r="AF3995">
        <v>2022</v>
      </c>
      <c r="AG3995" s="1">
        <v>44562</v>
      </c>
      <c r="AH3995" s="1">
        <v>44773</v>
      </c>
      <c r="AI3995" s="1">
        <v>44785</v>
      </c>
      <c r="AJ3995" s="17" t="s">
        <v>34</v>
      </c>
      <c r="AK3995" s="17" t="s">
        <v>35</v>
      </c>
      <c r="AL3995" s="17" t="s">
        <v>10388</v>
      </c>
      <c r="AM3995" s="17">
        <f>MONTH(EMPENHO[[#This Row],[data_empenho]])</f>
        <v>6</v>
      </c>
    </row>
    <row r="3996" spans="1:39" x14ac:dyDescent="0.25">
      <c r="A3996">
        <v>9</v>
      </c>
      <c r="B3996">
        <v>901</v>
      </c>
      <c r="C3996">
        <v>4</v>
      </c>
      <c r="D3996">
        <v>122</v>
      </c>
      <c r="E3996">
        <v>1</v>
      </c>
      <c r="F3996">
        <v>0</v>
      </c>
      <c r="G3996">
        <v>2010</v>
      </c>
      <c r="H3996" s="17" t="s">
        <v>981</v>
      </c>
      <c r="I3996">
        <v>1</v>
      </c>
      <c r="J3996">
        <v>0</v>
      </c>
      <c r="K3996" s="17" t="s">
        <v>8918</v>
      </c>
      <c r="L3996" s="1">
        <v>44714</v>
      </c>
      <c r="M3996">
        <v>76.8</v>
      </c>
      <c r="N3996" s="17" t="s">
        <v>437</v>
      </c>
      <c r="O3996">
        <v>678</v>
      </c>
      <c r="P3996" s="17" t="s">
        <v>438</v>
      </c>
      <c r="Q3996">
        <v>0</v>
      </c>
      <c r="R3996" s="17" t="s">
        <v>480</v>
      </c>
      <c r="S3996" s="17" t="s">
        <v>653</v>
      </c>
      <c r="T3996" s="17" t="s">
        <v>438</v>
      </c>
      <c r="U3996">
        <v>21</v>
      </c>
      <c r="V3996">
        <v>2022</v>
      </c>
      <c r="W3996" s="17" t="s">
        <v>8919</v>
      </c>
      <c r="X3996" s="17" t="s">
        <v>482</v>
      </c>
      <c r="Y3996">
        <v>7</v>
      </c>
      <c r="Z3996" s="17" t="s">
        <v>443</v>
      </c>
      <c r="AA3996" s="17" t="s">
        <v>443</v>
      </c>
      <c r="AB3996" s="17" t="s">
        <v>444</v>
      </c>
      <c r="AC3996">
        <v>0</v>
      </c>
      <c r="AD3996">
        <v>0</v>
      </c>
      <c r="AE3996">
        <v>0</v>
      </c>
      <c r="AF3996">
        <v>2022</v>
      </c>
      <c r="AG3996" s="1">
        <v>44562</v>
      </c>
      <c r="AH3996" s="1">
        <v>44773</v>
      </c>
      <c r="AI3996" s="1">
        <v>44785</v>
      </c>
      <c r="AJ3996" s="17" t="s">
        <v>34</v>
      </c>
      <c r="AK3996" s="17" t="s">
        <v>35</v>
      </c>
      <c r="AL3996" s="17" t="s">
        <v>10388</v>
      </c>
      <c r="AM3996" s="17">
        <f>MONTH(EMPENHO[[#This Row],[data_empenho]])</f>
        <v>6</v>
      </c>
    </row>
    <row r="3997" spans="1:39" x14ac:dyDescent="0.25">
      <c r="A3997">
        <v>10</v>
      </c>
      <c r="B3997">
        <v>1004</v>
      </c>
      <c r="C3997">
        <v>17</v>
      </c>
      <c r="D3997">
        <v>511</v>
      </c>
      <c r="E3997">
        <v>12</v>
      </c>
      <c r="F3997">
        <v>0</v>
      </c>
      <c r="G3997">
        <v>2059</v>
      </c>
      <c r="H3997" s="17" t="s">
        <v>828</v>
      </c>
      <c r="I3997">
        <v>1</v>
      </c>
      <c r="J3997">
        <v>0</v>
      </c>
      <c r="K3997" s="17" t="s">
        <v>8920</v>
      </c>
      <c r="L3997" s="1">
        <v>44714</v>
      </c>
      <c r="M3997">
        <v>1476</v>
      </c>
      <c r="N3997" s="17" t="s">
        <v>437</v>
      </c>
      <c r="O3997">
        <v>3786</v>
      </c>
      <c r="P3997" s="17" t="s">
        <v>438</v>
      </c>
      <c r="Q3997">
        <v>0</v>
      </c>
      <c r="R3997" s="17" t="s">
        <v>480</v>
      </c>
      <c r="S3997" s="17" t="s">
        <v>653</v>
      </c>
      <c r="T3997" s="17" t="s">
        <v>438</v>
      </c>
      <c r="U3997">
        <v>48</v>
      </c>
      <c r="V3997">
        <v>2021</v>
      </c>
      <c r="W3997" s="17" t="s">
        <v>8921</v>
      </c>
      <c r="X3997" s="17" t="s">
        <v>482</v>
      </c>
      <c r="Y3997">
        <v>7</v>
      </c>
      <c r="Z3997" s="17" t="s">
        <v>443</v>
      </c>
      <c r="AA3997" s="17" t="s">
        <v>443</v>
      </c>
      <c r="AB3997" s="17" t="s">
        <v>444</v>
      </c>
      <c r="AC3997">
        <v>0</v>
      </c>
      <c r="AD3997">
        <v>0</v>
      </c>
      <c r="AE3997">
        <v>0</v>
      </c>
      <c r="AF3997">
        <v>2022</v>
      </c>
      <c r="AG3997" s="1">
        <v>44562</v>
      </c>
      <c r="AH3997" s="1">
        <v>44773</v>
      </c>
      <c r="AI3997" s="1">
        <v>44785</v>
      </c>
      <c r="AJ3997" s="17" t="s">
        <v>34</v>
      </c>
      <c r="AK3997" s="17" t="s">
        <v>35</v>
      </c>
      <c r="AL3997" s="17" t="s">
        <v>10388</v>
      </c>
      <c r="AM3997" s="17">
        <f>MONTH(EMPENHO[[#This Row],[data_empenho]])</f>
        <v>6</v>
      </c>
    </row>
    <row r="3998" spans="1:39" x14ac:dyDescent="0.25">
      <c r="A3998">
        <v>10</v>
      </c>
      <c r="B3998">
        <v>1002</v>
      </c>
      <c r="C3998">
        <v>20</v>
      </c>
      <c r="D3998">
        <v>608</v>
      </c>
      <c r="E3998">
        <v>4</v>
      </c>
      <c r="F3998">
        <v>0</v>
      </c>
      <c r="G3998">
        <v>2056</v>
      </c>
      <c r="H3998" s="17" t="s">
        <v>755</v>
      </c>
      <c r="I3998">
        <v>1</v>
      </c>
      <c r="J3998">
        <v>0</v>
      </c>
      <c r="K3998" s="17" t="s">
        <v>8922</v>
      </c>
      <c r="L3998" s="1">
        <v>44714</v>
      </c>
      <c r="M3998">
        <v>4850</v>
      </c>
      <c r="N3998" s="17" t="s">
        <v>437</v>
      </c>
      <c r="O3998">
        <v>7946</v>
      </c>
      <c r="P3998" s="17" t="s">
        <v>438</v>
      </c>
      <c r="Q3998">
        <v>0</v>
      </c>
      <c r="R3998" s="17" t="s">
        <v>480</v>
      </c>
      <c r="S3998" s="17" t="s">
        <v>653</v>
      </c>
      <c r="T3998" s="17" t="s">
        <v>438</v>
      </c>
      <c r="U3998">
        <v>9</v>
      </c>
      <c r="V3998">
        <v>2022</v>
      </c>
      <c r="W3998" s="17" t="s">
        <v>8923</v>
      </c>
      <c r="X3998" s="17" t="s">
        <v>482</v>
      </c>
      <c r="Y3998">
        <v>7</v>
      </c>
      <c r="Z3998" s="17" t="s">
        <v>443</v>
      </c>
      <c r="AA3998" s="17" t="s">
        <v>443</v>
      </c>
      <c r="AB3998" s="17" t="s">
        <v>444</v>
      </c>
      <c r="AC3998">
        <v>0</v>
      </c>
      <c r="AD3998">
        <v>0</v>
      </c>
      <c r="AE3998">
        <v>0</v>
      </c>
      <c r="AF3998">
        <v>2022</v>
      </c>
      <c r="AG3998" s="1">
        <v>44562</v>
      </c>
      <c r="AH3998" s="1">
        <v>44773</v>
      </c>
      <c r="AI3998" s="1">
        <v>44785</v>
      </c>
      <c r="AJ3998" s="17" t="s">
        <v>34</v>
      </c>
      <c r="AK3998" s="17" t="s">
        <v>35</v>
      </c>
      <c r="AL3998" s="17" t="s">
        <v>10388</v>
      </c>
      <c r="AM3998" s="17">
        <f>MONTH(EMPENHO[[#This Row],[data_empenho]])</f>
        <v>6</v>
      </c>
    </row>
    <row r="3999" spans="1:39" x14ac:dyDescent="0.25">
      <c r="A3999">
        <v>10</v>
      </c>
      <c r="B3999">
        <v>1002</v>
      </c>
      <c r="C3999">
        <v>20</v>
      </c>
      <c r="D3999">
        <v>608</v>
      </c>
      <c r="E3999">
        <v>4</v>
      </c>
      <c r="F3999">
        <v>0</v>
      </c>
      <c r="G3999">
        <v>2056</v>
      </c>
      <c r="H3999" s="17" t="s">
        <v>638</v>
      </c>
      <c r="I3999">
        <v>1</v>
      </c>
      <c r="J3999">
        <v>0</v>
      </c>
      <c r="K3999" s="17" t="s">
        <v>8924</v>
      </c>
      <c r="L3999" s="1">
        <v>44714</v>
      </c>
      <c r="M3999">
        <v>482.5</v>
      </c>
      <c r="N3999" s="17" t="s">
        <v>437</v>
      </c>
      <c r="O3999">
        <v>8441</v>
      </c>
      <c r="P3999" s="17" t="s">
        <v>438</v>
      </c>
      <c r="Q3999">
        <v>0</v>
      </c>
      <c r="R3999" s="17" t="s">
        <v>480</v>
      </c>
      <c r="S3999" s="17" t="s">
        <v>653</v>
      </c>
      <c r="T3999" s="17" t="s">
        <v>438</v>
      </c>
      <c r="U3999">
        <v>14</v>
      </c>
      <c r="V3999">
        <v>2022</v>
      </c>
      <c r="W3999" s="17" t="s">
        <v>8925</v>
      </c>
      <c r="X3999" s="17" t="s">
        <v>482</v>
      </c>
      <c r="Y3999">
        <v>7</v>
      </c>
      <c r="Z3999" s="17" t="s">
        <v>443</v>
      </c>
      <c r="AA3999" s="17" t="s">
        <v>443</v>
      </c>
      <c r="AB3999" s="17" t="s">
        <v>444</v>
      </c>
      <c r="AC3999">
        <v>0</v>
      </c>
      <c r="AD3999">
        <v>0</v>
      </c>
      <c r="AE3999">
        <v>0</v>
      </c>
      <c r="AF3999">
        <v>2022</v>
      </c>
      <c r="AG3999" s="1">
        <v>44562</v>
      </c>
      <c r="AH3999" s="1">
        <v>44773</v>
      </c>
      <c r="AI3999" s="1">
        <v>44785</v>
      </c>
      <c r="AJ3999" s="17" t="s">
        <v>34</v>
      </c>
      <c r="AK3999" s="17" t="s">
        <v>35</v>
      </c>
      <c r="AL3999" s="17" t="s">
        <v>10388</v>
      </c>
      <c r="AM3999" s="17">
        <f>MONTH(EMPENHO[[#This Row],[data_empenho]])</f>
        <v>6</v>
      </c>
    </row>
    <row r="4000" spans="1:39" x14ac:dyDescent="0.25">
      <c r="A4000">
        <v>10</v>
      </c>
      <c r="B4000">
        <v>1002</v>
      </c>
      <c r="C4000">
        <v>20</v>
      </c>
      <c r="D4000">
        <v>608</v>
      </c>
      <c r="E4000">
        <v>4</v>
      </c>
      <c r="F4000">
        <v>0</v>
      </c>
      <c r="G4000">
        <v>2056</v>
      </c>
      <c r="H4000" s="17" t="s">
        <v>698</v>
      </c>
      <c r="I4000">
        <v>1</v>
      </c>
      <c r="J4000">
        <v>0</v>
      </c>
      <c r="K4000" s="17" t="s">
        <v>8926</v>
      </c>
      <c r="L4000" s="1">
        <v>44715</v>
      </c>
      <c r="M4000">
        <v>3916</v>
      </c>
      <c r="N4000" s="17" t="s">
        <v>437</v>
      </c>
      <c r="O4000">
        <v>3786</v>
      </c>
      <c r="P4000" s="17" t="s">
        <v>438</v>
      </c>
      <c r="Q4000">
        <v>0</v>
      </c>
      <c r="R4000" s="17" t="s">
        <v>480</v>
      </c>
      <c r="S4000" s="17" t="s">
        <v>653</v>
      </c>
      <c r="T4000" s="17" t="s">
        <v>438</v>
      </c>
      <c r="U4000">
        <v>48</v>
      </c>
      <c r="V4000">
        <v>2021</v>
      </c>
      <c r="W4000" s="17" t="s">
        <v>8927</v>
      </c>
      <c r="X4000" s="17" t="s">
        <v>482</v>
      </c>
      <c r="Y4000">
        <v>7</v>
      </c>
      <c r="Z4000" s="17" t="s">
        <v>443</v>
      </c>
      <c r="AA4000" s="17" t="s">
        <v>443</v>
      </c>
      <c r="AB4000" s="17" t="s">
        <v>444</v>
      </c>
      <c r="AC4000">
        <v>0</v>
      </c>
      <c r="AD4000">
        <v>0</v>
      </c>
      <c r="AE4000">
        <v>0</v>
      </c>
      <c r="AF4000">
        <v>2022</v>
      </c>
      <c r="AG4000" s="1">
        <v>44562</v>
      </c>
      <c r="AH4000" s="1">
        <v>44773</v>
      </c>
      <c r="AI4000" s="1">
        <v>44785</v>
      </c>
      <c r="AJ4000" s="17" t="s">
        <v>34</v>
      </c>
      <c r="AK4000" s="17" t="s">
        <v>35</v>
      </c>
      <c r="AL4000" s="17" t="s">
        <v>10388</v>
      </c>
      <c r="AM4000" s="17">
        <f>MONTH(EMPENHO[[#This Row],[data_empenho]])</f>
        <v>6</v>
      </c>
    </row>
    <row r="4001" spans="1:39" x14ac:dyDescent="0.25">
      <c r="A4001">
        <v>9</v>
      </c>
      <c r="B4001">
        <v>904</v>
      </c>
      <c r="C4001">
        <v>8</v>
      </c>
      <c r="D4001">
        <v>243</v>
      </c>
      <c r="E4001">
        <v>11</v>
      </c>
      <c r="F4001">
        <v>0</v>
      </c>
      <c r="G4001">
        <v>2107</v>
      </c>
      <c r="H4001" s="17" t="s">
        <v>3507</v>
      </c>
      <c r="I4001">
        <v>1</v>
      </c>
      <c r="J4001">
        <v>0</v>
      </c>
      <c r="K4001" s="17" t="s">
        <v>8928</v>
      </c>
      <c r="L4001" s="1">
        <v>44715</v>
      </c>
      <c r="M4001">
        <v>100</v>
      </c>
      <c r="N4001" s="17" t="s">
        <v>437</v>
      </c>
      <c r="O4001">
        <v>7007</v>
      </c>
      <c r="P4001" s="17" t="s">
        <v>438</v>
      </c>
      <c r="Q4001">
        <v>0</v>
      </c>
      <c r="R4001" s="17" t="s">
        <v>439</v>
      </c>
      <c r="S4001" s="17" t="s">
        <v>440</v>
      </c>
      <c r="T4001" s="17" t="s">
        <v>438</v>
      </c>
      <c r="U4001">
        <v>0</v>
      </c>
      <c r="V4001">
        <v>0</v>
      </c>
      <c r="W4001" s="17" t="s">
        <v>8929</v>
      </c>
      <c r="X4001" s="17" t="s">
        <v>442</v>
      </c>
      <c r="Y4001">
        <v>0</v>
      </c>
      <c r="Z4001" s="17" t="s">
        <v>443</v>
      </c>
      <c r="AA4001" s="17" t="s">
        <v>443</v>
      </c>
      <c r="AB4001" s="17" t="s">
        <v>444</v>
      </c>
      <c r="AC4001">
        <v>0</v>
      </c>
      <c r="AD4001">
        <v>0</v>
      </c>
      <c r="AE4001">
        <v>0</v>
      </c>
      <c r="AF4001">
        <v>2022</v>
      </c>
      <c r="AG4001" s="1">
        <v>44562</v>
      </c>
      <c r="AH4001" s="1">
        <v>44773</v>
      </c>
      <c r="AI4001" s="1">
        <v>44785</v>
      </c>
      <c r="AJ4001" s="17" t="s">
        <v>34</v>
      </c>
      <c r="AK4001" s="17" t="s">
        <v>35</v>
      </c>
      <c r="AL4001" s="17" t="s">
        <v>10388</v>
      </c>
      <c r="AM4001" s="17">
        <f>MONTH(EMPENHO[[#This Row],[data_empenho]])</f>
        <v>6</v>
      </c>
    </row>
    <row r="4002" spans="1:39" x14ac:dyDescent="0.25">
      <c r="A4002">
        <v>6</v>
      </c>
      <c r="B4002">
        <v>603</v>
      </c>
      <c r="C4002">
        <v>26</v>
      </c>
      <c r="D4002">
        <v>782</v>
      </c>
      <c r="E4002">
        <v>17</v>
      </c>
      <c r="F4002">
        <v>0</v>
      </c>
      <c r="G4002">
        <v>2073</v>
      </c>
      <c r="H4002" s="17" t="s">
        <v>828</v>
      </c>
      <c r="I4002">
        <v>1</v>
      </c>
      <c r="J4002">
        <v>0</v>
      </c>
      <c r="K4002" s="17" t="s">
        <v>8930</v>
      </c>
      <c r="L4002" s="1">
        <v>44715</v>
      </c>
      <c r="M4002">
        <v>80</v>
      </c>
      <c r="N4002" s="17" t="s">
        <v>437</v>
      </c>
      <c r="O4002">
        <v>5885</v>
      </c>
      <c r="P4002" s="17" t="s">
        <v>438</v>
      </c>
      <c r="Q4002">
        <v>0</v>
      </c>
      <c r="R4002" s="17" t="s">
        <v>439</v>
      </c>
      <c r="S4002" s="17" t="s">
        <v>440</v>
      </c>
      <c r="T4002" s="17" t="s">
        <v>438</v>
      </c>
      <c r="U4002">
        <v>125</v>
      </c>
      <c r="V4002">
        <v>2022</v>
      </c>
      <c r="W4002" s="17" t="s">
        <v>8931</v>
      </c>
      <c r="X4002" s="17" t="s">
        <v>465</v>
      </c>
      <c r="Y4002">
        <v>1</v>
      </c>
      <c r="Z4002" s="17" t="s">
        <v>443</v>
      </c>
      <c r="AA4002" s="17" t="s">
        <v>443</v>
      </c>
      <c r="AB4002" s="17" t="s">
        <v>444</v>
      </c>
      <c r="AC4002">
        <v>0</v>
      </c>
      <c r="AD4002">
        <v>0</v>
      </c>
      <c r="AE4002">
        <v>0</v>
      </c>
      <c r="AF4002">
        <v>2022</v>
      </c>
      <c r="AG4002" s="1">
        <v>44562</v>
      </c>
      <c r="AH4002" s="1">
        <v>44773</v>
      </c>
      <c r="AI4002" s="1">
        <v>44785</v>
      </c>
      <c r="AJ4002" s="17" t="s">
        <v>34</v>
      </c>
      <c r="AK4002" s="17" t="s">
        <v>35</v>
      </c>
      <c r="AL4002" s="17" t="s">
        <v>10388</v>
      </c>
      <c r="AM4002" s="17">
        <f>MONTH(EMPENHO[[#This Row],[data_empenho]])</f>
        <v>6</v>
      </c>
    </row>
    <row r="4003" spans="1:39" x14ac:dyDescent="0.25">
      <c r="A4003">
        <v>8</v>
      </c>
      <c r="B4003">
        <v>801</v>
      </c>
      <c r="C4003">
        <v>10</v>
      </c>
      <c r="D4003">
        <v>303</v>
      </c>
      <c r="E4003">
        <v>8</v>
      </c>
      <c r="F4003">
        <v>0</v>
      </c>
      <c r="G4003">
        <v>2100</v>
      </c>
      <c r="H4003" s="17" t="s">
        <v>662</v>
      </c>
      <c r="I4003">
        <v>40</v>
      </c>
      <c r="J4003">
        <v>0</v>
      </c>
      <c r="K4003" s="17" t="s">
        <v>8932</v>
      </c>
      <c r="L4003" s="1">
        <v>44715</v>
      </c>
      <c r="M4003">
        <v>684.63</v>
      </c>
      <c r="N4003" s="17" t="s">
        <v>437</v>
      </c>
      <c r="O4003">
        <v>6938</v>
      </c>
      <c r="P4003" s="17" t="s">
        <v>438</v>
      </c>
      <c r="Q4003">
        <v>0</v>
      </c>
      <c r="R4003" s="17" t="s">
        <v>439</v>
      </c>
      <c r="S4003" s="17" t="s">
        <v>440</v>
      </c>
      <c r="T4003" s="17" t="s">
        <v>438</v>
      </c>
      <c r="U4003">
        <v>129</v>
      </c>
      <c r="V4003">
        <v>2022</v>
      </c>
      <c r="W4003" s="17" t="s">
        <v>8933</v>
      </c>
      <c r="X4003" s="17" t="s">
        <v>465</v>
      </c>
      <c r="Y4003">
        <v>1</v>
      </c>
      <c r="Z4003" s="17" t="s">
        <v>443</v>
      </c>
      <c r="AA4003" s="17" t="s">
        <v>443</v>
      </c>
      <c r="AB4003" s="17" t="s">
        <v>444</v>
      </c>
      <c r="AC4003">
        <v>0</v>
      </c>
      <c r="AD4003">
        <v>0</v>
      </c>
      <c r="AE4003">
        <v>0</v>
      </c>
      <c r="AF4003">
        <v>2022</v>
      </c>
      <c r="AG4003" s="1">
        <v>44562</v>
      </c>
      <c r="AH4003" s="1">
        <v>44773</v>
      </c>
      <c r="AI4003" s="1">
        <v>44785</v>
      </c>
      <c r="AJ4003" s="17" t="s">
        <v>34</v>
      </c>
      <c r="AK4003" s="17" t="s">
        <v>35</v>
      </c>
      <c r="AL4003" s="17" t="s">
        <v>10388</v>
      </c>
      <c r="AM4003" s="17">
        <f>MONTH(EMPENHO[[#This Row],[data_empenho]])</f>
        <v>6</v>
      </c>
    </row>
    <row r="4004" spans="1:39" x14ac:dyDescent="0.25">
      <c r="A4004">
        <v>3</v>
      </c>
      <c r="B4004">
        <v>301</v>
      </c>
      <c r="C4004">
        <v>4</v>
      </c>
      <c r="D4004">
        <v>122</v>
      </c>
      <c r="E4004">
        <v>1</v>
      </c>
      <c r="F4004">
        <v>0</v>
      </c>
      <c r="G4004">
        <v>2067</v>
      </c>
      <c r="H4004" s="17" t="s">
        <v>962</v>
      </c>
      <c r="I4004">
        <v>1</v>
      </c>
      <c r="J4004">
        <v>0</v>
      </c>
      <c r="K4004" s="17" t="s">
        <v>8934</v>
      </c>
      <c r="L4004" s="1">
        <v>44715</v>
      </c>
      <c r="M4004">
        <v>870</v>
      </c>
      <c r="N4004" s="17" t="s">
        <v>437</v>
      </c>
      <c r="O4004">
        <v>7838</v>
      </c>
      <c r="P4004" s="17" t="s">
        <v>438</v>
      </c>
      <c r="Q4004">
        <v>0</v>
      </c>
      <c r="R4004" s="17" t="s">
        <v>480</v>
      </c>
      <c r="S4004" s="17" t="s">
        <v>653</v>
      </c>
      <c r="T4004" s="17" t="s">
        <v>438</v>
      </c>
      <c r="U4004">
        <v>20</v>
      </c>
      <c r="V4004">
        <v>2021</v>
      </c>
      <c r="W4004" s="17" t="s">
        <v>8935</v>
      </c>
      <c r="X4004" s="17" t="s">
        <v>482</v>
      </c>
      <c r="Y4004">
        <v>7</v>
      </c>
      <c r="Z4004" s="17" t="s">
        <v>443</v>
      </c>
      <c r="AA4004" s="17" t="s">
        <v>443</v>
      </c>
      <c r="AB4004" s="17" t="s">
        <v>444</v>
      </c>
      <c r="AC4004">
        <v>0</v>
      </c>
      <c r="AD4004">
        <v>0</v>
      </c>
      <c r="AE4004">
        <v>0</v>
      </c>
      <c r="AF4004">
        <v>2022</v>
      </c>
      <c r="AG4004" s="1">
        <v>44562</v>
      </c>
      <c r="AH4004" s="1">
        <v>44773</v>
      </c>
      <c r="AI4004" s="1">
        <v>44785</v>
      </c>
      <c r="AJ4004" s="17" t="s">
        <v>34</v>
      </c>
      <c r="AK4004" s="17" t="s">
        <v>35</v>
      </c>
      <c r="AL4004" s="17" t="s">
        <v>10388</v>
      </c>
      <c r="AM4004" s="17">
        <f>MONTH(EMPENHO[[#This Row],[data_empenho]])</f>
        <v>6</v>
      </c>
    </row>
    <row r="4005" spans="1:39" x14ac:dyDescent="0.25">
      <c r="A4005">
        <v>3</v>
      </c>
      <c r="B4005">
        <v>301</v>
      </c>
      <c r="C4005">
        <v>4</v>
      </c>
      <c r="D4005">
        <v>122</v>
      </c>
      <c r="E4005">
        <v>1</v>
      </c>
      <c r="F4005">
        <v>0</v>
      </c>
      <c r="G4005">
        <v>2067</v>
      </c>
      <c r="H4005" s="17" t="s">
        <v>962</v>
      </c>
      <c r="I4005">
        <v>1</v>
      </c>
      <c r="J4005">
        <v>0</v>
      </c>
      <c r="K4005" s="17" t="s">
        <v>8936</v>
      </c>
      <c r="L4005" s="1">
        <v>44715</v>
      </c>
      <c r="M4005">
        <v>1201.2</v>
      </c>
      <c r="N4005" s="17" t="s">
        <v>437</v>
      </c>
      <c r="O4005">
        <v>7835</v>
      </c>
      <c r="P4005" s="17" t="s">
        <v>438</v>
      </c>
      <c r="Q4005">
        <v>0</v>
      </c>
      <c r="R4005" s="17" t="s">
        <v>480</v>
      </c>
      <c r="S4005" s="17" t="s">
        <v>653</v>
      </c>
      <c r="T4005" s="17" t="s">
        <v>438</v>
      </c>
      <c r="U4005">
        <v>20</v>
      </c>
      <c r="V4005">
        <v>2021</v>
      </c>
      <c r="W4005" s="17" t="s">
        <v>8937</v>
      </c>
      <c r="X4005" s="17" t="s">
        <v>482</v>
      </c>
      <c r="Y4005">
        <v>7</v>
      </c>
      <c r="Z4005" s="17" t="s">
        <v>443</v>
      </c>
      <c r="AA4005" s="17" t="s">
        <v>443</v>
      </c>
      <c r="AB4005" s="17" t="s">
        <v>444</v>
      </c>
      <c r="AC4005">
        <v>0</v>
      </c>
      <c r="AD4005">
        <v>0</v>
      </c>
      <c r="AE4005">
        <v>0</v>
      </c>
      <c r="AF4005">
        <v>2022</v>
      </c>
      <c r="AG4005" s="1">
        <v>44562</v>
      </c>
      <c r="AH4005" s="1">
        <v>44773</v>
      </c>
      <c r="AI4005" s="1">
        <v>44785</v>
      </c>
      <c r="AJ4005" s="17" t="s">
        <v>34</v>
      </c>
      <c r="AK4005" s="17" t="s">
        <v>35</v>
      </c>
      <c r="AL4005" s="17" t="s">
        <v>10388</v>
      </c>
      <c r="AM4005" s="17">
        <f>MONTH(EMPENHO[[#This Row],[data_empenho]])</f>
        <v>6</v>
      </c>
    </row>
    <row r="4006" spans="1:39" x14ac:dyDescent="0.25">
      <c r="A4006">
        <v>5</v>
      </c>
      <c r="B4006">
        <v>502</v>
      </c>
      <c r="C4006">
        <v>12</v>
      </c>
      <c r="D4006">
        <v>782</v>
      </c>
      <c r="E4006">
        <v>2</v>
      </c>
      <c r="F4006">
        <v>0</v>
      </c>
      <c r="G4006">
        <v>2035</v>
      </c>
      <c r="H4006" s="17" t="s">
        <v>828</v>
      </c>
      <c r="I4006">
        <v>1017</v>
      </c>
      <c r="J4006">
        <v>0</v>
      </c>
      <c r="K4006" s="17" t="s">
        <v>8938</v>
      </c>
      <c r="L4006" s="1">
        <v>44715</v>
      </c>
      <c r="M4006">
        <v>4319</v>
      </c>
      <c r="N4006" s="17" t="s">
        <v>437</v>
      </c>
      <c r="O4006">
        <v>4959</v>
      </c>
      <c r="P4006" s="17" t="s">
        <v>438</v>
      </c>
      <c r="Q4006">
        <v>0</v>
      </c>
      <c r="R4006" s="17" t="s">
        <v>480</v>
      </c>
      <c r="S4006" s="17" t="s">
        <v>653</v>
      </c>
      <c r="T4006" s="17" t="s">
        <v>438</v>
      </c>
      <c r="U4006">
        <v>16</v>
      </c>
      <c r="V4006">
        <v>2022</v>
      </c>
      <c r="W4006" s="17" t="s">
        <v>8939</v>
      </c>
      <c r="X4006" s="17" t="s">
        <v>482</v>
      </c>
      <c r="Y4006">
        <v>7</v>
      </c>
      <c r="Z4006" s="17" t="s">
        <v>443</v>
      </c>
      <c r="AA4006" s="17" t="s">
        <v>443</v>
      </c>
      <c r="AB4006" s="17" t="s">
        <v>444</v>
      </c>
      <c r="AC4006">
        <v>0</v>
      </c>
      <c r="AD4006">
        <v>0</v>
      </c>
      <c r="AE4006">
        <v>0</v>
      </c>
      <c r="AF4006">
        <v>2022</v>
      </c>
      <c r="AG4006" s="1">
        <v>44562</v>
      </c>
      <c r="AH4006" s="1">
        <v>44773</v>
      </c>
      <c r="AI4006" s="1">
        <v>44785</v>
      </c>
      <c r="AJ4006" s="17" t="s">
        <v>34</v>
      </c>
      <c r="AK4006" s="17" t="s">
        <v>35</v>
      </c>
      <c r="AL4006" s="17" t="s">
        <v>10388</v>
      </c>
      <c r="AM4006" s="17">
        <f>MONTH(EMPENHO[[#This Row],[data_empenho]])</f>
        <v>6</v>
      </c>
    </row>
    <row r="4007" spans="1:39" x14ac:dyDescent="0.25">
      <c r="A4007">
        <v>5</v>
      </c>
      <c r="B4007">
        <v>502</v>
      </c>
      <c r="C4007">
        <v>12</v>
      </c>
      <c r="D4007">
        <v>128</v>
      </c>
      <c r="E4007">
        <v>2</v>
      </c>
      <c r="F4007">
        <v>0</v>
      </c>
      <c r="G4007">
        <v>2023</v>
      </c>
      <c r="H4007" s="17" t="s">
        <v>981</v>
      </c>
      <c r="I4007">
        <v>20</v>
      </c>
      <c r="J4007">
        <v>0</v>
      </c>
      <c r="K4007" s="17" t="s">
        <v>8940</v>
      </c>
      <c r="L4007" s="1">
        <v>44715</v>
      </c>
      <c r="M4007">
        <v>245.4</v>
      </c>
      <c r="N4007" s="17" t="s">
        <v>437</v>
      </c>
      <c r="O4007">
        <v>678</v>
      </c>
      <c r="P4007" s="17" t="s">
        <v>438</v>
      </c>
      <c r="Q4007">
        <v>0</v>
      </c>
      <c r="R4007" s="17" t="s">
        <v>480</v>
      </c>
      <c r="S4007" s="17" t="s">
        <v>653</v>
      </c>
      <c r="T4007" s="17" t="s">
        <v>438</v>
      </c>
      <c r="U4007">
        <v>21</v>
      </c>
      <c r="V4007">
        <v>2022</v>
      </c>
      <c r="W4007" s="17" t="s">
        <v>8941</v>
      </c>
      <c r="X4007" s="17" t="s">
        <v>482</v>
      </c>
      <c r="Y4007">
        <v>7</v>
      </c>
      <c r="Z4007" s="17" t="s">
        <v>443</v>
      </c>
      <c r="AA4007" s="17" t="s">
        <v>443</v>
      </c>
      <c r="AB4007" s="17" t="s">
        <v>444</v>
      </c>
      <c r="AC4007">
        <v>0</v>
      </c>
      <c r="AD4007">
        <v>0</v>
      </c>
      <c r="AE4007">
        <v>0</v>
      </c>
      <c r="AF4007">
        <v>2022</v>
      </c>
      <c r="AG4007" s="1">
        <v>44562</v>
      </c>
      <c r="AH4007" s="1">
        <v>44773</v>
      </c>
      <c r="AI4007" s="1">
        <v>44785</v>
      </c>
      <c r="AJ4007" s="17" t="s">
        <v>34</v>
      </c>
      <c r="AK4007" s="17" t="s">
        <v>35</v>
      </c>
      <c r="AL4007" s="17" t="s">
        <v>10388</v>
      </c>
      <c r="AM4007" s="17">
        <f>MONTH(EMPENHO[[#This Row],[data_empenho]])</f>
        <v>6</v>
      </c>
    </row>
    <row r="4008" spans="1:39" x14ac:dyDescent="0.25">
      <c r="A4008">
        <v>8</v>
      </c>
      <c r="B4008">
        <v>801</v>
      </c>
      <c r="C4008">
        <v>10</v>
      </c>
      <c r="D4008">
        <v>301</v>
      </c>
      <c r="E4008">
        <v>6</v>
      </c>
      <c r="F4008">
        <v>0</v>
      </c>
      <c r="G4008">
        <v>2105</v>
      </c>
      <c r="H4008" s="17" t="s">
        <v>828</v>
      </c>
      <c r="I4008">
        <v>40</v>
      </c>
      <c r="J4008">
        <v>0</v>
      </c>
      <c r="K4008" s="17" t="s">
        <v>8942</v>
      </c>
      <c r="L4008" s="1">
        <v>44715</v>
      </c>
      <c r="M4008">
        <v>356</v>
      </c>
      <c r="N4008" s="17" t="s">
        <v>437</v>
      </c>
      <c r="O4008">
        <v>5965</v>
      </c>
      <c r="P4008" s="17" t="s">
        <v>438</v>
      </c>
      <c r="Q4008">
        <v>0</v>
      </c>
      <c r="R4008" s="17" t="s">
        <v>480</v>
      </c>
      <c r="S4008" s="17" t="s">
        <v>653</v>
      </c>
      <c r="T4008" s="17" t="s">
        <v>438</v>
      </c>
      <c r="U4008">
        <v>39</v>
      </c>
      <c r="V4008">
        <v>2021</v>
      </c>
      <c r="W4008" s="17" t="s">
        <v>8943</v>
      </c>
      <c r="X4008" s="17" t="s">
        <v>482</v>
      </c>
      <c r="Y4008">
        <v>7</v>
      </c>
      <c r="Z4008" s="17" t="s">
        <v>443</v>
      </c>
      <c r="AA4008" s="17" t="s">
        <v>443</v>
      </c>
      <c r="AB4008" s="17" t="s">
        <v>444</v>
      </c>
      <c r="AC4008">
        <v>0</v>
      </c>
      <c r="AD4008">
        <v>0</v>
      </c>
      <c r="AE4008">
        <v>0</v>
      </c>
      <c r="AF4008">
        <v>2022</v>
      </c>
      <c r="AG4008" s="1">
        <v>44562</v>
      </c>
      <c r="AH4008" s="1">
        <v>44773</v>
      </c>
      <c r="AI4008" s="1">
        <v>44785</v>
      </c>
      <c r="AJ4008" s="17" t="s">
        <v>34</v>
      </c>
      <c r="AK4008" s="17" t="s">
        <v>35</v>
      </c>
      <c r="AL4008" s="17" t="s">
        <v>10388</v>
      </c>
      <c r="AM4008" s="17">
        <f>MONTH(EMPENHO[[#This Row],[data_empenho]])</f>
        <v>6</v>
      </c>
    </row>
    <row r="4009" spans="1:39" x14ac:dyDescent="0.25">
      <c r="A4009">
        <v>6</v>
      </c>
      <c r="B4009">
        <v>603</v>
      </c>
      <c r="C4009">
        <v>26</v>
      </c>
      <c r="D4009">
        <v>782</v>
      </c>
      <c r="E4009">
        <v>17</v>
      </c>
      <c r="F4009">
        <v>0</v>
      </c>
      <c r="G4009">
        <v>2073</v>
      </c>
      <c r="H4009" s="17" t="s">
        <v>679</v>
      </c>
      <c r="I4009">
        <v>1</v>
      </c>
      <c r="J4009">
        <v>0</v>
      </c>
      <c r="K4009" s="17" t="s">
        <v>8944</v>
      </c>
      <c r="L4009" s="1">
        <v>44715</v>
      </c>
      <c r="M4009">
        <v>4823.3999999999996</v>
      </c>
      <c r="N4009" s="17" t="s">
        <v>437</v>
      </c>
      <c r="O4009">
        <v>7727</v>
      </c>
      <c r="P4009" s="17" t="s">
        <v>438</v>
      </c>
      <c r="Q4009">
        <v>0</v>
      </c>
      <c r="R4009" s="17" t="s">
        <v>480</v>
      </c>
      <c r="S4009" s="17" t="s">
        <v>653</v>
      </c>
      <c r="T4009" s="17" t="s">
        <v>438</v>
      </c>
      <c r="U4009">
        <v>52</v>
      </c>
      <c r="V4009">
        <v>2021</v>
      </c>
      <c r="W4009" s="17" t="s">
        <v>8945</v>
      </c>
      <c r="X4009" s="17" t="s">
        <v>482</v>
      </c>
      <c r="Y4009">
        <v>7</v>
      </c>
      <c r="Z4009" s="17" t="s">
        <v>443</v>
      </c>
      <c r="AA4009" s="17" t="s">
        <v>443</v>
      </c>
      <c r="AB4009" s="17" t="s">
        <v>444</v>
      </c>
      <c r="AC4009">
        <v>0</v>
      </c>
      <c r="AD4009">
        <v>0</v>
      </c>
      <c r="AE4009">
        <v>0</v>
      </c>
      <c r="AF4009">
        <v>2022</v>
      </c>
      <c r="AG4009" s="1">
        <v>44562</v>
      </c>
      <c r="AH4009" s="1">
        <v>44773</v>
      </c>
      <c r="AI4009" s="1">
        <v>44785</v>
      </c>
      <c r="AJ4009" s="17" t="s">
        <v>34</v>
      </c>
      <c r="AK4009" s="17" t="s">
        <v>35</v>
      </c>
      <c r="AL4009" s="17" t="s">
        <v>10388</v>
      </c>
      <c r="AM4009" s="17">
        <f>MONTH(EMPENHO[[#This Row],[data_empenho]])</f>
        <v>6</v>
      </c>
    </row>
    <row r="4010" spans="1:39" x14ac:dyDescent="0.25">
      <c r="A4010">
        <v>6</v>
      </c>
      <c r="B4010">
        <v>603</v>
      </c>
      <c r="C4010">
        <v>26</v>
      </c>
      <c r="D4010">
        <v>782</v>
      </c>
      <c r="E4010">
        <v>17</v>
      </c>
      <c r="F4010">
        <v>0</v>
      </c>
      <c r="G4010">
        <v>2073</v>
      </c>
      <c r="H4010" s="17" t="s">
        <v>679</v>
      </c>
      <c r="I4010">
        <v>1</v>
      </c>
      <c r="J4010">
        <v>0</v>
      </c>
      <c r="K4010" s="17" t="s">
        <v>8944</v>
      </c>
      <c r="L4010" s="1">
        <v>44715</v>
      </c>
      <c r="M4010">
        <v>-67.27</v>
      </c>
      <c r="N4010" s="17" t="s">
        <v>451</v>
      </c>
      <c r="O4010">
        <v>7727</v>
      </c>
      <c r="P4010" s="17" t="s">
        <v>438</v>
      </c>
      <c r="Q4010">
        <v>0</v>
      </c>
      <c r="R4010" s="17" t="s">
        <v>480</v>
      </c>
      <c r="S4010" s="17" t="s">
        <v>653</v>
      </c>
      <c r="T4010" s="17" t="s">
        <v>438</v>
      </c>
      <c r="U4010">
        <v>52</v>
      </c>
      <c r="V4010">
        <v>2021</v>
      </c>
      <c r="W4010" s="17" t="s">
        <v>790</v>
      </c>
      <c r="X4010" s="17" t="s">
        <v>482</v>
      </c>
      <c r="Y4010">
        <v>7</v>
      </c>
      <c r="Z4010" s="17" t="s">
        <v>443</v>
      </c>
      <c r="AA4010" s="17" t="s">
        <v>443</v>
      </c>
      <c r="AB4010" s="17" t="s">
        <v>444</v>
      </c>
      <c r="AC4010">
        <v>0</v>
      </c>
      <c r="AD4010">
        <v>0</v>
      </c>
      <c r="AE4010">
        <v>0</v>
      </c>
      <c r="AF4010">
        <v>2022</v>
      </c>
      <c r="AG4010" s="1">
        <v>44562</v>
      </c>
      <c r="AH4010" s="1">
        <v>44773</v>
      </c>
      <c r="AI4010" s="1">
        <v>44785</v>
      </c>
      <c r="AJ4010" s="17" t="s">
        <v>34</v>
      </c>
      <c r="AK4010" s="17" t="s">
        <v>35</v>
      </c>
      <c r="AL4010" s="17" t="s">
        <v>10388</v>
      </c>
      <c r="AM4010" s="17">
        <f>MONTH(EMPENHO[[#This Row],[data_empenho]])</f>
        <v>6</v>
      </c>
    </row>
    <row r="4011" spans="1:39" x14ac:dyDescent="0.25">
      <c r="A4011">
        <v>10</v>
      </c>
      <c r="B4011">
        <v>1002</v>
      </c>
      <c r="C4011">
        <v>20</v>
      </c>
      <c r="D4011">
        <v>608</v>
      </c>
      <c r="E4011">
        <v>4</v>
      </c>
      <c r="F4011">
        <v>0</v>
      </c>
      <c r="G4011">
        <v>2056</v>
      </c>
      <c r="H4011" s="17" t="s">
        <v>698</v>
      </c>
      <c r="I4011">
        <v>1</v>
      </c>
      <c r="J4011">
        <v>0</v>
      </c>
      <c r="K4011" s="17" t="s">
        <v>8946</v>
      </c>
      <c r="L4011" s="1">
        <v>44715</v>
      </c>
      <c r="M4011">
        <v>448</v>
      </c>
      <c r="N4011" s="17" t="s">
        <v>437</v>
      </c>
      <c r="O4011">
        <v>8265</v>
      </c>
      <c r="P4011" s="17" t="s">
        <v>438</v>
      </c>
      <c r="Q4011">
        <v>0</v>
      </c>
      <c r="R4011" s="17" t="s">
        <v>480</v>
      </c>
      <c r="S4011" s="17" t="s">
        <v>653</v>
      </c>
      <c r="T4011" s="17" t="s">
        <v>438</v>
      </c>
      <c r="U4011">
        <v>1</v>
      </c>
      <c r="V4011">
        <v>2022</v>
      </c>
      <c r="W4011" s="17" t="s">
        <v>8947</v>
      </c>
      <c r="X4011" s="17" t="s">
        <v>482</v>
      </c>
      <c r="Y4011">
        <v>7</v>
      </c>
      <c r="Z4011" s="17" t="s">
        <v>443</v>
      </c>
      <c r="AA4011" s="17" t="s">
        <v>443</v>
      </c>
      <c r="AB4011" s="17" t="s">
        <v>444</v>
      </c>
      <c r="AC4011">
        <v>0</v>
      </c>
      <c r="AD4011">
        <v>0</v>
      </c>
      <c r="AE4011">
        <v>0</v>
      </c>
      <c r="AF4011">
        <v>2022</v>
      </c>
      <c r="AG4011" s="1">
        <v>44562</v>
      </c>
      <c r="AH4011" s="1">
        <v>44773</v>
      </c>
      <c r="AI4011" s="1">
        <v>44785</v>
      </c>
      <c r="AJ4011" s="17" t="s">
        <v>34</v>
      </c>
      <c r="AK4011" s="17" t="s">
        <v>35</v>
      </c>
      <c r="AL4011" s="17" t="s">
        <v>10388</v>
      </c>
      <c r="AM4011" s="17">
        <f>MONTH(EMPENHO[[#This Row],[data_empenho]])</f>
        <v>6</v>
      </c>
    </row>
    <row r="4012" spans="1:39" x14ac:dyDescent="0.25">
      <c r="A4012">
        <v>5</v>
      </c>
      <c r="B4012">
        <v>501</v>
      </c>
      <c r="C4012">
        <v>4</v>
      </c>
      <c r="D4012">
        <v>122</v>
      </c>
      <c r="E4012">
        <v>1</v>
      </c>
      <c r="F4012">
        <v>0</v>
      </c>
      <c r="G4012">
        <v>2022</v>
      </c>
      <c r="H4012" s="17" t="s">
        <v>445</v>
      </c>
      <c r="I4012">
        <v>1</v>
      </c>
      <c r="J4012">
        <v>0</v>
      </c>
      <c r="K4012" s="17" t="s">
        <v>8948</v>
      </c>
      <c r="L4012" s="1">
        <v>44715</v>
      </c>
      <c r="M4012">
        <v>47.5</v>
      </c>
      <c r="N4012" s="17" t="s">
        <v>437</v>
      </c>
      <c r="O4012">
        <v>58</v>
      </c>
      <c r="P4012" s="17" t="s">
        <v>438</v>
      </c>
      <c r="Q4012">
        <v>0</v>
      </c>
      <c r="R4012" s="17" t="s">
        <v>439</v>
      </c>
      <c r="S4012" s="17" t="s">
        <v>440</v>
      </c>
      <c r="T4012" s="17" t="s">
        <v>438</v>
      </c>
      <c r="U4012">
        <v>0</v>
      </c>
      <c r="V4012">
        <v>0</v>
      </c>
      <c r="W4012" s="17" t="s">
        <v>8949</v>
      </c>
      <c r="X4012" s="17" t="s">
        <v>442</v>
      </c>
      <c r="Y4012">
        <v>0</v>
      </c>
      <c r="Z4012" s="17" t="s">
        <v>486</v>
      </c>
      <c r="AA4012" s="17" t="s">
        <v>443</v>
      </c>
      <c r="AB4012" s="17" t="s">
        <v>444</v>
      </c>
      <c r="AC4012">
        <v>0</v>
      </c>
      <c r="AD4012">
        <v>0</v>
      </c>
      <c r="AE4012">
        <v>0</v>
      </c>
      <c r="AF4012">
        <v>2022</v>
      </c>
      <c r="AG4012" s="1">
        <v>44562</v>
      </c>
      <c r="AH4012" s="1">
        <v>44773</v>
      </c>
      <c r="AI4012" s="1">
        <v>44785</v>
      </c>
      <c r="AJ4012" s="17" t="s">
        <v>34</v>
      </c>
      <c r="AK4012" s="17" t="s">
        <v>35</v>
      </c>
      <c r="AL4012" s="17" t="s">
        <v>10388</v>
      </c>
      <c r="AM4012" s="17">
        <f>MONTH(EMPENHO[[#This Row],[data_empenho]])</f>
        <v>6</v>
      </c>
    </row>
    <row r="4013" spans="1:39" x14ac:dyDescent="0.25">
      <c r="A4013">
        <v>5</v>
      </c>
      <c r="B4013">
        <v>501</v>
      </c>
      <c r="C4013">
        <v>4</v>
      </c>
      <c r="D4013">
        <v>122</v>
      </c>
      <c r="E4013">
        <v>1</v>
      </c>
      <c r="F4013">
        <v>0</v>
      </c>
      <c r="G4013">
        <v>2022</v>
      </c>
      <c r="H4013" s="17" t="s">
        <v>445</v>
      </c>
      <c r="I4013">
        <v>1</v>
      </c>
      <c r="J4013">
        <v>0</v>
      </c>
      <c r="K4013" s="17" t="s">
        <v>8950</v>
      </c>
      <c r="L4013" s="1">
        <v>44715</v>
      </c>
      <c r="M4013">
        <v>47.5</v>
      </c>
      <c r="N4013" s="17" t="s">
        <v>437</v>
      </c>
      <c r="O4013">
        <v>7227</v>
      </c>
      <c r="P4013" s="17" t="s">
        <v>438</v>
      </c>
      <c r="Q4013">
        <v>0</v>
      </c>
      <c r="R4013" s="17" t="s">
        <v>439</v>
      </c>
      <c r="S4013" s="17" t="s">
        <v>440</v>
      </c>
      <c r="T4013" s="17" t="s">
        <v>438</v>
      </c>
      <c r="U4013">
        <v>0</v>
      </c>
      <c r="V4013">
        <v>0</v>
      </c>
      <c r="W4013" s="17" t="s">
        <v>8951</v>
      </c>
      <c r="X4013" s="17" t="s">
        <v>442</v>
      </c>
      <c r="Y4013">
        <v>0</v>
      </c>
      <c r="Z4013" s="17" t="s">
        <v>486</v>
      </c>
      <c r="AA4013" s="17" t="s">
        <v>443</v>
      </c>
      <c r="AB4013" s="17" t="s">
        <v>444</v>
      </c>
      <c r="AC4013">
        <v>0</v>
      </c>
      <c r="AD4013">
        <v>0</v>
      </c>
      <c r="AE4013">
        <v>0</v>
      </c>
      <c r="AF4013">
        <v>2022</v>
      </c>
      <c r="AG4013" s="1">
        <v>44562</v>
      </c>
      <c r="AH4013" s="1">
        <v>44773</v>
      </c>
      <c r="AI4013" s="1">
        <v>44785</v>
      </c>
      <c r="AJ4013" s="17" t="s">
        <v>34</v>
      </c>
      <c r="AK4013" s="17" t="s">
        <v>35</v>
      </c>
      <c r="AL4013" s="17" t="s">
        <v>10388</v>
      </c>
      <c r="AM4013" s="17">
        <f>MONTH(EMPENHO[[#This Row],[data_empenho]])</f>
        <v>6</v>
      </c>
    </row>
    <row r="4014" spans="1:39" x14ac:dyDescent="0.25">
      <c r="A4014">
        <v>5</v>
      </c>
      <c r="B4014">
        <v>501</v>
      </c>
      <c r="C4014">
        <v>4</v>
      </c>
      <c r="D4014">
        <v>122</v>
      </c>
      <c r="E4014">
        <v>1</v>
      </c>
      <c r="F4014">
        <v>0</v>
      </c>
      <c r="G4014">
        <v>2022</v>
      </c>
      <c r="H4014" s="17" t="s">
        <v>445</v>
      </c>
      <c r="I4014">
        <v>1</v>
      </c>
      <c r="J4014">
        <v>0</v>
      </c>
      <c r="K4014" s="17" t="s">
        <v>8952</v>
      </c>
      <c r="L4014" s="1">
        <v>44715</v>
      </c>
      <c r="M4014">
        <v>47.5</v>
      </c>
      <c r="N4014" s="17" t="s">
        <v>437</v>
      </c>
      <c r="O4014">
        <v>3921</v>
      </c>
      <c r="P4014" s="17" t="s">
        <v>438</v>
      </c>
      <c r="Q4014">
        <v>0</v>
      </c>
      <c r="R4014" s="17" t="s">
        <v>439</v>
      </c>
      <c r="S4014" s="17" t="s">
        <v>440</v>
      </c>
      <c r="T4014" s="17" t="s">
        <v>438</v>
      </c>
      <c r="U4014">
        <v>0</v>
      </c>
      <c r="V4014">
        <v>0</v>
      </c>
      <c r="W4014" s="17" t="s">
        <v>8953</v>
      </c>
      <c r="X4014" s="17" t="s">
        <v>442</v>
      </c>
      <c r="Y4014">
        <v>0</v>
      </c>
      <c r="Z4014" s="17" t="s">
        <v>486</v>
      </c>
      <c r="AA4014" s="17" t="s">
        <v>443</v>
      </c>
      <c r="AB4014" s="17" t="s">
        <v>444</v>
      </c>
      <c r="AC4014">
        <v>0</v>
      </c>
      <c r="AD4014">
        <v>0</v>
      </c>
      <c r="AE4014">
        <v>0</v>
      </c>
      <c r="AF4014">
        <v>2022</v>
      </c>
      <c r="AG4014" s="1">
        <v>44562</v>
      </c>
      <c r="AH4014" s="1">
        <v>44773</v>
      </c>
      <c r="AI4014" s="1">
        <v>44785</v>
      </c>
      <c r="AJ4014" s="17" t="s">
        <v>34</v>
      </c>
      <c r="AK4014" s="17" t="s">
        <v>35</v>
      </c>
      <c r="AL4014" s="17" t="s">
        <v>10388</v>
      </c>
      <c r="AM4014" s="17">
        <f>MONTH(EMPENHO[[#This Row],[data_empenho]])</f>
        <v>6</v>
      </c>
    </row>
    <row r="4015" spans="1:39" x14ac:dyDescent="0.25">
      <c r="A4015">
        <v>5</v>
      </c>
      <c r="B4015">
        <v>501</v>
      </c>
      <c r="C4015">
        <v>4</v>
      </c>
      <c r="D4015">
        <v>122</v>
      </c>
      <c r="E4015">
        <v>1</v>
      </c>
      <c r="F4015">
        <v>0</v>
      </c>
      <c r="G4015">
        <v>2022</v>
      </c>
      <c r="H4015" s="17" t="s">
        <v>445</v>
      </c>
      <c r="I4015">
        <v>1</v>
      </c>
      <c r="J4015">
        <v>0</v>
      </c>
      <c r="K4015" s="17" t="s">
        <v>8954</v>
      </c>
      <c r="L4015" s="1">
        <v>44715</v>
      </c>
      <c r="M4015">
        <v>55</v>
      </c>
      <c r="N4015" s="17" t="s">
        <v>437</v>
      </c>
      <c r="O4015">
        <v>6304</v>
      </c>
      <c r="P4015" s="17" t="s">
        <v>438</v>
      </c>
      <c r="Q4015">
        <v>0</v>
      </c>
      <c r="R4015" s="17" t="s">
        <v>439</v>
      </c>
      <c r="S4015" s="17" t="s">
        <v>440</v>
      </c>
      <c r="T4015" s="17" t="s">
        <v>438</v>
      </c>
      <c r="U4015">
        <v>0</v>
      </c>
      <c r="V4015">
        <v>0</v>
      </c>
      <c r="W4015" s="17" t="s">
        <v>8955</v>
      </c>
      <c r="X4015" s="17" t="s">
        <v>442</v>
      </c>
      <c r="Y4015">
        <v>0</v>
      </c>
      <c r="Z4015" s="17" t="s">
        <v>486</v>
      </c>
      <c r="AA4015" s="17" t="s">
        <v>443</v>
      </c>
      <c r="AB4015" s="17" t="s">
        <v>444</v>
      </c>
      <c r="AC4015">
        <v>0</v>
      </c>
      <c r="AD4015">
        <v>0</v>
      </c>
      <c r="AE4015">
        <v>0</v>
      </c>
      <c r="AF4015">
        <v>2022</v>
      </c>
      <c r="AG4015" s="1">
        <v>44562</v>
      </c>
      <c r="AH4015" s="1">
        <v>44773</v>
      </c>
      <c r="AI4015" s="1">
        <v>44785</v>
      </c>
      <c r="AJ4015" s="17" t="s">
        <v>34</v>
      </c>
      <c r="AK4015" s="17" t="s">
        <v>35</v>
      </c>
      <c r="AL4015" s="17" t="s">
        <v>10388</v>
      </c>
      <c r="AM4015" s="17">
        <f>MONTH(EMPENHO[[#This Row],[data_empenho]])</f>
        <v>6</v>
      </c>
    </row>
    <row r="4016" spans="1:39" x14ac:dyDescent="0.25">
      <c r="A4016">
        <v>8</v>
      </c>
      <c r="B4016">
        <v>801</v>
      </c>
      <c r="C4016">
        <v>10</v>
      </c>
      <c r="D4016">
        <v>301</v>
      </c>
      <c r="E4016">
        <v>6</v>
      </c>
      <c r="F4016">
        <v>0</v>
      </c>
      <c r="G4016">
        <v>2105</v>
      </c>
      <c r="H4016" s="17" t="s">
        <v>445</v>
      </c>
      <c r="I4016">
        <v>40</v>
      </c>
      <c r="J4016">
        <v>0</v>
      </c>
      <c r="K4016" s="17" t="s">
        <v>8956</v>
      </c>
      <c r="L4016" s="1">
        <v>44715</v>
      </c>
      <c r="M4016">
        <v>465</v>
      </c>
      <c r="N4016" s="17" t="s">
        <v>437</v>
      </c>
      <c r="O4016">
        <v>8281</v>
      </c>
      <c r="P4016" s="17" t="s">
        <v>438</v>
      </c>
      <c r="Q4016">
        <v>0</v>
      </c>
      <c r="R4016" s="17" t="s">
        <v>439</v>
      </c>
      <c r="S4016" s="17" t="s">
        <v>440</v>
      </c>
      <c r="T4016" s="17" t="s">
        <v>438</v>
      </c>
      <c r="U4016">
        <v>0</v>
      </c>
      <c r="V4016">
        <v>0</v>
      </c>
      <c r="W4016" s="17" t="s">
        <v>8957</v>
      </c>
      <c r="X4016" s="17" t="s">
        <v>442</v>
      </c>
      <c r="Y4016">
        <v>0</v>
      </c>
      <c r="Z4016" s="17" t="s">
        <v>486</v>
      </c>
      <c r="AA4016" s="17" t="s">
        <v>443</v>
      </c>
      <c r="AB4016" s="17" t="s">
        <v>444</v>
      </c>
      <c r="AC4016">
        <v>0</v>
      </c>
      <c r="AD4016">
        <v>0</v>
      </c>
      <c r="AE4016">
        <v>0</v>
      </c>
      <c r="AF4016">
        <v>2022</v>
      </c>
      <c r="AG4016" s="1">
        <v>44562</v>
      </c>
      <c r="AH4016" s="1">
        <v>44773</v>
      </c>
      <c r="AI4016" s="1">
        <v>44785</v>
      </c>
      <c r="AJ4016" s="17" t="s">
        <v>34</v>
      </c>
      <c r="AK4016" s="17" t="s">
        <v>35</v>
      </c>
      <c r="AL4016" s="17" t="s">
        <v>10388</v>
      </c>
      <c r="AM4016" s="17">
        <f>MONTH(EMPENHO[[#This Row],[data_empenho]])</f>
        <v>6</v>
      </c>
    </row>
    <row r="4017" spans="1:39" x14ac:dyDescent="0.25">
      <c r="A4017">
        <v>8</v>
      </c>
      <c r="B4017">
        <v>801</v>
      </c>
      <c r="C4017">
        <v>10</v>
      </c>
      <c r="D4017">
        <v>301</v>
      </c>
      <c r="E4017">
        <v>6</v>
      </c>
      <c r="F4017">
        <v>0</v>
      </c>
      <c r="G4017">
        <v>2105</v>
      </c>
      <c r="H4017" s="17" t="s">
        <v>3507</v>
      </c>
      <c r="I4017">
        <v>40</v>
      </c>
      <c r="J4017">
        <v>0</v>
      </c>
      <c r="K4017" s="17" t="s">
        <v>8958</v>
      </c>
      <c r="L4017" s="1">
        <v>44715</v>
      </c>
      <c r="M4017">
        <v>50</v>
      </c>
      <c r="N4017" s="17" t="s">
        <v>437</v>
      </c>
      <c r="O4017">
        <v>52</v>
      </c>
      <c r="P4017" s="17" t="s">
        <v>438</v>
      </c>
      <c r="Q4017">
        <v>0</v>
      </c>
      <c r="R4017" s="17" t="s">
        <v>439</v>
      </c>
      <c r="S4017" s="17" t="s">
        <v>440</v>
      </c>
      <c r="T4017" s="17" t="s">
        <v>438</v>
      </c>
      <c r="U4017">
        <v>0</v>
      </c>
      <c r="V4017">
        <v>0</v>
      </c>
      <c r="W4017" s="17" t="s">
        <v>8959</v>
      </c>
      <c r="X4017" s="17" t="s">
        <v>442</v>
      </c>
      <c r="Y4017">
        <v>0</v>
      </c>
      <c r="Z4017" s="17" t="s">
        <v>443</v>
      </c>
      <c r="AA4017" s="17" t="s">
        <v>443</v>
      </c>
      <c r="AB4017" s="17" t="s">
        <v>444</v>
      </c>
      <c r="AC4017">
        <v>0</v>
      </c>
      <c r="AD4017">
        <v>0</v>
      </c>
      <c r="AE4017">
        <v>0</v>
      </c>
      <c r="AF4017">
        <v>2022</v>
      </c>
      <c r="AG4017" s="1">
        <v>44562</v>
      </c>
      <c r="AH4017" s="1">
        <v>44773</v>
      </c>
      <c r="AI4017" s="1">
        <v>44785</v>
      </c>
      <c r="AJ4017" s="17" t="s">
        <v>34</v>
      </c>
      <c r="AK4017" s="17" t="s">
        <v>35</v>
      </c>
      <c r="AL4017" s="17" t="s">
        <v>10388</v>
      </c>
      <c r="AM4017" s="17">
        <f>MONTH(EMPENHO[[#This Row],[data_empenho]])</f>
        <v>6</v>
      </c>
    </row>
    <row r="4018" spans="1:39" x14ac:dyDescent="0.25">
      <c r="A4018">
        <v>9</v>
      </c>
      <c r="B4018">
        <v>902</v>
      </c>
      <c r="C4018">
        <v>8</v>
      </c>
      <c r="D4018">
        <v>244</v>
      </c>
      <c r="E4018">
        <v>11</v>
      </c>
      <c r="F4018">
        <v>0</v>
      </c>
      <c r="G4018">
        <v>2018</v>
      </c>
      <c r="H4018" s="17" t="s">
        <v>860</v>
      </c>
      <c r="I4018">
        <v>1064</v>
      </c>
      <c r="J4018">
        <v>0</v>
      </c>
      <c r="K4018" s="17" t="s">
        <v>8960</v>
      </c>
      <c r="L4018" s="1">
        <v>44715</v>
      </c>
      <c r="M4018">
        <v>89</v>
      </c>
      <c r="N4018" s="17" t="s">
        <v>437</v>
      </c>
      <c r="O4018">
        <v>5965</v>
      </c>
      <c r="P4018" s="17" t="s">
        <v>438</v>
      </c>
      <c r="Q4018">
        <v>0</v>
      </c>
      <c r="R4018" s="17" t="s">
        <v>480</v>
      </c>
      <c r="S4018" s="17" t="s">
        <v>653</v>
      </c>
      <c r="T4018" s="17" t="s">
        <v>438</v>
      </c>
      <c r="U4018">
        <v>53</v>
      </c>
      <c r="V4018">
        <v>2021</v>
      </c>
      <c r="W4018" s="17" t="s">
        <v>8961</v>
      </c>
      <c r="X4018" s="17" t="s">
        <v>482</v>
      </c>
      <c r="Y4018">
        <v>7</v>
      </c>
      <c r="Z4018" s="17" t="s">
        <v>443</v>
      </c>
      <c r="AA4018" s="17" t="s">
        <v>443</v>
      </c>
      <c r="AB4018" s="17" t="s">
        <v>444</v>
      </c>
      <c r="AC4018">
        <v>0</v>
      </c>
      <c r="AD4018">
        <v>0</v>
      </c>
      <c r="AE4018">
        <v>0</v>
      </c>
      <c r="AF4018">
        <v>2022</v>
      </c>
      <c r="AG4018" s="1">
        <v>44562</v>
      </c>
      <c r="AH4018" s="1">
        <v>44773</v>
      </c>
      <c r="AI4018" s="1">
        <v>44785</v>
      </c>
      <c r="AJ4018" s="17" t="s">
        <v>34</v>
      </c>
      <c r="AK4018" s="17" t="s">
        <v>35</v>
      </c>
      <c r="AL4018" s="17" t="s">
        <v>10388</v>
      </c>
      <c r="AM4018" s="17">
        <f>MONTH(EMPENHO[[#This Row],[data_empenho]])</f>
        <v>6</v>
      </c>
    </row>
    <row r="4019" spans="1:39" x14ac:dyDescent="0.25">
      <c r="A4019">
        <v>9</v>
      </c>
      <c r="B4019">
        <v>902</v>
      </c>
      <c r="C4019">
        <v>8</v>
      </c>
      <c r="D4019">
        <v>244</v>
      </c>
      <c r="E4019">
        <v>11</v>
      </c>
      <c r="F4019">
        <v>0</v>
      </c>
      <c r="G4019">
        <v>2018</v>
      </c>
      <c r="H4019" s="17" t="s">
        <v>860</v>
      </c>
      <c r="I4019">
        <v>1064</v>
      </c>
      <c r="J4019">
        <v>0</v>
      </c>
      <c r="K4019" s="17" t="s">
        <v>8962</v>
      </c>
      <c r="L4019" s="1">
        <v>44715</v>
      </c>
      <c r="M4019">
        <v>62.4</v>
      </c>
      <c r="N4019" s="17" t="s">
        <v>437</v>
      </c>
      <c r="O4019">
        <v>5089</v>
      </c>
      <c r="P4019" s="17" t="s">
        <v>438</v>
      </c>
      <c r="Q4019">
        <v>0</v>
      </c>
      <c r="R4019" s="17" t="s">
        <v>480</v>
      </c>
      <c r="S4019" s="17" t="s">
        <v>653</v>
      </c>
      <c r="T4019" s="17" t="s">
        <v>438</v>
      </c>
      <c r="U4019">
        <v>53</v>
      </c>
      <c r="V4019">
        <v>2021</v>
      </c>
      <c r="W4019" s="17" t="s">
        <v>8963</v>
      </c>
      <c r="X4019" s="17" t="s">
        <v>482</v>
      </c>
      <c r="Y4019">
        <v>7</v>
      </c>
      <c r="Z4019" s="17" t="s">
        <v>443</v>
      </c>
      <c r="AA4019" s="17" t="s">
        <v>443</v>
      </c>
      <c r="AB4019" s="17" t="s">
        <v>444</v>
      </c>
      <c r="AC4019">
        <v>0</v>
      </c>
      <c r="AD4019">
        <v>0</v>
      </c>
      <c r="AE4019">
        <v>0</v>
      </c>
      <c r="AF4019">
        <v>2022</v>
      </c>
      <c r="AG4019" s="1">
        <v>44562</v>
      </c>
      <c r="AH4019" s="1">
        <v>44773</v>
      </c>
      <c r="AI4019" s="1">
        <v>44785</v>
      </c>
      <c r="AJ4019" s="17" t="s">
        <v>34</v>
      </c>
      <c r="AK4019" s="17" t="s">
        <v>35</v>
      </c>
      <c r="AL4019" s="17" t="s">
        <v>10388</v>
      </c>
      <c r="AM4019" s="17">
        <f>MONTH(EMPENHO[[#This Row],[data_empenho]])</f>
        <v>6</v>
      </c>
    </row>
    <row r="4020" spans="1:39" x14ac:dyDescent="0.25">
      <c r="A4020">
        <v>9</v>
      </c>
      <c r="B4020">
        <v>902</v>
      </c>
      <c r="C4020">
        <v>8</v>
      </c>
      <c r="D4020">
        <v>243</v>
      </c>
      <c r="E4020">
        <v>11</v>
      </c>
      <c r="F4020">
        <v>0</v>
      </c>
      <c r="G4020">
        <v>2014</v>
      </c>
      <c r="H4020" s="17" t="s">
        <v>582</v>
      </c>
      <c r="I4020">
        <v>1</v>
      </c>
      <c r="J4020">
        <v>0</v>
      </c>
      <c r="K4020" s="17" t="s">
        <v>8964</v>
      </c>
      <c r="L4020" s="1">
        <v>44715</v>
      </c>
      <c r="M4020">
        <v>300</v>
      </c>
      <c r="N4020" s="17" t="s">
        <v>437</v>
      </c>
      <c r="O4020">
        <v>552</v>
      </c>
      <c r="P4020" s="17" t="s">
        <v>438</v>
      </c>
      <c r="Q4020">
        <v>0</v>
      </c>
      <c r="R4020" s="17" t="s">
        <v>439</v>
      </c>
      <c r="S4020" s="17" t="s">
        <v>440</v>
      </c>
      <c r="T4020" s="17" t="s">
        <v>438</v>
      </c>
      <c r="U4020">
        <v>0</v>
      </c>
      <c r="V4020">
        <v>0</v>
      </c>
      <c r="W4020" s="17" t="s">
        <v>8965</v>
      </c>
      <c r="X4020" s="17" t="s">
        <v>465</v>
      </c>
      <c r="Y4020">
        <v>1</v>
      </c>
      <c r="Z4020" s="17" t="s">
        <v>443</v>
      </c>
      <c r="AA4020" s="17" t="s">
        <v>443</v>
      </c>
      <c r="AB4020" s="17" t="s">
        <v>444</v>
      </c>
      <c r="AC4020">
        <v>0</v>
      </c>
      <c r="AD4020">
        <v>0</v>
      </c>
      <c r="AE4020">
        <v>0</v>
      </c>
      <c r="AF4020">
        <v>2022</v>
      </c>
      <c r="AG4020" s="1">
        <v>44562</v>
      </c>
      <c r="AH4020" s="1">
        <v>44773</v>
      </c>
      <c r="AI4020" s="1">
        <v>44785</v>
      </c>
      <c r="AJ4020" s="17" t="s">
        <v>34</v>
      </c>
      <c r="AK4020" s="17" t="s">
        <v>35</v>
      </c>
      <c r="AL4020" s="17" t="s">
        <v>10388</v>
      </c>
      <c r="AM4020" s="17">
        <f>MONTH(EMPENHO[[#This Row],[data_empenho]])</f>
        <v>6</v>
      </c>
    </row>
    <row r="4021" spans="1:39" x14ac:dyDescent="0.25">
      <c r="A4021">
        <v>4</v>
      </c>
      <c r="B4021">
        <v>401</v>
      </c>
      <c r="C4021">
        <v>4</v>
      </c>
      <c r="D4021">
        <v>129</v>
      </c>
      <c r="E4021">
        <v>1</v>
      </c>
      <c r="F4021">
        <v>0</v>
      </c>
      <c r="G4021">
        <v>2077</v>
      </c>
      <c r="H4021" s="17" t="s">
        <v>860</v>
      </c>
      <c r="I4021">
        <v>1</v>
      </c>
      <c r="J4021">
        <v>0</v>
      </c>
      <c r="K4021" s="17" t="s">
        <v>8966</v>
      </c>
      <c r="L4021" s="1">
        <v>44718</v>
      </c>
      <c r="M4021">
        <v>290</v>
      </c>
      <c r="N4021" s="17" t="s">
        <v>437</v>
      </c>
      <c r="O4021">
        <v>200</v>
      </c>
      <c r="P4021" s="17" t="s">
        <v>438</v>
      </c>
      <c r="Q4021">
        <v>0</v>
      </c>
      <c r="R4021" s="17" t="s">
        <v>439</v>
      </c>
      <c r="S4021" s="17" t="s">
        <v>440</v>
      </c>
      <c r="T4021" s="17" t="s">
        <v>438</v>
      </c>
      <c r="U4021">
        <v>0</v>
      </c>
      <c r="V4021">
        <v>0</v>
      </c>
      <c r="W4021" s="17" t="s">
        <v>8967</v>
      </c>
      <c r="X4021" s="17" t="s">
        <v>465</v>
      </c>
      <c r="Y4021">
        <v>1</v>
      </c>
      <c r="Z4021" s="17" t="s">
        <v>443</v>
      </c>
      <c r="AA4021" s="17" t="s">
        <v>443</v>
      </c>
      <c r="AB4021" s="17" t="s">
        <v>444</v>
      </c>
      <c r="AC4021">
        <v>0</v>
      </c>
      <c r="AD4021">
        <v>0</v>
      </c>
      <c r="AE4021">
        <v>0</v>
      </c>
      <c r="AF4021">
        <v>2022</v>
      </c>
      <c r="AG4021" s="1">
        <v>44562</v>
      </c>
      <c r="AH4021" s="1">
        <v>44773</v>
      </c>
      <c r="AI4021" s="1">
        <v>44785</v>
      </c>
      <c r="AJ4021" s="17" t="s">
        <v>34</v>
      </c>
      <c r="AK4021" s="17" t="s">
        <v>35</v>
      </c>
      <c r="AL4021" s="17" t="s">
        <v>10388</v>
      </c>
      <c r="AM4021" s="17">
        <f>MONTH(EMPENHO[[#This Row],[data_empenho]])</f>
        <v>6</v>
      </c>
    </row>
    <row r="4022" spans="1:39" x14ac:dyDescent="0.25">
      <c r="A4022">
        <v>4</v>
      </c>
      <c r="B4022">
        <v>401</v>
      </c>
      <c r="C4022">
        <v>4</v>
      </c>
      <c r="D4022">
        <v>129</v>
      </c>
      <c r="E4022">
        <v>1</v>
      </c>
      <c r="F4022">
        <v>0</v>
      </c>
      <c r="G4022">
        <v>2077</v>
      </c>
      <c r="H4022" s="17" t="s">
        <v>828</v>
      </c>
      <c r="I4022">
        <v>1112</v>
      </c>
      <c r="J4022">
        <v>0</v>
      </c>
      <c r="K4022" s="17" t="s">
        <v>8968</v>
      </c>
      <c r="L4022" s="1">
        <v>44718</v>
      </c>
      <c r="M4022">
        <v>555</v>
      </c>
      <c r="N4022" s="17" t="s">
        <v>437</v>
      </c>
      <c r="O4022">
        <v>200</v>
      </c>
      <c r="P4022" s="17" t="s">
        <v>438</v>
      </c>
      <c r="Q4022">
        <v>0</v>
      </c>
      <c r="R4022" s="17" t="s">
        <v>439</v>
      </c>
      <c r="S4022" s="17" t="s">
        <v>440</v>
      </c>
      <c r="T4022" s="17" t="s">
        <v>438</v>
      </c>
      <c r="U4022">
        <v>0</v>
      </c>
      <c r="V4022">
        <v>0</v>
      </c>
      <c r="W4022" s="17" t="s">
        <v>8969</v>
      </c>
      <c r="X4022" s="17" t="s">
        <v>465</v>
      </c>
      <c r="Y4022">
        <v>1</v>
      </c>
      <c r="Z4022" s="17" t="s">
        <v>443</v>
      </c>
      <c r="AA4022" s="17" t="s">
        <v>443</v>
      </c>
      <c r="AB4022" s="17" t="s">
        <v>444</v>
      </c>
      <c r="AC4022">
        <v>0</v>
      </c>
      <c r="AD4022">
        <v>0</v>
      </c>
      <c r="AE4022">
        <v>0</v>
      </c>
      <c r="AF4022">
        <v>2022</v>
      </c>
      <c r="AG4022" s="1">
        <v>44562</v>
      </c>
      <c r="AH4022" s="1">
        <v>44773</v>
      </c>
      <c r="AI4022" s="1">
        <v>44785</v>
      </c>
      <c r="AJ4022" s="17" t="s">
        <v>34</v>
      </c>
      <c r="AK4022" s="17" t="s">
        <v>35</v>
      </c>
      <c r="AL4022" s="17" t="s">
        <v>10388</v>
      </c>
      <c r="AM4022" s="17">
        <f>MONTH(EMPENHO[[#This Row],[data_empenho]])</f>
        <v>6</v>
      </c>
    </row>
    <row r="4023" spans="1:39" x14ac:dyDescent="0.25">
      <c r="A4023">
        <v>4</v>
      </c>
      <c r="B4023">
        <v>401</v>
      </c>
      <c r="C4023">
        <v>4</v>
      </c>
      <c r="D4023">
        <v>129</v>
      </c>
      <c r="E4023">
        <v>1</v>
      </c>
      <c r="F4023">
        <v>0</v>
      </c>
      <c r="G4023">
        <v>2077</v>
      </c>
      <c r="H4023" s="17" t="s">
        <v>828</v>
      </c>
      <c r="I4023">
        <v>1112</v>
      </c>
      <c r="J4023">
        <v>0</v>
      </c>
      <c r="K4023" s="17" t="s">
        <v>8968</v>
      </c>
      <c r="L4023" s="1">
        <v>44726</v>
      </c>
      <c r="M4023">
        <v>-51.52</v>
      </c>
      <c r="N4023" s="17" t="s">
        <v>451</v>
      </c>
      <c r="O4023">
        <v>200</v>
      </c>
      <c r="P4023" s="17" t="s">
        <v>438</v>
      </c>
      <c r="Q4023">
        <v>0</v>
      </c>
      <c r="R4023" s="17" t="s">
        <v>439</v>
      </c>
      <c r="S4023" s="17" t="s">
        <v>440</v>
      </c>
      <c r="T4023" s="17" t="s">
        <v>438</v>
      </c>
      <c r="U4023">
        <v>0</v>
      </c>
      <c r="V4023">
        <v>0</v>
      </c>
      <c r="W4023" s="17" t="s">
        <v>790</v>
      </c>
      <c r="X4023" s="17" t="s">
        <v>465</v>
      </c>
      <c r="Y4023">
        <v>1</v>
      </c>
      <c r="Z4023" s="17" t="s">
        <v>443</v>
      </c>
      <c r="AA4023" s="17" t="s">
        <v>443</v>
      </c>
      <c r="AB4023" s="17" t="s">
        <v>444</v>
      </c>
      <c r="AC4023">
        <v>0</v>
      </c>
      <c r="AD4023">
        <v>0</v>
      </c>
      <c r="AE4023">
        <v>0</v>
      </c>
      <c r="AF4023">
        <v>2022</v>
      </c>
      <c r="AG4023" s="1">
        <v>44562</v>
      </c>
      <c r="AH4023" s="1">
        <v>44773</v>
      </c>
      <c r="AI4023" s="1">
        <v>44785</v>
      </c>
      <c r="AJ4023" s="17" t="s">
        <v>34</v>
      </c>
      <c r="AK4023" s="17" t="s">
        <v>35</v>
      </c>
      <c r="AL4023" s="17" t="s">
        <v>10388</v>
      </c>
      <c r="AM4023" s="17">
        <f>MONTH(EMPENHO[[#This Row],[data_empenho]])</f>
        <v>6</v>
      </c>
    </row>
    <row r="4024" spans="1:39" x14ac:dyDescent="0.25">
      <c r="A4024">
        <v>4</v>
      </c>
      <c r="B4024">
        <v>401</v>
      </c>
      <c r="C4024">
        <v>4</v>
      </c>
      <c r="D4024">
        <v>129</v>
      </c>
      <c r="E4024">
        <v>1</v>
      </c>
      <c r="F4024">
        <v>0</v>
      </c>
      <c r="G4024">
        <v>2077</v>
      </c>
      <c r="H4024" s="17" t="s">
        <v>828</v>
      </c>
      <c r="I4024">
        <v>1112</v>
      </c>
      <c r="J4024">
        <v>0</v>
      </c>
      <c r="K4024" s="17" t="s">
        <v>8968</v>
      </c>
      <c r="L4024" s="1">
        <v>44762</v>
      </c>
      <c r="M4024">
        <v>51.52</v>
      </c>
      <c r="N4024" s="17" t="s">
        <v>437</v>
      </c>
      <c r="O4024">
        <v>200</v>
      </c>
      <c r="P4024" s="17" t="s">
        <v>438</v>
      </c>
      <c r="Q4024">
        <v>0</v>
      </c>
      <c r="R4024" s="17" t="s">
        <v>439</v>
      </c>
      <c r="S4024" s="17" t="s">
        <v>440</v>
      </c>
      <c r="T4024" s="17" t="s">
        <v>438</v>
      </c>
      <c r="U4024">
        <v>0</v>
      </c>
      <c r="V4024">
        <v>0</v>
      </c>
      <c r="W4024" s="17" t="s">
        <v>10402</v>
      </c>
      <c r="X4024" s="17" t="s">
        <v>465</v>
      </c>
      <c r="Y4024">
        <v>1</v>
      </c>
      <c r="Z4024" s="17" t="s">
        <v>443</v>
      </c>
      <c r="AA4024" s="17" t="s">
        <v>443</v>
      </c>
      <c r="AB4024" s="17" t="s">
        <v>444</v>
      </c>
      <c r="AC4024">
        <v>0</v>
      </c>
      <c r="AD4024">
        <v>0</v>
      </c>
      <c r="AE4024">
        <v>0</v>
      </c>
      <c r="AF4024">
        <v>2022</v>
      </c>
      <c r="AG4024" s="1">
        <v>44562</v>
      </c>
      <c r="AH4024" s="1">
        <v>44773</v>
      </c>
      <c r="AI4024" s="1">
        <v>44785</v>
      </c>
      <c r="AJ4024" s="17" t="s">
        <v>34</v>
      </c>
      <c r="AK4024" s="17" t="s">
        <v>35</v>
      </c>
      <c r="AL4024" s="17" t="s">
        <v>10388</v>
      </c>
      <c r="AM4024" s="17">
        <f>MONTH(EMPENHO[[#This Row],[data_empenho]])</f>
        <v>7</v>
      </c>
    </row>
    <row r="4025" spans="1:39" x14ac:dyDescent="0.25">
      <c r="A4025">
        <v>3</v>
      </c>
      <c r="B4025">
        <v>301</v>
      </c>
      <c r="C4025">
        <v>4</v>
      </c>
      <c r="D4025">
        <v>131</v>
      </c>
      <c r="E4025">
        <v>1</v>
      </c>
      <c r="F4025">
        <v>0</v>
      </c>
      <c r="G4025">
        <v>2070</v>
      </c>
      <c r="H4025" s="17" t="s">
        <v>975</v>
      </c>
      <c r="I4025">
        <v>1</v>
      </c>
      <c r="J4025">
        <v>0</v>
      </c>
      <c r="K4025" s="17" t="s">
        <v>8970</v>
      </c>
      <c r="L4025" s="1">
        <v>44718</v>
      </c>
      <c r="M4025">
        <v>8000</v>
      </c>
      <c r="N4025" s="17" t="s">
        <v>437</v>
      </c>
      <c r="O4025">
        <v>756</v>
      </c>
      <c r="P4025" s="17" t="s">
        <v>438</v>
      </c>
      <c r="Q4025">
        <v>0</v>
      </c>
      <c r="R4025" s="17" t="s">
        <v>439</v>
      </c>
      <c r="S4025" s="17" t="s">
        <v>440</v>
      </c>
      <c r="T4025" s="17" t="s">
        <v>438</v>
      </c>
      <c r="U4025">
        <v>0</v>
      </c>
      <c r="V4025">
        <v>0</v>
      </c>
      <c r="W4025" s="17" t="s">
        <v>8971</v>
      </c>
      <c r="X4025" s="17" t="s">
        <v>465</v>
      </c>
      <c r="Y4025">
        <v>1</v>
      </c>
      <c r="Z4025" s="17" t="s">
        <v>443</v>
      </c>
      <c r="AA4025" s="17" t="s">
        <v>443</v>
      </c>
      <c r="AB4025" s="17" t="s">
        <v>444</v>
      </c>
      <c r="AC4025">
        <v>0</v>
      </c>
      <c r="AD4025">
        <v>0</v>
      </c>
      <c r="AE4025">
        <v>0</v>
      </c>
      <c r="AF4025">
        <v>2022</v>
      </c>
      <c r="AG4025" s="1">
        <v>44562</v>
      </c>
      <c r="AH4025" s="1">
        <v>44773</v>
      </c>
      <c r="AI4025" s="1">
        <v>44785</v>
      </c>
      <c r="AJ4025" s="17" t="s">
        <v>34</v>
      </c>
      <c r="AK4025" s="17" t="s">
        <v>35</v>
      </c>
      <c r="AL4025" s="17" t="s">
        <v>10388</v>
      </c>
      <c r="AM4025" s="17">
        <f>MONTH(EMPENHO[[#This Row],[data_empenho]])</f>
        <v>6</v>
      </c>
    </row>
    <row r="4026" spans="1:39" x14ac:dyDescent="0.25">
      <c r="A4026">
        <v>9</v>
      </c>
      <c r="B4026">
        <v>902</v>
      </c>
      <c r="C4026">
        <v>8</v>
      </c>
      <c r="D4026">
        <v>244</v>
      </c>
      <c r="E4026">
        <v>11</v>
      </c>
      <c r="F4026">
        <v>0</v>
      </c>
      <c r="G4026">
        <v>2015</v>
      </c>
      <c r="H4026" s="17" t="s">
        <v>8972</v>
      </c>
      <c r="I4026">
        <v>1</v>
      </c>
      <c r="J4026">
        <v>0</v>
      </c>
      <c r="K4026" s="17" t="s">
        <v>8973</v>
      </c>
      <c r="L4026" s="1">
        <v>44718</v>
      </c>
      <c r="M4026">
        <v>250</v>
      </c>
      <c r="N4026" s="17" t="s">
        <v>437</v>
      </c>
      <c r="O4026">
        <v>7606</v>
      </c>
      <c r="P4026" s="17" t="s">
        <v>438</v>
      </c>
      <c r="Q4026">
        <v>0</v>
      </c>
      <c r="R4026" s="17" t="s">
        <v>439</v>
      </c>
      <c r="S4026" s="17" t="s">
        <v>440</v>
      </c>
      <c r="T4026" s="17" t="s">
        <v>438</v>
      </c>
      <c r="U4026">
        <v>0</v>
      </c>
      <c r="V4026">
        <v>0</v>
      </c>
      <c r="W4026" s="17" t="s">
        <v>8974</v>
      </c>
      <c r="X4026" s="17" t="s">
        <v>442</v>
      </c>
      <c r="Y4026">
        <v>0</v>
      </c>
      <c r="Z4026" s="17" t="s">
        <v>443</v>
      </c>
      <c r="AA4026" s="17" t="s">
        <v>443</v>
      </c>
      <c r="AB4026" s="17" t="s">
        <v>444</v>
      </c>
      <c r="AC4026">
        <v>0</v>
      </c>
      <c r="AD4026">
        <v>0</v>
      </c>
      <c r="AE4026">
        <v>0</v>
      </c>
      <c r="AF4026">
        <v>2022</v>
      </c>
      <c r="AG4026" s="1">
        <v>44562</v>
      </c>
      <c r="AH4026" s="1">
        <v>44773</v>
      </c>
      <c r="AI4026" s="1">
        <v>44785</v>
      </c>
      <c r="AJ4026" s="17" t="s">
        <v>34</v>
      </c>
      <c r="AK4026" s="17" t="s">
        <v>35</v>
      </c>
      <c r="AL4026" s="17" t="s">
        <v>10388</v>
      </c>
      <c r="AM4026" s="17">
        <f>MONTH(EMPENHO[[#This Row],[data_empenho]])</f>
        <v>6</v>
      </c>
    </row>
    <row r="4027" spans="1:39" x14ac:dyDescent="0.25">
      <c r="A4027">
        <v>9</v>
      </c>
      <c r="B4027">
        <v>902</v>
      </c>
      <c r="C4027">
        <v>8</v>
      </c>
      <c r="D4027">
        <v>243</v>
      </c>
      <c r="E4027">
        <v>11</v>
      </c>
      <c r="F4027">
        <v>0</v>
      </c>
      <c r="G4027">
        <v>2014</v>
      </c>
      <c r="H4027" s="17" t="s">
        <v>981</v>
      </c>
      <c r="I4027">
        <v>1021</v>
      </c>
      <c r="J4027">
        <v>0</v>
      </c>
      <c r="K4027" s="17" t="s">
        <v>8975</v>
      </c>
      <c r="L4027" s="1">
        <v>44718</v>
      </c>
      <c r="M4027">
        <v>165.2</v>
      </c>
      <c r="N4027" s="17" t="s">
        <v>437</v>
      </c>
      <c r="O4027">
        <v>678</v>
      </c>
      <c r="P4027" s="17" t="s">
        <v>438</v>
      </c>
      <c r="Q4027">
        <v>0</v>
      </c>
      <c r="R4027" s="17" t="s">
        <v>480</v>
      </c>
      <c r="S4027" s="17" t="s">
        <v>653</v>
      </c>
      <c r="T4027" s="17" t="s">
        <v>438</v>
      </c>
      <c r="U4027">
        <v>21</v>
      </c>
      <c r="V4027">
        <v>2022</v>
      </c>
      <c r="W4027" s="17" t="s">
        <v>8976</v>
      </c>
      <c r="X4027" s="17" t="s">
        <v>482</v>
      </c>
      <c r="Y4027">
        <v>7</v>
      </c>
      <c r="Z4027" s="17" t="s">
        <v>443</v>
      </c>
      <c r="AA4027" s="17" t="s">
        <v>443</v>
      </c>
      <c r="AB4027" s="17" t="s">
        <v>444</v>
      </c>
      <c r="AC4027">
        <v>0</v>
      </c>
      <c r="AD4027">
        <v>0</v>
      </c>
      <c r="AE4027">
        <v>0</v>
      </c>
      <c r="AF4027">
        <v>2022</v>
      </c>
      <c r="AG4027" s="1">
        <v>44562</v>
      </c>
      <c r="AH4027" s="1">
        <v>44773</v>
      </c>
      <c r="AI4027" s="1">
        <v>44785</v>
      </c>
      <c r="AJ4027" s="17" t="s">
        <v>34</v>
      </c>
      <c r="AK4027" s="17" t="s">
        <v>35</v>
      </c>
      <c r="AL4027" s="17" t="s">
        <v>10388</v>
      </c>
      <c r="AM4027" s="17">
        <f>MONTH(EMPENHO[[#This Row],[data_empenho]])</f>
        <v>6</v>
      </c>
    </row>
    <row r="4028" spans="1:39" x14ac:dyDescent="0.25">
      <c r="A4028">
        <v>9</v>
      </c>
      <c r="B4028">
        <v>902</v>
      </c>
      <c r="C4028">
        <v>8</v>
      </c>
      <c r="D4028">
        <v>243</v>
      </c>
      <c r="E4028">
        <v>11</v>
      </c>
      <c r="F4028">
        <v>0</v>
      </c>
      <c r="G4028">
        <v>2014</v>
      </c>
      <c r="H4028" s="17" t="s">
        <v>981</v>
      </c>
      <c r="I4028">
        <v>1021</v>
      </c>
      <c r="J4028">
        <v>0</v>
      </c>
      <c r="K4028" s="17" t="s">
        <v>8977</v>
      </c>
      <c r="L4028" s="1">
        <v>44718</v>
      </c>
      <c r="M4028">
        <v>358.2</v>
      </c>
      <c r="N4028" s="17" t="s">
        <v>437</v>
      </c>
      <c r="O4028">
        <v>678</v>
      </c>
      <c r="P4028" s="17" t="s">
        <v>438</v>
      </c>
      <c r="Q4028">
        <v>0</v>
      </c>
      <c r="R4028" s="17" t="s">
        <v>480</v>
      </c>
      <c r="S4028" s="17" t="s">
        <v>653</v>
      </c>
      <c r="T4028" s="17" t="s">
        <v>438</v>
      </c>
      <c r="U4028">
        <v>21</v>
      </c>
      <c r="V4028">
        <v>2022</v>
      </c>
      <c r="W4028" s="17" t="s">
        <v>8978</v>
      </c>
      <c r="X4028" s="17" t="s">
        <v>482</v>
      </c>
      <c r="Y4028">
        <v>7</v>
      </c>
      <c r="Z4028" s="17" t="s">
        <v>443</v>
      </c>
      <c r="AA4028" s="17" t="s">
        <v>443</v>
      </c>
      <c r="AB4028" s="17" t="s">
        <v>444</v>
      </c>
      <c r="AC4028">
        <v>0</v>
      </c>
      <c r="AD4028">
        <v>0</v>
      </c>
      <c r="AE4028">
        <v>0</v>
      </c>
      <c r="AF4028">
        <v>2022</v>
      </c>
      <c r="AG4028" s="1">
        <v>44562</v>
      </c>
      <c r="AH4028" s="1">
        <v>44773</v>
      </c>
      <c r="AI4028" s="1">
        <v>44785</v>
      </c>
      <c r="AJ4028" s="17" t="s">
        <v>34</v>
      </c>
      <c r="AK4028" s="17" t="s">
        <v>35</v>
      </c>
      <c r="AL4028" s="17" t="s">
        <v>10388</v>
      </c>
      <c r="AM4028" s="17">
        <f>MONTH(EMPENHO[[#This Row],[data_empenho]])</f>
        <v>6</v>
      </c>
    </row>
    <row r="4029" spans="1:39" x14ac:dyDescent="0.25">
      <c r="A4029">
        <v>9</v>
      </c>
      <c r="B4029">
        <v>902</v>
      </c>
      <c r="C4029">
        <v>8</v>
      </c>
      <c r="D4029">
        <v>244</v>
      </c>
      <c r="E4029">
        <v>11</v>
      </c>
      <c r="F4029">
        <v>0</v>
      </c>
      <c r="G4029">
        <v>2017</v>
      </c>
      <c r="H4029" s="17" t="s">
        <v>981</v>
      </c>
      <c r="I4029">
        <v>1021</v>
      </c>
      <c r="J4029">
        <v>0</v>
      </c>
      <c r="K4029" s="17" t="s">
        <v>8979</v>
      </c>
      <c r="L4029" s="1">
        <v>44718</v>
      </c>
      <c r="M4029">
        <v>123.02</v>
      </c>
      <c r="N4029" s="17" t="s">
        <v>437</v>
      </c>
      <c r="O4029">
        <v>678</v>
      </c>
      <c r="P4029" s="17" t="s">
        <v>438</v>
      </c>
      <c r="Q4029">
        <v>0</v>
      </c>
      <c r="R4029" s="17" t="s">
        <v>480</v>
      </c>
      <c r="S4029" s="17" t="s">
        <v>653</v>
      </c>
      <c r="T4029" s="17" t="s">
        <v>438</v>
      </c>
      <c r="U4029">
        <v>21</v>
      </c>
      <c r="V4029">
        <v>2022</v>
      </c>
      <c r="W4029" s="17" t="s">
        <v>8980</v>
      </c>
      <c r="X4029" s="17" t="s">
        <v>482</v>
      </c>
      <c r="Y4029">
        <v>7</v>
      </c>
      <c r="Z4029" s="17" t="s">
        <v>443</v>
      </c>
      <c r="AA4029" s="17" t="s">
        <v>443</v>
      </c>
      <c r="AB4029" s="17" t="s">
        <v>444</v>
      </c>
      <c r="AC4029">
        <v>0</v>
      </c>
      <c r="AD4029">
        <v>0</v>
      </c>
      <c r="AE4029">
        <v>0</v>
      </c>
      <c r="AF4029">
        <v>2022</v>
      </c>
      <c r="AG4029" s="1">
        <v>44562</v>
      </c>
      <c r="AH4029" s="1">
        <v>44773</v>
      </c>
      <c r="AI4029" s="1">
        <v>44785</v>
      </c>
      <c r="AJ4029" s="17" t="s">
        <v>34</v>
      </c>
      <c r="AK4029" s="17" t="s">
        <v>35</v>
      </c>
      <c r="AL4029" s="17" t="s">
        <v>10388</v>
      </c>
      <c r="AM4029" s="17">
        <f>MONTH(EMPENHO[[#This Row],[data_empenho]])</f>
        <v>6</v>
      </c>
    </row>
    <row r="4030" spans="1:39" x14ac:dyDescent="0.25">
      <c r="A4030">
        <v>8</v>
      </c>
      <c r="B4030">
        <v>801</v>
      </c>
      <c r="C4030">
        <v>10</v>
      </c>
      <c r="D4030">
        <v>301</v>
      </c>
      <c r="E4030">
        <v>6</v>
      </c>
      <c r="F4030">
        <v>0</v>
      </c>
      <c r="G4030">
        <v>2105</v>
      </c>
      <c r="H4030" s="17" t="s">
        <v>445</v>
      </c>
      <c r="I4030">
        <v>40</v>
      </c>
      <c r="J4030">
        <v>0</v>
      </c>
      <c r="K4030" s="17" t="s">
        <v>8981</v>
      </c>
      <c r="L4030" s="1">
        <v>44718</v>
      </c>
      <c r="M4030">
        <v>298.23</v>
      </c>
      <c r="N4030" s="17" t="s">
        <v>437</v>
      </c>
      <c r="O4030">
        <v>321</v>
      </c>
      <c r="P4030" s="17" t="s">
        <v>438</v>
      </c>
      <c r="Q4030">
        <v>0</v>
      </c>
      <c r="R4030" s="17" t="s">
        <v>439</v>
      </c>
      <c r="S4030" s="17" t="s">
        <v>440</v>
      </c>
      <c r="T4030" s="17" t="s">
        <v>438</v>
      </c>
      <c r="U4030">
        <v>0</v>
      </c>
      <c r="V4030">
        <v>0</v>
      </c>
      <c r="W4030" s="17" t="s">
        <v>8982</v>
      </c>
      <c r="X4030" s="17" t="s">
        <v>442</v>
      </c>
      <c r="Y4030">
        <v>0</v>
      </c>
      <c r="Z4030" s="17" t="s">
        <v>486</v>
      </c>
      <c r="AA4030" s="17" t="s">
        <v>443</v>
      </c>
      <c r="AB4030" s="17" t="s">
        <v>444</v>
      </c>
      <c r="AC4030">
        <v>0</v>
      </c>
      <c r="AD4030">
        <v>0</v>
      </c>
      <c r="AE4030">
        <v>0</v>
      </c>
      <c r="AF4030">
        <v>2022</v>
      </c>
      <c r="AG4030" s="1">
        <v>44562</v>
      </c>
      <c r="AH4030" s="1">
        <v>44773</v>
      </c>
      <c r="AI4030" s="1">
        <v>44785</v>
      </c>
      <c r="AJ4030" s="17" t="s">
        <v>34</v>
      </c>
      <c r="AK4030" s="17" t="s">
        <v>35</v>
      </c>
      <c r="AL4030" s="17" t="s">
        <v>10388</v>
      </c>
      <c r="AM4030" s="17">
        <f>MONTH(EMPENHO[[#This Row],[data_empenho]])</f>
        <v>6</v>
      </c>
    </row>
    <row r="4031" spans="1:39" x14ac:dyDescent="0.25">
      <c r="A4031">
        <v>8</v>
      </c>
      <c r="B4031">
        <v>801</v>
      </c>
      <c r="C4031">
        <v>10</v>
      </c>
      <c r="D4031">
        <v>303</v>
      </c>
      <c r="E4031">
        <v>8</v>
      </c>
      <c r="F4031">
        <v>0</v>
      </c>
      <c r="G4031">
        <v>2101</v>
      </c>
      <c r="H4031" s="17" t="s">
        <v>582</v>
      </c>
      <c r="I4031">
        <v>40</v>
      </c>
      <c r="J4031">
        <v>0</v>
      </c>
      <c r="K4031" s="17" t="s">
        <v>8983</v>
      </c>
      <c r="L4031" s="1">
        <v>44718</v>
      </c>
      <c r="M4031">
        <v>10800</v>
      </c>
      <c r="N4031" s="17" t="s">
        <v>437</v>
      </c>
      <c r="O4031">
        <v>7129</v>
      </c>
      <c r="P4031" s="17" t="s">
        <v>438</v>
      </c>
      <c r="Q4031">
        <v>0</v>
      </c>
      <c r="R4031" s="17" t="s">
        <v>673</v>
      </c>
      <c r="S4031" s="17" t="s">
        <v>440</v>
      </c>
      <c r="T4031" s="17" t="s">
        <v>674</v>
      </c>
      <c r="U4031">
        <v>1</v>
      </c>
      <c r="V4031">
        <v>2021</v>
      </c>
      <c r="W4031" s="17" t="s">
        <v>8984</v>
      </c>
      <c r="X4031" s="17" t="s">
        <v>676</v>
      </c>
      <c r="Y4031">
        <v>6</v>
      </c>
      <c r="Z4031" s="17" t="s">
        <v>443</v>
      </c>
      <c r="AA4031" s="17" t="s">
        <v>443</v>
      </c>
      <c r="AB4031" s="17" t="s">
        <v>444</v>
      </c>
      <c r="AC4031">
        <v>0</v>
      </c>
      <c r="AD4031">
        <v>0</v>
      </c>
      <c r="AE4031">
        <v>0</v>
      </c>
      <c r="AF4031">
        <v>2022</v>
      </c>
      <c r="AG4031" s="1">
        <v>44562</v>
      </c>
      <c r="AH4031" s="1">
        <v>44773</v>
      </c>
      <c r="AI4031" s="1">
        <v>44785</v>
      </c>
      <c r="AJ4031" s="17" t="s">
        <v>34</v>
      </c>
      <c r="AK4031" s="17" t="s">
        <v>35</v>
      </c>
      <c r="AL4031" s="17" t="s">
        <v>10388</v>
      </c>
      <c r="AM4031" s="17">
        <f>MONTH(EMPENHO[[#This Row],[data_empenho]])</f>
        <v>6</v>
      </c>
    </row>
    <row r="4032" spans="1:39" x14ac:dyDescent="0.25">
      <c r="A4032">
        <v>6</v>
      </c>
      <c r="B4032">
        <v>603</v>
      </c>
      <c r="C4032">
        <v>26</v>
      </c>
      <c r="D4032">
        <v>782</v>
      </c>
      <c r="E4032">
        <v>17</v>
      </c>
      <c r="F4032">
        <v>0</v>
      </c>
      <c r="G4032">
        <v>2073</v>
      </c>
      <c r="H4032" s="17" t="s">
        <v>698</v>
      </c>
      <c r="I4032">
        <v>1</v>
      </c>
      <c r="J4032">
        <v>0</v>
      </c>
      <c r="K4032" s="17" t="s">
        <v>8985</v>
      </c>
      <c r="L4032" s="1">
        <v>44718</v>
      </c>
      <c r="M4032">
        <v>489</v>
      </c>
      <c r="N4032" s="17" t="s">
        <v>437</v>
      </c>
      <c r="O4032">
        <v>5965</v>
      </c>
      <c r="P4032" s="17" t="s">
        <v>438</v>
      </c>
      <c r="Q4032">
        <v>0</v>
      </c>
      <c r="R4032" s="17" t="s">
        <v>480</v>
      </c>
      <c r="S4032" s="17" t="s">
        <v>653</v>
      </c>
      <c r="T4032" s="17" t="s">
        <v>438</v>
      </c>
      <c r="U4032">
        <v>39</v>
      </c>
      <c r="V4032">
        <v>2021</v>
      </c>
      <c r="W4032" s="17" t="s">
        <v>8986</v>
      </c>
      <c r="X4032" s="17" t="s">
        <v>482</v>
      </c>
      <c r="Y4032">
        <v>7</v>
      </c>
      <c r="Z4032" s="17" t="s">
        <v>443</v>
      </c>
      <c r="AA4032" s="17" t="s">
        <v>443</v>
      </c>
      <c r="AB4032" s="17" t="s">
        <v>444</v>
      </c>
      <c r="AC4032">
        <v>0</v>
      </c>
      <c r="AD4032">
        <v>0</v>
      </c>
      <c r="AE4032">
        <v>0</v>
      </c>
      <c r="AF4032">
        <v>2022</v>
      </c>
      <c r="AG4032" s="1">
        <v>44562</v>
      </c>
      <c r="AH4032" s="1">
        <v>44773</v>
      </c>
      <c r="AI4032" s="1">
        <v>44785</v>
      </c>
      <c r="AJ4032" s="17" t="s">
        <v>34</v>
      </c>
      <c r="AK4032" s="17" t="s">
        <v>35</v>
      </c>
      <c r="AL4032" s="17" t="s">
        <v>10388</v>
      </c>
      <c r="AM4032" s="17">
        <f>MONTH(EMPENHO[[#This Row],[data_empenho]])</f>
        <v>6</v>
      </c>
    </row>
    <row r="4033" spans="1:39" x14ac:dyDescent="0.25">
      <c r="A4033">
        <v>9</v>
      </c>
      <c r="B4033">
        <v>902</v>
      </c>
      <c r="C4033">
        <v>8</v>
      </c>
      <c r="D4033">
        <v>243</v>
      </c>
      <c r="E4033">
        <v>11</v>
      </c>
      <c r="F4033">
        <v>0</v>
      </c>
      <c r="G4033">
        <v>2014</v>
      </c>
      <c r="H4033" s="17" t="s">
        <v>981</v>
      </c>
      <c r="I4033">
        <v>1021</v>
      </c>
      <c r="J4033">
        <v>0</v>
      </c>
      <c r="K4033" s="17" t="s">
        <v>8987</v>
      </c>
      <c r="L4033" s="1">
        <v>44718</v>
      </c>
      <c r="M4033">
        <v>309.22000000000003</v>
      </c>
      <c r="N4033" s="17" t="s">
        <v>437</v>
      </c>
      <c r="O4033">
        <v>678</v>
      </c>
      <c r="P4033" s="17" t="s">
        <v>438</v>
      </c>
      <c r="Q4033">
        <v>0</v>
      </c>
      <c r="R4033" s="17" t="s">
        <v>480</v>
      </c>
      <c r="S4033" s="17" t="s">
        <v>653</v>
      </c>
      <c r="T4033" s="17" t="s">
        <v>438</v>
      </c>
      <c r="U4033">
        <v>21</v>
      </c>
      <c r="V4033">
        <v>2022</v>
      </c>
      <c r="W4033" s="17" t="s">
        <v>8988</v>
      </c>
      <c r="X4033" s="17" t="s">
        <v>482</v>
      </c>
      <c r="Y4033">
        <v>7</v>
      </c>
      <c r="Z4033" s="17" t="s">
        <v>443</v>
      </c>
      <c r="AA4033" s="17" t="s">
        <v>443</v>
      </c>
      <c r="AB4033" s="17" t="s">
        <v>444</v>
      </c>
      <c r="AC4033">
        <v>0</v>
      </c>
      <c r="AD4033">
        <v>0</v>
      </c>
      <c r="AE4033">
        <v>0</v>
      </c>
      <c r="AF4033">
        <v>2022</v>
      </c>
      <c r="AG4033" s="1">
        <v>44562</v>
      </c>
      <c r="AH4033" s="1">
        <v>44773</v>
      </c>
      <c r="AI4033" s="1">
        <v>44785</v>
      </c>
      <c r="AJ4033" s="17" t="s">
        <v>34</v>
      </c>
      <c r="AK4033" s="17" t="s">
        <v>35</v>
      </c>
      <c r="AL4033" s="17" t="s">
        <v>10388</v>
      </c>
      <c r="AM4033" s="17">
        <f>MONTH(EMPENHO[[#This Row],[data_empenho]])</f>
        <v>6</v>
      </c>
    </row>
    <row r="4034" spans="1:39" x14ac:dyDescent="0.25">
      <c r="A4034">
        <v>9</v>
      </c>
      <c r="B4034">
        <v>902</v>
      </c>
      <c r="C4034">
        <v>8</v>
      </c>
      <c r="D4034">
        <v>243</v>
      </c>
      <c r="E4034">
        <v>11</v>
      </c>
      <c r="F4034">
        <v>0</v>
      </c>
      <c r="G4034">
        <v>2014</v>
      </c>
      <c r="H4034" s="17" t="s">
        <v>981</v>
      </c>
      <c r="I4034">
        <v>1021</v>
      </c>
      <c r="J4034">
        <v>0</v>
      </c>
      <c r="K4034" s="17" t="s">
        <v>8989</v>
      </c>
      <c r="L4034" s="1">
        <v>44718</v>
      </c>
      <c r="M4034">
        <v>121.22</v>
      </c>
      <c r="N4034" s="17" t="s">
        <v>437</v>
      </c>
      <c r="O4034">
        <v>678</v>
      </c>
      <c r="P4034" s="17" t="s">
        <v>438</v>
      </c>
      <c r="Q4034">
        <v>0</v>
      </c>
      <c r="R4034" s="17" t="s">
        <v>480</v>
      </c>
      <c r="S4034" s="17" t="s">
        <v>653</v>
      </c>
      <c r="T4034" s="17" t="s">
        <v>438</v>
      </c>
      <c r="U4034">
        <v>21</v>
      </c>
      <c r="V4034">
        <v>2022</v>
      </c>
      <c r="W4034" s="17" t="s">
        <v>8990</v>
      </c>
      <c r="X4034" s="17" t="s">
        <v>482</v>
      </c>
      <c r="Y4034">
        <v>7</v>
      </c>
      <c r="Z4034" s="17" t="s">
        <v>443</v>
      </c>
      <c r="AA4034" s="17" t="s">
        <v>443</v>
      </c>
      <c r="AB4034" s="17" t="s">
        <v>444</v>
      </c>
      <c r="AC4034">
        <v>0</v>
      </c>
      <c r="AD4034">
        <v>0</v>
      </c>
      <c r="AE4034">
        <v>0</v>
      </c>
      <c r="AF4034">
        <v>2022</v>
      </c>
      <c r="AG4034" s="1">
        <v>44562</v>
      </c>
      <c r="AH4034" s="1">
        <v>44773</v>
      </c>
      <c r="AI4034" s="1">
        <v>44785</v>
      </c>
      <c r="AJ4034" s="17" t="s">
        <v>34</v>
      </c>
      <c r="AK4034" s="17" t="s">
        <v>35</v>
      </c>
      <c r="AL4034" s="17" t="s">
        <v>10388</v>
      </c>
      <c r="AM4034" s="17">
        <f>MONTH(EMPENHO[[#This Row],[data_empenho]])</f>
        <v>6</v>
      </c>
    </row>
    <row r="4035" spans="1:39" x14ac:dyDescent="0.25">
      <c r="A4035">
        <v>9</v>
      </c>
      <c r="B4035">
        <v>902</v>
      </c>
      <c r="C4035">
        <v>8</v>
      </c>
      <c r="D4035">
        <v>241</v>
      </c>
      <c r="E4035">
        <v>11</v>
      </c>
      <c r="F4035">
        <v>0</v>
      </c>
      <c r="G4035">
        <v>2011</v>
      </c>
      <c r="H4035" s="17" t="s">
        <v>981</v>
      </c>
      <c r="I4035">
        <v>1021</v>
      </c>
      <c r="J4035">
        <v>0</v>
      </c>
      <c r="K4035" s="17" t="s">
        <v>8991</v>
      </c>
      <c r="L4035" s="1">
        <v>44718</v>
      </c>
      <c r="M4035">
        <v>1140</v>
      </c>
      <c r="N4035" s="17" t="s">
        <v>437</v>
      </c>
      <c r="O4035">
        <v>7414</v>
      </c>
      <c r="P4035" s="17" t="s">
        <v>438</v>
      </c>
      <c r="Q4035">
        <v>0</v>
      </c>
      <c r="R4035" s="17" t="s">
        <v>480</v>
      </c>
      <c r="S4035" s="17" t="s">
        <v>653</v>
      </c>
      <c r="T4035" s="17" t="s">
        <v>438</v>
      </c>
      <c r="U4035">
        <v>21</v>
      </c>
      <c r="V4035">
        <v>2022</v>
      </c>
      <c r="W4035" s="17" t="s">
        <v>8992</v>
      </c>
      <c r="X4035" s="17" t="s">
        <v>482</v>
      </c>
      <c r="Y4035">
        <v>7</v>
      </c>
      <c r="Z4035" s="17" t="s">
        <v>443</v>
      </c>
      <c r="AA4035" s="17" t="s">
        <v>443</v>
      </c>
      <c r="AB4035" s="17" t="s">
        <v>444</v>
      </c>
      <c r="AC4035">
        <v>0</v>
      </c>
      <c r="AD4035">
        <v>0</v>
      </c>
      <c r="AE4035">
        <v>0</v>
      </c>
      <c r="AF4035">
        <v>2022</v>
      </c>
      <c r="AG4035" s="1">
        <v>44562</v>
      </c>
      <c r="AH4035" s="1">
        <v>44773</v>
      </c>
      <c r="AI4035" s="1">
        <v>44785</v>
      </c>
      <c r="AJ4035" s="17" t="s">
        <v>34</v>
      </c>
      <c r="AK4035" s="17" t="s">
        <v>35</v>
      </c>
      <c r="AL4035" s="17" t="s">
        <v>10388</v>
      </c>
      <c r="AM4035" s="17">
        <f>MONTH(EMPENHO[[#This Row],[data_empenho]])</f>
        <v>6</v>
      </c>
    </row>
    <row r="4036" spans="1:39" x14ac:dyDescent="0.25">
      <c r="A4036">
        <v>9</v>
      </c>
      <c r="B4036">
        <v>902</v>
      </c>
      <c r="C4036">
        <v>8</v>
      </c>
      <c r="D4036">
        <v>241</v>
      </c>
      <c r="E4036">
        <v>11</v>
      </c>
      <c r="F4036">
        <v>0</v>
      </c>
      <c r="G4036">
        <v>2011</v>
      </c>
      <c r="H4036" s="17" t="s">
        <v>981</v>
      </c>
      <c r="I4036">
        <v>1021</v>
      </c>
      <c r="J4036">
        <v>0</v>
      </c>
      <c r="K4036" s="17" t="s">
        <v>8993</v>
      </c>
      <c r="L4036" s="1">
        <v>44718</v>
      </c>
      <c r="M4036">
        <v>746.97</v>
      </c>
      <c r="N4036" s="17" t="s">
        <v>437</v>
      </c>
      <c r="O4036">
        <v>678</v>
      </c>
      <c r="P4036" s="17" t="s">
        <v>438</v>
      </c>
      <c r="Q4036">
        <v>0</v>
      </c>
      <c r="R4036" s="17" t="s">
        <v>480</v>
      </c>
      <c r="S4036" s="17" t="s">
        <v>653</v>
      </c>
      <c r="T4036" s="17" t="s">
        <v>438</v>
      </c>
      <c r="U4036">
        <v>21</v>
      </c>
      <c r="V4036">
        <v>2022</v>
      </c>
      <c r="W4036" s="17" t="s">
        <v>8994</v>
      </c>
      <c r="X4036" s="17" t="s">
        <v>482</v>
      </c>
      <c r="Y4036">
        <v>7</v>
      </c>
      <c r="Z4036" s="17" t="s">
        <v>443</v>
      </c>
      <c r="AA4036" s="17" t="s">
        <v>443</v>
      </c>
      <c r="AB4036" s="17" t="s">
        <v>444</v>
      </c>
      <c r="AC4036">
        <v>0</v>
      </c>
      <c r="AD4036">
        <v>0</v>
      </c>
      <c r="AE4036">
        <v>0</v>
      </c>
      <c r="AF4036">
        <v>2022</v>
      </c>
      <c r="AG4036" s="1">
        <v>44562</v>
      </c>
      <c r="AH4036" s="1">
        <v>44773</v>
      </c>
      <c r="AI4036" s="1">
        <v>44785</v>
      </c>
      <c r="AJ4036" s="17" t="s">
        <v>34</v>
      </c>
      <c r="AK4036" s="17" t="s">
        <v>35</v>
      </c>
      <c r="AL4036" s="17" t="s">
        <v>10388</v>
      </c>
      <c r="AM4036" s="17">
        <f>MONTH(EMPENHO[[#This Row],[data_empenho]])</f>
        <v>6</v>
      </c>
    </row>
    <row r="4037" spans="1:39" x14ac:dyDescent="0.25">
      <c r="A4037">
        <v>9</v>
      </c>
      <c r="B4037">
        <v>902</v>
      </c>
      <c r="C4037">
        <v>8</v>
      </c>
      <c r="D4037">
        <v>244</v>
      </c>
      <c r="E4037">
        <v>11</v>
      </c>
      <c r="F4037">
        <v>0</v>
      </c>
      <c r="G4037">
        <v>2017</v>
      </c>
      <c r="H4037" s="17" t="s">
        <v>981</v>
      </c>
      <c r="I4037">
        <v>1021</v>
      </c>
      <c r="J4037">
        <v>0</v>
      </c>
      <c r="K4037" s="17" t="s">
        <v>8995</v>
      </c>
      <c r="L4037" s="1">
        <v>44718</v>
      </c>
      <c r="M4037">
        <v>26.92</v>
      </c>
      <c r="N4037" s="17" t="s">
        <v>437</v>
      </c>
      <c r="O4037">
        <v>678</v>
      </c>
      <c r="P4037" s="17" t="s">
        <v>438</v>
      </c>
      <c r="Q4037">
        <v>0</v>
      </c>
      <c r="R4037" s="17" t="s">
        <v>480</v>
      </c>
      <c r="S4037" s="17" t="s">
        <v>653</v>
      </c>
      <c r="T4037" s="17" t="s">
        <v>438</v>
      </c>
      <c r="U4037">
        <v>21</v>
      </c>
      <c r="V4037">
        <v>2022</v>
      </c>
      <c r="W4037" s="17" t="s">
        <v>8996</v>
      </c>
      <c r="X4037" s="17" t="s">
        <v>482</v>
      </c>
      <c r="Y4037">
        <v>7</v>
      </c>
      <c r="Z4037" s="17" t="s">
        <v>443</v>
      </c>
      <c r="AA4037" s="17" t="s">
        <v>443</v>
      </c>
      <c r="AB4037" s="17" t="s">
        <v>444</v>
      </c>
      <c r="AC4037">
        <v>0</v>
      </c>
      <c r="AD4037">
        <v>0</v>
      </c>
      <c r="AE4037">
        <v>0</v>
      </c>
      <c r="AF4037">
        <v>2022</v>
      </c>
      <c r="AG4037" s="1">
        <v>44562</v>
      </c>
      <c r="AH4037" s="1">
        <v>44773</v>
      </c>
      <c r="AI4037" s="1">
        <v>44785</v>
      </c>
      <c r="AJ4037" s="17" t="s">
        <v>34</v>
      </c>
      <c r="AK4037" s="17" t="s">
        <v>35</v>
      </c>
      <c r="AL4037" s="17" t="s">
        <v>10388</v>
      </c>
      <c r="AM4037" s="17">
        <f>MONTH(EMPENHO[[#This Row],[data_empenho]])</f>
        <v>6</v>
      </c>
    </row>
    <row r="4038" spans="1:39" x14ac:dyDescent="0.25">
      <c r="A4038">
        <v>6</v>
      </c>
      <c r="B4038">
        <v>603</v>
      </c>
      <c r="C4038">
        <v>26</v>
      </c>
      <c r="D4038">
        <v>782</v>
      </c>
      <c r="E4038">
        <v>17</v>
      </c>
      <c r="F4038">
        <v>0</v>
      </c>
      <c r="G4038">
        <v>2073</v>
      </c>
      <c r="H4038" s="17" t="s">
        <v>828</v>
      </c>
      <c r="I4038">
        <v>1</v>
      </c>
      <c r="J4038">
        <v>0</v>
      </c>
      <c r="K4038" s="17" t="s">
        <v>8997</v>
      </c>
      <c r="L4038" s="1">
        <v>44718</v>
      </c>
      <c r="M4038">
        <v>1246</v>
      </c>
      <c r="N4038" s="17" t="s">
        <v>437</v>
      </c>
      <c r="O4038">
        <v>3786</v>
      </c>
      <c r="P4038" s="17" t="s">
        <v>438</v>
      </c>
      <c r="Q4038">
        <v>0</v>
      </c>
      <c r="R4038" s="17" t="s">
        <v>480</v>
      </c>
      <c r="S4038" s="17" t="s">
        <v>653</v>
      </c>
      <c r="T4038" s="17" t="s">
        <v>438</v>
      </c>
      <c r="U4038">
        <v>48</v>
      </c>
      <c r="V4038">
        <v>2021</v>
      </c>
      <c r="W4038" s="17" t="s">
        <v>8998</v>
      </c>
      <c r="X4038" s="17" t="s">
        <v>482</v>
      </c>
      <c r="Y4038">
        <v>7</v>
      </c>
      <c r="Z4038" s="17" t="s">
        <v>443</v>
      </c>
      <c r="AA4038" s="17" t="s">
        <v>443</v>
      </c>
      <c r="AB4038" s="17" t="s">
        <v>444</v>
      </c>
      <c r="AC4038">
        <v>0</v>
      </c>
      <c r="AD4038">
        <v>0</v>
      </c>
      <c r="AE4038">
        <v>0</v>
      </c>
      <c r="AF4038">
        <v>2022</v>
      </c>
      <c r="AG4038" s="1">
        <v>44562</v>
      </c>
      <c r="AH4038" s="1">
        <v>44773</v>
      </c>
      <c r="AI4038" s="1">
        <v>44785</v>
      </c>
      <c r="AJ4038" s="17" t="s">
        <v>34</v>
      </c>
      <c r="AK4038" s="17" t="s">
        <v>35</v>
      </c>
      <c r="AL4038" s="17" t="s">
        <v>10388</v>
      </c>
      <c r="AM4038" s="17">
        <f>MONTH(EMPENHO[[#This Row],[data_empenho]])</f>
        <v>6</v>
      </c>
    </row>
    <row r="4039" spans="1:39" x14ac:dyDescent="0.25">
      <c r="A4039">
        <v>4</v>
      </c>
      <c r="B4039">
        <v>401</v>
      </c>
      <c r="C4039">
        <v>4</v>
      </c>
      <c r="D4039">
        <v>123</v>
      </c>
      <c r="E4039">
        <v>1</v>
      </c>
      <c r="F4039">
        <v>0</v>
      </c>
      <c r="G4039">
        <v>2075</v>
      </c>
      <c r="H4039" s="17" t="s">
        <v>779</v>
      </c>
      <c r="I4039">
        <v>1</v>
      </c>
      <c r="J4039">
        <v>0</v>
      </c>
      <c r="K4039" s="17" t="s">
        <v>8999</v>
      </c>
      <c r="L4039" s="1">
        <v>44718</v>
      </c>
      <c r="M4039">
        <v>452</v>
      </c>
      <c r="N4039" s="17" t="s">
        <v>437</v>
      </c>
      <c r="O4039">
        <v>5044</v>
      </c>
      <c r="P4039" s="17" t="s">
        <v>438</v>
      </c>
      <c r="Q4039">
        <v>0</v>
      </c>
      <c r="R4039" s="17" t="s">
        <v>439</v>
      </c>
      <c r="S4039" s="17" t="s">
        <v>440</v>
      </c>
      <c r="T4039" s="17" t="s">
        <v>438</v>
      </c>
      <c r="U4039">
        <v>0</v>
      </c>
      <c r="V4039">
        <v>0</v>
      </c>
      <c r="W4039" s="17" t="s">
        <v>9000</v>
      </c>
      <c r="X4039" s="17" t="s">
        <v>465</v>
      </c>
      <c r="Y4039">
        <v>1</v>
      </c>
      <c r="Z4039" s="17" t="s">
        <v>443</v>
      </c>
      <c r="AA4039" s="17" t="s">
        <v>443</v>
      </c>
      <c r="AB4039" s="17" t="s">
        <v>444</v>
      </c>
      <c r="AC4039">
        <v>0</v>
      </c>
      <c r="AD4039">
        <v>0</v>
      </c>
      <c r="AE4039">
        <v>0</v>
      </c>
      <c r="AF4039">
        <v>2022</v>
      </c>
      <c r="AG4039" s="1">
        <v>44562</v>
      </c>
      <c r="AH4039" s="1">
        <v>44773</v>
      </c>
      <c r="AI4039" s="1">
        <v>44785</v>
      </c>
      <c r="AJ4039" s="17" t="s">
        <v>34</v>
      </c>
      <c r="AK4039" s="17" t="s">
        <v>35</v>
      </c>
      <c r="AL4039" s="17" t="s">
        <v>10388</v>
      </c>
      <c r="AM4039" s="17">
        <f>MONTH(EMPENHO[[#This Row],[data_empenho]])</f>
        <v>6</v>
      </c>
    </row>
    <row r="4040" spans="1:39" x14ac:dyDescent="0.25">
      <c r="A4040">
        <v>7</v>
      </c>
      <c r="B4040">
        <v>702</v>
      </c>
      <c r="C4040">
        <v>15</v>
      </c>
      <c r="D4040">
        <v>451</v>
      </c>
      <c r="E4040">
        <v>17</v>
      </c>
      <c r="F4040">
        <v>0</v>
      </c>
      <c r="G4040">
        <v>2002</v>
      </c>
      <c r="H4040" s="17" t="s">
        <v>698</v>
      </c>
      <c r="I4040">
        <v>1</v>
      </c>
      <c r="J4040">
        <v>0</v>
      </c>
      <c r="K4040" s="17" t="s">
        <v>9001</v>
      </c>
      <c r="L4040" s="1">
        <v>44718</v>
      </c>
      <c r="M4040">
        <v>429</v>
      </c>
      <c r="N4040" s="17" t="s">
        <v>437</v>
      </c>
      <c r="O4040">
        <v>5965</v>
      </c>
      <c r="P4040" s="17" t="s">
        <v>438</v>
      </c>
      <c r="Q4040">
        <v>0</v>
      </c>
      <c r="R4040" s="17" t="s">
        <v>480</v>
      </c>
      <c r="S4040" s="17" t="s">
        <v>653</v>
      </c>
      <c r="T4040" s="17" t="s">
        <v>438</v>
      </c>
      <c r="U4040">
        <v>39</v>
      </c>
      <c r="V4040">
        <v>2021</v>
      </c>
      <c r="W4040" s="17" t="s">
        <v>9002</v>
      </c>
      <c r="X4040" s="17" t="s">
        <v>482</v>
      </c>
      <c r="Y4040">
        <v>7</v>
      </c>
      <c r="Z4040" s="17" t="s">
        <v>443</v>
      </c>
      <c r="AA4040" s="17" t="s">
        <v>443</v>
      </c>
      <c r="AB4040" s="17" t="s">
        <v>444</v>
      </c>
      <c r="AC4040">
        <v>0</v>
      </c>
      <c r="AD4040">
        <v>0</v>
      </c>
      <c r="AE4040">
        <v>0</v>
      </c>
      <c r="AF4040">
        <v>2022</v>
      </c>
      <c r="AG4040" s="1">
        <v>44562</v>
      </c>
      <c r="AH4040" s="1">
        <v>44773</v>
      </c>
      <c r="AI4040" s="1">
        <v>44785</v>
      </c>
      <c r="AJ4040" s="17" t="s">
        <v>34</v>
      </c>
      <c r="AK4040" s="17" t="s">
        <v>35</v>
      </c>
      <c r="AL4040" s="17" t="s">
        <v>10388</v>
      </c>
      <c r="AM4040" s="17">
        <f>MONTH(EMPENHO[[#This Row],[data_empenho]])</f>
        <v>6</v>
      </c>
    </row>
    <row r="4041" spans="1:39" x14ac:dyDescent="0.25">
      <c r="A4041">
        <v>5</v>
      </c>
      <c r="B4041">
        <v>502</v>
      </c>
      <c r="C4041">
        <v>12</v>
      </c>
      <c r="D4041">
        <v>361</v>
      </c>
      <c r="E4041">
        <v>2</v>
      </c>
      <c r="F4041">
        <v>0</v>
      </c>
      <c r="G4041">
        <v>2029</v>
      </c>
      <c r="H4041" s="17" t="s">
        <v>2219</v>
      </c>
      <c r="I4041">
        <v>1001</v>
      </c>
      <c r="J4041">
        <v>0</v>
      </c>
      <c r="K4041" s="17" t="s">
        <v>9003</v>
      </c>
      <c r="L4041" s="1">
        <v>44718</v>
      </c>
      <c r="M4041">
        <v>1350</v>
      </c>
      <c r="N4041" s="17" t="s">
        <v>437</v>
      </c>
      <c r="O4041">
        <v>4844</v>
      </c>
      <c r="P4041" s="17" t="s">
        <v>438</v>
      </c>
      <c r="Q4041">
        <v>0</v>
      </c>
      <c r="R4041" s="17" t="s">
        <v>673</v>
      </c>
      <c r="S4041" s="17" t="s">
        <v>440</v>
      </c>
      <c r="T4041" s="17" t="s">
        <v>2221</v>
      </c>
      <c r="U4041">
        <v>1</v>
      </c>
      <c r="V4041">
        <v>2022</v>
      </c>
      <c r="W4041" s="17" t="s">
        <v>9004</v>
      </c>
      <c r="X4041" s="17" t="s">
        <v>2223</v>
      </c>
      <c r="Y4041">
        <v>6</v>
      </c>
      <c r="Z4041" s="17" t="s">
        <v>443</v>
      </c>
      <c r="AA4041" s="17" t="s">
        <v>443</v>
      </c>
      <c r="AB4041" s="17" t="s">
        <v>444</v>
      </c>
      <c r="AC4041">
        <v>0</v>
      </c>
      <c r="AD4041">
        <v>0</v>
      </c>
      <c r="AE4041">
        <v>0</v>
      </c>
      <c r="AF4041">
        <v>2022</v>
      </c>
      <c r="AG4041" s="1">
        <v>44562</v>
      </c>
      <c r="AH4041" s="1">
        <v>44773</v>
      </c>
      <c r="AI4041" s="1">
        <v>44785</v>
      </c>
      <c r="AJ4041" s="17" t="s">
        <v>34</v>
      </c>
      <c r="AK4041" s="17" t="s">
        <v>35</v>
      </c>
      <c r="AL4041" s="17" t="s">
        <v>10388</v>
      </c>
      <c r="AM4041" s="17">
        <f>MONTH(EMPENHO[[#This Row],[data_empenho]])</f>
        <v>6</v>
      </c>
    </row>
    <row r="4042" spans="1:39" x14ac:dyDescent="0.25">
      <c r="A4042">
        <v>5</v>
      </c>
      <c r="B4042">
        <v>502</v>
      </c>
      <c r="C4042">
        <v>12</v>
      </c>
      <c r="D4042">
        <v>365</v>
      </c>
      <c r="E4042">
        <v>2</v>
      </c>
      <c r="F4042">
        <v>0</v>
      </c>
      <c r="G4042">
        <v>2030</v>
      </c>
      <c r="H4042" s="17" t="s">
        <v>2219</v>
      </c>
      <c r="I4042">
        <v>1031</v>
      </c>
      <c r="J4042">
        <v>0</v>
      </c>
      <c r="K4042" s="17" t="s">
        <v>9005</v>
      </c>
      <c r="L4042" s="1">
        <v>44718</v>
      </c>
      <c r="M4042">
        <v>337.5</v>
      </c>
      <c r="N4042" s="17" t="s">
        <v>437</v>
      </c>
      <c r="O4042">
        <v>4598</v>
      </c>
      <c r="P4042" s="17" t="s">
        <v>438</v>
      </c>
      <c r="Q4042">
        <v>0</v>
      </c>
      <c r="R4042" s="17" t="s">
        <v>673</v>
      </c>
      <c r="S4042" s="17" t="s">
        <v>440</v>
      </c>
      <c r="T4042" s="17" t="s">
        <v>2221</v>
      </c>
      <c r="U4042">
        <v>1</v>
      </c>
      <c r="V4042">
        <v>2022</v>
      </c>
      <c r="W4042" s="17" t="s">
        <v>9006</v>
      </c>
      <c r="X4042" s="17" t="s">
        <v>2223</v>
      </c>
      <c r="Y4042">
        <v>6</v>
      </c>
      <c r="Z4042" s="17" t="s">
        <v>443</v>
      </c>
      <c r="AA4042" s="17" t="s">
        <v>443</v>
      </c>
      <c r="AB4042" s="17" t="s">
        <v>444</v>
      </c>
      <c r="AC4042">
        <v>0</v>
      </c>
      <c r="AD4042">
        <v>0</v>
      </c>
      <c r="AE4042">
        <v>0</v>
      </c>
      <c r="AF4042">
        <v>2022</v>
      </c>
      <c r="AG4042" s="1">
        <v>44562</v>
      </c>
      <c r="AH4042" s="1">
        <v>44773</v>
      </c>
      <c r="AI4042" s="1">
        <v>44785</v>
      </c>
      <c r="AJ4042" s="17" t="s">
        <v>34</v>
      </c>
      <c r="AK4042" s="17" t="s">
        <v>35</v>
      </c>
      <c r="AL4042" s="17" t="s">
        <v>10388</v>
      </c>
      <c r="AM4042" s="17">
        <f>MONTH(EMPENHO[[#This Row],[data_empenho]])</f>
        <v>6</v>
      </c>
    </row>
    <row r="4043" spans="1:39" x14ac:dyDescent="0.25">
      <c r="A4043">
        <v>5</v>
      </c>
      <c r="B4043">
        <v>502</v>
      </c>
      <c r="C4043">
        <v>12</v>
      </c>
      <c r="D4043">
        <v>365</v>
      </c>
      <c r="E4043">
        <v>2</v>
      </c>
      <c r="F4043">
        <v>0</v>
      </c>
      <c r="G4043">
        <v>2030</v>
      </c>
      <c r="H4043" s="17" t="s">
        <v>2219</v>
      </c>
      <c r="I4043">
        <v>1031</v>
      </c>
      <c r="J4043">
        <v>0</v>
      </c>
      <c r="K4043" s="17" t="s">
        <v>9007</v>
      </c>
      <c r="L4043" s="1">
        <v>44718</v>
      </c>
      <c r="M4043">
        <v>122.5</v>
      </c>
      <c r="N4043" s="17" t="s">
        <v>437</v>
      </c>
      <c r="O4043">
        <v>5556</v>
      </c>
      <c r="P4043" s="17" t="s">
        <v>438</v>
      </c>
      <c r="Q4043">
        <v>0</v>
      </c>
      <c r="R4043" s="17" t="s">
        <v>673</v>
      </c>
      <c r="S4043" s="17" t="s">
        <v>440</v>
      </c>
      <c r="T4043" s="17" t="s">
        <v>2221</v>
      </c>
      <c r="U4043">
        <v>1</v>
      </c>
      <c r="V4043">
        <v>2022</v>
      </c>
      <c r="W4043" s="17" t="s">
        <v>9008</v>
      </c>
      <c r="X4043" s="17" t="s">
        <v>2223</v>
      </c>
      <c r="Y4043">
        <v>1</v>
      </c>
      <c r="Z4043" s="17" t="s">
        <v>443</v>
      </c>
      <c r="AA4043" s="17" t="s">
        <v>443</v>
      </c>
      <c r="AB4043" s="17" t="s">
        <v>444</v>
      </c>
      <c r="AC4043">
        <v>0</v>
      </c>
      <c r="AD4043">
        <v>0</v>
      </c>
      <c r="AE4043">
        <v>0</v>
      </c>
      <c r="AF4043">
        <v>2022</v>
      </c>
      <c r="AG4043" s="1">
        <v>44562</v>
      </c>
      <c r="AH4043" s="1">
        <v>44773</v>
      </c>
      <c r="AI4043" s="1">
        <v>44785</v>
      </c>
      <c r="AJ4043" s="17" t="s">
        <v>34</v>
      </c>
      <c r="AK4043" s="17" t="s">
        <v>35</v>
      </c>
      <c r="AL4043" s="17" t="s">
        <v>10388</v>
      </c>
      <c r="AM4043" s="17">
        <f>MONTH(EMPENHO[[#This Row],[data_empenho]])</f>
        <v>6</v>
      </c>
    </row>
    <row r="4044" spans="1:39" x14ac:dyDescent="0.25">
      <c r="A4044">
        <v>5</v>
      </c>
      <c r="B4044">
        <v>502</v>
      </c>
      <c r="C4044">
        <v>12</v>
      </c>
      <c r="D4044">
        <v>365</v>
      </c>
      <c r="E4044">
        <v>2</v>
      </c>
      <c r="F4044">
        <v>0</v>
      </c>
      <c r="G4044">
        <v>2030</v>
      </c>
      <c r="H4044" s="17" t="s">
        <v>2219</v>
      </c>
      <c r="I4044">
        <v>1031</v>
      </c>
      <c r="J4044">
        <v>0</v>
      </c>
      <c r="K4044" s="17" t="s">
        <v>9009</v>
      </c>
      <c r="L4044" s="1">
        <v>44718</v>
      </c>
      <c r="M4044">
        <v>147.44999999999999</v>
      </c>
      <c r="N4044" s="17" t="s">
        <v>437</v>
      </c>
      <c r="O4044">
        <v>5556</v>
      </c>
      <c r="P4044" s="17" t="s">
        <v>438</v>
      </c>
      <c r="Q4044">
        <v>0</v>
      </c>
      <c r="R4044" s="17" t="s">
        <v>673</v>
      </c>
      <c r="S4044" s="17" t="s">
        <v>440</v>
      </c>
      <c r="T4044" s="17" t="s">
        <v>2221</v>
      </c>
      <c r="U4044">
        <v>1</v>
      </c>
      <c r="V4044">
        <v>2022</v>
      </c>
      <c r="W4044" s="17" t="s">
        <v>9010</v>
      </c>
      <c r="X4044" s="17" t="s">
        <v>2223</v>
      </c>
      <c r="Y4044">
        <v>1</v>
      </c>
      <c r="Z4044" s="17" t="s">
        <v>443</v>
      </c>
      <c r="AA4044" s="17" t="s">
        <v>443</v>
      </c>
      <c r="AB4044" s="17" t="s">
        <v>444</v>
      </c>
      <c r="AC4044">
        <v>0</v>
      </c>
      <c r="AD4044">
        <v>0</v>
      </c>
      <c r="AE4044">
        <v>0</v>
      </c>
      <c r="AF4044">
        <v>2022</v>
      </c>
      <c r="AG4044" s="1">
        <v>44562</v>
      </c>
      <c r="AH4044" s="1">
        <v>44773</v>
      </c>
      <c r="AI4044" s="1">
        <v>44785</v>
      </c>
      <c r="AJ4044" s="17" t="s">
        <v>34</v>
      </c>
      <c r="AK4044" s="17" t="s">
        <v>35</v>
      </c>
      <c r="AL4044" s="17" t="s">
        <v>10388</v>
      </c>
      <c r="AM4044" s="17">
        <f>MONTH(EMPENHO[[#This Row],[data_empenho]])</f>
        <v>6</v>
      </c>
    </row>
    <row r="4045" spans="1:39" x14ac:dyDescent="0.25">
      <c r="A4045">
        <v>5</v>
      </c>
      <c r="B4045">
        <v>502</v>
      </c>
      <c r="C4045">
        <v>12</v>
      </c>
      <c r="D4045">
        <v>365</v>
      </c>
      <c r="E4045">
        <v>2</v>
      </c>
      <c r="F4045">
        <v>0</v>
      </c>
      <c r="G4045">
        <v>2030</v>
      </c>
      <c r="H4045" s="17" t="s">
        <v>2219</v>
      </c>
      <c r="I4045">
        <v>1031</v>
      </c>
      <c r="J4045">
        <v>0</v>
      </c>
      <c r="K4045" s="17" t="s">
        <v>9011</v>
      </c>
      <c r="L4045" s="1">
        <v>44718</v>
      </c>
      <c r="M4045">
        <v>315</v>
      </c>
      <c r="N4045" s="17" t="s">
        <v>437</v>
      </c>
      <c r="O4045">
        <v>4598</v>
      </c>
      <c r="P4045" s="17" t="s">
        <v>438</v>
      </c>
      <c r="Q4045">
        <v>0</v>
      </c>
      <c r="R4045" s="17" t="s">
        <v>673</v>
      </c>
      <c r="S4045" s="17" t="s">
        <v>440</v>
      </c>
      <c r="T4045" s="17" t="s">
        <v>2221</v>
      </c>
      <c r="U4045">
        <v>1</v>
      </c>
      <c r="V4045">
        <v>2022</v>
      </c>
      <c r="W4045" s="17" t="s">
        <v>9006</v>
      </c>
      <c r="X4045" s="17" t="s">
        <v>2223</v>
      </c>
      <c r="Y4045">
        <v>1</v>
      </c>
      <c r="Z4045" s="17" t="s">
        <v>443</v>
      </c>
      <c r="AA4045" s="17" t="s">
        <v>443</v>
      </c>
      <c r="AB4045" s="17" t="s">
        <v>444</v>
      </c>
      <c r="AC4045">
        <v>0</v>
      </c>
      <c r="AD4045">
        <v>0</v>
      </c>
      <c r="AE4045">
        <v>0</v>
      </c>
      <c r="AF4045">
        <v>2022</v>
      </c>
      <c r="AG4045" s="1">
        <v>44562</v>
      </c>
      <c r="AH4045" s="1">
        <v>44773</v>
      </c>
      <c r="AI4045" s="1">
        <v>44785</v>
      </c>
      <c r="AJ4045" s="17" t="s">
        <v>34</v>
      </c>
      <c r="AK4045" s="17" t="s">
        <v>35</v>
      </c>
      <c r="AL4045" s="17" t="s">
        <v>10388</v>
      </c>
      <c r="AM4045" s="17">
        <f>MONTH(EMPENHO[[#This Row],[data_empenho]])</f>
        <v>6</v>
      </c>
    </row>
    <row r="4046" spans="1:39" x14ac:dyDescent="0.25">
      <c r="A4046">
        <v>9</v>
      </c>
      <c r="B4046">
        <v>902</v>
      </c>
      <c r="C4046">
        <v>8</v>
      </c>
      <c r="D4046">
        <v>241</v>
      </c>
      <c r="E4046">
        <v>11</v>
      </c>
      <c r="F4046">
        <v>0</v>
      </c>
      <c r="G4046">
        <v>2011</v>
      </c>
      <c r="H4046" s="17" t="s">
        <v>981</v>
      </c>
      <c r="I4046">
        <v>1</v>
      </c>
      <c r="J4046">
        <v>0</v>
      </c>
      <c r="K4046" s="17" t="s">
        <v>9012</v>
      </c>
      <c r="L4046" s="1">
        <v>44718</v>
      </c>
      <c r="M4046">
        <v>440</v>
      </c>
      <c r="N4046" s="17" t="s">
        <v>437</v>
      </c>
      <c r="O4046">
        <v>7414</v>
      </c>
      <c r="P4046" s="17" t="s">
        <v>438</v>
      </c>
      <c r="Q4046">
        <v>0</v>
      </c>
      <c r="R4046" s="17" t="s">
        <v>480</v>
      </c>
      <c r="S4046" s="17" t="s">
        <v>653</v>
      </c>
      <c r="T4046" s="17" t="s">
        <v>438</v>
      </c>
      <c r="U4046">
        <v>21</v>
      </c>
      <c r="V4046">
        <v>2022</v>
      </c>
      <c r="W4046" s="17" t="s">
        <v>9013</v>
      </c>
      <c r="X4046" s="17" t="s">
        <v>482</v>
      </c>
      <c r="Y4046">
        <v>7</v>
      </c>
      <c r="Z4046" s="17" t="s">
        <v>443</v>
      </c>
      <c r="AA4046" s="17" t="s">
        <v>443</v>
      </c>
      <c r="AB4046" s="17" t="s">
        <v>444</v>
      </c>
      <c r="AC4046">
        <v>0</v>
      </c>
      <c r="AD4046">
        <v>0</v>
      </c>
      <c r="AE4046">
        <v>0</v>
      </c>
      <c r="AF4046">
        <v>2022</v>
      </c>
      <c r="AG4046" s="1">
        <v>44562</v>
      </c>
      <c r="AH4046" s="1">
        <v>44773</v>
      </c>
      <c r="AI4046" s="1">
        <v>44785</v>
      </c>
      <c r="AJ4046" s="17" t="s">
        <v>34</v>
      </c>
      <c r="AK4046" s="17" t="s">
        <v>35</v>
      </c>
      <c r="AL4046" s="17" t="s">
        <v>10388</v>
      </c>
      <c r="AM4046" s="17">
        <f>MONTH(EMPENHO[[#This Row],[data_empenho]])</f>
        <v>6</v>
      </c>
    </row>
    <row r="4047" spans="1:39" x14ac:dyDescent="0.25">
      <c r="A4047">
        <v>5</v>
      </c>
      <c r="B4047">
        <v>502</v>
      </c>
      <c r="C4047">
        <v>12</v>
      </c>
      <c r="D4047">
        <v>782</v>
      </c>
      <c r="E4047">
        <v>2</v>
      </c>
      <c r="F4047">
        <v>0</v>
      </c>
      <c r="G4047">
        <v>2035</v>
      </c>
      <c r="H4047" s="17" t="s">
        <v>828</v>
      </c>
      <c r="I4047">
        <v>20</v>
      </c>
      <c r="J4047">
        <v>0</v>
      </c>
      <c r="K4047" s="17" t="s">
        <v>9014</v>
      </c>
      <c r="L4047" s="1">
        <v>44718</v>
      </c>
      <c r="M4047">
        <v>22754</v>
      </c>
      <c r="N4047" s="17" t="s">
        <v>437</v>
      </c>
      <c r="O4047">
        <v>7210</v>
      </c>
      <c r="P4047" s="17" t="s">
        <v>438</v>
      </c>
      <c r="Q4047">
        <v>0</v>
      </c>
      <c r="R4047" s="17" t="s">
        <v>480</v>
      </c>
      <c r="S4047" s="17" t="s">
        <v>653</v>
      </c>
      <c r="T4047" s="17" t="s">
        <v>438</v>
      </c>
      <c r="U4047">
        <v>48</v>
      </c>
      <c r="V4047">
        <v>2021</v>
      </c>
      <c r="W4047" s="17" t="s">
        <v>9015</v>
      </c>
      <c r="X4047" s="17" t="s">
        <v>482</v>
      </c>
      <c r="Y4047">
        <v>7</v>
      </c>
      <c r="Z4047" s="17" t="s">
        <v>443</v>
      </c>
      <c r="AA4047" s="17" t="s">
        <v>443</v>
      </c>
      <c r="AB4047" s="17" t="s">
        <v>444</v>
      </c>
      <c r="AC4047">
        <v>0</v>
      </c>
      <c r="AD4047">
        <v>0</v>
      </c>
      <c r="AE4047">
        <v>0</v>
      </c>
      <c r="AF4047">
        <v>2022</v>
      </c>
      <c r="AG4047" s="1">
        <v>44562</v>
      </c>
      <c r="AH4047" s="1">
        <v>44773</v>
      </c>
      <c r="AI4047" s="1">
        <v>44785</v>
      </c>
      <c r="AJ4047" s="17" t="s">
        <v>34</v>
      </c>
      <c r="AK4047" s="17" t="s">
        <v>35</v>
      </c>
      <c r="AL4047" s="17" t="s">
        <v>10388</v>
      </c>
      <c r="AM4047" s="17">
        <f>MONTH(EMPENHO[[#This Row],[data_empenho]])</f>
        <v>6</v>
      </c>
    </row>
    <row r="4048" spans="1:39" x14ac:dyDescent="0.25">
      <c r="A4048">
        <v>5</v>
      </c>
      <c r="B4048">
        <v>502</v>
      </c>
      <c r="C4048">
        <v>12</v>
      </c>
      <c r="D4048">
        <v>782</v>
      </c>
      <c r="E4048">
        <v>2</v>
      </c>
      <c r="F4048">
        <v>0</v>
      </c>
      <c r="G4048">
        <v>2035</v>
      </c>
      <c r="H4048" s="17" t="s">
        <v>828</v>
      </c>
      <c r="I4048">
        <v>20</v>
      </c>
      <c r="J4048">
        <v>0</v>
      </c>
      <c r="K4048" s="17" t="s">
        <v>9016</v>
      </c>
      <c r="L4048" s="1">
        <v>44718</v>
      </c>
      <c r="M4048">
        <v>26644</v>
      </c>
      <c r="N4048" s="17" t="s">
        <v>437</v>
      </c>
      <c r="O4048">
        <v>3786</v>
      </c>
      <c r="P4048" s="17" t="s">
        <v>438</v>
      </c>
      <c r="Q4048">
        <v>0</v>
      </c>
      <c r="R4048" s="17" t="s">
        <v>480</v>
      </c>
      <c r="S4048" s="17" t="s">
        <v>653</v>
      </c>
      <c r="T4048" s="17" t="s">
        <v>438</v>
      </c>
      <c r="U4048">
        <v>48</v>
      </c>
      <c r="V4048">
        <v>2021</v>
      </c>
      <c r="W4048" s="17" t="s">
        <v>9017</v>
      </c>
      <c r="X4048" s="17" t="s">
        <v>482</v>
      </c>
      <c r="Y4048">
        <v>7</v>
      </c>
      <c r="Z4048" s="17" t="s">
        <v>443</v>
      </c>
      <c r="AA4048" s="17" t="s">
        <v>443</v>
      </c>
      <c r="AB4048" s="17" t="s">
        <v>444</v>
      </c>
      <c r="AC4048">
        <v>0</v>
      </c>
      <c r="AD4048">
        <v>0</v>
      </c>
      <c r="AE4048">
        <v>0</v>
      </c>
      <c r="AF4048">
        <v>2022</v>
      </c>
      <c r="AG4048" s="1">
        <v>44562</v>
      </c>
      <c r="AH4048" s="1">
        <v>44773</v>
      </c>
      <c r="AI4048" s="1">
        <v>44785</v>
      </c>
      <c r="AJ4048" s="17" t="s">
        <v>34</v>
      </c>
      <c r="AK4048" s="17" t="s">
        <v>35</v>
      </c>
      <c r="AL4048" s="17" t="s">
        <v>10388</v>
      </c>
      <c r="AM4048" s="17">
        <f>MONTH(EMPENHO[[#This Row],[data_empenho]])</f>
        <v>6</v>
      </c>
    </row>
    <row r="4049" spans="1:39" x14ac:dyDescent="0.25">
      <c r="A4049">
        <v>8</v>
      </c>
      <c r="B4049">
        <v>801</v>
      </c>
      <c r="C4049">
        <v>10</v>
      </c>
      <c r="D4049">
        <v>301</v>
      </c>
      <c r="E4049">
        <v>6</v>
      </c>
      <c r="F4049">
        <v>0</v>
      </c>
      <c r="G4049">
        <v>2092</v>
      </c>
      <c r="H4049" s="17" t="s">
        <v>2107</v>
      </c>
      <c r="I4049">
        <v>40</v>
      </c>
      <c r="J4049">
        <v>0</v>
      </c>
      <c r="K4049" s="17" t="s">
        <v>9018</v>
      </c>
      <c r="L4049" s="1">
        <v>44718</v>
      </c>
      <c r="M4049">
        <v>554</v>
      </c>
      <c r="N4049" s="17" t="s">
        <v>437</v>
      </c>
      <c r="O4049">
        <v>8520</v>
      </c>
      <c r="P4049" s="17" t="s">
        <v>438</v>
      </c>
      <c r="Q4049">
        <v>0</v>
      </c>
      <c r="R4049" s="17" t="s">
        <v>480</v>
      </c>
      <c r="S4049" s="17" t="s">
        <v>653</v>
      </c>
      <c r="T4049" s="17" t="s">
        <v>438</v>
      </c>
      <c r="U4049">
        <v>23</v>
      </c>
      <c r="V4049">
        <v>2022</v>
      </c>
      <c r="W4049" s="17" t="s">
        <v>9019</v>
      </c>
      <c r="X4049" s="17" t="s">
        <v>482</v>
      </c>
      <c r="Y4049">
        <v>7</v>
      </c>
      <c r="Z4049" s="17" t="s">
        <v>443</v>
      </c>
      <c r="AA4049" s="17" t="s">
        <v>443</v>
      </c>
      <c r="AB4049" s="17" t="s">
        <v>444</v>
      </c>
      <c r="AC4049">
        <v>0</v>
      </c>
      <c r="AD4049">
        <v>0</v>
      </c>
      <c r="AE4049">
        <v>0</v>
      </c>
      <c r="AF4049">
        <v>2022</v>
      </c>
      <c r="AG4049" s="1">
        <v>44562</v>
      </c>
      <c r="AH4049" s="1">
        <v>44773</v>
      </c>
      <c r="AI4049" s="1">
        <v>44785</v>
      </c>
      <c r="AJ4049" s="17" t="s">
        <v>34</v>
      </c>
      <c r="AK4049" s="17" t="s">
        <v>35</v>
      </c>
      <c r="AL4049" s="17" t="s">
        <v>10388</v>
      </c>
      <c r="AM4049" s="17">
        <f>MONTH(EMPENHO[[#This Row],[data_empenho]])</f>
        <v>6</v>
      </c>
    </row>
    <row r="4050" spans="1:39" x14ac:dyDescent="0.25">
      <c r="A4050">
        <v>5</v>
      </c>
      <c r="B4050">
        <v>502</v>
      </c>
      <c r="C4050">
        <v>12</v>
      </c>
      <c r="D4050">
        <v>365</v>
      </c>
      <c r="E4050">
        <v>2</v>
      </c>
      <c r="F4050">
        <v>0</v>
      </c>
      <c r="G4050">
        <v>2030</v>
      </c>
      <c r="H4050" s="17" t="s">
        <v>4628</v>
      </c>
      <c r="I4050">
        <v>1</v>
      </c>
      <c r="J4050">
        <v>0</v>
      </c>
      <c r="K4050" s="17" t="s">
        <v>9020</v>
      </c>
      <c r="L4050" s="1">
        <v>44718</v>
      </c>
      <c r="M4050">
        <v>9646.58</v>
      </c>
      <c r="N4050" s="17" t="s">
        <v>437</v>
      </c>
      <c r="O4050">
        <v>678</v>
      </c>
      <c r="P4050" s="17" t="s">
        <v>438</v>
      </c>
      <c r="Q4050">
        <v>0</v>
      </c>
      <c r="R4050" s="17" t="s">
        <v>1083</v>
      </c>
      <c r="S4050" s="17" t="s">
        <v>653</v>
      </c>
      <c r="T4050" s="17" t="s">
        <v>438</v>
      </c>
      <c r="U4050">
        <v>2</v>
      </c>
      <c r="V4050">
        <v>2022</v>
      </c>
      <c r="W4050" s="17" t="s">
        <v>9021</v>
      </c>
      <c r="X4050" s="17" t="s">
        <v>1085</v>
      </c>
      <c r="Y4050">
        <v>7</v>
      </c>
      <c r="Z4050" s="17" t="s">
        <v>443</v>
      </c>
      <c r="AA4050" s="17" t="s">
        <v>443</v>
      </c>
      <c r="AB4050" s="17" t="s">
        <v>444</v>
      </c>
      <c r="AC4050">
        <v>0</v>
      </c>
      <c r="AD4050">
        <v>0</v>
      </c>
      <c r="AE4050">
        <v>0</v>
      </c>
      <c r="AF4050">
        <v>2022</v>
      </c>
      <c r="AG4050" s="1">
        <v>44562</v>
      </c>
      <c r="AH4050" s="1">
        <v>44773</v>
      </c>
      <c r="AI4050" s="1">
        <v>44785</v>
      </c>
      <c r="AJ4050" s="17" t="s">
        <v>34</v>
      </c>
      <c r="AK4050" s="17" t="s">
        <v>35</v>
      </c>
      <c r="AL4050" s="17" t="s">
        <v>10388</v>
      </c>
      <c r="AM4050" s="17">
        <f>MONTH(EMPENHO[[#This Row],[data_empenho]])</f>
        <v>6</v>
      </c>
    </row>
    <row r="4051" spans="1:39" x14ac:dyDescent="0.25">
      <c r="A4051">
        <v>10</v>
      </c>
      <c r="B4051">
        <v>1003</v>
      </c>
      <c r="C4051">
        <v>23</v>
      </c>
      <c r="D4051">
        <v>691</v>
      </c>
      <c r="E4051">
        <v>4</v>
      </c>
      <c r="F4051">
        <v>0</v>
      </c>
      <c r="G4051">
        <v>2058</v>
      </c>
      <c r="H4051" s="17" t="s">
        <v>1697</v>
      </c>
      <c r="I4051">
        <v>1</v>
      </c>
      <c r="J4051">
        <v>0</v>
      </c>
      <c r="K4051" s="17" t="s">
        <v>9022</v>
      </c>
      <c r="L4051" s="1">
        <v>44718</v>
      </c>
      <c r="M4051">
        <v>200</v>
      </c>
      <c r="N4051" s="17" t="s">
        <v>437</v>
      </c>
      <c r="O4051">
        <v>7672</v>
      </c>
      <c r="P4051" s="17" t="s">
        <v>438</v>
      </c>
      <c r="Q4051">
        <v>0</v>
      </c>
      <c r="R4051" s="17" t="s">
        <v>439</v>
      </c>
      <c r="S4051" s="17" t="s">
        <v>440</v>
      </c>
      <c r="T4051" s="17" t="s">
        <v>438</v>
      </c>
      <c r="U4051">
        <v>0</v>
      </c>
      <c r="V4051">
        <v>0</v>
      </c>
      <c r="W4051" s="17" t="s">
        <v>9023</v>
      </c>
      <c r="X4051" s="17" t="s">
        <v>442</v>
      </c>
      <c r="Y4051">
        <v>0</v>
      </c>
      <c r="Z4051" s="17" t="s">
        <v>443</v>
      </c>
      <c r="AA4051" s="17" t="s">
        <v>443</v>
      </c>
      <c r="AB4051" s="17" t="s">
        <v>444</v>
      </c>
      <c r="AC4051">
        <v>0</v>
      </c>
      <c r="AD4051">
        <v>0</v>
      </c>
      <c r="AE4051">
        <v>0</v>
      </c>
      <c r="AF4051">
        <v>2022</v>
      </c>
      <c r="AG4051" s="1">
        <v>44562</v>
      </c>
      <c r="AH4051" s="1">
        <v>44773</v>
      </c>
      <c r="AI4051" s="1">
        <v>44785</v>
      </c>
      <c r="AJ4051" s="17" t="s">
        <v>34</v>
      </c>
      <c r="AK4051" s="17" t="s">
        <v>35</v>
      </c>
      <c r="AL4051" s="17" t="s">
        <v>10388</v>
      </c>
      <c r="AM4051" s="17">
        <f>MONTH(EMPENHO[[#This Row],[data_empenho]])</f>
        <v>6</v>
      </c>
    </row>
    <row r="4052" spans="1:39" x14ac:dyDescent="0.25">
      <c r="A4052">
        <v>10</v>
      </c>
      <c r="B4052">
        <v>1003</v>
      </c>
      <c r="C4052">
        <v>23</v>
      </c>
      <c r="D4052">
        <v>691</v>
      </c>
      <c r="E4052">
        <v>4</v>
      </c>
      <c r="F4052">
        <v>0</v>
      </c>
      <c r="G4052">
        <v>2058</v>
      </c>
      <c r="H4052" s="17" t="s">
        <v>1697</v>
      </c>
      <c r="I4052">
        <v>1</v>
      </c>
      <c r="J4052">
        <v>0</v>
      </c>
      <c r="K4052" s="17" t="s">
        <v>9024</v>
      </c>
      <c r="L4052" s="1">
        <v>44718</v>
      </c>
      <c r="M4052">
        <v>200</v>
      </c>
      <c r="N4052" s="17" t="s">
        <v>437</v>
      </c>
      <c r="O4052">
        <v>8558</v>
      </c>
      <c r="P4052" s="17" t="s">
        <v>438</v>
      </c>
      <c r="Q4052">
        <v>0</v>
      </c>
      <c r="R4052" s="17" t="s">
        <v>439</v>
      </c>
      <c r="S4052" s="17" t="s">
        <v>440</v>
      </c>
      <c r="T4052" s="17" t="s">
        <v>438</v>
      </c>
      <c r="U4052">
        <v>0</v>
      </c>
      <c r="V4052">
        <v>0</v>
      </c>
      <c r="W4052" s="17" t="s">
        <v>9025</v>
      </c>
      <c r="X4052" s="17" t="s">
        <v>442</v>
      </c>
      <c r="Y4052">
        <v>0</v>
      </c>
      <c r="Z4052" s="17" t="s">
        <v>443</v>
      </c>
      <c r="AA4052" s="17" t="s">
        <v>443</v>
      </c>
      <c r="AB4052" s="17" t="s">
        <v>444</v>
      </c>
      <c r="AC4052">
        <v>0</v>
      </c>
      <c r="AD4052">
        <v>0</v>
      </c>
      <c r="AE4052">
        <v>0</v>
      </c>
      <c r="AF4052">
        <v>2022</v>
      </c>
      <c r="AG4052" s="1">
        <v>44562</v>
      </c>
      <c r="AH4052" s="1">
        <v>44773</v>
      </c>
      <c r="AI4052" s="1">
        <v>44785</v>
      </c>
      <c r="AJ4052" s="17" t="s">
        <v>34</v>
      </c>
      <c r="AK4052" s="17" t="s">
        <v>35</v>
      </c>
      <c r="AL4052" s="17" t="s">
        <v>10388</v>
      </c>
      <c r="AM4052" s="17">
        <f>MONTH(EMPENHO[[#This Row],[data_empenho]])</f>
        <v>6</v>
      </c>
    </row>
    <row r="4053" spans="1:39" x14ac:dyDescent="0.25">
      <c r="A4053">
        <v>10</v>
      </c>
      <c r="B4053">
        <v>1003</v>
      </c>
      <c r="C4053">
        <v>23</v>
      </c>
      <c r="D4053">
        <v>691</v>
      </c>
      <c r="E4053">
        <v>4</v>
      </c>
      <c r="F4053">
        <v>0</v>
      </c>
      <c r="G4053">
        <v>2058</v>
      </c>
      <c r="H4053" s="17" t="s">
        <v>1697</v>
      </c>
      <c r="I4053">
        <v>1</v>
      </c>
      <c r="J4053">
        <v>0</v>
      </c>
      <c r="K4053" s="17" t="s">
        <v>9026</v>
      </c>
      <c r="L4053" s="1">
        <v>44718</v>
      </c>
      <c r="M4053">
        <v>200</v>
      </c>
      <c r="N4053" s="17" t="s">
        <v>437</v>
      </c>
      <c r="O4053">
        <v>6127</v>
      </c>
      <c r="P4053" s="17" t="s">
        <v>438</v>
      </c>
      <c r="Q4053">
        <v>0</v>
      </c>
      <c r="R4053" s="17" t="s">
        <v>439</v>
      </c>
      <c r="S4053" s="17" t="s">
        <v>440</v>
      </c>
      <c r="T4053" s="17" t="s">
        <v>438</v>
      </c>
      <c r="U4053">
        <v>0</v>
      </c>
      <c r="V4053">
        <v>0</v>
      </c>
      <c r="W4053" s="17" t="s">
        <v>9027</v>
      </c>
      <c r="X4053" s="17" t="s">
        <v>442</v>
      </c>
      <c r="Y4053">
        <v>0</v>
      </c>
      <c r="Z4053" s="17" t="s">
        <v>443</v>
      </c>
      <c r="AA4053" s="17" t="s">
        <v>443</v>
      </c>
      <c r="AB4053" s="17" t="s">
        <v>444</v>
      </c>
      <c r="AC4053">
        <v>0</v>
      </c>
      <c r="AD4053">
        <v>0</v>
      </c>
      <c r="AE4053">
        <v>0</v>
      </c>
      <c r="AF4053">
        <v>2022</v>
      </c>
      <c r="AG4053" s="1">
        <v>44562</v>
      </c>
      <c r="AH4053" s="1">
        <v>44773</v>
      </c>
      <c r="AI4053" s="1">
        <v>44785</v>
      </c>
      <c r="AJ4053" s="17" t="s">
        <v>34</v>
      </c>
      <c r="AK4053" s="17" t="s">
        <v>35</v>
      </c>
      <c r="AL4053" s="17" t="s">
        <v>10388</v>
      </c>
      <c r="AM4053" s="17">
        <f>MONTH(EMPENHO[[#This Row],[data_empenho]])</f>
        <v>6</v>
      </c>
    </row>
    <row r="4054" spans="1:39" x14ac:dyDescent="0.25">
      <c r="A4054">
        <v>10</v>
      </c>
      <c r="B4054">
        <v>1003</v>
      </c>
      <c r="C4054">
        <v>23</v>
      </c>
      <c r="D4054">
        <v>691</v>
      </c>
      <c r="E4054">
        <v>4</v>
      </c>
      <c r="F4054">
        <v>0</v>
      </c>
      <c r="G4054">
        <v>2058</v>
      </c>
      <c r="H4054" s="17" t="s">
        <v>1697</v>
      </c>
      <c r="I4054">
        <v>1</v>
      </c>
      <c r="J4054">
        <v>0</v>
      </c>
      <c r="K4054" s="17" t="s">
        <v>9028</v>
      </c>
      <c r="L4054" s="1">
        <v>44718</v>
      </c>
      <c r="M4054">
        <v>200</v>
      </c>
      <c r="N4054" s="17" t="s">
        <v>437</v>
      </c>
      <c r="O4054">
        <v>8607</v>
      </c>
      <c r="P4054" s="17" t="s">
        <v>438</v>
      </c>
      <c r="Q4054">
        <v>0</v>
      </c>
      <c r="R4054" s="17" t="s">
        <v>439</v>
      </c>
      <c r="S4054" s="17" t="s">
        <v>440</v>
      </c>
      <c r="T4054" s="17" t="s">
        <v>438</v>
      </c>
      <c r="U4054">
        <v>0</v>
      </c>
      <c r="V4054">
        <v>0</v>
      </c>
      <c r="W4054" s="17" t="s">
        <v>9029</v>
      </c>
      <c r="X4054" s="17" t="s">
        <v>442</v>
      </c>
      <c r="Y4054">
        <v>0</v>
      </c>
      <c r="Z4054" s="17" t="s">
        <v>443</v>
      </c>
      <c r="AA4054" s="17" t="s">
        <v>443</v>
      </c>
      <c r="AB4054" s="17" t="s">
        <v>444</v>
      </c>
      <c r="AC4054">
        <v>0</v>
      </c>
      <c r="AD4054">
        <v>0</v>
      </c>
      <c r="AE4054">
        <v>0</v>
      </c>
      <c r="AF4054">
        <v>2022</v>
      </c>
      <c r="AG4054" s="1">
        <v>44562</v>
      </c>
      <c r="AH4054" s="1">
        <v>44773</v>
      </c>
      <c r="AI4054" s="1">
        <v>44785</v>
      </c>
      <c r="AJ4054" s="17" t="s">
        <v>34</v>
      </c>
      <c r="AK4054" s="17" t="s">
        <v>35</v>
      </c>
      <c r="AL4054" s="17" t="s">
        <v>10388</v>
      </c>
      <c r="AM4054" s="17">
        <f>MONTH(EMPENHO[[#This Row],[data_empenho]])</f>
        <v>6</v>
      </c>
    </row>
    <row r="4055" spans="1:39" x14ac:dyDescent="0.25">
      <c r="A4055">
        <v>10</v>
      </c>
      <c r="B4055">
        <v>1003</v>
      </c>
      <c r="C4055">
        <v>23</v>
      </c>
      <c r="D4055">
        <v>691</v>
      </c>
      <c r="E4055">
        <v>4</v>
      </c>
      <c r="F4055">
        <v>0</v>
      </c>
      <c r="G4055">
        <v>2058</v>
      </c>
      <c r="H4055" s="17" t="s">
        <v>1697</v>
      </c>
      <c r="I4055">
        <v>1</v>
      </c>
      <c r="J4055">
        <v>0</v>
      </c>
      <c r="K4055" s="17" t="s">
        <v>9030</v>
      </c>
      <c r="L4055" s="1">
        <v>44718</v>
      </c>
      <c r="M4055">
        <v>200</v>
      </c>
      <c r="N4055" s="17" t="s">
        <v>437</v>
      </c>
      <c r="O4055">
        <v>5487</v>
      </c>
      <c r="P4055" s="17" t="s">
        <v>438</v>
      </c>
      <c r="Q4055">
        <v>0</v>
      </c>
      <c r="R4055" s="17" t="s">
        <v>439</v>
      </c>
      <c r="S4055" s="17" t="s">
        <v>440</v>
      </c>
      <c r="T4055" s="17" t="s">
        <v>438</v>
      </c>
      <c r="U4055">
        <v>0</v>
      </c>
      <c r="V4055">
        <v>0</v>
      </c>
      <c r="W4055" s="17" t="s">
        <v>9031</v>
      </c>
      <c r="X4055" s="17" t="s">
        <v>442</v>
      </c>
      <c r="Y4055">
        <v>0</v>
      </c>
      <c r="Z4055" s="17" t="s">
        <v>443</v>
      </c>
      <c r="AA4055" s="17" t="s">
        <v>443</v>
      </c>
      <c r="AB4055" s="17" t="s">
        <v>444</v>
      </c>
      <c r="AC4055">
        <v>0</v>
      </c>
      <c r="AD4055">
        <v>0</v>
      </c>
      <c r="AE4055">
        <v>0</v>
      </c>
      <c r="AF4055">
        <v>2022</v>
      </c>
      <c r="AG4055" s="1">
        <v>44562</v>
      </c>
      <c r="AH4055" s="1">
        <v>44773</v>
      </c>
      <c r="AI4055" s="1">
        <v>44785</v>
      </c>
      <c r="AJ4055" s="17" t="s">
        <v>34</v>
      </c>
      <c r="AK4055" s="17" t="s">
        <v>35</v>
      </c>
      <c r="AL4055" s="17" t="s">
        <v>10388</v>
      </c>
      <c r="AM4055" s="17">
        <f>MONTH(EMPENHO[[#This Row],[data_empenho]])</f>
        <v>6</v>
      </c>
    </row>
    <row r="4056" spans="1:39" x14ac:dyDescent="0.25">
      <c r="A4056">
        <v>8</v>
      </c>
      <c r="B4056">
        <v>801</v>
      </c>
      <c r="C4056">
        <v>10</v>
      </c>
      <c r="D4056">
        <v>122</v>
      </c>
      <c r="E4056">
        <v>5</v>
      </c>
      <c r="F4056">
        <v>0</v>
      </c>
      <c r="G4056">
        <v>2084</v>
      </c>
      <c r="H4056" s="17" t="s">
        <v>2730</v>
      </c>
      <c r="I4056">
        <v>40</v>
      </c>
      <c r="J4056">
        <v>0</v>
      </c>
      <c r="K4056" s="17" t="s">
        <v>9032</v>
      </c>
      <c r="L4056" s="1">
        <v>44719</v>
      </c>
      <c r="M4056">
        <v>80</v>
      </c>
      <c r="N4056" s="17" t="s">
        <v>437</v>
      </c>
      <c r="O4056">
        <v>3567</v>
      </c>
      <c r="P4056" s="17" t="s">
        <v>438</v>
      </c>
      <c r="Q4056">
        <v>0</v>
      </c>
      <c r="R4056" s="17" t="s">
        <v>439</v>
      </c>
      <c r="S4056" s="17" t="s">
        <v>440</v>
      </c>
      <c r="T4056" s="17" t="s">
        <v>438</v>
      </c>
      <c r="U4056">
        <v>0</v>
      </c>
      <c r="V4056">
        <v>0</v>
      </c>
      <c r="W4056" s="17" t="s">
        <v>9033</v>
      </c>
      <c r="X4056" s="17" t="s">
        <v>442</v>
      </c>
      <c r="Y4056">
        <v>0</v>
      </c>
      <c r="Z4056" s="17" t="s">
        <v>443</v>
      </c>
      <c r="AA4056" s="17" t="s">
        <v>443</v>
      </c>
      <c r="AB4056" s="17" t="s">
        <v>444</v>
      </c>
      <c r="AC4056">
        <v>0</v>
      </c>
      <c r="AD4056">
        <v>0</v>
      </c>
      <c r="AE4056">
        <v>0</v>
      </c>
      <c r="AF4056">
        <v>2022</v>
      </c>
      <c r="AG4056" s="1">
        <v>44562</v>
      </c>
      <c r="AH4056" s="1">
        <v>44773</v>
      </c>
      <c r="AI4056" s="1">
        <v>44785</v>
      </c>
      <c r="AJ4056" s="17" t="s">
        <v>34</v>
      </c>
      <c r="AK4056" s="17" t="s">
        <v>35</v>
      </c>
      <c r="AL4056" s="17" t="s">
        <v>10388</v>
      </c>
      <c r="AM4056" s="17">
        <f>MONTH(EMPENHO[[#This Row],[data_empenho]])</f>
        <v>6</v>
      </c>
    </row>
    <row r="4057" spans="1:39" x14ac:dyDescent="0.25">
      <c r="A4057">
        <v>7</v>
      </c>
      <c r="B4057">
        <v>702</v>
      </c>
      <c r="C4057">
        <v>15</v>
      </c>
      <c r="D4057">
        <v>451</v>
      </c>
      <c r="E4057">
        <v>17</v>
      </c>
      <c r="F4057">
        <v>0</v>
      </c>
      <c r="G4057">
        <v>2002</v>
      </c>
      <c r="H4057" s="17" t="s">
        <v>860</v>
      </c>
      <c r="I4057">
        <v>1</v>
      </c>
      <c r="J4057">
        <v>0</v>
      </c>
      <c r="K4057" s="17" t="s">
        <v>9034</v>
      </c>
      <c r="L4057" s="1">
        <v>44719</v>
      </c>
      <c r="M4057">
        <v>3900</v>
      </c>
      <c r="N4057" s="17" t="s">
        <v>437</v>
      </c>
      <c r="O4057">
        <v>5651</v>
      </c>
      <c r="P4057" s="17" t="s">
        <v>438</v>
      </c>
      <c r="Q4057">
        <v>0</v>
      </c>
      <c r="R4057" s="17" t="s">
        <v>480</v>
      </c>
      <c r="S4057" s="17" t="s">
        <v>653</v>
      </c>
      <c r="T4057" s="17" t="s">
        <v>438</v>
      </c>
      <c r="U4057">
        <v>31</v>
      </c>
      <c r="V4057">
        <v>2021</v>
      </c>
      <c r="W4057" s="17" t="s">
        <v>9035</v>
      </c>
      <c r="X4057" s="17" t="s">
        <v>482</v>
      </c>
      <c r="Y4057">
        <v>7</v>
      </c>
      <c r="Z4057" s="17" t="s">
        <v>443</v>
      </c>
      <c r="AA4057" s="17" t="s">
        <v>443</v>
      </c>
      <c r="AB4057" s="17" t="s">
        <v>444</v>
      </c>
      <c r="AC4057">
        <v>0</v>
      </c>
      <c r="AD4057">
        <v>0</v>
      </c>
      <c r="AE4057">
        <v>0</v>
      </c>
      <c r="AF4057">
        <v>2022</v>
      </c>
      <c r="AG4057" s="1">
        <v>44562</v>
      </c>
      <c r="AH4057" s="1">
        <v>44773</v>
      </c>
      <c r="AI4057" s="1">
        <v>44785</v>
      </c>
      <c r="AJ4057" s="17" t="s">
        <v>34</v>
      </c>
      <c r="AK4057" s="17" t="s">
        <v>35</v>
      </c>
      <c r="AL4057" s="17" t="s">
        <v>10388</v>
      </c>
      <c r="AM4057" s="17">
        <f>MONTH(EMPENHO[[#This Row],[data_empenho]])</f>
        <v>6</v>
      </c>
    </row>
    <row r="4058" spans="1:39" x14ac:dyDescent="0.25">
      <c r="A4058">
        <v>8</v>
      </c>
      <c r="B4058">
        <v>801</v>
      </c>
      <c r="C4058">
        <v>10</v>
      </c>
      <c r="D4058">
        <v>301</v>
      </c>
      <c r="E4058">
        <v>6</v>
      </c>
      <c r="F4058">
        <v>0</v>
      </c>
      <c r="G4058">
        <v>2105</v>
      </c>
      <c r="H4058" s="17" t="s">
        <v>860</v>
      </c>
      <c r="I4058">
        <v>40</v>
      </c>
      <c r="J4058">
        <v>0</v>
      </c>
      <c r="K4058" s="17" t="s">
        <v>9036</v>
      </c>
      <c r="L4058" s="1">
        <v>44719</v>
      </c>
      <c r="M4058">
        <v>340</v>
      </c>
      <c r="N4058" s="17" t="s">
        <v>437</v>
      </c>
      <c r="O4058">
        <v>4959</v>
      </c>
      <c r="P4058" s="17" t="s">
        <v>438</v>
      </c>
      <c r="Q4058">
        <v>0</v>
      </c>
      <c r="R4058" s="17" t="s">
        <v>480</v>
      </c>
      <c r="S4058" s="17" t="s">
        <v>653</v>
      </c>
      <c r="T4058" s="17" t="s">
        <v>438</v>
      </c>
      <c r="U4058">
        <v>9</v>
      </c>
      <c r="V4058">
        <v>2022</v>
      </c>
      <c r="W4058" s="17" t="s">
        <v>9037</v>
      </c>
      <c r="X4058" s="17" t="s">
        <v>482</v>
      </c>
      <c r="Y4058">
        <v>7</v>
      </c>
      <c r="Z4058" s="17" t="s">
        <v>443</v>
      </c>
      <c r="AA4058" s="17" t="s">
        <v>443</v>
      </c>
      <c r="AB4058" s="17" t="s">
        <v>444</v>
      </c>
      <c r="AC4058">
        <v>0</v>
      </c>
      <c r="AD4058">
        <v>0</v>
      </c>
      <c r="AE4058">
        <v>0</v>
      </c>
      <c r="AF4058">
        <v>2022</v>
      </c>
      <c r="AG4058" s="1">
        <v>44562</v>
      </c>
      <c r="AH4058" s="1">
        <v>44773</v>
      </c>
      <c r="AI4058" s="1">
        <v>44785</v>
      </c>
      <c r="AJ4058" s="17" t="s">
        <v>34</v>
      </c>
      <c r="AK4058" s="17" t="s">
        <v>35</v>
      </c>
      <c r="AL4058" s="17" t="s">
        <v>10388</v>
      </c>
      <c r="AM4058" s="17">
        <f>MONTH(EMPENHO[[#This Row],[data_empenho]])</f>
        <v>6</v>
      </c>
    </row>
    <row r="4059" spans="1:39" x14ac:dyDescent="0.25">
      <c r="A4059">
        <v>2</v>
      </c>
      <c r="B4059">
        <v>203</v>
      </c>
      <c r="C4059">
        <v>4</v>
      </c>
      <c r="D4059">
        <v>122</v>
      </c>
      <c r="E4059">
        <v>1</v>
      </c>
      <c r="F4059">
        <v>0</v>
      </c>
      <c r="G4059">
        <v>2081</v>
      </c>
      <c r="H4059" s="17" t="s">
        <v>638</v>
      </c>
      <c r="I4059">
        <v>1</v>
      </c>
      <c r="J4059">
        <v>0</v>
      </c>
      <c r="K4059" s="17" t="s">
        <v>9038</v>
      </c>
      <c r="L4059" s="1">
        <v>44719</v>
      </c>
      <c r="M4059">
        <v>4.49</v>
      </c>
      <c r="N4059" s="17" t="s">
        <v>437</v>
      </c>
      <c r="O4059">
        <v>5210</v>
      </c>
      <c r="P4059" s="17" t="s">
        <v>438</v>
      </c>
      <c r="Q4059">
        <v>0</v>
      </c>
      <c r="R4059" s="17" t="s">
        <v>480</v>
      </c>
      <c r="S4059" s="17" t="s">
        <v>653</v>
      </c>
      <c r="T4059" s="17" t="s">
        <v>438</v>
      </c>
      <c r="U4059">
        <v>28</v>
      </c>
      <c r="V4059">
        <v>2021</v>
      </c>
      <c r="W4059" s="17" t="s">
        <v>9039</v>
      </c>
      <c r="X4059" s="17" t="s">
        <v>482</v>
      </c>
      <c r="Y4059">
        <v>7</v>
      </c>
      <c r="Z4059" s="17" t="s">
        <v>443</v>
      </c>
      <c r="AA4059" s="17" t="s">
        <v>443</v>
      </c>
      <c r="AB4059" s="17" t="s">
        <v>444</v>
      </c>
      <c r="AC4059">
        <v>0</v>
      </c>
      <c r="AD4059">
        <v>0</v>
      </c>
      <c r="AE4059">
        <v>0</v>
      </c>
      <c r="AF4059">
        <v>2022</v>
      </c>
      <c r="AG4059" s="1">
        <v>44562</v>
      </c>
      <c r="AH4059" s="1">
        <v>44773</v>
      </c>
      <c r="AI4059" s="1">
        <v>44785</v>
      </c>
      <c r="AJ4059" s="17" t="s">
        <v>34</v>
      </c>
      <c r="AK4059" s="17" t="s">
        <v>35</v>
      </c>
      <c r="AL4059" s="17" t="s">
        <v>10388</v>
      </c>
      <c r="AM4059" s="17">
        <f>MONTH(EMPENHO[[#This Row],[data_empenho]])</f>
        <v>6</v>
      </c>
    </row>
    <row r="4060" spans="1:39" x14ac:dyDescent="0.25">
      <c r="A4060">
        <v>2</v>
      </c>
      <c r="B4060">
        <v>203</v>
      </c>
      <c r="C4060">
        <v>4</v>
      </c>
      <c r="D4060">
        <v>122</v>
      </c>
      <c r="E4060">
        <v>1</v>
      </c>
      <c r="F4060">
        <v>0</v>
      </c>
      <c r="G4060">
        <v>2081</v>
      </c>
      <c r="H4060" s="17" t="s">
        <v>638</v>
      </c>
      <c r="I4060">
        <v>1</v>
      </c>
      <c r="J4060">
        <v>0</v>
      </c>
      <c r="K4060" s="17" t="s">
        <v>9040</v>
      </c>
      <c r="L4060" s="1">
        <v>44719</v>
      </c>
      <c r="M4060">
        <v>8.64</v>
      </c>
      <c r="N4060" s="17" t="s">
        <v>437</v>
      </c>
      <c r="O4060">
        <v>7924</v>
      </c>
      <c r="P4060" s="17" t="s">
        <v>438</v>
      </c>
      <c r="Q4060">
        <v>0</v>
      </c>
      <c r="R4060" s="17" t="s">
        <v>480</v>
      </c>
      <c r="S4060" s="17" t="s">
        <v>653</v>
      </c>
      <c r="T4060" s="17" t="s">
        <v>438</v>
      </c>
      <c r="U4060">
        <v>28</v>
      </c>
      <c r="V4060">
        <v>2021</v>
      </c>
      <c r="W4060" s="17" t="s">
        <v>9041</v>
      </c>
      <c r="X4060" s="17" t="s">
        <v>482</v>
      </c>
      <c r="Y4060">
        <v>7</v>
      </c>
      <c r="Z4060" s="17" t="s">
        <v>443</v>
      </c>
      <c r="AA4060" s="17" t="s">
        <v>443</v>
      </c>
      <c r="AB4060" s="17" t="s">
        <v>444</v>
      </c>
      <c r="AC4060">
        <v>0</v>
      </c>
      <c r="AD4060">
        <v>0</v>
      </c>
      <c r="AE4060">
        <v>0</v>
      </c>
      <c r="AF4060">
        <v>2022</v>
      </c>
      <c r="AG4060" s="1">
        <v>44562</v>
      </c>
      <c r="AH4060" s="1">
        <v>44773</v>
      </c>
      <c r="AI4060" s="1">
        <v>44785</v>
      </c>
      <c r="AJ4060" s="17" t="s">
        <v>34</v>
      </c>
      <c r="AK4060" s="17" t="s">
        <v>35</v>
      </c>
      <c r="AL4060" s="17" t="s">
        <v>10388</v>
      </c>
      <c r="AM4060" s="17">
        <f>MONTH(EMPENHO[[#This Row],[data_empenho]])</f>
        <v>6</v>
      </c>
    </row>
    <row r="4061" spans="1:39" x14ac:dyDescent="0.25">
      <c r="A4061">
        <v>6</v>
      </c>
      <c r="B4061">
        <v>603</v>
      </c>
      <c r="C4061">
        <v>26</v>
      </c>
      <c r="D4061">
        <v>782</v>
      </c>
      <c r="E4061">
        <v>17</v>
      </c>
      <c r="F4061">
        <v>0</v>
      </c>
      <c r="G4061">
        <v>2073</v>
      </c>
      <c r="H4061" s="17" t="s">
        <v>478</v>
      </c>
      <c r="I4061">
        <v>1</v>
      </c>
      <c r="J4061">
        <v>0</v>
      </c>
      <c r="K4061" s="17" t="s">
        <v>9042</v>
      </c>
      <c r="L4061" s="1">
        <v>44719</v>
      </c>
      <c r="M4061">
        <v>1536</v>
      </c>
      <c r="N4061" s="17" t="s">
        <v>437</v>
      </c>
      <c r="O4061">
        <v>8264</v>
      </c>
      <c r="P4061" s="17" t="s">
        <v>438</v>
      </c>
      <c r="Q4061">
        <v>0</v>
      </c>
      <c r="R4061" s="17" t="s">
        <v>480</v>
      </c>
      <c r="S4061" s="17" t="s">
        <v>653</v>
      </c>
      <c r="T4061" s="17" t="s">
        <v>438</v>
      </c>
      <c r="U4061">
        <v>56</v>
      </c>
      <c r="V4061">
        <v>2021</v>
      </c>
      <c r="W4061" s="17" t="s">
        <v>9043</v>
      </c>
      <c r="X4061" s="17" t="s">
        <v>482</v>
      </c>
      <c r="Y4061">
        <v>7</v>
      </c>
      <c r="Z4061" s="17" t="s">
        <v>443</v>
      </c>
      <c r="AA4061" s="17" t="s">
        <v>443</v>
      </c>
      <c r="AB4061" s="17" t="s">
        <v>444</v>
      </c>
      <c r="AC4061">
        <v>0</v>
      </c>
      <c r="AD4061">
        <v>0</v>
      </c>
      <c r="AE4061">
        <v>0</v>
      </c>
      <c r="AF4061">
        <v>2022</v>
      </c>
      <c r="AG4061" s="1">
        <v>44562</v>
      </c>
      <c r="AH4061" s="1">
        <v>44773</v>
      </c>
      <c r="AI4061" s="1">
        <v>44785</v>
      </c>
      <c r="AJ4061" s="17" t="s">
        <v>34</v>
      </c>
      <c r="AK4061" s="17" t="s">
        <v>35</v>
      </c>
      <c r="AL4061" s="17" t="s">
        <v>10388</v>
      </c>
      <c r="AM4061" s="17">
        <f>MONTH(EMPENHO[[#This Row],[data_empenho]])</f>
        <v>6</v>
      </c>
    </row>
    <row r="4062" spans="1:39" x14ac:dyDescent="0.25">
      <c r="A4062">
        <v>3</v>
      </c>
      <c r="B4062">
        <v>301</v>
      </c>
      <c r="C4062">
        <v>4</v>
      </c>
      <c r="D4062">
        <v>122</v>
      </c>
      <c r="E4062">
        <v>1</v>
      </c>
      <c r="F4062">
        <v>0</v>
      </c>
      <c r="G4062">
        <v>2068</v>
      </c>
      <c r="H4062" s="17" t="s">
        <v>2336</v>
      </c>
      <c r="I4062">
        <v>1</v>
      </c>
      <c r="J4062">
        <v>0</v>
      </c>
      <c r="K4062" s="17" t="s">
        <v>9044</v>
      </c>
      <c r="L4062" s="1">
        <v>44719</v>
      </c>
      <c r="M4062">
        <v>3980</v>
      </c>
      <c r="N4062" s="17" t="s">
        <v>437</v>
      </c>
      <c r="O4062">
        <v>7743</v>
      </c>
      <c r="P4062" s="17" t="s">
        <v>438</v>
      </c>
      <c r="Q4062">
        <v>0</v>
      </c>
      <c r="R4062" s="17" t="s">
        <v>480</v>
      </c>
      <c r="S4062" s="17" t="s">
        <v>653</v>
      </c>
      <c r="T4062" s="17" t="s">
        <v>438</v>
      </c>
      <c r="U4062">
        <v>17</v>
      </c>
      <c r="V4062">
        <v>2022</v>
      </c>
      <c r="W4062" s="17" t="s">
        <v>9045</v>
      </c>
      <c r="X4062" s="17" t="s">
        <v>482</v>
      </c>
      <c r="Y4062">
        <v>7</v>
      </c>
      <c r="Z4062" s="17" t="s">
        <v>443</v>
      </c>
      <c r="AA4062" s="17" t="s">
        <v>443</v>
      </c>
      <c r="AB4062" s="17" t="s">
        <v>444</v>
      </c>
      <c r="AC4062">
        <v>0</v>
      </c>
      <c r="AD4062">
        <v>0</v>
      </c>
      <c r="AE4062">
        <v>0</v>
      </c>
      <c r="AF4062">
        <v>2022</v>
      </c>
      <c r="AG4062" s="1">
        <v>44562</v>
      </c>
      <c r="AH4062" s="1">
        <v>44773</v>
      </c>
      <c r="AI4062" s="1">
        <v>44785</v>
      </c>
      <c r="AJ4062" s="17" t="s">
        <v>34</v>
      </c>
      <c r="AK4062" s="17" t="s">
        <v>35</v>
      </c>
      <c r="AL4062" s="17" t="s">
        <v>10388</v>
      </c>
      <c r="AM4062" s="17">
        <f>MONTH(EMPENHO[[#This Row],[data_empenho]])</f>
        <v>6</v>
      </c>
    </row>
    <row r="4063" spans="1:39" x14ac:dyDescent="0.25">
      <c r="A4063">
        <v>3</v>
      </c>
      <c r="B4063">
        <v>301</v>
      </c>
      <c r="C4063">
        <v>4</v>
      </c>
      <c r="D4063">
        <v>122</v>
      </c>
      <c r="E4063">
        <v>1</v>
      </c>
      <c r="F4063">
        <v>0</v>
      </c>
      <c r="G4063">
        <v>2068</v>
      </c>
      <c r="H4063" s="17" t="s">
        <v>2336</v>
      </c>
      <c r="I4063">
        <v>1</v>
      </c>
      <c r="J4063">
        <v>0</v>
      </c>
      <c r="K4063" s="17" t="s">
        <v>9046</v>
      </c>
      <c r="L4063" s="1">
        <v>44719</v>
      </c>
      <c r="M4063">
        <v>1170</v>
      </c>
      <c r="N4063" s="17" t="s">
        <v>437</v>
      </c>
      <c r="O4063">
        <v>8518</v>
      </c>
      <c r="P4063" s="17" t="s">
        <v>438</v>
      </c>
      <c r="Q4063">
        <v>0</v>
      </c>
      <c r="R4063" s="17" t="s">
        <v>480</v>
      </c>
      <c r="S4063" s="17" t="s">
        <v>653</v>
      </c>
      <c r="T4063" s="17" t="s">
        <v>438</v>
      </c>
      <c r="U4063">
        <v>17</v>
      </c>
      <c r="V4063">
        <v>2022</v>
      </c>
      <c r="W4063" s="17" t="s">
        <v>9047</v>
      </c>
      <c r="X4063" s="17" t="s">
        <v>482</v>
      </c>
      <c r="Y4063">
        <v>7</v>
      </c>
      <c r="Z4063" s="17" t="s">
        <v>443</v>
      </c>
      <c r="AA4063" s="17" t="s">
        <v>443</v>
      </c>
      <c r="AB4063" s="17" t="s">
        <v>444</v>
      </c>
      <c r="AC4063">
        <v>0</v>
      </c>
      <c r="AD4063">
        <v>0</v>
      </c>
      <c r="AE4063">
        <v>0</v>
      </c>
      <c r="AF4063">
        <v>2022</v>
      </c>
      <c r="AG4063" s="1">
        <v>44562</v>
      </c>
      <c r="AH4063" s="1">
        <v>44773</v>
      </c>
      <c r="AI4063" s="1">
        <v>44785</v>
      </c>
      <c r="AJ4063" s="17" t="s">
        <v>34</v>
      </c>
      <c r="AK4063" s="17" t="s">
        <v>35</v>
      </c>
      <c r="AL4063" s="17" t="s">
        <v>10388</v>
      </c>
      <c r="AM4063" s="17">
        <f>MONTH(EMPENHO[[#This Row],[data_empenho]])</f>
        <v>6</v>
      </c>
    </row>
    <row r="4064" spans="1:39" x14ac:dyDescent="0.25">
      <c r="A4064">
        <v>3</v>
      </c>
      <c r="B4064">
        <v>301</v>
      </c>
      <c r="C4064">
        <v>4</v>
      </c>
      <c r="D4064">
        <v>122</v>
      </c>
      <c r="E4064">
        <v>1</v>
      </c>
      <c r="F4064">
        <v>0</v>
      </c>
      <c r="G4064">
        <v>2068</v>
      </c>
      <c r="H4064" s="17" t="s">
        <v>2336</v>
      </c>
      <c r="I4064">
        <v>1</v>
      </c>
      <c r="J4064">
        <v>0</v>
      </c>
      <c r="K4064" s="17" t="s">
        <v>9048</v>
      </c>
      <c r="L4064" s="1">
        <v>44719</v>
      </c>
      <c r="M4064">
        <v>3125</v>
      </c>
      <c r="N4064" s="17" t="s">
        <v>437</v>
      </c>
      <c r="O4064">
        <v>8319</v>
      </c>
      <c r="P4064" s="17" t="s">
        <v>438</v>
      </c>
      <c r="Q4064">
        <v>0</v>
      </c>
      <c r="R4064" s="17" t="s">
        <v>480</v>
      </c>
      <c r="S4064" s="17" t="s">
        <v>653</v>
      </c>
      <c r="T4064" s="17" t="s">
        <v>438</v>
      </c>
      <c r="U4064">
        <v>17</v>
      </c>
      <c r="V4064">
        <v>2022</v>
      </c>
      <c r="W4064" s="17" t="s">
        <v>9049</v>
      </c>
      <c r="X4064" s="17" t="s">
        <v>482</v>
      </c>
      <c r="Y4064">
        <v>7</v>
      </c>
      <c r="Z4064" s="17" t="s">
        <v>443</v>
      </c>
      <c r="AA4064" s="17" t="s">
        <v>443</v>
      </c>
      <c r="AB4064" s="17" t="s">
        <v>444</v>
      </c>
      <c r="AC4064">
        <v>0</v>
      </c>
      <c r="AD4064">
        <v>0</v>
      </c>
      <c r="AE4064">
        <v>0</v>
      </c>
      <c r="AF4064">
        <v>2022</v>
      </c>
      <c r="AG4064" s="1">
        <v>44562</v>
      </c>
      <c r="AH4064" s="1">
        <v>44773</v>
      </c>
      <c r="AI4064" s="1">
        <v>44785</v>
      </c>
      <c r="AJ4064" s="17" t="s">
        <v>34</v>
      </c>
      <c r="AK4064" s="17" t="s">
        <v>35</v>
      </c>
      <c r="AL4064" s="17" t="s">
        <v>10388</v>
      </c>
      <c r="AM4064" s="17">
        <f>MONTH(EMPENHO[[#This Row],[data_empenho]])</f>
        <v>6</v>
      </c>
    </row>
    <row r="4065" spans="1:39" x14ac:dyDescent="0.25">
      <c r="A4065">
        <v>7</v>
      </c>
      <c r="B4065">
        <v>702</v>
      </c>
      <c r="C4065">
        <v>15</v>
      </c>
      <c r="D4065">
        <v>451</v>
      </c>
      <c r="E4065">
        <v>17</v>
      </c>
      <c r="F4065">
        <v>0</v>
      </c>
      <c r="G4065">
        <v>2002</v>
      </c>
      <c r="H4065" s="17" t="s">
        <v>698</v>
      </c>
      <c r="I4065">
        <v>1</v>
      </c>
      <c r="J4065">
        <v>0</v>
      </c>
      <c r="K4065" s="17" t="s">
        <v>9050</v>
      </c>
      <c r="L4065" s="1">
        <v>44719</v>
      </c>
      <c r="M4065">
        <v>320</v>
      </c>
      <c r="N4065" s="17" t="s">
        <v>437</v>
      </c>
      <c r="O4065">
        <v>5965</v>
      </c>
      <c r="P4065" s="17" t="s">
        <v>438</v>
      </c>
      <c r="Q4065">
        <v>0</v>
      </c>
      <c r="R4065" s="17" t="s">
        <v>480</v>
      </c>
      <c r="S4065" s="17" t="s">
        <v>653</v>
      </c>
      <c r="T4065" s="17" t="s">
        <v>438</v>
      </c>
      <c r="U4065">
        <v>39</v>
      </c>
      <c r="V4065">
        <v>2021</v>
      </c>
      <c r="W4065" s="17" t="s">
        <v>9051</v>
      </c>
      <c r="X4065" s="17" t="s">
        <v>482</v>
      </c>
      <c r="Y4065">
        <v>7</v>
      </c>
      <c r="Z4065" s="17" t="s">
        <v>443</v>
      </c>
      <c r="AA4065" s="17" t="s">
        <v>443</v>
      </c>
      <c r="AB4065" s="17" t="s">
        <v>444</v>
      </c>
      <c r="AC4065">
        <v>0</v>
      </c>
      <c r="AD4065">
        <v>0</v>
      </c>
      <c r="AE4065">
        <v>0</v>
      </c>
      <c r="AF4065">
        <v>2022</v>
      </c>
      <c r="AG4065" s="1">
        <v>44562</v>
      </c>
      <c r="AH4065" s="1">
        <v>44773</v>
      </c>
      <c r="AI4065" s="1">
        <v>44785</v>
      </c>
      <c r="AJ4065" s="17" t="s">
        <v>34</v>
      </c>
      <c r="AK4065" s="17" t="s">
        <v>35</v>
      </c>
      <c r="AL4065" s="17" t="s">
        <v>10388</v>
      </c>
      <c r="AM4065" s="17">
        <f>MONTH(EMPENHO[[#This Row],[data_empenho]])</f>
        <v>6</v>
      </c>
    </row>
    <row r="4066" spans="1:39" x14ac:dyDescent="0.25">
      <c r="A4066">
        <v>5</v>
      </c>
      <c r="B4066">
        <v>502</v>
      </c>
      <c r="C4066">
        <v>12</v>
      </c>
      <c r="D4066">
        <v>782</v>
      </c>
      <c r="E4066">
        <v>2</v>
      </c>
      <c r="F4066">
        <v>0</v>
      </c>
      <c r="G4066">
        <v>2035</v>
      </c>
      <c r="H4066" s="17" t="s">
        <v>2746</v>
      </c>
      <c r="I4066">
        <v>20</v>
      </c>
      <c r="J4066">
        <v>0</v>
      </c>
      <c r="K4066" s="17" t="s">
        <v>9052</v>
      </c>
      <c r="L4066" s="1">
        <v>44719</v>
      </c>
      <c r="M4066">
        <v>2269.5</v>
      </c>
      <c r="N4066" s="17" t="s">
        <v>437</v>
      </c>
      <c r="O4066">
        <v>5508</v>
      </c>
      <c r="P4066" s="17" t="s">
        <v>438</v>
      </c>
      <c r="Q4066">
        <v>0</v>
      </c>
      <c r="R4066" s="17" t="s">
        <v>1083</v>
      </c>
      <c r="S4066" s="17" t="s">
        <v>440</v>
      </c>
      <c r="T4066" s="17" t="s">
        <v>438</v>
      </c>
      <c r="U4066">
        <v>12</v>
      </c>
      <c r="V4066">
        <v>2021</v>
      </c>
      <c r="W4066" s="17" t="s">
        <v>9053</v>
      </c>
      <c r="X4066" s="17" t="s">
        <v>1085</v>
      </c>
      <c r="Y4066">
        <v>7</v>
      </c>
      <c r="Z4066" s="17" t="s">
        <v>443</v>
      </c>
      <c r="AA4066" s="17" t="s">
        <v>443</v>
      </c>
      <c r="AB4066" s="17" t="s">
        <v>444</v>
      </c>
      <c r="AC4066">
        <v>0</v>
      </c>
      <c r="AD4066">
        <v>0</v>
      </c>
      <c r="AE4066">
        <v>0</v>
      </c>
      <c r="AF4066">
        <v>2022</v>
      </c>
      <c r="AG4066" s="1">
        <v>44562</v>
      </c>
      <c r="AH4066" s="1">
        <v>44773</v>
      </c>
      <c r="AI4066" s="1">
        <v>44785</v>
      </c>
      <c r="AJ4066" s="17" t="s">
        <v>34</v>
      </c>
      <c r="AK4066" s="17" t="s">
        <v>35</v>
      </c>
      <c r="AL4066" s="17" t="s">
        <v>10388</v>
      </c>
      <c r="AM4066" s="17">
        <f>MONTH(EMPENHO[[#This Row],[data_empenho]])</f>
        <v>6</v>
      </c>
    </row>
    <row r="4067" spans="1:39" x14ac:dyDescent="0.25">
      <c r="A4067">
        <v>5</v>
      </c>
      <c r="B4067">
        <v>502</v>
      </c>
      <c r="C4067">
        <v>12</v>
      </c>
      <c r="D4067">
        <v>782</v>
      </c>
      <c r="E4067">
        <v>2</v>
      </c>
      <c r="F4067">
        <v>0</v>
      </c>
      <c r="G4067">
        <v>2035</v>
      </c>
      <c r="H4067" s="17" t="s">
        <v>2746</v>
      </c>
      <c r="I4067">
        <v>20</v>
      </c>
      <c r="J4067">
        <v>0</v>
      </c>
      <c r="K4067" s="17" t="s">
        <v>9054</v>
      </c>
      <c r="L4067" s="1">
        <v>44719</v>
      </c>
      <c r="M4067">
        <v>3721.54</v>
      </c>
      <c r="N4067" s="17" t="s">
        <v>437</v>
      </c>
      <c r="O4067">
        <v>5508</v>
      </c>
      <c r="P4067" s="17" t="s">
        <v>438</v>
      </c>
      <c r="Q4067">
        <v>0</v>
      </c>
      <c r="R4067" s="17" t="s">
        <v>480</v>
      </c>
      <c r="S4067" s="17" t="s">
        <v>440</v>
      </c>
      <c r="T4067" s="17" t="s">
        <v>438</v>
      </c>
      <c r="U4067">
        <v>10</v>
      </c>
      <c r="V4067">
        <v>2020</v>
      </c>
      <c r="W4067" s="17" t="s">
        <v>9055</v>
      </c>
      <c r="X4067" s="17" t="s">
        <v>482</v>
      </c>
      <c r="Y4067">
        <v>7</v>
      </c>
      <c r="Z4067" s="17" t="s">
        <v>443</v>
      </c>
      <c r="AA4067" s="17" t="s">
        <v>443</v>
      </c>
      <c r="AB4067" s="17" t="s">
        <v>444</v>
      </c>
      <c r="AC4067">
        <v>0</v>
      </c>
      <c r="AD4067">
        <v>0</v>
      </c>
      <c r="AE4067">
        <v>0</v>
      </c>
      <c r="AF4067">
        <v>2022</v>
      </c>
      <c r="AG4067" s="1">
        <v>44562</v>
      </c>
      <c r="AH4067" s="1">
        <v>44773</v>
      </c>
      <c r="AI4067" s="1">
        <v>44785</v>
      </c>
      <c r="AJ4067" s="17" t="s">
        <v>34</v>
      </c>
      <c r="AK4067" s="17" t="s">
        <v>35</v>
      </c>
      <c r="AL4067" s="17" t="s">
        <v>10388</v>
      </c>
      <c r="AM4067" s="17">
        <f>MONTH(EMPENHO[[#This Row],[data_empenho]])</f>
        <v>6</v>
      </c>
    </row>
    <row r="4068" spans="1:39" x14ac:dyDescent="0.25">
      <c r="A4068">
        <v>8</v>
      </c>
      <c r="B4068">
        <v>801</v>
      </c>
      <c r="C4068">
        <v>10</v>
      </c>
      <c r="D4068">
        <v>303</v>
      </c>
      <c r="E4068">
        <v>8</v>
      </c>
      <c r="F4068">
        <v>0</v>
      </c>
      <c r="G4068">
        <v>2100</v>
      </c>
      <c r="H4068" s="17" t="s">
        <v>2028</v>
      </c>
      <c r="I4068">
        <v>4503</v>
      </c>
      <c r="J4068">
        <v>0</v>
      </c>
      <c r="K4068" s="17" t="s">
        <v>9056</v>
      </c>
      <c r="L4068" s="1">
        <v>44719</v>
      </c>
      <c r="M4068">
        <v>6469.23</v>
      </c>
      <c r="N4068" s="17" t="s">
        <v>437</v>
      </c>
      <c r="O4068">
        <v>8283</v>
      </c>
      <c r="P4068" s="17" t="s">
        <v>438</v>
      </c>
      <c r="Q4068">
        <v>0</v>
      </c>
      <c r="R4068" s="17" t="s">
        <v>1083</v>
      </c>
      <c r="S4068" s="17" t="s">
        <v>440</v>
      </c>
      <c r="T4068" s="17" t="s">
        <v>438</v>
      </c>
      <c r="U4068">
        <v>1</v>
      </c>
      <c r="V4068">
        <v>2022</v>
      </c>
      <c r="W4068" s="17" t="s">
        <v>9057</v>
      </c>
      <c r="X4068" s="17" t="s">
        <v>1085</v>
      </c>
      <c r="Y4068">
        <v>7</v>
      </c>
      <c r="Z4068" s="17" t="s">
        <v>443</v>
      </c>
      <c r="AA4068" s="17" t="s">
        <v>653</v>
      </c>
      <c r="AB4068" s="17" t="s">
        <v>7529</v>
      </c>
      <c r="AC4068">
        <v>0</v>
      </c>
      <c r="AD4068">
        <v>0</v>
      </c>
      <c r="AE4068">
        <v>0</v>
      </c>
      <c r="AF4068">
        <v>2022</v>
      </c>
      <c r="AG4068" s="1">
        <v>44562</v>
      </c>
      <c r="AH4068" s="1">
        <v>44773</v>
      </c>
      <c r="AI4068" s="1">
        <v>44785</v>
      </c>
      <c r="AJ4068" s="17" t="s">
        <v>34</v>
      </c>
      <c r="AK4068" s="17" t="s">
        <v>35</v>
      </c>
      <c r="AL4068" s="17" t="s">
        <v>10388</v>
      </c>
      <c r="AM4068" s="17">
        <f>MONTH(EMPENHO[[#This Row],[data_empenho]])</f>
        <v>6</v>
      </c>
    </row>
    <row r="4069" spans="1:39" x14ac:dyDescent="0.25">
      <c r="A4069">
        <v>8</v>
      </c>
      <c r="B4069">
        <v>801</v>
      </c>
      <c r="C4069">
        <v>10</v>
      </c>
      <c r="D4069">
        <v>303</v>
      </c>
      <c r="E4069">
        <v>8</v>
      </c>
      <c r="F4069">
        <v>0</v>
      </c>
      <c r="G4069">
        <v>2100</v>
      </c>
      <c r="H4069" s="17" t="s">
        <v>2028</v>
      </c>
      <c r="I4069">
        <v>4503</v>
      </c>
      <c r="J4069">
        <v>0</v>
      </c>
      <c r="K4069" s="17" t="s">
        <v>9056</v>
      </c>
      <c r="L4069" s="1">
        <v>44721</v>
      </c>
      <c r="M4069">
        <v>-6469.23</v>
      </c>
      <c r="N4069" s="17" t="s">
        <v>451</v>
      </c>
      <c r="O4069">
        <v>8283</v>
      </c>
      <c r="P4069" s="17" t="s">
        <v>438</v>
      </c>
      <c r="Q4069">
        <v>0</v>
      </c>
      <c r="R4069" s="17" t="s">
        <v>1083</v>
      </c>
      <c r="S4069" s="17" t="s">
        <v>440</v>
      </c>
      <c r="T4069" s="17" t="s">
        <v>438</v>
      </c>
      <c r="U4069">
        <v>1</v>
      </c>
      <c r="V4069">
        <v>2022</v>
      </c>
      <c r="W4069" s="17" t="s">
        <v>9058</v>
      </c>
      <c r="X4069" s="17" t="s">
        <v>1085</v>
      </c>
      <c r="Y4069">
        <v>7</v>
      </c>
      <c r="Z4069" s="17" t="s">
        <v>443</v>
      </c>
      <c r="AA4069" s="17" t="s">
        <v>653</v>
      </c>
      <c r="AB4069" s="17" t="s">
        <v>7529</v>
      </c>
      <c r="AC4069">
        <v>0</v>
      </c>
      <c r="AD4069">
        <v>0</v>
      </c>
      <c r="AE4069">
        <v>0</v>
      </c>
      <c r="AF4069">
        <v>2022</v>
      </c>
      <c r="AG4069" s="1">
        <v>44562</v>
      </c>
      <c r="AH4069" s="1">
        <v>44773</v>
      </c>
      <c r="AI4069" s="1">
        <v>44785</v>
      </c>
      <c r="AJ4069" s="17" t="s">
        <v>34</v>
      </c>
      <c r="AK4069" s="17" t="s">
        <v>35</v>
      </c>
      <c r="AL4069" s="17" t="s">
        <v>10388</v>
      </c>
      <c r="AM4069" s="17">
        <f>MONTH(EMPENHO[[#This Row],[data_empenho]])</f>
        <v>6</v>
      </c>
    </row>
    <row r="4070" spans="1:39" x14ac:dyDescent="0.25">
      <c r="A4070">
        <v>5</v>
      </c>
      <c r="B4070">
        <v>502</v>
      </c>
      <c r="C4070">
        <v>12</v>
      </c>
      <c r="D4070">
        <v>782</v>
      </c>
      <c r="E4070">
        <v>2</v>
      </c>
      <c r="F4070">
        <v>0</v>
      </c>
      <c r="G4070">
        <v>2035</v>
      </c>
      <c r="H4070" s="17" t="s">
        <v>828</v>
      </c>
      <c r="I4070">
        <v>1017</v>
      </c>
      <c r="J4070">
        <v>0</v>
      </c>
      <c r="K4070" s="17" t="s">
        <v>9059</v>
      </c>
      <c r="L4070" s="1">
        <v>44720</v>
      </c>
      <c r="M4070">
        <v>3933.16</v>
      </c>
      <c r="N4070" s="17" t="s">
        <v>437</v>
      </c>
      <c r="O4070">
        <v>3923</v>
      </c>
      <c r="P4070" s="17" t="s">
        <v>438</v>
      </c>
      <c r="Q4070">
        <v>0</v>
      </c>
      <c r="R4070" s="17" t="s">
        <v>480</v>
      </c>
      <c r="S4070" s="17" t="s">
        <v>653</v>
      </c>
      <c r="T4070" s="17" t="s">
        <v>438</v>
      </c>
      <c r="U4070">
        <v>16</v>
      </c>
      <c r="V4070">
        <v>2022</v>
      </c>
      <c r="W4070" s="17" t="s">
        <v>9060</v>
      </c>
      <c r="X4070" s="17" t="s">
        <v>482</v>
      </c>
      <c r="Y4070">
        <v>7</v>
      </c>
      <c r="Z4070" s="17" t="s">
        <v>443</v>
      </c>
      <c r="AA4070" s="17" t="s">
        <v>443</v>
      </c>
      <c r="AB4070" s="17" t="s">
        <v>444</v>
      </c>
      <c r="AC4070">
        <v>0</v>
      </c>
      <c r="AD4070">
        <v>0</v>
      </c>
      <c r="AE4070">
        <v>0</v>
      </c>
      <c r="AF4070">
        <v>2022</v>
      </c>
      <c r="AG4070" s="1">
        <v>44562</v>
      </c>
      <c r="AH4070" s="1">
        <v>44773</v>
      </c>
      <c r="AI4070" s="1">
        <v>44785</v>
      </c>
      <c r="AJ4070" s="17" t="s">
        <v>34</v>
      </c>
      <c r="AK4070" s="17" t="s">
        <v>35</v>
      </c>
      <c r="AL4070" s="17" t="s">
        <v>10388</v>
      </c>
      <c r="AM4070" s="17">
        <f>MONTH(EMPENHO[[#This Row],[data_empenho]])</f>
        <v>6</v>
      </c>
    </row>
    <row r="4071" spans="1:39" x14ac:dyDescent="0.25">
      <c r="A4071">
        <v>5</v>
      </c>
      <c r="B4071">
        <v>502</v>
      </c>
      <c r="C4071">
        <v>12</v>
      </c>
      <c r="D4071">
        <v>782</v>
      </c>
      <c r="E4071">
        <v>2</v>
      </c>
      <c r="F4071">
        <v>0</v>
      </c>
      <c r="G4071">
        <v>2035</v>
      </c>
      <c r="H4071" s="17" t="s">
        <v>860</v>
      </c>
      <c r="I4071">
        <v>1017</v>
      </c>
      <c r="J4071">
        <v>0</v>
      </c>
      <c r="K4071" s="17" t="s">
        <v>9061</v>
      </c>
      <c r="L4071" s="1">
        <v>44720</v>
      </c>
      <c r="M4071">
        <v>4250</v>
      </c>
      <c r="N4071" s="17" t="s">
        <v>437</v>
      </c>
      <c r="O4071">
        <v>4959</v>
      </c>
      <c r="P4071" s="17" t="s">
        <v>438</v>
      </c>
      <c r="Q4071">
        <v>0</v>
      </c>
      <c r="R4071" s="17" t="s">
        <v>480</v>
      </c>
      <c r="S4071" s="17" t="s">
        <v>653</v>
      </c>
      <c r="T4071" s="17" t="s">
        <v>438</v>
      </c>
      <c r="U4071">
        <v>9</v>
      </c>
      <c r="V4071">
        <v>2022</v>
      </c>
      <c r="W4071" s="17" t="s">
        <v>9062</v>
      </c>
      <c r="X4071" s="17" t="s">
        <v>482</v>
      </c>
      <c r="Y4071">
        <v>7</v>
      </c>
      <c r="Z4071" s="17" t="s">
        <v>443</v>
      </c>
      <c r="AA4071" s="17" t="s">
        <v>443</v>
      </c>
      <c r="AB4071" s="17" t="s">
        <v>444</v>
      </c>
      <c r="AC4071">
        <v>0</v>
      </c>
      <c r="AD4071">
        <v>0</v>
      </c>
      <c r="AE4071">
        <v>0</v>
      </c>
      <c r="AF4071">
        <v>2022</v>
      </c>
      <c r="AG4071" s="1">
        <v>44562</v>
      </c>
      <c r="AH4071" s="1">
        <v>44773</v>
      </c>
      <c r="AI4071" s="1">
        <v>44785</v>
      </c>
      <c r="AJ4071" s="17" t="s">
        <v>34</v>
      </c>
      <c r="AK4071" s="17" t="s">
        <v>35</v>
      </c>
      <c r="AL4071" s="17" t="s">
        <v>10388</v>
      </c>
      <c r="AM4071" s="17">
        <f>MONTH(EMPENHO[[#This Row],[data_empenho]])</f>
        <v>6</v>
      </c>
    </row>
    <row r="4072" spans="1:39" x14ac:dyDescent="0.25">
      <c r="A4072">
        <v>6</v>
      </c>
      <c r="B4072">
        <v>603</v>
      </c>
      <c r="C4072">
        <v>26</v>
      </c>
      <c r="D4072">
        <v>782</v>
      </c>
      <c r="E4072">
        <v>17</v>
      </c>
      <c r="F4072">
        <v>0</v>
      </c>
      <c r="G4072">
        <v>2073</v>
      </c>
      <c r="H4072" s="17" t="s">
        <v>478</v>
      </c>
      <c r="I4072">
        <v>1</v>
      </c>
      <c r="J4072">
        <v>0</v>
      </c>
      <c r="K4072" s="17" t="s">
        <v>9063</v>
      </c>
      <c r="L4072" s="1">
        <v>44720</v>
      </c>
      <c r="M4072">
        <v>21240</v>
      </c>
      <c r="N4072" s="17" t="s">
        <v>437</v>
      </c>
      <c r="O4072">
        <v>8264</v>
      </c>
      <c r="P4072" s="17" t="s">
        <v>438</v>
      </c>
      <c r="Q4072">
        <v>0</v>
      </c>
      <c r="R4072" s="17" t="s">
        <v>480</v>
      </c>
      <c r="S4072" s="17" t="s">
        <v>653</v>
      </c>
      <c r="T4072" s="17" t="s">
        <v>438</v>
      </c>
      <c r="U4072">
        <v>2</v>
      </c>
      <c r="V4072">
        <v>2022</v>
      </c>
      <c r="W4072" s="17" t="s">
        <v>9064</v>
      </c>
      <c r="X4072" s="17" t="s">
        <v>482</v>
      </c>
      <c r="Y4072">
        <v>7</v>
      </c>
      <c r="Z4072" s="17" t="s">
        <v>443</v>
      </c>
      <c r="AA4072" s="17" t="s">
        <v>443</v>
      </c>
      <c r="AB4072" s="17" t="s">
        <v>444</v>
      </c>
      <c r="AC4072">
        <v>0</v>
      </c>
      <c r="AD4072">
        <v>0</v>
      </c>
      <c r="AE4072">
        <v>0</v>
      </c>
      <c r="AF4072">
        <v>2022</v>
      </c>
      <c r="AG4072" s="1">
        <v>44562</v>
      </c>
      <c r="AH4072" s="1">
        <v>44773</v>
      </c>
      <c r="AI4072" s="1">
        <v>44785</v>
      </c>
      <c r="AJ4072" s="17" t="s">
        <v>34</v>
      </c>
      <c r="AK4072" s="17" t="s">
        <v>35</v>
      </c>
      <c r="AL4072" s="17" t="s">
        <v>10388</v>
      </c>
      <c r="AM4072" s="17">
        <f>MONTH(EMPENHO[[#This Row],[data_empenho]])</f>
        <v>6</v>
      </c>
    </row>
    <row r="4073" spans="1:39" x14ac:dyDescent="0.25">
      <c r="A4073">
        <v>5</v>
      </c>
      <c r="B4073">
        <v>502</v>
      </c>
      <c r="C4073">
        <v>12</v>
      </c>
      <c r="D4073">
        <v>782</v>
      </c>
      <c r="E4073">
        <v>2</v>
      </c>
      <c r="F4073">
        <v>0</v>
      </c>
      <c r="G4073">
        <v>2035</v>
      </c>
      <c r="H4073" s="17" t="s">
        <v>478</v>
      </c>
      <c r="I4073">
        <v>20</v>
      </c>
      <c r="J4073">
        <v>0</v>
      </c>
      <c r="K4073" s="17" t="s">
        <v>9065</v>
      </c>
      <c r="L4073" s="1">
        <v>44720</v>
      </c>
      <c r="M4073">
        <v>189.58</v>
      </c>
      <c r="N4073" s="17" t="s">
        <v>437</v>
      </c>
      <c r="O4073">
        <v>8264</v>
      </c>
      <c r="P4073" s="17" t="s">
        <v>438</v>
      </c>
      <c r="Q4073">
        <v>0</v>
      </c>
      <c r="R4073" s="17" t="s">
        <v>480</v>
      </c>
      <c r="S4073" s="17" t="s">
        <v>653</v>
      </c>
      <c r="T4073" s="17" t="s">
        <v>438</v>
      </c>
      <c r="U4073">
        <v>2</v>
      </c>
      <c r="V4073">
        <v>2022</v>
      </c>
      <c r="W4073" s="17" t="s">
        <v>9066</v>
      </c>
      <c r="X4073" s="17" t="s">
        <v>482</v>
      </c>
      <c r="Y4073">
        <v>7</v>
      </c>
      <c r="Z4073" s="17" t="s">
        <v>443</v>
      </c>
      <c r="AA4073" s="17" t="s">
        <v>443</v>
      </c>
      <c r="AB4073" s="17" t="s">
        <v>444</v>
      </c>
      <c r="AC4073">
        <v>0</v>
      </c>
      <c r="AD4073">
        <v>0</v>
      </c>
      <c r="AE4073">
        <v>0</v>
      </c>
      <c r="AF4073">
        <v>2022</v>
      </c>
      <c r="AG4073" s="1">
        <v>44562</v>
      </c>
      <c r="AH4073" s="1">
        <v>44773</v>
      </c>
      <c r="AI4073" s="1">
        <v>44785</v>
      </c>
      <c r="AJ4073" s="17" t="s">
        <v>34</v>
      </c>
      <c r="AK4073" s="17" t="s">
        <v>35</v>
      </c>
      <c r="AL4073" s="17" t="s">
        <v>10388</v>
      </c>
      <c r="AM4073" s="17">
        <f>MONTH(EMPENHO[[#This Row],[data_empenho]])</f>
        <v>6</v>
      </c>
    </row>
    <row r="4074" spans="1:39" x14ac:dyDescent="0.25">
      <c r="A4074">
        <v>7</v>
      </c>
      <c r="B4074">
        <v>702</v>
      </c>
      <c r="C4074">
        <v>15</v>
      </c>
      <c r="D4074">
        <v>451</v>
      </c>
      <c r="E4074">
        <v>17</v>
      </c>
      <c r="F4074">
        <v>0</v>
      </c>
      <c r="G4074">
        <v>2002</v>
      </c>
      <c r="H4074" s="17" t="s">
        <v>478</v>
      </c>
      <c r="I4074">
        <v>1</v>
      </c>
      <c r="J4074">
        <v>0</v>
      </c>
      <c r="K4074" s="17" t="s">
        <v>9067</v>
      </c>
      <c r="L4074" s="1">
        <v>44720</v>
      </c>
      <c r="M4074">
        <v>63.6</v>
      </c>
      <c r="N4074" s="17" t="s">
        <v>437</v>
      </c>
      <c r="O4074">
        <v>8264</v>
      </c>
      <c r="P4074" s="17" t="s">
        <v>438</v>
      </c>
      <c r="Q4074">
        <v>0</v>
      </c>
      <c r="R4074" s="17" t="s">
        <v>480</v>
      </c>
      <c r="S4074" s="17" t="s">
        <v>653</v>
      </c>
      <c r="T4074" s="17" t="s">
        <v>438</v>
      </c>
      <c r="U4074">
        <v>56</v>
      </c>
      <c r="V4074">
        <v>2021</v>
      </c>
      <c r="W4074" s="17" t="s">
        <v>9068</v>
      </c>
      <c r="X4074" s="17" t="s">
        <v>482</v>
      </c>
      <c r="Y4074">
        <v>7</v>
      </c>
      <c r="Z4074" s="17" t="s">
        <v>443</v>
      </c>
      <c r="AA4074" s="17" t="s">
        <v>443</v>
      </c>
      <c r="AB4074" s="17" t="s">
        <v>444</v>
      </c>
      <c r="AC4074">
        <v>0</v>
      </c>
      <c r="AD4074">
        <v>0</v>
      </c>
      <c r="AE4074">
        <v>0</v>
      </c>
      <c r="AF4074">
        <v>2022</v>
      </c>
      <c r="AG4074" s="1">
        <v>44562</v>
      </c>
      <c r="AH4074" s="1">
        <v>44773</v>
      </c>
      <c r="AI4074" s="1">
        <v>44785</v>
      </c>
      <c r="AJ4074" s="17" t="s">
        <v>34</v>
      </c>
      <c r="AK4074" s="17" t="s">
        <v>35</v>
      </c>
      <c r="AL4074" s="17" t="s">
        <v>10388</v>
      </c>
      <c r="AM4074" s="17">
        <f>MONTH(EMPENHO[[#This Row],[data_empenho]])</f>
        <v>6</v>
      </c>
    </row>
    <row r="4075" spans="1:39" x14ac:dyDescent="0.25">
      <c r="A4075">
        <v>8</v>
      </c>
      <c r="B4075">
        <v>801</v>
      </c>
      <c r="C4075">
        <v>10</v>
      </c>
      <c r="D4075">
        <v>301</v>
      </c>
      <c r="E4075">
        <v>6</v>
      </c>
      <c r="F4075">
        <v>0</v>
      </c>
      <c r="G4075">
        <v>2105</v>
      </c>
      <c r="H4075" s="17" t="s">
        <v>641</v>
      </c>
      <c r="I4075">
        <v>40</v>
      </c>
      <c r="J4075">
        <v>0</v>
      </c>
      <c r="K4075" s="17" t="s">
        <v>9069</v>
      </c>
      <c r="L4075" s="1">
        <v>44720</v>
      </c>
      <c r="M4075">
        <v>2000</v>
      </c>
      <c r="N4075" s="17" t="s">
        <v>437</v>
      </c>
      <c r="O4075">
        <v>321</v>
      </c>
      <c r="P4075" s="17" t="s">
        <v>438</v>
      </c>
      <c r="Q4075">
        <v>0</v>
      </c>
      <c r="R4075" s="17" t="s">
        <v>439</v>
      </c>
      <c r="S4075" s="17" t="s">
        <v>440</v>
      </c>
      <c r="T4075" s="17" t="s">
        <v>438</v>
      </c>
      <c r="U4075">
        <v>0</v>
      </c>
      <c r="V4075">
        <v>0</v>
      </c>
      <c r="W4075" s="17" t="s">
        <v>9070</v>
      </c>
      <c r="X4075" s="17" t="s">
        <v>442</v>
      </c>
      <c r="Y4075">
        <v>6</v>
      </c>
      <c r="Z4075" s="17" t="s">
        <v>443</v>
      </c>
      <c r="AA4075" s="17" t="s">
        <v>443</v>
      </c>
      <c r="AB4075" s="17" t="s">
        <v>444</v>
      </c>
      <c r="AC4075">
        <v>0</v>
      </c>
      <c r="AD4075">
        <v>0</v>
      </c>
      <c r="AE4075">
        <v>0</v>
      </c>
      <c r="AF4075">
        <v>2022</v>
      </c>
      <c r="AG4075" s="1">
        <v>44562</v>
      </c>
      <c r="AH4075" s="1">
        <v>44773</v>
      </c>
      <c r="AI4075" s="1">
        <v>44785</v>
      </c>
      <c r="AJ4075" s="17" t="s">
        <v>34</v>
      </c>
      <c r="AK4075" s="17" t="s">
        <v>35</v>
      </c>
      <c r="AL4075" s="17" t="s">
        <v>10388</v>
      </c>
      <c r="AM4075" s="17">
        <f>MONTH(EMPENHO[[#This Row],[data_empenho]])</f>
        <v>6</v>
      </c>
    </row>
    <row r="4076" spans="1:39" x14ac:dyDescent="0.25">
      <c r="A4076">
        <v>10</v>
      </c>
      <c r="B4076">
        <v>1002</v>
      </c>
      <c r="C4076">
        <v>20</v>
      </c>
      <c r="D4076">
        <v>608</v>
      </c>
      <c r="E4076">
        <v>4</v>
      </c>
      <c r="F4076">
        <v>0</v>
      </c>
      <c r="G4076">
        <v>2056</v>
      </c>
      <c r="H4076" s="17" t="s">
        <v>478</v>
      </c>
      <c r="I4076">
        <v>1</v>
      </c>
      <c r="J4076">
        <v>0</v>
      </c>
      <c r="K4076" s="17" t="s">
        <v>9071</v>
      </c>
      <c r="L4076" s="1">
        <v>44720</v>
      </c>
      <c r="M4076">
        <v>2357.91</v>
      </c>
      <c r="N4076" s="17" t="s">
        <v>437</v>
      </c>
      <c r="O4076">
        <v>8264</v>
      </c>
      <c r="P4076" s="17" t="s">
        <v>438</v>
      </c>
      <c r="Q4076">
        <v>0</v>
      </c>
      <c r="R4076" s="17" t="s">
        <v>480</v>
      </c>
      <c r="S4076" s="17" t="s">
        <v>653</v>
      </c>
      <c r="T4076" s="17" t="s">
        <v>438</v>
      </c>
      <c r="U4076">
        <v>2</v>
      </c>
      <c r="V4076">
        <v>2022</v>
      </c>
      <c r="W4076" s="17" t="s">
        <v>9072</v>
      </c>
      <c r="X4076" s="17" t="s">
        <v>482</v>
      </c>
      <c r="Y4076">
        <v>7</v>
      </c>
      <c r="Z4076" s="17" t="s">
        <v>443</v>
      </c>
      <c r="AA4076" s="17" t="s">
        <v>443</v>
      </c>
      <c r="AB4076" s="17" t="s">
        <v>444</v>
      </c>
      <c r="AC4076">
        <v>0</v>
      </c>
      <c r="AD4076">
        <v>0</v>
      </c>
      <c r="AE4076">
        <v>0</v>
      </c>
      <c r="AF4076">
        <v>2022</v>
      </c>
      <c r="AG4076" s="1">
        <v>44562</v>
      </c>
      <c r="AH4076" s="1">
        <v>44773</v>
      </c>
      <c r="AI4076" s="1">
        <v>44785</v>
      </c>
      <c r="AJ4076" s="17" t="s">
        <v>34</v>
      </c>
      <c r="AK4076" s="17" t="s">
        <v>35</v>
      </c>
      <c r="AL4076" s="17" t="s">
        <v>10388</v>
      </c>
      <c r="AM4076" s="17">
        <f>MONTH(EMPENHO[[#This Row],[data_empenho]])</f>
        <v>6</v>
      </c>
    </row>
    <row r="4077" spans="1:39" x14ac:dyDescent="0.25">
      <c r="A4077">
        <v>3</v>
      </c>
      <c r="B4077">
        <v>301</v>
      </c>
      <c r="C4077">
        <v>4</v>
      </c>
      <c r="D4077">
        <v>122</v>
      </c>
      <c r="E4077">
        <v>1</v>
      </c>
      <c r="F4077">
        <v>0</v>
      </c>
      <c r="G4077">
        <v>2067</v>
      </c>
      <c r="H4077" s="17" t="s">
        <v>689</v>
      </c>
      <c r="I4077">
        <v>1</v>
      </c>
      <c r="J4077">
        <v>0</v>
      </c>
      <c r="K4077" s="17" t="s">
        <v>9073</v>
      </c>
      <c r="L4077" s="1">
        <v>44720</v>
      </c>
      <c r="M4077">
        <v>533.1</v>
      </c>
      <c r="N4077" s="17" t="s">
        <v>437</v>
      </c>
      <c r="O4077">
        <v>5301</v>
      </c>
      <c r="P4077" s="17" t="s">
        <v>438</v>
      </c>
      <c r="Q4077">
        <v>0</v>
      </c>
      <c r="R4077" s="17" t="s">
        <v>439</v>
      </c>
      <c r="S4077" s="17" t="s">
        <v>440</v>
      </c>
      <c r="T4077" s="17" t="s">
        <v>438</v>
      </c>
      <c r="U4077">
        <v>139</v>
      </c>
      <c r="V4077">
        <v>2022</v>
      </c>
      <c r="W4077" s="17" t="s">
        <v>9074</v>
      </c>
      <c r="X4077" s="17" t="s">
        <v>465</v>
      </c>
      <c r="Y4077">
        <v>1</v>
      </c>
      <c r="Z4077" s="17" t="s">
        <v>443</v>
      </c>
      <c r="AA4077" s="17" t="s">
        <v>443</v>
      </c>
      <c r="AB4077" s="17" t="s">
        <v>444</v>
      </c>
      <c r="AC4077">
        <v>0</v>
      </c>
      <c r="AD4077">
        <v>0</v>
      </c>
      <c r="AE4077">
        <v>0</v>
      </c>
      <c r="AF4077">
        <v>2022</v>
      </c>
      <c r="AG4077" s="1">
        <v>44562</v>
      </c>
      <c r="AH4077" s="1">
        <v>44773</v>
      </c>
      <c r="AI4077" s="1">
        <v>44785</v>
      </c>
      <c r="AJ4077" s="17" t="s">
        <v>34</v>
      </c>
      <c r="AK4077" s="17" t="s">
        <v>35</v>
      </c>
      <c r="AL4077" s="17" t="s">
        <v>10388</v>
      </c>
      <c r="AM4077" s="17">
        <f>MONTH(EMPENHO[[#This Row],[data_empenho]])</f>
        <v>6</v>
      </c>
    </row>
    <row r="4078" spans="1:39" x14ac:dyDescent="0.25">
      <c r="A4078">
        <v>6</v>
      </c>
      <c r="B4078">
        <v>603</v>
      </c>
      <c r="C4078">
        <v>26</v>
      </c>
      <c r="D4078">
        <v>782</v>
      </c>
      <c r="E4078">
        <v>17</v>
      </c>
      <c r="F4078">
        <v>0</v>
      </c>
      <c r="G4078">
        <v>2073</v>
      </c>
      <c r="H4078" s="17" t="s">
        <v>698</v>
      </c>
      <c r="I4078">
        <v>1</v>
      </c>
      <c r="J4078">
        <v>0</v>
      </c>
      <c r="K4078" s="17" t="s">
        <v>9075</v>
      </c>
      <c r="L4078" s="1">
        <v>44720</v>
      </c>
      <c r="M4078">
        <v>1110.1400000000001</v>
      </c>
      <c r="N4078" s="17" t="s">
        <v>437</v>
      </c>
      <c r="O4078">
        <v>3831</v>
      </c>
      <c r="P4078" s="17" t="s">
        <v>438</v>
      </c>
      <c r="Q4078">
        <v>0</v>
      </c>
      <c r="R4078" s="17" t="s">
        <v>439</v>
      </c>
      <c r="S4078" s="17" t="s">
        <v>440</v>
      </c>
      <c r="T4078" s="17" t="s">
        <v>438</v>
      </c>
      <c r="U4078">
        <v>140</v>
      </c>
      <c r="V4078">
        <v>2022</v>
      </c>
      <c r="W4078" s="17" t="s">
        <v>9076</v>
      </c>
      <c r="X4078" s="17" t="s">
        <v>465</v>
      </c>
      <c r="Y4078">
        <v>1</v>
      </c>
      <c r="Z4078" s="17" t="s">
        <v>443</v>
      </c>
      <c r="AA4078" s="17" t="s">
        <v>443</v>
      </c>
      <c r="AB4078" s="17" t="s">
        <v>444</v>
      </c>
      <c r="AC4078">
        <v>0</v>
      </c>
      <c r="AD4078">
        <v>0</v>
      </c>
      <c r="AE4078">
        <v>0</v>
      </c>
      <c r="AF4078">
        <v>2022</v>
      </c>
      <c r="AG4078" s="1">
        <v>44562</v>
      </c>
      <c r="AH4078" s="1">
        <v>44773</v>
      </c>
      <c r="AI4078" s="1">
        <v>44785</v>
      </c>
      <c r="AJ4078" s="17" t="s">
        <v>34</v>
      </c>
      <c r="AK4078" s="17" t="s">
        <v>35</v>
      </c>
      <c r="AL4078" s="17" t="s">
        <v>10388</v>
      </c>
      <c r="AM4078" s="17">
        <f>MONTH(EMPENHO[[#This Row],[data_empenho]])</f>
        <v>6</v>
      </c>
    </row>
    <row r="4079" spans="1:39" x14ac:dyDescent="0.25">
      <c r="A4079">
        <v>6</v>
      </c>
      <c r="B4079">
        <v>603</v>
      </c>
      <c r="C4079">
        <v>26</v>
      </c>
      <c r="D4079">
        <v>782</v>
      </c>
      <c r="E4079">
        <v>17</v>
      </c>
      <c r="F4079">
        <v>0</v>
      </c>
      <c r="G4079">
        <v>2073</v>
      </c>
      <c r="H4079" s="17" t="s">
        <v>698</v>
      </c>
      <c r="I4079">
        <v>1</v>
      </c>
      <c r="J4079">
        <v>0</v>
      </c>
      <c r="K4079" s="17" t="s">
        <v>9077</v>
      </c>
      <c r="L4079" s="1">
        <v>44720</v>
      </c>
      <c r="M4079">
        <v>78</v>
      </c>
      <c r="N4079" s="17" t="s">
        <v>437</v>
      </c>
      <c r="O4079">
        <v>4298</v>
      </c>
      <c r="P4079" s="17" t="s">
        <v>438</v>
      </c>
      <c r="Q4079">
        <v>0</v>
      </c>
      <c r="R4079" s="17" t="s">
        <v>439</v>
      </c>
      <c r="S4079" s="17" t="s">
        <v>440</v>
      </c>
      <c r="T4079" s="17" t="s">
        <v>438</v>
      </c>
      <c r="U4079">
        <v>141</v>
      </c>
      <c r="V4079">
        <v>2022</v>
      </c>
      <c r="W4079" s="17" t="s">
        <v>9078</v>
      </c>
      <c r="X4079" s="17" t="s">
        <v>465</v>
      </c>
      <c r="Y4079">
        <v>1</v>
      </c>
      <c r="Z4079" s="17" t="s">
        <v>443</v>
      </c>
      <c r="AA4079" s="17" t="s">
        <v>443</v>
      </c>
      <c r="AB4079" s="17" t="s">
        <v>444</v>
      </c>
      <c r="AC4079">
        <v>0</v>
      </c>
      <c r="AD4079">
        <v>0</v>
      </c>
      <c r="AE4079">
        <v>0</v>
      </c>
      <c r="AF4079">
        <v>2022</v>
      </c>
      <c r="AG4079" s="1">
        <v>44562</v>
      </c>
      <c r="AH4079" s="1">
        <v>44773</v>
      </c>
      <c r="AI4079" s="1">
        <v>44785</v>
      </c>
      <c r="AJ4079" s="17" t="s">
        <v>34</v>
      </c>
      <c r="AK4079" s="17" t="s">
        <v>35</v>
      </c>
      <c r="AL4079" s="17" t="s">
        <v>10388</v>
      </c>
      <c r="AM4079" s="17">
        <f>MONTH(EMPENHO[[#This Row],[data_empenho]])</f>
        <v>6</v>
      </c>
    </row>
    <row r="4080" spans="1:39" x14ac:dyDescent="0.25">
      <c r="A4080">
        <v>5</v>
      </c>
      <c r="B4080">
        <v>502</v>
      </c>
      <c r="C4080">
        <v>12</v>
      </c>
      <c r="D4080">
        <v>361</v>
      </c>
      <c r="E4080">
        <v>2</v>
      </c>
      <c r="F4080">
        <v>0</v>
      </c>
      <c r="G4080">
        <v>2029</v>
      </c>
      <c r="H4080" s="17" t="s">
        <v>651</v>
      </c>
      <c r="I4080">
        <v>1</v>
      </c>
      <c r="J4080">
        <v>0</v>
      </c>
      <c r="K4080" s="17" t="s">
        <v>9079</v>
      </c>
      <c r="L4080" s="1">
        <v>44720</v>
      </c>
      <c r="M4080">
        <v>38.01</v>
      </c>
      <c r="N4080" s="17" t="s">
        <v>437</v>
      </c>
      <c r="O4080">
        <v>8264</v>
      </c>
      <c r="P4080" s="17" t="s">
        <v>438</v>
      </c>
      <c r="Q4080">
        <v>0</v>
      </c>
      <c r="R4080" s="17" t="s">
        <v>480</v>
      </c>
      <c r="S4080" s="17" t="s">
        <v>653</v>
      </c>
      <c r="T4080" s="17" t="s">
        <v>438</v>
      </c>
      <c r="U4080">
        <v>56</v>
      </c>
      <c r="V4080">
        <v>2021</v>
      </c>
      <c r="W4080" s="17" t="s">
        <v>9080</v>
      </c>
      <c r="X4080" s="17" t="s">
        <v>482</v>
      </c>
      <c r="Y4080">
        <v>7</v>
      </c>
      <c r="Z4080" s="17" t="s">
        <v>443</v>
      </c>
      <c r="AA4080" s="17" t="s">
        <v>443</v>
      </c>
      <c r="AB4080" s="17" t="s">
        <v>444</v>
      </c>
      <c r="AC4080">
        <v>0</v>
      </c>
      <c r="AD4080">
        <v>0</v>
      </c>
      <c r="AE4080">
        <v>0</v>
      </c>
      <c r="AF4080">
        <v>2022</v>
      </c>
      <c r="AG4080" s="1">
        <v>44562</v>
      </c>
      <c r="AH4080" s="1">
        <v>44773</v>
      </c>
      <c r="AI4080" s="1">
        <v>44785</v>
      </c>
      <c r="AJ4080" s="17" t="s">
        <v>34</v>
      </c>
      <c r="AK4080" s="17" t="s">
        <v>35</v>
      </c>
      <c r="AL4080" s="17" t="s">
        <v>10388</v>
      </c>
      <c r="AM4080" s="17">
        <f>MONTH(EMPENHO[[#This Row],[data_empenho]])</f>
        <v>6</v>
      </c>
    </row>
    <row r="4081" spans="1:39" x14ac:dyDescent="0.25">
      <c r="A4081">
        <v>8</v>
      </c>
      <c r="B4081">
        <v>801</v>
      </c>
      <c r="C4081">
        <v>10</v>
      </c>
      <c r="D4081">
        <v>303</v>
      </c>
      <c r="E4081">
        <v>8</v>
      </c>
      <c r="F4081">
        <v>0</v>
      </c>
      <c r="G4081">
        <v>2100</v>
      </c>
      <c r="H4081" s="17" t="s">
        <v>9081</v>
      </c>
      <c r="I4081">
        <v>4503</v>
      </c>
      <c r="J4081">
        <v>0</v>
      </c>
      <c r="K4081" s="17" t="s">
        <v>9082</v>
      </c>
      <c r="L4081" s="1">
        <v>44721</v>
      </c>
      <c r="M4081">
        <v>6469.23</v>
      </c>
      <c r="N4081" s="17" t="s">
        <v>437</v>
      </c>
      <c r="O4081">
        <v>8283</v>
      </c>
      <c r="P4081" s="17" t="s">
        <v>438</v>
      </c>
      <c r="Q4081">
        <v>0</v>
      </c>
      <c r="R4081" s="17" t="s">
        <v>1083</v>
      </c>
      <c r="S4081" s="17" t="s">
        <v>440</v>
      </c>
      <c r="T4081" s="17" t="s">
        <v>438</v>
      </c>
      <c r="U4081">
        <v>1</v>
      </c>
      <c r="V4081">
        <v>2022</v>
      </c>
      <c r="W4081" s="17" t="s">
        <v>9083</v>
      </c>
      <c r="X4081" s="17" t="s">
        <v>1085</v>
      </c>
      <c r="Y4081">
        <v>1</v>
      </c>
      <c r="Z4081" s="17" t="s">
        <v>443</v>
      </c>
      <c r="AA4081" s="17" t="s">
        <v>653</v>
      </c>
      <c r="AB4081" s="17" t="s">
        <v>7529</v>
      </c>
      <c r="AC4081">
        <v>0</v>
      </c>
      <c r="AD4081">
        <v>0</v>
      </c>
      <c r="AE4081">
        <v>0</v>
      </c>
      <c r="AF4081">
        <v>2022</v>
      </c>
      <c r="AG4081" s="1">
        <v>44562</v>
      </c>
      <c r="AH4081" s="1">
        <v>44773</v>
      </c>
      <c r="AI4081" s="1">
        <v>44785</v>
      </c>
      <c r="AJ4081" s="17" t="s">
        <v>34</v>
      </c>
      <c r="AK4081" s="17" t="s">
        <v>35</v>
      </c>
      <c r="AL4081" s="17" t="s">
        <v>10388</v>
      </c>
      <c r="AM4081" s="17">
        <f>MONTH(EMPENHO[[#This Row],[data_empenho]])</f>
        <v>6</v>
      </c>
    </row>
    <row r="4082" spans="1:39" x14ac:dyDescent="0.25">
      <c r="A4082">
        <v>8</v>
      </c>
      <c r="B4082">
        <v>801</v>
      </c>
      <c r="C4082">
        <v>10</v>
      </c>
      <c r="D4082">
        <v>301</v>
      </c>
      <c r="E4082">
        <v>6</v>
      </c>
      <c r="F4082">
        <v>0</v>
      </c>
      <c r="G4082">
        <v>2105</v>
      </c>
      <c r="H4082" s="17" t="s">
        <v>445</v>
      </c>
      <c r="I4082">
        <v>40</v>
      </c>
      <c r="J4082">
        <v>0</v>
      </c>
      <c r="K4082" s="17" t="s">
        <v>9084</v>
      </c>
      <c r="L4082" s="1">
        <v>44721</v>
      </c>
      <c r="M4082">
        <v>1000</v>
      </c>
      <c r="N4082" s="17" t="s">
        <v>437</v>
      </c>
      <c r="O4082">
        <v>52</v>
      </c>
      <c r="P4082" s="17" t="s">
        <v>438</v>
      </c>
      <c r="Q4082">
        <v>0</v>
      </c>
      <c r="R4082" s="17" t="s">
        <v>439</v>
      </c>
      <c r="S4082" s="17" t="s">
        <v>440</v>
      </c>
      <c r="T4082" s="17" t="s">
        <v>438</v>
      </c>
      <c r="U4082">
        <v>0</v>
      </c>
      <c r="V4082">
        <v>0</v>
      </c>
      <c r="W4082" s="17" t="s">
        <v>9085</v>
      </c>
      <c r="X4082" s="17" t="s">
        <v>442</v>
      </c>
      <c r="Y4082">
        <v>0</v>
      </c>
      <c r="Z4082" s="17" t="s">
        <v>486</v>
      </c>
      <c r="AA4082" s="17" t="s">
        <v>443</v>
      </c>
      <c r="AB4082" s="17" t="s">
        <v>444</v>
      </c>
      <c r="AC4082">
        <v>0</v>
      </c>
      <c r="AD4082">
        <v>0</v>
      </c>
      <c r="AE4082">
        <v>0</v>
      </c>
      <c r="AF4082">
        <v>2022</v>
      </c>
      <c r="AG4082" s="1">
        <v>44562</v>
      </c>
      <c r="AH4082" s="1">
        <v>44773</v>
      </c>
      <c r="AI4082" s="1">
        <v>44785</v>
      </c>
      <c r="AJ4082" s="17" t="s">
        <v>34</v>
      </c>
      <c r="AK4082" s="17" t="s">
        <v>35</v>
      </c>
      <c r="AL4082" s="17" t="s">
        <v>10388</v>
      </c>
      <c r="AM4082" s="17">
        <f>MONTH(EMPENHO[[#This Row],[data_empenho]])</f>
        <v>6</v>
      </c>
    </row>
    <row r="4083" spans="1:39" x14ac:dyDescent="0.25">
      <c r="A4083">
        <v>6</v>
      </c>
      <c r="B4083">
        <v>603</v>
      </c>
      <c r="C4083">
        <v>26</v>
      </c>
      <c r="D4083">
        <v>782</v>
      </c>
      <c r="E4083">
        <v>17</v>
      </c>
      <c r="F4083">
        <v>0</v>
      </c>
      <c r="G4083">
        <v>2073</v>
      </c>
      <c r="H4083" s="17" t="s">
        <v>828</v>
      </c>
      <c r="I4083">
        <v>1</v>
      </c>
      <c r="J4083">
        <v>0</v>
      </c>
      <c r="K4083" s="17" t="s">
        <v>9086</v>
      </c>
      <c r="L4083" s="1">
        <v>44721</v>
      </c>
      <c r="M4083">
        <v>54</v>
      </c>
      <c r="N4083" s="17" t="s">
        <v>437</v>
      </c>
      <c r="O4083">
        <v>7417</v>
      </c>
      <c r="P4083" s="17" t="s">
        <v>438</v>
      </c>
      <c r="Q4083">
        <v>0</v>
      </c>
      <c r="R4083" s="17" t="s">
        <v>439</v>
      </c>
      <c r="S4083" s="17" t="s">
        <v>440</v>
      </c>
      <c r="T4083" s="17" t="s">
        <v>438</v>
      </c>
      <c r="U4083">
        <v>142</v>
      </c>
      <c r="V4083">
        <v>2022</v>
      </c>
      <c r="W4083" s="17" t="s">
        <v>9087</v>
      </c>
      <c r="X4083" s="17" t="s">
        <v>465</v>
      </c>
      <c r="Y4083">
        <v>0</v>
      </c>
      <c r="Z4083" s="17" t="s">
        <v>443</v>
      </c>
      <c r="AA4083" s="17" t="s">
        <v>443</v>
      </c>
      <c r="AB4083" s="17" t="s">
        <v>444</v>
      </c>
      <c r="AC4083">
        <v>0</v>
      </c>
      <c r="AD4083">
        <v>0</v>
      </c>
      <c r="AE4083">
        <v>0</v>
      </c>
      <c r="AF4083">
        <v>2022</v>
      </c>
      <c r="AG4083" s="1">
        <v>44562</v>
      </c>
      <c r="AH4083" s="1">
        <v>44773</v>
      </c>
      <c r="AI4083" s="1">
        <v>44785</v>
      </c>
      <c r="AJ4083" s="17" t="s">
        <v>34</v>
      </c>
      <c r="AK4083" s="17" t="s">
        <v>35</v>
      </c>
      <c r="AL4083" s="17" t="s">
        <v>10388</v>
      </c>
      <c r="AM4083" s="17">
        <f>MONTH(EMPENHO[[#This Row],[data_empenho]])</f>
        <v>6</v>
      </c>
    </row>
    <row r="4084" spans="1:39" x14ac:dyDescent="0.25">
      <c r="A4084">
        <v>6</v>
      </c>
      <c r="B4084">
        <v>603</v>
      </c>
      <c r="C4084">
        <v>26</v>
      </c>
      <c r="D4084">
        <v>782</v>
      </c>
      <c r="E4084">
        <v>17</v>
      </c>
      <c r="F4084">
        <v>0</v>
      </c>
      <c r="G4084">
        <v>2073</v>
      </c>
      <c r="H4084" s="17" t="s">
        <v>698</v>
      </c>
      <c r="I4084">
        <v>1</v>
      </c>
      <c r="J4084">
        <v>0</v>
      </c>
      <c r="K4084" s="17" t="s">
        <v>9088</v>
      </c>
      <c r="L4084" s="1">
        <v>44721</v>
      </c>
      <c r="M4084">
        <v>713</v>
      </c>
      <c r="N4084" s="17" t="s">
        <v>437</v>
      </c>
      <c r="O4084">
        <v>4298</v>
      </c>
      <c r="P4084" s="17" t="s">
        <v>438</v>
      </c>
      <c r="Q4084">
        <v>0</v>
      </c>
      <c r="R4084" s="17" t="s">
        <v>439</v>
      </c>
      <c r="S4084" s="17" t="s">
        <v>440</v>
      </c>
      <c r="T4084" s="17" t="s">
        <v>438</v>
      </c>
      <c r="U4084">
        <v>144</v>
      </c>
      <c r="V4084">
        <v>2022</v>
      </c>
      <c r="W4084" s="17" t="s">
        <v>9089</v>
      </c>
      <c r="X4084" s="17" t="s">
        <v>465</v>
      </c>
      <c r="Y4084">
        <v>1</v>
      </c>
      <c r="Z4084" s="17" t="s">
        <v>443</v>
      </c>
      <c r="AA4084" s="17" t="s">
        <v>443</v>
      </c>
      <c r="AB4084" s="17" t="s">
        <v>444</v>
      </c>
      <c r="AC4084">
        <v>0</v>
      </c>
      <c r="AD4084">
        <v>0</v>
      </c>
      <c r="AE4084">
        <v>0</v>
      </c>
      <c r="AF4084">
        <v>2022</v>
      </c>
      <c r="AG4084" s="1">
        <v>44562</v>
      </c>
      <c r="AH4084" s="1">
        <v>44773</v>
      </c>
      <c r="AI4084" s="1">
        <v>44785</v>
      </c>
      <c r="AJ4084" s="17" t="s">
        <v>34</v>
      </c>
      <c r="AK4084" s="17" t="s">
        <v>35</v>
      </c>
      <c r="AL4084" s="17" t="s">
        <v>10388</v>
      </c>
      <c r="AM4084" s="17">
        <f>MONTH(EMPENHO[[#This Row],[data_empenho]])</f>
        <v>6</v>
      </c>
    </row>
    <row r="4085" spans="1:39" x14ac:dyDescent="0.25">
      <c r="A4085">
        <v>7</v>
      </c>
      <c r="B4085">
        <v>702</v>
      </c>
      <c r="C4085">
        <v>15</v>
      </c>
      <c r="D4085">
        <v>451</v>
      </c>
      <c r="E4085">
        <v>17</v>
      </c>
      <c r="F4085">
        <v>0</v>
      </c>
      <c r="G4085">
        <v>2002</v>
      </c>
      <c r="H4085" s="17" t="s">
        <v>9090</v>
      </c>
      <c r="I4085">
        <v>1</v>
      </c>
      <c r="J4085">
        <v>0</v>
      </c>
      <c r="K4085" s="17" t="s">
        <v>9091</v>
      </c>
      <c r="L4085" s="1">
        <v>44721</v>
      </c>
      <c r="M4085">
        <v>130.19999999999999</v>
      </c>
      <c r="N4085" s="17" t="s">
        <v>437</v>
      </c>
      <c r="O4085">
        <v>5325</v>
      </c>
      <c r="P4085" s="17" t="s">
        <v>438</v>
      </c>
      <c r="Q4085">
        <v>0</v>
      </c>
      <c r="R4085" s="17" t="s">
        <v>480</v>
      </c>
      <c r="S4085" s="17" t="s">
        <v>653</v>
      </c>
      <c r="T4085" s="17" t="s">
        <v>438</v>
      </c>
      <c r="U4085">
        <v>14</v>
      </c>
      <c r="V4085">
        <v>2022</v>
      </c>
      <c r="W4085" s="17" t="s">
        <v>9092</v>
      </c>
      <c r="X4085" s="17" t="s">
        <v>482</v>
      </c>
      <c r="Y4085">
        <v>7</v>
      </c>
      <c r="Z4085" s="17" t="s">
        <v>443</v>
      </c>
      <c r="AA4085" s="17" t="s">
        <v>443</v>
      </c>
      <c r="AB4085" s="17" t="s">
        <v>444</v>
      </c>
      <c r="AC4085">
        <v>0</v>
      </c>
      <c r="AD4085">
        <v>0</v>
      </c>
      <c r="AE4085">
        <v>0</v>
      </c>
      <c r="AF4085">
        <v>2022</v>
      </c>
      <c r="AG4085" s="1">
        <v>44562</v>
      </c>
      <c r="AH4085" s="1">
        <v>44773</v>
      </c>
      <c r="AI4085" s="1">
        <v>44785</v>
      </c>
      <c r="AJ4085" s="17" t="s">
        <v>34</v>
      </c>
      <c r="AK4085" s="17" t="s">
        <v>35</v>
      </c>
      <c r="AL4085" s="17" t="s">
        <v>10388</v>
      </c>
      <c r="AM4085" s="17">
        <f>MONTH(EMPENHO[[#This Row],[data_empenho]])</f>
        <v>6</v>
      </c>
    </row>
    <row r="4086" spans="1:39" x14ac:dyDescent="0.25">
      <c r="A4086">
        <v>6</v>
      </c>
      <c r="B4086">
        <v>603</v>
      </c>
      <c r="C4086">
        <v>26</v>
      </c>
      <c r="D4086">
        <v>782</v>
      </c>
      <c r="E4086">
        <v>17</v>
      </c>
      <c r="F4086">
        <v>0</v>
      </c>
      <c r="G4086">
        <v>2073</v>
      </c>
      <c r="H4086" s="17" t="s">
        <v>755</v>
      </c>
      <c r="I4086">
        <v>1</v>
      </c>
      <c r="J4086">
        <v>0</v>
      </c>
      <c r="K4086" s="17" t="s">
        <v>9093</v>
      </c>
      <c r="L4086" s="1">
        <v>44721</v>
      </c>
      <c r="M4086">
        <v>600</v>
      </c>
      <c r="N4086" s="17" t="s">
        <v>437</v>
      </c>
      <c r="O4086">
        <v>5885</v>
      </c>
      <c r="P4086" s="17" t="s">
        <v>438</v>
      </c>
      <c r="Q4086">
        <v>0</v>
      </c>
      <c r="R4086" s="17" t="s">
        <v>439</v>
      </c>
      <c r="S4086" s="17" t="s">
        <v>440</v>
      </c>
      <c r="T4086" s="17" t="s">
        <v>438</v>
      </c>
      <c r="U4086">
        <v>143</v>
      </c>
      <c r="V4086">
        <v>2022</v>
      </c>
      <c r="W4086" s="17" t="s">
        <v>9094</v>
      </c>
      <c r="X4086" s="17" t="s">
        <v>465</v>
      </c>
      <c r="Y4086">
        <v>1</v>
      </c>
      <c r="Z4086" s="17" t="s">
        <v>443</v>
      </c>
      <c r="AA4086" s="17" t="s">
        <v>443</v>
      </c>
      <c r="AB4086" s="17" t="s">
        <v>444</v>
      </c>
      <c r="AC4086">
        <v>0</v>
      </c>
      <c r="AD4086">
        <v>0</v>
      </c>
      <c r="AE4086">
        <v>0</v>
      </c>
      <c r="AF4086">
        <v>2022</v>
      </c>
      <c r="AG4086" s="1">
        <v>44562</v>
      </c>
      <c r="AH4086" s="1">
        <v>44773</v>
      </c>
      <c r="AI4086" s="1">
        <v>44785</v>
      </c>
      <c r="AJ4086" s="17" t="s">
        <v>34</v>
      </c>
      <c r="AK4086" s="17" t="s">
        <v>35</v>
      </c>
      <c r="AL4086" s="17" t="s">
        <v>10388</v>
      </c>
      <c r="AM4086" s="17">
        <f>MONTH(EMPENHO[[#This Row],[data_empenho]])</f>
        <v>6</v>
      </c>
    </row>
    <row r="4087" spans="1:39" x14ac:dyDescent="0.25">
      <c r="A4087">
        <v>6</v>
      </c>
      <c r="B4087">
        <v>603</v>
      </c>
      <c r="C4087">
        <v>26</v>
      </c>
      <c r="D4087">
        <v>782</v>
      </c>
      <c r="E4087">
        <v>17</v>
      </c>
      <c r="F4087">
        <v>0</v>
      </c>
      <c r="G4087">
        <v>2073</v>
      </c>
      <c r="H4087" s="17" t="s">
        <v>698</v>
      </c>
      <c r="I4087">
        <v>1</v>
      </c>
      <c r="J4087">
        <v>0</v>
      </c>
      <c r="K4087" s="17" t="s">
        <v>9095</v>
      </c>
      <c r="L4087" s="1">
        <v>44721</v>
      </c>
      <c r="M4087">
        <v>1029</v>
      </c>
      <c r="N4087" s="17" t="s">
        <v>437</v>
      </c>
      <c r="O4087">
        <v>5885</v>
      </c>
      <c r="P4087" s="17" t="s">
        <v>438</v>
      </c>
      <c r="Q4087">
        <v>0</v>
      </c>
      <c r="R4087" s="17" t="s">
        <v>439</v>
      </c>
      <c r="S4087" s="17" t="s">
        <v>440</v>
      </c>
      <c r="T4087" s="17" t="s">
        <v>438</v>
      </c>
      <c r="U4087">
        <v>143</v>
      </c>
      <c r="V4087">
        <v>2022</v>
      </c>
      <c r="W4087" s="17" t="s">
        <v>9096</v>
      </c>
      <c r="X4087" s="17" t="s">
        <v>465</v>
      </c>
      <c r="Y4087">
        <v>1</v>
      </c>
      <c r="Z4087" s="17" t="s">
        <v>443</v>
      </c>
      <c r="AA4087" s="17" t="s">
        <v>443</v>
      </c>
      <c r="AB4087" s="17" t="s">
        <v>444</v>
      </c>
      <c r="AC4087">
        <v>0</v>
      </c>
      <c r="AD4087">
        <v>0</v>
      </c>
      <c r="AE4087">
        <v>0</v>
      </c>
      <c r="AF4087">
        <v>2022</v>
      </c>
      <c r="AG4087" s="1">
        <v>44562</v>
      </c>
      <c r="AH4087" s="1">
        <v>44773</v>
      </c>
      <c r="AI4087" s="1">
        <v>44785</v>
      </c>
      <c r="AJ4087" s="17" t="s">
        <v>34</v>
      </c>
      <c r="AK4087" s="17" t="s">
        <v>35</v>
      </c>
      <c r="AL4087" s="17" t="s">
        <v>10388</v>
      </c>
      <c r="AM4087" s="17">
        <f>MONTH(EMPENHO[[#This Row],[data_empenho]])</f>
        <v>6</v>
      </c>
    </row>
    <row r="4088" spans="1:39" x14ac:dyDescent="0.25">
      <c r="A4088">
        <v>5</v>
      </c>
      <c r="B4088">
        <v>502</v>
      </c>
      <c r="C4088">
        <v>12</v>
      </c>
      <c r="D4088">
        <v>782</v>
      </c>
      <c r="E4088">
        <v>2</v>
      </c>
      <c r="F4088">
        <v>0</v>
      </c>
      <c r="G4088">
        <v>2035</v>
      </c>
      <c r="H4088" s="17" t="s">
        <v>828</v>
      </c>
      <c r="I4088">
        <v>1017</v>
      </c>
      <c r="J4088">
        <v>0</v>
      </c>
      <c r="K4088" s="17" t="s">
        <v>9097</v>
      </c>
      <c r="L4088" s="1">
        <v>44721</v>
      </c>
      <c r="M4088">
        <v>1067</v>
      </c>
      <c r="N4088" s="17" t="s">
        <v>437</v>
      </c>
      <c r="O4088">
        <v>3923</v>
      </c>
      <c r="P4088" s="17" t="s">
        <v>438</v>
      </c>
      <c r="Q4088">
        <v>0</v>
      </c>
      <c r="R4088" s="17" t="s">
        <v>480</v>
      </c>
      <c r="S4088" s="17" t="s">
        <v>653</v>
      </c>
      <c r="T4088" s="17" t="s">
        <v>438</v>
      </c>
      <c r="U4088">
        <v>16</v>
      </c>
      <c r="V4088">
        <v>2022</v>
      </c>
      <c r="W4088" s="17" t="s">
        <v>9098</v>
      </c>
      <c r="X4088" s="17" t="s">
        <v>482</v>
      </c>
      <c r="Y4088">
        <v>7</v>
      </c>
      <c r="Z4088" s="17" t="s">
        <v>443</v>
      </c>
      <c r="AA4088" s="17" t="s">
        <v>443</v>
      </c>
      <c r="AB4088" s="17" t="s">
        <v>444</v>
      </c>
      <c r="AC4088">
        <v>0</v>
      </c>
      <c r="AD4088">
        <v>0</v>
      </c>
      <c r="AE4088">
        <v>0</v>
      </c>
      <c r="AF4088">
        <v>2022</v>
      </c>
      <c r="AG4088" s="1">
        <v>44562</v>
      </c>
      <c r="AH4088" s="1">
        <v>44773</v>
      </c>
      <c r="AI4088" s="1">
        <v>44785</v>
      </c>
      <c r="AJ4088" s="17" t="s">
        <v>34</v>
      </c>
      <c r="AK4088" s="17" t="s">
        <v>35</v>
      </c>
      <c r="AL4088" s="17" t="s">
        <v>10388</v>
      </c>
      <c r="AM4088" s="17">
        <f>MONTH(EMPENHO[[#This Row],[data_empenho]])</f>
        <v>6</v>
      </c>
    </row>
    <row r="4089" spans="1:39" x14ac:dyDescent="0.25">
      <c r="A4089">
        <v>10</v>
      </c>
      <c r="B4089">
        <v>1002</v>
      </c>
      <c r="C4089">
        <v>20</v>
      </c>
      <c r="D4089">
        <v>608</v>
      </c>
      <c r="E4089">
        <v>4</v>
      </c>
      <c r="F4089">
        <v>0</v>
      </c>
      <c r="G4089">
        <v>2056</v>
      </c>
      <c r="H4089" s="17" t="s">
        <v>755</v>
      </c>
      <c r="I4089">
        <v>1</v>
      </c>
      <c r="J4089">
        <v>0</v>
      </c>
      <c r="K4089" s="17" t="s">
        <v>9099</v>
      </c>
      <c r="L4089" s="1">
        <v>44721</v>
      </c>
      <c r="M4089">
        <v>880</v>
      </c>
      <c r="N4089" s="17" t="s">
        <v>437</v>
      </c>
      <c r="O4089">
        <v>1369</v>
      </c>
      <c r="P4089" s="17" t="s">
        <v>438</v>
      </c>
      <c r="Q4089">
        <v>0</v>
      </c>
      <c r="R4089" s="17" t="s">
        <v>480</v>
      </c>
      <c r="S4089" s="17" t="s">
        <v>653</v>
      </c>
      <c r="T4089" s="17" t="s">
        <v>438</v>
      </c>
      <c r="U4089">
        <v>50</v>
      </c>
      <c r="V4089">
        <v>2021</v>
      </c>
      <c r="W4089" s="17" t="s">
        <v>9100</v>
      </c>
      <c r="X4089" s="17" t="s">
        <v>482</v>
      </c>
      <c r="Y4089">
        <v>7</v>
      </c>
      <c r="Z4089" s="17" t="s">
        <v>443</v>
      </c>
      <c r="AA4089" s="17" t="s">
        <v>443</v>
      </c>
      <c r="AB4089" s="17" t="s">
        <v>444</v>
      </c>
      <c r="AC4089">
        <v>0</v>
      </c>
      <c r="AD4089">
        <v>0</v>
      </c>
      <c r="AE4089">
        <v>0</v>
      </c>
      <c r="AF4089">
        <v>2022</v>
      </c>
      <c r="AG4089" s="1">
        <v>44562</v>
      </c>
      <c r="AH4089" s="1">
        <v>44773</v>
      </c>
      <c r="AI4089" s="1">
        <v>44785</v>
      </c>
      <c r="AJ4089" s="17" t="s">
        <v>34</v>
      </c>
      <c r="AK4089" s="17" t="s">
        <v>35</v>
      </c>
      <c r="AL4089" s="17" t="s">
        <v>10388</v>
      </c>
      <c r="AM4089" s="17">
        <f>MONTH(EMPENHO[[#This Row],[data_empenho]])</f>
        <v>6</v>
      </c>
    </row>
    <row r="4090" spans="1:39" x14ac:dyDescent="0.25">
      <c r="A4090">
        <v>8</v>
      </c>
      <c r="B4090">
        <v>801</v>
      </c>
      <c r="C4090">
        <v>10</v>
      </c>
      <c r="D4090">
        <v>301</v>
      </c>
      <c r="E4090">
        <v>9</v>
      </c>
      <c r="F4090">
        <v>0</v>
      </c>
      <c r="G4090">
        <v>2109</v>
      </c>
      <c r="H4090" s="17" t="s">
        <v>1063</v>
      </c>
      <c r="I4090">
        <v>40</v>
      </c>
      <c r="J4090">
        <v>0</v>
      </c>
      <c r="K4090" s="17" t="s">
        <v>9101</v>
      </c>
      <c r="L4090" s="1">
        <v>44721</v>
      </c>
      <c r="M4090">
        <v>57</v>
      </c>
      <c r="N4090" s="17" t="s">
        <v>437</v>
      </c>
      <c r="O4090">
        <v>7743</v>
      </c>
      <c r="P4090" s="17" t="s">
        <v>438</v>
      </c>
      <c r="Q4090">
        <v>0</v>
      </c>
      <c r="R4090" s="17" t="s">
        <v>480</v>
      </c>
      <c r="S4090" s="17" t="s">
        <v>653</v>
      </c>
      <c r="T4090" s="17" t="s">
        <v>438</v>
      </c>
      <c r="U4090">
        <v>44</v>
      </c>
      <c r="V4090">
        <v>2021</v>
      </c>
      <c r="W4090" s="17" t="s">
        <v>9102</v>
      </c>
      <c r="X4090" s="17" t="s">
        <v>482</v>
      </c>
      <c r="Y4090">
        <v>7</v>
      </c>
      <c r="Z4090" s="17" t="s">
        <v>443</v>
      </c>
      <c r="AA4090" s="17" t="s">
        <v>443</v>
      </c>
      <c r="AB4090" s="17" t="s">
        <v>444</v>
      </c>
      <c r="AC4090">
        <v>0</v>
      </c>
      <c r="AD4090">
        <v>0</v>
      </c>
      <c r="AE4090">
        <v>0</v>
      </c>
      <c r="AF4090">
        <v>2022</v>
      </c>
      <c r="AG4090" s="1">
        <v>44562</v>
      </c>
      <c r="AH4090" s="1">
        <v>44773</v>
      </c>
      <c r="AI4090" s="1">
        <v>44785</v>
      </c>
      <c r="AJ4090" s="17" t="s">
        <v>34</v>
      </c>
      <c r="AK4090" s="17" t="s">
        <v>35</v>
      </c>
      <c r="AL4090" s="17" t="s">
        <v>10388</v>
      </c>
      <c r="AM4090" s="17">
        <f>MONTH(EMPENHO[[#This Row],[data_empenho]])</f>
        <v>6</v>
      </c>
    </row>
    <row r="4091" spans="1:39" x14ac:dyDescent="0.25">
      <c r="A4091">
        <v>8</v>
      </c>
      <c r="B4091">
        <v>801</v>
      </c>
      <c r="C4091">
        <v>10</v>
      </c>
      <c r="D4091">
        <v>122</v>
      </c>
      <c r="E4091">
        <v>5</v>
      </c>
      <c r="F4091">
        <v>0</v>
      </c>
      <c r="G4091">
        <v>2084</v>
      </c>
      <c r="H4091" s="17" t="s">
        <v>1063</v>
      </c>
      <c r="I4091">
        <v>40</v>
      </c>
      <c r="J4091">
        <v>0</v>
      </c>
      <c r="K4091" s="17" t="s">
        <v>9103</v>
      </c>
      <c r="L4091" s="1">
        <v>44721</v>
      </c>
      <c r="M4091">
        <v>38</v>
      </c>
      <c r="N4091" s="17" t="s">
        <v>437</v>
      </c>
      <c r="O4091">
        <v>7743</v>
      </c>
      <c r="P4091" s="17" t="s">
        <v>438</v>
      </c>
      <c r="Q4091">
        <v>0</v>
      </c>
      <c r="R4091" s="17" t="s">
        <v>480</v>
      </c>
      <c r="S4091" s="17" t="s">
        <v>653</v>
      </c>
      <c r="T4091" s="17" t="s">
        <v>438</v>
      </c>
      <c r="U4091">
        <v>44</v>
      </c>
      <c r="V4091">
        <v>2021</v>
      </c>
      <c r="W4091" s="17" t="s">
        <v>9104</v>
      </c>
      <c r="X4091" s="17" t="s">
        <v>482</v>
      </c>
      <c r="Y4091">
        <v>7</v>
      </c>
      <c r="Z4091" s="17" t="s">
        <v>443</v>
      </c>
      <c r="AA4091" s="17" t="s">
        <v>443</v>
      </c>
      <c r="AB4091" s="17" t="s">
        <v>444</v>
      </c>
      <c r="AC4091">
        <v>0</v>
      </c>
      <c r="AD4091">
        <v>0</v>
      </c>
      <c r="AE4091">
        <v>0</v>
      </c>
      <c r="AF4091">
        <v>2022</v>
      </c>
      <c r="AG4091" s="1">
        <v>44562</v>
      </c>
      <c r="AH4091" s="1">
        <v>44773</v>
      </c>
      <c r="AI4091" s="1">
        <v>44785</v>
      </c>
      <c r="AJ4091" s="17" t="s">
        <v>34</v>
      </c>
      <c r="AK4091" s="17" t="s">
        <v>35</v>
      </c>
      <c r="AL4091" s="17" t="s">
        <v>10388</v>
      </c>
      <c r="AM4091" s="17">
        <f>MONTH(EMPENHO[[#This Row],[data_empenho]])</f>
        <v>6</v>
      </c>
    </row>
    <row r="4092" spans="1:39" x14ac:dyDescent="0.25">
      <c r="A4092">
        <v>5</v>
      </c>
      <c r="B4092">
        <v>502</v>
      </c>
      <c r="C4092">
        <v>12</v>
      </c>
      <c r="D4092">
        <v>782</v>
      </c>
      <c r="E4092">
        <v>2</v>
      </c>
      <c r="F4092">
        <v>0</v>
      </c>
      <c r="G4092">
        <v>2035</v>
      </c>
      <c r="H4092" s="17" t="s">
        <v>828</v>
      </c>
      <c r="I4092">
        <v>1017</v>
      </c>
      <c r="J4092">
        <v>0</v>
      </c>
      <c r="K4092" s="17" t="s">
        <v>9105</v>
      </c>
      <c r="L4092" s="1">
        <v>44721</v>
      </c>
      <c r="M4092">
        <v>3531</v>
      </c>
      <c r="N4092" s="17" t="s">
        <v>437</v>
      </c>
      <c r="O4092">
        <v>3923</v>
      </c>
      <c r="P4092" s="17" t="s">
        <v>438</v>
      </c>
      <c r="Q4092">
        <v>0</v>
      </c>
      <c r="R4092" s="17" t="s">
        <v>480</v>
      </c>
      <c r="S4092" s="17" t="s">
        <v>653</v>
      </c>
      <c r="T4092" s="17" t="s">
        <v>438</v>
      </c>
      <c r="U4092">
        <v>16</v>
      </c>
      <c r="V4092">
        <v>2022</v>
      </c>
      <c r="W4092" s="17" t="s">
        <v>9106</v>
      </c>
      <c r="X4092" s="17" t="s">
        <v>482</v>
      </c>
      <c r="Y4092">
        <v>7</v>
      </c>
      <c r="Z4092" s="17" t="s">
        <v>443</v>
      </c>
      <c r="AA4092" s="17" t="s">
        <v>443</v>
      </c>
      <c r="AB4092" s="17" t="s">
        <v>444</v>
      </c>
      <c r="AC4092">
        <v>0</v>
      </c>
      <c r="AD4092">
        <v>0</v>
      </c>
      <c r="AE4092">
        <v>0</v>
      </c>
      <c r="AF4092">
        <v>2022</v>
      </c>
      <c r="AG4092" s="1">
        <v>44562</v>
      </c>
      <c r="AH4092" s="1">
        <v>44773</v>
      </c>
      <c r="AI4092" s="1">
        <v>44785</v>
      </c>
      <c r="AJ4092" s="17" t="s">
        <v>34</v>
      </c>
      <c r="AK4092" s="17" t="s">
        <v>35</v>
      </c>
      <c r="AL4092" s="17" t="s">
        <v>10388</v>
      </c>
      <c r="AM4092" s="17">
        <f>MONTH(EMPENHO[[#This Row],[data_empenho]])</f>
        <v>6</v>
      </c>
    </row>
    <row r="4093" spans="1:39" x14ac:dyDescent="0.25">
      <c r="A4093">
        <v>5</v>
      </c>
      <c r="B4093">
        <v>502</v>
      </c>
      <c r="C4093">
        <v>12</v>
      </c>
      <c r="D4093">
        <v>782</v>
      </c>
      <c r="E4093">
        <v>2</v>
      </c>
      <c r="F4093">
        <v>0</v>
      </c>
      <c r="G4093">
        <v>2035</v>
      </c>
      <c r="H4093" s="17" t="s">
        <v>860</v>
      </c>
      <c r="I4093">
        <v>1017</v>
      </c>
      <c r="J4093">
        <v>0</v>
      </c>
      <c r="K4093" s="17" t="s">
        <v>9107</v>
      </c>
      <c r="L4093" s="1">
        <v>44721</v>
      </c>
      <c r="M4093">
        <v>4420</v>
      </c>
      <c r="N4093" s="17" t="s">
        <v>437</v>
      </c>
      <c r="O4093">
        <v>7946</v>
      </c>
      <c r="P4093" s="17" t="s">
        <v>438</v>
      </c>
      <c r="Q4093">
        <v>0</v>
      </c>
      <c r="R4093" s="17" t="s">
        <v>480</v>
      </c>
      <c r="S4093" s="17" t="s">
        <v>653</v>
      </c>
      <c r="T4093" s="17" t="s">
        <v>438</v>
      </c>
      <c r="U4093">
        <v>9</v>
      </c>
      <c r="V4093">
        <v>2022</v>
      </c>
      <c r="W4093" s="17" t="s">
        <v>9108</v>
      </c>
      <c r="X4093" s="17" t="s">
        <v>482</v>
      </c>
      <c r="Y4093">
        <v>7</v>
      </c>
      <c r="Z4093" s="17" t="s">
        <v>443</v>
      </c>
      <c r="AA4093" s="17" t="s">
        <v>443</v>
      </c>
      <c r="AB4093" s="17" t="s">
        <v>444</v>
      </c>
      <c r="AC4093">
        <v>0</v>
      </c>
      <c r="AD4093">
        <v>0</v>
      </c>
      <c r="AE4093">
        <v>0</v>
      </c>
      <c r="AF4093">
        <v>2022</v>
      </c>
      <c r="AG4093" s="1">
        <v>44562</v>
      </c>
      <c r="AH4093" s="1">
        <v>44773</v>
      </c>
      <c r="AI4093" s="1">
        <v>44785</v>
      </c>
      <c r="AJ4093" s="17" t="s">
        <v>34</v>
      </c>
      <c r="AK4093" s="17" t="s">
        <v>35</v>
      </c>
      <c r="AL4093" s="17" t="s">
        <v>10388</v>
      </c>
      <c r="AM4093" s="17">
        <f>MONTH(EMPENHO[[#This Row],[data_empenho]])</f>
        <v>6</v>
      </c>
    </row>
    <row r="4094" spans="1:39" x14ac:dyDescent="0.25">
      <c r="A4094">
        <v>9</v>
      </c>
      <c r="B4094">
        <v>902</v>
      </c>
      <c r="C4094">
        <v>8</v>
      </c>
      <c r="D4094">
        <v>244</v>
      </c>
      <c r="E4094">
        <v>11</v>
      </c>
      <c r="F4094">
        <v>0</v>
      </c>
      <c r="G4094">
        <v>2018</v>
      </c>
      <c r="H4094" s="17" t="s">
        <v>478</v>
      </c>
      <c r="I4094">
        <v>1064</v>
      </c>
      <c r="J4094">
        <v>0</v>
      </c>
      <c r="K4094" s="17" t="s">
        <v>9109</v>
      </c>
      <c r="L4094" s="1">
        <v>44721</v>
      </c>
      <c r="M4094">
        <v>1152</v>
      </c>
      <c r="N4094" s="17" t="s">
        <v>437</v>
      </c>
      <c r="O4094">
        <v>8264</v>
      </c>
      <c r="P4094" s="17" t="s">
        <v>438</v>
      </c>
      <c r="Q4094">
        <v>0</v>
      </c>
      <c r="R4094" s="17" t="s">
        <v>480</v>
      </c>
      <c r="S4094" s="17" t="s">
        <v>653</v>
      </c>
      <c r="T4094" s="17" t="s">
        <v>438</v>
      </c>
      <c r="U4094">
        <v>56</v>
      </c>
      <c r="V4094">
        <v>2021</v>
      </c>
      <c r="W4094" s="17" t="s">
        <v>9110</v>
      </c>
      <c r="X4094" s="17" t="s">
        <v>482</v>
      </c>
      <c r="Y4094">
        <v>7</v>
      </c>
      <c r="Z4094" s="17" t="s">
        <v>443</v>
      </c>
      <c r="AA4094" s="17" t="s">
        <v>443</v>
      </c>
      <c r="AB4094" s="17" t="s">
        <v>444</v>
      </c>
      <c r="AC4094">
        <v>0</v>
      </c>
      <c r="AD4094">
        <v>0</v>
      </c>
      <c r="AE4094">
        <v>0</v>
      </c>
      <c r="AF4094">
        <v>2022</v>
      </c>
      <c r="AG4094" s="1">
        <v>44562</v>
      </c>
      <c r="AH4094" s="1">
        <v>44773</v>
      </c>
      <c r="AI4094" s="1">
        <v>44785</v>
      </c>
      <c r="AJ4094" s="17" t="s">
        <v>34</v>
      </c>
      <c r="AK4094" s="17" t="s">
        <v>35</v>
      </c>
      <c r="AL4094" s="17" t="s">
        <v>10388</v>
      </c>
      <c r="AM4094" s="17">
        <f>MONTH(EMPENHO[[#This Row],[data_empenho]])</f>
        <v>6</v>
      </c>
    </row>
    <row r="4095" spans="1:39" x14ac:dyDescent="0.25">
      <c r="A4095">
        <v>9</v>
      </c>
      <c r="B4095">
        <v>904</v>
      </c>
      <c r="C4095">
        <v>8</v>
      </c>
      <c r="D4095">
        <v>243</v>
      </c>
      <c r="E4095">
        <v>11</v>
      </c>
      <c r="F4095">
        <v>0</v>
      </c>
      <c r="G4095">
        <v>2107</v>
      </c>
      <c r="H4095" s="17" t="s">
        <v>478</v>
      </c>
      <c r="I4095">
        <v>1</v>
      </c>
      <c r="J4095">
        <v>0</v>
      </c>
      <c r="K4095" s="17" t="s">
        <v>9111</v>
      </c>
      <c r="L4095" s="1">
        <v>44721</v>
      </c>
      <c r="M4095">
        <v>691.2</v>
      </c>
      <c r="N4095" s="17" t="s">
        <v>437</v>
      </c>
      <c r="O4095">
        <v>8264</v>
      </c>
      <c r="P4095" s="17" t="s">
        <v>438</v>
      </c>
      <c r="Q4095">
        <v>0</v>
      </c>
      <c r="R4095" s="17" t="s">
        <v>480</v>
      </c>
      <c r="S4095" s="17" t="s">
        <v>653</v>
      </c>
      <c r="T4095" s="17" t="s">
        <v>438</v>
      </c>
      <c r="U4095">
        <v>56</v>
      </c>
      <c r="V4095">
        <v>2021</v>
      </c>
      <c r="W4095" s="17" t="s">
        <v>9112</v>
      </c>
      <c r="X4095" s="17" t="s">
        <v>482</v>
      </c>
      <c r="Y4095">
        <v>7</v>
      </c>
      <c r="Z4095" s="17" t="s">
        <v>443</v>
      </c>
      <c r="AA4095" s="17" t="s">
        <v>443</v>
      </c>
      <c r="AB4095" s="17" t="s">
        <v>444</v>
      </c>
      <c r="AC4095">
        <v>0</v>
      </c>
      <c r="AD4095">
        <v>0</v>
      </c>
      <c r="AE4095">
        <v>0</v>
      </c>
      <c r="AF4095">
        <v>2022</v>
      </c>
      <c r="AG4095" s="1">
        <v>44562</v>
      </c>
      <c r="AH4095" s="1">
        <v>44773</v>
      </c>
      <c r="AI4095" s="1">
        <v>44785</v>
      </c>
      <c r="AJ4095" s="17" t="s">
        <v>34</v>
      </c>
      <c r="AK4095" s="17" t="s">
        <v>35</v>
      </c>
      <c r="AL4095" s="17" t="s">
        <v>10388</v>
      </c>
      <c r="AM4095" s="17">
        <f>MONTH(EMPENHO[[#This Row],[data_empenho]])</f>
        <v>6</v>
      </c>
    </row>
    <row r="4096" spans="1:39" x14ac:dyDescent="0.25">
      <c r="A4096">
        <v>6</v>
      </c>
      <c r="B4096">
        <v>603</v>
      </c>
      <c r="C4096">
        <v>26</v>
      </c>
      <c r="D4096">
        <v>782</v>
      </c>
      <c r="E4096">
        <v>17</v>
      </c>
      <c r="F4096">
        <v>0</v>
      </c>
      <c r="G4096">
        <v>2073</v>
      </c>
      <c r="H4096" s="17" t="s">
        <v>698</v>
      </c>
      <c r="I4096">
        <v>1</v>
      </c>
      <c r="J4096">
        <v>0</v>
      </c>
      <c r="K4096" s="17" t="s">
        <v>9113</v>
      </c>
      <c r="L4096" s="1">
        <v>44721</v>
      </c>
      <c r="M4096">
        <v>65.89</v>
      </c>
      <c r="N4096" s="17" t="s">
        <v>437</v>
      </c>
      <c r="O4096">
        <v>4041</v>
      </c>
      <c r="P4096" s="17" t="s">
        <v>438</v>
      </c>
      <c r="Q4096">
        <v>0</v>
      </c>
      <c r="R4096" s="17" t="s">
        <v>439</v>
      </c>
      <c r="S4096" s="17" t="s">
        <v>440</v>
      </c>
      <c r="T4096" s="17" t="s">
        <v>438</v>
      </c>
      <c r="U4096">
        <v>130</v>
      </c>
      <c r="V4096">
        <v>2022</v>
      </c>
      <c r="W4096" s="17" t="s">
        <v>9114</v>
      </c>
      <c r="X4096" s="17" t="s">
        <v>465</v>
      </c>
      <c r="Y4096">
        <v>1</v>
      </c>
      <c r="Z4096" s="17" t="s">
        <v>443</v>
      </c>
      <c r="AA4096" s="17" t="s">
        <v>443</v>
      </c>
      <c r="AB4096" s="17" t="s">
        <v>444</v>
      </c>
      <c r="AC4096">
        <v>0</v>
      </c>
      <c r="AD4096">
        <v>0</v>
      </c>
      <c r="AE4096">
        <v>0</v>
      </c>
      <c r="AF4096">
        <v>2022</v>
      </c>
      <c r="AG4096" s="1">
        <v>44562</v>
      </c>
      <c r="AH4096" s="1">
        <v>44773</v>
      </c>
      <c r="AI4096" s="1">
        <v>44785</v>
      </c>
      <c r="AJ4096" s="17" t="s">
        <v>34</v>
      </c>
      <c r="AK4096" s="17" t="s">
        <v>35</v>
      </c>
      <c r="AL4096" s="17" t="s">
        <v>10388</v>
      </c>
      <c r="AM4096" s="17">
        <f>MONTH(EMPENHO[[#This Row],[data_empenho]])</f>
        <v>6</v>
      </c>
    </row>
    <row r="4097" spans="1:39" x14ac:dyDescent="0.25">
      <c r="A4097">
        <v>8</v>
      </c>
      <c r="B4097">
        <v>801</v>
      </c>
      <c r="C4097">
        <v>10</v>
      </c>
      <c r="D4097">
        <v>303</v>
      </c>
      <c r="E4097">
        <v>8</v>
      </c>
      <c r="F4097">
        <v>0</v>
      </c>
      <c r="G4097">
        <v>2101</v>
      </c>
      <c r="H4097" s="17" t="s">
        <v>1060</v>
      </c>
      <c r="I4097">
        <v>40</v>
      </c>
      <c r="J4097">
        <v>0</v>
      </c>
      <c r="K4097" s="17" t="s">
        <v>9115</v>
      </c>
      <c r="L4097" s="1">
        <v>44721</v>
      </c>
      <c r="M4097">
        <v>240</v>
      </c>
      <c r="N4097" s="17" t="s">
        <v>437</v>
      </c>
      <c r="O4097">
        <v>8070</v>
      </c>
      <c r="P4097" s="17" t="s">
        <v>438</v>
      </c>
      <c r="Q4097">
        <v>0</v>
      </c>
      <c r="R4097" s="17" t="s">
        <v>439</v>
      </c>
      <c r="S4097" s="17" t="s">
        <v>440</v>
      </c>
      <c r="T4097" s="17" t="s">
        <v>438</v>
      </c>
      <c r="U4097">
        <v>0</v>
      </c>
      <c r="V4097">
        <v>0</v>
      </c>
      <c r="W4097" s="17" t="s">
        <v>9116</v>
      </c>
      <c r="X4097" s="17" t="s">
        <v>442</v>
      </c>
      <c r="Y4097">
        <v>0</v>
      </c>
      <c r="Z4097" s="17" t="s">
        <v>443</v>
      </c>
      <c r="AA4097" s="17" t="s">
        <v>443</v>
      </c>
      <c r="AB4097" s="17" t="s">
        <v>444</v>
      </c>
      <c r="AC4097">
        <v>0</v>
      </c>
      <c r="AD4097">
        <v>0</v>
      </c>
      <c r="AE4097">
        <v>0</v>
      </c>
      <c r="AF4097">
        <v>2022</v>
      </c>
      <c r="AG4097" s="1">
        <v>44562</v>
      </c>
      <c r="AH4097" s="1">
        <v>44773</v>
      </c>
      <c r="AI4097" s="1">
        <v>44785</v>
      </c>
      <c r="AJ4097" s="17" t="s">
        <v>34</v>
      </c>
      <c r="AK4097" s="17" t="s">
        <v>35</v>
      </c>
      <c r="AL4097" s="17" t="s">
        <v>10388</v>
      </c>
      <c r="AM4097" s="17">
        <f>MONTH(EMPENHO[[#This Row],[data_empenho]])</f>
        <v>6</v>
      </c>
    </row>
    <row r="4098" spans="1:39" x14ac:dyDescent="0.25">
      <c r="A4098">
        <v>8</v>
      </c>
      <c r="B4098">
        <v>801</v>
      </c>
      <c r="C4098">
        <v>10</v>
      </c>
      <c r="D4098">
        <v>301</v>
      </c>
      <c r="E4098">
        <v>6</v>
      </c>
      <c r="F4098">
        <v>0</v>
      </c>
      <c r="G4098">
        <v>2105</v>
      </c>
      <c r="H4098" s="17" t="s">
        <v>445</v>
      </c>
      <c r="I4098">
        <v>40</v>
      </c>
      <c r="J4098">
        <v>0</v>
      </c>
      <c r="K4098" s="17" t="s">
        <v>9117</v>
      </c>
      <c r="L4098" s="1">
        <v>44721</v>
      </c>
      <c r="M4098">
        <v>465</v>
      </c>
      <c r="N4098" s="17" t="s">
        <v>437</v>
      </c>
      <c r="O4098">
        <v>6885</v>
      </c>
      <c r="P4098" s="17" t="s">
        <v>438</v>
      </c>
      <c r="Q4098">
        <v>0</v>
      </c>
      <c r="R4098" s="17" t="s">
        <v>439</v>
      </c>
      <c r="S4098" s="17" t="s">
        <v>440</v>
      </c>
      <c r="T4098" s="17" t="s">
        <v>438</v>
      </c>
      <c r="U4098">
        <v>0</v>
      </c>
      <c r="V4098">
        <v>0</v>
      </c>
      <c r="W4098" s="17" t="s">
        <v>9118</v>
      </c>
      <c r="X4098" s="17" t="s">
        <v>442</v>
      </c>
      <c r="Y4098">
        <v>0</v>
      </c>
      <c r="Z4098" s="17" t="s">
        <v>486</v>
      </c>
      <c r="AA4098" s="17" t="s">
        <v>443</v>
      </c>
      <c r="AB4098" s="17" t="s">
        <v>444</v>
      </c>
      <c r="AC4098">
        <v>0</v>
      </c>
      <c r="AD4098">
        <v>0</v>
      </c>
      <c r="AE4098">
        <v>0</v>
      </c>
      <c r="AF4098">
        <v>2022</v>
      </c>
      <c r="AG4098" s="1">
        <v>44562</v>
      </c>
      <c r="AH4098" s="1">
        <v>44773</v>
      </c>
      <c r="AI4098" s="1">
        <v>44785</v>
      </c>
      <c r="AJ4098" s="17" t="s">
        <v>34</v>
      </c>
      <c r="AK4098" s="17" t="s">
        <v>35</v>
      </c>
      <c r="AL4098" s="17" t="s">
        <v>10388</v>
      </c>
      <c r="AM4098" s="17">
        <f>MONTH(EMPENHO[[#This Row],[data_empenho]])</f>
        <v>6</v>
      </c>
    </row>
    <row r="4099" spans="1:39" x14ac:dyDescent="0.25">
      <c r="A4099">
        <v>8</v>
      </c>
      <c r="B4099">
        <v>801</v>
      </c>
      <c r="C4099">
        <v>10</v>
      </c>
      <c r="D4099">
        <v>301</v>
      </c>
      <c r="E4099">
        <v>6</v>
      </c>
      <c r="F4099">
        <v>0</v>
      </c>
      <c r="G4099">
        <v>2105</v>
      </c>
      <c r="H4099" s="17" t="s">
        <v>641</v>
      </c>
      <c r="I4099">
        <v>40</v>
      </c>
      <c r="J4099">
        <v>0</v>
      </c>
      <c r="K4099" s="17" t="s">
        <v>9119</v>
      </c>
      <c r="L4099" s="1">
        <v>44721</v>
      </c>
      <c r="M4099">
        <v>2300</v>
      </c>
      <c r="N4099" s="17" t="s">
        <v>437</v>
      </c>
      <c r="O4099">
        <v>1342</v>
      </c>
      <c r="P4099" s="17" t="s">
        <v>438</v>
      </c>
      <c r="Q4099">
        <v>0</v>
      </c>
      <c r="R4099" s="17" t="s">
        <v>439</v>
      </c>
      <c r="S4099" s="17" t="s">
        <v>440</v>
      </c>
      <c r="T4099" s="17" t="s">
        <v>438</v>
      </c>
      <c r="U4099">
        <v>0</v>
      </c>
      <c r="V4099">
        <v>0</v>
      </c>
      <c r="W4099" s="17" t="s">
        <v>9120</v>
      </c>
      <c r="X4099" s="17" t="s">
        <v>442</v>
      </c>
      <c r="Y4099">
        <v>6</v>
      </c>
      <c r="Z4099" s="17" t="s">
        <v>443</v>
      </c>
      <c r="AA4099" s="17" t="s">
        <v>443</v>
      </c>
      <c r="AB4099" s="17" t="s">
        <v>444</v>
      </c>
      <c r="AC4099">
        <v>0</v>
      </c>
      <c r="AD4099">
        <v>0</v>
      </c>
      <c r="AE4099">
        <v>0</v>
      </c>
      <c r="AF4099">
        <v>2022</v>
      </c>
      <c r="AG4099" s="1">
        <v>44562</v>
      </c>
      <c r="AH4099" s="1">
        <v>44773</v>
      </c>
      <c r="AI4099" s="1">
        <v>44785</v>
      </c>
      <c r="AJ4099" s="17" t="s">
        <v>34</v>
      </c>
      <c r="AK4099" s="17" t="s">
        <v>35</v>
      </c>
      <c r="AL4099" s="17" t="s">
        <v>10388</v>
      </c>
      <c r="AM4099" s="17">
        <f>MONTH(EMPENHO[[#This Row],[data_empenho]])</f>
        <v>6</v>
      </c>
    </row>
    <row r="4100" spans="1:39" x14ac:dyDescent="0.25">
      <c r="A4100">
        <v>7</v>
      </c>
      <c r="B4100">
        <v>702</v>
      </c>
      <c r="C4100">
        <v>15</v>
      </c>
      <c r="D4100">
        <v>452</v>
      </c>
      <c r="E4100">
        <v>10</v>
      </c>
      <c r="F4100">
        <v>0</v>
      </c>
      <c r="G4100">
        <v>2004</v>
      </c>
      <c r="H4100" s="17" t="s">
        <v>2759</v>
      </c>
      <c r="I4100">
        <v>1</v>
      </c>
      <c r="J4100">
        <v>0</v>
      </c>
      <c r="K4100" s="17" t="s">
        <v>9121</v>
      </c>
      <c r="L4100" s="1">
        <v>44721</v>
      </c>
      <c r="M4100">
        <v>11004</v>
      </c>
      <c r="N4100" s="17" t="s">
        <v>437</v>
      </c>
      <c r="O4100">
        <v>7474</v>
      </c>
      <c r="P4100" s="17" t="s">
        <v>438</v>
      </c>
      <c r="Q4100">
        <v>0</v>
      </c>
      <c r="R4100" s="17" t="s">
        <v>480</v>
      </c>
      <c r="S4100" s="17" t="s">
        <v>440</v>
      </c>
      <c r="T4100" s="17" t="s">
        <v>438</v>
      </c>
      <c r="U4100">
        <v>10</v>
      </c>
      <c r="V4100">
        <v>2022</v>
      </c>
      <c r="W4100" s="17" t="s">
        <v>9122</v>
      </c>
      <c r="X4100" s="17" t="s">
        <v>482</v>
      </c>
      <c r="Y4100">
        <v>7</v>
      </c>
      <c r="Z4100" s="17" t="s">
        <v>443</v>
      </c>
      <c r="AA4100" s="17" t="s">
        <v>443</v>
      </c>
      <c r="AB4100" s="17" t="s">
        <v>444</v>
      </c>
      <c r="AC4100">
        <v>0</v>
      </c>
      <c r="AD4100">
        <v>0</v>
      </c>
      <c r="AE4100">
        <v>0</v>
      </c>
      <c r="AF4100">
        <v>2022</v>
      </c>
      <c r="AG4100" s="1">
        <v>44562</v>
      </c>
      <c r="AH4100" s="1">
        <v>44773</v>
      </c>
      <c r="AI4100" s="1">
        <v>44785</v>
      </c>
      <c r="AJ4100" s="17" t="s">
        <v>34</v>
      </c>
      <c r="AK4100" s="17" t="s">
        <v>35</v>
      </c>
      <c r="AL4100" s="17" t="s">
        <v>10388</v>
      </c>
      <c r="AM4100" s="17">
        <f>MONTH(EMPENHO[[#This Row],[data_empenho]])</f>
        <v>6</v>
      </c>
    </row>
    <row r="4101" spans="1:39" x14ac:dyDescent="0.25">
      <c r="A4101">
        <v>7</v>
      </c>
      <c r="B4101">
        <v>702</v>
      </c>
      <c r="C4101">
        <v>15</v>
      </c>
      <c r="D4101">
        <v>452</v>
      </c>
      <c r="E4101">
        <v>10</v>
      </c>
      <c r="F4101">
        <v>0</v>
      </c>
      <c r="G4101">
        <v>2004</v>
      </c>
      <c r="H4101" s="17" t="s">
        <v>698</v>
      </c>
      <c r="I4101">
        <v>1</v>
      </c>
      <c r="J4101">
        <v>0</v>
      </c>
      <c r="K4101" s="17" t="s">
        <v>9123</v>
      </c>
      <c r="L4101" s="1">
        <v>44721</v>
      </c>
      <c r="M4101">
        <v>365.6</v>
      </c>
      <c r="N4101" s="17" t="s">
        <v>437</v>
      </c>
      <c r="O4101">
        <v>7474</v>
      </c>
      <c r="P4101" s="17" t="s">
        <v>438</v>
      </c>
      <c r="Q4101">
        <v>0</v>
      </c>
      <c r="R4101" s="17" t="s">
        <v>480</v>
      </c>
      <c r="S4101" s="17" t="s">
        <v>440</v>
      </c>
      <c r="T4101" s="17" t="s">
        <v>438</v>
      </c>
      <c r="U4101">
        <v>10</v>
      </c>
      <c r="V4101">
        <v>2022</v>
      </c>
      <c r="W4101" s="17" t="s">
        <v>9124</v>
      </c>
      <c r="X4101" s="17" t="s">
        <v>482</v>
      </c>
      <c r="Y4101">
        <v>7</v>
      </c>
      <c r="Z4101" s="17" t="s">
        <v>443</v>
      </c>
      <c r="AA4101" s="17" t="s">
        <v>443</v>
      </c>
      <c r="AB4101" s="17" t="s">
        <v>444</v>
      </c>
      <c r="AC4101">
        <v>0</v>
      </c>
      <c r="AD4101">
        <v>0</v>
      </c>
      <c r="AE4101">
        <v>0</v>
      </c>
      <c r="AF4101">
        <v>2022</v>
      </c>
      <c r="AG4101" s="1">
        <v>44562</v>
      </c>
      <c r="AH4101" s="1">
        <v>44773</v>
      </c>
      <c r="AI4101" s="1">
        <v>44785</v>
      </c>
      <c r="AJ4101" s="17" t="s">
        <v>34</v>
      </c>
      <c r="AK4101" s="17" t="s">
        <v>35</v>
      </c>
      <c r="AL4101" s="17" t="s">
        <v>10388</v>
      </c>
      <c r="AM4101" s="17">
        <f>MONTH(EMPENHO[[#This Row],[data_empenho]])</f>
        <v>6</v>
      </c>
    </row>
    <row r="4102" spans="1:39" x14ac:dyDescent="0.25">
      <c r="A4102">
        <v>8</v>
      </c>
      <c r="B4102">
        <v>801</v>
      </c>
      <c r="C4102">
        <v>10</v>
      </c>
      <c r="D4102">
        <v>301</v>
      </c>
      <c r="E4102">
        <v>6</v>
      </c>
      <c r="F4102">
        <v>0</v>
      </c>
      <c r="G4102">
        <v>2090</v>
      </c>
      <c r="H4102" s="17" t="s">
        <v>3488</v>
      </c>
      <c r="I4102">
        <v>4500</v>
      </c>
      <c r="J4102">
        <v>0</v>
      </c>
      <c r="K4102" s="17" t="s">
        <v>9125</v>
      </c>
      <c r="L4102" s="1">
        <v>44721</v>
      </c>
      <c r="M4102">
        <v>11.6</v>
      </c>
      <c r="N4102" s="17" t="s">
        <v>437</v>
      </c>
      <c r="O4102">
        <v>1810</v>
      </c>
      <c r="P4102" s="17" t="s">
        <v>438</v>
      </c>
      <c r="Q4102">
        <v>0</v>
      </c>
      <c r="R4102" s="17" t="s">
        <v>480</v>
      </c>
      <c r="S4102" s="17" t="s">
        <v>653</v>
      </c>
      <c r="T4102" s="17" t="s">
        <v>438</v>
      </c>
      <c r="U4102">
        <v>20</v>
      </c>
      <c r="V4102">
        <v>2022</v>
      </c>
      <c r="W4102" s="17" t="s">
        <v>9126</v>
      </c>
      <c r="X4102" s="17" t="s">
        <v>482</v>
      </c>
      <c r="Y4102">
        <v>7</v>
      </c>
      <c r="Z4102" s="17" t="s">
        <v>443</v>
      </c>
      <c r="AA4102" s="17" t="s">
        <v>443</v>
      </c>
      <c r="AB4102" s="17" t="s">
        <v>444</v>
      </c>
      <c r="AC4102">
        <v>0</v>
      </c>
      <c r="AD4102">
        <v>0</v>
      </c>
      <c r="AE4102">
        <v>0</v>
      </c>
      <c r="AF4102">
        <v>2022</v>
      </c>
      <c r="AG4102" s="1">
        <v>44562</v>
      </c>
      <c r="AH4102" s="1">
        <v>44773</v>
      </c>
      <c r="AI4102" s="1">
        <v>44785</v>
      </c>
      <c r="AJ4102" s="17" t="s">
        <v>34</v>
      </c>
      <c r="AK4102" s="17" t="s">
        <v>35</v>
      </c>
      <c r="AL4102" s="17" t="s">
        <v>10388</v>
      </c>
      <c r="AM4102" s="17">
        <f>MONTH(EMPENHO[[#This Row],[data_empenho]])</f>
        <v>6</v>
      </c>
    </row>
    <row r="4103" spans="1:39" x14ac:dyDescent="0.25">
      <c r="A4103">
        <v>8</v>
      </c>
      <c r="B4103">
        <v>801</v>
      </c>
      <c r="C4103">
        <v>10</v>
      </c>
      <c r="D4103">
        <v>301</v>
      </c>
      <c r="E4103">
        <v>6</v>
      </c>
      <c r="F4103">
        <v>0</v>
      </c>
      <c r="G4103">
        <v>2090</v>
      </c>
      <c r="H4103" s="17" t="s">
        <v>2043</v>
      </c>
      <c r="I4103">
        <v>40</v>
      </c>
      <c r="J4103">
        <v>0</v>
      </c>
      <c r="K4103" s="17" t="s">
        <v>9127</v>
      </c>
      <c r="L4103" s="1">
        <v>44721</v>
      </c>
      <c r="M4103">
        <v>280</v>
      </c>
      <c r="N4103" s="17" t="s">
        <v>437</v>
      </c>
      <c r="O4103">
        <v>7652</v>
      </c>
      <c r="P4103" s="17" t="s">
        <v>438</v>
      </c>
      <c r="Q4103">
        <v>0</v>
      </c>
      <c r="R4103" s="17" t="s">
        <v>480</v>
      </c>
      <c r="S4103" s="17" t="s">
        <v>653</v>
      </c>
      <c r="T4103" s="17" t="s">
        <v>438</v>
      </c>
      <c r="U4103">
        <v>20</v>
      </c>
      <c r="V4103">
        <v>2022</v>
      </c>
      <c r="W4103" s="17" t="s">
        <v>9128</v>
      </c>
      <c r="X4103" s="17" t="s">
        <v>482</v>
      </c>
      <c r="Y4103">
        <v>7</v>
      </c>
      <c r="Z4103" s="17" t="s">
        <v>443</v>
      </c>
      <c r="AA4103" s="17" t="s">
        <v>443</v>
      </c>
      <c r="AB4103" s="17" t="s">
        <v>444</v>
      </c>
      <c r="AC4103">
        <v>0</v>
      </c>
      <c r="AD4103">
        <v>0</v>
      </c>
      <c r="AE4103">
        <v>0</v>
      </c>
      <c r="AF4103">
        <v>2022</v>
      </c>
      <c r="AG4103" s="1">
        <v>44562</v>
      </c>
      <c r="AH4103" s="1">
        <v>44773</v>
      </c>
      <c r="AI4103" s="1">
        <v>44785</v>
      </c>
      <c r="AJ4103" s="17" t="s">
        <v>34</v>
      </c>
      <c r="AK4103" s="17" t="s">
        <v>35</v>
      </c>
      <c r="AL4103" s="17" t="s">
        <v>10388</v>
      </c>
      <c r="AM4103" s="17">
        <f>MONTH(EMPENHO[[#This Row],[data_empenho]])</f>
        <v>6</v>
      </c>
    </row>
    <row r="4104" spans="1:39" x14ac:dyDescent="0.25">
      <c r="A4104">
        <v>8</v>
      </c>
      <c r="B4104">
        <v>801</v>
      </c>
      <c r="C4104">
        <v>10</v>
      </c>
      <c r="D4104">
        <v>301</v>
      </c>
      <c r="E4104">
        <v>6</v>
      </c>
      <c r="F4104">
        <v>0</v>
      </c>
      <c r="G4104">
        <v>2090</v>
      </c>
      <c r="H4104" s="17" t="s">
        <v>3488</v>
      </c>
      <c r="I4104">
        <v>4500</v>
      </c>
      <c r="J4104">
        <v>0</v>
      </c>
      <c r="K4104" s="17" t="s">
        <v>9129</v>
      </c>
      <c r="L4104" s="1">
        <v>44721</v>
      </c>
      <c r="M4104">
        <v>2915.24</v>
      </c>
      <c r="N4104" s="17" t="s">
        <v>437</v>
      </c>
      <c r="O4104">
        <v>4144</v>
      </c>
      <c r="P4104" s="17" t="s">
        <v>438</v>
      </c>
      <c r="Q4104">
        <v>0</v>
      </c>
      <c r="R4104" s="17" t="s">
        <v>439</v>
      </c>
      <c r="S4104" s="17" t="s">
        <v>440</v>
      </c>
      <c r="T4104" s="17" t="s">
        <v>438</v>
      </c>
      <c r="U4104">
        <v>20</v>
      </c>
      <c r="V4104">
        <v>2022</v>
      </c>
      <c r="W4104" s="17" t="s">
        <v>9130</v>
      </c>
      <c r="X4104" s="17" t="s">
        <v>465</v>
      </c>
      <c r="Y4104">
        <v>7</v>
      </c>
      <c r="Z4104" s="17" t="s">
        <v>443</v>
      </c>
      <c r="AA4104" s="17" t="s">
        <v>443</v>
      </c>
      <c r="AB4104" s="17" t="s">
        <v>444</v>
      </c>
      <c r="AC4104">
        <v>0</v>
      </c>
      <c r="AD4104">
        <v>0</v>
      </c>
      <c r="AE4104">
        <v>0</v>
      </c>
      <c r="AF4104">
        <v>2022</v>
      </c>
      <c r="AG4104" s="1">
        <v>44562</v>
      </c>
      <c r="AH4104" s="1">
        <v>44773</v>
      </c>
      <c r="AI4104" s="1">
        <v>44785</v>
      </c>
      <c r="AJ4104" s="17" t="s">
        <v>34</v>
      </c>
      <c r="AK4104" s="17" t="s">
        <v>35</v>
      </c>
      <c r="AL4104" s="17" t="s">
        <v>10388</v>
      </c>
      <c r="AM4104" s="17">
        <f>MONTH(EMPENHO[[#This Row],[data_empenho]])</f>
        <v>6</v>
      </c>
    </row>
    <row r="4105" spans="1:39" x14ac:dyDescent="0.25">
      <c r="A4105">
        <v>8</v>
      </c>
      <c r="B4105">
        <v>801</v>
      </c>
      <c r="C4105">
        <v>10</v>
      </c>
      <c r="D4105">
        <v>301</v>
      </c>
      <c r="E4105">
        <v>6</v>
      </c>
      <c r="F4105">
        <v>0</v>
      </c>
      <c r="G4105">
        <v>2090</v>
      </c>
      <c r="H4105" s="17" t="s">
        <v>3488</v>
      </c>
      <c r="I4105">
        <v>40</v>
      </c>
      <c r="J4105">
        <v>0</v>
      </c>
      <c r="K4105" s="17" t="s">
        <v>9131</v>
      </c>
      <c r="L4105" s="1">
        <v>44721</v>
      </c>
      <c r="M4105">
        <v>345.18</v>
      </c>
      <c r="N4105" s="17" t="s">
        <v>437</v>
      </c>
      <c r="O4105">
        <v>8508</v>
      </c>
      <c r="P4105" s="17" t="s">
        <v>438</v>
      </c>
      <c r="Q4105">
        <v>0</v>
      </c>
      <c r="R4105" s="17" t="s">
        <v>480</v>
      </c>
      <c r="S4105" s="17" t="s">
        <v>653</v>
      </c>
      <c r="T4105" s="17" t="s">
        <v>438</v>
      </c>
      <c r="U4105">
        <v>20</v>
      </c>
      <c r="V4105">
        <v>2022</v>
      </c>
      <c r="W4105" s="17" t="s">
        <v>9132</v>
      </c>
      <c r="X4105" s="17" t="s">
        <v>482</v>
      </c>
      <c r="Y4105">
        <v>7</v>
      </c>
      <c r="Z4105" s="17" t="s">
        <v>443</v>
      </c>
      <c r="AA4105" s="17" t="s">
        <v>443</v>
      </c>
      <c r="AB4105" s="17" t="s">
        <v>444</v>
      </c>
      <c r="AC4105">
        <v>0</v>
      </c>
      <c r="AD4105">
        <v>0</v>
      </c>
      <c r="AE4105">
        <v>0</v>
      </c>
      <c r="AF4105">
        <v>2022</v>
      </c>
      <c r="AG4105" s="1">
        <v>44562</v>
      </c>
      <c r="AH4105" s="1">
        <v>44773</v>
      </c>
      <c r="AI4105" s="1">
        <v>44785</v>
      </c>
      <c r="AJ4105" s="17" t="s">
        <v>34</v>
      </c>
      <c r="AK4105" s="17" t="s">
        <v>35</v>
      </c>
      <c r="AL4105" s="17" t="s">
        <v>10388</v>
      </c>
      <c r="AM4105" s="17">
        <f>MONTH(EMPENHO[[#This Row],[data_empenho]])</f>
        <v>6</v>
      </c>
    </row>
    <row r="4106" spans="1:39" x14ac:dyDescent="0.25">
      <c r="A4106">
        <v>8</v>
      </c>
      <c r="B4106">
        <v>801</v>
      </c>
      <c r="C4106">
        <v>10</v>
      </c>
      <c r="D4106">
        <v>301</v>
      </c>
      <c r="E4106">
        <v>6</v>
      </c>
      <c r="F4106">
        <v>0</v>
      </c>
      <c r="G4106">
        <v>2090</v>
      </c>
      <c r="H4106" s="17" t="s">
        <v>3488</v>
      </c>
      <c r="I4106">
        <v>4500</v>
      </c>
      <c r="J4106">
        <v>0</v>
      </c>
      <c r="K4106" s="17" t="s">
        <v>9133</v>
      </c>
      <c r="L4106" s="1">
        <v>44721</v>
      </c>
      <c r="M4106">
        <v>4173.24</v>
      </c>
      <c r="N4106" s="17" t="s">
        <v>437</v>
      </c>
      <c r="O4106">
        <v>8508</v>
      </c>
      <c r="P4106" s="17" t="s">
        <v>438</v>
      </c>
      <c r="Q4106">
        <v>0</v>
      </c>
      <c r="R4106" s="17" t="s">
        <v>480</v>
      </c>
      <c r="S4106" s="17" t="s">
        <v>653</v>
      </c>
      <c r="T4106" s="17" t="s">
        <v>438</v>
      </c>
      <c r="U4106">
        <v>20</v>
      </c>
      <c r="V4106">
        <v>2022</v>
      </c>
      <c r="W4106" s="17" t="s">
        <v>9134</v>
      </c>
      <c r="X4106" s="17" t="s">
        <v>482</v>
      </c>
      <c r="Y4106">
        <v>7</v>
      </c>
      <c r="Z4106" s="17" t="s">
        <v>443</v>
      </c>
      <c r="AA4106" s="17" t="s">
        <v>443</v>
      </c>
      <c r="AB4106" s="17" t="s">
        <v>444</v>
      </c>
      <c r="AC4106">
        <v>0</v>
      </c>
      <c r="AD4106">
        <v>0</v>
      </c>
      <c r="AE4106">
        <v>0</v>
      </c>
      <c r="AF4106">
        <v>2022</v>
      </c>
      <c r="AG4106" s="1">
        <v>44562</v>
      </c>
      <c r="AH4106" s="1">
        <v>44773</v>
      </c>
      <c r="AI4106" s="1">
        <v>44785</v>
      </c>
      <c r="AJ4106" s="17" t="s">
        <v>34</v>
      </c>
      <c r="AK4106" s="17" t="s">
        <v>35</v>
      </c>
      <c r="AL4106" s="17" t="s">
        <v>10388</v>
      </c>
      <c r="AM4106" s="17">
        <f>MONTH(EMPENHO[[#This Row],[data_empenho]])</f>
        <v>6</v>
      </c>
    </row>
    <row r="4107" spans="1:39" x14ac:dyDescent="0.25">
      <c r="A4107">
        <v>8</v>
      </c>
      <c r="B4107">
        <v>801</v>
      </c>
      <c r="C4107">
        <v>10</v>
      </c>
      <c r="D4107">
        <v>301</v>
      </c>
      <c r="E4107">
        <v>6</v>
      </c>
      <c r="F4107">
        <v>0</v>
      </c>
      <c r="G4107">
        <v>2090</v>
      </c>
      <c r="H4107" s="17" t="s">
        <v>3488</v>
      </c>
      <c r="I4107">
        <v>40</v>
      </c>
      <c r="J4107">
        <v>0</v>
      </c>
      <c r="K4107" s="17" t="s">
        <v>9135</v>
      </c>
      <c r="L4107" s="1">
        <v>44721</v>
      </c>
      <c r="M4107">
        <v>3278.24</v>
      </c>
      <c r="N4107" s="17" t="s">
        <v>437</v>
      </c>
      <c r="O4107">
        <v>7700</v>
      </c>
      <c r="P4107" s="17" t="s">
        <v>438</v>
      </c>
      <c r="Q4107">
        <v>0</v>
      </c>
      <c r="R4107" s="17" t="s">
        <v>480</v>
      </c>
      <c r="S4107" s="17" t="s">
        <v>653</v>
      </c>
      <c r="T4107" s="17" t="s">
        <v>438</v>
      </c>
      <c r="U4107">
        <v>20</v>
      </c>
      <c r="V4107">
        <v>2022</v>
      </c>
      <c r="W4107" s="17" t="s">
        <v>9136</v>
      </c>
      <c r="X4107" s="17" t="s">
        <v>482</v>
      </c>
      <c r="Y4107">
        <v>7</v>
      </c>
      <c r="Z4107" s="17" t="s">
        <v>443</v>
      </c>
      <c r="AA4107" s="17" t="s">
        <v>443</v>
      </c>
      <c r="AB4107" s="17" t="s">
        <v>444</v>
      </c>
      <c r="AC4107">
        <v>0</v>
      </c>
      <c r="AD4107">
        <v>0</v>
      </c>
      <c r="AE4107">
        <v>0</v>
      </c>
      <c r="AF4107">
        <v>2022</v>
      </c>
      <c r="AG4107" s="1">
        <v>44562</v>
      </c>
      <c r="AH4107" s="1">
        <v>44773</v>
      </c>
      <c r="AI4107" s="1">
        <v>44785</v>
      </c>
      <c r="AJ4107" s="17" t="s">
        <v>34</v>
      </c>
      <c r="AK4107" s="17" t="s">
        <v>35</v>
      </c>
      <c r="AL4107" s="17" t="s">
        <v>10388</v>
      </c>
      <c r="AM4107" s="17">
        <f>MONTH(EMPENHO[[#This Row],[data_empenho]])</f>
        <v>6</v>
      </c>
    </row>
    <row r="4108" spans="1:39" x14ac:dyDescent="0.25">
      <c r="A4108">
        <v>8</v>
      </c>
      <c r="B4108">
        <v>801</v>
      </c>
      <c r="C4108">
        <v>10</v>
      </c>
      <c r="D4108">
        <v>301</v>
      </c>
      <c r="E4108">
        <v>6</v>
      </c>
      <c r="F4108">
        <v>0</v>
      </c>
      <c r="G4108">
        <v>2090</v>
      </c>
      <c r="H4108" s="17" t="s">
        <v>3488</v>
      </c>
      <c r="I4108">
        <v>4500</v>
      </c>
      <c r="J4108">
        <v>0</v>
      </c>
      <c r="K4108" s="17" t="s">
        <v>9137</v>
      </c>
      <c r="L4108" s="1">
        <v>44721</v>
      </c>
      <c r="M4108">
        <v>63.4</v>
      </c>
      <c r="N4108" s="17" t="s">
        <v>437</v>
      </c>
      <c r="O4108">
        <v>7652</v>
      </c>
      <c r="P4108" s="17" t="s">
        <v>438</v>
      </c>
      <c r="Q4108">
        <v>0</v>
      </c>
      <c r="R4108" s="17" t="s">
        <v>480</v>
      </c>
      <c r="S4108" s="17" t="s">
        <v>653</v>
      </c>
      <c r="T4108" s="17" t="s">
        <v>438</v>
      </c>
      <c r="U4108">
        <v>20</v>
      </c>
      <c r="V4108">
        <v>2022</v>
      </c>
      <c r="W4108" s="17" t="s">
        <v>9138</v>
      </c>
      <c r="X4108" s="17" t="s">
        <v>482</v>
      </c>
      <c r="Y4108">
        <v>7</v>
      </c>
      <c r="Z4108" s="17" t="s">
        <v>443</v>
      </c>
      <c r="AA4108" s="17" t="s">
        <v>443</v>
      </c>
      <c r="AB4108" s="17" t="s">
        <v>444</v>
      </c>
      <c r="AC4108">
        <v>0</v>
      </c>
      <c r="AD4108">
        <v>0</v>
      </c>
      <c r="AE4108">
        <v>0</v>
      </c>
      <c r="AF4108">
        <v>2022</v>
      </c>
      <c r="AG4108" s="1">
        <v>44562</v>
      </c>
      <c r="AH4108" s="1">
        <v>44773</v>
      </c>
      <c r="AI4108" s="1">
        <v>44785</v>
      </c>
      <c r="AJ4108" s="17" t="s">
        <v>34</v>
      </c>
      <c r="AK4108" s="17" t="s">
        <v>35</v>
      </c>
      <c r="AL4108" s="17" t="s">
        <v>10388</v>
      </c>
      <c r="AM4108" s="17">
        <f>MONTH(EMPENHO[[#This Row],[data_empenho]])</f>
        <v>6</v>
      </c>
    </row>
    <row r="4109" spans="1:39" x14ac:dyDescent="0.25">
      <c r="A4109">
        <v>8</v>
      </c>
      <c r="B4109">
        <v>801</v>
      </c>
      <c r="C4109">
        <v>10</v>
      </c>
      <c r="D4109">
        <v>301</v>
      </c>
      <c r="E4109">
        <v>6</v>
      </c>
      <c r="F4109">
        <v>0</v>
      </c>
      <c r="G4109">
        <v>2090</v>
      </c>
      <c r="H4109" s="17" t="s">
        <v>3488</v>
      </c>
      <c r="I4109">
        <v>40</v>
      </c>
      <c r="J4109">
        <v>0</v>
      </c>
      <c r="K4109" s="17" t="s">
        <v>9139</v>
      </c>
      <c r="L4109" s="1">
        <v>44721</v>
      </c>
      <c r="M4109">
        <v>329.3</v>
      </c>
      <c r="N4109" s="17" t="s">
        <v>437</v>
      </c>
      <c r="O4109">
        <v>4144</v>
      </c>
      <c r="P4109" s="17" t="s">
        <v>438</v>
      </c>
      <c r="Q4109">
        <v>0</v>
      </c>
      <c r="R4109" s="17" t="s">
        <v>480</v>
      </c>
      <c r="S4109" s="17" t="s">
        <v>653</v>
      </c>
      <c r="T4109" s="17" t="s">
        <v>438</v>
      </c>
      <c r="U4109">
        <v>20</v>
      </c>
      <c r="V4109">
        <v>2022</v>
      </c>
      <c r="W4109" s="17" t="s">
        <v>9140</v>
      </c>
      <c r="X4109" s="17" t="s">
        <v>482</v>
      </c>
      <c r="Y4109">
        <v>7</v>
      </c>
      <c r="Z4109" s="17" t="s">
        <v>443</v>
      </c>
      <c r="AA4109" s="17" t="s">
        <v>443</v>
      </c>
      <c r="AB4109" s="17" t="s">
        <v>444</v>
      </c>
      <c r="AC4109">
        <v>0</v>
      </c>
      <c r="AD4109">
        <v>0</v>
      </c>
      <c r="AE4109">
        <v>0</v>
      </c>
      <c r="AF4109">
        <v>2022</v>
      </c>
      <c r="AG4109" s="1">
        <v>44562</v>
      </c>
      <c r="AH4109" s="1">
        <v>44773</v>
      </c>
      <c r="AI4109" s="1">
        <v>44785</v>
      </c>
      <c r="AJ4109" s="17" t="s">
        <v>34</v>
      </c>
      <c r="AK4109" s="17" t="s">
        <v>35</v>
      </c>
      <c r="AL4109" s="17" t="s">
        <v>10388</v>
      </c>
      <c r="AM4109" s="17">
        <f>MONTH(EMPENHO[[#This Row],[data_empenho]])</f>
        <v>6</v>
      </c>
    </row>
    <row r="4110" spans="1:39" x14ac:dyDescent="0.25">
      <c r="A4110">
        <v>8</v>
      </c>
      <c r="B4110">
        <v>801</v>
      </c>
      <c r="C4110">
        <v>10</v>
      </c>
      <c r="D4110">
        <v>303</v>
      </c>
      <c r="E4110">
        <v>8</v>
      </c>
      <c r="F4110">
        <v>0</v>
      </c>
      <c r="G4110">
        <v>1053</v>
      </c>
      <c r="H4110" s="17" t="s">
        <v>667</v>
      </c>
      <c r="I4110">
        <v>40</v>
      </c>
      <c r="J4110">
        <v>0</v>
      </c>
      <c r="K4110" s="17" t="s">
        <v>9141</v>
      </c>
      <c r="L4110" s="1">
        <v>44722</v>
      </c>
      <c r="M4110">
        <v>16394</v>
      </c>
      <c r="N4110" s="17" t="s">
        <v>437</v>
      </c>
      <c r="O4110">
        <v>912</v>
      </c>
      <c r="P4110" s="17" t="s">
        <v>438</v>
      </c>
      <c r="Q4110">
        <v>0</v>
      </c>
      <c r="R4110" s="17" t="s">
        <v>439</v>
      </c>
      <c r="S4110" s="17" t="s">
        <v>440</v>
      </c>
      <c r="T4110" s="17" t="s">
        <v>438</v>
      </c>
      <c r="U4110">
        <v>0</v>
      </c>
      <c r="V4110">
        <v>0</v>
      </c>
      <c r="W4110" s="17" t="s">
        <v>9142</v>
      </c>
      <c r="X4110" s="17" t="s">
        <v>465</v>
      </c>
      <c r="Y4110">
        <v>1</v>
      </c>
      <c r="Z4110" s="17" t="s">
        <v>443</v>
      </c>
      <c r="AA4110" s="17" t="s">
        <v>443</v>
      </c>
      <c r="AB4110" s="17" t="s">
        <v>444</v>
      </c>
      <c r="AC4110">
        <v>0</v>
      </c>
      <c r="AD4110">
        <v>0</v>
      </c>
      <c r="AE4110">
        <v>0</v>
      </c>
      <c r="AF4110">
        <v>2022</v>
      </c>
      <c r="AG4110" s="1">
        <v>44562</v>
      </c>
      <c r="AH4110" s="1">
        <v>44773</v>
      </c>
      <c r="AI4110" s="1">
        <v>44785</v>
      </c>
      <c r="AJ4110" s="17" t="s">
        <v>34</v>
      </c>
      <c r="AK4110" s="17" t="s">
        <v>35</v>
      </c>
      <c r="AL4110" s="17" t="s">
        <v>10388</v>
      </c>
      <c r="AM4110" s="17">
        <f>MONTH(EMPENHO[[#This Row],[data_empenho]])</f>
        <v>6</v>
      </c>
    </row>
    <row r="4111" spans="1:39" x14ac:dyDescent="0.25">
      <c r="A4111">
        <v>8</v>
      </c>
      <c r="B4111">
        <v>801</v>
      </c>
      <c r="C4111">
        <v>10</v>
      </c>
      <c r="D4111">
        <v>301</v>
      </c>
      <c r="E4111">
        <v>9</v>
      </c>
      <c r="F4111">
        <v>0</v>
      </c>
      <c r="G4111">
        <v>2109</v>
      </c>
      <c r="H4111" s="17" t="s">
        <v>638</v>
      </c>
      <c r="I4111">
        <v>4050</v>
      </c>
      <c r="J4111">
        <v>0</v>
      </c>
      <c r="K4111" s="17" t="s">
        <v>9143</v>
      </c>
      <c r="L4111" s="1">
        <v>44722</v>
      </c>
      <c r="M4111">
        <v>2960</v>
      </c>
      <c r="N4111" s="17" t="s">
        <v>437</v>
      </c>
      <c r="O4111">
        <v>8572</v>
      </c>
      <c r="P4111" s="17" t="s">
        <v>438</v>
      </c>
      <c r="Q4111">
        <v>0</v>
      </c>
      <c r="R4111" s="17" t="s">
        <v>439</v>
      </c>
      <c r="S4111" s="17" t="s">
        <v>440</v>
      </c>
      <c r="T4111" s="17" t="s">
        <v>438</v>
      </c>
      <c r="U4111">
        <v>147</v>
      </c>
      <c r="V4111">
        <v>2022</v>
      </c>
      <c r="W4111" s="17" t="s">
        <v>9144</v>
      </c>
      <c r="X4111" s="17" t="s">
        <v>465</v>
      </c>
      <c r="Y4111">
        <v>1</v>
      </c>
      <c r="Z4111" s="17" t="s">
        <v>443</v>
      </c>
      <c r="AA4111" s="17" t="s">
        <v>443</v>
      </c>
      <c r="AB4111" s="17" t="s">
        <v>444</v>
      </c>
      <c r="AC4111">
        <v>0</v>
      </c>
      <c r="AD4111">
        <v>0</v>
      </c>
      <c r="AE4111">
        <v>0</v>
      </c>
      <c r="AF4111">
        <v>2022</v>
      </c>
      <c r="AG4111" s="1">
        <v>44562</v>
      </c>
      <c r="AH4111" s="1">
        <v>44773</v>
      </c>
      <c r="AI4111" s="1">
        <v>44785</v>
      </c>
      <c r="AJ4111" s="17" t="s">
        <v>34</v>
      </c>
      <c r="AK4111" s="17" t="s">
        <v>35</v>
      </c>
      <c r="AL4111" s="17" t="s">
        <v>10388</v>
      </c>
      <c r="AM4111" s="17">
        <f>MONTH(EMPENHO[[#This Row],[data_empenho]])</f>
        <v>6</v>
      </c>
    </row>
    <row r="4112" spans="1:39" x14ac:dyDescent="0.25">
      <c r="A4112">
        <v>6</v>
      </c>
      <c r="B4112">
        <v>603</v>
      </c>
      <c r="C4112">
        <v>26</v>
      </c>
      <c r="D4112">
        <v>782</v>
      </c>
      <c r="E4112">
        <v>17</v>
      </c>
      <c r="F4112">
        <v>0</v>
      </c>
      <c r="G4112">
        <v>2073</v>
      </c>
      <c r="H4112" s="17" t="s">
        <v>755</v>
      </c>
      <c r="I4112">
        <v>1</v>
      </c>
      <c r="J4112">
        <v>0</v>
      </c>
      <c r="K4112" s="17" t="s">
        <v>9145</v>
      </c>
      <c r="L4112" s="1">
        <v>44722</v>
      </c>
      <c r="M4112">
        <v>450</v>
      </c>
      <c r="N4112" s="17" t="s">
        <v>437</v>
      </c>
      <c r="O4112">
        <v>274</v>
      </c>
      <c r="P4112" s="17" t="s">
        <v>438</v>
      </c>
      <c r="Q4112">
        <v>0</v>
      </c>
      <c r="R4112" s="17" t="s">
        <v>439</v>
      </c>
      <c r="S4112" s="17" t="s">
        <v>440</v>
      </c>
      <c r="T4112" s="17" t="s">
        <v>438</v>
      </c>
      <c r="U4112">
        <v>145</v>
      </c>
      <c r="V4112">
        <v>2022</v>
      </c>
      <c r="W4112" s="17" t="s">
        <v>9146</v>
      </c>
      <c r="X4112" s="17" t="s">
        <v>465</v>
      </c>
      <c r="Y4112">
        <v>1</v>
      </c>
      <c r="Z4112" s="17" t="s">
        <v>443</v>
      </c>
      <c r="AA4112" s="17" t="s">
        <v>443</v>
      </c>
      <c r="AB4112" s="17" t="s">
        <v>444</v>
      </c>
      <c r="AC4112">
        <v>0</v>
      </c>
      <c r="AD4112">
        <v>0</v>
      </c>
      <c r="AE4112">
        <v>0</v>
      </c>
      <c r="AF4112">
        <v>2022</v>
      </c>
      <c r="AG4112" s="1">
        <v>44562</v>
      </c>
      <c r="AH4112" s="1">
        <v>44773</v>
      </c>
      <c r="AI4112" s="1">
        <v>44785</v>
      </c>
      <c r="AJ4112" s="17" t="s">
        <v>34</v>
      </c>
      <c r="AK4112" s="17" t="s">
        <v>35</v>
      </c>
      <c r="AL4112" s="17" t="s">
        <v>10388</v>
      </c>
      <c r="AM4112" s="17">
        <f>MONTH(EMPENHO[[#This Row],[data_empenho]])</f>
        <v>6</v>
      </c>
    </row>
    <row r="4113" spans="1:39" x14ac:dyDescent="0.25">
      <c r="A4113">
        <v>3</v>
      </c>
      <c r="B4113">
        <v>301</v>
      </c>
      <c r="C4113">
        <v>4</v>
      </c>
      <c r="D4113">
        <v>122</v>
      </c>
      <c r="E4113">
        <v>1</v>
      </c>
      <c r="F4113">
        <v>0</v>
      </c>
      <c r="G4113">
        <v>2068</v>
      </c>
      <c r="H4113" s="17" t="s">
        <v>851</v>
      </c>
      <c r="I4113">
        <v>1</v>
      </c>
      <c r="J4113">
        <v>0</v>
      </c>
      <c r="K4113" s="17" t="s">
        <v>9147</v>
      </c>
      <c r="L4113" s="1">
        <v>44722</v>
      </c>
      <c r="M4113">
        <v>3000</v>
      </c>
      <c r="N4113" s="17" t="s">
        <v>437</v>
      </c>
      <c r="O4113">
        <v>5257</v>
      </c>
      <c r="P4113" s="17" t="s">
        <v>438</v>
      </c>
      <c r="Q4113">
        <v>0</v>
      </c>
      <c r="R4113" s="17" t="s">
        <v>439</v>
      </c>
      <c r="S4113" s="17" t="s">
        <v>440</v>
      </c>
      <c r="T4113" s="17" t="s">
        <v>438</v>
      </c>
      <c r="U4113">
        <v>146</v>
      </c>
      <c r="V4113">
        <v>2022</v>
      </c>
      <c r="W4113" s="17" t="s">
        <v>9148</v>
      </c>
      <c r="X4113" s="17" t="s">
        <v>465</v>
      </c>
      <c r="Y4113">
        <v>1</v>
      </c>
      <c r="Z4113" s="17" t="s">
        <v>443</v>
      </c>
      <c r="AA4113" s="17" t="s">
        <v>443</v>
      </c>
      <c r="AB4113" s="17" t="s">
        <v>444</v>
      </c>
      <c r="AC4113">
        <v>0</v>
      </c>
      <c r="AD4113">
        <v>0</v>
      </c>
      <c r="AE4113">
        <v>0</v>
      </c>
      <c r="AF4113">
        <v>2022</v>
      </c>
      <c r="AG4113" s="1">
        <v>44562</v>
      </c>
      <c r="AH4113" s="1">
        <v>44773</v>
      </c>
      <c r="AI4113" s="1">
        <v>44785</v>
      </c>
      <c r="AJ4113" s="17" t="s">
        <v>34</v>
      </c>
      <c r="AK4113" s="17" t="s">
        <v>35</v>
      </c>
      <c r="AL4113" s="17" t="s">
        <v>10388</v>
      </c>
      <c r="AM4113" s="17">
        <f>MONTH(EMPENHO[[#This Row],[data_empenho]])</f>
        <v>6</v>
      </c>
    </row>
    <row r="4114" spans="1:39" x14ac:dyDescent="0.25">
      <c r="A4114">
        <v>5</v>
      </c>
      <c r="B4114">
        <v>501</v>
      </c>
      <c r="C4114">
        <v>4</v>
      </c>
      <c r="D4114">
        <v>122</v>
      </c>
      <c r="E4114">
        <v>1</v>
      </c>
      <c r="F4114">
        <v>0</v>
      </c>
      <c r="G4114">
        <v>2022</v>
      </c>
      <c r="H4114" s="17" t="s">
        <v>3873</v>
      </c>
      <c r="I4114">
        <v>1</v>
      </c>
      <c r="J4114">
        <v>0</v>
      </c>
      <c r="K4114" s="17" t="s">
        <v>9149</v>
      </c>
      <c r="L4114" s="1">
        <v>44722</v>
      </c>
      <c r="M4114">
        <v>102.7</v>
      </c>
      <c r="N4114" s="17" t="s">
        <v>437</v>
      </c>
      <c r="O4114">
        <v>5267</v>
      </c>
      <c r="P4114" s="17" t="s">
        <v>438</v>
      </c>
      <c r="Q4114">
        <v>0</v>
      </c>
      <c r="R4114" s="17" t="s">
        <v>439</v>
      </c>
      <c r="S4114" s="17" t="s">
        <v>440</v>
      </c>
      <c r="T4114" s="17" t="s">
        <v>438</v>
      </c>
      <c r="U4114">
        <v>150</v>
      </c>
      <c r="V4114">
        <v>2022</v>
      </c>
      <c r="W4114" s="17" t="s">
        <v>9150</v>
      </c>
      <c r="X4114" s="17" t="s">
        <v>465</v>
      </c>
      <c r="Y4114">
        <v>1</v>
      </c>
      <c r="Z4114" s="17" t="s">
        <v>443</v>
      </c>
      <c r="AA4114" s="17" t="s">
        <v>443</v>
      </c>
      <c r="AB4114" s="17" t="s">
        <v>444</v>
      </c>
      <c r="AC4114">
        <v>0</v>
      </c>
      <c r="AD4114">
        <v>0</v>
      </c>
      <c r="AE4114">
        <v>0</v>
      </c>
      <c r="AF4114">
        <v>2022</v>
      </c>
      <c r="AG4114" s="1">
        <v>44562</v>
      </c>
      <c r="AH4114" s="1">
        <v>44773</v>
      </c>
      <c r="AI4114" s="1">
        <v>44785</v>
      </c>
      <c r="AJ4114" s="17" t="s">
        <v>34</v>
      </c>
      <c r="AK4114" s="17" t="s">
        <v>35</v>
      </c>
      <c r="AL4114" s="17" t="s">
        <v>10388</v>
      </c>
      <c r="AM4114" s="17">
        <f>MONTH(EMPENHO[[#This Row],[data_empenho]])</f>
        <v>6</v>
      </c>
    </row>
    <row r="4115" spans="1:39" x14ac:dyDescent="0.25">
      <c r="A4115">
        <v>6</v>
      </c>
      <c r="B4115">
        <v>603</v>
      </c>
      <c r="C4115">
        <v>26</v>
      </c>
      <c r="D4115">
        <v>782</v>
      </c>
      <c r="E4115">
        <v>17</v>
      </c>
      <c r="F4115">
        <v>0</v>
      </c>
      <c r="G4115">
        <v>2073</v>
      </c>
      <c r="H4115" s="17" t="s">
        <v>594</v>
      </c>
      <c r="I4115">
        <v>1</v>
      </c>
      <c r="J4115">
        <v>0</v>
      </c>
      <c r="K4115" s="17" t="s">
        <v>9151</v>
      </c>
      <c r="L4115" s="1">
        <v>44722</v>
      </c>
      <c r="M4115">
        <v>13500</v>
      </c>
      <c r="N4115" s="17" t="s">
        <v>437</v>
      </c>
      <c r="O4115">
        <v>4644</v>
      </c>
      <c r="P4115" s="17" t="s">
        <v>438</v>
      </c>
      <c r="Q4115">
        <v>0</v>
      </c>
      <c r="R4115" s="17" t="s">
        <v>439</v>
      </c>
      <c r="S4115" s="17" t="s">
        <v>440</v>
      </c>
      <c r="T4115" s="17" t="s">
        <v>438</v>
      </c>
      <c r="U4115">
        <v>148</v>
      </c>
      <c r="V4115">
        <v>2022</v>
      </c>
      <c r="W4115" s="17" t="s">
        <v>9152</v>
      </c>
      <c r="X4115" s="17" t="s">
        <v>465</v>
      </c>
      <c r="Y4115">
        <v>1</v>
      </c>
      <c r="Z4115" s="17" t="s">
        <v>443</v>
      </c>
      <c r="AA4115" s="17" t="s">
        <v>443</v>
      </c>
      <c r="AB4115" s="17" t="s">
        <v>444</v>
      </c>
      <c r="AC4115">
        <v>0</v>
      </c>
      <c r="AD4115">
        <v>0</v>
      </c>
      <c r="AE4115">
        <v>0</v>
      </c>
      <c r="AF4115">
        <v>2022</v>
      </c>
      <c r="AG4115" s="1">
        <v>44562</v>
      </c>
      <c r="AH4115" s="1">
        <v>44773</v>
      </c>
      <c r="AI4115" s="1">
        <v>44785</v>
      </c>
      <c r="AJ4115" s="17" t="s">
        <v>34</v>
      </c>
      <c r="AK4115" s="17" t="s">
        <v>35</v>
      </c>
      <c r="AL4115" s="17" t="s">
        <v>10388</v>
      </c>
      <c r="AM4115" s="17">
        <f>MONTH(EMPENHO[[#This Row],[data_empenho]])</f>
        <v>6</v>
      </c>
    </row>
    <row r="4116" spans="1:39" x14ac:dyDescent="0.25">
      <c r="A4116">
        <v>10</v>
      </c>
      <c r="B4116">
        <v>1001</v>
      </c>
      <c r="C4116">
        <v>4</v>
      </c>
      <c r="D4116">
        <v>122</v>
      </c>
      <c r="E4116">
        <v>1</v>
      </c>
      <c r="F4116">
        <v>0</v>
      </c>
      <c r="G4116">
        <v>2050</v>
      </c>
      <c r="H4116" s="17" t="s">
        <v>445</v>
      </c>
      <c r="I4116">
        <v>1</v>
      </c>
      <c r="J4116">
        <v>0</v>
      </c>
      <c r="K4116" s="17" t="s">
        <v>9153</v>
      </c>
      <c r="L4116" s="1">
        <v>44722</v>
      </c>
      <c r="M4116">
        <v>465</v>
      </c>
      <c r="N4116" s="17" t="s">
        <v>437</v>
      </c>
      <c r="O4116">
        <v>8266</v>
      </c>
      <c r="P4116" s="17" t="s">
        <v>438</v>
      </c>
      <c r="Q4116">
        <v>0</v>
      </c>
      <c r="R4116" s="17" t="s">
        <v>439</v>
      </c>
      <c r="S4116" s="17" t="s">
        <v>440</v>
      </c>
      <c r="T4116" s="17" t="s">
        <v>438</v>
      </c>
      <c r="U4116">
        <v>0</v>
      </c>
      <c r="V4116">
        <v>0</v>
      </c>
      <c r="W4116" s="17" t="s">
        <v>9154</v>
      </c>
      <c r="X4116" s="17" t="s">
        <v>442</v>
      </c>
      <c r="Y4116">
        <v>0</v>
      </c>
      <c r="Z4116" s="17" t="s">
        <v>450</v>
      </c>
      <c r="AA4116" s="17" t="s">
        <v>443</v>
      </c>
      <c r="AB4116" s="17" t="s">
        <v>444</v>
      </c>
      <c r="AC4116">
        <v>0</v>
      </c>
      <c r="AD4116">
        <v>0</v>
      </c>
      <c r="AE4116">
        <v>0</v>
      </c>
      <c r="AF4116">
        <v>2022</v>
      </c>
      <c r="AG4116" s="1">
        <v>44562</v>
      </c>
      <c r="AH4116" s="1">
        <v>44773</v>
      </c>
      <c r="AI4116" s="1">
        <v>44785</v>
      </c>
      <c r="AJ4116" s="17" t="s">
        <v>34</v>
      </c>
      <c r="AK4116" s="17" t="s">
        <v>35</v>
      </c>
      <c r="AL4116" s="17" t="s">
        <v>10388</v>
      </c>
      <c r="AM4116" s="17">
        <f>MONTH(EMPENHO[[#This Row],[data_empenho]])</f>
        <v>6</v>
      </c>
    </row>
    <row r="4117" spans="1:39" x14ac:dyDescent="0.25">
      <c r="A4117">
        <v>10</v>
      </c>
      <c r="B4117">
        <v>1001</v>
      </c>
      <c r="C4117">
        <v>4</v>
      </c>
      <c r="D4117">
        <v>122</v>
      </c>
      <c r="E4117">
        <v>1</v>
      </c>
      <c r="F4117">
        <v>0</v>
      </c>
      <c r="G4117">
        <v>2050</v>
      </c>
      <c r="H4117" s="17" t="s">
        <v>445</v>
      </c>
      <c r="I4117">
        <v>1</v>
      </c>
      <c r="J4117">
        <v>0</v>
      </c>
      <c r="K4117" s="17" t="s">
        <v>9155</v>
      </c>
      <c r="L4117" s="1">
        <v>44722</v>
      </c>
      <c r="M4117">
        <v>525</v>
      </c>
      <c r="N4117" s="17" t="s">
        <v>437</v>
      </c>
      <c r="O4117">
        <v>8095</v>
      </c>
      <c r="P4117" s="17" t="s">
        <v>438</v>
      </c>
      <c r="Q4117">
        <v>0</v>
      </c>
      <c r="R4117" s="17" t="s">
        <v>439</v>
      </c>
      <c r="S4117" s="17" t="s">
        <v>440</v>
      </c>
      <c r="T4117" s="17" t="s">
        <v>438</v>
      </c>
      <c r="U4117">
        <v>0</v>
      </c>
      <c r="V4117">
        <v>0</v>
      </c>
      <c r="W4117" s="17" t="s">
        <v>9156</v>
      </c>
      <c r="X4117" s="17" t="s">
        <v>442</v>
      </c>
      <c r="Y4117">
        <v>0</v>
      </c>
      <c r="Z4117" s="17" t="s">
        <v>450</v>
      </c>
      <c r="AA4117" s="17" t="s">
        <v>443</v>
      </c>
      <c r="AB4117" s="17" t="s">
        <v>444</v>
      </c>
      <c r="AC4117">
        <v>0</v>
      </c>
      <c r="AD4117">
        <v>0</v>
      </c>
      <c r="AE4117">
        <v>0</v>
      </c>
      <c r="AF4117">
        <v>2022</v>
      </c>
      <c r="AG4117" s="1">
        <v>44562</v>
      </c>
      <c r="AH4117" s="1">
        <v>44773</v>
      </c>
      <c r="AI4117" s="1">
        <v>44785</v>
      </c>
      <c r="AJ4117" s="17" t="s">
        <v>34</v>
      </c>
      <c r="AK4117" s="17" t="s">
        <v>35</v>
      </c>
      <c r="AL4117" s="17" t="s">
        <v>10388</v>
      </c>
      <c r="AM4117" s="17">
        <f>MONTH(EMPENHO[[#This Row],[data_empenho]])</f>
        <v>6</v>
      </c>
    </row>
    <row r="4118" spans="1:39" x14ac:dyDescent="0.25">
      <c r="A4118">
        <v>10</v>
      </c>
      <c r="B4118">
        <v>1001</v>
      </c>
      <c r="C4118">
        <v>4</v>
      </c>
      <c r="D4118">
        <v>122</v>
      </c>
      <c r="E4118">
        <v>1</v>
      </c>
      <c r="F4118">
        <v>0</v>
      </c>
      <c r="G4118">
        <v>2050</v>
      </c>
      <c r="H4118" s="17" t="s">
        <v>445</v>
      </c>
      <c r="I4118">
        <v>1</v>
      </c>
      <c r="J4118">
        <v>0</v>
      </c>
      <c r="K4118" s="17" t="s">
        <v>9157</v>
      </c>
      <c r="L4118" s="1">
        <v>44722</v>
      </c>
      <c r="M4118">
        <v>465</v>
      </c>
      <c r="N4118" s="17" t="s">
        <v>437</v>
      </c>
      <c r="O4118">
        <v>8467</v>
      </c>
      <c r="P4118" s="17" t="s">
        <v>438</v>
      </c>
      <c r="Q4118">
        <v>0</v>
      </c>
      <c r="R4118" s="17" t="s">
        <v>439</v>
      </c>
      <c r="S4118" s="17" t="s">
        <v>440</v>
      </c>
      <c r="T4118" s="17" t="s">
        <v>438</v>
      </c>
      <c r="U4118">
        <v>0</v>
      </c>
      <c r="V4118">
        <v>0</v>
      </c>
      <c r="W4118" s="17" t="s">
        <v>9158</v>
      </c>
      <c r="X4118" s="17" t="s">
        <v>442</v>
      </c>
      <c r="Y4118">
        <v>0</v>
      </c>
      <c r="Z4118" s="17" t="s">
        <v>450</v>
      </c>
      <c r="AA4118" s="17" t="s">
        <v>443</v>
      </c>
      <c r="AB4118" s="17" t="s">
        <v>444</v>
      </c>
      <c r="AC4118">
        <v>0</v>
      </c>
      <c r="AD4118">
        <v>0</v>
      </c>
      <c r="AE4118">
        <v>0</v>
      </c>
      <c r="AF4118">
        <v>2022</v>
      </c>
      <c r="AG4118" s="1">
        <v>44562</v>
      </c>
      <c r="AH4118" s="1">
        <v>44773</v>
      </c>
      <c r="AI4118" s="1">
        <v>44785</v>
      </c>
      <c r="AJ4118" s="17" t="s">
        <v>34</v>
      </c>
      <c r="AK4118" s="17" t="s">
        <v>35</v>
      </c>
      <c r="AL4118" s="17" t="s">
        <v>10388</v>
      </c>
      <c r="AM4118" s="17">
        <f>MONTH(EMPENHO[[#This Row],[data_empenho]])</f>
        <v>6</v>
      </c>
    </row>
    <row r="4119" spans="1:39" x14ac:dyDescent="0.25">
      <c r="A4119">
        <v>10</v>
      </c>
      <c r="B4119">
        <v>1001</v>
      </c>
      <c r="C4119">
        <v>4</v>
      </c>
      <c r="D4119">
        <v>122</v>
      </c>
      <c r="E4119">
        <v>1</v>
      </c>
      <c r="F4119">
        <v>0</v>
      </c>
      <c r="G4119">
        <v>2050</v>
      </c>
      <c r="H4119" s="17" t="s">
        <v>445</v>
      </c>
      <c r="I4119">
        <v>1</v>
      </c>
      <c r="J4119">
        <v>0</v>
      </c>
      <c r="K4119" s="17" t="s">
        <v>9157</v>
      </c>
      <c r="L4119" s="1">
        <v>44725</v>
      </c>
      <c r="M4119">
        <v>-465</v>
      </c>
      <c r="N4119" s="17" t="s">
        <v>451</v>
      </c>
      <c r="O4119">
        <v>8467</v>
      </c>
      <c r="P4119" s="17" t="s">
        <v>438</v>
      </c>
      <c r="Q4119">
        <v>0</v>
      </c>
      <c r="R4119" s="17" t="s">
        <v>439</v>
      </c>
      <c r="S4119" s="17" t="s">
        <v>440</v>
      </c>
      <c r="T4119" s="17" t="s">
        <v>438</v>
      </c>
      <c r="U4119">
        <v>0</v>
      </c>
      <c r="V4119">
        <v>0</v>
      </c>
      <c r="W4119" s="17" t="s">
        <v>9159</v>
      </c>
      <c r="X4119" s="17" t="s">
        <v>442</v>
      </c>
      <c r="Y4119">
        <v>0</v>
      </c>
      <c r="Z4119" s="17" t="s">
        <v>450</v>
      </c>
      <c r="AA4119" s="17" t="s">
        <v>443</v>
      </c>
      <c r="AB4119" s="17" t="s">
        <v>444</v>
      </c>
      <c r="AC4119">
        <v>0</v>
      </c>
      <c r="AD4119">
        <v>0</v>
      </c>
      <c r="AE4119">
        <v>0</v>
      </c>
      <c r="AF4119">
        <v>2022</v>
      </c>
      <c r="AG4119" s="1">
        <v>44562</v>
      </c>
      <c r="AH4119" s="1">
        <v>44773</v>
      </c>
      <c r="AI4119" s="1">
        <v>44785</v>
      </c>
      <c r="AJ4119" s="17" t="s">
        <v>34</v>
      </c>
      <c r="AK4119" s="17" t="s">
        <v>35</v>
      </c>
      <c r="AL4119" s="17" t="s">
        <v>10388</v>
      </c>
      <c r="AM4119" s="17">
        <f>MONTH(EMPENHO[[#This Row],[data_empenho]])</f>
        <v>6</v>
      </c>
    </row>
    <row r="4120" spans="1:39" x14ac:dyDescent="0.25">
      <c r="A4120">
        <v>5</v>
      </c>
      <c r="B4120">
        <v>502</v>
      </c>
      <c r="C4120">
        <v>12</v>
      </c>
      <c r="D4120">
        <v>365</v>
      </c>
      <c r="E4120">
        <v>2</v>
      </c>
      <c r="F4120">
        <v>0</v>
      </c>
      <c r="G4120">
        <v>2033</v>
      </c>
      <c r="H4120" s="17" t="s">
        <v>962</v>
      </c>
      <c r="I4120">
        <v>20</v>
      </c>
      <c r="J4120">
        <v>0</v>
      </c>
      <c r="K4120" s="17" t="s">
        <v>9160</v>
      </c>
      <c r="L4120" s="1">
        <v>44722</v>
      </c>
      <c r="M4120">
        <v>4590</v>
      </c>
      <c r="N4120" s="17" t="s">
        <v>437</v>
      </c>
      <c r="O4120">
        <v>678</v>
      </c>
      <c r="P4120" s="17" t="s">
        <v>438</v>
      </c>
      <c r="Q4120">
        <v>0</v>
      </c>
      <c r="R4120" s="17" t="s">
        <v>439</v>
      </c>
      <c r="S4120" s="17" t="s">
        <v>440</v>
      </c>
      <c r="T4120" s="17" t="s">
        <v>438</v>
      </c>
      <c r="U4120">
        <v>152</v>
      </c>
      <c r="V4120">
        <v>2022</v>
      </c>
      <c r="W4120" s="17" t="s">
        <v>9161</v>
      </c>
      <c r="X4120" s="17" t="s">
        <v>465</v>
      </c>
      <c r="Y4120">
        <v>1</v>
      </c>
      <c r="Z4120" s="17" t="s">
        <v>443</v>
      </c>
      <c r="AA4120" s="17" t="s">
        <v>443</v>
      </c>
      <c r="AB4120" s="17" t="s">
        <v>444</v>
      </c>
      <c r="AC4120">
        <v>0</v>
      </c>
      <c r="AD4120">
        <v>0</v>
      </c>
      <c r="AE4120">
        <v>0</v>
      </c>
      <c r="AF4120">
        <v>2022</v>
      </c>
      <c r="AG4120" s="1">
        <v>44562</v>
      </c>
      <c r="AH4120" s="1">
        <v>44773</v>
      </c>
      <c r="AI4120" s="1">
        <v>44785</v>
      </c>
      <c r="AJ4120" s="17" t="s">
        <v>34</v>
      </c>
      <c r="AK4120" s="17" t="s">
        <v>35</v>
      </c>
      <c r="AL4120" s="17" t="s">
        <v>10388</v>
      </c>
      <c r="AM4120" s="17">
        <f>MONTH(EMPENHO[[#This Row],[data_empenho]])</f>
        <v>6</v>
      </c>
    </row>
    <row r="4121" spans="1:39" x14ac:dyDescent="0.25">
      <c r="A4121">
        <v>3</v>
      </c>
      <c r="B4121">
        <v>301</v>
      </c>
      <c r="C4121">
        <v>4</v>
      </c>
      <c r="D4121">
        <v>122</v>
      </c>
      <c r="E4121">
        <v>1</v>
      </c>
      <c r="F4121">
        <v>0</v>
      </c>
      <c r="G4121">
        <v>2067</v>
      </c>
      <c r="H4121" s="17" t="s">
        <v>962</v>
      </c>
      <c r="I4121">
        <v>1</v>
      </c>
      <c r="J4121">
        <v>0</v>
      </c>
      <c r="K4121" s="17" t="s">
        <v>9162</v>
      </c>
      <c r="L4121" s="1">
        <v>44722</v>
      </c>
      <c r="M4121">
        <v>480</v>
      </c>
      <c r="N4121" s="17" t="s">
        <v>437</v>
      </c>
      <c r="O4121">
        <v>678</v>
      </c>
      <c r="P4121" s="17" t="s">
        <v>438</v>
      </c>
      <c r="Q4121">
        <v>0</v>
      </c>
      <c r="R4121" s="17" t="s">
        <v>439</v>
      </c>
      <c r="S4121" s="17" t="s">
        <v>440</v>
      </c>
      <c r="T4121" s="17" t="s">
        <v>438</v>
      </c>
      <c r="U4121">
        <v>152</v>
      </c>
      <c r="V4121">
        <v>2022</v>
      </c>
      <c r="W4121" s="17" t="s">
        <v>9163</v>
      </c>
      <c r="X4121" s="17" t="s">
        <v>465</v>
      </c>
      <c r="Y4121">
        <v>1</v>
      </c>
      <c r="Z4121" s="17" t="s">
        <v>443</v>
      </c>
      <c r="AA4121" s="17" t="s">
        <v>443</v>
      </c>
      <c r="AB4121" s="17" t="s">
        <v>444</v>
      </c>
      <c r="AC4121">
        <v>0</v>
      </c>
      <c r="AD4121">
        <v>0</v>
      </c>
      <c r="AE4121">
        <v>0</v>
      </c>
      <c r="AF4121">
        <v>2022</v>
      </c>
      <c r="AG4121" s="1">
        <v>44562</v>
      </c>
      <c r="AH4121" s="1">
        <v>44773</v>
      </c>
      <c r="AI4121" s="1">
        <v>44785</v>
      </c>
      <c r="AJ4121" s="17" t="s">
        <v>34</v>
      </c>
      <c r="AK4121" s="17" t="s">
        <v>35</v>
      </c>
      <c r="AL4121" s="17" t="s">
        <v>10388</v>
      </c>
      <c r="AM4121" s="17">
        <f>MONTH(EMPENHO[[#This Row],[data_empenho]])</f>
        <v>6</v>
      </c>
    </row>
    <row r="4122" spans="1:39" x14ac:dyDescent="0.25">
      <c r="A4122">
        <v>4</v>
      </c>
      <c r="B4122">
        <v>401</v>
      </c>
      <c r="C4122">
        <v>4</v>
      </c>
      <c r="D4122">
        <v>123</v>
      </c>
      <c r="E4122">
        <v>1</v>
      </c>
      <c r="F4122">
        <v>0</v>
      </c>
      <c r="G4122">
        <v>2075</v>
      </c>
      <c r="H4122" s="17" t="s">
        <v>962</v>
      </c>
      <c r="I4122">
        <v>1</v>
      </c>
      <c r="J4122">
        <v>0</v>
      </c>
      <c r="K4122" s="17" t="s">
        <v>9164</v>
      </c>
      <c r="L4122" s="1">
        <v>44722</v>
      </c>
      <c r="M4122">
        <v>40</v>
      </c>
      <c r="N4122" s="17" t="s">
        <v>437</v>
      </c>
      <c r="O4122">
        <v>678</v>
      </c>
      <c r="P4122" s="17" t="s">
        <v>438</v>
      </c>
      <c r="Q4122">
        <v>0</v>
      </c>
      <c r="R4122" s="17" t="s">
        <v>439</v>
      </c>
      <c r="S4122" s="17" t="s">
        <v>440</v>
      </c>
      <c r="T4122" s="17" t="s">
        <v>438</v>
      </c>
      <c r="U4122">
        <v>152</v>
      </c>
      <c r="V4122">
        <v>2022</v>
      </c>
      <c r="W4122" s="17" t="s">
        <v>9165</v>
      </c>
      <c r="X4122" s="17" t="s">
        <v>465</v>
      </c>
      <c r="Y4122">
        <v>1</v>
      </c>
      <c r="Z4122" s="17" t="s">
        <v>443</v>
      </c>
      <c r="AA4122" s="17" t="s">
        <v>443</v>
      </c>
      <c r="AB4122" s="17" t="s">
        <v>444</v>
      </c>
      <c r="AC4122">
        <v>0</v>
      </c>
      <c r="AD4122">
        <v>0</v>
      </c>
      <c r="AE4122">
        <v>0</v>
      </c>
      <c r="AF4122">
        <v>2022</v>
      </c>
      <c r="AG4122" s="1">
        <v>44562</v>
      </c>
      <c r="AH4122" s="1">
        <v>44773</v>
      </c>
      <c r="AI4122" s="1">
        <v>44785</v>
      </c>
      <c r="AJ4122" s="17" t="s">
        <v>34</v>
      </c>
      <c r="AK4122" s="17" t="s">
        <v>35</v>
      </c>
      <c r="AL4122" s="17" t="s">
        <v>10388</v>
      </c>
      <c r="AM4122" s="17">
        <f>MONTH(EMPENHO[[#This Row],[data_empenho]])</f>
        <v>6</v>
      </c>
    </row>
    <row r="4123" spans="1:39" x14ac:dyDescent="0.25">
      <c r="A4123">
        <v>5</v>
      </c>
      <c r="B4123">
        <v>502</v>
      </c>
      <c r="C4123">
        <v>12</v>
      </c>
      <c r="D4123">
        <v>361</v>
      </c>
      <c r="E4123">
        <v>2</v>
      </c>
      <c r="F4123">
        <v>0</v>
      </c>
      <c r="G4123">
        <v>2031</v>
      </c>
      <c r="H4123" s="17" t="s">
        <v>962</v>
      </c>
      <c r="I4123">
        <v>20</v>
      </c>
      <c r="J4123">
        <v>0</v>
      </c>
      <c r="K4123" s="17" t="s">
        <v>9166</v>
      </c>
      <c r="L4123" s="1">
        <v>44722</v>
      </c>
      <c r="M4123">
        <v>1740</v>
      </c>
      <c r="N4123" s="17" t="s">
        <v>437</v>
      </c>
      <c r="O4123">
        <v>678</v>
      </c>
      <c r="P4123" s="17" t="s">
        <v>438</v>
      </c>
      <c r="Q4123">
        <v>0</v>
      </c>
      <c r="R4123" s="17" t="s">
        <v>439</v>
      </c>
      <c r="S4123" s="17" t="s">
        <v>440</v>
      </c>
      <c r="T4123" s="17" t="s">
        <v>438</v>
      </c>
      <c r="U4123">
        <v>152</v>
      </c>
      <c r="V4123">
        <v>2022</v>
      </c>
      <c r="W4123" s="17" t="s">
        <v>9167</v>
      </c>
      <c r="X4123" s="17" t="s">
        <v>465</v>
      </c>
      <c r="Y4123">
        <v>1</v>
      </c>
      <c r="Z4123" s="17" t="s">
        <v>443</v>
      </c>
      <c r="AA4123" s="17" t="s">
        <v>443</v>
      </c>
      <c r="AB4123" s="17" t="s">
        <v>444</v>
      </c>
      <c r="AC4123">
        <v>0</v>
      </c>
      <c r="AD4123">
        <v>0</v>
      </c>
      <c r="AE4123">
        <v>0</v>
      </c>
      <c r="AF4123">
        <v>2022</v>
      </c>
      <c r="AG4123" s="1">
        <v>44562</v>
      </c>
      <c r="AH4123" s="1">
        <v>44773</v>
      </c>
      <c r="AI4123" s="1">
        <v>44785</v>
      </c>
      <c r="AJ4123" s="17" t="s">
        <v>34</v>
      </c>
      <c r="AK4123" s="17" t="s">
        <v>35</v>
      </c>
      <c r="AL4123" s="17" t="s">
        <v>10388</v>
      </c>
      <c r="AM4123" s="17">
        <f>MONTH(EMPENHO[[#This Row],[data_empenho]])</f>
        <v>6</v>
      </c>
    </row>
    <row r="4124" spans="1:39" x14ac:dyDescent="0.25">
      <c r="A4124">
        <v>5</v>
      </c>
      <c r="B4124">
        <v>502</v>
      </c>
      <c r="C4124">
        <v>12</v>
      </c>
      <c r="D4124">
        <v>365</v>
      </c>
      <c r="E4124">
        <v>2</v>
      </c>
      <c r="F4124">
        <v>0</v>
      </c>
      <c r="G4124">
        <v>2033</v>
      </c>
      <c r="H4124" s="17" t="s">
        <v>2043</v>
      </c>
      <c r="I4124">
        <v>20</v>
      </c>
      <c r="J4124">
        <v>0</v>
      </c>
      <c r="K4124" s="17" t="s">
        <v>9168</v>
      </c>
      <c r="L4124" s="1">
        <v>44722</v>
      </c>
      <c r="M4124">
        <v>350</v>
      </c>
      <c r="N4124" s="17" t="s">
        <v>437</v>
      </c>
      <c r="O4124">
        <v>5293</v>
      </c>
      <c r="P4124" s="17" t="s">
        <v>438</v>
      </c>
      <c r="Q4124">
        <v>0</v>
      </c>
      <c r="R4124" s="17" t="s">
        <v>439</v>
      </c>
      <c r="S4124" s="17" t="s">
        <v>440</v>
      </c>
      <c r="T4124" s="17" t="s">
        <v>438</v>
      </c>
      <c r="U4124">
        <v>152</v>
      </c>
      <c r="V4124">
        <v>2022</v>
      </c>
      <c r="W4124" s="17" t="s">
        <v>9169</v>
      </c>
      <c r="X4124" s="17" t="s">
        <v>465</v>
      </c>
      <c r="Y4124">
        <v>1</v>
      </c>
      <c r="Z4124" s="17" t="s">
        <v>443</v>
      </c>
      <c r="AA4124" s="17" t="s">
        <v>443</v>
      </c>
      <c r="AB4124" s="17" t="s">
        <v>444</v>
      </c>
      <c r="AC4124">
        <v>0</v>
      </c>
      <c r="AD4124">
        <v>0</v>
      </c>
      <c r="AE4124">
        <v>0</v>
      </c>
      <c r="AF4124">
        <v>2022</v>
      </c>
      <c r="AG4124" s="1">
        <v>44562</v>
      </c>
      <c r="AH4124" s="1">
        <v>44773</v>
      </c>
      <c r="AI4124" s="1">
        <v>44785</v>
      </c>
      <c r="AJ4124" s="17" t="s">
        <v>34</v>
      </c>
      <c r="AK4124" s="17" t="s">
        <v>35</v>
      </c>
      <c r="AL4124" s="17" t="s">
        <v>10388</v>
      </c>
      <c r="AM4124" s="17">
        <f>MONTH(EMPENHO[[#This Row],[data_empenho]])</f>
        <v>6</v>
      </c>
    </row>
    <row r="4125" spans="1:39" x14ac:dyDescent="0.25">
      <c r="A4125">
        <v>5</v>
      </c>
      <c r="B4125">
        <v>502</v>
      </c>
      <c r="C4125">
        <v>12</v>
      </c>
      <c r="D4125">
        <v>782</v>
      </c>
      <c r="E4125">
        <v>2</v>
      </c>
      <c r="F4125">
        <v>0</v>
      </c>
      <c r="G4125">
        <v>2036</v>
      </c>
      <c r="H4125" s="17" t="s">
        <v>9170</v>
      </c>
      <c r="I4125">
        <v>20</v>
      </c>
      <c r="J4125">
        <v>0</v>
      </c>
      <c r="K4125" s="17" t="s">
        <v>9171</v>
      </c>
      <c r="L4125" s="1">
        <v>44722</v>
      </c>
      <c r="M4125">
        <v>1160</v>
      </c>
      <c r="N4125" s="17" t="s">
        <v>437</v>
      </c>
      <c r="O4125">
        <v>4959</v>
      </c>
      <c r="P4125" s="17" t="s">
        <v>438</v>
      </c>
      <c r="Q4125">
        <v>0</v>
      </c>
      <c r="R4125" s="17" t="s">
        <v>480</v>
      </c>
      <c r="S4125" s="17" t="s">
        <v>653</v>
      </c>
      <c r="T4125" s="17" t="s">
        <v>438</v>
      </c>
      <c r="U4125">
        <v>16</v>
      </c>
      <c r="V4125">
        <v>2022</v>
      </c>
      <c r="W4125" s="17" t="s">
        <v>9172</v>
      </c>
      <c r="X4125" s="17" t="s">
        <v>482</v>
      </c>
      <c r="Y4125">
        <v>7</v>
      </c>
      <c r="Z4125" s="17" t="s">
        <v>443</v>
      </c>
      <c r="AA4125" s="17" t="s">
        <v>443</v>
      </c>
      <c r="AB4125" s="17" t="s">
        <v>444</v>
      </c>
      <c r="AC4125">
        <v>0</v>
      </c>
      <c r="AD4125">
        <v>0</v>
      </c>
      <c r="AE4125">
        <v>0</v>
      </c>
      <c r="AF4125">
        <v>2022</v>
      </c>
      <c r="AG4125" s="1">
        <v>44562</v>
      </c>
      <c r="AH4125" s="1">
        <v>44773</v>
      </c>
      <c r="AI4125" s="1">
        <v>44785</v>
      </c>
      <c r="AJ4125" s="17" t="s">
        <v>34</v>
      </c>
      <c r="AK4125" s="17" t="s">
        <v>35</v>
      </c>
      <c r="AL4125" s="17" t="s">
        <v>10388</v>
      </c>
      <c r="AM4125" s="17">
        <f>MONTH(EMPENHO[[#This Row],[data_empenho]])</f>
        <v>6</v>
      </c>
    </row>
    <row r="4126" spans="1:39" x14ac:dyDescent="0.25">
      <c r="A4126">
        <v>9</v>
      </c>
      <c r="B4126">
        <v>902</v>
      </c>
      <c r="C4126">
        <v>8</v>
      </c>
      <c r="D4126">
        <v>244</v>
      </c>
      <c r="E4126">
        <v>11</v>
      </c>
      <c r="F4126">
        <v>0</v>
      </c>
      <c r="G4126">
        <v>2015</v>
      </c>
      <c r="H4126" s="17" t="s">
        <v>647</v>
      </c>
      <c r="I4126">
        <v>1</v>
      </c>
      <c r="J4126">
        <v>0</v>
      </c>
      <c r="K4126" s="17" t="s">
        <v>9173</v>
      </c>
      <c r="L4126" s="1">
        <v>44722</v>
      </c>
      <c r="M4126">
        <v>500</v>
      </c>
      <c r="N4126" s="17" t="s">
        <v>437</v>
      </c>
      <c r="O4126">
        <v>4533</v>
      </c>
      <c r="P4126" s="17" t="s">
        <v>438</v>
      </c>
      <c r="Q4126">
        <v>0</v>
      </c>
      <c r="R4126" s="17" t="s">
        <v>439</v>
      </c>
      <c r="S4126" s="17" t="s">
        <v>440</v>
      </c>
      <c r="T4126" s="17" t="s">
        <v>438</v>
      </c>
      <c r="U4126">
        <v>0</v>
      </c>
      <c r="V4126">
        <v>0</v>
      </c>
      <c r="W4126" s="17" t="s">
        <v>9174</v>
      </c>
      <c r="X4126" s="17" t="s">
        <v>442</v>
      </c>
      <c r="Y4126">
        <v>6</v>
      </c>
      <c r="Z4126" s="17" t="s">
        <v>443</v>
      </c>
      <c r="AA4126" s="17" t="s">
        <v>443</v>
      </c>
      <c r="AB4126" s="17" t="s">
        <v>444</v>
      </c>
      <c r="AC4126">
        <v>0</v>
      </c>
      <c r="AD4126">
        <v>0</v>
      </c>
      <c r="AE4126">
        <v>0</v>
      </c>
      <c r="AF4126">
        <v>2022</v>
      </c>
      <c r="AG4126" s="1">
        <v>44562</v>
      </c>
      <c r="AH4126" s="1">
        <v>44773</v>
      </c>
      <c r="AI4126" s="1">
        <v>44785</v>
      </c>
      <c r="AJ4126" s="17" t="s">
        <v>34</v>
      </c>
      <c r="AK4126" s="17" t="s">
        <v>35</v>
      </c>
      <c r="AL4126" s="17" t="s">
        <v>10388</v>
      </c>
      <c r="AM4126" s="17">
        <f>MONTH(EMPENHO[[#This Row],[data_empenho]])</f>
        <v>6</v>
      </c>
    </row>
    <row r="4127" spans="1:39" x14ac:dyDescent="0.25">
      <c r="A4127">
        <v>8</v>
      </c>
      <c r="B4127">
        <v>801</v>
      </c>
      <c r="C4127">
        <v>10</v>
      </c>
      <c r="D4127">
        <v>122</v>
      </c>
      <c r="E4127">
        <v>5</v>
      </c>
      <c r="F4127">
        <v>0</v>
      </c>
      <c r="G4127">
        <v>2084</v>
      </c>
      <c r="H4127" s="17" t="s">
        <v>689</v>
      </c>
      <c r="I4127">
        <v>40</v>
      </c>
      <c r="J4127">
        <v>0</v>
      </c>
      <c r="K4127" s="17" t="s">
        <v>9175</v>
      </c>
      <c r="L4127" s="1">
        <v>44725</v>
      </c>
      <c r="M4127">
        <v>39.4</v>
      </c>
      <c r="N4127" s="17" t="s">
        <v>437</v>
      </c>
      <c r="O4127">
        <v>4313</v>
      </c>
      <c r="P4127" s="17" t="s">
        <v>438</v>
      </c>
      <c r="Q4127">
        <v>0</v>
      </c>
      <c r="R4127" s="17" t="s">
        <v>439</v>
      </c>
      <c r="S4127" s="17" t="s">
        <v>440</v>
      </c>
      <c r="T4127" s="17" t="s">
        <v>438</v>
      </c>
      <c r="U4127">
        <v>155</v>
      </c>
      <c r="V4127">
        <v>2022</v>
      </c>
      <c r="W4127" s="17" t="s">
        <v>9176</v>
      </c>
      <c r="X4127" s="17" t="s">
        <v>465</v>
      </c>
      <c r="Y4127">
        <v>1</v>
      </c>
      <c r="Z4127" s="17" t="s">
        <v>443</v>
      </c>
      <c r="AA4127" s="17" t="s">
        <v>443</v>
      </c>
      <c r="AB4127" s="17" t="s">
        <v>444</v>
      </c>
      <c r="AC4127">
        <v>0</v>
      </c>
      <c r="AD4127">
        <v>0</v>
      </c>
      <c r="AE4127">
        <v>0</v>
      </c>
      <c r="AF4127">
        <v>2022</v>
      </c>
      <c r="AG4127" s="1">
        <v>44562</v>
      </c>
      <c r="AH4127" s="1">
        <v>44773</v>
      </c>
      <c r="AI4127" s="1">
        <v>44785</v>
      </c>
      <c r="AJ4127" s="17" t="s">
        <v>34</v>
      </c>
      <c r="AK4127" s="17" t="s">
        <v>35</v>
      </c>
      <c r="AL4127" s="17" t="s">
        <v>10388</v>
      </c>
      <c r="AM4127" s="17">
        <f>MONTH(EMPENHO[[#This Row],[data_empenho]])</f>
        <v>6</v>
      </c>
    </row>
    <row r="4128" spans="1:39" x14ac:dyDescent="0.25">
      <c r="A4128">
        <v>8</v>
      </c>
      <c r="B4128">
        <v>801</v>
      </c>
      <c r="C4128">
        <v>10</v>
      </c>
      <c r="D4128">
        <v>302</v>
      </c>
      <c r="E4128">
        <v>8</v>
      </c>
      <c r="F4128">
        <v>0</v>
      </c>
      <c r="G4128">
        <v>2096</v>
      </c>
      <c r="H4128" s="17" t="s">
        <v>689</v>
      </c>
      <c r="I4128">
        <v>40</v>
      </c>
      <c r="J4128">
        <v>0</v>
      </c>
      <c r="K4128" s="17" t="s">
        <v>9177</v>
      </c>
      <c r="L4128" s="1">
        <v>44725</v>
      </c>
      <c r="M4128">
        <v>68.7</v>
      </c>
      <c r="N4128" s="17" t="s">
        <v>437</v>
      </c>
      <c r="O4128">
        <v>4313</v>
      </c>
      <c r="P4128" s="17" t="s">
        <v>438</v>
      </c>
      <c r="Q4128">
        <v>0</v>
      </c>
      <c r="R4128" s="17" t="s">
        <v>439</v>
      </c>
      <c r="S4128" s="17" t="s">
        <v>440</v>
      </c>
      <c r="T4128" s="17" t="s">
        <v>438</v>
      </c>
      <c r="U4128">
        <v>155</v>
      </c>
      <c r="V4128">
        <v>2022</v>
      </c>
      <c r="W4128" s="17" t="s">
        <v>9178</v>
      </c>
      <c r="X4128" s="17" t="s">
        <v>465</v>
      </c>
      <c r="Y4128">
        <v>1</v>
      </c>
      <c r="Z4128" s="17" t="s">
        <v>443</v>
      </c>
      <c r="AA4128" s="17" t="s">
        <v>443</v>
      </c>
      <c r="AB4128" s="17" t="s">
        <v>444</v>
      </c>
      <c r="AC4128">
        <v>0</v>
      </c>
      <c r="AD4128">
        <v>0</v>
      </c>
      <c r="AE4128">
        <v>0</v>
      </c>
      <c r="AF4128">
        <v>2022</v>
      </c>
      <c r="AG4128" s="1">
        <v>44562</v>
      </c>
      <c r="AH4128" s="1">
        <v>44773</v>
      </c>
      <c r="AI4128" s="1">
        <v>44785</v>
      </c>
      <c r="AJ4128" s="17" t="s">
        <v>34</v>
      </c>
      <c r="AK4128" s="17" t="s">
        <v>35</v>
      </c>
      <c r="AL4128" s="17" t="s">
        <v>10388</v>
      </c>
      <c r="AM4128" s="17">
        <f>MONTH(EMPENHO[[#This Row],[data_empenho]])</f>
        <v>6</v>
      </c>
    </row>
    <row r="4129" spans="1:39" x14ac:dyDescent="0.25">
      <c r="A4129">
        <v>8</v>
      </c>
      <c r="B4129">
        <v>801</v>
      </c>
      <c r="C4129">
        <v>10</v>
      </c>
      <c r="D4129">
        <v>305</v>
      </c>
      <c r="E4129">
        <v>7</v>
      </c>
      <c r="F4129">
        <v>0</v>
      </c>
      <c r="G4129">
        <v>2104</v>
      </c>
      <c r="H4129" s="17" t="s">
        <v>1026</v>
      </c>
      <c r="I4129">
        <v>40</v>
      </c>
      <c r="J4129">
        <v>0</v>
      </c>
      <c r="K4129" s="17" t="s">
        <v>9179</v>
      </c>
      <c r="L4129" s="1">
        <v>44725</v>
      </c>
      <c r="M4129">
        <v>225</v>
      </c>
      <c r="N4129" s="17" t="s">
        <v>437</v>
      </c>
      <c r="O4129">
        <v>5223</v>
      </c>
      <c r="P4129" s="17" t="s">
        <v>438</v>
      </c>
      <c r="Q4129">
        <v>0</v>
      </c>
      <c r="R4129" s="17" t="s">
        <v>439</v>
      </c>
      <c r="S4129" s="17" t="s">
        <v>440</v>
      </c>
      <c r="T4129" s="17" t="s">
        <v>438</v>
      </c>
      <c r="U4129">
        <v>154</v>
      </c>
      <c r="V4129">
        <v>2022</v>
      </c>
      <c r="W4129" s="17" t="s">
        <v>9180</v>
      </c>
      <c r="X4129" s="17" t="s">
        <v>465</v>
      </c>
      <c r="Y4129">
        <v>1</v>
      </c>
      <c r="Z4129" s="17" t="s">
        <v>443</v>
      </c>
      <c r="AA4129" s="17" t="s">
        <v>443</v>
      </c>
      <c r="AB4129" s="17" t="s">
        <v>444</v>
      </c>
      <c r="AC4129">
        <v>0</v>
      </c>
      <c r="AD4129">
        <v>0</v>
      </c>
      <c r="AE4129">
        <v>0</v>
      </c>
      <c r="AF4129">
        <v>2022</v>
      </c>
      <c r="AG4129" s="1">
        <v>44562</v>
      </c>
      <c r="AH4129" s="1">
        <v>44773</v>
      </c>
      <c r="AI4129" s="1">
        <v>44785</v>
      </c>
      <c r="AJ4129" s="17" t="s">
        <v>34</v>
      </c>
      <c r="AK4129" s="17" t="s">
        <v>35</v>
      </c>
      <c r="AL4129" s="17" t="s">
        <v>10388</v>
      </c>
      <c r="AM4129" s="17">
        <f>MONTH(EMPENHO[[#This Row],[data_empenho]])</f>
        <v>6</v>
      </c>
    </row>
    <row r="4130" spans="1:39" x14ac:dyDescent="0.25">
      <c r="A4130">
        <v>10</v>
      </c>
      <c r="B4130">
        <v>1001</v>
      </c>
      <c r="C4130">
        <v>4</v>
      </c>
      <c r="D4130">
        <v>122</v>
      </c>
      <c r="E4130">
        <v>1</v>
      </c>
      <c r="F4130">
        <v>0</v>
      </c>
      <c r="G4130">
        <v>2050</v>
      </c>
      <c r="H4130" s="17" t="s">
        <v>2730</v>
      </c>
      <c r="I4130">
        <v>1</v>
      </c>
      <c r="J4130">
        <v>0</v>
      </c>
      <c r="K4130" s="17" t="s">
        <v>9181</v>
      </c>
      <c r="L4130" s="1">
        <v>44725</v>
      </c>
      <c r="M4130">
        <v>1072</v>
      </c>
      <c r="N4130" s="17" t="s">
        <v>437</v>
      </c>
      <c r="O4130">
        <v>8095</v>
      </c>
      <c r="P4130" s="17" t="s">
        <v>438</v>
      </c>
      <c r="Q4130">
        <v>0</v>
      </c>
      <c r="R4130" s="17" t="s">
        <v>439</v>
      </c>
      <c r="S4130" s="17" t="s">
        <v>440</v>
      </c>
      <c r="T4130" s="17" t="s">
        <v>438</v>
      </c>
      <c r="U4130">
        <v>0</v>
      </c>
      <c r="V4130">
        <v>0</v>
      </c>
      <c r="W4130" s="17" t="s">
        <v>9182</v>
      </c>
      <c r="X4130" s="17" t="s">
        <v>442</v>
      </c>
      <c r="Y4130">
        <v>0</v>
      </c>
      <c r="Z4130" s="17" t="s">
        <v>443</v>
      </c>
      <c r="AA4130" s="17" t="s">
        <v>443</v>
      </c>
      <c r="AB4130" s="17" t="s">
        <v>444</v>
      </c>
      <c r="AC4130">
        <v>0</v>
      </c>
      <c r="AD4130">
        <v>0</v>
      </c>
      <c r="AE4130">
        <v>0</v>
      </c>
      <c r="AF4130">
        <v>2022</v>
      </c>
      <c r="AG4130" s="1">
        <v>44562</v>
      </c>
      <c r="AH4130" s="1">
        <v>44773</v>
      </c>
      <c r="AI4130" s="1">
        <v>44785</v>
      </c>
      <c r="AJ4130" s="17" t="s">
        <v>34</v>
      </c>
      <c r="AK4130" s="17" t="s">
        <v>35</v>
      </c>
      <c r="AL4130" s="17" t="s">
        <v>10388</v>
      </c>
      <c r="AM4130" s="17">
        <f>MONTH(EMPENHO[[#This Row],[data_empenho]])</f>
        <v>6</v>
      </c>
    </row>
    <row r="4131" spans="1:39" x14ac:dyDescent="0.25">
      <c r="A4131">
        <v>6</v>
      </c>
      <c r="B4131">
        <v>603</v>
      </c>
      <c r="C4131">
        <v>26</v>
      </c>
      <c r="D4131">
        <v>782</v>
      </c>
      <c r="E4131">
        <v>17</v>
      </c>
      <c r="F4131">
        <v>0</v>
      </c>
      <c r="G4131">
        <v>2073</v>
      </c>
      <c r="H4131" s="17" t="s">
        <v>478</v>
      </c>
      <c r="I4131">
        <v>1</v>
      </c>
      <c r="J4131">
        <v>0</v>
      </c>
      <c r="K4131" s="17" t="s">
        <v>9183</v>
      </c>
      <c r="L4131" s="1">
        <v>44725</v>
      </c>
      <c r="M4131">
        <v>21480</v>
      </c>
      <c r="N4131" s="17" t="s">
        <v>437</v>
      </c>
      <c r="O4131">
        <v>8264</v>
      </c>
      <c r="P4131" s="17" t="s">
        <v>438</v>
      </c>
      <c r="Q4131">
        <v>0</v>
      </c>
      <c r="R4131" s="17" t="s">
        <v>480</v>
      </c>
      <c r="S4131" s="17" t="s">
        <v>653</v>
      </c>
      <c r="T4131" s="17" t="s">
        <v>438</v>
      </c>
      <c r="U4131">
        <v>2</v>
      </c>
      <c r="V4131">
        <v>2022</v>
      </c>
      <c r="W4131" s="17" t="s">
        <v>9184</v>
      </c>
      <c r="X4131" s="17" t="s">
        <v>482</v>
      </c>
      <c r="Y4131">
        <v>7</v>
      </c>
      <c r="Z4131" s="17" t="s">
        <v>443</v>
      </c>
      <c r="AA4131" s="17" t="s">
        <v>443</v>
      </c>
      <c r="AB4131" s="17" t="s">
        <v>444</v>
      </c>
      <c r="AC4131">
        <v>0</v>
      </c>
      <c r="AD4131">
        <v>0</v>
      </c>
      <c r="AE4131">
        <v>0</v>
      </c>
      <c r="AF4131">
        <v>2022</v>
      </c>
      <c r="AG4131" s="1">
        <v>44562</v>
      </c>
      <c r="AH4131" s="1">
        <v>44773</v>
      </c>
      <c r="AI4131" s="1">
        <v>44785</v>
      </c>
      <c r="AJ4131" s="17" t="s">
        <v>34</v>
      </c>
      <c r="AK4131" s="17" t="s">
        <v>35</v>
      </c>
      <c r="AL4131" s="17" t="s">
        <v>10388</v>
      </c>
      <c r="AM4131" s="17">
        <f>MONTH(EMPENHO[[#This Row],[data_empenho]])</f>
        <v>6</v>
      </c>
    </row>
    <row r="4132" spans="1:39" x14ac:dyDescent="0.25">
      <c r="A4132">
        <v>10</v>
      </c>
      <c r="B4132">
        <v>1001</v>
      </c>
      <c r="C4132">
        <v>4</v>
      </c>
      <c r="D4132">
        <v>122</v>
      </c>
      <c r="E4132">
        <v>1</v>
      </c>
      <c r="F4132">
        <v>0</v>
      </c>
      <c r="G4132">
        <v>2050</v>
      </c>
      <c r="H4132" s="17" t="s">
        <v>638</v>
      </c>
      <c r="I4132">
        <v>1</v>
      </c>
      <c r="J4132">
        <v>0</v>
      </c>
      <c r="K4132" s="17" t="s">
        <v>9185</v>
      </c>
      <c r="L4132" s="1">
        <v>44725</v>
      </c>
      <c r="M4132">
        <v>610</v>
      </c>
      <c r="N4132" s="17" t="s">
        <v>437</v>
      </c>
      <c r="O4132">
        <v>8441</v>
      </c>
      <c r="P4132" s="17" t="s">
        <v>438</v>
      </c>
      <c r="Q4132">
        <v>0</v>
      </c>
      <c r="R4132" s="17" t="s">
        <v>480</v>
      </c>
      <c r="S4132" s="17" t="s">
        <v>653</v>
      </c>
      <c r="T4132" s="17" t="s">
        <v>438</v>
      </c>
      <c r="U4132">
        <v>14</v>
      </c>
      <c r="V4132">
        <v>2022</v>
      </c>
      <c r="W4132" s="17" t="s">
        <v>9186</v>
      </c>
      <c r="X4132" s="17" t="s">
        <v>482</v>
      </c>
      <c r="Y4132">
        <v>7</v>
      </c>
      <c r="Z4132" s="17" t="s">
        <v>443</v>
      </c>
      <c r="AA4132" s="17" t="s">
        <v>443</v>
      </c>
      <c r="AB4132" s="17" t="s">
        <v>444</v>
      </c>
      <c r="AC4132">
        <v>0</v>
      </c>
      <c r="AD4132">
        <v>0</v>
      </c>
      <c r="AE4132">
        <v>0</v>
      </c>
      <c r="AF4132">
        <v>2022</v>
      </c>
      <c r="AG4132" s="1">
        <v>44562</v>
      </c>
      <c r="AH4132" s="1">
        <v>44773</v>
      </c>
      <c r="AI4132" s="1">
        <v>44785</v>
      </c>
      <c r="AJ4132" s="17" t="s">
        <v>34</v>
      </c>
      <c r="AK4132" s="17" t="s">
        <v>35</v>
      </c>
      <c r="AL4132" s="17" t="s">
        <v>10388</v>
      </c>
      <c r="AM4132" s="17">
        <f>MONTH(EMPENHO[[#This Row],[data_empenho]])</f>
        <v>6</v>
      </c>
    </row>
    <row r="4133" spans="1:39" x14ac:dyDescent="0.25">
      <c r="A4133">
        <v>8</v>
      </c>
      <c r="B4133">
        <v>801</v>
      </c>
      <c r="C4133">
        <v>10</v>
      </c>
      <c r="D4133">
        <v>122</v>
      </c>
      <c r="E4133">
        <v>5</v>
      </c>
      <c r="F4133">
        <v>0</v>
      </c>
      <c r="G4133">
        <v>2084</v>
      </c>
      <c r="H4133" s="17" t="s">
        <v>7650</v>
      </c>
      <c r="I4133">
        <v>40</v>
      </c>
      <c r="J4133">
        <v>0</v>
      </c>
      <c r="K4133" s="17" t="s">
        <v>9187</v>
      </c>
      <c r="L4133" s="1">
        <v>44725</v>
      </c>
      <c r="M4133">
        <v>863</v>
      </c>
      <c r="N4133" s="17" t="s">
        <v>437</v>
      </c>
      <c r="O4133">
        <v>5818</v>
      </c>
      <c r="P4133" s="17" t="s">
        <v>438</v>
      </c>
      <c r="Q4133">
        <v>0</v>
      </c>
      <c r="R4133" s="17" t="s">
        <v>480</v>
      </c>
      <c r="S4133" s="17" t="s">
        <v>653</v>
      </c>
      <c r="T4133" s="17" t="s">
        <v>438</v>
      </c>
      <c r="U4133">
        <v>44</v>
      </c>
      <c r="V4133">
        <v>2021</v>
      </c>
      <c r="W4133" s="17" t="s">
        <v>9188</v>
      </c>
      <c r="X4133" s="17" t="s">
        <v>482</v>
      </c>
      <c r="Y4133">
        <v>7</v>
      </c>
      <c r="Z4133" s="17" t="s">
        <v>443</v>
      </c>
      <c r="AA4133" s="17" t="s">
        <v>443</v>
      </c>
      <c r="AB4133" s="17" t="s">
        <v>444</v>
      </c>
      <c r="AC4133">
        <v>0</v>
      </c>
      <c r="AD4133">
        <v>0</v>
      </c>
      <c r="AE4133">
        <v>0</v>
      </c>
      <c r="AF4133">
        <v>2022</v>
      </c>
      <c r="AG4133" s="1">
        <v>44562</v>
      </c>
      <c r="AH4133" s="1">
        <v>44773</v>
      </c>
      <c r="AI4133" s="1">
        <v>44785</v>
      </c>
      <c r="AJ4133" s="17" t="s">
        <v>34</v>
      </c>
      <c r="AK4133" s="17" t="s">
        <v>35</v>
      </c>
      <c r="AL4133" s="17" t="s">
        <v>10388</v>
      </c>
      <c r="AM4133" s="17">
        <f>MONTH(EMPENHO[[#This Row],[data_empenho]])</f>
        <v>6</v>
      </c>
    </row>
    <row r="4134" spans="1:39" x14ac:dyDescent="0.25">
      <c r="A4134">
        <v>8</v>
      </c>
      <c r="B4134">
        <v>801</v>
      </c>
      <c r="C4134">
        <v>10</v>
      </c>
      <c r="D4134">
        <v>301</v>
      </c>
      <c r="E4134">
        <v>6</v>
      </c>
      <c r="F4134">
        <v>0</v>
      </c>
      <c r="G4134">
        <v>2092</v>
      </c>
      <c r="H4134" s="17" t="s">
        <v>7650</v>
      </c>
      <c r="I4134">
        <v>40</v>
      </c>
      <c r="J4134">
        <v>0</v>
      </c>
      <c r="K4134" s="17" t="s">
        <v>9189</v>
      </c>
      <c r="L4134" s="1">
        <v>44725</v>
      </c>
      <c r="M4134">
        <v>1726</v>
      </c>
      <c r="N4134" s="17" t="s">
        <v>437</v>
      </c>
      <c r="O4134">
        <v>5818</v>
      </c>
      <c r="P4134" s="17" t="s">
        <v>438</v>
      </c>
      <c r="Q4134">
        <v>0</v>
      </c>
      <c r="R4134" s="17" t="s">
        <v>480</v>
      </c>
      <c r="S4134" s="17" t="s">
        <v>653</v>
      </c>
      <c r="T4134" s="17" t="s">
        <v>438</v>
      </c>
      <c r="U4134">
        <v>44</v>
      </c>
      <c r="V4134">
        <v>2021</v>
      </c>
      <c r="W4134" s="17" t="s">
        <v>9190</v>
      </c>
      <c r="X4134" s="17" t="s">
        <v>482</v>
      </c>
      <c r="Y4134">
        <v>7</v>
      </c>
      <c r="Z4134" s="17" t="s">
        <v>443</v>
      </c>
      <c r="AA4134" s="17" t="s">
        <v>443</v>
      </c>
      <c r="AB4134" s="17" t="s">
        <v>444</v>
      </c>
      <c r="AC4134">
        <v>0</v>
      </c>
      <c r="AD4134">
        <v>0</v>
      </c>
      <c r="AE4134">
        <v>0</v>
      </c>
      <c r="AF4134">
        <v>2022</v>
      </c>
      <c r="AG4134" s="1">
        <v>44562</v>
      </c>
      <c r="AH4134" s="1">
        <v>44773</v>
      </c>
      <c r="AI4134" s="1">
        <v>44785</v>
      </c>
      <c r="AJ4134" s="17" t="s">
        <v>34</v>
      </c>
      <c r="AK4134" s="17" t="s">
        <v>35</v>
      </c>
      <c r="AL4134" s="17" t="s">
        <v>10388</v>
      </c>
      <c r="AM4134" s="17">
        <f>MONTH(EMPENHO[[#This Row],[data_empenho]])</f>
        <v>6</v>
      </c>
    </row>
    <row r="4135" spans="1:39" x14ac:dyDescent="0.25">
      <c r="A4135">
        <v>9</v>
      </c>
      <c r="B4135">
        <v>902</v>
      </c>
      <c r="C4135">
        <v>8</v>
      </c>
      <c r="D4135">
        <v>243</v>
      </c>
      <c r="E4135">
        <v>11</v>
      </c>
      <c r="F4135">
        <v>0</v>
      </c>
      <c r="G4135">
        <v>2014</v>
      </c>
      <c r="H4135" s="17" t="s">
        <v>582</v>
      </c>
      <c r="I4135">
        <v>1</v>
      </c>
      <c r="J4135">
        <v>0</v>
      </c>
      <c r="K4135" s="17" t="s">
        <v>9191</v>
      </c>
      <c r="L4135" s="1">
        <v>44725</v>
      </c>
      <c r="M4135">
        <v>350</v>
      </c>
      <c r="N4135" s="17" t="s">
        <v>437</v>
      </c>
      <c r="O4135">
        <v>552</v>
      </c>
      <c r="P4135" s="17" t="s">
        <v>438</v>
      </c>
      <c r="Q4135">
        <v>0</v>
      </c>
      <c r="R4135" s="17" t="s">
        <v>439</v>
      </c>
      <c r="S4135" s="17" t="s">
        <v>440</v>
      </c>
      <c r="T4135" s="17" t="s">
        <v>438</v>
      </c>
      <c r="U4135">
        <v>0</v>
      </c>
      <c r="V4135">
        <v>0</v>
      </c>
      <c r="W4135" s="17" t="s">
        <v>9192</v>
      </c>
      <c r="X4135" s="17" t="s">
        <v>465</v>
      </c>
      <c r="Y4135">
        <v>1</v>
      </c>
      <c r="Z4135" s="17" t="s">
        <v>443</v>
      </c>
      <c r="AA4135" s="17" t="s">
        <v>443</v>
      </c>
      <c r="AB4135" s="17" t="s">
        <v>444</v>
      </c>
      <c r="AC4135">
        <v>0</v>
      </c>
      <c r="AD4135">
        <v>0</v>
      </c>
      <c r="AE4135">
        <v>0</v>
      </c>
      <c r="AF4135">
        <v>2022</v>
      </c>
      <c r="AG4135" s="1">
        <v>44562</v>
      </c>
      <c r="AH4135" s="1">
        <v>44773</v>
      </c>
      <c r="AI4135" s="1">
        <v>44785</v>
      </c>
      <c r="AJ4135" s="17" t="s">
        <v>34</v>
      </c>
      <c r="AK4135" s="17" t="s">
        <v>35</v>
      </c>
      <c r="AL4135" s="17" t="s">
        <v>10388</v>
      </c>
      <c r="AM4135" s="17">
        <f>MONTH(EMPENHO[[#This Row],[data_empenho]])</f>
        <v>6</v>
      </c>
    </row>
    <row r="4136" spans="1:39" x14ac:dyDescent="0.25">
      <c r="A4136">
        <v>4</v>
      </c>
      <c r="B4136">
        <v>401</v>
      </c>
      <c r="C4136">
        <v>4</v>
      </c>
      <c r="D4136">
        <v>129</v>
      </c>
      <c r="E4136">
        <v>1</v>
      </c>
      <c r="F4136">
        <v>0</v>
      </c>
      <c r="G4136">
        <v>2076</v>
      </c>
      <c r="H4136" s="17" t="s">
        <v>1697</v>
      </c>
      <c r="I4136">
        <v>1</v>
      </c>
      <c r="J4136">
        <v>0</v>
      </c>
      <c r="K4136" s="17" t="s">
        <v>9193</v>
      </c>
      <c r="L4136" s="1">
        <v>44725</v>
      </c>
      <c r="M4136">
        <v>719.4</v>
      </c>
      <c r="N4136" s="17" t="s">
        <v>437</v>
      </c>
      <c r="O4136">
        <v>5649</v>
      </c>
      <c r="P4136" s="17" t="s">
        <v>438</v>
      </c>
      <c r="Q4136">
        <v>0</v>
      </c>
      <c r="R4136" s="17" t="s">
        <v>439</v>
      </c>
      <c r="S4136" s="17" t="s">
        <v>440</v>
      </c>
      <c r="T4136" s="17" t="s">
        <v>438</v>
      </c>
      <c r="U4136">
        <v>153</v>
      </c>
      <c r="V4136">
        <v>2022</v>
      </c>
      <c r="W4136" s="17" t="s">
        <v>9194</v>
      </c>
      <c r="X4136" s="17" t="s">
        <v>465</v>
      </c>
      <c r="Y4136">
        <v>1</v>
      </c>
      <c r="Z4136" s="17" t="s">
        <v>443</v>
      </c>
      <c r="AA4136" s="17" t="s">
        <v>443</v>
      </c>
      <c r="AB4136" s="17" t="s">
        <v>444</v>
      </c>
      <c r="AC4136">
        <v>0</v>
      </c>
      <c r="AD4136">
        <v>0</v>
      </c>
      <c r="AE4136">
        <v>0</v>
      </c>
      <c r="AF4136">
        <v>2022</v>
      </c>
      <c r="AG4136" s="1">
        <v>44562</v>
      </c>
      <c r="AH4136" s="1">
        <v>44773</v>
      </c>
      <c r="AI4136" s="1">
        <v>44785</v>
      </c>
      <c r="AJ4136" s="17" t="s">
        <v>34</v>
      </c>
      <c r="AK4136" s="17" t="s">
        <v>35</v>
      </c>
      <c r="AL4136" s="17" t="s">
        <v>10388</v>
      </c>
      <c r="AM4136" s="17">
        <f>MONTH(EMPENHO[[#This Row],[data_empenho]])</f>
        <v>6</v>
      </c>
    </row>
    <row r="4137" spans="1:39" x14ac:dyDescent="0.25">
      <c r="A4137">
        <v>5</v>
      </c>
      <c r="B4137">
        <v>502</v>
      </c>
      <c r="C4137">
        <v>12</v>
      </c>
      <c r="D4137">
        <v>361</v>
      </c>
      <c r="E4137">
        <v>2</v>
      </c>
      <c r="F4137">
        <v>0</v>
      </c>
      <c r="G4137">
        <v>2031</v>
      </c>
      <c r="H4137" s="17" t="s">
        <v>936</v>
      </c>
      <c r="I4137">
        <v>20</v>
      </c>
      <c r="J4137">
        <v>0</v>
      </c>
      <c r="K4137" s="17" t="s">
        <v>9195</v>
      </c>
      <c r="L4137" s="1">
        <v>44725</v>
      </c>
      <c r="M4137">
        <v>3465</v>
      </c>
      <c r="N4137" s="17" t="s">
        <v>437</v>
      </c>
      <c r="O4137">
        <v>4733</v>
      </c>
      <c r="P4137" s="17" t="s">
        <v>438</v>
      </c>
      <c r="Q4137">
        <v>0</v>
      </c>
      <c r="R4137" s="17" t="s">
        <v>439</v>
      </c>
      <c r="S4137" s="17" t="s">
        <v>440</v>
      </c>
      <c r="T4137" s="17" t="s">
        <v>438</v>
      </c>
      <c r="U4137">
        <v>151</v>
      </c>
      <c r="V4137">
        <v>2022</v>
      </c>
      <c r="W4137" s="17" t="s">
        <v>9196</v>
      </c>
      <c r="X4137" s="17" t="s">
        <v>465</v>
      </c>
      <c r="Y4137">
        <v>1</v>
      </c>
      <c r="Z4137" s="17" t="s">
        <v>443</v>
      </c>
      <c r="AA4137" s="17" t="s">
        <v>443</v>
      </c>
      <c r="AB4137" s="17" t="s">
        <v>444</v>
      </c>
      <c r="AC4137">
        <v>0</v>
      </c>
      <c r="AD4137">
        <v>0</v>
      </c>
      <c r="AE4137">
        <v>0</v>
      </c>
      <c r="AF4137">
        <v>2022</v>
      </c>
      <c r="AG4137" s="1">
        <v>44562</v>
      </c>
      <c r="AH4137" s="1">
        <v>44773</v>
      </c>
      <c r="AI4137" s="1">
        <v>44785</v>
      </c>
      <c r="AJ4137" s="17" t="s">
        <v>34</v>
      </c>
      <c r="AK4137" s="17" t="s">
        <v>35</v>
      </c>
      <c r="AL4137" s="17" t="s">
        <v>10388</v>
      </c>
      <c r="AM4137" s="17">
        <f>MONTH(EMPENHO[[#This Row],[data_empenho]])</f>
        <v>6</v>
      </c>
    </row>
    <row r="4138" spans="1:39" x14ac:dyDescent="0.25">
      <c r="A4138">
        <v>8</v>
      </c>
      <c r="B4138">
        <v>801</v>
      </c>
      <c r="C4138">
        <v>10</v>
      </c>
      <c r="D4138">
        <v>301</v>
      </c>
      <c r="E4138">
        <v>6</v>
      </c>
      <c r="F4138">
        <v>0</v>
      </c>
      <c r="G4138">
        <v>2105</v>
      </c>
      <c r="H4138" s="17" t="s">
        <v>445</v>
      </c>
      <c r="I4138">
        <v>40</v>
      </c>
      <c r="J4138">
        <v>0</v>
      </c>
      <c r="K4138" s="17" t="s">
        <v>9197</v>
      </c>
      <c r="L4138" s="1">
        <v>44725</v>
      </c>
      <c r="M4138">
        <v>5000</v>
      </c>
      <c r="N4138" s="17" t="s">
        <v>437</v>
      </c>
      <c r="O4138">
        <v>1342</v>
      </c>
      <c r="P4138" s="17" t="s">
        <v>438</v>
      </c>
      <c r="Q4138">
        <v>0</v>
      </c>
      <c r="R4138" s="17" t="s">
        <v>439</v>
      </c>
      <c r="S4138" s="17" t="s">
        <v>440</v>
      </c>
      <c r="T4138" s="17" t="s">
        <v>438</v>
      </c>
      <c r="U4138">
        <v>0</v>
      </c>
      <c r="V4138">
        <v>0</v>
      </c>
      <c r="W4138" s="17" t="s">
        <v>9198</v>
      </c>
      <c r="X4138" s="17" t="s">
        <v>442</v>
      </c>
      <c r="Y4138">
        <v>0</v>
      </c>
      <c r="Z4138" s="17" t="s">
        <v>486</v>
      </c>
      <c r="AA4138" s="17" t="s">
        <v>443</v>
      </c>
      <c r="AB4138" s="17" t="s">
        <v>444</v>
      </c>
      <c r="AC4138">
        <v>0</v>
      </c>
      <c r="AD4138">
        <v>0</v>
      </c>
      <c r="AE4138">
        <v>0</v>
      </c>
      <c r="AF4138">
        <v>2022</v>
      </c>
      <c r="AG4138" s="1">
        <v>44562</v>
      </c>
      <c r="AH4138" s="1">
        <v>44773</v>
      </c>
      <c r="AI4138" s="1">
        <v>44785</v>
      </c>
      <c r="AJ4138" s="17" t="s">
        <v>34</v>
      </c>
      <c r="AK4138" s="17" t="s">
        <v>35</v>
      </c>
      <c r="AL4138" s="17" t="s">
        <v>10388</v>
      </c>
      <c r="AM4138" s="17">
        <f>MONTH(EMPENHO[[#This Row],[data_empenho]])</f>
        <v>6</v>
      </c>
    </row>
    <row r="4139" spans="1:39" x14ac:dyDescent="0.25">
      <c r="A4139">
        <v>8</v>
      </c>
      <c r="B4139">
        <v>801</v>
      </c>
      <c r="C4139">
        <v>10</v>
      </c>
      <c r="D4139">
        <v>301</v>
      </c>
      <c r="E4139">
        <v>6</v>
      </c>
      <c r="F4139">
        <v>0</v>
      </c>
      <c r="G4139">
        <v>2105</v>
      </c>
      <c r="H4139" s="17" t="s">
        <v>445</v>
      </c>
      <c r="I4139">
        <v>40</v>
      </c>
      <c r="J4139">
        <v>0</v>
      </c>
      <c r="K4139" s="17" t="s">
        <v>9199</v>
      </c>
      <c r="L4139" s="1">
        <v>44725</v>
      </c>
      <c r="M4139">
        <v>5000</v>
      </c>
      <c r="N4139" s="17" t="s">
        <v>437</v>
      </c>
      <c r="O4139">
        <v>321</v>
      </c>
      <c r="P4139" s="17" t="s">
        <v>438</v>
      </c>
      <c r="Q4139">
        <v>0</v>
      </c>
      <c r="R4139" s="17" t="s">
        <v>439</v>
      </c>
      <c r="S4139" s="17" t="s">
        <v>440</v>
      </c>
      <c r="T4139" s="17" t="s">
        <v>438</v>
      </c>
      <c r="U4139">
        <v>0</v>
      </c>
      <c r="V4139">
        <v>0</v>
      </c>
      <c r="W4139" s="17" t="s">
        <v>9200</v>
      </c>
      <c r="X4139" s="17" t="s">
        <v>442</v>
      </c>
      <c r="Y4139">
        <v>0</v>
      </c>
      <c r="Z4139" s="17" t="s">
        <v>486</v>
      </c>
      <c r="AA4139" s="17" t="s">
        <v>443</v>
      </c>
      <c r="AB4139" s="17" t="s">
        <v>444</v>
      </c>
      <c r="AC4139">
        <v>0</v>
      </c>
      <c r="AD4139">
        <v>0</v>
      </c>
      <c r="AE4139">
        <v>0</v>
      </c>
      <c r="AF4139">
        <v>2022</v>
      </c>
      <c r="AG4139" s="1">
        <v>44562</v>
      </c>
      <c r="AH4139" s="1">
        <v>44773</v>
      </c>
      <c r="AI4139" s="1">
        <v>44785</v>
      </c>
      <c r="AJ4139" s="17" t="s">
        <v>34</v>
      </c>
      <c r="AK4139" s="17" t="s">
        <v>35</v>
      </c>
      <c r="AL4139" s="17" t="s">
        <v>10388</v>
      </c>
      <c r="AM4139" s="17">
        <f>MONTH(EMPENHO[[#This Row],[data_empenho]])</f>
        <v>6</v>
      </c>
    </row>
    <row r="4140" spans="1:39" x14ac:dyDescent="0.25">
      <c r="A4140">
        <v>8</v>
      </c>
      <c r="B4140">
        <v>801</v>
      </c>
      <c r="C4140">
        <v>10</v>
      </c>
      <c r="D4140">
        <v>301</v>
      </c>
      <c r="E4140">
        <v>6</v>
      </c>
      <c r="F4140">
        <v>0</v>
      </c>
      <c r="G4140">
        <v>2105</v>
      </c>
      <c r="H4140" s="17" t="s">
        <v>445</v>
      </c>
      <c r="I4140">
        <v>40</v>
      </c>
      <c r="J4140">
        <v>0</v>
      </c>
      <c r="K4140" s="17" t="s">
        <v>9201</v>
      </c>
      <c r="L4140" s="1">
        <v>44725</v>
      </c>
      <c r="M4140">
        <v>5000</v>
      </c>
      <c r="N4140" s="17" t="s">
        <v>437</v>
      </c>
      <c r="O4140">
        <v>4295</v>
      </c>
      <c r="P4140" s="17" t="s">
        <v>438</v>
      </c>
      <c r="Q4140">
        <v>0</v>
      </c>
      <c r="R4140" s="17" t="s">
        <v>439</v>
      </c>
      <c r="S4140" s="17" t="s">
        <v>440</v>
      </c>
      <c r="T4140" s="17" t="s">
        <v>438</v>
      </c>
      <c r="U4140">
        <v>0</v>
      </c>
      <c r="V4140">
        <v>0</v>
      </c>
      <c r="W4140" s="17" t="s">
        <v>9200</v>
      </c>
      <c r="X4140" s="17" t="s">
        <v>442</v>
      </c>
      <c r="Y4140">
        <v>0</v>
      </c>
      <c r="Z4140" s="17" t="s">
        <v>486</v>
      </c>
      <c r="AA4140" s="17" t="s">
        <v>443</v>
      </c>
      <c r="AB4140" s="17" t="s">
        <v>444</v>
      </c>
      <c r="AC4140">
        <v>0</v>
      </c>
      <c r="AD4140">
        <v>0</v>
      </c>
      <c r="AE4140">
        <v>0</v>
      </c>
      <c r="AF4140">
        <v>2022</v>
      </c>
      <c r="AG4140" s="1">
        <v>44562</v>
      </c>
      <c r="AH4140" s="1">
        <v>44773</v>
      </c>
      <c r="AI4140" s="1">
        <v>44785</v>
      </c>
      <c r="AJ4140" s="17" t="s">
        <v>34</v>
      </c>
      <c r="AK4140" s="17" t="s">
        <v>35</v>
      </c>
      <c r="AL4140" s="17" t="s">
        <v>10388</v>
      </c>
      <c r="AM4140" s="17">
        <f>MONTH(EMPENHO[[#This Row],[data_empenho]])</f>
        <v>6</v>
      </c>
    </row>
    <row r="4141" spans="1:39" x14ac:dyDescent="0.25">
      <c r="A4141">
        <v>8</v>
      </c>
      <c r="B4141">
        <v>801</v>
      </c>
      <c r="C4141">
        <v>10</v>
      </c>
      <c r="D4141">
        <v>301</v>
      </c>
      <c r="E4141">
        <v>6</v>
      </c>
      <c r="F4141">
        <v>0</v>
      </c>
      <c r="G4141">
        <v>2105</v>
      </c>
      <c r="H4141" s="17" t="s">
        <v>445</v>
      </c>
      <c r="I4141">
        <v>40</v>
      </c>
      <c r="J4141">
        <v>0</v>
      </c>
      <c r="K4141" s="17" t="s">
        <v>9201</v>
      </c>
      <c r="L4141" s="1">
        <v>44726</v>
      </c>
      <c r="M4141">
        <v>-1000</v>
      </c>
      <c r="N4141" s="17" t="s">
        <v>451</v>
      </c>
      <c r="O4141">
        <v>4295</v>
      </c>
      <c r="P4141" s="17" t="s">
        <v>438</v>
      </c>
      <c r="Q4141">
        <v>0</v>
      </c>
      <c r="R4141" s="17" t="s">
        <v>439</v>
      </c>
      <c r="S4141" s="17" t="s">
        <v>440</v>
      </c>
      <c r="T4141" s="17" t="s">
        <v>438</v>
      </c>
      <c r="U4141">
        <v>0</v>
      </c>
      <c r="V4141">
        <v>0</v>
      </c>
      <c r="W4141" s="17" t="s">
        <v>790</v>
      </c>
      <c r="X4141" s="17" t="s">
        <v>442</v>
      </c>
      <c r="Y4141">
        <v>0</v>
      </c>
      <c r="Z4141" s="17" t="s">
        <v>486</v>
      </c>
      <c r="AA4141" s="17" t="s">
        <v>443</v>
      </c>
      <c r="AB4141" s="17" t="s">
        <v>444</v>
      </c>
      <c r="AC4141">
        <v>0</v>
      </c>
      <c r="AD4141">
        <v>0</v>
      </c>
      <c r="AE4141">
        <v>0</v>
      </c>
      <c r="AF4141">
        <v>2022</v>
      </c>
      <c r="AG4141" s="1">
        <v>44562</v>
      </c>
      <c r="AH4141" s="1">
        <v>44773</v>
      </c>
      <c r="AI4141" s="1">
        <v>44785</v>
      </c>
      <c r="AJ4141" s="17" t="s">
        <v>34</v>
      </c>
      <c r="AK4141" s="17" t="s">
        <v>35</v>
      </c>
      <c r="AL4141" s="17" t="s">
        <v>10388</v>
      </c>
      <c r="AM4141" s="17">
        <f>MONTH(EMPENHO[[#This Row],[data_empenho]])</f>
        <v>6</v>
      </c>
    </row>
    <row r="4142" spans="1:39" x14ac:dyDescent="0.25">
      <c r="A4142">
        <v>8</v>
      </c>
      <c r="B4142">
        <v>801</v>
      </c>
      <c r="C4142">
        <v>10</v>
      </c>
      <c r="D4142">
        <v>301</v>
      </c>
      <c r="E4142">
        <v>6</v>
      </c>
      <c r="F4142">
        <v>0</v>
      </c>
      <c r="G4142">
        <v>2105</v>
      </c>
      <c r="H4142" s="17" t="s">
        <v>445</v>
      </c>
      <c r="I4142">
        <v>40</v>
      </c>
      <c r="J4142">
        <v>0</v>
      </c>
      <c r="K4142" s="17" t="s">
        <v>9202</v>
      </c>
      <c r="L4142" s="1">
        <v>44725</v>
      </c>
      <c r="M4142">
        <v>5000</v>
      </c>
      <c r="N4142" s="17" t="s">
        <v>437</v>
      </c>
      <c r="O4142">
        <v>4616</v>
      </c>
      <c r="P4142" s="17" t="s">
        <v>438</v>
      </c>
      <c r="Q4142">
        <v>0</v>
      </c>
      <c r="R4142" s="17" t="s">
        <v>439</v>
      </c>
      <c r="S4142" s="17" t="s">
        <v>440</v>
      </c>
      <c r="T4142" s="17" t="s">
        <v>438</v>
      </c>
      <c r="U4142">
        <v>0</v>
      </c>
      <c r="V4142">
        <v>0</v>
      </c>
      <c r="W4142" s="17" t="s">
        <v>9200</v>
      </c>
      <c r="X4142" s="17" t="s">
        <v>442</v>
      </c>
      <c r="Y4142">
        <v>0</v>
      </c>
      <c r="Z4142" s="17" t="s">
        <v>486</v>
      </c>
      <c r="AA4142" s="17" t="s">
        <v>443</v>
      </c>
      <c r="AB4142" s="17" t="s">
        <v>444</v>
      </c>
      <c r="AC4142">
        <v>0</v>
      </c>
      <c r="AD4142">
        <v>0</v>
      </c>
      <c r="AE4142">
        <v>0</v>
      </c>
      <c r="AF4142">
        <v>2022</v>
      </c>
      <c r="AG4142" s="1">
        <v>44562</v>
      </c>
      <c r="AH4142" s="1">
        <v>44773</v>
      </c>
      <c r="AI4142" s="1">
        <v>44785</v>
      </c>
      <c r="AJ4142" s="17" t="s">
        <v>34</v>
      </c>
      <c r="AK4142" s="17" t="s">
        <v>35</v>
      </c>
      <c r="AL4142" s="17" t="s">
        <v>10388</v>
      </c>
      <c r="AM4142" s="17">
        <f>MONTH(EMPENHO[[#This Row],[data_empenho]])</f>
        <v>6</v>
      </c>
    </row>
    <row r="4143" spans="1:39" x14ac:dyDescent="0.25">
      <c r="A4143">
        <v>8</v>
      </c>
      <c r="B4143">
        <v>801</v>
      </c>
      <c r="C4143">
        <v>10</v>
      </c>
      <c r="D4143">
        <v>301</v>
      </c>
      <c r="E4143">
        <v>6</v>
      </c>
      <c r="F4143">
        <v>0</v>
      </c>
      <c r="G4143">
        <v>2105</v>
      </c>
      <c r="H4143" s="17" t="s">
        <v>445</v>
      </c>
      <c r="I4143">
        <v>40</v>
      </c>
      <c r="J4143">
        <v>0</v>
      </c>
      <c r="K4143" s="17" t="s">
        <v>9202</v>
      </c>
      <c r="L4143" s="1">
        <v>44726</v>
      </c>
      <c r="M4143">
        <v>-1000</v>
      </c>
      <c r="N4143" s="17" t="s">
        <v>451</v>
      </c>
      <c r="O4143">
        <v>4616</v>
      </c>
      <c r="P4143" s="17" t="s">
        <v>438</v>
      </c>
      <c r="Q4143">
        <v>0</v>
      </c>
      <c r="R4143" s="17" t="s">
        <v>439</v>
      </c>
      <c r="S4143" s="17" t="s">
        <v>440</v>
      </c>
      <c r="T4143" s="17" t="s">
        <v>438</v>
      </c>
      <c r="U4143">
        <v>0</v>
      </c>
      <c r="V4143">
        <v>0</v>
      </c>
      <c r="W4143" s="17" t="s">
        <v>790</v>
      </c>
      <c r="X4143" s="17" t="s">
        <v>442</v>
      </c>
      <c r="Y4143">
        <v>0</v>
      </c>
      <c r="Z4143" s="17" t="s">
        <v>486</v>
      </c>
      <c r="AA4143" s="17" t="s">
        <v>443</v>
      </c>
      <c r="AB4143" s="17" t="s">
        <v>444</v>
      </c>
      <c r="AC4143">
        <v>0</v>
      </c>
      <c r="AD4143">
        <v>0</v>
      </c>
      <c r="AE4143">
        <v>0</v>
      </c>
      <c r="AF4143">
        <v>2022</v>
      </c>
      <c r="AG4143" s="1">
        <v>44562</v>
      </c>
      <c r="AH4143" s="1">
        <v>44773</v>
      </c>
      <c r="AI4143" s="1">
        <v>44785</v>
      </c>
      <c r="AJ4143" s="17" t="s">
        <v>34</v>
      </c>
      <c r="AK4143" s="17" t="s">
        <v>35</v>
      </c>
      <c r="AL4143" s="17" t="s">
        <v>10388</v>
      </c>
      <c r="AM4143" s="17">
        <f>MONTH(EMPENHO[[#This Row],[data_empenho]])</f>
        <v>6</v>
      </c>
    </row>
    <row r="4144" spans="1:39" x14ac:dyDescent="0.25">
      <c r="A4144">
        <v>6</v>
      </c>
      <c r="B4144">
        <v>603</v>
      </c>
      <c r="C4144">
        <v>26</v>
      </c>
      <c r="D4144">
        <v>782</v>
      </c>
      <c r="E4144">
        <v>17</v>
      </c>
      <c r="F4144">
        <v>0</v>
      </c>
      <c r="G4144">
        <v>2073</v>
      </c>
      <c r="H4144" s="17" t="s">
        <v>1063</v>
      </c>
      <c r="I4144">
        <v>1</v>
      </c>
      <c r="J4144">
        <v>0</v>
      </c>
      <c r="K4144" s="17" t="s">
        <v>9203</v>
      </c>
      <c r="L4144" s="1">
        <v>44726</v>
      </c>
      <c r="M4144">
        <v>600</v>
      </c>
      <c r="N4144" s="17" t="s">
        <v>437</v>
      </c>
      <c r="O4144">
        <v>4628</v>
      </c>
      <c r="P4144" s="17" t="s">
        <v>438</v>
      </c>
      <c r="Q4144">
        <v>0</v>
      </c>
      <c r="R4144" s="17" t="s">
        <v>439</v>
      </c>
      <c r="S4144" s="17" t="s">
        <v>440</v>
      </c>
      <c r="T4144" s="17" t="s">
        <v>438</v>
      </c>
      <c r="U4144">
        <v>156</v>
      </c>
      <c r="V4144">
        <v>2022</v>
      </c>
      <c r="W4144" s="17" t="s">
        <v>9204</v>
      </c>
      <c r="X4144" s="17" t="s">
        <v>465</v>
      </c>
      <c r="Y4144">
        <v>1</v>
      </c>
      <c r="Z4144" s="17" t="s">
        <v>443</v>
      </c>
      <c r="AA4144" s="17" t="s">
        <v>443</v>
      </c>
      <c r="AB4144" s="17" t="s">
        <v>444</v>
      </c>
      <c r="AC4144">
        <v>0</v>
      </c>
      <c r="AD4144">
        <v>0</v>
      </c>
      <c r="AE4144">
        <v>0</v>
      </c>
      <c r="AF4144">
        <v>2022</v>
      </c>
      <c r="AG4144" s="1">
        <v>44562</v>
      </c>
      <c r="AH4144" s="1">
        <v>44773</v>
      </c>
      <c r="AI4144" s="1">
        <v>44785</v>
      </c>
      <c r="AJ4144" s="17" t="s">
        <v>34</v>
      </c>
      <c r="AK4144" s="17" t="s">
        <v>35</v>
      </c>
      <c r="AL4144" s="17" t="s">
        <v>10388</v>
      </c>
      <c r="AM4144" s="17">
        <f>MONTH(EMPENHO[[#This Row],[data_empenho]])</f>
        <v>6</v>
      </c>
    </row>
    <row r="4145" spans="1:39" x14ac:dyDescent="0.25">
      <c r="A4145">
        <v>6</v>
      </c>
      <c r="B4145">
        <v>603</v>
      </c>
      <c r="C4145">
        <v>26</v>
      </c>
      <c r="D4145">
        <v>782</v>
      </c>
      <c r="E4145">
        <v>17</v>
      </c>
      <c r="F4145">
        <v>0</v>
      </c>
      <c r="G4145">
        <v>2073</v>
      </c>
      <c r="H4145" s="17" t="s">
        <v>828</v>
      </c>
      <c r="I4145">
        <v>1</v>
      </c>
      <c r="J4145">
        <v>0</v>
      </c>
      <c r="K4145" s="17" t="s">
        <v>9205</v>
      </c>
      <c r="L4145" s="1">
        <v>44726</v>
      </c>
      <c r="M4145">
        <v>532.33000000000004</v>
      </c>
      <c r="N4145" s="17" t="s">
        <v>437</v>
      </c>
      <c r="O4145">
        <v>4041</v>
      </c>
      <c r="P4145" s="17" t="s">
        <v>438</v>
      </c>
      <c r="Q4145">
        <v>0</v>
      </c>
      <c r="R4145" s="17" t="s">
        <v>439</v>
      </c>
      <c r="S4145" s="17" t="s">
        <v>440</v>
      </c>
      <c r="T4145" s="17" t="s">
        <v>438</v>
      </c>
      <c r="U4145">
        <v>157</v>
      </c>
      <c r="V4145">
        <v>2022</v>
      </c>
      <c r="W4145" s="17" t="s">
        <v>9206</v>
      </c>
      <c r="X4145" s="17" t="s">
        <v>465</v>
      </c>
      <c r="Y4145">
        <v>1</v>
      </c>
      <c r="Z4145" s="17" t="s">
        <v>443</v>
      </c>
      <c r="AA4145" s="17" t="s">
        <v>443</v>
      </c>
      <c r="AB4145" s="17" t="s">
        <v>444</v>
      </c>
      <c r="AC4145">
        <v>0</v>
      </c>
      <c r="AD4145">
        <v>0</v>
      </c>
      <c r="AE4145">
        <v>0</v>
      </c>
      <c r="AF4145">
        <v>2022</v>
      </c>
      <c r="AG4145" s="1">
        <v>44562</v>
      </c>
      <c r="AH4145" s="1">
        <v>44773</v>
      </c>
      <c r="AI4145" s="1">
        <v>44785</v>
      </c>
      <c r="AJ4145" s="17" t="s">
        <v>34</v>
      </c>
      <c r="AK4145" s="17" t="s">
        <v>35</v>
      </c>
      <c r="AL4145" s="17" t="s">
        <v>10388</v>
      </c>
      <c r="AM4145" s="17">
        <f>MONTH(EMPENHO[[#This Row],[data_empenho]])</f>
        <v>6</v>
      </c>
    </row>
    <row r="4146" spans="1:39" x14ac:dyDescent="0.25">
      <c r="A4146">
        <v>6</v>
      </c>
      <c r="B4146">
        <v>603</v>
      </c>
      <c r="C4146">
        <v>26</v>
      </c>
      <c r="D4146">
        <v>782</v>
      </c>
      <c r="E4146">
        <v>17</v>
      </c>
      <c r="F4146">
        <v>0</v>
      </c>
      <c r="G4146">
        <v>2073</v>
      </c>
      <c r="H4146" s="17" t="s">
        <v>828</v>
      </c>
      <c r="I4146">
        <v>1</v>
      </c>
      <c r="J4146">
        <v>0</v>
      </c>
      <c r="K4146" s="17" t="s">
        <v>9205</v>
      </c>
      <c r="L4146" s="1">
        <v>44732</v>
      </c>
      <c r="M4146">
        <v>-0.32</v>
      </c>
      <c r="N4146" s="17" t="s">
        <v>451</v>
      </c>
      <c r="O4146">
        <v>4041</v>
      </c>
      <c r="P4146" s="17" t="s">
        <v>438</v>
      </c>
      <c r="Q4146">
        <v>0</v>
      </c>
      <c r="R4146" s="17" t="s">
        <v>439</v>
      </c>
      <c r="S4146" s="17" t="s">
        <v>440</v>
      </c>
      <c r="T4146" s="17" t="s">
        <v>438</v>
      </c>
      <c r="U4146">
        <v>157</v>
      </c>
      <c r="V4146">
        <v>2022</v>
      </c>
      <c r="W4146" s="17" t="s">
        <v>4193</v>
      </c>
      <c r="X4146" s="17" t="s">
        <v>465</v>
      </c>
      <c r="Y4146">
        <v>1</v>
      </c>
      <c r="Z4146" s="17" t="s">
        <v>443</v>
      </c>
      <c r="AA4146" s="17" t="s">
        <v>443</v>
      </c>
      <c r="AB4146" s="17" t="s">
        <v>444</v>
      </c>
      <c r="AC4146">
        <v>0</v>
      </c>
      <c r="AD4146">
        <v>0</v>
      </c>
      <c r="AE4146">
        <v>0</v>
      </c>
      <c r="AF4146">
        <v>2022</v>
      </c>
      <c r="AG4146" s="1">
        <v>44562</v>
      </c>
      <c r="AH4146" s="1">
        <v>44773</v>
      </c>
      <c r="AI4146" s="1">
        <v>44785</v>
      </c>
      <c r="AJ4146" s="17" t="s">
        <v>34</v>
      </c>
      <c r="AK4146" s="17" t="s">
        <v>35</v>
      </c>
      <c r="AL4146" s="17" t="s">
        <v>10388</v>
      </c>
      <c r="AM4146" s="17">
        <f>MONTH(EMPENHO[[#This Row],[data_empenho]])</f>
        <v>6</v>
      </c>
    </row>
    <row r="4147" spans="1:39" x14ac:dyDescent="0.25">
      <c r="A4147">
        <v>6</v>
      </c>
      <c r="B4147">
        <v>603</v>
      </c>
      <c r="C4147">
        <v>26</v>
      </c>
      <c r="D4147">
        <v>782</v>
      </c>
      <c r="E4147">
        <v>17</v>
      </c>
      <c r="F4147">
        <v>0</v>
      </c>
      <c r="G4147">
        <v>2073</v>
      </c>
      <c r="H4147" s="17" t="s">
        <v>698</v>
      </c>
      <c r="I4147">
        <v>1</v>
      </c>
      <c r="J4147">
        <v>0</v>
      </c>
      <c r="K4147" s="17" t="s">
        <v>9207</v>
      </c>
      <c r="L4147" s="1">
        <v>44726</v>
      </c>
      <c r="M4147">
        <v>2997</v>
      </c>
      <c r="N4147" s="17" t="s">
        <v>437</v>
      </c>
      <c r="O4147">
        <v>422</v>
      </c>
      <c r="P4147" s="17" t="s">
        <v>438</v>
      </c>
      <c r="Q4147">
        <v>0</v>
      </c>
      <c r="R4147" s="17" t="s">
        <v>439</v>
      </c>
      <c r="S4147" s="17" t="s">
        <v>440</v>
      </c>
      <c r="T4147" s="17" t="s">
        <v>438</v>
      </c>
      <c r="U4147">
        <v>157</v>
      </c>
      <c r="V4147">
        <v>2022</v>
      </c>
      <c r="W4147" s="17" t="s">
        <v>9208</v>
      </c>
      <c r="X4147" s="17" t="s">
        <v>465</v>
      </c>
      <c r="Y4147">
        <v>1</v>
      </c>
      <c r="Z4147" s="17" t="s">
        <v>443</v>
      </c>
      <c r="AA4147" s="17" t="s">
        <v>443</v>
      </c>
      <c r="AB4147" s="17" t="s">
        <v>444</v>
      </c>
      <c r="AC4147">
        <v>0</v>
      </c>
      <c r="AD4147">
        <v>0</v>
      </c>
      <c r="AE4147">
        <v>0</v>
      </c>
      <c r="AF4147">
        <v>2022</v>
      </c>
      <c r="AG4147" s="1">
        <v>44562</v>
      </c>
      <c r="AH4147" s="1">
        <v>44773</v>
      </c>
      <c r="AI4147" s="1">
        <v>44785</v>
      </c>
      <c r="AJ4147" s="17" t="s">
        <v>34</v>
      </c>
      <c r="AK4147" s="17" t="s">
        <v>35</v>
      </c>
      <c r="AL4147" s="17" t="s">
        <v>10388</v>
      </c>
      <c r="AM4147" s="17">
        <f>MONTH(EMPENHO[[#This Row],[data_empenho]])</f>
        <v>6</v>
      </c>
    </row>
    <row r="4148" spans="1:39" x14ac:dyDescent="0.25">
      <c r="A4148">
        <v>6</v>
      </c>
      <c r="B4148">
        <v>603</v>
      </c>
      <c r="C4148">
        <v>26</v>
      </c>
      <c r="D4148">
        <v>782</v>
      </c>
      <c r="E4148">
        <v>17</v>
      </c>
      <c r="F4148">
        <v>0</v>
      </c>
      <c r="G4148">
        <v>2073</v>
      </c>
      <c r="H4148" s="17" t="s">
        <v>698</v>
      </c>
      <c r="I4148">
        <v>1</v>
      </c>
      <c r="J4148">
        <v>0</v>
      </c>
      <c r="K4148" s="17" t="s">
        <v>9207</v>
      </c>
      <c r="L4148" s="1">
        <v>44732</v>
      </c>
      <c r="M4148">
        <v>-2997</v>
      </c>
      <c r="N4148" s="17" t="s">
        <v>451</v>
      </c>
      <c r="O4148">
        <v>422</v>
      </c>
      <c r="P4148" s="17" t="s">
        <v>438</v>
      </c>
      <c r="Q4148">
        <v>0</v>
      </c>
      <c r="R4148" s="17" t="s">
        <v>439</v>
      </c>
      <c r="S4148" s="17" t="s">
        <v>440</v>
      </c>
      <c r="T4148" s="17" t="s">
        <v>438</v>
      </c>
      <c r="U4148">
        <v>157</v>
      </c>
      <c r="V4148">
        <v>2022</v>
      </c>
      <c r="W4148" s="17" t="s">
        <v>9209</v>
      </c>
      <c r="X4148" s="17" t="s">
        <v>465</v>
      </c>
      <c r="Y4148">
        <v>1</v>
      </c>
      <c r="Z4148" s="17" t="s">
        <v>443</v>
      </c>
      <c r="AA4148" s="17" t="s">
        <v>443</v>
      </c>
      <c r="AB4148" s="17" t="s">
        <v>444</v>
      </c>
      <c r="AC4148">
        <v>0</v>
      </c>
      <c r="AD4148">
        <v>0</v>
      </c>
      <c r="AE4148">
        <v>0</v>
      </c>
      <c r="AF4148">
        <v>2022</v>
      </c>
      <c r="AG4148" s="1">
        <v>44562</v>
      </c>
      <c r="AH4148" s="1">
        <v>44773</v>
      </c>
      <c r="AI4148" s="1">
        <v>44785</v>
      </c>
      <c r="AJ4148" s="17" t="s">
        <v>34</v>
      </c>
      <c r="AK4148" s="17" t="s">
        <v>35</v>
      </c>
      <c r="AL4148" s="17" t="s">
        <v>10388</v>
      </c>
      <c r="AM4148" s="17">
        <f>MONTH(EMPENHO[[#This Row],[data_empenho]])</f>
        <v>6</v>
      </c>
    </row>
    <row r="4149" spans="1:39" x14ac:dyDescent="0.25">
      <c r="A4149">
        <v>7</v>
      </c>
      <c r="B4149">
        <v>701</v>
      </c>
      <c r="C4149">
        <v>4</v>
      </c>
      <c r="D4149">
        <v>122</v>
      </c>
      <c r="E4149">
        <v>1</v>
      </c>
      <c r="F4149">
        <v>0</v>
      </c>
      <c r="G4149">
        <v>2001</v>
      </c>
      <c r="H4149" s="17" t="s">
        <v>9210</v>
      </c>
      <c r="I4149">
        <v>1</v>
      </c>
      <c r="J4149">
        <v>0</v>
      </c>
      <c r="K4149" s="17" t="s">
        <v>9211</v>
      </c>
      <c r="L4149" s="1">
        <v>44726</v>
      </c>
      <c r="M4149">
        <v>1550</v>
      </c>
      <c r="N4149" s="17" t="s">
        <v>437</v>
      </c>
      <c r="O4149">
        <v>8581</v>
      </c>
      <c r="P4149" s="17" t="s">
        <v>438</v>
      </c>
      <c r="Q4149">
        <v>0</v>
      </c>
      <c r="R4149" s="17" t="s">
        <v>439</v>
      </c>
      <c r="S4149" s="17" t="s">
        <v>440</v>
      </c>
      <c r="T4149" s="17" t="s">
        <v>438</v>
      </c>
      <c r="U4149">
        <v>149</v>
      </c>
      <c r="V4149">
        <v>2022</v>
      </c>
      <c r="W4149" s="17" t="s">
        <v>9212</v>
      </c>
      <c r="X4149" s="17" t="s">
        <v>465</v>
      </c>
      <c r="Y4149">
        <v>1</v>
      </c>
      <c r="Z4149" s="17" t="s">
        <v>443</v>
      </c>
      <c r="AA4149" s="17" t="s">
        <v>443</v>
      </c>
      <c r="AB4149" s="17" t="s">
        <v>444</v>
      </c>
      <c r="AC4149">
        <v>0</v>
      </c>
      <c r="AD4149">
        <v>0</v>
      </c>
      <c r="AE4149">
        <v>0</v>
      </c>
      <c r="AF4149">
        <v>2022</v>
      </c>
      <c r="AG4149" s="1">
        <v>44562</v>
      </c>
      <c r="AH4149" s="1">
        <v>44773</v>
      </c>
      <c r="AI4149" s="1">
        <v>44785</v>
      </c>
      <c r="AJ4149" s="17" t="s">
        <v>34</v>
      </c>
      <c r="AK4149" s="17" t="s">
        <v>35</v>
      </c>
      <c r="AL4149" s="17" t="s">
        <v>10388</v>
      </c>
      <c r="AM4149" s="17">
        <f>MONTH(EMPENHO[[#This Row],[data_empenho]])</f>
        <v>6</v>
      </c>
    </row>
    <row r="4150" spans="1:39" x14ac:dyDescent="0.25">
      <c r="A4150">
        <v>4</v>
      </c>
      <c r="B4150">
        <v>401</v>
      </c>
      <c r="C4150">
        <v>4</v>
      </c>
      <c r="D4150">
        <v>129</v>
      </c>
      <c r="E4150">
        <v>1</v>
      </c>
      <c r="F4150">
        <v>0</v>
      </c>
      <c r="G4150">
        <v>2077</v>
      </c>
      <c r="H4150" s="17" t="s">
        <v>638</v>
      </c>
      <c r="I4150">
        <v>1</v>
      </c>
      <c r="J4150">
        <v>0</v>
      </c>
      <c r="K4150" s="17" t="s">
        <v>9213</v>
      </c>
      <c r="L4150" s="1">
        <v>44726</v>
      </c>
      <c r="M4150">
        <v>43</v>
      </c>
      <c r="N4150" s="17" t="s">
        <v>437</v>
      </c>
      <c r="O4150">
        <v>6214</v>
      </c>
      <c r="P4150" s="17" t="s">
        <v>438</v>
      </c>
      <c r="Q4150">
        <v>0</v>
      </c>
      <c r="R4150" s="17" t="s">
        <v>439</v>
      </c>
      <c r="S4150" s="17" t="s">
        <v>440</v>
      </c>
      <c r="T4150" s="17" t="s">
        <v>438</v>
      </c>
      <c r="U4150">
        <v>158</v>
      </c>
      <c r="V4150">
        <v>2022</v>
      </c>
      <c r="W4150" s="17" t="s">
        <v>9214</v>
      </c>
      <c r="X4150" s="17" t="s">
        <v>465</v>
      </c>
      <c r="Y4150">
        <v>1</v>
      </c>
      <c r="Z4150" s="17" t="s">
        <v>443</v>
      </c>
      <c r="AA4150" s="17" t="s">
        <v>443</v>
      </c>
      <c r="AB4150" s="17" t="s">
        <v>444</v>
      </c>
      <c r="AC4150">
        <v>0</v>
      </c>
      <c r="AD4150">
        <v>0</v>
      </c>
      <c r="AE4150">
        <v>0</v>
      </c>
      <c r="AF4150">
        <v>2022</v>
      </c>
      <c r="AG4150" s="1">
        <v>44562</v>
      </c>
      <c r="AH4150" s="1">
        <v>44773</v>
      </c>
      <c r="AI4150" s="1">
        <v>44785</v>
      </c>
      <c r="AJ4150" s="17" t="s">
        <v>34</v>
      </c>
      <c r="AK4150" s="17" t="s">
        <v>35</v>
      </c>
      <c r="AL4150" s="17" t="s">
        <v>10388</v>
      </c>
      <c r="AM4150" s="17">
        <f>MONTH(EMPENHO[[#This Row],[data_empenho]])</f>
        <v>6</v>
      </c>
    </row>
    <row r="4151" spans="1:39" x14ac:dyDescent="0.25">
      <c r="A4151">
        <v>4</v>
      </c>
      <c r="B4151">
        <v>401</v>
      </c>
      <c r="C4151">
        <v>4</v>
      </c>
      <c r="D4151">
        <v>123</v>
      </c>
      <c r="E4151">
        <v>1</v>
      </c>
      <c r="F4151">
        <v>0</v>
      </c>
      <c r="G4151">
        <v>2075</v>
      </c>
      <c r="H4151" s="17" t="s">
        <v>638</v>
      </c>
      <c r="I4151">
        <v>1</v>
      </c>
      <c r="J4151">
        <v>0</v>
      </c>
      <c r="K4151" s="17" t="s">
        <v>9215</v>
      </c>
      <c r="L4151" s="1">
        <v>44726</v>
      </c>
      <c r="M4151">
        <v>28.35</v>
      </c>
      <c r="N4151" s="17" t="s">
        <v>437</v>
      </c>
      <c r="O4151">
        <v>6214</v>
      </c>
      <c r="P4151" s="17" t="s">
        <v>438</v>
      </c>
      <c r="Q4151">
        <v>0</v>
      </c>
      <c r="R4151" s="17" t="s">
        <v>439</v>
      </c>
      <c r="S4151" s="17" t="s">
        <v>440</v>
      </c>
      <c r="T4151" s="17" t="s">
        <v>438</v>
      </c>
      <c r="U4151">
        <v>158</v>
      </c>
      <c r="V4151">
        <v>2022</v>
      </c>
      <c r="W4151" s="17" t="s">
        <v>9216</v>
      </c>
      <c r="X4151" s="17" t="s">
        <v>465</v>
      </c>
      <c r="Y4151">
        <v>1</v>
      </c>
      <c r="Z4151" s="17" t="s">
        <v>443</v>
      </c>
      <c r="AA4151" s="17" t="s">
        <v>443</v>
      </c>
      <c r="AB4151" s="17" t="s">
        <v>444</v>
      </c>
      <c r="AC4151">
        <v>0</v>
      </c>
      <c r="AD4151">
        <v>0</v>
      </c>
      <c r="AE4151">
        <v>0</v>
      </c>
      <c r="AF4151">
        <v>2022</v>
      </c>
      <c r="AG4151" s="1">
        <v>44562</v>
      </c>
      <c r="AH4151" s="1">
        <v>44773</v>
      </c>
      <c r="AI4151" s="1">
        <v>44785</v>
      </c>
      <c r="AJ4151" s="17" t="s">
        <v>34</v>
      </c>
      <c r="AK4151" s="17" t="s">
        <v>35</v>
      </c>
      <c r="AL4151" s="17" t="s">
        <v>10388</v>
      </c>
      <c r="AM4151" s="17">
        <f>MONTH(EMPENHO[[#This Row],[data_empenho]])</f>
        <v>6</v>
      </c>
    </row>
    <row r="4152" spans="1:39" x14ac:dyDescent="0.25">
      <c r="A4152">
        <v>9</v>
      </c>
      <c r="B4152">
        <v>902</v>
      </c>
      <c r="C4152">
        <v>8</v>
      </c>
      <c r="D4152">
        <v>243</v>
      </c>
      <c r="E4152">
        <v>11</v>
      </c>
      <c r="F4152">
        <v>0</v>
      </c>
      <c r="G4152">
        <v>2014</v>
      </c>
      <c r="H4152" s="17" t="s">
        <v>981</v>
      </c>
      <c r="I4152">
        <v>1</v>
      </c>
      <c r="J4152">
        <v>0</v>
      </c>
      <c r="K4152" s="17" t="s">
        <v>9217</v>
      </c>
      <c r="L4152" s="1">
        <v>44726</v>
      </c>
      <c r="M4152">
        <v>72.8</v>
      </c>
      <c r="N4152" s="17" t="s">
        <v>437</v>
      </c>
      <c r="O4152">
        <v>678</v>
      </c>
      <c r="P4152" s="17" t="s">
        <v>438</v>
      </c>
      <c r="Q4152">
        <v>0</v>
      </c>
      <c r="R4152" s="17" t="s">
        <v>480</v>
      </c>
      <c r="S4152" s="17" t="s">
        <v>653</v>
      </c>
      <c r="T4152" s="17" t="s">
        <v>438</v>
      </c>
      <c r="U4152">
        <v>19</v>
      </c>
      <c r="V4152">
        <v>2021</v>
      </c>
      <c r="W4152" s="17" t="s">
        <v>9218</v>
      </c>
      <c r="X4152" s="17" t="s">
        <v>482</v>
      </c>
      <c r="Y4152">
        <v>7</v>
      </c>
      <c r="Z4152" s="17" t="s">
        <v>443</v>
      </c>
      <c r="AA4152" s="17" t="s">
        <v>443</v>
      </c>
      <c r="AB4152" s="17" t="s">
        <v>444</v>
      </c>
      <c r="AC4152">
        <v>0</v>
      </c>
      <c r="AD4152">
        <v>0</v>
      </c>
      <c r="AE4152">
        <v>0</v>
      </c>
      <c r="AF4152">
        <v>2022</v>
      </c>
      <c r="AG4152" s="1">
        <v>44562</v>
      </c>
      <c r="AH4152" s="1">
        <v>44773</v>
      </c>
      <c r="AI4152" s="1">
        <v>44785</v>
      </c>
      <c r="AJ4152" s="17" t="s">
        <v>34</v>
      </c>
      <c r="AK4152" s="17" t="s">
        <v>35</v>
      </c>
      <c r="AL4152" s="17" t="s">
        <v>10388</v>
      </c>
      <c r="AM4152" s="17">
        <f>MONTH(EMPENHO[[#This Row],[data_empenho]])</f>
        <v>6</v>
      </c>
    </row>
    <row r="4153" spans="1:39" x14ac:dyDescent="0.25">
      <c r="A4153">
        <v>9</v>
      </c>
      <c r="B4153">
        <v>902</v>
      </c>
      <c r="C4153">
        <v>8</v>
      </c>
      <c r="D4153">
        <v>243</v>
      </c>
      <c r="E4153">
        <v>11</v>
      </c>
      <c r="F4153">
        <v>0</v>
      </c>
      <c r="G4153">
        <v>2014</v>
      </c>
      <c r="H4153" s="17" t="s">
        <v>981</v>
      </c>
      <c r="I4153">
        <v>1</v>
      </c>
      <c r="J4153">
        <v>0</v>
      </c>
      <c r="K4153" s="17" t="s">
        <v>9219</v>
      </c>
      <c r="L4153" s="1">
        <v>44726</v>
      </c>
      <c r="M4153">
        <v>148.30000000000001</v>
      </c>
      <c r="N4153" s="17" t="s">
        <v>437</v>
      </c>
      <c r="O4153">
        <v>678</v>
      </c>
      <c r="P4153" s="17" t="s">
        <v>438</v>
      </c>
      <c r="Q4153">
        <v>0</v>
      </c>
      <c r="R4153" s="17" t="s">
        <v>480</v>
      </c>
      <c r="S4153" s="17" t="s">
        <v>653</v>
      </c>
      <c r="T4153" s="17" t="s">
        <v>438</v>
      </c>
      <c r="U4153">
        <v>19</v>
      </c>
      <c r="V4153">
        <v>2021</v>
      </c>
      <c r="W4153" s="17" t="s">
        <v>9220</v>
      </c>
      <c r="X4153" s="17" t="s">
        <v>482</v>
      </c>
      <c r="Y4153">
        <v>7</v>
      </c>
      <c r="Z4153" s="17" t="s">
        <v>443</v>
      </c>
      <c r="AA4153" s="17" t="s">
        <v>443</v>
      </c>
      <c r="AB4153" s="17" t="s">
        <v>444</v>
      </c>
      <c r="AC4153">
        <v>0</v>
      </c>
      <c r="AD4153">
        <v>0</v>
      </c>
      <c r="AE4153">
        <v>0</v>
      </c>
      <c r="AF4153">
        <v>2022</v>
      </c>
      <c r="AG4153" s="1">
        <v>44562</v>
      </c>
      <c r="AH4153" s="1">
        <v>44773</v>
      </c>
      <c r="AI4153" s="1">
        <v>44785</v>
      </c>
      <c r="AJ4153" s="17" t="s">
        <v>34</v>
      </c>
      <c r="AK4153" s="17" t="s">
        <v>35</v>
      </c>
      <c r="AL4153" s="17" t="s">
        <v>10388</v>
      </c>
      <c r="AM4153" s="17">
        <f>MONTH(EMPENHO[[#This Row],[data_empenho]])</f>
        <v>6</v>
      </c>
    </row>
    <row r="4154" spans="1:39" x14ac:dyDescent="0.25">
      <c r="A4154">
        <v>11</v>
      </c>
      <c r="B4154">
        <v>1101</v>
      </c>
      <c r="C4154">
        <v>28</v>
      </c>
      <c r="D4154">
        <v>846</v>
      </c>
      <c r="E4154">
        <v>0</v>
      </c>
      <c r="F4154">
        <v>0</v>
      </c>
      <c r="G4154">
        <v>8</v>
      </c>
      <c r="H4154" s="17" t="s">
        <v>7488</v>
      </c>
      <c r="I4154">
        <v>1</v>
      </c>
      <c r="J4154">
        <v>0</v>
      </c>
      <c r="K4154" s="17" t="s">
        <v>9221</v>
      </c>
      <c r="L4154" s="1">
        <v>44726</v>
      </c>
      <c r="M4154">
        <v>34816.1</v>
      </c>
      <c r="N4154" s="17" t="s">
        <v>437</v>
      </c>
      <c r="O4154">
        <v>5212</v>
      </c>
      <c r="P4154" s="17" t="s">
        <v>438</v>
      </c>
      <c r="Q4154">
        <v>0</v>
      </c>
      <c r="R4154" s="17" t="s">
        <v>439</v>
      </c>
      <c r="S4154" s="17" t="s">
        <v>440</v>
      </c>
      <c r="T4154" s="17" t="s">
        <v>438</v>
      </c>
      <c r="U4154">
        <v>0</v>
      </c>
      <c r="V4154">
        <v>0</v>
      </c>
      <c r="W4154" s="17" t="s">
        <v>9222</v>
      </c>
      <c r="X4154" s="17" t="s">
        <v>442</v>
      </c>
      <c r="Y4154">
        <v>0</v>
      </c>
      <c r="Z4154" s="17" t="s">
        <v>443</v>
      </c>
      <c r="AA4154" s="17" t="s">
        <v>443</v>
      </c>
      <c r="AB4154" s="17" t="s">
        <v>444</v>
      </c>
      <c r="AC4154">
        <v>0</v>
      </c>
      <c r="AD4154">
        <v>0</v>
      </c>
      <c r="AE4154">
        <v>0</v>
      </c>
      <c r="AF4154">
        <v>2022</v>
      </c>
      <c r="AG4154" s="1">
        <v>44562</v>
      </c>
      <c r="AH4154" s="1">
        <v>44773</v>
      </c>
      <c r="AI4154" s="1">
        <v>44785</v>
      </c>
      <c r="AJ4154" s="17" t="s">
        <v>34</v>
      </c>
      <c r="AK4154" s="17" t="s">
        <v>35</v>
      </c>
      <c r="AL4154" s="17" t="s">
        <v>10388</v>
      </c>
      <c r="AM4154" s="17">
        <f>MONTH(EMPENHO[[#This Row],[data_empenho]])</f>
        <v>6</v>
      </c>
    </row>
    <row r="4155" spans="1:39" x14ac:dyDescent="0.25">
      <c r="A4155">
        <v>11</v>
      </c>
      <c r="B4155">
        <v>1101</v>
      </c>
      <c r="C4155">
        <v>28</v>
      </c>
      <c r="D4155">
        <v>846</v>
      </c>
      <c r="E4155">
        <v>0</v>
      </c>
      <c r="F4155">
        <v>0</v>
      </c>
      <c r="G4155">
        <v>8</v>
      </c>
      <c r="H4155" s="17" t="s">
        <v>9223</v>
      </c>
      <c r="I4155">
        <v>1</v>
      </c>
      <c r="J4155">
        <v>0</v>
      </c>
      <c r="K4155" s="17" t="s">
        <v>9224</v>
      </c>
      <c r="L4155" s="1">
        <v>44726</v>
      </c>
      <c r="M4155">
        <v>3818.49</v>
      </c>
      <c r="N4155" s="17" t="s">
        <v>437</v>
      </c>
      <c r="O4155">
        <v>5529</v>
      </c>
      <c r="P4155" s="17" t="s">
        <v>438</v>
      </c>
      <c r="Q4155">
        <v>0</v>
      </c>
      <c r="R4155" s="17" t="s">
        <v>439</v>
      </c>
      <c r="S4155" s="17" t="s">
        <v>440</v>
      </c>
      <c r="T4155" s="17" t="s">
        <v>438</v>
      </c>
      <c r="U4155">
        <v>0</v>
      </c>
      <c r="V4155">
        <v>0</v>
      </c>
      <c r="W4155" s="17" t="s">
        <v>9225</v>
      </c>
      <c r="X4155" s="17" t="s">
        <v>442</v>
      </c>
      <c r="Y4155">
        <v>0</v>
      </c>
      <c r="Z4155" s="17" t="s">
        <v>443</v>
      </c>
      <c r="AA4155" s="17" t="s">
        <v>443</v>
      </c>
      <c r="AB4155" s="17" t="s">
        <v>444</v>
      </c>
      <c r="AC4155">
        <v>0</v>
      </c>
      <c r="AD4155">
        <v>0</v>
      </c>
      <c r="AE4155">
        <v>0</v>
      </c>
      <c r="AF4155">
        <v>2022</v>
      </c>
      <c r="AG4155" s="1">
        <v>44562</v>
      </c>
      <c r="AH4155" s="1">
        <v>44773</v>
      </c>
      <c r="AI4155" s="1">
        <v>44785</v>
      </c>
      <c r="AJ4155" s="17" t="s">
        <v>34</v>
      </c>
      <c r="AK4155" s="17" t="s">
        <v>35</v>
      </c>
      <c r="AL4155" s="17" t="s">
        <v>10388</v>
      </c>
      <c r="AM4155" s="17">
        <f>MONTH(EMPENHO[[#This Row],[data_empenho]])</f>
        <v>6</v>
      </c>
    </row>
    <row r="4156" spans="1:39" x14ac:dyDescent="0.25">
      <c r="A4156">
        <v>11</v>
      </c>
      <c r="B4156">
        <v>1101</v>
      </c>
      <c r="C4156">
        <v>28</v>
      </c>
      <c r="D4156">
        <v>846</v>
      </c>
      <c r="E4156">
        <v>0</v>
      </c>
      <c r="F4156">
        <v>0</v>
      </c>
      <c r="G4156">
        <v>8</v>
      </c>
      <c r="H4156" s="17" t="s">
        <v>9223</v>
      </c>
      <c r="I4156">
        <v>1</v>
      </c>
      <c r="J4156">
        <v>0</v>
      </c>
      <c r="K4156" s="17" t="s">
        <v>9226</v>
      </c>
      <c r="L4156" s="1">
        <v>44726</v>
      </c>
      <c r="M4156">
        <v>1579.14</v>
      </c>
      <c r="N4156" s="17" t="s">
        <v>437</v>
      </c>
      <c r="O4156">
        <v>7878</v>
      </c>
      <c r="P4156" s="17" t="s">
        <v>438</v>
      </c>
      <c r="Q4156">
        <v>0</v>
      </c>
      <c r="R4156" s="17" t="s">
        <v>439</v>
      </c>
      <c r="S4156" s="17" t="s">
        <v>440</v>
      </c>
      <c r="T4156" s="17" t="s">
        <v>438</v>
      </c>
      <c r="U4156">
        <v>0</v>
      </c>
      <c r="V4156">
        <v>0</v>
      </c>
      <c r="W4156" s="17" t="s">
        <v>9227</v>
      </c>
      <c r="X4156" s="17" t="s">
        <v>442</v>
      </c>
      <c r="Y4156">
        <v>0</v>
      </c>
      <c r="Z4156" s="17" t="s">
        <v>443</v>
      </c>
      <c r="AA4156" s="17" t="s">
        <v>443</v>
      </c>
      <c r="AB4156" s="17" t="s">
        <v>444</v>
      </c>
      <c r="AC4156">
        <v>0</v>
      </c>
      <c r="AD4156">
        <v>0</v>
      </c>
      <c r="AE4156">
        <v>0</v>
      </c>
      <c r="AF4156">
        <v>2022</v>
      </c>
      <c r="AG4156" s="1">
        <v>44562</v>
      </c>
      <c r="AH4156" s="1">
        <v>44773</v>
      </c>
      <c r="AI4156" s="1">
        <v>44785</v>
      </c>
      <c r="AJ4156" s="17" t="s">
        <v>34</v>
      </c>
      <c r="AK4156" s="17" t="s">
        <v>35</v>
      </c>
      <c r="AL4156" s="17" t="s">
        <v>10388</v>
      </c>
      <c r="AM4156" s="17">
        <f>MONTH(EMPENHO[[#This Row],[data_empenho]])</f>
        <v>6</v>
      </c>
    </row>
    <row r="4157" spans="1:39" x14ac:dyDescent="0.25">
      <c r="A4157">
        <v>11</v>
      </c>
      <c r="B4157">
        <v>1101</v>
      </c>
      <c r="C4157">
        <v>28</v>
      </c>
      <c r="D4157">
        <v>846</v>
      </c>
      <c r="E4157">
        <v>0</v>
      </c>
      <c r="F4157">
        <v>0</v>
      </c>
      <c r="G4157">
        <v>8</v>
      </c>
      <c r="H4157" s="17" t="s">
        <v>7488</v>
      </c>
      <c r="I4157">
        <v>1</v>
      </c>
      <c r="J4157">
        <v>0</v>
      </c>
      <c r="K4157" s="17" t="s">
        <v>9228</v>
      </c>
      <c r="L4157" s="1">
        <v>44726</v>
      </c>
      <c r="M4157">
        <v>30771.93</v>
      </c>
      <c r="N4157" s="17" t="s">
        <v>437</v>
      </c>
      <c r="O4157">
        <v>5216</v>
      </c>
      <c r="P4157" s="17" t="s">
        <v>438</v>
      </c>
      <c r="Q4157">
        <v>0</v>
      </c>
      <c r="R4157" s="17" t="s">
        <v>439</v>
      </c>
      <c r="S4157" s="17" t="s">
        <v>440</v>
      </c>
      <c r="T4157" s="17" t="s">
        <v>438</v>
      </c>
      <c r="U4157">
        <v>0</v>
      </c>
      <c r="V4157">
        <v>0</v>
      </c>
      <c r="W4157" s="17" t="s">
        <v>9229</v>
      </c>
      <c r="X4157" s="17" t="s">
        <v>442</v>
      </c>
      <c r="Y4157">
        <v>0</v>
      </c>
      <c r="Z4157" s="17" t="s">
        <v>443</v>
      </c>
      <c r="AA4157" s="17" t="s">
        <v>443</v>
      </c>
      <c r="AB4157" s="17" t="s">
        <v>444</v>
      </c>
      <c r="AC4157">
        <v>0</v>
      </c>
      <c r="AD4157">
        <v>0</v>
      </c>
      <c r="AE4157">
        <v>0</v>
      </c>
      <c r="AF4157">
        <v>2022</v>
      </c>
      <c r="AG4157" s="1">
        <v>44562</v>
      </c>
      <c r="AH4157" s="1">
        <v>44773</v>
      </c>
      <c r="AI4157" s="1">
        <v>44785</v>
      </c>
      <c r="AJ4157" s="17" t="s">
        <v>34</v>
      </c>
      <c r="AK4157" s="17" t="s">
        <v>35</v>
      </c>
      <c r="AL4157" s="17" t="s">
        <v>10388</v>
      </c>
      <c r="AM4157" s="17">
        <f>MONTH(EMPENHO[[#This Row],[data_empenho]])</f>
        <v>6</v>
      </c>
    </row>
    <row r="4158" spans="1:39" x14ac:dyDescent="0.25">
      <c r="A4158">
        <v>8</v>
      </c>
      <c r="B4158">
        <v>801</v>
      </c>
      <c r="C4158">
        <v>10</v>
      </c>
      <c r="D4158">
        <v>301</v>
      </c>
      <c r="E4158">
        <v>6</v>
      </c>
      <c r="F4158">
        <v>0</v>
      </c>
      <c r="G4158">
        <v>2090</v>
      </c>
      <c r="H4158" s="17" t="s">
        <v>3488</v>
      </c>
      <c r="I4158">
        <v>4500</v>
      </c>
      <c r="J4158">
        <v>0</v>
      </c>
      <c r="K4158" s="17" t="s">
        <v>9230</v>
      </c>
      <c r="L4158" s="1">
        <v>44726</v>
      </c>
      <c r="M4158">
        <v>7793.69</v>
      </c>
      <c r="N4158" s="17" t="s">
        <v>437</v>
      </c>
      <c r="O4158">
        <v>7700</v>
      </c>
      <c r="P4158" s="17" t="s">
        <v>438</v>
      </c>
      <c r="Q4158">
        <v>0</v>
      </c>
      <c r="R4158" s="17" t="s">
        <v>480</v>
      </c>
      <c r="S4158" s="17" t="s">
        <v>653</v>
      </c>
      <c r="T4158" s="17" t="s">
        <v>438</v>
      </c>
      <c r="U4158">
        <v>20</v>
      </c>
      <c r="V4158">
        <v>2022</v>
      </c>
      <c r="W4158" s="17" t="s">
        <v>9231</v>
      </c>
      <c r="X4158" s="17" t="s">
        <v>482</v>
      </c>
      <c r="Y4158">
        <v>7</v>
      </c>
      <c r="Z4158" s="17" t="s">
        <v>443</v>
      </c>
      <c r="AA4158" s="17" t="s">
        <v>443</v>
      </c>
      <c r="AB4158" s="17" t="s">
        <v>444</v>
      </c>
      <c r="AC4158">
        <v>0</v>
      </c>
      <c r="AD4158">
        <v>0</v>
      </c>
      <c r="AE4158">
        <v>0</v>
      </c>
      <c r="AF4158">
        <v>2022</v>
      </c>
      <c r="AG4158" s="1">
        <v>44562</v>
      </c>
      <c r="AH4158" s="1">
        <v>44773</v>
      </c>
      <c r="AI4158" s="1">
        <v>44785</v>
      </c>
      <c r="AJ4158" s="17" t="s">
        <v>34</v>
      </c>
      <c r="AK4158" s="17" t="s">
        <v>35</v>
      </c>
      <c r="AL4158" s="17" t="s">
        <v>10388</v>
      </c>
      <c r="AM4158" s="17">
        <f>MONTH(EMPENHO[[#This Row],[data_empenho]])</f>
        <v>6</v>
      </c>
    </row>
    <row r="4159" spans="1:39" x14ac:dyDescent="0.25">
      <c r="A4159">
        <v>8</v>
      </c>
      <c r="B4159">
        <v>801</v>
      </c>
      <c r="C4159">
        <v>10</v>
      </c>
      <c r="D4159">
        <v>303</v>
      </c>
      <c r="E4159">
        <v>8</v>
      </c>
      <c r="F4159">
        <v>0</v>
      </c>
      <c r="G4159">
        <v>2100</v>
      </c>
      <c r="H4159" s="17" t="s">
        <v>9081</v>
      </c>
      <c r="I4159">
        <v>4503</v>
      </c>
      <c r="J4159">
        <v>0</v>
      </c>
      <c r="K4159" s="17" t="s">
        <v>9232</v>
      </c>
      <c r="L4159" s="1">
        <v>44726</v>
      </c>
      <c r="M4159">
        <v>7091.7</v>
      </c>
      <c r="N4159" s="17" t="s">
        <v>437</v>
      </c>
      <c r="O4159">
        <v>8283</v>
      </c>
      <c r="P4159" s="17" t="s">
        <v>438</v>
      </c>
      <c r="Q4159">
        <v>0</v>
      </c>
      <c r="R4159" s="17" t="s">
        <v>1083</v>
      </c>
      <c r="S4159" s="17" t="s">
        <v>440</v>
      </c>
      <c r="T4159" s="17" t="s">
        <v>438</v>
      </c>
      <c r="U4159">
        <v>1</v>
      </c>
      <c r="V4159">
        <v>2022</v>
      </c>
      <c r="W4159" s="17" t="s">
        <v>9233</v>
      </c>
      <c r="X4159" s="17" t="s">
        <v>1085</v>
      </c>
      <c r="Y4159">
        <v>1</v>
      </c>
      <c r="Z4159" s="17" t="s">
        <v>443</v>
      </c>
      <c r="AA4159" s="17" t="s">
        <v>653</v>
      </c>
      <c r="AB4159" s="17" t="s">
        <v>7529</v>
      </c>
      <c r="AC4159">
        <v>0</v>
      </c>
      <c r="AD4159">
        <v>0</v>
      </c>
      <c r="AE4159">
        <v>0</v>
      </c>
      <c r="AF4159">
        <v>2022</v>
      </c>
      <c r="AG4159" s="1">
        <v>44562</v>
      </c>
      <c r="AH4159" s="1">
        <v>44773</v>
      </c>
      <c r="AI4159" s="1">
        <v>44785</v>
      </c>
      <c r="AJ4159" s="17" t="s">
        <v>34</v>
      </c>
      <c r="AK4159" s="17" t="s">
        <v>35</v>
      </c>
      <c r="AL4159" s="17" t="s">
        <v>10388</v>
      </c>
      <c r="AM4159" s="17">
        <f>MONTH(EMPENHO[[#This Row],[data_empenho]])</f>
        <v>6</v>
      </c>
    </row>
    <row r="4160" spans="1:39" x14ac:dyDescent="0.25">
      <c r="A4160">
        <v>6</v>
      </c>
      <c r="B4160">
        <v>601</v>
      </c>
      <c r="C4160">
        <v>4</v>
      </c>
      <c r="D4160">
        <v>122</v>
      </c>
      <c r="E4160">
        <v>1</v>
      </c>
      <c r="F4160">
        <v>0</v>
      </c>
      <c r="G4160">
        <v>2072</v>
      </c>
      <c r="H4160" s="17" t="s">
        <v>7650</v>
      </c>
      <c r="I4160">
        <v>1</v>
      </c>
      <c r="J4160">
        <v>0</v>
      </c>
      <c r="K4160" s="17" t="s">
        <v>9234</v>
      </c>
      <c r="L4160" s="1">
        <v>44727</v>
      </c>
      <c r="M4160">
        <v>863</v>
      </c>
      <c r="N4160" s="17" t="s">
        <v>437</v>
      </c>
      <c r="O4160">
        <v>5818</v>
      </c>
      <c r="P4160" s="17" t="s">
        <v>438</v>
      </c>
      <c r="Q4160">
        <v>0</v>
      </c>
      <c r="R4160" s="17" t="s">
        <v>480</v>
      </c>
      <c r="S4160" s="17" t="s">
        <v>653</v>
      </c>
      <c r="T4160" s="17" t="s">
        <v>438</v>
      </c>
      <c r="U4160">
        <v>44</v>
      </c>
      <c r="V4160">
        <v>2021</v>
      </c>
      <c r="W4160" s="17" t="s">
        <v>9235</v>
      </c>
      <c r="X4160" s="17" t="s">
        <v>482</v>
      </c>
      <c r="Y4160">
        <v>7</v>
      </c>
      <c r="Z4160" s="17" t="s">
        <v>443</v>
      </c>
      <c r="AA4160" s="17" t="s">
        <v>443</v>
      </c>
      <c r="AB4160" s="17" t="s">
        <v>444</v>
      </c>
      <c r="AC4160">
        <v>0</v>
      </c>
      <c r="AD4160">
        <v>0</v>
      </c>
      <c r="AE4160">
        <v>0</v>
      </c>
      <c r="AF4160">
        <v>2022</v>
      </c>
      <c r="AG4160" s="1">
        <v>44562</v>
      </c>
      <c r="AH4160" s="1">
        <v>44773</v>
      </c>
      <c r="AI4160" s="1">
        <v>44785</v>
      </c>
      <c r="AJ4160" s="17" t="s">
        <v>34</v>
      </c>
      <c r="AK4160" s="17" t="s">
        <v>35</v>
      </c>
      <c r="AL4160" s="17" t="s">
        <v>10388</v>
      </c>
      <c r="AM4160" s="17">
        <f>MONTH(EMPENHO[[#This Row],[data_empenho]])</f>
        <v>6</v>
      </c>
    </row>
    <row r="4161" spans="1:39" x14ac:dyDescent="0.25">
      <c r="A4161">
        <v>8</v>
      </c>
      <c r="B4161">
        <v>801</v>
      </c>
      <c r="C4161">
        <v>10</v>
      </c>
      <c r="D4161">
        <v>301</v>
      </c>
      <c r="E4161">
        <v>6</v>
      </c>
      <c r="F4161">
        <v>0</v>
      </c>
      <c r="G4161">
        <v>2092</v>
      </c>
      <c r="H4161" s="17" t="s">
        <v>5968</v>
      </c>
      <c r="I4161">
        <v>40</v>
      </c>
      <c r="J4161">
        <v>0</v>
      </c>
      <c r="K4161" s="17" t="s">
        <v>9236</v>
      </c>
      <c r="L4161" s="1">
        <v>44727</v>
      </c>
      <c r="M4161">
        <v>1480</v>
      </c>
      <c r="N4161" s="17" t="s">
        <v>437</v>
      </c>
      <c r="O4161">
        <v>7743</v>
      </c>
      <c r="P4161" s="17" t="s">
        <v>438</v>
      </c>
      <c r="Q4161">
        <v>0</v>
      </c>
      <c r="R4161" s="17" t="s">
        <v>480</v>
      </c>
      <c r="S4161" s="17" t="s">
        <v>653</v>
      </c>
      <c r="T4161" s="17" t="s">
        <v>438</v>
      </c>
      <c r="U4161">
        <v>44</v>
      </c>
      <c r="V4161">
        <v>2021</v>
      </c>
      <c r="W4161" s="17" t="s">
        <v>9237</v>
      </c>
      <c r="X4161" s="17" t="s">
        <v>482</v>
      </c>
      <c r="Y4161">
        <v>7</v>
      </c>
      <c r="Z4161" s="17" t="s">
        <v>443</v>
      </c>
      <c r="AA4161" s="17" t="s">
        <v>443</v>
      </c>
      <c r="AB4161" s="17" t="s">
        <v>444</v>
      </c>
      <c r="AC4161">
        <v>0</v>
      </c>
      <c r="AD4161">
        <v>0</v>
      </c>
      <c r="AE4161">
        <v>0</v>
      </c>
      <c r="AF4161">
        <v>2022</v>
      </c>
      <c r="AG4161" s="1">
        <v>44562</v>
      </c>
      <c r="AH4161" s="1">
        <v>44773</v>
      </c>
      <c r="AI4161" s="1">
        <v>44785</v>
      </c>
      <c r="AJ4161" s="17" t="s">
        <v>34</v>
      </c>
      <c r="AK4161" s="17" t="s">
        <v>35</v>
      </c>
      <c r="AL4161" s="17" t="s">
        <v>10388</v>
      </c>
      <c r="AM4161" s="17">
        <f>MONTH(EMPENHO[[#This Row],[data_empenho]])</f>
        <v>6</v>
      </c>
    </row>
    <row r="4162" spans="1:39" x14ac:dyDescent="0.25">
      <c r="A4162">
        <v>3</v>
      </c>
      <c r="B4162">
        <v>301</v>
      </c>
      <c r="C4162">
        <v>4</v>
      </c>
      <c r="D4162">
        <v>122</v>
      </c>
      <c r="E4162">
        <v>1</v>
      </c>
      <c r="F4162">
        <v>0</v>
      </c>
      <c r="G4162">
        <v>2067</v>
      </c>
      <c r="H4162" s="17" t="s">
        <v>981</v>
      </c>
      <c r="I4162">
        <v>1</v>
      </c>
      <c r="J4162">
        <v>0</v>
      </c>
      <c r="K4162" s="17" t="s">
        <v>9238</v>
      </c>
      <c r="L4162" s="1">
        <v>44727</v>
      </c>
      <c r="M4162">
        <v>391.65</v>
      </c>
      <c r="N4162" s="17" t="s">
        <v>437</v>
      </c>
      <c r="O4162">
        <v>678</v>
      </c>
      <c r="P4162" s="17" t="s">
        <v>438</v>
      </c>
      <c r="Q4162">
        <v>0</v>
      </c>
      <c r="R4162" s="17" t="s">
        <v>480</v>
      </c>
      <c r="S4162" s="17" t="s">
        <v>653</v>
      </c>
      <c r="T4162" s="17" t="s">
        <v>438</v>
      </c>
      <c r="U4162">
        <v>19</v>
      </c>
      <c r="V4162">
        <v>2021</v>
      </c>
      <c r="W4162" s="17" t="s">
        <v>9239</v>
      </c>
      <c r="X4162" s="17" t="s">
        <v>482</v>
      </c>
      <c r="Y4162">
        <v>7</v>
      </c>
      <c r="Z4162" s="17" t="s">
        <v>443</v>
      </c>
      <c r="AA4162" s="17" t="s">
        <v>443</v>
      </c>
      <c r="AB4162" s="17" t="s">
        <v>444</v>
      </c>
      <c r="AC4162">
        <v>0</v>
      </c>
      <c r="AD4162">
        <v>0</v>
      </c>
      <c r="AE4162">
        <v>0</v>
      </c>
      <c r="AF4162">
        <v>2022</v>
      </c>
      <c r="AG4162" s="1">
        <v>44562</v>
      </c>
      <c r="AH4162" s="1">
        <v>44773</v>
      </c>
      <c r="AI4162" s="1">
        <v>44785</v>
      </c>
      <c r="AJ4162" s="17" t="s">
        <v>34</v>
      </c>
      <c r="AK4162" s="17" t="s">
        <v>35</v>
      </c>
      <c r="AL4162" s="17" t="s">
        <v>10388</v>
      </c>
      <c r="AM4162" s="17">
        <f>MONTH(EMPENHO[[#This Row],[data_empenho]])</f>
        <v>6</v>
      </c>
    </row>
    <row r="4163" spans="1:39" x14ac:dyDescent="0.25">
      <c r="A4163">
        <v>7</v>
      </c>
      <c r="B4163">
        <v>702</v>
      </c>
      <c r="C4163">
        <v>27</v>
      </c>
      <c r="D4163">
        <v>813</v>
      </c>
      <c r="E4163">
        <v>3</v>
      </c>
      <c r="F4163">
        <v>0</v>
      </c>
      <c r="G4163">
        <v>1038</v>
      </c>
      <c r="H4163" s="17" t="s">
        <v>1016</v>
      </c>
      <c r="I4163">
        <v>1</v>
      </c>
      <c r="J4163">
        <v>0</v>
      </c>
      <c r="K4163" s="17" t="s">
        <v>9240</v>
      </c>
      <c r="L4163" s="1">
        <v>44727</v>
      </c>
      <c r="M4163">
        <v>873.6</v>
      </c>
      <c r="N4163" s="17" t="s">
        <v>437</v>
      </c>
      <c r="O4163">
        <v>7866</v>
      </c>
      <c r="P4163" s="17" t="s">
        <v>438</v>
      </c>
      <c r="Q4163">
        <v>0</v>
      </c>
      <c r="R4163" s="17" t="s">
        <v>480</v>
      </c>
      <c r="S4163" s="17" t="s">
        <v>653</v>
      </c>
      <c r="T4163" s="17" t="s">
        <v>438</v>
      </c>
      <c r="U4163">
        <v>29</v>
      </c>
      <c r="V4163">
        <v>2021</v>
      </c>
      <c r="W4163" s="17" t="s">
        <v>9241</v>
      </c>
      <c r="X4163" s="17" t="s">
        <v>482</v>
      </c>
      <c r="Y4163">
        <v>7</v>
      </c>
      <c r="Z4163" s="17" t="s">
        <v>443</v>
      </c>
      <c r="AA4163" s="17" t="s">
        <v>443</v>
      </c>
      <c r="AB4163" s="17" t="s">
        <v>444</v>
      </c>
      <c r="AC4163">
        <v>0</v>
      </c>
      <c r="AD4163">
        <v>0</v>
      </c>
      <c r="AE4163">
        <v>0</v>
      </c>
      <c r="AF4163">
        <v>2022</v>
      </c>
      <c r="AG4163" s="1">
        <v>44562</v>
      </c>
      <c r="AH4163" s="1">
        <v>44773</v>
      </c>
      <c r="AI4163" s="1">
        <v>44785</v>
      </c>
      <c r="AJ4163" s="17" t="s">
        <v>34</v>
      </c>
      <c r="AK4163" s="17" t="s">
        <v>35</v>
      </c>
      <c r="AL4163" s="17" t="s">
        <v>10388</v>
      </c>
      <c r="AM4163" s="17">
        <f>MONTH(EMPENHO[[#This Row],[data_empenho]])</f>
        <v>6</v>
      </c>
    </row>
    <row r="4164" spans="1:39" x14ac:dyDescent="0.25">
      <c r="A4164">
        <v>4</v>
      </c>
      <c r="B4164">
        <v>401</v>
      </c>
      <c r="C4164">
        <v>4</v>
      </c>
      <c r="D4164">
        <v>123</v>
      </c>
      <c r="E4164">
        <v>1</v>
      </c>
      <c r="F4164">
        <v>0</v>
      </c>
      <c r="G4164">
        <v>2075</v>
      </c>
      <c r="H4164" s="17" t="s">
        <v>445</v>
      </c>
      <c r="I4164">
        <v>1</v>
      </c>
      <c r="J4164">
        <v>0</v>
      </c>
      <c r="K4164" s="17" t="s">
        <v>9242</v>
      </c>
      <c r="L4164" s="1">
        <v>44727</v>
      </c>
      <c r="M4164">
        <v>465</v>
      </c>
      <c r="N4164" s="17" t="s">
        <v>437</v>
      </c>
      <c r="O4164">
        <v>8139</v>
      </c>
      <c r="P4164" s="17" t="s">
        <v>438</v>
      </c>
      <c r="Q4164">
        <v>0</v>
      </c>
      <c r="R4164" s="17" t="s">
        <v>439</v>
      </c>
      <c r="S4164" s="17" t="s">
        <v>440</v>
      </c>
      <c r="T4164" s="17" t="s">
        <v>438</v>
      </c>
      <c r="U4164">
        <v>0</v>
      </c>
      <c r="V4164">
        <v>0</v>
      </c>
      <c r="W4164" s="17" t="s">
        <v>9243</v>
      </c>
      <c r="X4164" s="17" t="s">
        <v>442</v>
      </c>
      <c r="Y4164">
        <v>0</v>
      </c>
      <c r="Z4164" s="17" t="s">
        <v>486</v>
      </c>
      <c r="AA4164" s="17" t="s">
        <v>443</v>
      </c>
      <c r="AB4164" s="17" t="s">
        <v>444</v>
      </c>
      <c r="AC4164">
        <v>0</v>
      </c>
      <c r="AD4164">
        <v>0</v>
      </c>
      <c r="AE4164">
        <v>0</v>
      </c>
      <c r="AF4164">
        <v>2022</v>
      </c>
      <c r="AG4164" s="1">
        <v>44562</v>
      </c>
      <c r="AH4164" s="1">
        <v>44773</v>
      </c>
      <c r="AI4164" s="1">
        <v>44785</v>
      </c>
      <c r="AJ4164" s="17" t="s">
        <v>34</v>
      </c>
      <c r="AK4164" s="17" t="s">
        <v>35</v>
      </c>
      <c r="AL4164" s="17" t="s">
        <v>10388</v>
      </c>
      <c r="AM4164" s="17">
        <f>MONTH(EMPENHO[[#This Row],[data_empenho]])</f>
        <v>6</v>
      </c>
    </row>
    <row r="4165" spans="1:39" x14ac:dyDescent="0.25">
      <c r="A4165">
        <v>4</v>
      </c>
      <c r="B4165">
        <v>401</v>
      </c>
      <c r="C4165">
        <v>4</v>
      </c>
      <c r="D4165">
        <v>123</v>
      </c>
      <c r="E4165">
        <v>1</v>
      </c>
      <c r="F4165">
        <v>0</v>
      </c>
      <c r="G4165">
        <v>2075</v>
      </c>
      <c r="H4165" s="17" t="s">
        <v>445</v>
      </c>
      <c r="I4165">
        <v>1</v>
      </c>
      <c r="J4165">
        <v>0</v>
      </c>
      <c r="K4165" s="17" t="s">
        <v>9244</v>
      </c>
      <c r="L4165" s="1">
        <v>44727</v>
      </c>
      <c r="M4165">
        <v>775</v>
      </c>
      <c r="N4165" s="17" t="s">
        <v>437</v>
      </c>
      <c r="O4165">
        <v>4506</v>
      </c>
      <c r="P4165" s="17" t="s">
        <v>438</v>
      </c>
      <c r="Q4165">
        <v>0</v>
      </c>
      <c r="R4165" s="17" t="s">
        <v>439</v>
      </c>
      <c r="S4165" s="17" t="s">
        <v>440</v>
      </c>
      <c r="T4165" s="17" t="s">
        <v>438</v>
      </c>
      <c r="U4165">
        <v>0</v>
      </c>
      <c r="V4165">
        <v>0</v>
      </c>
      <c r="W4165" s="17" t="s">
        <v>9245</v>
      </c>
      <c r="X4165" s="17" t="s">
        <v>442</v>
      </c>
      <c r="Y4165">
        <v>0</v>
      </c>
      <c r="Z4165" s="17" t="s">
        <v>486</v>
      </c>
      <c r="AA4165" s="17" t="s">
        <v>443</v>
      </c>
      <c r="AB4165" s="17" t="s">
        <v>444</v>
      </c>
      <c r="AC4165">
        <v>0</v>
      </c>
      <c r="AD4165">
        <v>0</v>
      </c>
      <c r="AE4165">
        <v>0</v>
      </c>
      <c r="AF4165">
        <v>2022</v>
      </c>
      <c r="AG4165" s="1">
        <v>44562</v>
      </c>
      <c r="AH4165" s="1">
        <v>44773</v>
      </c>
      <c r="AI4165" s="1">
        <v>44785</v>
      </c>
      <c r="AJ4165" s="17" t="s">
        <v>34</v>
      </c>
      <c r="AK4165" s="17" t="s">
        <v>35</v>
      </c>
      <c r="AL4165" s="17" t="s">
        <v>10388</v>
      </c>
      <c r="AM4165" s="17">
        <f>MONTH(EMPENHO[[#This Row],[data_empenho]])</f>
        <v>6</v>
      </c>
    </row>
    <row r="4166" spans="1:39" x14ac:dyDescent="0.25">
      <c r="A4166">
        <v>6</v>
      </c>
      <c r="B4166">
        <v>603</v>
      </c>
      <c r="C4166">
        <v>26</v>
      </c>
      <c r="D4166">
        <v>782</v>
      </c>
      <c r="E4166">
        <v>17</v>
      </c>
      <c r="F4166">
        <v>0</v>
      </c>
      <c r="G4166">
        <v>2110</v>
      </c>
      <c r="H4166" s="17" t="s">
        <v>776</v>
      </c>
      <c r="I4166">
        <v>1</v>
      </c>
      <c r="J4166">
        <v>0</v>
      </c>
      <c r="K4166" s="17" t="s">
        <v>9246</v>
      </c>
      <c r="L4166" s="1">
        <v>44727</v>
      </c>
      <c r="M4166">
        <v>8334</v>
      </c>
      <c r="N4166" s="17" t="s">
        <v>437</v>
      </c>
      <c r="O4166">
        <v>1645</v>
      </c>
      <c r="P4166" s="17" t="s">
        <v>438</v>
      </c>
      <c r="Q4166">
        <v>0</v>
      </c>
      <c r="R4166" s="17" t="s">
        <v>480</v>
      </c>
      <c r="S4166" s="17" t="s">
        <v>653</v>
      </c>
      <c r="T4166" s="17" t="s">
        <v>438</v>
      </c>
      <c r="U4166">
        <v>24</v>
      </c>
      <c r="V4166">
        <v>2021</v>
      </c>
      <c r="W4166" s="17" t="s">
        <v>9247</v>
      </c>
      <c r="X4166" s="17" t="s">
        <v>482</v>
      </c>
      <c r="Y4166">
        <v>7</v>
      </c>
      <c r="Z4166" s="17" t="s">
        <v>443</v>
      </c>
      <c r="AA4166" s="17" t="s">
        <v>443</v>
      </c>
      <c r="AB4166" s="17" t="s">
        <v>444</v>
      </c>
      <c r="AC4166">
        <v>0</v>
      </c>
      <c r="AD4166">
        <v>0</v>
      </c>
      <c r="AE4166">
        <v>0</v>
      </c>
      <c r="AF4166">
        <v>2022</v>
      </c>
      <c r="AG4166" s="1">
        <v>44562</v>
      </c>
      <c r="AH4166" s="1">
        <v>44773</v>
      </c>
      <c r="AI4166" s="1">
        <v>44785</v>
      </c>
      <c r="AJ4166" s="17" t="s">
        <v>34</v>
      </c>
      <c r="AK4166" s="17" t="s">
        <v>35</v>
      </c>
      <c r="AL4166" s="17" t="s">
        <v>10388</v>
      </c>
      <c r="AM4166" s="17">
        <f>MONTH(EMPENHO[[#This Row],[data_empenho]])</f>
        <v>6</v>
      </c>
    </row>
    <row r="4167" spans="1:39" x14ac:dyDescent="0.25">
      <c r="A4167">
        <v>6</v>
      </c>
      <c r="B4167">
        <v>603</v>
      </c>
      <c r="C4167">
        <v>26</v>
      </c>
      <c r="D4167">
        <v>782</v>
      </c>
      <c r="E4167">
        <v>17</v>
      </c>
      <c r="F4167">
        <v>0</v>
      </c>
      <c r="G4167">
        <v>2073</v>
      </c>
      <c r="H4167" s="17" t="s">
        <v>981</v>
      </c>
      <c r="I4167">
        <v>1</v>
      </c>
      <c r="J4167">
        <v>0</v>
      </c>
      <c r="K4167" s="17" t="s">
        <v>9248</v>
      </c>
      <c r="L4167" s="1">
        <v>44727</v>
      </c>
      <c r="M4167">
        <v>710</v>
      </c>
      <c r="N4167" s="17" t="s">
        <v>437</v>
      </c>
      <c r="O4167">
        <v>678</v>
      </c>
      <c r="P4167" s="17" t="s">
        <v>438</v>
      </c>
      <c r="Q4167">
        <v>0</v>
      </c>
      <c r="R4167" s="17" t="s">
        <v>480</v>
      </c>
      <c r="S4167" s="17" t="s">
        <v>653</v>
      </c>
      <c r="T4167" s="17" t="s">
        <v>438</v>
      </c>
      <c r="U4167">
        <v>21</v>
      </c>
      <c r="V4167">
        <v>2022</v>
      </c>
      <c r="W4167" s="17" t="s">
        <v>9249</v>
      </c>
      <c r="X4167" s="17" t="s">
        <v>482</v>
      </c>
      <c r="Y4167">
        <v>7</v>
      </c>
      <c r="Z4167" s="17" t="s">
        <v>443</v>
      </c>
      <c r="AA4167" s="17" t="s">
        <v>443</v>
      </c>
      <c r="AB4167" s="17" t="s">
        <v>444</v>
      </c>
      <c r="AC4167">
        <v>0</v>
      </c>
      <c r="AD4167">
        <v>0</v>
      </c>
      <c r="AE4167">
        <v>0</v>
      </c>
      <c r="AF4167">
        <v>2022</v>
      </c>
      <c r="AG4167" s="1">
        <v>44562</v>
      </c>
      <c r="AH4167" s="1">
        <v>44773</v>
      </c>
      <c r="AI4167" s="1">
        <v>44785</v>
      </c>
      <c r="AJ4167" s="17" t="s">
        <v>34</v>
      </c>
      <c r="AK4167" s="17" t="s">
        <v>35</v>
      </c>
      <c r="AL4167" s="17" t="s">
        <v>10388</v>
      </c>
      <c r="AM4167" s="17">
        <f>MONTH(EMPENHO[[#This Row],[data_empenho]])</f>
        <v>6</v>
      </c>
    </row>
    <row r="4168" spans="1:39" x14ac:dyDescent="0.25">
      <c r="A4168">
        <v>6</v>
      </c>
      <c r="B4168">
        <v>603</v>
      </c>
      <c r="C4168">
        <v>26</v>
      </c>
      <c r="D4168">
        <v>782</v>
      </c>
      <c r="E4168">
        <v>17</v>
      </c>
      <c r="F4168">
        <v>0</v>
      </c>
      <c r="G4168">
        <v>2073</v>
      </c>
      <c r="H4168" s="17" t="s">
        <v>981</v>
      </c>
      <c r="I4168">
        <v>1</v>
      </c>
      <c r="J4168">
        <v>0</v>
      </c>
      <c r="K4168" s="17" t="s">
        <v>9250</v>
      </c>
      <c r="L4168" s="1">
        <v>44727</v>
      </c>
      <c r="M4168">
        <v>532</v>
      </c>
      <c r="N4168" s="17" t="s">
        <v>437</v>
      </c>
      <c r="O4168">
        <v>7414</v>
      </c>
      <c r="P4168" s="17" t="s">
        <v>438</v>
      </c>
      <c r="Q4168">
        <v>0</v>
      </c>
      <c r="R4168" s="17" t="s">
        <v>480</v>
      </c>
      <c r="S4168" s="17" t="s">
        <v>653</v>
      </c>
      <c r="T4168" s="17" t="s">
        <v>438</v>
      </c>
      <c r="U4168">
        <v>21</v>
      </c>
      <c r="V4168">
        <v>2022</v>
      </c>
      <c r="W4168" s="17" t="s">
        <v>9251</v>
      </c>
      <c r="X4168" s="17" t="s">
        <v>482</v>
      </c>
      <c r="Y4168">
        <v>7</v>
      </c>
      <c r="Z4168" s="17" t="s">
        <v>443</v>
      </c>
      <c r="AA4168" s="17" t="s">
        <v>443</v>
      </c>
      <c r="AB4168" s="17" t="s">
        <v>444</v>
      </c>
      <c r="AC4168">
        <v>0</v>
      </c>
      <c r="AD4168">
        <v>0</v>
      </c>
      <c r="AE4168">
        <v>0</v>
      </c>
      <c r="AF4168">
        <v>2022</v>
      </c>
      <c r="AG4168" s="1">
        <v>44562</v>
      </c>
      <c r="AH4168" s="1">
        <v>44773</v>
      </c>
      <c r="AI4168" s="1">
        <v>44785</v>
      </c>
      <c r="AJ4168" s="17" t="s">
        <v>34</v>
      </c>
      <c r="AK4168" s="17" t="s">
        <v>35</v>
      </c>
      <c r="AL4168" s="17" t="s">
        <v>10388</v>
      </c>
      <c r="AM4168" s="17">
        <f>MONTH(EMPENHO[[#This Row],[data_empenho]])</f>
        <v>6</v>
      </c>
    </row>
    <row r="4169" spans="1:39" x14ac:dyDescent="0.25">
      <c r="A4169">
        <v>8</v>
      </c>
      <c r="B4169">
        <v>801</v>
      </c>
      <c r="C4169">
        <v>10</v>
      </c>
      <c r="D4169">
        <v>301</v>
      </c>
      <c r="E4169">
        <v>6</v>
      </c>
      <c r="F4169">
        <v>0</v>
      </c>
      <c r="G4169">
        <v>2092</v>
      </c>
      <c r="H4169" s="17" t="s">
        <v>2336</v>
      </c>
      <c r="I4169">
        <v>40</v>
      </c>
      <c r="J4169">
        <v>0</v>
      </c>
      <c r="K4169" s="17" t="s">
        <v>9252</v>
      </c>
      <c r="L4169" s="1">
        <v>44727</v>
      </c>
      <c r="M4169">
        <v>2834</v>
      </c>
      <c r="N4169" s="17" t="s">
        <v>437</v>
      </c>
      <c r="O4169">
        <v>8518</v>
      </c>
      <c r="P4169" s="17" t="s">
        <v>438</v>
      </c>
      <c r="Q4169">
        <v>0</v>
      </c>
      <c r="R4169" s="17" t="s">
        <v>480</v>
      </c>
      <c r="S4169" s="17" t="s">
        <v>653</v>
      </c>
      <c r="T4169" s="17" t="s">
        <v>438</v>
      </c>
      <c r="U4169">
        <v>17</v>
      </c>
      <c r="V4169">
        <v>2022</v>
      </c>
      <c r="W4169" s="17" t="s">
        <v>9253</v>
      </c>
      <c r="X4169" s="17" t="s">
        <v>482</v>
      </c>
      <c r="Y4169">
        <v>7</v>
      </c>
      <c r="Z4169" s="17" t="s">
        <v>443</v>
      </c>
      <c r="AA4169" s="17" t="s">
        <v>443</v>
      </c>
      <c r="AB4169" s="17" t="s">
        <v>444</v>
      </c>
      <c r="AC4169">
        <v>0</v>
      </c>
      <c r="AD4169">
        <v>0</v>
      </c>
      <c r="AE4169">
        <v>0</v>
      </c>
      <c r="AF4169">
        <v>2022</v>
      </c>
      <c r="AG4169" s="1">
        <v>44562</v>
      </c>
      <c r="AH4169" s="1">
        <v>44773</v>
      </c>
      <c r="AI4169" s="1">
        <v>44785</v>
      </c>
      <c r="AJ4169" s="17" t="s">
        <v>34</v>
      </c>
      <c r="AK4169" s="17" t="s">
        <v>35</v>
      </c>
      <c r="AL4169" s="17" t="s">
        <v>10388</v>
      </c>
      <c r="AM4169" s="17">
        <f>MONTH(EMPENHO[[#This Row],[data_empenho]])</f>
        <v>6</v>
      </c>
    </row>
    <row r="4170" spans="1:39" x14ac:dyDescent="0.25">
      <c r="A4170">
        <v>8</v>
      </c>
      <c r="B4170">
        <v>801</v>
      </c>
      <c r="C4170">
        <v>10</v>
      </c>
      <c r="D4170">
        <v>301</v>
      </c>
      <c r="E4170">
        <v>6</v>
      </c>
      <c r="F4170">
        <v>0</v>
      </c>
      <c r="G4170">
        <v>2092</v>
      </c>
      <c r="H4170" s="17" t="s">
        <v>2336</v>
      </c>
      <c r="I4170">
        <v>40</v>
      </c>
      <c r="J4170">
        <v>0</v>
      </c>
      <c r="K4170" s="17" t="s">
        <v>9254</v>
      </c>
      <c r="L4170" s="1">
        <v>44727</v>
      </c>
      <c r="M4170">
        <v>2082</v>
      </c>
      <c r="N4170" s="17" t="s">
        <v>437</v>
      </c>
      <c r="O4170">
        <v>7743</v>
      </c>
      <c r="P4170" s="17" t="s">
        <v>438</v>
      </c>
      <c r="Q4170">
        <v>0</v>
      </c>
      <c r="R4170" s="17" t="s">
        <v>480</v>
      </c>
      <c r="S4170" s="17" t="s">
        <v>653</v>
      </c>
      <c r="T4170" s="17" t="s">
        <v>438</v>
      </c>
      <c r="U4170">
        <v>17</v>
      </c>
      <c r="V4170">
        <v>2022</v>
      </c>
      <c r="W4170" s="17" t="s">
        <v>9255</v>
      </c>
      <c r="X4170" s="17" t="s">
        <v>482</v>
      </c>
      <c r="Y4170">
        <v>7</v>
      </c>
      <c r="Z4170" s="17" t="s">
        <v>443</v>
      </c>
      <c r="AA4170" s="17" t="s">
        <v>443</v>
      </c>
      <c r="AB4170" s="17" t="s">
        <v>444</v>
      </c>
      <c r="AC4170">
        <v>0</v>
      </c>
      <c r="AD4170">
        <v>0</v>
      </c>
      <c r="AE4170">
        <v>0</v>
      </c>
      <c r="AF4170">
        <v>2022</v>
      </c>
      <c r="AG4170" s="1">
        <v>44562</v>
      </c>
      <c r="AH4170" s="1">
        <v>44773</v>
      </c>
      <c r="AI4170" s="1">
        <v>44785</v>
      </c>
      <c r="AJ4170" s="17" t="s">
        <v>34</v>
      </c>
      <c r="AK4170" s="17" t="s">
        <v>35</v>
      </c>
      <c r="AL4170" s="17" t="s">
        <v>10388</v>
      </c>
      <c r="AM4170" s="17">
        <f>MONTH(EMPENHO[[#This Row],[data_empenho]])</f>
        <v>6</v>
      </c>
    </row>
    <row r="4171" spans="1:39" x14ac:dyDescent="0.25">
      <c r="A4171">
        <v>8</v>
      </c>
      <c r="B4171">
        <v>801</v>
      </c>
      <c r="C4171">
        <v>10</v>
      </c>
      <c r="D4171">
        <v>301</v>
      </c>
      <c r="E4171">
        <v>6</v>
      </c>
      <c r="F4171">
        <v>0</v>
      </c>
      <c r="G4171">
        <v>2092</v>
      </c>
      <c r="H4171" s="17" t="s">
        <v>2336</v>
      </c>
      <c r="I4171">
        <v>40</v>
      </c>
      <c r="J4171">
        <v>0</v>
      </c>
      <c r="K4171" s="17" t="s">
        <v>9256</v>
      </c>
      <c r="L4171" s="1">
        <v>44727</v>
      </c>
      <c r="M4171">
        <v>670</v>
      </c>
      <c r="N4171" s="17" t="s">
        <v>437</v>
      </c>
      <c r="O4171">
        <v>7744</v>
      </c>
      <c r="P4171" s="17" t="s">
        <v>438</v>
      </c>
      <c r="Q4171">
        <v>0</v>
      </c>
      <c r="R4171" s="17" t="s">
        <v>480</v>
      </c>
      <c r="S4171" s="17" t="s">
        <v>653</v>
      </c>
      <c r="T4171" s="17" t="s">
        <v>438</v>
      </c>
      <c r="U4171">
        <v>17</v>
      </c>
      <c r="V4171">
        <v>2022</v>
      </c>
      <c r="W4171" s="17" t="s">
        <v>9257</v>
      </c>
      <c r="X4171" s="17" t="s">
        <v>482</v>
      </c>
      <c r="Y4171">
        <v>7</v>
      </c>
      <c r="Z4171" s="17" t="s">
        <v>443</v>
      </c>
      <c r="AA4171" s="17" t="s">
        <v>443</v>
      </c>
      <c r="AB4171" s="17" t="s">
        <v>444</v>
      </c>
      <c r="AC4171">
        <v>0</v>
      </c>
      <c r="AD4171">
        <v>0</v>
      </c>
      <c r="AE4171">
        <v>0</v>
      </c>
      <c r="AF4171">
        <v>2022</v>
      </c>
      <c r="AG4171" s="1">
        <v>44562</v>
      </c>
      <c r="AH4171" s="1">
        <v>44773</v>
      </c>
      <c r="AI4171" s="1">
        <v>44785</v>
      </c>
      <c r="AJ4171" s="17" t="s">
        <v>34</v>
      </c>
      <c r="AK4171" s="17" t="s">
        <v>35</v>
      </c>
      <c r="AL4171" s="17" t="s">
        <v>10388</v>
      </c>
      <c r="AM4171" s="17">
        <f>MONTH(EMPENHO[[#This Row],[data_empenho]])</f>
        <v>6</v>
      </c>
    </row>
    <row r="4172" spans="1:39" x14ac:dyDescent="0.25">
      <c r="A4172">
        <v>8</v>
      </c>
      <c r="B4172">
        <v>801</v>
      </c>
      <c r="C4172">
        <v>10</v>
      </c>
      <c r="D4172">
        <v>301</v>
      </c>
      <c r="E4172">
        <v>6</v>
      </c>
      <c r="F4172">
        <v>0</v>
      </c>
      <c r="G4172">
        <v>2092</v>
      </c>
      <c r="H4172" s="17" t="s">
        <v>2784</v>
      </c>
      <c r="I4172">
        <v>40</v>
      </c>
      <c r="J4172">
        <v>0</v>
      </c>
      <c r="K4172" s="17" t="s">
        <v>9258</v>
      </c>
      <c r="L4172" s="1">
        <v>44727</v>
      </c>
      <c r="M4172">
        <v>1104</v>
      </c>
      <c r="N4172" s="17" t="s">
        <v>437</v>
      </c>
      <c r="O4172">
        <v>8319</v>
      </c>
      <c r="P4172" s="17" t="s">
        <v>438</v>
      </c>
      <c r="Q4172">
        <v>0</v>
      </c>
      <c r="R4172" s="17" t="s">
        <v>480</v>
      </c>
      <c r="S4172" s="17" t="s">
        <v>653</v>
      </c>
      <c r="T4172" s="17" t="s">
        <v>438</v>
      </c>
      <c r="U4172">
        <v>17</v>
      </c>
      <c r="V4172">
        <v>2022</v>
      </c>
      <c r="W4172" s="17" t="s">
        <v>9259</v>
      </c>
      <c r="X4172" s="17" t="s">
        <v>482</v>
      </c>
      <c r="Y4172">
        <v>7</v>
      </c>
      <c r="Z4172" s="17" t="s">
        <v>443</v>
      </c>
      <c r="AA4172" s="17" t="s">
        <v>443</v>
      </c>
      <c r="AB4172" s="17" t="s">
        <v>444</v>
      </c>
      <c r="AC4172">
        <v>0</v>
      </c>
      <c r="AD4172">
        <v>0</v>
      </c>
      <c r="AE4172">
        <v>0</v>
      </c>
      <c r="AF4172">
        <v>2022</v>
      </c>
      <c r="AG4172" s="1">
        <v>44562</v>
      </c>
      <c r="AH4172" s="1">
        <v>44773</v>
      </c>
      <c r="AI4172" s="1">
        <v>44785</v>
      </c>
      <c r="AJ4172" s="17" t="s">
        <v>34</v>
      </c>
      <c r="AK4172" s="17" t="s">
        <v>35</v>
      </c>
      <c r="AL4172" s="17" t="s">
        <v>10388</v>
      </c>
      <c r="AM4172" s="17">
        <f>MONTH(EMPENHO[[#This Row],[data_empenho]])</f>
        <v>6</v>
      </c>
    </row>
    <row r="4173" spans="1:39" x14ac:dyDescent="0.25">
      <c r="A4173">
        <v>8</v>
      </c>
      <c r="B4173">
        <v>801</v>
      </c>
      <c r="C4173">
        <v>10</v>
      </c>
      <c r="D4173">
        <v>301</v>
      </c>
      <c r="E4173">
        <v>6</v>
      </c>
      <c r="F4173">
        <v>0</v>
      </c>
      <c r="G4173">
        <v>2092</v>
      </c>
      <c r="H4173" s="17" t="s">
        <v>4833</v>
      </c>
      <c r="I4173">
        <v>40</v>
      </c>
      <c r="J4173">
        <v>0</v>
      </c>
      <c r="K4173" s="17" t="s">
        <v>9260</v>
      </c>
      <c r="L4173" s="1">
        <v>44727</v>
      </c>
      <c r="M4173">
        <v>230</v>
      </c>
      <c r="N4173" s="17" t="s">
        <v>437</v>
      </c>
      <c r="O4173">
        <v>8319</v>
      </c>
      <c r="P4173" s="17" t="s">
        <v>438</v>
      </c>
      <c r="Q4173">
        <v>0</v>
      </c>
      <c r="R4173" s="17" t="s">
        <v>480</v>
      </c>
      <c r="S4173" s="17" t="s">
        <v>653</v>
      </c>
      <c r="T4173" s="17" t="s">
        <v>438</v>
      </c>
      <c r="U4173">
        <v>17</v>
      </c>
      <c r="V4173">
        <v>2022</v>
      </c>
      <c r="W4173" s="17" t="s">
        <v>9261</v>
      </c>
      <c r="X4173" s="17" t="s">
        <v>482</v>
      </c>
      <c r="Y4173">
        <v>7</v>
      </c>
      <c r="Z4173" s="17" t="s">
        <v>443</v>
      </c>
      <c r="AA4173" s="17" t="s">
        <v>443</v>
      </c>
      <c r="AB4173" s="17" t="s">
        <v>444</v>
      </c>
      <c r="AC4173">
        <v>0</v>
      </c>
      <c r="AD4173">
        <v>0</v>
      </c>
      <c r="AE4173">
        <v>0</v>
      </c>
      <c r="AF4173">
        <v>2022</v>
      </c>
      <c r="AG4173" s="1">
        <v>44562</v>
      </c>
      <c r="AH4173" s="1">
        <v>44773</v>
      </c>
      <c r="AI4173" s="1">
        <v>44785</v>
      </c>
      <c r="AJ4173" s="17" t="s">
        <v>34</v>
      </c>
      <c r="AK4173" s="17" t="s">
        <v>35</v>
      </c>
      <c r="AL4173" s="17" t="s">
        <v>10388</v>
      </c>
      <c r="AM4173" s="17">
        <f>MONTH(EMPENHO[[#This Row],[data_empenho]])</f>
        <v>6</v>
      </c>
    </row>
    <row r="4174" spans="1:39" x14ac:dyDescent="0.25">
      <c r="A4174">
        <v>8</v>
      </c>
      <c r="B4174">
        <v>801</v>
      </c>
      <c r="C4174">
        <v>10</v>
      </c>
      <c r="D4174">
        <v>303</v>
      </c>
      <c r="E4174">
        <v>8</v>
      </c>
      <c r="F4174">
        <v>0</v>
      </c>
      <c r="G4174">
        <v>2101</v>
      </c>
      <c r="H4174" s="17" t="s">
        <v>582</v>
      </c>
      <c r="I4174">
        <v>40</v>
      </c>
      <c r="J4174">
        <v>0</v>
      </c>
      <c r="K4174" s="17" t="s">
        <v>9262</v>
      </c>
      <c r="L4174" s="1">
        <v>44727</v>
      </c>
      <c r="M4174">
        <v>7500</v>
      </c>
      <c r="N4174" s="17" t="s">
        <v>437</v>
      </c>
      <c r="O4174">
        <v>8108</v>
      </c>
      <c r="P4174" s="17" t="s">
        <v>438</v>
      </c>
      <c r="Q4174">
        <v>0</v>
      </c>
      <c r="R4174" s="17" t="s">
        <v>673</v>
      </c>
      <c r="S4174" s="17" t="s">
        <v>440</v>
      </c>
      <c r="T4174" s="17" t="s">
        <v>674</v>
      </c>
      <c r="U4174">
        <v>6</v>
      </c>
      <c r="V4174">
        <v>2018</v>
      </c>
      <c r="W4174" s="17" t="s">
        <v>9263</v>
      </c>
      <c r="X4174" s="17" t="s">
        <v>676</v>
      </c>
      <c r="Y4174">
        <v>1</v>
      </c>
      <c r="Z4174" s="17" t="s">
        <v>443</v>
      </c>
      <c r="AA4174" s="17" t="s">
        <v>443</v>
      </c>
      <c r="AB4174" s="17" t="s">
        <v>444</v>
      </c>
      <c r="AC4174">
        <v>0</v>
      </c>
      <c r="AD4174">
        <v>0</v>
      </c>
      <c r="AE4174">
        <v>0</v>
      </c>
      <c r="AF4174">
        <v>2022</v>
      </c>
      <c r="AG4174" s="1">
        <v>44562</v>
      </c>
      <c r="AH4174" s="1">
        <v>44773</v>
      </c>
      <c r="AI4174" s="1">
        <v>44785</v>
      </c>
      <c r="AJ4174" s="17" t="s">
        <v>34</v>
      </c>
      <c r="AK4174" s="17" t="s">
        <v>35</v>
      </c>
      <c r="AL4174" s="17" t="s">
        <v>10388</v>
      </c>
      <c r="AM4174" s="17">
        <f>MONTH(EMPENHO[[#This Row],[data_empenho]])</f>
        <v>6</v>
      </c>
    </row>
    <row r="4175" spans="1:39" x14ac:dyDescent="0.25">
      <c r="A4175">
        <v>8</v>
      </c>
      <c r="B4175">
        <v>801</v>
      </c>
      <c r="C4175">
        <v>10</v>
      </c>
      <c r="D4175">
        <v>301</v>
      </c>
      <c r="E4175">
        <v>6</v>
      </c>
      <c r="F4175">
        <v>0</v>
      </c>
      <c r="G4175">
        <v>2105</v>
      </c>
      <c r="H4175" s="17" t="s">
        <v>478</v>
      </c>
      <c r="I4175">
        <v>40</v>
      </c>
      <c r="J4175">
        <v>0</v>
      </c>
      <c r="K4175" s="17" t="s">
        <v>9264</v>
      </c>
      <c r="L4175" s="1">
        <v>44727</v>
      </c>
      <c r="M4175">
        <v>23040</v>
      </c>
      <c r="N4175" s="17" t="s">
        <v>437</v>
      </c>
      <c r="O4175">
        <v>8264</v>
      </c>
      <c r="P4175" s="17" t="s">
        <v>438</v>
      </c>
      <c r="Q4175">
        <v>0</v>
      </c>
      <c r="R4175" s="17" t="s">
        <v>480</v>
      </c>
      <c r="S4175" s="17" t="s">
        <v>653</v>
      </c>
      <c r="T4175" s="17" t="s">
        <v>438</v>
      </c>
      <c r="U4175">
        <v>56</v>
      </c>
      <c r="V4175">
        <v>2021</v>
      </c>
      <c r="W4175" s="17" t="s">
        <v>9265</v>
      </c>
      <c r="X4175" s="17" t="s">
        <v>482</v>
      </c>
      <c r="Y4175">
        <v>7</v>
      </c>
      <c r="Z4175" s="17" t="s">
        <v>443</v>
      </c>
      <c r="AA4175" s="17" t="s">
        <v>443</v>
      </c>
      <c r="AB4175" s="17" t="s">
        <v>444</v>
      </c>
      <c r="AC4175">
        <v>0</v>
      </c>
      <c r="AD4175">
        <v>0</v>
      </c>
      <c r="AE4175">
        <v>0</v>
      </c>
      <c r="AF4175">
        <v>2022</v>
      </c>
      <c r="AG4175" s="1">
        <v>44562</v>
      </c>
      <c r="AH4175" s="1">
        <v>44773</v>
      </c>
      <c r="AI4175" s="1">
        <v>44785</v>
      </c>
      <c r="AJ4175" s="17" t="s">
        <v>34</v>
      </c>
      <c r="AK4175" s="17" t="s">
        <v>35</v>
      </c>
      <c r="AL4175" s="17" t="s">
        <v>10388</v>
      </c>
      <c r="AM4175" s="17">
        <f>MONTH(EMPENHO[[#This Row],[data_empenho]])</f>
        <v>6</v>
      </c>
    </row>
    <row r="4176" spans="1:39" x14ac:dyDescent="0.25">
      <c r="A4176">
        <v>5</v>
      </c>
      <c r="B4176">
        <v>502</v>
      </c>
      <c r="C4176">
        <v>12</v>
      </c>
      <c r="D4176">
        <v>361</v>
      </c>
      <c r="E4176">
        <v>2</v>
      </c>
      <c r="F4176">
        <v>0</v>
      </c>
      <c r="G4176">
        <v>2031</v>
      </c>
      <c r="H4176" s="17" t="s">
        <v>689</v>
      </c>
      <c r="I4176">
        <v>20</v>
      </c>
      <c r="J4176">
        <v>0</v>
      </c>
      <c r="K4176" s="17" t="s">
        <v>9266</v>
      </c>
      <c r="L4176" s="1">
        <v>44727</v>
      </c>
      <c r="M4176">
        <v>234.68</v>
      </c>
      <c r="N4176" s="17" t="s">
        <v>437</v>
      </c>
      <c r="O4176">
        <v>4313</v>
      </c>
      <c r="P4176" s="17" t="s">
        <v>438</v>
      </c>
      <c r="Q4176">
        <v>0</v>
      </c>
      <c r="R4176" s="17" t="s">
        <v>480</v>
      </c>
      <c r="S4176" s="17" t="s">
        <v>653</v>
      </c>
      <c r="T4176" s="17" t="s">
        <v>438</v>
      </c>
      <c r="U4176">
        <v>40</v>
      </c>
      <c r="V4176">
        <v>2021</v>
      </c>
      <c r="W4176" s="17" t="s">
        <v>9267</v>
      </c>
      <c r="X4176" s="17" t="s">
        <v>482</v>
      </c>
      <c r="Y4176">
        <v>7</v>
      </c>
      <c r="Z4176" s="17" t="s">
        <v>443</v>
      </c>
      <c r="AA4176" s="17" t="s">
        <v>443</v>
      </c>
      <c r="AB4176" s="17" t="s">
        <v>444</v>
      </c>
      <c r="AC4176">
        <v>0</v>
      </c>
      <c r="AD4176">
        <v>0</v>
      </c>
      <c r="AE4176">
        <v>0</v>
      </c>
      <c r="AF4176">
        <v>2022</v>
      </c>
      <c r="AG4176" s="1">
        <v>44562</v>
      </c>
      <c r="AH4176" s="1">
        <v>44773</v>
      </c>
      <c r="AI4176" s="1">
        <v>44785</v>
      </c>
      <c r="AJ4176" s="17" t="s">
        <v>34</v>
      </c>
      <c r="AK4176" s="17" t="s">
        <v>35</v>
      </c>
      <c r="AL4176" s="17" t="s">
        <v>10388</v>
      </c>
      <c r="AM4176" s="17">
        <f>MONTH(EMPENHO[[#This Row],[data_empenho]])</f>
        <v>6</v>
      </c>
    </row>
    <row r="4177" spans="1:39" x14ac:dyDescent="0.25">
      <c r="A4177">
        <v>5</v>
      </c>
      <c r="B4177">
        <v>502</v>
      </c>
      <c r="C4177">
        <v>12</v>
      </c>
      <c r="D4177">
        <v>361</v>
      </c>
      <c r="E4177">
        <v>2</v>
      </c>
      <c r="F4177">
        <v>0</v>
      </c>
      <c r="G4177">
        <v>2031</v>
      </c>
      <c r="H4177" s="17" t="s">
        <v>689</v>
      </c>
      <c r="I4177">
        <v>20</v>
      </c>
      <c r="J4177">
        <v>0</v>
      </c>
      <c r="K4177" s="17" t="s">
        <v>9268</v>
      </c>
      <c r="L4177" s="1">
        <v>44727</v>
      </c>
      <c r="M4177">
        <v>869.95</v>
      </c>
      <c r="N4177" s="17" t="s">
        <v>437</v>
      </c>
      <c r="O4177">
        <v>7122</v>
      </c>
      <c r="P4177" s="17" t="s">
        <v>438</v>
      </c>
      <c r="Q4177">
        <v>0</v>
      </c>
      <c r="R4177" s="17" t="s">
        <v>480</v>
      </c>
      <c r="S4177" s="17" t="s">
        <v>653</v>
      </c>
      <c r="T4177" s="17" t="s">
        <v>438</v>
      </c>
      <c r="U4177">
        <v>40</v>
      </c>
      <c r="V4177">
        <v>2021</v>
      </c>
      <c r="W4177" s="17" t="s">
        <v>9269</v>
      </c>
      <c r="X4177" s="17" t="s">
        <v>482</v>
      </c>
      <c r="Y4177">
        <v>7</v>
      </c>
      <c r="Z4177" s="17" t="s">
        <v>443</v>
      </c>
      <c r="AA4177" s="17" t="s">
        <v>443</v>
      </c>
      <c r="AB4177" s="17" t="s">
        <v>444</v>
      </c>
      <c r="AC4177">
        <v>0</v>
      </c>
      <c r="AD4177">
        <v>0</v>
      </c>
      <c r="AE4177">
        <v>0</v>
      </c>
      <c r="AF4177">
        <v>2022</v>
      </c>
      <c r="AG4177" s="1">
        <v>44562</v>
      </c>
      <c r="AH4177" s="1">
        <v>44773</v>
      </c>
      <c r="AI4177" s="1">
        <v>44785</v>
      </c>
      <c r="AJ4177" s="17" t="s">
        <v>34</v>
      </c>
      <c r="AK4177" s="17" t="s">
        <v>35</v>
      </c>
      <c r="AL4177" s="17" t="s">
        <v>10388</v>
      </c>
      <c r="AM4177" s="17">
        <f>MONTH(EMPENHO[[#This Row],[data_empenho]])</f>
        <v>6</v>
      </c>
    </row>
    <row r="4178" spans="1:39" x14ac:dyDescent="0.25">
      <c r="A4178">
        <v>4</v>
      </c>
      <c r="B4178">
        <v>401</v>
      </c>
      <c r="C4178">
        <v>4</v>
      </c>
      <c r="D4178">
        <v>129</v>
      </c>
      <c r="E4178">
        <v>1</v>
      </c>
      <c r="F4178">
        <v>0</v>
      </c>
      <c r="G4178">
        <v>2077</v>
      </c>
      <c r="H4178" s="17" t="s">
        <v>3768</v>
      </c>
      <c r="I4178">
        <v>1</v>
      </c>
      <c r="J4178">
        <v>0</v>
      </c>
      <c r="K4178" s="17" t="s">
        <v>9270</v>
      </c>
      <c r="L4178" s="1">
        <v>44727</v>
      </c>
      <c r="M4178">
        <v>770</v>
      </c>
      <c r="N4178" s="17" t="s">
        <v>437</v>
      </c>
      <c r="O4178">
        <v>5045</v>
      </c>
      <c r="P4178" s="17" t="s">
        <v>438</v>
      </c>
      <c r="Q4178">
        <v>0</v>
      </c>
      <c r="R4178" s="17" t="s">
        <v>439</v>
      </c>
      <c r="S4178" s="17" t="s">
        <v>440</v>
      </c>
      <c r="T4178" s="17" t="s">
        <v>438</v>
      </c>
      <c r="U4178">
        <v>0</v>
      </c>
      <c r="V4178">
        <v>0</v>
      </c>
      <c r="W4178" s="17" t="s">
        <v>9271</v>
      </c>
      <c r="X4178" s="17" t="s">
        <v>465</v>
      </c>
      <c r="Y4178">
        <v>1</v>
      </c>
      <c r="Z4178" s="17" t="s">
        <v>443</v>
      </c>
      <c r="AA4178" s="17" t="s">
        <v>443</v>
      </c>
      <c r="AB4178" s="17" t="s">
        <v>444</v>
      </c>
      <c r="AC4178">
        <v>0</v>
      </c>
      <c r="AD4178">
        <v>0</v>
      </c>
      <c r="AE4178">
        <v>0</v>
      </c>
      <c r="AF4178">
        <v>2022</v>
      </c>
      <c r="AG4178" s="1">
        <v>44562</v>
      </c>
      <c r="AH4178" s="1">
        <v>44773</v>
      </c>
      <c r="AI4178" s="1">
        <v>44785</v>
      </c>
      <c r="AJ4178" s="17" t="s">
        <v>34</v>
      </c>
      <c r="AK4178" s="17" t="s">
        <v>35</v>
      </c>
      <c r="AL4178" s="17" t="s">
        <v>10388</v>
      </c>
      <c r="AM4178" s="17">
        <f>MONTH(EMPENHO[[#This Row],[data_empenho]])</f>
        <v>6</v>
      </c>
    </row>
    <row r="4179" spans="1:39" x14ac:dyDescent="0.25">
      <c r="A4179">
        <v>4</v>
      </c>
      <c r="B4179">
        <v>401</v>
      </c>
      <c r="C4179">
        <v>4</v>
      </c>
      <c r="D4179">
        <v>129</v>
      </c>
      <c r="E4179">
        <v>1</v>
      </c>
      <c r="F4179">
        <v>0</v>
      </c>
      <c r="G4179">
        <v>2077</v>
      </c>
      <c r="H4179" s="17" t="s">
        <v>3768</v>
      </c>
      <c r="I4179">
        <v>1</v>
      </c>
      <c r="J4179">
        <v>0</v>
      </c>
      <c r="K4179" s="17" t="s">
        <v>9270</v>
      </c>
      <c r="L4179" s="1">
        <v>44736</v>
      </c>
      <c r="M4179">
        <v>-770</v>
      </c>
      <c r="N4179" s="17" t="s">
        <v>451</v>
      </c>
      <c r="O4179">
        <v>5045</v>
      </c>
      <c r="P4179" s="17" t="s">
        <v>438</v>
      </c>
      <c r="Q4179">
        <v>0</v>
      </c>
      <c r="R4179" s="17" t="s">
        <v>439</v>
      </c>
      <c r="S4179" s="17" t="s">
        <v>440</v>
      </c>
      <c r="T4179" s="17" t="s">
        <v>438</v>
      </c>
      <c r="U4179">
        <v>0</v>
      </c>
      <c r="V4179">
        <v>0</v>
      </c>
      <c r="W4179" s="17" t="s">
        <v>9272</v>
      </c>
      <c r="X4179" s="17" t="s">
        <v>465</v>
      </c>
      <c r="Y4179">
        <v>1</v>
      </c>
      <c r="Z4179" s="17" t="s">
        <v>443</v>
      </c>
      <c r="AA4179" s="17" t="s">
        <v>443</v>
      </c>
      <c r="AB4179" s="17" t="s">
        <v>444</v>
      </c>
      <c r="AC4179">
        <v>0</v>
      </c>
      <c r="AD4179">
        <v>0</v>
      </c>
      <c r="AE4179">
        <v>0</v>
      </c>
      <c r="AF4179">
        <v>2022</v>
      </c>
      <c r="AG4179" s="1">
        <v>44562</v>
      </c>
      <c r="AH4179" s="1">
        <v>44773</v>
      </c>
      <c r="AI4179" s="1">
        <v>44785</v>
      </c>
      <c r="AJ4179" s="17" t="s">
        <v>34</v>
      </c>
      <c r="AK4179" s="17" t="s">
        <v>35</v>
      </c>
      <c r="AL4179" s="17" t="s">
        <v>10388</v>
      </c>
      <c r="AM4179" s="17">
        <f>MONTH(EMPENHO[[#This Row],[data_empenho]])</f>
        <v>6</v>
      </c>
    </row>
    <row r="4180" spans="1:39" x14ac:dyDescent="0.25">
      <c r="A4180">
        <v>6</v>
      </c>
      <c r="B4180">
        <v>603</v>
      </c>
      <c r="C4180">
        <v>26</v>
      </c>
      <c r="D4180">
        <v>782</v>
      </c>
      <c r="E4180">
        <v>17</v>
      </c>
      <c r="F4180">
        <v>0</v>
      </c>
      <c r="G4180">
        <v>2073</v>
      </c>
      <c r="H4180" s="17" t="s">
        <v>828</v>
      </c>
      <c r="I4180">
        <v>1</v>
      </c>
      <c r="J4180">
        <v>0</v>
      </c>
      <c r="K4180" s="17" t="s">
        <v>9273</v>
      </c>
      <c r="L4180" s="1">
        <v>44729</v>
      </c>
      <c r="M4180">
        <v>35940</v>
      </c>
      <c r="N4180" s="17" t="s">
        <v>437</v>
      </c>
      <c r="O4180">
        <v>7210</v>
      </c>
      <c r="P4180" s="17" t="s">
        <v>438</v>
      </c>
      <c r="Q4180">
        <v>0</v>
      </c>
      <c r="R4180" s="17" t="s">
        <v>480</v>
      </c>
      <c r="S4180" s="17" t="s">
        <v>653</v>
      </c>
      <c r="T4180" s="17" t="s">
        <v>438</v>
      </c>
      <c r="U4180">
        <v>48</v>
      </c>
      <c r="V4180">
        <v>2021</v>
      </c>
      <c r="W4180" s="17" t="s">
        <v>9274</v>
      </c>
      <c r="X4180" s="17" t="s">
        <v>482</v>
      </c>
      <c r="Y4180">
        <v>7</v>
      </c>
      <c r="Z4180" s="17" t="s">
        <v>443</v>
      </c>
      <c r="AA4180" s="17" t="s">
        <v>443</v>
      </c>
      <c r="AB4180" s="17" t="s">
        <v>444</v>
      </c>
      <c r="AC4180">
        <v>0</v>
      </c>
      <c r="AD4180">
        <v>0</v>
      </c>
      <c r="AE4180">
        <v>0</v>
      </c>
      <c r="AF4180">
        <v>2022</v>
      </c>
      <c r="AG4180" s="1">
        <v>44562</v>
      </c>
      <c r="AH4180" s="1">
        <v>44773</v>
      </c>
      <c r="AI4180" s="1">
        <v>44785</v>
      </c>
      <c r="AJ4180" s="17" t="s">
        <v>34</v>
      </c>
      <c r="AK4180" s="17" t="s">
        <v>35</v>
      </c>
      <c r="AL4180" s="17" t="s">
        <v>10388</v>
      </c>
      <c r="AM4180" s="17">
        <f>MONTH(EMPENHO[[#This Row],[data_empenho]])</f>
        <v>6</v>
      </c>
    </row>
    <row r="4181" spans="1:39" x14ac:dyDescent="0.25">
      <c r="A4181">
        <v>3</v>
      </c>
      <c r="B4181">
        <v>301</v>
      </c>
      <c r="C4181">
        <v>4</v>
      </c>
      <c r="D4181">
        <v>122</v>
      </c>
      <c r="E4181">
        <v>1</v>
      </c>
      <c r="F4181">
        <v>0</v>
      </c>
      <c r="G4181">
        <v>2068</v>
      </c>
      <c r="H4181" s="17" t="s">
        <v>445</v>
      </c>
      <c r="I4181">
        <v>1</v>
      </c>
      <c r="J4181">
        <v>0</v>
      </c>
      <c r="K4181" s="17" t="s">
        <v>9275</v>
      </c>
      <c r="L4181" s="1">
        <v>44729</v>
      </c>
      <c r="M4181">
        <v>465</v>
      </c>
      <c r="N4181" s="17" t="s">
        <v>437</v>
      </c>
      <c r="O4181">
        <v>3792</v>
      </c>
      <c r="P4181" s="17" t="s">
        <v>438</v>
      </c>
      <c r="Q4181">
        <v>0</v>
      </c>
      <c r="R4181" s="17" t="s">
        <v>439</v>
      </c>
      <c r="S4181" s="17" t="s">
        <v>440</v>
      </c>
      <c r="T4181" s="17" t="s">
        <v>438</v>
      </c>
      <c r="U4181">
        <v>0</v>
      </c>
      <c r="V4181">
        <v>0</v>
      </c>
      <c r="W4181" s="17" t="s">
        <v>9276</v>
      </c>
      <c r="X4181" s="17" t="s">
        <v>442</v>
      </c>
      <c r="Y4181">
        <v>0</v>
      </c>
      <c r="Z4181" s="17" t="s">
        <v>486</v>
      </c>
      <c r="AA4181" s="17" t="s">
        <v>443</v>
      </c>
      <c r="AB4181" s="17" t="s">
        <v>444</v>
      </c>
      <c r="AC4181">
        <v>0</v>
      </c>
      <c r="AD4181">
        <v>0</v>
      </c>
      <c r="AE4181">
        <v>0</v>
      </c>
      <c r="AF4181">
        <v>2022</v>
      </c>
      <c r="AG4181" s="1">
        <v>44562</v>
      </c>
      <c r="AH4181" s="1">
        <v>44773</v>
      </c>
      <c r="AI4181" s="1">
        <v>44785</v>
      </c>
      <c r="AJ4181" s="17" t="s">
        <v>34</v>
      </c>
      <c r="AK4181" s="17" t="s">
        <v>35</v>
      </c>
      <c r="AL4181" s="17" t="s">
        <v>10388</v>
      </c>
      <c r="AM4181" s="17">
        <f>MONTH(EMPENHO[[#This Row],[data_empenho]])</f>
        <v>6</v>
      </c>
    </row>
    <row r="4182" spans="1:39" x14ac:dyDescent="0.25">
      <c r="A4182">
        <v>3</v>
      </c>
      <c r="B4182">
        <v>301</v>
      </c>
      <c r="C4182">
        <v>4</v>
      </c>
      <c r="D4182">
        <v>122</v>
      </c>
      <c r="E4182">
        <v>1</v>
      </c>
      <c r="F4182">
        <v>0</v>
      </c>
      <c r="G4182">
        <v>2068</v>
      </c>
      <c r="H4182" s="17" t="s">
        <v>445</v>
      </c>
      <c r="I4182">
        <v>1</v>
      </c>
      <c r="J4182">
        <v>0</v>
      </c>
      <c r="K4182" s="17" t="s">
        <v>9277</v>
      </c>
      <c r="L4182" s="1">
        <v>44729</v>
      </c>
      <c r="M4182">
        <v>465</v>
      </c>
      <c r="N4182" s="17" t="s">
        <v>437</v>
      </c>
      <c r="O4182">
        <v>5067</v>
      </c>
      <c r="P4182" s="17" t="s">
        <v>438</v>
      </c>
      <c r="Q4182">
        <v>0</v>
      </c>
      <c r="R4182" s="17" t="s">
        <v>439</v>
      </c>
      <c r="S4182" s="17" t="s">
        <v>440</v>
      </c>
      <c r="T4182" s="17" t="s">
        <v>438</v>
      </c>
      <c r="U4182">
        <v>0</v>
      </c>
      <c r="V4182">
        <v>0</v>
      </c>
      <c r="W4182" s="17" t="s">
        <v>9278</v>
      </c>
      <c r="X4182" s="17" t="s">
        <v>442</v>
      </c>
      <c r="Y4182">
        <v>0</v>
      </c>
      <c r="Z4182" s="17" t="s">
        <v>486</v>
      </c>
      <c r="AA4182" s="17" t="s">
        <v>443</v>
      </c>
      <c r="AB4182" s="17" t="s">
        <v>444</v>
      </c>
      <c r="AC4182">
        <v>0</v>
      </c>
      <c r="AD4182">
        <v>0</v>
      </c>
      <c r="AE4182">
        <v>0</v>
      </c>
      <c r="AF4182">
        <v>2022</v>
      </c>
      <c r="AG4182" s="1">
        <v>44562</v>
      </c>
      <c r="AH4182" s="1">
        <v>44773</v>
      </c>
      <c r="AI4182" s="1">
        <v>44785</v>
      </c>
      <c r="AJ4182" s="17" t="s">
        <v>34</v>
      </c>
      <c r="AK4182" s="17" t="s">
        <v>35</v>
      </c>
      <c r="AL4182" s="17" t="s">
        <v>10388</v>
      </c>
      <c r="AM4182" s="17">
        <f>MONTH(EMPENHO[[#This Row],[data_empenho]])</f>
        <v>6</v>
      </c>
    </row>
    <row r="4183" spans="1:39" x14ac:dyDescent="0.25">
      <c r="A4183">
        <v>8</v>
      </c>
      <c r="B4183">
        <v>801</v>
      </c>
      <c r="C4183">
        <v>10</v>
      </c>
      <c r="D4183">
        <v>302</v>
      </c>
      <c r="E4183">
        <v>8</v>
      </c>
      <c r="F4183">
        <v>0</v>
      </c>
      <c r="G4183">
        <v>2096</v>
      </c>
      <c r="H4183" s="17" t="s">
        <v>602</v>
      </c>
      <c r="I4183">
        <v>40</v>
      </c>
      <c r="J4183">
        <v>0</v>
      </c>
      <c r="K4183" s="17" t="s">
        <v>9279</v>
      </c>
      <c r="L4183" s="1">
        <v>44729</v>
      </c>
      <c r="M4183">
        <v>93000</v>
      </c>
      <c r="N4183" s="17" t="s">
        <v>437</v>
      </c>
      <c r="O4183">
        <v>5433</v>
      </c>
      <c r="P4183" s="17" t="s">
        <v>438</v>
      </c>
      <c r="Q4183">
        <v>0</v>
      </c>
      <c r="R4183" s="17" t="s">
        <v>480</v>
      </c>
      <c r="S4183" s="17" t="s">
        <v>440</v>
      </c>
      <c r="T4183" s="17" t="s">
        <v>438</v>
      </c>
      <c r="U4183">
        <v>63</v>
      </c>
      <c r="V4183">
        <v>2018</v>
      </c>
      <c r="W4183" s="17" t="s">
        <v>9280</v>
      </c>
      <c r="X4183" s="17" t="s">
        <v>482</v>
      </c>
      <c r="Y4183">
        <v>7</v>
      </c>
      <c r="Z4183" s="17" t="s">
        <v>443</v>
      </c>
      <c r="AA4183" s="17" t="s">
        <v>443</v>
      </c>
      <c r="AB4183" s="17" t="s">
        <v>444</v>
      </c>
      <c r="AC4183">
        <v>0</v>
      </c>
      <c r="AD4183">
        <v>0</v>
      </c>
      <c r="AE4183">
        <v>0</v>
      </c>
      <c r="AF4183">
        <v>2022</v>
      </c>
      <c r="AG4183" s="1">
        <v>44562</v>
      </c>
      <c r="AH4183" s="1">
        <v>44773</v>
      </c>
      <c r="AI4183" s="1">
        <v>44785</v>
      </c>
      <c r="AJ4183" s="17" t="s">
        <v>34</v>
      </c>
      <c r="AK4183" s="17" t="s">
        <v>35</v>
      </c>
      <c r="AL4183" s="17" t="s">
        <v>10388</v>
      </c>
      <c r="AM4183" s="17">
        <f>MONTH(EMPENHO[[#This Row],[data_empenho]])</f>
        <v>6</v>
      </c>
    </row>
    <row r="4184" spans="1:39" x14ac:dyDescent="0.25">
      <c r="A4184">
        <v>3</v>
      </c>
      <c r="B4184">
        <v>301</v>
      </c>
      <c r="C4184">
        <v>4</v>
      </c>
      <c r="D4184">
        <v>131</v>
      </c>
      <c r="E4184">
        <v>1</v>
      </c>
      <c r="F4184">
        <v>0</v>
      </c>
      <c r="G4184">
        <v>2070</v>
      </c>
      <c r="H4184" s="17" t="s">
        <v>462</v>
      </c>
      <c r="I4184">
        <v>1</v>
      </c>
      <c r="J4184">
        <v>0</v>
      </c>
      <c r="K4184" s="17" t="s">
        <v>9281</v>
      </c>
      <c r="L4184" s="1">
        <v>44729</v>
      </c>
      <c r="M4184">
        <v>13478.5</v>
      </c>
      <c r="N4184" s="17" t="s">
        <v>437</v>
      </c>
      <c r="O4184">
        <v>4824</v>
      </c>
      <c r="P4184" s="17" t="s">
        <v>438</v>
      </c>
      <c r="Q4184">
        <v>0</v>
      </c>
      <c r="R4184" s="17" t="s">
        <v>439</v>
      </c>
      <c r="S4184" s="17" t="s">
        <v>440</v>
      </c>
      <c r="T4184" s="17" t="s">
        <v>438</v>
      </c>
      <c r="U4184">
        <v>79</v>
      </c>
      <c r="V4184">
        <v>2021</v>
      </c>
      <c r="W4184" s="17" t="s">
        <v>9282</v>
      </c>
      <c r="X4184" s="17" t="s">
        <v>465</v>
      </c>
      <c r="Y4184">
        <v>1</v>
      </c>
      <c r="Z4184" s="17" t="s">
        <v>443</v>
      </c>
      <c r="AA4184" s="17" t="s">
        <v>443</v>
      </c>
      <c r="AB4184" s="17" t="s">
        <v>444</v>
      </c>
      <c r="AC4184">
        <v>0</v>
      </c>
      <c r="AD4184">
        <v>0</v>
      </c>
      <c r="AE4184">
        <v>0</v>
      </c>
      <c r="AF4184">
        <v>2022</v>
      </c>
      <c r="AG4184" s="1">
        <v>44562</v>
      </c>
      <c r="AH4184" s="1">
        <v>44773</v>
      </c>
      <c r="AI4184" s="1">
        <v>44785</v>
      </c>
      <c r="AJ4184" s="17" t="s">
        <v>34</v>
      </c>
      <c r="AK4184" s="17" t="s">
        <v>35</v>
      </c>
      <c r="AL4184" s="17" t="s">
        <v>10388</v>
      </c>
      <c r="AM4184" s="17">
        <f>MONTH(EMPENHO[[#This Row],[data_empenho]])</f>
        <v>6</v>
      </c>
    </row>
    <row r="4185" spans="1:39" x14ac:dyDescent="0.25">
      <c r="A4185">
        <v>3</v>
      </c>
      <c r="B4185">
        <v>301</v>
      </c>
      <c r="C4185">
        <v>4</v>
      </c>
      <c r="D4185">
        <v>122</v>
      </c>
      <c r="E4185">
        <v>1</v>
      </c>
      <c r="F4185">
        <v>0</v>
      </c>
      <c r="G4185">
        <v>2068</v>
      </c>
      <c r="H4185" s="17" t="s">
        <v>779</v>
      </c>
      <c r="I4185">
        <v>1</v>
      </c>
      <c r="J4185">
        <v>0</v>
      </c>
      <c r="K4185" s="17" t="s">
        <v>9283</v>
      </c>
      <c r="L4185" s="1">
        <v>44729</v>
      </c>
      <c r="M4185">
        <v>1198</v>
      </c>
      <c r="N4185" s="17" t="s">
        <v>437</v>
      </c>
      <c r="O4185">
        <v>5044</v>
      </c>
      <c r="P4185" s="17" t="s">
        <v>438</v>
      </c>
      <c r="Q4185">
        <v>0</v>
      </c>
      <c r="R4185" s="17" t="s">
        <v>439</v>
      </c>
      <c r="S4185" s="17" t="s">
        <v>440</v>
      </c>
      <c r="T4185" s="17" t="s">
        <v>438</v>
      </c>
      <c r="U4185">
        <v>0</v>
      </c>
      <c r="V4185">
        <v>0</v>
      </c>
      <c r="W4185" s="17" t="s">
        <v>9284</v>
      </c>
      <c r="X4185" s="17" t="s">
        <v>465</v>
      </c>
      <c r="Y4185">
        <v>1</v>
      </c>
      <c r="Z4185" s="17" t="s">
        <v>443</v>
      </c>
      <c r="AA4185" s="17" t="s">
        <v>443</v>
      </c>
      <c r="AB4185" s="17" t="s">
        <v>444</v>
      </c>
      <c r="AC4185">
        <v>0</v>
      </c>
      <c r="AD4185">
        <v>0</v>
      </c>
      <c r="AE4185">
        <v>0</v>
      </c>
      <c r="AF4185">
        <v>2022</v>
      </c>
      <c r="AG4185" s="1">
        <v>44562</v>
      </c>
      <c r="AH4185" s="1">
        <v>44773</v>
      </c>
      <c r="AI4185" s="1">
        <v>44785</v>
      </c>
      <c r="AJ4185" s="17" t="s">
        <v>34</v>
      </c>
      <c r="AK4185" s="17" t="s">
        <v>35</v>
      </c>
      <c r="AL4185" s="17" t="s">
        <v>10388</v>
      </c>
      <c r="AM4185" s="17">
        <f>MONTH(EMPENHO[[#This Row],[data_empenho]])</f>
        <v>6</v>
      </c>
    </row>
    <row r="4186" spans="1:39" x14ac:dyDescent="0.25">
      <c r="A4186">
        <v>8</v>
      </c>
      <c r="B4186">
        <v>801</v>
      </c>
      <c r="C4186">
        <v>10</v>
      </c>
      <c r="D4186">
        <v>122</v>
      </c>
      <c r="E4186">
        <v>5</v>
      </c>
      <c r="F4186">
        <v>0</v>
      </c>
      <c r="G4186">
        <v>2084</v>
      </c>
      <c r="H4186" s="17" t="s">
        <v>445</v>
      </c>
      <c r="I4186">
        <v>40</v>
      </c>
      <c r="J4186">
        <v>0</v>
      </c>
      <c r="K4186" s="17" t="s">
        <v>9285</v>
      </c>
      <c r="L4186" s="1">
        <v>44729</v>
      </c>
      <c r="M4186">
        <v>775</v>
      </c>
      <c r="N4186" s="17" t="s">
        <v>437</v>
      </c>
      <c r="O4186">
        <v>4197</v>
      </c>
      <c r="P4186" s="17" t="s">
        <v>438</v>
      </c>
      <c r="Q4186">
        <v>0</v>
      </c>
      <c r="R4186" s="17" t="s">
        <v>439</v>
      </c>
      <c r="S4186" s="17" t="s">
        <v>440</v>
      </c>
      <c r="T4186" s="17" t="s">
        <v>438</v>
      </c>
      <c r="U4186">
        <v>0</v>
      </c>
      <c r="V4186">
        <v>0</v>
      </c>
      <c r="W4186" s="17" t="s">
        <v>9286</v>
      </c>
      <c r="X4186" s="17" t="s">
        <v>442</v>
      </c>
      <c r="Y4186">
        <v>0</v>
      </c>
      <c r="Z4186" s="17" t="s">
        <v>486</v>
      </c>
      <c r="AA4186" s="17" t="s">
        <v>443</v>
      </c>
      <c r="AB4186" s="17" t="s">
        <v>444</v>
      </c>
      <c r="AC4186">
        <v>0</v>
      </c>
      <c r="AD4186">
        <v>0</v>
      </c>
      <c r="AE4186">
        <v>0</v>
      </c>
      <c r="AF4186">
        <v>2022</v>
      </c>
      <c r="AG4186" s="1">
        <v>44562</v>
      </c>
      <c r="AH4186" s="1">
        <v>44773</v>
      </c>
      <c r="AI4186" s="1">
        <v>44785</v>
      </c>
      <c r="AJ4186" s="17" t="s">
        <v>34</v>
      </c>
      <c r="AK4186" s="17" t="s">
        <v>35</v>
      </c>
      <c r="AL4186" s="17" t="s">
        <v>10388</v>
      </c>
      <c r="AM4186" s="17">
        <f>MONTH(EMPENHO[[#This Row],[data_empenho]])</f>
        <v>6</v>
      </c>
    </row>
    <row r="4187" spans="1:39" x14ac:dyDescent="0.25">
      <c r="A4187">
        <v>6</v>
      </c>
      <c r="B4187">
        <v>603</v>
      </c>
      <c r="C4187">
        <v>26</v>
      </c>
      <c r="D4187">
        <v>782</v>
      </c>
      <c r="E4187">
        <v>17</v>
      </c>
      <c r="F4187">
        <v>0</v>
      </c>
      <c r="G4187">
        <v>2073</v>
      </c>
      <c r="H4187" s="17" t="s">
        <v>698</v>
      </c>
      <c r="I4187">
        <v>1</v>
      </c>
      <c r="J4187">
        <v>0</v>
      </c>
      <c r="K4187" s="17" t="s">
        <v>9287</v>
      </c>
      <c r="L4187" s="1">
        <v>44729</v>
      </c>
      <c r="M4187">
        <v>2997</v>
      </c>
      <c r="N4187" s="17" t="s">
        <v>437</v>
      </c>
      <c r="O4187">
        <v>1900</v>
      </c>
      <c r="P4187" s="17" t="s">
        <v>438</v>
      </c>
      <c r="Q4187">
        <v>0</v>
      </c>
      <c r="R4187" s="17" t="s">
        <v>439</v>
      </c>
      <c r="S4187" s="17" t="s">
        <v>440</v>
      </c>
      <c r="T4187" s="17" t="s">
        <v>438</v>
      </c>
      <c r="U4187">
        <v>157</v>
      </c>
      <c r="V4187">
        <v>2022</v>
      </c>
      <c r="W4187" s="17" t="s">
        <v>9288</v>
      </c>
      <c r="X4187" s="17" t="s">
        <v>465</v>
      </c>
      <c r="Y4187">
        <v>1</v>
      </c>
      <c r="Z4187" s="17" t="s">
        <v>443</v>
      </c>
      <c r="AA4187" s="17" t="s">
        <v>443</v>
      </c>
      <c r="AB4187" s="17" t="s">
        <v>444</v>
      </c>
      <c r="AC4187">
        <v>0</v>
      </c>
      <c r="AD4187">
        <v>0</v>
      </c>
      <c r="AE4187">
        <v>0</v>
      </c>
      <c r="AF4187">
        <v>2022</v>
      </c>
      <c r="AG4187" s="1">
        <v>44562</v>
      </c>
      <c r="AH4187" s="1">
        <v>44773</v>
      </c>
      <c r="AI4187" s="1">
        <v>44785</v>
      </c>
      <c r="AJ4187" s="17" t="s">
        <v>34</v>
      </c>
      <c r="AK4187" s="17" t="s">
        <v>35</v>
      </c>
      <c r="AL4187" s="17" t="s">
        <v>10388</v>
      </c>
      <c r="AM4187" s="17">
        <f>MONTH(EMPENHO[[#This Row],[data_empenho]])</f>
        <v>6</v>
      </c>
    </row>
    <row r="4188" spans="1:39" x14ac:dyDescent="0.25">
      <c r="A4188">
        <v>5</v>
      </c>
      <c r="B4188">
        <v>503</v>
      </c>
      <c r="C4188">
        <v>13</v>
      </c>
      <c r="D4188">
        <v>392</v>
      </c>
      <c r="E4188">
        <v>3</v>
      </c>
      <c r="F4188">
        <v>0</v>
      </c>
      <c r="G4188">
        <v>2042</v>
      </c>
      <c r="H4188" s="17" t="s">
        <v>4433</v>
      </c>
      <c r="I4188">
        <v>1</v>
      </c>
      <c r="J4188">
        <v>0</v>
      </c>
      <c r="K4188" s="17" t="s">
        <v>9289</v>
      </c>
      <c r="L4188" s="1">
        <v>44732</v>
      </c>
      <c r="M4188">
        <v>1200</v>
      </c>
      <c r="N4188" s="17" t="s">
        <v>437</v>
      </c>
      <c r="O4188">
        <v>1669</v>
      </c>
      <c r="P4188" s="17" t="s">
        <v>438</v>
      </c>
      <c r="Q4188">
        <v>0</v>
      </c>
      <c r="R4188" s="17" t="s">
        <v>439</v>
      </c>
      <c r="S4188" s="17" t="s">
        <v>440</v>
      </c>
      <c r="T4188" s="17" t="s">
        <v>438</v>
      </c>
      <c r="U4188">
        <v>160</v>
      </c>
      <c r="V4188">
        <v>2022</v>
      </c>
      <c r="W4188" s="17" t="s">
        <v>9290</v>
      </c>
      <c r="X4188" s="17" t="s">
        <v>465</v>
      </c>
      <c r="Y4188">
        <v>1</v>
      </c>
      <c r="Z4188" s="17" t="s">
        <v>443</v>
      </c>
      <c r="AA4188" s="17" t="s">
        <v>443</v>
      </c>
      <c r="AB4188" s="17" t="s">
        <v>444</v>
      </c>
      <c r="AC4188">
        <v>0</v>
      </c>
      <c r="AD4188">
        <v>0</v>
      </c>
      <c r="AE4188">
        <v>0</v>
      </c>
      <c r="AF4188">
        <v>2022</v>
      </c>
      <c r="AG4188" s="1">
        <v>44562</v>
      </c>
      <c r="AH4188" s="1">
        <v>44773</v>
      </c>
      <c r="AI4188" s="1">
        <v>44785</v>
      </c>
      <c r="AJ4188" s="17" t="s">
        <v>34</v>
      </c>
      <c r="AK4188" s="17" t="s">
        <v>35</v>
      </c>
      <c r="AL4188" s="17" t="s">
        <v>10388</v>
      </c>
      <c r="AM4188" s="17">
        <f>MONTH(EMPENHO[[#This Row],[data_empenho]])</f>
        <v>6</v>
      </c>
    </row>
    <row r="4189" spans="1:39" x14ac:dyDescent="0.25">
      <c r="A4189">
        <v>3</v>
      </c>
      <c r="B4189">
        <v>301</v>
      </c>
      <c r="C4189">
        <v>4</v>
      </c>
      <c r="D4189">
        <v>122</v>
      </c>
      <c r="E4189">
        <v>1</v>
      </c>
      <c r="F4189">
        <v>0</v>
      </c>
      <c r="G4189">
        <v>2068</v>
      </c>
      <c r="H4189" s="17" t="s">
        <v>981</v>
      </c>
      <c r="I4189">
        <v>1</v>
      </c>
      <c r="J4189">
        <v>0</v>
      </c>
      <c r="K4189" s="17" t="s">
        <v>9291</v>
      </c>
      <c r="L4189" s="1">
        <v>44732</v>
      </c>
      <c r="M4189">
        <v>995.92</v>
      </c>
      <c r="N4189" s="17" t="s">
        <v>437</v>
      </c>
      <c r="O4189">
        <v>678</v>
      </c>
      <c r="P4189" s="17" t="s">
        <v>438</v>
      </c>
      <c r="Q4189">
        <v>0</v>
      </c>
      <c r="R4189" s="17" t="s">
        <v>439</v>
      </c>
      <c r="S4189" s="17" t="s">
        <v>440</v>
      </c>
      <c r="T4189" s="17" t="s">
        <v>438</v>
      </c>
      <c r="U4189">
        <v>161</v>
      </c>
      <c r="V4189">
        <v>2022</v>
      </c>
      <c r="W4189" s="17" t="s">
        <v>9292</v>
      </c>
      <c r="X4189" s="17" t="s">
        <v>465</v>
      </c>
      <c r="Y4189">
        <v>1</v>
      </c>
      <c r="Z4189" s="17" t="s">
        <v>443</v>
      </c>
      <c r="AA4189" s="17" t="s">
        <v>443</v>
      </c>
      <c r="AB4189" s="17" t="s">
        <v>444</v>
      </c>
      <c r="AC4189">
        <v>0</v>
      </c>
      <c r="AD4189">
        <v>0</v>
      </c>
      <c r="AE4189">
        <v>0</v>
      </c>
      <c r="AF4189">
        <v>2022</v>
      </c>
      <c r="AG4189" s="1">
        <v>44562</v>
      </c>
      <c r="AH4189" s="1">
        <v>44773</v>
      </c>
      <c r="AI4189" s="1">
        <v>44785</v>
      </c>
      <c r="AJ4189" s="17" t="s">
        <v>34</v>
      </c>
      <c r="AK4189" s="17" t="s">
        <v>35</v>
      </c>
      <c r="AL4189" s="17" t="s">
        <v>10388</v>
      </c>
      <c r="AM4189" s="17">
        <f>MONTH(EMPENHO[[#This Row],[data_empenho]])</f>
        <v>6</v>
      </c>
    </row>
    <row r="4190" spans="1:39" x14ac:dyDescent="0.25">
      <c r="A4190">
        <v>6</v>
      </c>
      <c r="B4190">
        <v>603</v>
      </c>
      <c r="C4190">
        <v>26</v>
      </c>
      <c r="D4190">
        <v>782</v>
      </c>
      <c r="E4190">
        <v>17</v>
      </c>
      <c r="F4190">
        <v>0</v>
      </c>
      <c r="G4190">
        <v>2073</v>
      </c>
      <c r="H4190" s="17" t="s">
        <v>698</v>
      </c>
      <c r="I4190">
        <v>1</v>
      </c>
      <c r="J4190">
        <v>0</v>
      </c>
      <c r="K4190" s="17" t="s">
        <v>9293</v>
      </c>
      <c r="L4190" s="1">
        <v>44732</v>
      </c>
      <c r="M4190">
        <v>599</v>
      </c>
      <c r="N4190" s="17" t="s">
        <v>437</v>
      </c>
      <c r="O4190">
        <v>5965</v>
      </c>
      <c r="P4190" s="17" t="s">
        <v>438</v>
      </c>
      <c r="Q4190">
        <v>0</v>
      </c>
      <c r="R4190" s="17" t="s">
        <v>480</v>
      </c>
      <c r="S4190" s="17" t="s">
        <v>653</v>
      </c>
      <c r="T4190" s="17" t="s">
        <v>438</v>
      </c>
      <c r="U4190">
        <v>39</v>
      </c>
      <c r="V4190">
        <v>2021</v>
      </c>
      <c r="W4190" s="17" t="s">
        <v>9294</v>
      </c>
      <c r="X4190" s="17" t="s">
        <v>482</v>
      </c>
      <c r="Y4190">
        <v>7</v>
      </c>
      <c r="Z4190" s="17" t="s">
        <v>443</v>
      </c>
      <c r="AA4190" s="17" t="s">
        <v>443</v>
      </c>
      <c r="AB4190" s="17" t="s">
        <v>444</v>
      </c>
      <c r="AC4190">
        <v>0</v>
      </c>
      <c r="AD4190">
        <v>0</v>
      </c>
      <c r="AE4190">
        <v>0</v>
      </c>
      <c r="AF4190">
        <v>2022</v>
      </c>
      <c r="AG4190" s="1">
        <v>44562</v>
      </c>
      <c r="AH4190" s="1">
        <v>44773</v>
      </c>
      <c r="AI4190" s="1">
        <v>44785</v>
      </c>
      <c r="AJ4190" s="17" t="s">
        <v>34</v>
      </c>
      <c r="AK4190" s="17" t="s">
        <v>35</v>
      </c>
      <c r="AL4190" s="17" t="s">
        <v>10388</v>
      </c>
      <c r="AM4190" s="17">
        <f>MONTH(EMPENHO[[#This Row],[data_empenho]])</f>
        <v>6</v>
      </c>
    </row>
    <row r="4191" spans="1:39" x14ac:dyDescent="0.25">
      <c r="A4191">
        <v>5</v>
      </c>
      <c r="B4191">
        <v>501</v>
      </c>
      <c r="C4191">
        <v>4</v>
      </c>
      <c r="D4191">
        <v>122</v>
      </c>
      <c r="E4191">
        <v>1</v>
      </c>
      <c r="F4191">
        <v>0</v>
      </c>
      <c r="G4191">
        <v>2022</v>
      </c>
      <c r="H4191" s="17" t="s">
        <v>921</v>
      </c>
      <c r="I4191">
        <v>1</v>
      </c>
      <c r="J4191">
        <v>0</v>
      </c>
      <c r="K4191" s="17" t="s">
        <v>9295</v>
      </c>
      <c r="L4191" s="1">
        <v>44732</v>
      </c>
      <c r="M4191">
        <v>3875</v>
      </c>
      <c r="N4191" s="17" t="s">
        <v>437</v>
      </c>
      <c r="O4191">
        <v>5193</v>
      </c>
      <c r="P4191" s="17" t="s">
        <v>438</v>
      </c>
      <c r="Q4191">
        <v>0</v>
      </c>
      <c r="R4191" s="17" t="s">
        <v>439</v>
      </c>
      <c r="S4191" s="17" t="s">
        <v>440</v>
      </c>
      <c r="T4191" s="17" t="s">
        <v>438</v>
      </c>
      <c r="U4191">
        <v>159</v>
      </c>
      <c r="V4191">
        <v>2022</v>
      </c>
      <c r="W4191" s="17" t="s">
        <v>9296</v>
      </c>
      <c r="X4191" s="17" t="s">
        <v>465</v>
      </c>
      <c r="Y4191">
        <v>1</v>
      </c>
      <c r="Z4191" s="17" t="s">
        <v>443</v>
      </c>
      <c r="AA4191" s="17" t="s">
        <v>443</v>
      </c>
      <c r="AB4191" s="17" t="s">
        <v>444</v>
      </c>
      <c r="AC4191">
        <v>0</v>
      </c>
      <c r="AD4191">
        <v>0</v>
      </c>
      <c r="AE4191">
        <v>0</v>
      </c>
      <c r="AF4191">
        <v>2022</v>
      </c>
      <c r="AG4191" s="1">
        <v>44562</v>
      </c>
      <c r="AH4191" s="1">
        <v>44773</v>
      </c>
      <c r="AI4191" s="1">
        <v>44785</v>
      </c>
      <c r="AJ4191" s="17" t="s">
        <v>34</v>
      </c>
      <c r="AK4191" s="17" t="s">
        <v>35</v>
      </c>
      <c r="AL4191" s="17" t="s">
        <v>10388</v>
      </c>
      <c r="AM4191" s="17">
        <f>MONTH(EMPENHO[[#This Row],[data_empenho]])</f>
        <v>6</v>
      </c>
    </row>
    <row r="4192" spans="1:39" x14ac:dyDescent="0.25">
      <c r="A4192">
        <v>10</v>
      </c>
      <c r="B4192">
        <v>1002</v>
      </c>
      <c r="C4192">
        <v>20</v>
      </c>
      <c r="D4192">
        <v>608</v>
      </c>
      <c r="E4192">
        <v>4</v>
      </c>
      <c r="F4192">
        <v>0</v>
      </c>
      <c r="G4192">
        <v>2056</v>
      </c>
      <c r="H4192" s="17" t="s">
        <v>698</v>
      </c>
      <c r="I4192">
        <v>1</v>
      </c>
      <c r="J4192">
        <v>0</v>
      </c>
      <c r="K4192" s="17" t="s">
        <v>9297</v>
      </c>
      <c r="L4192" s="1">
        <v>44732</v>
      </c>
      <c r="M4192">
        <v>2795</v>
      </c>
      <c r="N4192" s="17" t="s">
        <v>437</v>
      </c>
      <c r="O4192">
        <v>6856</v>
      </c>
      <c r="P4192" s="17" t="s">
        <v>438</v>
      </c>
      <c r="Q4192">
        <v>0</v>
      </c>
      <c r="R4192" s="17" t="s">
        <v>584</v>
      </c>
      <c r="S4192" s="17" t="s">
        <v>440</v>
      </c>
      <c r="T4192" s="17" t="s">
        <v>438</v>
      </c>
      <c r="U4192">
        <v>18</v>
      </c>
      <c r="V4192">
        <v>2022</v>
      </c>
      <c r="W4192" s="17" t="s">
        <v>9298</v>
      </c>
      <c r="X4192" s="17" t="s">
        <v>586</v>
      </c>
      <c r="Y4192">
        <v>1</v>
      </c>
      <c r="Z4192" s="17" t="s">
        <v>443</v>
      </c>
      <c r="AA4192" s="17" t="s">
        <v>443</v>
      </c>
      <c r="AB4192" s="17" t="s">
        <v>444</v>
      </c>
      <c r="AC4192">
        <v>0</v>
      </c>
      <c r="AD4192">
        <v>0</v>
      </c>
      <c r="AE4192">
        <v>0</v>
      </c>
      <c r="AF4192">
        <v>2022</v>
      </c>
      <c r="AG4192" s="1">
        <v>44562</v>
      </c>
      <c r="AH4192" s="1">
        <v>44773</v>
      </c>
      <c r="AI4192" s="1">
        <v>44785</v>
      </c>
      <c r="AJ4192" s="17" t="s">
        <v>34</v>
      </c>
      <c r="AK4192" s="17" t="s">
        <v>35</v>
      </c>
      <c r="AL4192" s="17" t="s">
        <v>10388</v>
      </c>
      <c r="AM4192" s="17">
        <f>MONTH(EMPENHO[[#This Row],[data_empenho]])</f>
        <v>6</v>
      </c>
    </row>
    <row r="4193" spans="1:39" x14ac:dyDescent="0.25">
      <c r="A4193">
        <v>6</v>
      </c>
      <c r="B4193">
        <v>603</v>
      </c>
      <c r="C4193">
        <v>26</v>
      </c>
      <c r="D4193">
        <v>782</v>
      </c>
      <c r="E4193">
        <v>17</v>
      </c>
      <c r="F4193">
        <v>0</v>
      </c>
      <c r="G4193">
        <v>2073</v>
      </c>
      <c r="H4193" s="17" t="s">
        <v>828</v>
      </c>
      <c r="I4193">
        <v>1</v>
      </c>
      <c r="J4193">
        <v>0</v>
      </c>
      <c r="K4193" s="17" t="s">
        <v>9299</v>
      </c>
      <c r="L4193" s="1">
        <v>44732</v>
      </c>
      <c r="M4193">
        <v>365</v>
      </c>
      <c r="N4193" s="17" t="s">
        <v>437</v>
      </c>
      <c r="O4193">
        <v>8372</v>
      </c>
      <c r="P4193" s="17" t="s">
        <v>438</v>
      </c>
      <c r="Q4193">
        <v>0</v>
      </c>
      <c r="R4193" s="17" t="s">
        <v>439</v>
      </c>
      <c r="S4193" s="17" t="s">
        <v>440</v>
      </c>
      <c r="T4193" s="17" t="s">
        <v>438</v>
      </c>
      <c r="U4193">
        <v>162</v>
      </c>
      <c r="V4193">
        <v>2022</v>
      </c>
      <c r="W4193" s="17" t="s">
        <v>9300</v>
      </c>
      <c r="X4193" s="17" t="s">
        <v>465</v>
      </c>
      <c r="Y4193">
        <v>1</v>
      </c>
      <c r="Z4193" s="17" t="s">
        <v>443</v>
      </c>
      <c r="AA4193" s="17" t="s">
        <v>443</v>
      </c>
      <c r="AB4193" s="17" t="s">
        <v>444</v>
      </c>
      <c r="AC4193">
        <v>0</v>
      </c>
      <c r="AD4193">
        <v>0</v>
      </c>
      <c r="AE4193">
        <v>0</v>
      </c>
      <c r="AF4193">
        <v>2022</v>
      </c>
      <c r="AG4193" s="1">
        <v>44562</v>
      </c>
      <c r="AH4193" s="1">
        <v>44773</v>
      </c>
      <c r="AI4193" s="1">
        <v>44785</v>
      </c>
      <c r="AJ4193" s="17" t="s">
        <v>34</v>
      </c>
      <c r="AK4193" s="17" t="s">
        <v>35</v>
      </c>
      <c r="AL4193" s="17" t="s">
        <v>10388</v>
      </c>
      <c r="AM4193" s="17">
        <f>MONTH(EMPENHO[[#This Row],[data_empenho]])</f>
        <v>6</v>
      </c>
    </row>
    <row r="4194" spans="1:39" x14ac:dyDescent="0.25">
      <c r="A4194">
        <v>3</v>
      </c>
      <c r="B4194">
        <v>301</v>
      </c>
      <c r="C4194">
        <v>4</v>
      </c>
      <c r="D4194">
        <v>122</v>
      </c>
      <c r="E4194">
        <v>1</v>
      </c>
      <c r="F4194">
        <v>0</v>
      </c>
      <c r="G4194">
        <v>2068</v>
      </c>
      <c r="H4194" s="17" t="s">
        <v>972</v>
      </c>
      <c r="I4194">
        <v>1</v>
      </c>
      <c r="J4194">
        <v>0</v>
      </c>
      <c r="K4194" s="17" t="s">
        <v>9301</v>
      </c>
      <c r="L4194" s="1">
        <v>44732</v>
      </c>
      <c r="M4194">
        <v>24.5</v>
      </c>
      <c r="N4194" s="17" t="s">
        <v>437</v>
      </c>
      <c r="O4194">
        <v>5301</v>
      </c>
      <c r="P4194" s="17" t="s">
        <v>438</v>
      </c>
      <c r="Q4194">
        <v>0</v>
      </c>
      <c r="R4194" s="17" t="s">
        <v>439</v>
      </c>
      <c r="S4194" s="17" t="s">
        <v>440</v>
      </c>
      <c r="T4194" s="17" t="s">
        <v>438</v>
      </c>
      <c r="U4194">
        <v>0</v>
      </c>
      <c r="V4194">
        <v>0</v>
      </c>
      <c r="W4194" s="17" t="s">
        <v>9302</v>
      </c>
      <c r="X4194" s="17" t="s">
        <v>465</v>
      </c>
      <c r="Y4194">
        <v>1</v>
      </c>
      <c r="Z4194" s="17" t="s">
        <v>443</v>
      </c>
      <c r="AA4194" s="17" t="s">
        <v>443</v>
      </c>
      <c r="AB4194" s="17" t="s">
        <v>444</v>
      </c>
      <c r="AC4194">
        <v>0</v>
      </c>
      <c r="AD4194">
        <v>0</v>
      </c>
      <c r="AE4194">
        <v>0</v>
      </c>
      <c r="AF4194">
        <v>2022</v>
      </c>
      <c r="AG4194" s="1">
        <v>44562</v>
      </c>
      <c r="AH4194" s="1">
        <v>44773</v>
      </c>
      <c r="AI4194" s="1">
        <v>44785</v>
      </c>
      <c r="AJ4194" s="17" t="s">
        <v>34</v>
      </c>
      <c r="AK4194" s="17" t="s">
        <v>35</v>
      </c>
      <c r="AL4194" s="17" t="s">
        <v>10388</v>
      </c>
      <c r="AM4194" s="17">
        <f>MONTH(EMPENHO[[#This Row],[data_empenho]])</f>
        <v>6</v>
      </c>
    </row>
    <row r="4195" spans="1:39" x14ac:dyDescent="0.25">
      <c r="A4195">
        <v>8</v>
      </c>
      <c r="B4195">
        <v>801</v>
      </c>
      <c r="C4195">
        <v>10</v>
      </c>
      <c r="D4195">
        <v>122</v>
      </c>
      <c r="E4195">
        <v>5</v>
      </c>
      <c r="F4195">
        <v>0</v>
      </c>
      <c r="G4195">
        <v>2084</v>
      </c>
      <c r="H4195" s="17" t="s">
        <v>4533</v>
      </c>
      <c r="I4195">
        <v>40</v>
      </c>
      <c r="J4195">
        <v>0</v>
      </c>
      <c r="K4195" s="17" t="s">
        <v>9303</v>
      </c>
      <c r="L4195" s="1">
        <v>44732</v>
      </c>
      <c r="M4195">
        <v>486.28</v>
      </c>
      <c r="N4195" s="17" t="s">
        <v>437</v>
      </c>
      <c r="O4195">
        <v>4197</v>
      </c>
      <c r="P4195" s="17" t="s">
        <v>438</v>
      </c>
      <c r="Q4195">
        <v>0</v>
      </c>
      <c r="R4195" s="17" t="s">
        <v>439</v>
      </c>
      <c r="S4195" s="17" t="s">
        <v>440</v>
      </c>
      <c r="T4195" s="17" t="s">
        <v>438</v>
      </c>
      <c r="U4195">
        <v>0</v>
      </c>
      <c r="V4195">
        <v>0</v>
      </c>
      <c r="W4195" s="17" t="s">
        <v>9304</v>
      </c>
      <c r="X4195" s="17" t="s">
        <v>442</v>
      </c>
      <c r="Y4195">
        <v>0</v>
      </c>
      <c r="Z4195" s="17" t="s">
        <v>443</v>
      </c>
      <c r="AA4195" s="17" t="s">
        <v>443</v>
      </c>
      <c r="AB4195" s="17" t="s">
        <v>444</v>
      </c>
      <c r="AC4195">
        <v>0</v>
      </c>
      <c r="AD4195">
        <v>0</v>
      </c>
      <c r="AE4195">
        <v>0</v>
      </c>
      <c r="AF4195">
        <v>2022</v>
      </c>
      <c r="AG4195" s="1">
        <v>44562</v>
      </c>
      <c r="AH4195" s="1">
        <v>44773</v>
      </c>
      <c r="AI4195" s="1">
        <v>44785</v>
      </c>
      <c r="AJ4195" s="17" t="s">
        <v>34</v>
      </c>
      <c r="AK4195" s="17" t="s">
        <v>35</v>
      </c>
      <c r="AL4195" s="17" t="s">
        <v>10388</v>
      </c>
      <c r="AM4195" s="17">
        <f>MONTH(EMPENHO[[#This Row],[data_empenho]])</f>
        <v>6</v>
      </c>
    </row>
    <row r="4196" spans="1:39" x14ac:dyDescent="0.25">
      <c r="A4196">
        <v>8</v>
      </c>
      <c r="B4196">
        <v>801</v>
      </c>
      <c r="C4196">
        <v>10</v>
      </c>
      <c r="D4196">
        <v>122</v>
      </c>
      <c r="E4196">
        <v>5</v>
      </c>
      <c r="F4196">
        <v>0</v>
      </c>
      <c r="G4196">
        <v>2084</v>
      </c>
      <c r="H4196" s="17" t="s">
        <v>4533</v>
      </c>
      <c r="I4196">
        <v>40</v>
      </c>
      <c r="J4196">
        <v>0</v>
      </c>
      <c r="K4196" s="17" t="s">
        <v>9303</v>
      </c>
      <c r="L4196" s="1">
        <v>44733</v>
      </c>
      <c r="M4196">
        <v>-93.81</v>
      </c>
      <c r="N4196" s="17" t="s">
        <v>451</v>
      </c>
      <c r="O4196">
        <v>4197</v>
      </c>
      <c r="P4196" s="17" t="s">
        <v>438</v>
      </c>
      <c r="Q4196">
        <v>0</v>
      </c>
      <c r="R4196" s="17" t="s">
        <v>439</v>
      </c>
      <c r="S4196" s="17" t="s">
        <v>440</v>
      </c>
      <c r="T4196" s="17" t="s">
        <v>438</v>
      </c>
      <c r="U4196">
        <v>0</v>
      </c>
      <c r="V4196">
        <v>0</v>
      </c>
      <c r="W4196" s="17" t="s">
        <v>9305</v>
      </c>
      <c r="X4196" s="17" t="s">
        <v>442</v>
      </c>
      <c r="Y4196">
        <v>0</v>
      </c>
      <c r="Z4196" s="17" t="s">
        <v>443</v>
      </c>
      <c r="AA4196" s="17" t="s">
        <v>443</v>
      </c>
      <c r="AB4196" s="17" t="s">
        <v>444</v>
      </c>
      <c r="AC4196">
        <v>0</v>
      </c>
      <c r="AD4196">
        <v>0</v>
      </c>
      <c r="AE4196">
        <v>0</v>
      </c>
      <c r="AF4196">
        <v>2022</v>
      </c>
      <c r="AG4196" s="1">
        <v>44562</v>
      </c>
      <c r="AH4196" s="1">
        <v>44773</v>
      </c>
      <c r="AI4196" s="1">
        <v>44785</v>
      </c>
      <c r="AJ4196" s="17" t="s">
        <v>34</v>
      </c>
      <c r="AK4196" s="17" t="s">
        <v>35</v>
      </c>
      <c r="AL4196" s="17" t="s">
        <v>10388</v>
      </c>
      <c r="AM4196" s="17">
        <f>MONTH(EMPENHO[[#This Row],[data_empenho]])</f>
        <v>6</v>
      </c>
    </row>
    <row r="4197" spans="1:39" x14ac:dyDescent="0.25">
      <c r="A4197">
        <v>6</v>
      </c>
      <c r="B4197">
        <v>603</v>
      </c>
      <c r="C4197">
        <v>26</v>
      </c>
      <c r="D4197">
        <v>782</v>
      </c>
      <c r="E4197">
        <v>17</v>
      </c>
      <c r="F4197">
        <v>0</v>
      </c>
      <c r="G4197">
        <v>2073</v>
      </c>
      <c r="H4197" s="17" t="s">
        <v>755</v>
      </c>
      <c r="I4197">
        <v>1</v>
      </c>
      <c r="J4197">
        <v>0</v>
      </c>
      <c r="K4197" s="17" t="s">
        <v>9306</v>
      </c>
      <c r="L4197" s="1">
        <v>44732</v>
      </c>
      <c r="M4197">
        <v>702</v>
      </c>
      <c r="N4197" s="17" t="s">
        <v>437</v>
      </c>
      <c r="O4197">
        <v>5965</v>
      </c>
      <c r="P4197" s="17" t="s">
        <v>438</v>
      </c>
      <c r="Q4197">
        <v>0</v>
      </c>
      <c r="R4197" s="17" t="s">
        <v>480</v>
      </c>
      <c r="S4197" s="17" t="s">
        <v>653</v>
      </c>
      <c r="T4197" s="17" t="s">
        <v>438</v>
      </c>
      <c r="U4197">
        <v>53</v>
      </c>
      <c r="V4197">
        <v>2021</v>
      </c>
      <c r="W4197" s="17" t="s">
        <v>9307</v>
      </c>
      <c r="X4197" s="17" t="s">
        <v>482</v>
      </c>
      <c r="Y4197">
        <v>7</v>
      </c>
      <c r="Z4197" s="17" t="s">
        <v>443</v>
      </c>
      <c r="AA4197" s="17" t="s">
        <v>443</v>
      </c>
      <c r="AB4197" s="17" t="s">
        <v>444</v>
      </c>
      <c r="AC4197">
        <v>0</v>
      </c>
      <c r="AD4197">
        <v>0</v>
      </c>
      <c r="AE4197">
        <v>0</v>
      </c>
      <c r="AF4197">
        <v>2022</v>
      </c>
      <c r="AG4197" s="1">
        <v>44562</v>
      </c>
      <c r="AH4197" s="1">
        <v>44773</v>
      </c>
      <c r="AI4197" s="1">
        <v>44785</v>
      </c>
      <c r="AJ4197" s="17" t="s">
        <v>34</v>
      </c>
      <c r="AK4197" s="17" t="s">
        <v>35</v>
      </c>
      <c r="AL4197" s="17" t="s">
        <v>10388</v>
      </c>
      <c r="AM4197" s="17">
        <f>MONTH(EMPENHO[[#This Row],[data_empenho]])</f>
        <v>6</v>
      </c>
    </row>
    <row r="4198" spans="1:39" x14ac:dyDescent="0.25">
      <c r="A4198">
        <v>8</v>
      </c>
      <c r="B4198">
        <v>801</v>
      </c>
      <c r="C4198">
        <v>10</v>
      </c>
      <c r="D4198">
        <v>301</v>
      </c>
      <c r="E4198">
        <v>6</v>
      </c>
      <c r="F4198">
        <v>0</v>
      </c>
      <c r="G4198">
        <v>2105</v>
      </c>
      <c r="H4198" s="17" t="s">
        <v>445</v>
      </c>
      <c r="I4198">
        <v>40</v>
      </c>
      <c r="J4198">
        <v>0</v>
      </c>
      <c r="K4198" s="17" t="s">
        <v>9308</v>
      </c>
      <c r="L4198" s="1">
        <v>44732</v>
      </c>
      <c r="M4198">
        <v>465</v>
      </c>
      <c r="N4198" s="17" t="s">
        <v>437</v>
      </c>
      <c r="O4198">
        <v>6885</v>
      </c>
      <c r="P4198" s="17" t="s">
        <v>438</v>
      </c>
      <c r="Q4198">
        <v>0</v>
      </c>
      <c r="R4198" s="17" t="s">
        <v>439</v>
      </c>
      <c r="S4198" s="17" t="s">
        <v>440</v>
      </c>
      <c r="T4198" s="17" t="s">
        <v>438</v>
      </c>
      <c r="U4198">
        <v>0</v>
      </c>
      <c r="V4198">
        <v>0</v>
      </c>
      <c r="W4198" s="17" t="s">
        <v>9309</v>
      </c>
      <c r="X4198" s="17" t="s">
        <v>442</v>
      </c>
      <c r="Y4198">
        <v>0</v>
      </c>
      <c r="Z4198" s="17" t="s">
        <v>450</v>
      </c>
      <c r="AA4198" s="17" t="s">
        <v>443</v>
      </c>
      <c r="AB4198" s="17" t="s">
        <v>444</v>
      </c>
      <c r="AC4198">
        <v>0</v>
      </c>
      <c r="AD4198">
        <v>0</v>
      </c>
      <c r="AE4198">
        <v>0</v>
      </c>
      <c r="AF4198">
        <v>2022</v>
      </c>
      <c r="AG4198" s="1">
        <v>44562</v>
      </c>
      <c r="AH4198" s="1">
        <v>44773</v>
      </c>
      <c r="AI4198" s="1">
        <v>44785</v>
      </c>
      <c r="AJ4198" s="17" t="s">
        <v>34</v>
      </c>
      <c r="AK4198" s="17" t="s">
        <v>35</v>
      </c>
      <c r="AL4198" s="17" t="s">
        <v>10388</v>
      </c>
      <c r="AM4198" s="17">
        <f>MONTH(EMPENHO[[#This Row],[data_empenho]])</f>
        <v>6</v>
      </c>
    </row>
    <row r="4199" spans="1:39" x14ac:dyDescent="0.25">
      <c r="A4199">
        <v>8</v>
      </c>
      <c r="B4199">
        <v>801</v>
      </c>
      <c r="C4199">
        <v>10</v>
      </c>
      <c r="D4199">
        <v>301</v>
      </c>
      <c r="E4199">
        <v>6</v>
      </c>
      <c r="F4199">
        <v>0</v>
      </c>
      <c r="G4199">
        <v>2105</v>
      </c>
      <c r="H4199" s="17" t="s">
        <v>445</v>
      </c>
      <c r="I4199">
        <v>40</v>
      </c>
      <c r="J4199">
        <v>0</v>
      </c>
      <c r="K4199" s="17" t="s">
        <v>9308</v>
      </c>
      <c r="L4199" s="1">
        <v>44735</v>
      </c>
      <c r="M4199">
        <v>-465</v>
      </c>
      <c r="N4199" s="17" t="s">
        <v>451</v>
      </c>
      <c r="O4199">
        <v>6885</v>
      </c>
      <c r="P4199" s="17" t="s">
        <v>438</v>
      </c>
      <c r="Q4199">
        <v>0</v>
      </c>
      <c r="R4199" s="17" t="s">
        <v>439</v>
      </c>
      <c r="S4199" s="17" t="s">
        <v>440</v>
      </c>
      <c r="T4199" s="17" t="s">
        <v>438</v>
      </c>
      <c r="U4199">
        <v>0</v>
      </c>
      <c r="V4199">
        <v>0</v>
      </c>
      <c r="W4199" s="17" t="s">
        <v>9310</v>
      </c>
      <c r="X4199" s="17" t="s">
        <v>442</v>
      </c>
      <c r="Y4199">
        <v>0</v>
      </c>
      <c r="Z4199" s="17" t="s">
        <v>450</v>
      </c>
      <c r="AA4199" s="17" t="s">
        <v>443</v>
      </c>
      <c r="AB4199" s="17" t="s">
        <v>444</v>
      </c>
      <c r="AC4199">
        <v>0</v>
      </c>
      <c r="AD4199">
        <v>0</v>
      </c>
      <c r="AE4199">
        <v>0</v>
      </c>
      <c r="AF4199">
        <v>2022</v>
      </c>
      <c r="AG4199" s="1">
        <v>44562</v>
      </c>
      <c r="AH4199" s="1">
        <v>44773</v>
      </c>
      <c r="AI4199" s="1">
        <v>44785</v>
      </c>
      <c r="AJ4199" s="17" t="s">
        <v>34</v>
      </c>
      <c r="AK4199" s="17" t="s">
        <v>35</v>
      </c>
      <c r="AL4199" s="17" t="s">
        <v>10388</v>
      </c>
      <c r="AM4199" s="17">
        <f>MONTH(EMPENHO[[#This Row],[data_empenho]])</f>
        <v>6</v>
      </c>
    </row>
    <row r="4200" spans="1:39" x14ac:dyDescent="0.25">
      <c r="A4200">
        <v>10</v>
      </c>
      <c r="B4200">
        <v>1002</v>
      </c>
      <c r="C4200">
        <v>20</v>
      </c>
      <c r="D4200">
        <v>608</v>
      </c>
      <c r="E4200">
        <v>4</v>
      </c>
      <c r="F4200">
        <v>0</v>
      </c>
      <c r="G4200">
        <v>2056</v>
      </c>
      <c r="H4200" s="17" t="s">
        <v>478</v>
      </c>
      <c r="I4200">
        <v>1</v>
      </c>
      <c r="J4200">
        <v>0</v>
      </c>
      <c r="K4200" s="17" t="s">
        <v>9311</v>
      </c>
      <c r="L4200" s="1">
        <v>44732</v>
      </c>
      <c r="M4200">
        <v>14320</v>
      </c>
      <c r="N4200" s="17" t="s">
        <v>437</v>
      </c>
      <c r="O4200">
        <v>8264</v>
      </c>
      <c r="P4200" s="17" t="s">
        <v>438</v>
      </c>
      <c r="Q4200">
        <v>0</v>
      </c>
      <c r="R4200" s="17" t="s">
        <v>480</v>
      </c>
      <c r="S4200" s="17" t="s">
        <v>653</v>
      </c>
      <c r="T4200" s="17" t="s">
        <v>438</v>
      </c>
      <c r="U4200">
        <v>2</v>
      </c>
      <c r="V4200">
        <v>2022</v>
      </c>
      <c r="W4200" s="17" t="s">
        <v>9312</v>
      </c>
      <c r="X4200" s="17" t="s">
        <v>482</v>
      </c>
      <c r="Y4200">
        <v>7</v>
      </c>
      <c r="Z4200" s="17" t="s">
        <v>443</v>
      </c>
      <c r="AA4200" s="17" t="s">
        <v>443</v>
      </c>
      <c r="AB4200" s="17" t="s">
        <v>444</v>
      </c>
      <c r="AC4200">
        <v>0</v>
      </c>
      <c r="AD4200">
        <v>0</v>
      </c>
      <c r="AE4200">
        <v>0</v>
      </c>
      <c r="AF4200">
        <v>2022</v>
      </c>
      <c r="AG4200" s="1">
        <v>44562</v>
      </c>
      <c r="AH4200" s="1">
        <v>44773</v>
      </c>
      <c r="AI4200" s="1">
        <v>44785</v>
      </c>
      <c r="AJ4200" s="17" t="s">
        <v>34</v>
      </c>
      <c r="AK4200" s="17" t="s">
        <v>35</v>
      </c>
      <c r="AL4200" s="17" t="s">
        <v>10388</v>
      </c>
      <c r="AM4200" s="17">
        <f>MONTH(EMPENHO[[#This Row],[data_empenho]])</f>
        <v>6</v>
      </c>
    </row>
    <row r="4201" spans="1:39" x14ac:dyDescent="0.25">
      <c r="A4201">
        <v>8</v>
      </c>
      <c r="B4201">
        <v>801</v>
      </c>
      <c r="C4201">
        <v>10</v>
      </c>
      <c r="D4201">
        <v>122</v>
      </c>
      <c r="E4201">
        <v>5</v>
      </c>
      <c r="F4201">
        <v>0</v>
      </c>
      <c r="G4201">
        <v>2084</v>
      </c>
      <c r="H4201" s="17" t="s">
        <v>445</v>
      </c>
      <c r="I4201">
        <v>40</v>
      </c>
      <c r="J4201">
        <v>0</v>
      </c>
      <c r="K4201" s="17" t="s">
        <v>9313</v>
      </c>
      <c r="L4201" s="1">
        <v>44732</v>
      </c>
      <c r="M4201">
        <v>55</v>
      </c>
      <c r="N4201" s="17" t="s">
        <v>437</v>
      </c>
      <c r="O4201">
        <v>3567</v>
      </c>
      <c r="P4201" s="17" t="s">
        <v>438</v>
      </c>
      <c r="Q4201">
        <v>0</v>
      </c>
      <c r="R4201" s="17" t="s">
        <v>439</v>
      </c>
      <c r="S4201" s="17" t="s">
        <v>440</v>
      </c>
      <c r="T4201" s="17" t="s">
        <v>438</v>
      </c>
      <c r="U4201">
        <v>0</v>
      </c>
      <c r="V4201">
        <v>0</v>
      </c>
      <c r="W4201" s="17" t="s">
        <v>9314</v>
      </c>
      <c r="X4201" s="17" t="s">
        <v>442</v>
      </c>
      <c r="Y4201">
        <v>0</v>
      </c>
      <c r="Z4201" s="17" t="s">
        <v>450</v>
      </c>
      <c r="AA4201" s="17" t="s">
        <v>443</v>
      </c>
      <c r="AB4201" s="17" t="s">
        <v>444</v>
      </c>
      <c r="AC4201">
        <v>0</v>
      </c>
      <c r="AD4201">
        <v>0</v>
      </c>
      <c r="AE4201">
        <v>0</v>
      </c>
      <c r="AF4201">
        <v>2022</v>
      </c>
      <c r="AG4201" s="1">
        <v>44562</v>
      </c>
      <c r="AH4201" s="1">
        <v>44773</v>
      </c>
      <c r="AI4201" s="1">
        <v>44785</v>
      </c>
      <c r="AJ4201" s="17" t="s">
        <v>34</v>
      </c>
      <c r="AK4201" s="17" t="s">
        <v>35</v>
      </c>
      <c r="AL4201" s="17" t="s">
        <v>10388</v>
      </c>
      <c r="AM4201" s="17">
        <f>MONTH(EMPENHO[[#This Row],[data_empenho]])</f>
        <v>6</v>
      </c>
    </row>
    <row r="4202" spans="1:39" x14ac:dyDescent="0.25">
      <c r="A4202">
        <v>2</v>
      </c>
      <c r="B4202">
        <v>203</v>
      </c>
      <c r="C4202">
        <v>4</v>
      </c>
      <c r="D4202">
        <v>124</v>
      </c>
      <c r="E4202">
        <v>1</v>
      </c>
      <c r="F4202">
        <v>0</v>
      </c>
      <c r="G4202">
        <v>2082</v>
      </c>
      <c r="H4202" s="17" t="s">
        <v>445</v>
      </c>
      <c r="I4202">
        <v>1</v>
      </c>
      <c r="J4202">
        <v>0</v>
      </c>
      <c r="K4202" s="17" t="s">
        <v>9315</v>
      </c>
      <c r="L4202" s="1">
        <v>44732</v>
      </c>
      <c r="M4202">
        <v>47.5</v>
      </c>
      <c r="N4202" s="17" t="s">
        <v>437</v>
      </c>
      <c r="O4202">
        <v>347</v>
      </c>
      <c r="P4202" s="17" t="s">
        <v>438</v>
      </c>
      <c r="Q4202">
        <v>0</v>
      </c>
      <c r="R4202" s="17" t="s">
        <v>439</v>
      </c>
      <c r="S4202" s="17" t="s">
        <v>440</v>
      </c>
      <c r="T4202" s="17" t="s">
        <v>438</v>
      </c>
      <c r="U4202">
        <v>0</v>
      </c>
      <c r="V4202">
        <v>0</v>
      </c>
      <c r="W4202" s="17" t="s">
        <v>9316</v>
      </c>
      <c r="X4202" s="17" t="s">
        <v>442</v>
      </c>
      <c r="Y4202">
        <v>0</v>
      </c>
      <c r="Z4202" s="17" t="s">
        <v>450</v>
      </c>
      <c r="AA4202" s="17" t="s">
        <v>443</v>
      </c>
      <c r="AB4202" s="17" t="s">
        <v>444</v>
      </c>
      <c r="AC4202">
        <v>0</v>
      </c>
      <c r="AD4202">
        <v>0</v>
      </c>
      <c r="AE4202">
        <v>0</v>
      </c>
      <c r="AF4202">
        <v>2022</v>
      </c>
      <c r="AG4202" s="1">
        <v>44562</v>
      </c>
      <c r="AH4202" s="1">
        <v>44773</v>
      </c>
      <c r="AI4202" s="1">
        <v>44785</v>
      </c>
      <c r="AJ4202" s="17" t="s">
        <v>34</v>
      </c>
      <c r="AK4202" s="17" t="s">
        <v>35</v>
      </c>
      <c r="AL4202" s="17" t="s">
        <v>10388</v>
      </c>
      <c r="AM4202" s="17">
        <f>MONTH(EMPENHO[[#This Row],[data_empenho]])</f>
        <v>6</v>
      </c>
    </row>
    <row r="4203" spans="1:39" x14ac:dyDescent="0.25">
      <c r="A4203">
        <v>2</v>
      </c>
      <c r="B4203">
        <v>203</v>
      </c>
      <c r="C4203">
        <v>4</v>
      </c>
      <c r="D4203">
        <v>124</v>
      </c>
      <c r="E4203">
        <v>1</v>
      </c>
      <c r="F4203">
        <v>0</v>
      </c>
      <c r="G4203">
        <v>2082</v>
      </c>
      <c r="H4203" s="17" t="s">
        <v>445</v>
      </c>
      <c r="I4203">
        <v>1</v>
      </c>
      <c r="J4203">
        <v>0</v>
      </c>
      <c r="K4203" s="17" t="s">
        <v>9317</v>
      </c>
      <c r="L4203" s="1">
        <v>44732</v>
      </c>
      <c r="M4203">
        <v>47.5</v>
      </c>
      <c r="N4203" s="17" t="s">
        <v>437</v>
      </c>
      <c r="O4203">
        <v>6945</v>
      </c>
      <c r="P4203" s="17" t="s">
        <v>438</v>
      </c>
      <c r="Q4203">
        <v>0</v>
      </c>
      <c r="R4203" s="17" t="s">
        <v>439</v>
      </c>
      <c r="S4203" s="17" t="s">
        <v>440</v>
      </c>
      <c r="T4203" s="17" t="s">
        <v>438</v>
      </c>
      <c r="U4203">
        <v>0</v>
      </c>
      <c r="V4203">
        <v>0</v>
      </c>
      <c r="W4203" s="17" t="s">
        <v>9318</v>
      </c>
      <c r="X4203" s="17" t="s">
        <v>442</v>
      </c>
      <c r="Y4203">
        <v>0</v>
      </c>
      <c r="Z4203" s="17" t="s">
        <v>450</v>
      </c>
      <c r="AA4203" s="17" t="s">
        <v>443</v>
      </c>
      <c r="AB4203" s="17" t="s">
        <v>444</v>
      </c>
      <c r="AC4203">
        <v>0</v>
      </c>
      <c r="AD4203">
        <v>0</v>
      </c>
      <c r="AE4203">
        <v>0</v>
      </c>
      <c r="AF4203">
        <v>2022</v>
      </c>
      <c r="AG4203" s="1">
        <v>44562</v>
      </c>
      <c r="AH4203" s="1">
        <v>44773</v>
      </c>
      <c r="AI4203" s="1">
        <v>44785</v>
      </c>
      <c r="AJ4203" s="17" t="s">
        <v>34</v>
      </c>
      <c r="AK4203" s="17" t="s">
        <v>35</v>
      </c>
      <c r="AL4203" s="17" t="s">
        <v>10388</v>
      </c>
      <c r="AM4203" s="17">
        <f>MONTH(EMPENHO[[#This Row],[data_empenho]])</f>
        <v>6</v>
      </c>
    </row>
    <row r="4204" spans="1:39" x14ac:dyDescent="0.25">
      <c r="A4204">
        <v>2</v>
      </c>
      <c r="B4204">
        <v>203</v>
      </c>
      <c r="C4204">
        <v>4</v>
      </c>
      <c r="D4204">
        <v>124</v>
      </c>
      <c r="E4204">
        <v>1</v>
      </c>
      <c r="F4204">
        <v>0</v>
      </c>
      <c r="G4204">
        <v>2082</v>
      </c>
      <c r="H4204" s="17" t="s">
        <v>445</v>
      </c>
      <c r="I4204">
        <v>1</v>
      </c>
      <c r="J4204">
        <v>0</v>
      </c>
      <c r="K4204" s="17" t="s">
        <v>9319</v>
      </c>
      <c r="L4204" s="1">
        <v>44732</v>
      </c>
      <c r="M4204">
        <v>47.5</v>
      </c>
      <c r="N4204" s="17" t="s">
        <v>437</v>
      </c>
      <c r="O4204">
        <v>6821</v>
      </c>
      <c r="P4204" s="17" t="s">
        <v>438</v>
      </c>
      <c r="Q4204">
        <v>0</v>
      </c>
      <c r="R4204" s="17" t="s">
        <v>439</v>
      </c>
      <c r="S4204" s="17" t="s">
        <v>440</v>
      </c>
      <c r="T4204" s="17" t="s">
        <v>438</v>
      </c>
      <c r="U4204">
        <v>0</v>
      </c>
      <c r="V4204">
        <v>0</v>
      </c>
      <c r="W4204" s="17" t="s">
        <v>9320</v>
      </c>
      <c r="X4204" s="17" t="s">
        <v>442</v>
      </c>
      <c r="Y4204">
        <v>0</v>
      </c>
      <c r="Z4204" s="17" t="s">
        <v>450</v>
      </c>
      <c r="AA4204" s="17" t="s">
        <v>443</v>
      </c>
      <c r="AB4204" s="17" t="s">
        <v>444</v>
      </c>
      <c r="AC4204">
        <v>0</v>
      </c>
      <c r="AD4204">
        <v>0</v>
      </c>
      <c r="AE4204">
        <v>0</v>
      </c>
      <c r="AF4204">
        <v>2022</v>
      </c>
      <c r="AG4204" s="1">
        <v>44562</v>
      </c>
      <c r="AH4204" s="1">
        <v>44773</v>
      </c>
      <c r="AI4204" s="1">
        <v>44785</v>
      </c>
      <c r="AJ4204" s="17" t="s">
        <v>34</v>
      </c>
      <c r="AK4204" s="17" t="s">
        <v>35</v>
      </c>
      <c r="AL4204" s="17" t="s">
        <v>10388</v>
      </c>
      <c r="AM4204" s="17">
        <f>MONTH(EMPENHO[[#This Row],[data_empenho]])</f>
        <v>6</v>
      </c>
    </row>
    <row r="4205" spans="1:39" x14ac:dyDescent="0.25">
      <c r="A4205">
        <v>2</v>
      </c>
      <c r="B4205">
        <v>203</v>
      </c>
      <c r="C4205">
        <v>4</v>
      </c>
      <c r="D4205">
        <v>124</v>
      </c>
      <c r="E4205">
        <v>1</v>
      </c>
      <c r="F4205">
        <v>0</v>
      </c>
      <c r="G4205">
        <v>2082</v>
      </c>
      <c r="H4205" s="17" t="s">
        <v>445</v>
      </c>
      <c r="I4205">
        <v>1</v>
      </c>
      <c r="J4205">
        <v>0</v>
      </c>
      <c r="K4205" s="17" t="s">
        <v>9321</v>
      </c>
      <c r="L4205" s="1">
        <v>44732</v>
      </c>
      <c r="M4205">
        <v>1085</v>
      </c>
      <c r="N4205" s="17" t="s">
        <v>437</v>
      </c>
      <c r="O4205">
        <v>6945</v>
      </c>
      <c r="P4205" s="17" t="s">
        <v>438</v>
      </c>
      <c r="Q4205">
        <v>0</v>
      </c>
      <c r="R4205" s="17" t="s">
        <v>439</v>
      </c>
      <c r="S4205" s="17" t="s">
        <v>440</v>
      </c>
      <c r="T4205" s="17" t="s">
        <v>438</v>
      </c>
      <c r="U4205">
        <v>0</v>
      </c>
      <c r="V4205">
        <v>0</v>
      </c>
      <c r="W4205" s="17" t="s">
        <v>9322</v>
      </c>
      <c r="X4205" s="17" t="s">
        <v>442</v>
      </c>
      <c r="Y4205">
        <v>0</v>
      </c>
      <c r="Z4205" s="17" t="s">
        <v>450</v>
      </c>
      <c r="AA4205" s="17" t="s">
        <v>443</v>
      </c>
      <c r="AB4205" s="17" t="s">
        <v>444</v>
      </c>
      <c r="AC4205">
        <v>0</v>
      </c>
      <c r="AD4205">
        <v>0</v>
      </c>
      <c r="AE4205">
        <v>0</v>
      </c>
      <c r="AF4205">
        <v>2022</v>
      </c>
      <c r="AG4205" s="1">
        <v>44562</v>
      </c>
      <c r="AH4205" s="1">
        <v>44773</v>
      </c>
      <c r="AI4205" s="1">
        <v>44785</v>
      </c>
      <c r="AJ4205" s="17" t="s">
        <v>34</v>
      </c>
      <c r="AK4205" s="17" t="s">
        <v>35</v>
      </c>
      <c r="AL4205" s="17" t="s">
        <v>10388</v>
      </c>
      <c r="AM4205" s="17">
        <f>MONTH(EMPENHO[[#This Row],[data_empenho]])</f>
        <v>6</v>
      </c>
    </row>
    <row r="4206" spans="1:39" x14ac:dyDescent="0.25">
      <c r="A4206">
        <v>2</v>
      </c>
      <c r="B4206">
        <v>203</v>
      </c>
      <c r="C4206">
        <v>4</v>
      </c>
      <c r="D4206">
        <v>124</v>
      </c>
      <c r="E4206">
        <v>1</v>
      </c>
      <c r="F4206">
        <v>0</v>
      </c>
      <c r="G4206">
        <v>2082</v>
      </c>
      <c r="H4206" s="17" t="s">
        <v>445</v>
      </c>
      <c r="I4206">
        <v>1</v>
      </c>
      <c r="J4206">
        <v>0</v>
      </c>
      <c r="K4206" s="17" t="s">
        <v>9323</v>
      </c>
      <c r="L4206" s="1">
        <v>44732</v>
      </c>
      <c r="M4206">
        <v>1085</v>
      </c>
      <c r="N4206" s="17" t="s">
        <v>437</v>
      </c>
      <c r="O4206">
        <v>347</v>
      </c>
      <c r="P4206" s="17" t="s">
        <v>438</v>
      </c>
      <c r="Q4206">
        <v>0</v>
      </c>
      <c r="R4206" s="17" t="s">
        <v>439</v>
      </c>
      <c r="S4206" s="17" t="s">
        <v>440</v>
      </c>
      <c r="T4206" s="17" t="s">
        <v>438</v>
      </c>
      <c r="U4206">
        <v>0</v>
      </c>
      <c r="V4206">
        <v>0</v>
      </c>
      <c r="W4206" s="17" t="s">
        <v>9324</v>
      </c>
      <c r="X4206" s="17" t="s">
        <v>442</v>
      </c>
      <c r="Y4206">
        <v>0</v>
      </c>
      <c r="Z4206" s="17" t="s">
        <v>450</v>
      </c>
      <c r="AA4206" s="17" t="s">
        <v>443</v>
      </c>
      <c r="AB4206" s="17" t="s">
        <v>444</v>
      </c>
      <c r="AC4206">
        <v>0</v>
      </c>
      <c r="AD4206">
        <v>0</v>
      </c>
      <c r="AE4206">
        <v>0</v>
      </c>
      <c r="AF4206">
        <v>2022</v>
      </c>
      <c r="AG4206" s="1">
        <v>44562</v>
      </c>
      <c r="AH4206" s="1">
        <v>44773</v>
      </c>
      <c r="AI4206" s="1">
        <v>44785</v>
      </c>
      <c r="AJ4206" s="17" t="s">
        <v>34</v>
      </c>
      <c r="AK4206" s="17" t="s">
        <v>35</v>
      </c>
      <c r="AL4206" s="17" t="s">
        <v>10388</v>
      </c>
      <c r="AM4206" s="17">
        <f>MONTH(EMPENHO[[#This Row],[data_empenho]])</f>
        <v>6</v>
      </c>
    </row>
    <row r="4207" spans="1:39" x14ac:dyDescent="0.25">
      <c r="A4207">
        <v>2</v>
      </c>
      <c r="B4207">
        <v>203</v>
      </c>
      <c r="C4207">
        <v>4</v>
      </c>
      <c r="D4207">
        <v>124</v>
      </c>
      <c r="E4207">
        <v>1</v>
      </c>
      <c r="F4207">
        <v>0</v>
      </c>
      <c r="G4207">
        <v>2082</v>
      </c>
      <c r="H4207" s="17" t="s">
        <v>445</v>
      </c>
      <c r="I4207">
        <v>1</v>
      </c>
      <c r="J4207">
        <v>0</v>
      </c>
      <c r="K4207" s="17" t="s">
        <v>9325</v>
      </c>
      <c r="L4207" s="1">
        <v>44732</v>
      </c>
      <c r="M4207">
        <v>1085</v>
      </c>
      <c r="N4207" s="17" t="s">
        <v>437</v>
      </c>
      <c r="O4207">
        <v>6821</v>
      </c>
      <c r="P4207" s="17" t="s">
        <v>438</v>
      </c>
      <c r="Q4207">
        <v>0</v>
      </c>
      <c r="R4207" s="17" t="s">
        <v>439</v>
      </c>
      <c r="S4207" s="17" t="s">
        <v>440</v>
      </c>
      <c r="T4207" s="17" t="s">
        <v>438</v>
      </c>
      <c r="U4207">
        <v>0</v>
      </c>
      <c r="V4207">
        <v>0</v>
      </c>
      <c r="W4207" s="17" t="s">
        <v>9326</v>
      </c>
      <c r="X4207" s="17" t="s">
        <v>442</v>
      </c>
      <c r="Y4207">
        <v>0</v>
      </c>
      <c r="Z4207" s="17" t="s">
        <v>450</v>
      </c>
      <c r="AA4207" s="17" t="s">
        <v>443</v>
      </c>
      <c r="AB4207" s="17" t="s">
        <v>444</v>
      </c>
      <c r="AC4207">
        <v>0</v>
      </c>
      <c r="AD4207">
        <v>0</v>
      </c>
      <c r="AE4207">
        <v>0</v>
      </c>
      <c r="AF4207">
        <v>2022</v>
      </c>
      <c r="AG4207" s="1">
        <v>44562</v>
      </c>
      <c r="AH4207" s="1">
        <v>44773</v>
      </c>
      <c r="AI4207" s="1">
        <v>44785</v>
      </c>
      <c r="AJ4207" s="17" t="s">
        <v>34</v>
      </c>
      <c r="AK4207" s="17" t="s">
        <v>35</v>
      </c>
      <c r="AL4207" s="17" t="s">
        <v>10388</v>
      </c>
      <c r="AM4207" s="17">
        <f>MONTH(EMPENHO[[#This Row],[data_empenho]])</f>
        <v>6</v>
      </c>
    </row>
    <row r="4208" spans="1:39" x14ac:dyDescent="0.25">
      <c r="A4208">
        <v>8</v>
      </c>
      <c r="B4208">
        <v>801</v>
      </c>
      <c r="C4208">
        <v>10</v>
      </c>
      <c r="D4208">
        <v>303</v>
      </c>
      <c r="E4208">
        <v>8</v>
      </c>
      <c r="F4208">
        <v>0</v>
      </c>
      <c r="G4208">
        <v>2101</v>
      </c>
      <c r="H4208" s="17" t="s">
        <v>582</v>
      </c>
      <c r="I4208">
        <v>40</v>
      </c>
      <c r="J4208">
        <v>0</v>
      </c>
      <c r="K4208" s="17" t="s">
        <v>9327</v>
      </c>
      <c r="L4208" s="1">
        <v>44732</v>
      </c>
      <c r="M4208">
        <v>1305.02</v>
      </c>
      <c r="N4208" s="17" t="s">
        <v>437</v>
      </c>
      <c r="O4208">
        <v>6671</v>
      </c>
      <c r="P4208" s="17" t="s">
        <v>438</v>
      </c>
      <c r="Q4208">
        <v>0</v>
      </c>
      <c r="R4208" s="17" t="s">
        <v>439</v>
      </c>
      <c r="S4208" s="17" t="s">
        <v>440</v>
      </c>
      <c r="T4208" s="17" t="s">
        <v>438</v>
      </c>
      <c r="U4208">
        <v>0</v>
      </c>
      <c r="V4208">
        <v>0</v>
      </c>
      <c r="W4208" s="17" t="s">
        <v>9328</v>
      </c>
      <c r="X4208" s="17" t="s">
        <v>465</v>
      </c>
      <c r="Y4208">
        <v>1</v>
      </c>
      <c r="Z4208" s="17" t="s">
        <v>443</v>
      </c>
      <c r="AA4208" s="17" t="s">
        <v>443</v>
      </c>
      <c r="AB4208" s="17" t="s">
        <v>444</v>
      </c>
      <c r="AC4208">
        <v>0</v>
      </c>
      <c r="AD4208">
        <v>0</v>
      </c>
      <c r="AE4208">
        <v>0</v>
      </c>
      <c r="AF4208">
        <v>2022</v>
      </c>
      <c r="AG4208" s="1">
        <v>44562</v>
      </c>
      <c r="AH4208" s="1">
        <v>44773</v>
      </c>
      <c r="AI4208" s="1">
        <v>44785</v>
      </c>
      <c r="AJ4208" s="17" t="s">
        <v>34</v>
      </c>
      <c r="AK4208" s="17" t="s">
        <v>35</v>
      </c>
      <c r="AL4208" s="17" t="s">
        <v>10388</v>
      </c>
      <c r="AM4208" s="17">
        <f>MONTH(EMPENHO[[#This Row],[data_empenho]])</f>
        <v>6</v>
      </c>
    </row>
    <row r="4209" spans="1:39" x14ac:dyDescent="0.25">
      <c r="A4209">
        <v>8</v>
      </c>
      <c r="B4209">
        <v>801</v>
      </c>
      <c r="C4209">
        <v>10</v>
      </c>
      <c r="D4209">
        <v>303</v>
      </c>
      <c r="E4209">
        <v>8</v>
      </c>
      <c r="F4209">
        <v>0</v>
      </c>
      <c r="G4209">
        <v>2100</v>
      </c>
      <c r="H4209" s="17" t="s">
        <v>2422</v>
      </c>
      <c r="I4209">
        <v>40</v>
      </c>
      <c r="J4209">
        <v>0</v>
      </c>
      <c r="K4209" s="17" t="s">
        <v>9329</v>
      </c>
      <c r="L4209" s="1">
        <v>44732</v>
      </c>
      <c r="M4209">
        <v>16020</v>
      </c>
      <c r="N4209" s="17" t="s">
        <v>437</v>
      </c>
      <c r="O4209">
        <v>5286</v>
      </c>
      <c r="P4209" s="17" t="s">
        <v>438</v>
      </c>
      <c r="Q4209">
        <v>0</v>
      </c>
      <c r="R4209" s="17" t="s">
        <v>480</v>
      </c>
      <c r="S4209" s="17" t="s">
        <v>653</v>
      </c>
      <c r="T4209" s="17" t="s">
        <v>438</v>
      </c>
      <c r="U4209">
        <v>36</v>
      </c>
      <c r="V4209">
        <v>2021</v>
      </c>
      <c r="W4209" s="17" t="s">
        <v>9330</v>
      </c>
      <c r="X4209" s="17" t="s">
        <v>482</v>
      </c>
      <c r="Y4209">
        <v>7</v>
      </c>
      <c r="Z4209" s="17" t="s">
        <v>443</v>
      </c>
      <c r="AA4209" s="17" t="s">
        <v>443</v>
      </c>
      <c r="AB4209" s="17" t="s">
        <v>444</v>
      </c>
      <c r="AC4209">
        <v>0</v>
      </c>
      <c r="AD4209">
        <v>0</v>
      </c>
      <c r="AE4209">
        <v>0</v>
      </c>
      <c r="AF4209">
        <v>2022</v>
      </c>
      <c r="AG4209" s="1">
        <v>44562</v>
      </c>
      <c r="AH4209" s="1">
        <v>44773</v>
      </c>
      <c r="AI4209" s="1">
        <v>44785</v>
      </c>
      <c r="AJ4209" s="17" t="s">
        <v>34</v>
      </c>
      <c r="AK4209" s="17" t="s">
        <v>35</v>
      </c>
      <c r="AL4209" s="17" t="s">
        <v>10388</v>
      </c>
      <c r="AM4209" s="17">
        <f>MONTH(EMPENHO[[#This Row],[data_empenho]])</f>
        <v>6</v>
      </c>
    </row>
    <row r="4210" spans="1:39" x14ac:dyDescent="0.25">
      <c r="A4210">
        <v>8</v>
      </c>
      <c r="B4210">
        <v>801</v>
      </c>
      <c r="C4210">
        <v>10</v>
      </c>
      <c r="D4210">
        <v>302</v>
      </c>
      <c r="E4210">
        <v>8</v>
      </c>
      <c r="F4210">
        <v>0</v>
      </c>
      <c r="G4210">
        <v>2096</v>
      </c>
      <c r="H4210" s="17" t="s">
        <v>651</v>
      </c>
      <c r="I4210">
        <v>40</v>
      </c>
      <c r="J4210">
        <v>0</v>
      </c>
      <c r="K4210" s="17" t="s">
        <v>9331</v>
      </c>
      <c r="L4210" s="1">
        <v>44732</v>
      </c>
      <c r="M4210">
        <v>16470</v>
      </c>
      <c r="N4210" s="17" t="s">
        <v>437</v>
      </c>
      <c r="O4210">
        <v>5286</v>
      </c>
      <c r="P4210" s="17" t="s">
        <v>438</v>
      </c>
      <c r="Q4210">
        <v>0</v>
      </c>
      <c r="R4210" s="17" t="s">
        <v>480</v>
      </c>
      <c r="S4210" s="17" t="s">
        <v>653</v>
      </c>
      <c r="T4210" s="17" t="s">
        <v>438</v>
      </c>
      <c r="U4210">
        <v>36</v>
      </c>
      <c r="V4210">
        <v>2021</v>
      </c>
      <c r="W4210" s="17" t="s">
        <v>9332</v>
      </c>
      <c r="X4210" s="17" t="s">
        <v>482</v>
      </c>
      <c r="Y4210">
        <v>7</v>
      </c>
      <c r="Z4210" s="17" t="s">
        <v>443</v>
      </c>
      <c r="AA4210" s="17" t="s">
        <v>443</v>
      </c>
      <c r="AB4210" s="17" t="s">
        <v>444</v>
      </c>
      <c r="AC4210">
        <v>0</v>
      </c>
      <c r="AD4210">
        <v>0</v>
      </c>
      <c r="AE4210">
        <v>0</v>
      </c>
      <c r="AF4210">
        <v>2022</v>
      </c>
      <c r="AG4210" s="1">
        <v>44562</v>
      </c>
      <c r="AH4210" s="1">
        <v>44773</v>
      </c>
      <c r="AI4210" s="1">
        <v>44785</v>
      </c>
      <c r="AJ4210" s="17" t="s">
        <v>34</v>
      </c>
      <c r="AK4210" s="17" t="s">
        <v>35</v>
      </c>
      <c r="AL4210" s="17" t="s">
        <v>10388</v>
      </c>
      <c r="AM4210" s="17">
        <f>MONTH(EMPENHO[[#This Row],[data_empenho]])</f>
        <v>6</v>
      </c>
    </row>
    <row r="4211" spans="1:39" x14ac:dyDescent="0.25">
      <c r="A4211">
        <v>7</v>
      </c>
      <c r="B4211">
        <v>701</v>
      </c>
      <c r="C4211">
        <v>4</v>
      </c>
      <c r="D4211">
        <v>122</v>
      </c>
      <c r="E4211">
        <v>1</v>
      </c>
      <c r="F4211">
        <v>0</v>
      </c>
      <c r="G4211">
        <v>2001</v>
      </c>
      <c r="H4211" s="17" t="s">
        <v>981</v>
      </c>
      <c r="I4211">
        <v>1</v>
      </c>
      <c r="J4211">
        <v>0</v>
      </c>
      <c r="K4211" s="17" t="s">
        <v>9333</v>
      </c>
      <c r="L4211" s="1">
        <v>44732</v>
      </c>
      <c r="M4211">
        <v>23.8</v>
      </c>
      <c r="N4211" s="17" t="s">
        <v>437</v>
      </c>
      <c r="O4211">
        <v>678</v>
      </c>
      <c r="P4211" s="17" t="s">
        <v>438</v>
      </c>
      <c r="Q4211">
        <v>0</v>
      </c>
      <c r="R4211" s="17" t="s">
        <v>480</v>
      </c>
      <c r="S4211" s="17" t="s">
        <v>653</v>
      </c>
      <c r="T4211" s="17" t="s">
        <v>438</v>
      </c>
      <c r="U4211">
        <v>21</v>
      </c>
      <c r="V4211">
        <v>2022</v>
      </c>
      <c r="W4211" s="17" t="s">
        <v>9334</v>
      </c>
      <c r="X4211" s="17" t="s">
        <v>482</v>
      </c>
      <c r="Y4211">
        <v>7</v>
      </c>
      <c r="Z4211" s="17" t="s">
        <v>443</v>
      </c>
      <c r="AA4211" s="17" t="s">
        <v>443</v>
      </c>
      <c r="AB4211" s="17" t="s">
        <v>444</v>
      </c>
      <c r="AC4211">
        <v>0</v>
      </c>
      <c r="AD4211">
        <v>0</v>
      </c>
      <c r="AE4211">
        <v>0</v>
      </c>
      <c r="AF4211">
        <v>2022</v>
      </c>
      <c r="AG4211" s="1">
        <v>44562</v>
      </c>
      <c r="AH4211" s="1">
        <v>44773</v>
      </c>
      <c r="AI4211" s="1">
        <v>44785</v>
      </c>
      <c r="AJ4211" s="17" t="s">
        <v>34</v>
      </c>
      <c r="AK4211" s="17" t="s">
        <v>35</v>
      </c>
      <c r="AL4211" s="17" t="s">
        <v>10388</v>
      </c>
      <c r="AM4211" s="17">
        <f>MONTH(EMPENHO[[#This Row],[data_empenho]])</f>
        <v>6</v>
      </c>
    </row>
    <row r="4212" spans="1:39" x14ac:dyDescent="0.25">
      <c r="A4212">
        <v>9</v>
      </c>
      <c r="B4212">
        <v>902</v>
      </c>
      <c r="C4212">
        <v>8</v>
      </c>
      <c r="D4212">
        <v>243</v>
      </c>
      <c r="E4212">
        <v>11</v>
      </c>
      <c r="F4212">
        <v>0</v>
      </c>
      <c r="G4212">
        <v>2014</v>
      </c>
      <c r="H4212" s="17" t="s">
        <v>981</v>
      </c>
      <c r="I4212">
        <v>1</v>
      </c>
      <c r="J4212">
        <v>0</v>
      </c>
      <c r="K4212" s="17" t="s">
        <v>9335</v>
      </c>
      <c r="L4212" s="1">
        <v>44733</v>
      </c>
      <c r="M4212">
        <v>1265.06</v>
      </c>
      <c r="N4212" s="17" t="s">
        <v>437</v>
      </c>
      <c r="O4212">
        <v>678</v>
      </c>
      <c r="P4212" s="17" t="s">
        <v>438</v>
      </c>
      <c r="Q4212">
        <v>0</v>
      </c>
      <c r="R4212" s="17" t="s">
        <v>480</v>
      </c>
      <c r="S4212" s="17" t="s">
        <v>653</v>
      </c>
      <c r="T4212" s="17" t="s">
        <v>438</v>
      </c>
      <c r="U4212">
        <v>21</v>
      </c>
      <c r="V4212">
        <v>2022</v>
      </c>
      <c r="W4212" s="17" t="s">
        <v>9336</v>
      </c>
      <c r="X4212" s="17" t="s">
        <v>482</v>
      </c>
      <c r="Y4212">
        <v>7</v>
      </c>
      <c r="Z4212" s="17" t="s">
        <v>443</v>
      </c>
      <c r="AA4212" s="17" t="s">
        <v>443</v>
      </c>
      <c r="AB4212" s="17" t="s">
        <v>444</v>
      </c>
      <c r="AC4212">
        <v>0</v>
      </c>
      <c r="AD4212">
        <v>0</v>
      </c>
      <c r="AE4212">
        <v>0</v>
      </c>
      <c r="AF4212">
        <v>2022</v>
      </c>
      <c r="AG4212" s="1">
        <v>44562</v>
      </c>
      <c r="AH4212" s="1">
        <v>44773</v>
      </c>
      <c r="AI4212" s="1">
        <v>44785</v>
      </c>
      <c r="AJ4212" s="17" t="s">
        <v>34</v>
      </c>
      <c r="AK4212" s="17" t="s">
        <v>35</v>
      </c>
      <c r="AL4212" s="17" t="s">
        <v>10388</v>
      </c>
      <c r="AM4212" s="17">
        <f>MONTH(EMPENHO[[#This Row],[data_empenho]])</f>
        <v>6</v>
      </c>
    </row>
    <row r="4213" spans="1:39" x14ac:dyDescent="0.25">
      <c r="A4213">
        <v>6</v>
      </c>
      <c r="B4213">
        <v>603</v>
      </c>
      <c r="C4213">
        <v>26</v>
      </c>
      <c r="D4213">
        <v>782</v>
      </c>
      <c r="E4213">
        <v>17</v>
      </c>
      <c r="F4213">
        <v>0</v>
      </c>
      <c r="G4213">
        <v>2073</v>
      </c>
      <c r="H4213" s="17" t="s">
        <v>698</v>
      </c>
      <c r="I4213">
        <v>1</v>
      </c>
      <c r="J4213">
        <v>0</v>
      </c>
      <c r="K4213" s="17" t="s">
        <v>9337</v>
      </c>
      <c r="L4213" s="1">
        <v>44734</v>
      </c>
      <c r="M4213">
        <v>1591.4</v>
      </c>
      <c r="N4213" s="17" t="s">
        <v>437</v>
      </c>
      <c r="O4213">
        <v>6259</v>
      </c>
      <c r="P4213" s="17" t="s">
        <v>438</v>
      </c>
      <c r="Q4213">
        <v>0</v>
      </c>
      <c r="R4213" s="17" t="s">
        <v>439</v>
      </c>
      <c r="S4213" s="17" t="s">
        <v>440</v>
      </c>
      <c r="T4213" s="17" t="s">
        <v>438</v>
      </c>
      <c r="U4213">
        <v>163</v>
      </c>
      <c r="V4213">
        <v>2022</v>
      </c>
      <c r="W4213" s="17" t="s">
        <v>9338</v>
      </c>
      <c r="X4213" s="17" t="s">
        <v>465</v>
      </c>
      <c r="Y4213">
        <v>1</v>
      </c>
      <c r="Z4213" s="17" t="s">
        <v>443</v>
      </c>
      <c r="AA4213" s="17" t="s">
        <v>443</v>
      </c>
      <c r="AB4213" s="17" t="s">
        <v>444</v>
      </c>
      <c r="AC4213">
        <v>0</v>
      </c>
      <c r="AD4213">
        <v>0</v>
      </c>
      <c r="AE4213">
        <v>0</v>
      </c>
      <c r="AF4213">
        <v>2022</v>
      </c>
      <c r="AG4213" s="1">
        <v>44562</v>
      </c>
      <c r="AH4213" s="1">
        <v>44773</v>
      </c>
      <c r="AI4213" s="1">
        <v>44785</v>
      </c>
      <c r="AJ4213" s="17" t="s">
        <v>34</v>
      </c>
      <c r="AK4213" s="17" t="s">
        <v>35</v>
      </c>
      <c r="AL4213" s="17" t="s">
        <v>10388</v>
      </c>
      <c r="AM4213" s="17">
        <f>MONTH(EMPENHO[[#This Row],[data_empenho]])</f>
        <v>6</v>
      </c>
    </row>
    <row r="4214" spans="1:39" x14ac:dyDescent="0.25">
      <c r="A4214">
        <v>6</v>
      </c>
      <c r="B4214">
        <v>603</v>
      </c>
      <c r="C4214">
        <v>26</v>
      </c>
      <c r="D4214">
        <v>782</v>
      </c>
      <c r="E4214">
        <v>17</v>
      </c>
      <c r="F4214">
        <v>0</v>
      </c>
      <c r="G4214">
        <v>2073</v>
      </c>
      <c r="H4214" s="17" t="s">
        <v>828</v>
      </c>
      <c r="I4214">
        <v>1</v>
      </c>
      <c r="J4214">
        <v>0</v>
      </c>
      <c r="K4214" s="17" t="s">
        <v>9339</v>
      </c>
      <c r="L4214" s="1">
        <v>44734</v>
      </c>
      <c r="M4214">
        <v>2690</v>
      </c>
      <c r="N4214" s="17" t="s">
        <v>437</v>
      </c>
      <c r="O4214">
        <v>8372</v>
      </c>
      <c r="P4214" s="17" t="s">
        <v>438</v>
      </c>
      <c r="Q4214">
        <v>0</v>
      </c>
      <c r="R4214" s="17" t="s">
        <v>439</v>
      </c>
      <c r="S4214" s="17" t="s">
        <v>440</v>
      </c>
      <c r="T4214" s="17" t="s">
        <v>438</v>
      </c>
      <c r="U4214">
        <v>165</v>
      </c>
      <c r="V4214">
        <v>2022</v>
      </c>
      <c r="W4214" s="17" t="s">
        <v>9340</v>
      </c>
      <c r="X4214" s="17" t="s">
        <v>465</v>
      </c>
      <c r="Y4214">
        <v>1</v>
      </c>
      <c r="Z4214" s="17" t="s">
        <v>443</v>
      </c>
      <c r="AA4214" s="17" t="s">
        <v>443</v>
      </c>
      <c r="AB4214" s="17" t="s">
        <v>444</v>
      </c>
      <c r="AC4214">
        <v>0</v>
      </c>
      <c r="AD4214">
        <v>0</v>
      </c>
      <c r="AE4214">
        <v>0</v>
      </c>
      <c r="AF4214">
        <v>2022</v>
      </c>
      <c r="AG4214" s="1">
        <v>44562</v>
      </c>
      <c r="AH4214" s="1">
        <v>44773</v>
      </c>
      <c r="AI4214" s="1">
        <v>44785</v>
      </c>
      <c r="AJ4214" s="17" t="s">
        <v>34</v>
      </c>
      <c r="AK4214" s="17" t="s">
        <v>35</v>
      </c>
      <c r="AL4214" s="17" t="s">
        <v>10388</v>
      </c>
      <c r="AM4214" s="17">
        <f>MONTH(EMPENHO[[#This Row],[data_empenho]])</f>
        <v>6</v>
      </c>
    </row>
    <row r="4215" spans="1:39" x14ac:dyDescent="0.25">
      <c r="A4215">
        <v>6</v>
      </c>
      <c r="B4215">
        <v>603</v>
      </c>
      <c r="C4215">
        <v>26</v>
      </c>
      <c r="D4215">
        <v>782</v>
      </c>
      <c r="E4215">
        <v>17</v>
      </c>
      <c r="F4215">
        <v>0</v>
      </c>
      <c r="G4215">
        <v>2073</v>
      </c>
      <c r="H4215" s="17" t="s">
        <v>698</v>
      </c>
      <c r="I4215">
        <v>1</v>
      </c>
      <c r="J4215">
        <v>0</v>
      </c>
      <c r="K4215" s="17" t="s">
        <v>9341</v>
      </c>
      <c r="L4215" s="1">
        <v>44734</v>
      </c>
      <c r="M4215">
        <v>2873</v>
      </c>
      <c r="N4215" s="17" t="s">
        <v>437</v>
      </c>
      <c r="O4215">
        <v>6856</v>
      </c>
      <c r="P4215" s="17" t="s">
        <v>438</v>
      </c>
      <c r="Q4215">
        <v>0</v>
      </c>
      <c r="R4215" s="17" t="s">
        <v>439</v>
      </c>
      <c r="S4215" s="17" t="s">
        <v>440</v>
      </c>
      <c r="T4215" s="17" t="s">
        <v>438</v>
      </c>
      <c r="U4215">
        <v>166</v>
      </c>
      <c r="V4215">
        <v>2022</v>
      </c>
      <c r="W4215" s="17" t="s">
        <v>9342</v>
      </c>
      <c r="X4215" s="17" t="s">
        <v>465</v>
      </c>
      <c r="Y4215">
        <v>1</v>
      </c>
      <c r="Z4215" s="17" t="s">
        <v>443</v>
      </c>
      <c r="AA4215" s="17" t="s">
        <v>443</v>
      </c>
      <c r="AB4215" s="17" t="s">
        <v>444</v>
      </c>
      <c r="AC4215">
        <v>0</v>
      </c>
      <c r="AD4215">
        <v>0</v>
      </c>
      <c r="AE4215">
        <v>0</v>
      </c>
      <c r="AF4215">
        <v>2022</v>
      </c>
      <c r="AG4215" s="1">
        <v>44562</v>
      </c>
      <c r="AH4215" s="1">
        <v>44773</v>
      </c>
      <c r="AI4215" s="1">
        <v>44785</v>
      </c>
      <c r="AJ4215" s="17" t="s">
        <v>34</v>
      </c>
      <c r="AK4215" s="17" t="s">
        <v>35</v>
      </c>
      <c r="AL4215" s="17" t="s">
        <v>10388</v>
      </c>
      <c r="AM4215" s="17">
        <f>MONTH(EMPENHO[[#This Row],[data_empenho]])</f>
        <v>6</v>
      </c>
    </row>
    <row r="4216" spans="1:39" x14ac:dyDescent="0.25">
      <c r="A4216">
        <v>7</v>
      </c>
      <c r="B4216">
        <v>702</v>
      </c>
      <c r="C4216">
        <v>15</v>
      </c>
      <c r="D4216">
        <v>451</v>
      </c>
      <c r="E4216">
        <v>17</v>
      </c>
      <c r="F4216">
        <v>0</v>
      </c>
      <c r="G4216">
        <v>2002</v>
      </c>
      <c r="H4216" s="17" t="s">
        <v>828</v>
      </c>
      <c r="I4216">
        <v>1</v>
      </c>
      <c r="J4216">
        <v>0</v>
      </c>
      <c r="K4216" s="17" t="s">
        <v>9343</v>
      </c>
      <c r="L4216" s="1">
        <v>44734</v>
      </c>
      <c r="M4216">
        <v>260</v>
      </c>
      <c r="N4216" s="17" t="s">
        <v>437</v>
      </c>
      <c r="O4216">
        <v>7417</v>
      </c>
      <c r="P4216" s="17" t="s">
        <v>438</v>
      </c>
      <c r="Q4216">
        <v>0</v>
      </c>
      <c r="R4216" s="17" t="s">
        <v>439</v>
      </c>
      <c r="S4216" s="17" t="s">
        <v>440</v>
      </c>
      <c r="T4216" s="17" t="s">
        <v>438</v>
      </c>
      <c r="U4216">
        <v>167</v>
      </c>
      <c r="V4216">
        <v>2022</v>
      </c>
      <c r="W4216" s="17" t="s">
        <v>9344</v>
      </c>
      <c r="X4216" s="17" t="s">
        <v>465</v>
      </c>
      <c r="Y4216">
        <v>1</v>
      </c>
      <c r="Z4216" s="17" t="s">
        <v>443</v>
      </c>
      <c r="AA4216" s="17" t="s">
        <v>443</v>
      </c>
      <c r="AB4216" s="17" t="s">
        <v>444</v>
      </c>
      <c r="AC4216">
        <v>0</v>
      </c>
      <c r="AD4216">
        <v>0</v>
      </c>
      <c r="AE4216">
        <v>0</v>
      </c>
      <c r="AF4216">
        <v>2022</v>
      </c>
      <c r="AG4216" s="1">
        <v>44562</v>
      </c>
      <c r="AH4216" s="1">
        <v>44773</v>
      </c>
      <c r="AI4216" s="1">
        <v>44785</v>
      </c>
      <c r="AJ4216" s="17" t="s">
        <v>34</v>
      </c>
      <c r="AK4216" s="17" t="s">
        <v>35</v>
      </c>
      <c r="AL4216" s="17" t="s">
        <v>10388</v>
      </c>
      <c r="AM4216" s="17">
        <f>MONTH(EMPENHO[[#This Row],[data_empenho]])</f>
        <v>6</v>
      </c>
    </row>
    <row r="4217" spans="1:39" x14ac:dyDescent="0.25">
      <c r="A4217">
        <v>6</v>
      </c>
      <c r="B4217">
        <v>603</v>
      </c>
      <c r="C4217">
        <v>26</v>
      </c>
      <c r="D4217">
        <v>782</v>
      </c>
      <c r="E4217">
        <v>17</v>
      </c>
      <c r="F4217">
        <v>0</v>
      </c>
      <c r="G4217">
        <v>2073</v>
      </c>
      <c r="H4217" s="17" t="s">
        <v>698</v>
      </c>
      <c r="I4217">
        <v>1</v>
      </c>
      <c r="J4217">
        <v>0</v>
      </c>
      <c r="K4217" s="17" t="s">
        <v>9345</v>
      </c>
      <c r="L4217" s="1">
        <v>44734</v>
      </c>
      <c r="M4217">
        <v>317</v>
      </c>
      <c r="N4217" s="17" t="s">
        <v>437</v>
      </c>
      <c r="O4217">
        <v>5923</v>
      </c>
      <c r="P4217" s="17" t="s">
        <v>438</v>
      </c>
      <c r="Q4217">
        <v>0</v>
      </c>
      <c r="R4217" s="17" t="s">
        <v>439</v>
      </c>
      <c r="S4217" s="17" t="s">
        <v>440</v>
      </c>
      <c r="T4217" s="17" t="s">
        <v>438</v>
      </c>
      <c r="U4217">
        <v>168</v>
      </c>
      <c r="V4217">
        <v>2022</v>
      </c>
      <c r="W4217" s="17" t="s">
        <v>9346</v>
      </c>
      <c r="X4217" s="17" t="s">
        <v>465</v>
      </c>
      <c r="Y4217">
        <v>1</v>
      </c>
      <c r="Z4217" s="17" t="s">
        <v>443</v>
      </c>
      <c r="AA4217" s="17" t="s">
        <v>443</v>
      </c>
      <c r="AB4217" s="17" t="s">
        <v>444</v>
      </c>
      <c r="AC4217">
        <v>0</v>
      </c>
      <c r="AD4217">
        <v>0</v>
      </c>
      <c r="AE4217">
        <v>0</v>
      </c>
      <c r="AF4217">
        <v>2022</v>
      </c>
      <c r="AG4217" s="1">
        <v>44562</v>
      </c>
      <c r="AH4217" s="1">
        <v>44773</v>
      </c>
      <c r="AI4217" s="1">
        <v>44785</v>
      </c>
      <c r="AJ4217" s="17" t="s">
        <v>34</v>
      </c>
      <c r="AK4217" s="17" t="s">
        <v>35</v>
      </c>
      <c r="AL4217" s="17" t="s">
        <v>10388</v>
      </c>
      <c r="AM4217" s="17">
        <f>MONTH(EMPENHO[[#This Row],[data_empenho]])</f>
        <v>6</v>
      </c>
    </row>
    <row r="4218" spans="1:39" x14ac:dyDescent="0.25">
      <c r="A4218">
        <v>6</v>
      </c>
      <c r="B4218">
        <v>603</v>
      </c>
      <c r="C4218">
        <v>26</v>
      </c>
      <c r="D4218">
        <v>782</v>
      </c>
      <c r="E4218">
        <v>17</v>
      </c>
      <c r="F4218">
        <v>0</v>
      </c>
      <c r="G4218">
        <v>2073</v>
      </c>
      <c r="H4218" s="17" t="s">
        <v>828</v>
      </c>
      <c r="I4218">
        <v>1</v>
      </c>
      <c r="J4218">
        <v>0</v>
      </c>
      <c r="K4218" s="17" t="s">
        <v>9347</v>
      </c>
      <c r="L4218" s="1">
        <v>44734</v>
      </c>
      <c r="M4218">
        <v>2680</v>
      </c>
      <c r="N4218" s="17" t="s">
        <v>437</v>
      </c>
      <c r="O4218">
        <v>143</v>
      </c>
      <c r="P4218" s="17" t="s">
        <v>438</v>
      </c>
      <c r="Q4218">
        <v>0</v>
      </c>
      <c r="R4218" s="17" t="s">
        <v>439</v>
      </c>
      <c r="S4218" s="17" t="s">
        <v>440</v>
      </c>
      <c r="T4218" s="17" t="s">
        <v>438</v>
      </c>
      <c r="U4218">
        <v>164</v>
      </c>
      <c r="V4218">
        <v>2022</v>
      </c>
      <c r="W4218" s="17" t="s">
        <v>9348</v>
      </c>
      <c r="X4218" s="17" t="s">
        <v>465</v>
      </c>
      <c r="Y4218">
        <v>1</v>
      </c>
      <c r="Z4218" s="17" t="s">
        <v>443</v>
      </c>
      <c r="AA4218" s="17" t="s">
        <v>443</v>
      </c>
      <c r="AB4218" s="17" t="s">
        <v>444</v>
      </c>
      <c r="AC4218">
        <v>0</v>
      </c>
      <c r="AD4218">
        <v>0</v>
      </c>
      <c r="AE4218">
        <v>0</v>
      </c>
      <c r="AF4218">
        <v>2022</v>
      </c>
      <c r="AG4218" s="1">
        <v>44562</v>
      </c>
      <c r="AH4218" s="1">
        <v>44773</v>
      </c>
      <c r="AI4218" s="1">
        <v>44785</v>
      </c>
      <c r="AJ4218" s="17" t="s">
        <v>34</v>
      </c>
      <c r="AK4218" s="17" t="s">
        <v>35</v>
      </c>
      <c r="AL4218" s="17" t="s">
        <v>10388</v>
      </c>
      <c r="AM4218" s="17">
        <f>MONTH(EMPENHO[[#This Row],[data_empenho]])</f>
        <v>6</v>
      </c>
    </row>
    <row r="4219" spans="1:39" x14ac:dyDescent="0.25">
      <c r="A4219">
        <v>10</v>
      </c>
      <c r="B4219">
        <v>1002</v>
      </c>
      <c r="C4219">
        <v>20</v>
      </c>
      <c r="D4219">
        <v>608</v>
      </c>
      <c r="E4219">
        <v>4</v>
      </c>
      <c r="F4219">
        <v>0</v>
      </c>
      <c r="G4219">
        <v>2056</v>
      </c>
      <c r="H4219" s="17" t="s">
        <v>828</v>
      </c>
      <c r="I4219">
        <v>1</v>
      </c>
      <c r="J4219">
        <v>0</v>
      </c>
      <c r="K4219" s="17" t="s">
        <v>9349</v>
      </c>
      <c r="L4219" s="1">
        <v>44734</v>
      </c>
      <c r="M4219">
        <v>353</v>
      </c>
      <c r="N4219" s="17" t="s">
        <v>437</v>
      </c>
      <c r="O4219">
        <v>500</v>
      </c>
      <c r="P4219" s="17" t="s">
        <v>438</v>
      </c>
      <c r="Q4219">
        <v>0</v>
      </c>
      <c r="R4219" s="17" t="s">
        <v>439</v>
      </c>
      <c r="S4219" s="17" t="s">
        <v>440</v>
      </c>
      <c r="T4219" s="17" t="s">
        <v>438</v>
      </c>
      <c r="U4219">
        <v>169</v>
      </c>
      <c r="V4219">
        <v>2022</v>
      </c>
      <c r="W4219" s="17" t="s">
        <v>9350</v>
      </c>
      <c r="X4219" s="17" t="s">
        <v>465</v>
      </c>
      <c r="Y4219">
        <v>1</v>
      </c>
      <c r="Z4219" s="17" t="s">
        <v>443</v>
      </c>
      <c r="AA4219" s="17" t="s">
        <v>443</v>
      </c>
      <c r="AB4219" s="17" t="s">
        <v>444</v>
      </c>
      <c r="AC4219">
        <v>0</v>
      </c>
      <c r="AD4219">
        <v>0</v>
      </c>
      <c r="AE4219">
        <v>0</v>
      </c>
      <c r="AF4219">
        <v>2022</v>
      </c>
      <c r="AG4219" s="1">
        <v>44562</v>
      </c>
      <c r="AH4219" s="1">
        <v>44773</v>
      </c>
      <c r="AI4219" s="1">
        <v>44785</v>
      </c>
      <c r="AJ4219" s="17" t="s">
        <v>34</v>
      </c>
      <c r="AK4219" s="17" t="s">
        <v>35</v>
      </c>
      <c r="AL4219" s="17" t="s">
        <v>10388</v>
      </c>
      <c r="AM4219" s="17">
        <f>MONTH(EMPENHO[[#This Row],[data_empenho]])</f>
        <v>6</v>
      </c>
    </row>
    <row r="4220" spans="1:39" x14ac:dyDescent="0.25">
      <c r="A4220">
        <v>7</v>
      </c>
      <c r="B4220">
        <v>701</v>
      </c>
      <c r="C4220">
        <v>4</v>
      </c>
      <c r="D4220">
        <v>122</v>
      </c>
      <c r="E4220">
        <v>1</v>
      </c>
      <c r="F4220">
        <v>0</v>
      </c>
      <c r="G4220">
        <v>2001</v>
      </c>
      <c r="H4220" s="17" t="s">
        <v>638</v>
      </c>
      <c r="I4220">
        <v>1</v>
      </c>
      <c r="J4220">
        <v>0</v>
      </c>
      <c r="K4220" s="17" t="s">
        <v>9351</v>
      </c>
      <c r="L4220" s="1">
        <v>44734</v>
      </c>
      <c r="M4220">
        <v>305</v>
      </c>
      <c r="N4220" s="17" t="s">
        <v>437</v>
      </c>
      <c r="O4220">
        <v>8441</v>
      </c>
      <c r="P4220" s="17" t="s">
        <v>438</v>
      </c>
      <c r="Q4220">
        <v>0</v>
      </c>
      <c r="R4220" s="17" t="s">
        <v>480</v>
      </c>
      <c r="S4220" s="17" t="s">
        <v>653</v>
      </c>
      <c r="T4220" s="17" t="s">
        <v>438</v>
      </c>
      <c r="U4220">
        <v>14</v>
      </c>
      <c r="V4220">
        <v>2022</v>
      </c>
      <c r="W4220" s="17" t="s">
        <v>9352</v>
      </c>
      <c r="X4220" s="17" t="s">
        <v>482</v>
      </c>
      <c r="Y4220">
        <v>7</v>
      </c>
      <c r="Z4220" s="17" t="s">
        <v>443</v>
      </c>
      <c r="AA4220" s="17" t="s">
        <v>443</v>
      </c>
      <c r="AB4220" s="17" t="s">
        <v>444</v>
      </c>
      <c r="AC4220">
        <v>0</v>
      </c>
      <c r="AD4220">
        <v>0</v>
      </c>
      <c r="AE4220">
        <v>0</v>
      </c>
      <c r="AF4220">
        <v>2022</v>
      </c>
      <c r="AG4220" s="1">
        <v>44562</v>
      </c>
      <c r="AH4220" s="1">
        <v>44773</v>
      </c>
      <c r="AI4220" s="1">
        <v>44785</v>
      </c>
      <c r="AJ4220" s="17" t="s">
        <v>34</v>
      </c>
      <c r="AK4220" s="17" t="s">
        <v>35</v>
      </c>
      <c r="AL4220" s="17" t="s">
        <v>10388</v>
      </c>
      <c r="AM4220" s="17">
        <f>MONTH(EMPENHO[[#This Row],[data_empenho]])</f>
        <v>6</v>
      </c>
    </row>
    <row r="4221" spans="1:39" x14ac:dyDescent="0.25">
      <c r="A4221">
        <v>9</v>
      </c>
      <c r="B4221">
        <v>902</v>
      </c>
      <c r="C4221">
        <v>8</v>
      </c>
      <c r="D4221">
        <v>241</v>
      </c>
      <c r="E4221">
        <v>11</v>
      </c>
      <c r="F4221">
        <v>0</v>
      </c>
      <c r="G4221">
        <v>2011</v>
      </c>
      <c r="H4221" s="17" t="s">
        <v>981</v>
      </c>
      <c r="I4221">
        <v>1</v>
      </c>
      <c r="J4221">
        <v>0</v>
      </c>
      <c r="K4221" s="17" t="s">
        <v>9353</v>
      </c>
      <c r="L4221" s="1">
        <v>44734</v>
      </c>
      <c r="M4221">
        <v>3801.37</v>
      </c>
      <c r="N4221" s="17" t="s">
        <v>437</v>
      </c>
      <c r="O4221">
        <v>678</v>
      </c>
      <c r="P4221" s="17" t="s">
        <v>438</v>
      </c>
      <c r="Q4221">
        <v>0</v>
      </c>
      <c r="R4221" s="17" t="s">
        <v>480</v>
      </c>
      <c r="S4221" s="17" t="s">
        <v>653</v>
      </c>
      <c r="T4221" s="17" t="s">
        <v>438</v>
      </c>
      <c r="U4221">
        <v>21</v>
      </c>
      <c r="V4221">
        <v>2022</v>
      </c>
      <c r="W4221" s="17" t="s">
        <v>9354</v>
      </c>
      <c r="X4221" s="17" t="s">
        <v>482</v>
      </c>
      <c r="Y4221">
        <v>1</v>
      </c>
      <c r="Z4221" s="17" t="s">
        <v>443</v>
      </c>
      <c r="AA4221" s="17" t="s">
        <v>443</v>
      </c>
      <c r="AB4221" s="17" t="s">
        <v>444</v>
      </c>
      <c r="AC4221">
        <v>0</v>
      </c>
      <c r="AD4221">
        <v>0</v>
      </c>
      <c r="AE4221">
        <v>0</v>
      </c>
      <c r="AF4221">
        <v>2022</v>
      </c>
      <c r="AG4221" s="1">
        <v>44562</v>
      </c>
      <c r="AH4221" s="1">
        <v>44773</v>
      </c>
      <c r="AI4221" s="1">
        <v>44785</v>
      </c>
      <c r="AJ4221" s="17" t="s">
        <v>34</v>
      </c>
      <c r="AK4221" s="17" t="s">
        <v>35</v>
      </c>
      <c r="AL4221" s="17" t="s">
        <v>10388</v>
      </c>
      <c r="AM4221" s="17">
        <f>MONTH(EMPENHO[[#This Row],[data_empenho]])</f>
        <v>6</v>
      </c>
    </row>
    <row r="4222" spans="1:39" x14ac:dyDescent="0.25">
      <c r="A4222">
        <v>9</v>
      </c>
      <c r="B4222">
        <v>902</v>
      </c>
      <c r="C4222">
        <v>8</v>
      </c>
      <c r="D4222">
        <v>241</v>
      </c>
      <c r="E4222">
        <v>11</v>
      </c>
      <c r="F4222">
        <v>0</v>
      </c>
      <c r="G4222">
        <v>2011</v>
      </c>
      <c r="H4222" s="17" t="s">
        <v>981</v>
      </c>
      <c r="I4222">
        <v>1</v>
      </c>
      <c r="J4222">
        <v>0</v>
      </c>
      <c r="K4222" s="17" t="s">
        <v>9355</v>
      </c>
      <c r="L4222" s="1">
        <v>44734</v>
      </c>
      <c r="M4222">
        <v>1958.3</v>
      </c>
      <c r="N4222" s="17" t="s">
        <v>437</v>
      </c>
      <c r="O4222">
        <v>678</v>
      </c>
      <c r="P4222" s="17" t="s">
        <v>438</v>
      </c>
      <c r="Q4222">
        <v>0</v>
      </c>
      <c r="R4222" s="17" t="s">
        <v>480</v>
      </c>
      <c r="S4222" s="17" t="s">
        <v>653</v>
      </c>
      <c r="T4222" s="17" t="s">
        <v>438</v>
      </c>
      <c r="U4222">
        <v>21</v>
      </c>
      <c r="V4222">
        <v>2022</v>
      </c>
      <c r="W4222" s="17" t="s">
        <v>9356</v>
      </c>
      <c r="X4222" s="17" t="s">
        <v>482</v>
      </c>
      <c r="Y4222">
        <v>1</v>
      </c>
      <c r="Z4222" s="17" t="s">
        <v>443</v>
      </c>
      <c r="AA4222" s="17" t="s">
        <v>443</v>
      </c>
      <c r="AB4222" s="17" t="s">
        <v>444</v>
      </c>
      <c r="AC4222">
        <v>0</v>
      </c>
      <c r="AD4222">
        <v>0</v>
      </c>
      <c r="AE4222">
        <v>0</v>
      </c>
      <c r="AF4222">
        <v>2022</v>
      </c>
      <c r="AG4222" s="1">
        <v>44562</v>
      </c>
      <c r="AH4222" s="1">
        <v>44773</v>
      </c>
      <c r="AI4222" s="1">
        <v>44785</v>
      </c>
      <c r="AJ4222" s="17" t="s">
        <v>34</v>
      </c>
      <c r="AK4222" s="17" t="s">
        <v>35</v>
      </c>
      <c r="AL4222" s="17" t="s">
        <v>10388</v>
      </c>
      <c r="AM4222" s="17">
        <f>MONTH(EMPENHO[[#This Row],[data_empenho]])</f>
        <v>6</v>
      </c>
    </row>
    <row r="4223" spans="1:39" x14ac:dyDescent="0.25">
      <c r="A4223">
        <v>9</v>
      </c>
      <c r="B4223">
        <v>902</v>
      </c>
      <c r="C4223">
        <v>8</v>
      </c>
      <c r="D4223">
        <v>244</v>
      </c>
      <c r="E4223">
        <v>11</v>
      </c>
      <c r="F4223">
        <v>0</v>
      </c>
      <c r="G4223">
        <v>2017</v>
      </c>
      <c r="H4223" s="17" t="s">
        <v>981</v>
      </c>
      <c r="I4223">
        <v>1</v>
      </c>
      <c r="J4223">
        <v>0</v>
      </c>
      <c r="K4223" s="17" t="s">
        <v>9357</v>
      </c>
      <c r="L4223" s="1">
        <v>44734</v>
      </c>
      <c r="M4223">
        <v>591.05999999999995</v>
      </c>
      <c r="N4223" s="17" t="s">
        <v>437</v>
      </c>
      <c r="O4223">
        <v>678</v>
      </c>
      <c r="P4223" s="17" t="s">
        <v>438</v>
      </c>
      <c r="Q4223">
        <v>0</v>
      </c>
      <c r="R4223" s="17" t="s">
        <v>480</v>
      </c>
      <c r="S4223" s="17" t="s">
        <v>653</v>
      </c>
      <c r="T4223" s="17" t="s">
        <v>438</v>
      </c>
      <c r="U4223">
        <v>21</v>
      </c>
      <c r="V4223">
        <v>2022</v>
      </c>
      <c r="W4223" s="17" t="s">
        <v>9358</v>
      </c>
      <c r="X4223" s="17" t="s">
        <v>482</v>
      </c>
      <c r="Y4223">
        <v>7</v>
      </c>
      <c r="Z4223" s="17" t="s">
        <v>443</v>
      </c>
      <c r="AA4223" s="17" t="s">
        <v>443</v>
      </c>
      <c r="AB4223" s="17" t="s">
        <v>444</v>
      </c>
      <c r="AC4223">
        <v>0</v>
      </c>
      <c r="AD4223">
        <v>0</v>
      </c>
      <c r="AE4223">
        <v>0</v>
      </c>
      <c r="AF4223">
        <v>2022</v>
      </c>
      <c r="AG4223" s="1">
        <v>44562</v>
      </c>
      <c r="AH4223" s="1">
        <v>44773</v>
      </c>
      <c r="AI4223" s="1">
        <v>44785</v>
      </c>
      <c r="AJ4223" s="17" t="s">
        <v>34</v>
      </c>
      <c r="AK4223" s="17" t="s">
        <v>35</v>
      </c>
      <c r="AL4223" s="17" t="s">
        <v>10388</v>
      </c>
      <c r="AM4223" s="17">
        <f>MONTH(EMPENHO[[#This Row],[data_empenho]])</f>
        <v>6</v>
      </c>
    </row>
    <row r="4224" spans="1:39" x14ac:dyDescent="0.25">
      <c r="A4224">
        <v>6</v>
      </c>
      <c r="B4224">
        <v>603</v>
      </c>
      <c r="C4224">
        <v>26</v>
      </c>
      <c r="D4224">
        <v>782</v>
      </c>
      <c r="E4224">
        <v>17</v>
      </c>
      <c r="F4224">
        <v>0</v>
      </c>
      <c r="G4224">
        <v>2073</v>
      </c>
      <c r="H4224" s="17" t="s">
        <v>679</v>
      </c>
      <c r="I4224">
        <v>1</v>
      </c>
      <c r="J4224">
        <v>0</v>
      </c>
      <c r="K4224" s="17" t="s">
        <v>9359</v>
      </c>
      <c r="L4224" s="1">
        <v>44734</v>
      </c>
      <c r="M4224">
        <v>3900</v>
      </c>
      <c r="N4224" s="17" t="s">
        <v>437</v>
      </c>
      <c r="O4224">
        <v>7962</v>
      </c>
      <c r="P4224" s="17" t="s">
        <v>438</v>
      </c>
      <c r="Q4224">
        <v>0</v>
      </c>
      <c r="R4224" s="17" t="s">
        <v>480</v>
      </c>
      <c r="S4224" s="17" t="s">
        <v>653</v>
      </c>
      <c r="T4224" s="17" t="s">
        <v>438</v>
      </c>
      <c r="U4224">
        <v>29</v>
      </c>
      <c r="V4224">
        <v>2021</v>
      </c>
      <c r="W4224" s="17" t="s">
        <v>9360</v>
      </c>
      <c r="X4224" s="17" t="s">
        <v>482</v>
      </c>
      <c r="Y4224">
        <v>7</v>
      </c>
      <c r="Z4224" s="17" t="s">
        <v>443</v>
      </c>
      <c r="AA4224" s="17" t="s">
        <v>443</v>
      </c>
      <c r="AB4224" s="17" t="s">
        <v>444</v>
      </c>
      <c r="AC4224">
        <v>0</v>
      </c>
      <c r="AD4224">
        <v>0</v>
      </c>
      <c r="AE4224">
        <v>0</v>
      </c>
      <c r="AF4224">
        <v>2022</v>
      </c>
      <c r="AG4224" s="1">
        <v>44562</v>
      </c>
      <c r="AH4224" s="1">
        <v>44773</v>
      </c>
      <c r="AI4224" s="1">
        <v>44785</v>
      </c>
      <c r="AJ4224" s="17" t="s">
        <v>34</v>
      </c>
      <c r="AK4224" s="17" t="s">
        <v>35</v>
      </c>
      <c r="AL4224" s="17" t="s">
        <v>10388</v>
      </c>
      <c r="AM4224" s="17">
        <f>MONTH(EMPENHO[[#This Row],[data_empenho]])</f>
        <v>6</v>
      </c>
    </row>
    <row r="4225" spans="1:39" x14ac:dyDescent="0.25">
      <c r="A4225">
        <v>7</v>
      </c>
      <c r="B4225">
        <v>702</v>
      </c>
      <c r="C4225">
        <v>15</v>
      </c>
      <c r="D4225">
        <v>451</v>
      </c>
      <c r="E4225">
        <v>17</v>
      </c>
      <c r="F4225">
        <v>0</v>
      </c>
      <c r="G4225">
        <v>2002</v>
      </c>
      <c r="H4225" s="17" t="s">
        <v>828</v>
      </c>
      <c r="I4225">
        <v>1</v>
      </c>
      <c r="J4225">
        <v>0</v>
      </c>
      <c r="K4225" s="17" t="s">
        <v>9361</v>
      </c>
      <c r="L4225" s="1">
        <v>44734</v>
      </c>
      <c r="M4225">
        <v>497</v>
      </c>
      <c r="N4225" s="17" t="s">
        <v>437</v>
      </c>
      <c r="O4225">
        <v>5965</v>
      </c>
      <c r="P4225" s="17" t="s">
        <v>438</v>
      </c>
      <c r="Q4225">
        <v>0</v>
      </c>
      <c r="R4225" s="17" t="s">
        <v>480</v>
      </c>
      <c r="S4225" s="17" t="s">
        <v>653</v>
      </c>
      <c r="T4225" s="17" t="s">
        <v>438</v>
      </c>
      <c r="U4225">
        <v>39</v>
      </c>
      <c r="V4225">
        <v>2021</v>
      </c>
      <c r="W4225" s="17" t="s">
        <v>9362</v>
      </c>
      <c r="X4225" s="17" t="s">
        <v>482</v>
      </c>
      <c r="Y4225">
        <v>7</v>
      </c>
      <c r="Z4225" s="17" t="s">
        <v>443</v>
      </c>
      <c r="AA4225" s="17" t="s">
        <v>443</v>
      </c>
      <c r="AB4225" s="17" t="s">
        <v>444</v>
      </c>
      <c r="AC4225">
        <v>0</v>
      </c>
      <c r="AD4225">
        <v>0</v>
      </c>
      <c r="AE4225">
        <v>0</v>
      </c>
      <c r="AF4225">
        <v>2022</v>
      </c>
      <c r="AG4225" s="1">
        <v>44562</v>
      </c>
      <c r="AH4225" s="1">
        <v>44773</v>
      </c>
      <c r="AI4225" s="1">
        <v>44785</v>
      </c>
      <c r="AJ4225" s="17" t="s">
        <v>34</v>
      </c>
      <c r="AK4225" s="17" t="s">
        <v>35</v>
      </c>
      <c r="AL4225" s="17" t="s">
        <v>10388</v>
      </c>
      <c r="AM4225" s="17">
        <f>MONTH(EMPENHO[[#This Row],[data_empenho]])</f>
        <v>6</v>
      </c>
    </row>
    <row r="4226" spans="1:39" x14ac:dyDescent="0.25">
      <c r="A4226">
        <v>2</v>
      </c>
      <c r="B4226">
        <v>203</v>
      </c>
      <c r="C4226">
        <v>4</v>
      </c>
      <c r="D4226">
        <v>122</v>
      </c>
      <c r="E4226">
        <v>1</v>
      </c>
      <c r="F4226">
        <v>0</v>
      </c>
      <c r="G4226">
        <v>2081</v>
      </c>
      <c r="H4226" s="17" t="s">
        <v>2336</v>
      </c>
      <c r="I4226">
        <v>1</v>
      </c>
      <c r="J4226">
        <v>0</v>
      </c>
      <c r="K4226" s="17" t="s">
        <v>9363</v>
      </c>
      <c r="L4226" s="1">
        <v>44734</v>
      </c>
      <c r="M4226">
        <v>440</v>
      </c>
      <c r="N4226" s="17" t="s">
        <v>437</v>
      </c>
      <c r="O4226">
        <v>7744</v>
      </c>
      <c r="P4226" s="17" t="s">
        <v>438</v>
      </c>
      <c r="Q4226">
        <v>0</v>
      </c>
      <c r="R4226" s="17" t="s">
        <v>480</v>
      </c>
      <c r="S4226" s="17" t="s">
        <v>653</v>
      </c>
      <c r="T4226" s="17" t="s">
        <v>438</v>
      </c>
      <c r="U4226">
        <v>17</v>
      </c>
      <c r="V4226">
        <v>2022</v>
      </c>
      <c r="W4226" s="17" t="s">
        <v>9364</v>
      </c>
      <c r="X4226" s="17" t="s">
        <v>482</v>
      </c>
      <c r="Y4226">
        <v>7</v>
      </c>
      <c r="Z4226" s="17" t="s">
        <v>443</v>
      </c>
      <c r="AA4226" s="17" t="s">
        <v>443</v>
      </c>
      <c r="AB4226" s="17" t="s">
        <v>444</v>
      </c>
      <c r="AC4226">
        <v>0</v>
      </c>
      <c r="AD4226">
        <v>0</v>
      </c>
      <c r="AE4226">
        <v>0</v>
      </c>
      <c r="AF4226">
        <v>2022</v>
      </c>
      <c r="AG4226" s="1">
        <v>44562</v>
      </c>
      <c r="AH4226" s="1">
        <v>44773</v>
      </c>
      <c r="AI4226" s="1">
        <v>44785</v>
      </c>
      <c r="AJ4226" s="17" t="s">
        <v>34</v>
      </c>
      <c r="AK4226" s="17" t="s">
        <v>35</v>
      </c>
      <c r="AL4226" s="17" t="s">
        <v>10388</v>
      </c>
      <c r="AM4226" s="17">
        <f>MONTH(EMPENHO[[#This Row],[data_empenho]])</f>
        <v>6</v>
      </c>
    </row>
    <row r="4227" spans="1:39" x14ac:dyDescent="0.25">
      <c r="A4227">
        <v>4</v>
      </c>
      <c r="B4227">
        <v>401</v>
      </c>
      <c r="C4227">
        <v>4</v>
      </c>
      <c r="D4227">
        <v>123</v>
      </c>
      <c r="E4227">
        <v>1</v>
      </c>
      <c r="F4227">
        <v>0</v>
      </c>
      <c r="G4227">
        <v>2075</v>
      </c>
      <c r="H4227" s="17" t="s">
        <v>445</v>
      </c>
      <c r="I4227">
        <v>1</v>
      </c>
      <c r="J4227">
        <v>0</v>
      </c>
      <c r="K4227" s="17" t="s">
        <v>9365</v>
      </c>
      <c r="L4227" s="1">
        <v>44734</v>
      </c>
      <c r="M4227">
        <v>55</v>
      </c>
      <c r="N4227" s="17" t="s">
        <v>437</v>
      </c>
      <c r="O4227">
        <v>4506</v>
      </c>
      <c r="P4227" s="17" t="s">
        <v>438</v>
      </c>
      <c r="Q4227">
        <v>0</v>
      </c>
      <c r="R4227" s="17" t="s">
        <v>439</v>
      </c>
      <c r="S4227" s="17" t="s">
        <v>440</v>
      </c>
      <c r="T4227" s="17" t="s">
        <v>438</v>
      </c>
      <c r="U4227">
        <v>0</v>
      </c>
      <c r="V4227">
        <v>0</v>
      </c>
      <c r="W4227" s="17" t="s">
        <v>9366</v>
      </c>
      <c r="X4227" s="17" t="s">
        <v>442</v>
      </c>
      <c r="Y4227">
        <v>0</v>
      </c>
      <c r="Z4227" s="17" t="s">
        <v>450</v>
      </c>
      <c r="AA4227" s="17" t="s">
        <v>443</v>
      </c>
      <c r="AB4227" s="17" t="s">
        <v>444</v>
      </c>
      <c r="AC4227">
        <v>0</v>
      </c>
      <c r="AD4227">
        <v>0</v>
      </c>
      <c r="AE4227">
        <v>0</v>
      </c>
      <c r="AF4227">
        <v>2022</v>
      </c>
      <c r="AG4227" s="1">
        <v>44562</v>
      </c>
      <c r="AH4227" s="1">
        <v>44773</v>
      </c>
      <c r="AI4227" s="1">
        <v>44785</v>
      </c>
      <c r="AJ4227" s="17" t="s">
        <v>34</v>
      </c>
      <c r="AK4227" s="17" t="s">
        <v>35</v>
      </c>
      <c r="AL4227" s="17" t="s">
        <v>10388</v>
      </c>
      <c r="AM4227" s="17">
        <f>MONTH(EMPENHO[[#This Row],[data_empenho]])</f>
        <v>6</v>
      </c>
    </row>
    <row r="4228" spans="1:39" x14ac:dyDescent="0.25">
      <c r="A4228">
        <v>4</v>
      </c>
      <c r="B4228">
        <v>401</v>
      </c>
      <c r="C4228">
        <v>4</v>
      </c>
      <c r="D4228">
        <v>123</v>
      </c>
      <c r="E4228">
        <v>1</v>
      </c>
      <c r="F4228">
        <v>0</v>
      </c>
      <c r="G4228">
        <v>2075</v>
      </c>
      <c r="H4228" s="17" t="s">
        <v>445</v>
      </c>
      <c r="I4228">
        <v>1</v>
      </c>
      <c r="J4228">
        <v>0</v>
      </c>
      <c r="K4228" s="17" t="s">
        <v>9365</v>
      </c>
      <c r="L4228" s="1">
        <v>44739</v>
      </c>
      <c r="M4228">
        <v>-7.5</v>
      </c>
      <c r="N4228" s="17" t="s">
        <v>451</v>
      </c>
      <c r="O4228">
        <v>4506</v>
      </c>
      <c r="P4228" s="17" t="s">
        <v>438</v>
      </c>
      <c r="Q4228">
        <v>0</v>
      </c>
      <c r="R4228" s="17" t="s">
        <v>439</v>
      </c>
      <c r="S4228" s="17" t="s">
        <v>440</v>
      </c>
      <c r="T4228" s="17" t="s">
        <v>438</v>
      </c>
      <c r="U4228">
        <v>0</v>
      </c>
      <c r="V4228">
        <v>0</v>
      </c>
      <c r="W4228" s="17" t="s">
        <v>9367</v>
      </c>
      <c r="X4228" s="17" t="s">
        <v>442</v>
      </c>
      <c r="Y4228">
        <v>0</v>
      </c>
      <c r="Z4228" s="17" t="s">
        <v>450</v>
      </c>
      <c r="AA4228" s="17" t="s">
        <v>443</v>
      </c>
      <c r="AB4228" s="17" t="s">
        <v>444</v>
      </c>
      <c r="AC4228">
        <v>0</v>
      </c>
      <c r="AD4228">
        <v>0</v>
      </c>
      <c r="AE4228">
        <v>0</v>
      </c>
      <c r="AF4228">
        <v>2022</v>
      </c>
      <c r="AG4228" s="1">
        <v>44562</v>
      </c>
      <c r="AH4228" s="1">
        <v>44773</v>
      </c>
      <c r="AI4228" s="1">
        <v>44785</v>
      </c>
      <c r="AJ4228" s="17" t="s">
        <v>34</v>
      </c>
      <c r="AK4228" s="17" t="s">
        <v>35</v>
      </c>
      <c r="AL4228" s="17" t="s">
        <v>10388</v>
      </c>
      <c r="AM4228" s="17">
        <f>MONTH(EMPENHO[[#This Row],[data_empenho]])</f>
        <v>6</v>
      </c>
    </row>
    <row r="4229" spans="1:39" x14ac:dyDescent="0.25">
      <c r="A4229">
        <v>4</v>
      </c>
      <c r="B4229">
        <v>401</v>
      </c>
      <c r="C4229">
        <v>4</v>
      </c>
      <c r="D4229">
        <v>123</v>
      </c>
      <c r="E4229">
        <v>1</v>
      </c>
      <c r="F4229">
        <v>0</v>
      </c>
      <c r="G4229">
        <v>2075</v>
      </c>
      <c r="H4229" s="17" t="s">
        <v>445</v>
      </c>
      <c r="I4229">
        <v>1</v>
      </c>
      <c r="J4229">
        <v>0</v>
      </c>
      <c r="K4229" s="17" t="s">
        <v>9368</v>
      </c>
      <c r="L4229" s="1">
        <v>44734</v>
      </c>
      <c r="M4229">
        <v>55</v>
      </c>
      <c r="N4229" s="17" t="s">
        <v>437</v>
      </c>
      <c r="O4229">
        <v>450</v>
      </c>
      <c r="P4229" s="17" t="s">
        <v>438</v>
      </c>
      <c r="Q4229">
        <v>0</v>
      </c>
      <c r="R4229" s="17" t="s">
        <v>439</v>
      </c>
      <c r="S4229" s="17" t="s">
        <v>440</v>
      </c>
      <c r="T4229" s="17" t="s">
        <v>438</v>
      </c>
      <c r="U4229">
        <v>0</v>
      </c>
      <c r="V4229">
        <v>0</v>
      </c>
      <c r="W4229" s="17" t="s">
        <v>9369</v>
      </c>
      <c r="X4229" s="17" t="s">
        <v>442</v>
      </c>
      <c r="Y4229">
        <v>0</v>
      </c>
      <c r="Z4229" s="17" t="s">
        <v>450</v>
      </c>
      <c r="AA4229" s="17" t="s">
        <v>443</v>
      </c>
      <c r="AB4229" s="17" t="s">
        <v>444</v>
      </c>
      <c r="AC4229">
        <v>0</v>
      </c>
      <c r="AD4229">
        <v>0</v>
      </c>
      <c r="AE4229">
        <v>0</v>
      </c>
      <c r="AF4229">
        <v>2022</v>
      </c>
      <c r="AG4229" s="1">
        <v>44562</v>
      </c>
      <c r="AH4229" s="1">
        <v>44773</v>
      </c>
      <c r="AI4229" s="1">
        <v>44785</v>
      </c>
      <c r="AJ4229" s="17" t="s">
        <v>34</v>
      </c>
      <c r="AK4229" s="17" t="s">
        <v>35</v>
      </c>
      <c r="AL4229" s="17" t="s">
        <v>10388</v>
      </c>
      <c r="AM4229" s="17">
        <f>MONTH(EMPENHO[[#This Row],[data_empenho]])</f>
        <v>6</v>
      </c>
    </row>
    <row r="4230" spans="1:39" x14ac:dyDescent="0.25">
      <c r="A4230">
        <v>3</v>
      </c>
      <c r="B4230">
        <v>301</v>
      </c>
      <c r="C4230">
        <v>4</v>
      </c>
      <c r="D4230">
        <v>122</v>
      </c>
      <c r="E4230">
        <v>1</v>
      </c>
      <c r="F4230">
        <v>0</v>
      </c>
      <c r="G4230">
        <v>2068</v>
      </c>
      <c r="H4230" s="17" t="s">
        <v>1929</v>
      </c>
      <c r="I4230">
        <v>1</v>
      </c>
      <c r="J4230">
        <v>0</v>
      </c>
      <c r="K4230" s="17" t="s">
        <v>9370</v>
      </c>
      <c r="L4230" s="1">
        <v>44734</v>
      </c>
      <c r="M4230">
        <v>86</v>
      </c>
      <c r="N4230" s="17" t="s">
        <v>437</v>
      </c>
      <c r="O4230">
        <v>678</v>
      </c>
      <c r="P4230" s="17" t="s">
        <v>438</v>
      </c>
      <c r="Q4230">
        <v>0</v>
      </c>
      <c r="R4230" s="17" t="s">
        <v>439</v>
      </c>
      <c r="S4230" s="17" t="s">
        <v>440</v>
      </c>
      <c r="T4230" s="17" t="s">
        <v>438</v>
      </c>
      <c r="U4230">
        <v>0</v>
      </c>
      <c r="V4230">
        <v>0</v>
      </c>
      <c r="W4230" s="17" t="s">
        <v>9371</v>
      </c>
      <c r="X4230" s="17" t="s">
        <v>465</v>
      </c>
      <c r="Y4230">
        <v>1</v>
      </c>
      <c r="Z4230" s="17" t="s">
        <v>443</v>
      </c>
      <c r="AA4230" s="17" t="s">
        <v>443</v>
      </c>
      <c r="AB4230" s="17" t="s">
        <v>444</v>
      </c>
      <c r="AC4230">
        <v>0</v>
      </c>
      <c r="AD4230">
        <v>0</v>
      </c>
      <c r="AE4230">
        <v>0</v>
      </c>
      <c r="AF4230">
        <v>2022</v>
      </c>
      <c r="AG4230" s="1">
        <v>44562</v>
      </c>
      <c r="AH4230" s="1">
        <v>44773</v>
      </c>
      <c r="AI4230" s="1">
        <v>44785</v>
      </c>
      <c r="AJ4230" s="17" t="s">
        <v>34</v>
      </c>
      <c r="AK4230" s="17" t="s">
        <v>35</v>
      </c>
      <c r="AL4230" s="17" t="s">
        <v>10388</v>
      </c>
      <c r="AM4230" s="17">
        <f>MONTH(EMPENHO[[#This Row],[data_empenho]])</f>
        <v>6</v>
      </c>
    </row>
    <row r="4231" spans="1:39" x14ac:dyDescent="0.25">
      <c r="A4231">
        <v>3</v>
      </c>
      <c r="B4231">
        <v>301</v>
      </c>
      <c r="C4231">
        <v>4</v>
      </c>
      <c r="D4231">
        <v>122</v>
      </c>
      <c r="E4231">
        <v>1</v>
      </c>
      <c r="F4231">
        <v>0</v>
      </c>
      <c r="G4231">
        <v>2068</v>
      </c>
      <c r="H4231" s="17" t="s">
        <v>981</v>
      </c>
      <c r="I4231">
        <v>1</v>
      </c>
      <c r="J4231">
        <v>0</v>
      </c>
      <c r="K4231" s="17" t="s">
        <v>9372</v>
      </c>
      <c r="L4231" s="1">
        <v>44734</v>
      </c>
      <c r="M4231">
        <v>6.4</v>
      </c>
      <c r="N4231" s="17" t="s">
        <v>437</v>
      </c>
      <c r="O4231">
        <v>678</v>
      </c>
      <c r="P4231" s="17" t="s">
        <v>438</v>
      </c>
      <c r="Q4231">
        <v>0</v>
      </c>
      <c r="R4231" s="17" t="s">
        <v>439</v>
      </c>
      <c r="S4231" s="17" t="s">
        <v>440</v>
      </c>
      <c r="T4231" s="17" t="s">
        <v>438</v>
      </c>
      <c r="U4231">
        <v>0</v>
      </c>
      <c r="V4231">
        <v>0</v>
      </c>
      <c r="W4231" s="17" t="s">
        <v>9373</v>
      </c>
      <c r="X4231" s="17" t="s">
        <v>465</v>
      </c>
      <c r="Y4231">
        <v>1</v>
      </c>
      <c r="Z4231" s="17" t="s">
        <v>443</v>
      </c>
      <c r="AA4231" s="17" t="s">
        <v>443</v>
      </c>
      <c r="AB4231" s="17" t="s">
        <v>444</v>
      </c>
      <c r="AC4231">
        <v>0</v>
      </c>
      <c r="AD4231">
        <v>0</v>
      </c>
      <c r="AE4231">
        <v>0</v>
      </c>
      <c r="AF4231">
        <v>2022</v>
      </c>
      <c r="AG4231" s="1">
        <v>44562</v>
      </c>
      <c r="AH4231" s="1">
        <v>44773</v>
      </c>
      <c r="AI4231" s="1">
        <v>44785</v>
      </c>
      <c r="AJ4231" s="17" t="s">
        <v>34</v>
      </c>
      <c r="AK4231" s="17" t="s">
        <v>35</v>
      </c>
      <c r="AL4231" s="17" t="s">
        <v>10388</v>
      </c>
      <c r="AM4231" s="17">
        <f>MONTH(EMPENHO[[#This Row],[data_empenho]])</f>
        <v>6</v>
      </c>
    </row>
    <row r="4232" spans="1:39" x14ac:dyDescent="0.25">
      <c r="A4232">
        <v>2</v>
      </c>
      <c r="B4232">
        <v>203</v>
      </c>
      <c r="C4232">
        <v>4</v>
      </c>
      <c r="D4232">
        <v>124</v>
      </c>
      <c r="E4232">
        <v>1</v>
      </c>
      <c r="F4232">
        <v>0</v>
      </c>
      <c r="G4232">
        <v>2082</v>
      </c>
      <c r="H4232" s="17" t="s">
        <v>2730</v>
      </c>
      <c r="I4232">
        <v>1</v>
      </c>
      <c r="J4232">
        <v>0</v>
      </c>
      <c r="K4232" s="17" t="s">
        <v>9374</v>
      </c>
      <c r="L4232" s="1">
        <v>44735</v>
      </c>
      <c r="M4232">
        <v>159.4</v>
      </c>
      <c r="N4232" s="17" t="s">
        <v>437</v>
      </c>
      <c r="O4232">
        <v>6821</v>
      </c>
      <c r="P4232" s="17" t="s">
        <v>438</v>
      </c>
      <c r="Q4232">
        <v>0</v>
      </c>
      <c r="R4232" s="17" t="s">
        <v>439</v>
      </c>
      <c r="S4232" s="17" t="s">
        <v>440</v>
      </c>
      <c r="T4232" s="17" t="s">
        <v>438</v>
      </c>
      <c r="U4232">
        <v>0</v>
      </c>
      <c r="V4232">
        <v>0</v>
      </c>
      <c r="W4232" s="17" t="s">
        <v>9375</v>
      </c>
      <c r="X4232" s="17" t="s">
        <v>442</v>
      </c>
      <c r="Y4232">
        <v>0</v>
      </c>
      <c r="Z4232" s="17" t="s">
        <v>443</v>
      </c>
      <c r="AA4232" s="17" t="s">
        <v>443</v>
      </c>
      <c r="AB4232" s="17" t="s">
        <v>444</v>
      </c>
      <c r="AC4232">
        <v>0</v>
      </c>
      <c r="AD4232">
        <v>0</v>
      </c>
      <c r="AE4232">
        <v>0</v>
      </c>
      <c r="AF4232">
        <v>2022</v>
      </c>
      <c r="AG4232" s="1">
        <v>44562</v>
      </c>
      <c r="AH4232" s="1">
        <v>44773</v>
      </c>
      <c r="AI4232" s="1">
        <v>44785</v>
      </c>
      <c r="AJ4232" s="17" t="s">
        <v>34</v>
      </c>
      <c r="AK4232" s="17" t="s">
        <v>35</v>
      </c>
      <c r="AL4232" s="17" t="s">
        <v>10388</v>
      </c>
      <c r="AM4232" s="17">
        <f>MONTH(EMPENHO[[#This Row],[data_empenho]])</f>
        <v>6</v>
      </c>
    </row>
    <row r="4233" spans="1:39" x14ac:dyDescent="0.25">
      <c r="A4233">
        <v>6</v>
      </c>
      <c r="B4233">
        <v>603</v>
      </c>
      <c r="C4233">
        <v>26</v>
      </c>
      <c r="D4233">
        <v>782</v>
      </c>
      <c r="E4233">
        <v>17</v>
      </c>
      <c r="F4233">
        <v>0</v>
      </c>
      <c r="G4233">
        <v>2073</v>
      </c>
      <c r="H4233" s="17" t="s">
        <v>972</v>
      </c>
      <c r="I4233">
        <v>1</v>
      </c>
      <c r="J4233">
        <v>0</v>
      </c>
      <c r="K4233" s="17" t="s">
        <v>9376</v>
      </c>
      <c r="L4233" s="1">
        <v>44735</v>
      </c>
      <c r="M4233">
        <v>164.2</v>
      </c>
      <c r="N4233" s="17" t="s">
        <v>437</v>
      </c>
      <c r="O4233">
        <v>4041</v>
      </c>
      <c r="P4233" s="17" t="s">
        <v>438</v>
      </c>
      <c r="Q4233">
        <v>0</v>
      </c>
      <c r="R4233" s="17" t="s">
        <v>439</v>
      </c>
      <c r="S4233" s="17" t="s">
        <v>440</v>
      </c>
      <c r="T4233" s="17" t="s">
        <v>438</v>
      </c>
      <c r="U4233">
        <v>170</v>
      </c>
      <c r="V4233">
        <v>2022</v>
      </c>
      <c r="W4233" s="17" t="s">
        <v>9377</v>
      </c>
      <c r="X4233" s="17" t="s">
        <v>465</v>
      </c>
      <c r="Y4233">
        <v>0</v>
      </c>
      <c r="Z4233" s="17" t="s">
        <v>443</v>
      </c>
      <c r="AA4233" s="17" t="s">
        <v>443</v>
      </c>
      <c r="AB4233" s="17" t="s">
        <v>444</v>
      </c>
      <c r="AC4233">
        <v>0</v>
      </c>
      <c r="AD4233">
        <v>0</v>
      </c>
      <c r="AE4233">
        <v>0</v>
      </c>
      <c r="AF4233">
        <v>2022</v>
      </c>
      <c r="AG4233" s="1">
        <v>44562</v>
      </c>
      <c r="AH4233" s="1">
        <v>44773</v>
      </c>
      <c r="AI4233" s="1">
        <v>44785</v>
      </c>
      <c r="AJ4233" s="17" t="s">
        <v>34</v>
      </c>
      <c r="AK4233" s="17" t="s">
        <v>35</v>
      </c>
      <c r="AL4233" s="17" t="s">
        <v>10388</v>
      </c>
      <c r="AM4233" s="17">
        <f>MONTH(EMPENHO[[#This Row],[data_empenho]])</f>
        <v>6</v>
      </c>
    </row>
    <row r="4234" spans="1:39" x14ac:dyDescent="0.25">
      <c r="A4234">
        <v>8</v>
      </c>
      <c r="B4234">
        <v>801</v>
      </c>
      <c r="C4234">
        <v>10</v>
      </c>
      <c r="D4234">
        <v>301</v>
      </c>
      <c r="E4234">
        <v>6</v>
      </c>
      <c r="F4234">
        <v>0</v>
      </c>
      <c r="G4234">
        <v>2092</v>
      </c>
      <c r="H4234" s="17" t="s">
        <v>689</v>
      </c>
      <c r="I4234">
        <v>40</v>
      </c>
      <c r="J4234">
        <v>0</v>
      </c>
      <c r="K4234" s="17" t="s">
        <v>9378</v>
      </c>
      <c r="L4234" s="1">
        <v>44735</v>
      </c>
      <c r="M4234">
        <v>280</v>
      </c>
      <c r="N4234" s="17" t="s">
        <v>437</v>
      </c>
      <c r="O4234">
        <v>1744</v>
      </c>
      <c r="P4234" s="17" t="s">
        <v>438</v>
      </c>
      <c r="Q4234">
        <v>0</v>
      </c>
      <c r="R4234" s="17" t="s">
        <v>439</v>
      </c>
      <c r="S4234" s="17" t="s">
        <v>440</v>
      </c>
      <c r="T4234" s="17" t="s">
        <v>438</v>
      </c>
      <c r="U4234">
        <v>171</v>
      </c>
      <c r="V4234">
        <v>2022</v>
      </c>
      <c r="W4234" s="17" t="s">
        <v>9379</v>
      </c>
      <c r="X4234" s="17" t="s">
        <v>465</v>
      </c>
      <c r="Y4234">
        <v>1</v>
      </c>
      <c r="Z4234" s="17" t="s">
        <v>443</v>
      </c>
      <c r="AA4234" s="17" t="s">
        <v>443</v>
      </c>
      <c r="AB4234" s="17" t="s">
        <v>444</v>
      </c>
      <c r="AC4234">
        <v>0</v>
      </c>
      <c r="AD4234">
        <v>0</v>
      </c>
      <c r="AE4234">
        <v>0</v>
      </c>
      <c r="AF4234">
        <v>2022</v>
      </c>
      <c r="AG4234" s="1">
        <v>44562</v>
      </c>
      <c r="AH4234" s="1">
        <v>44773</v>
      </c>
      <c r="AI4234" s="1">
        <v>44785</v>
      </c>
      <c r="AJ4234" s="17" t="s">
        <v>34</v>
      </c>
      <c r="AK4234" s="17" t="s">
        <v>35</v>
      </c>
      <c r="AL4234" s="17" t="s">
        <v>10388</v>
      </c>
      <c r="AM4234" s="17">
        <f>MONTH(EMPENHO[[#This Row],[data_empenho]])</f>
        <v>6</v>
      </c>
    </row>
    <row r="4235" spans="1:39" x14ac:dyDescent="0.25">
      <c r="A4235">
        <v>10</v>
      </c>
      <c r="B4235">
        <v>1002</v>
      </c>
      <c r="C4235">
        <v>20</v>
      </c>
      <c r="D4235">
        <v>608</v>
      </c>
      <c r="E4235">
        <v>4</v>
      </c>
      <c r="F4235">
        <v>0</v>
      </c>
      <c r="G4235">
        <v>2056</v>
      </c>
      <c r="H4235" s="17" t="s">
        <v>478</v>
      </c>
      <c r="I4235">
        <v>1</v>
      </c>
      <c r="J4235">
        <v>0</v>
      </c>
      <c r="K4235" s="17" t="s">
        <v>9380</v>
      </c>
      <c r="L4235" s="1">
        <v>44735</v>
      </c>
      <c r="M4235">
        <v>4106.3999999999996</v>
      </c>
      <c r="N4235" s="17" t="s">
        <v>437</v>
      </c>
      <c r="O4235">
        <v>8264</v>
      </c>
      <c r="P4235" s="17" t="s">
        <v>438</v>
      </c>
      <c r="Q4235">
        <v>0</v>
      </c>
      <c r="R4235" s="17" t="s">
        <v>480</v>
      </c>
      <c r="S4235" s="17" t="s">
        <v>653</v>
      </c>
      <c r="T4235" s="17" t="s">
        <v>438</v>
      </c>
      <c r="U4235">
        <v>2</v>
      </c>
      <c r="V4235">
        <v>2022</v>
      </c>
      <c r="W4235" s="17" t="s">
        <v>9381</v>
      </c>
      <c r="X4235" s="17" t="s">
        <v>482</v>
      </c>
      <c r="Y4235">
        <v>7</v>
      </c>
      <c r="Z4235" s="17" t="s">
        <v>443</v>
      </c>
      <c r="AA4235" s="17" t="s">
        <v>443</v>
      </c>
      <c r="AB4235" s="17" t="s">
        <v>444</v>
      </c>
      <c r="AC4235">
        <v>0</v>
      </c>
      <c r="AD4235">
        <v>0</v>
      </c>
      <c r="AE4235">
        <v>0</v>
      </c>
      <c r="AF4235">
        <v>2022</v>
      </c>
      <c r="AG4235" s="1">
        <v>44562</v>
      </c>
      <c r="AH4235" s="1">
        <v>44773</v>
      </c>
      <c r="AI4235" s="1">
        <v>44785</v>
      </c>
      <c r="AJ4235" s="17" t="s">
        <v>34</v>
      </c>
      <c r="AK4235" s="17" t="s">
        <v>35</v>
      </c>
      <c r="AL4235" s="17" t="s">
        <v>10388</v>
      </c>
      <c r="AM4235" s="17">
        <f>MONTH(EMPENHO[[#This Row],[data_empenho]])</f>
        <v>6</v>
      </c>
    </row>
    <row r="4236" spans="1:39" x14ac:dyDescent="0.25">
      <c r="A4236">
        <v>10</v>
      </c>
      <c r="B4236">
        <v>1002</v>
      </c>
      <c r="C4236">
        <v>20</v>
      </c>
      <c r="D4236">
        <v>608</v>
      </c>
      <c r="E4236">
        <v>4</v>
      </c>
      <c r="F4236">
        <v>0</v>
      </c>
      <c r="G4236">
        <v>2056</v>
      </c>
      <c r="H4236" s="17" t="s">
        <v>478</v>
      </c>
      <c r="I4236">
        <v>1</v>
      </c>
      <c r="J4236">
        <v>0</v>
      </c>
      <c r="K4236" s="17" t="s">
        <v>9382</v>
      </c>
      <c r="L4236" s="1">
        <v>44735</v>
      </c>
      <c r="M4236">
        <v>129.43</v>
      </c>
      <c r="N4236" s="17" t="s">
        <v>437</v>
      </c>
      <c r="O4236">
        <v>8264</v>
      </c>
      <c r="P4236" s="17" t="s">
        <v>438</v>
      </c>
      <c r="Q4236">
        <v>0</v>
      </c>
      <c r="R4236" s="17" t="s">
        <v>480</v>
      </c>
      <c r="S4236" s="17" t="s">
        <v>653</v>
      </c>
      <c r="T4236" s="17" t="s">
        <v>438</v>
      </c>
      <c r="U4236">
        <v>2</v>
      </c>
      <c r="V4236">
        <v>2022</v>
      </c>
      <c r="W4236" s="17" t="s">
        <v>9383</v>
      </c>
      <c r="X4236" s="17" t="s">
        <v>482</v>
      </c>
      <c r="Y4236">
        <v>7</v>
      </c>
      <c r="Z4236" s="17" t="s">
        <v>443</v>
      </c>
      <c r="AA4236" s="17" t="s">
        <v>443</v>
      </c>
      <c r="AB4236" s="17" t="s">
        <v>444</v>
      </c>
      <c r="AC4236">
        <v>0</v>
      </c>
      <c r="AD4236">
        <v>0</v>
      </c>
      <c r="AE4236">
        <v>0</v>
      </c>
      <c r="AF4236">
        <v>2022</v>
      </c>
      <c r="AG4236" s="1">
        <v>44562</v>
      </c>
      <c r="AH4236" s="1">
        <v>44773</v>
      </c>
      <c r="AI4236" s="1">
        <v>44785</v>
      </c>
      <c r="AJ4236" s="17" t="s">
        <v>34</v>
      </c>
      <c r="AK4236" s="17" t="s">
        <v>35</v>
      </c>
      <c r="AL4236" s="17" t="s">
        <v>10388</v>
      </c>
      <c r="AM4236" s="17">
        <f>MONTH(EMPENHO[[#This Row],[data_empenho]])</f>
        <v>6</v>
      </c>
    </row>
    <row r="4237" spans="1:39" x14ac:dyDescent="0.25">
      <c r="A4237">
        <v>6</v>
      </c>
      <c r="B4237">
        <v>603</v>
      </c>
      <c r="C4237">
        <v>26</v>
      </c>
      <c r="D4237">
        <v>782</v>
      </c>
      <c r="E4237">
        <v>17</v>
      </c>
      <c r="F4237">
        <v>0</v>
      </c>
      <c r="G4237">
        <v>2073</v>
      </c>
      <c r="H4237" s="17" t="s">
        <v>478</v>
      </c>
      <c r="I4237">
        <v>1</v>
      </c>
      <c r="J4237">
        <v>0</v>
      </c>
      <c r="K4237" s="17" t="s">
        <v>9384</v>
      </c>
      <c r="L4237" s="1">
        <v>44735</v>
      </c>
      <c r="M4237">
        <v>74.42</v>
      </c>
      <c r="N4237" s="17" t="s">
        <v>437</v>
      </c>
      <c r="O4237">
        <v>8264</v>
      </c>
      <c r="P4237" s="17" t="s">
        <v>438</v>
      </c>
      <c r="Q4237">
        <v>0</v>
      </c>
      <c r="R4237" s="17" t="s">
        <v>480</v>
      </c>
      <c r="S4237" s="17" t="s">
        <v>653</v>
      </c>
      <c r="T4237" s="17" t="s">
        <v>438</v>
      </c>
      <c r="U4237">
        <v>2</v>
      </c>
      <c r="V4237">
        <v>2022</v>
      </c>
      <c r="W4237" s="17" t="s">
        <v>9385</v>
      </c>
      <c r="X4237" s="17" t="s">
        <v>482</v>
      </c>
      <c r="Y4237">
        <v>7</v>
      </c>
      <c r="Z4237" s="17" t="s">
        <v>443</v>
      </c>
      <c r="AA4237" s="17" t="s">
        <v>443</v>
      </c>
      <c r="AB4237" s="17" t="s">
        <v>444</v>
      </c>
      <c r="AC4237">
        <v>0</v>
      </c>
      <c r="AD4237">
        <v>0</v>
      </c>
      <c r="AE4237">
        <v>0</v>
      </c>
      <c r="AF4237">
        <v>2022</v>
      </c>
      <c r="AG4237" s="1">
        <v>44562</v>
      </c>
      <c r="AH4237" s="1">
        <v>44773</v>
      </c>
      <c r="AI4237" s="1">
        <v>44785</v>
      </c>
      <c r="AJ4237" s="17" t="s">
        <v>34</v>
      </c>
      <c r="AK4237" s="17" t="s">
        <v>35</v>
      </c>
      <c r="AL4237" s="17" t="s">
        <v>10388</v>
      </c>
      <c r="AM4237" s="17">
        <f>MONTH(EMPENHO[[#This Row],[data_empenho]])</f>
        <v>6</v>
      </c>
    </row>
    <row r="4238" spans="1:39" x14ac:dyDescent="0.25">
      <c r="A4238">
        <v>8</v>
      </c>
      <c r="B4238">
        <v>801</v>
      </c>
      <c r="C4238">
        <v>10</v>
      </c>
      <c r="D4238">
        <v>301</v>
      </c>
      <c r="E4238">
        <v>6</v>
      </c>
      <c r="F4238">
        <v>0</v>
      </c>
      <c r="G4238">
        <v>2105</v>
      </c>
      <c r="H4238" s="17" t="s">
        <v>478</v>
      </c>
      <c r="I4238">
        <v>40</v>
      </c>
      <c r="J4238">
        <v>0</v>
      </c>
      <c r="K4238" s="17" t="s">
        <v>9386</v>
      </c>
      <c r="L4238" s="1">
        <v>44735</v>
      </c>
      <c r="M4238">
        <v>548.38</v>
      </c>
      <c r="N4238" s="17" t="s">
        <v>437</v>
      </c>
      <c r="O4238">
        <v>8264</v>
      </c>
      <c r="P4238" s="17" t="s">
        <v>438</v>
      </c>
      <c r="Q4238">
        <v>0</v>
      </c>
      <c r="R4238" s="17" t="s">
        <v>480</v>
      </c>
      <c r="S4238" s="17" t="s">
        <v>653</v>
      </c>
      <c r="T4238" s="17" t="s">
        <v>438</v>
      </c>
      <c r="U4238">
        <v>2</v>
      </c>
      <c r="V4238">
        <v>2022</v>
      </c>
      <c r="W4238" s="17" t="s">
        <v>9387</v>
      </c>
      <c r="X4238" s="17" t="s">
        <v>482</v>
      </c>
      <c r="Y4238">
        <v>7</v>
      </c>
      <c r="Z4238" s="17" t="s">
        <v>443</v>
      </c>
      <c r="AA4238" s="17" t="s">
        <v>443</v>
      </c>
      <c r="AB4238" s="17" t="s">
        <v>444</v>
      </c>
      <c r="AC4238">
        <v>0</v>
      </c>
      <c r="AD4238">
        <v>0</v>
      </c>
      <c r="AE4238">
        <v>0</v>
      </c>
      <c r="AF4238">
        <v>2022</v>
      </c>
      <c r="AG4238" s="1">
        <v>44562</v>
      </c>
      <c r="AH4238" s="1">
        <v>44773</v>
      </c>
      <c r="AI4238" s="1">
        <v>44785</v>
      </c>
      <c r="AJ4238" s="17" t="s">
        <v>34</v>
      </c>
      <c r="AK4238" s="17" t="s">
        <v>35</v>
      </c>
      <c r="AL4238" s="17" t="s">
        <v>10388</v>
      </c>
      <c r="AM4238" s="17">
        <f>MONTH(EMPENHO[[#This Row],[data_empenho]])</f>
        <v>6</v>
      </c>
    </row>
    <row r="4239" spans="1:39" x14ac:dyDescent="0.25">
      <c r="A4239">
        <v>8</v>
      </c>
      <c r="B4239">
        <v>801</v>
      </c>
      <c r="C4239">
        <v>10</v>
      </c>
      <c r="D4239">
        <v>301</v>
      </c>
      <c r="E4239">
        <v>6</v>
      </c>
      <c r="F4239">
        <v>0</v>
      </c>
      <c r="G4239">
        <v>2092</v>
      </c>
      <c r="H4239" s="17" t="s">
        <v>2784</v>
      </c>
      <c r="I4239">
        <v>40</v>
      </c>
      <c r="J4239">
        <v>0</v>
      </c>
      <c r="K4239" s="17" t="s">
        <v>9388</v>
      </c>
      <c r="L4239" s="1">
        <v>44735</v>
      </c>
      <c r="M4239">
        <v>148</v>
      </c>
      <c r="N4239" s="17" t="s">
        <v>437</v>
      </c>
      <c r="O4239">
        <v>5301</v>
      </c>
      <c r="P4239" s="17" t="s">
        <v>438</v>
      </c>
      <c r="Q4239">
        <v>0</v>
      </c>
      <c r="R4239" s="17" t="s">
        <v>439</v>
      </c>
      <c r="S4239" s="17" t="s">
        <v>440</v>
      </c>
      <c r="T4239" s="17" t="s">
        <v>438</v>
      </c>
      <c r="U4239">
        <v>171</v>
      </c>
      <c r="V4239">
        <v>2022</v>
      </c>
      <c r="W4239" s="17" t="s">
        <v>9389</v>
      </c>
      <c r="X4239" s="17" t="s">
        <v>465</v>
      </c>
      <c r="Y4239">
        <v>1</v>
      </c>
      <c r="Z4239" s="17" t="s">
        <v>443</v>
      </c>
      <c r="AA4239" s="17" t="s">
        <v>443</v>
      </c>
      <c r="AB4239" s="17" t="s">
        <v>444</v>
      </c>
      <c r="AC4239">
        <v>0</v>
      </c>
      <c r="AD4239">
        <v>0</v>
      </c>
      <c r="AE4239">
        <v>0</v>
      </c>
      <c r="AF4239">
        <v>2022</v>
      </c>
      <c r="AG4239" s="1">
        <v>44562</v>
      </c>
      <c r="AH4239" s="1">
        <v>44773</v>
      </c>
      <c r="AI4239" s="1">
        <v>44785</v>
      </c>
      <c r="AJ4239" s="17" t="s">
        <v>34</v>
      </c>
      <c r="AK4239" s="17" t="s">
        <v>35</v>
      </c>
      <c r="AL4239" s="17" t="s">
        <v>10388</v>
      </c>
      <c r="AM4239" s="17">
        <f>MONTH(EMPENHO[[#This Row],[data_empenho]])</f>
        <v>6</v>
      </c>
    </row>
    <row r="4240" spans="1:39" x14ac:dyDescent="0.25">
      <c r="A4240">
        <v>8</v>
      </c>
      <c r="B4240">
        <v>801</v>
      </c>
      <c r="C4240">
        <v>10</v>
      </c>
      <c r="D4240">
        <v>301</v>
      </c>
      <c r="E4240">
        <v>6</v>
      </c>
      <c r="F4240">
        <v>0</v>
      </c>
      <c r="G4240">
        <v>2092</v>
      </c>
      <c r="H4240" s="17" t="s">
        <v>689</v>
      </c>
      <c r="I4240">
        <v>40</v>
      </c>
      <c r="J4240">
        <v>0</v>
      </c>
      <c r="K4240" s="17" t="s">
        <v>9390</v>
      </c>
      <c r="L4240" s="1">
        <v>44735</v>
      </c>
      <c r="M4240">
        <v>25</v>
      </c>
      <c r="N4240" s="17" t="s">
        <v>437</v>
      </c>
      <c r="O4240">
        <v>1744</v>
      </c>
      <c r="P4240" s="17" t="s">
        <v>438</v>
      </c>
      <c r="Q4240">
        <v>0</v>
      </c>
      <c r="R4240" s="17" t="s">
        <v>439</v>
      </c>
      <c r="S4240" s="17" t="s">
        <v>440</v>
      </c>
      <c r="T4240" s="17" t="s">
        <v>438</v>
      </c>
      <c r="U4240">
        <v>171</v>
      </c>
      <c r="V4240">
        <v>2022</v>
      </c>
      <c r="W4240" s="17" t="s">
        <v>9391</v>
      </c>
      <c r="X4240" s="17" t="s">
        <v>465</v>
      </c>
      <c r="Y4240">
        <v>1</v>
      </c>
      <c r="Z4240" s="17" t="s">
        <v>443</v>
      </c>
      <c r="AA4240" s="17" t="s">
        <v>443</v>
      </c>
      <c r="AB4240" s="17" t="s">
        <v>444</v>
      </c>
      <c r="AC4240">
        <v>0</v>
      </c>
      <c r="AD4240">
        <v>0</v>
      </c>
      <c r="AE4240">
        <v>0</v>
      </c>
      <c r="AF4240">
        <v>2022</v>
      </c>
      <c r="AG4240" s="1">
        <v>44562</v>
      </c>
      <c r="AH4240" s="1">
        <v>44773</v>
      </c>
      <c r="AI4240" s="1">
        <v>44785</v>
      </c>
      <c r="AJ4240" s="17" t="s">
        <v>34</v>
      </c>
      <c r="AK4240" s="17" t="s">
        <v>35</v>
      </c>
      <c r="AL4240" s="17" t="s">
        <v>10388</v>
      </c>
      <c r="AM4240" s="17">
        <f>MONTH(EMPENHO[[#This Row],[data_empenho]])</f>
        <v>6</v>
      </c>
    </row>
    <row r="4241" spans="1:39" x14ac:dyDescent="0.25">
      <c r="A4241">
        <v>5</v>
      </c>
      <c r="B4241">
        <v>502</v>
      </c>
      <c r="C4241">
        <v>12</v>
      </c>
      <c r="D4241">
        <v>782</v>
      </c>
      <c r="E4241">
        <v>2</v>
      </c>
      <c r="F4241">
        <v>0</v>
      </c>
      <c r="G4241">
        <v>2035</v>
      </c>
      <c r="H4241" s="17" t="s">
        <v>860</v>
      </c>
      <c r="I4241">
        <v>20</v>
      </c>
      <c r="J4241">
        <v>0</v>
      </c>
      <c r="K4241" s="17" t="s">
        <v>9392</v>
      </c>
      <c r="L4241" s="1">
        <v>44735</v>
      </c>
      <c r="M4241">
        <v>4550</v>
      </c>
      <c r="N4241" s="17" t="s">
        <v>437</v>
      </c>
      <c r="O4241">
        <v>6193</v>
      </c>
      <c r="P4241" s="17" t="s">
        <v>438</v>
      </c>
      <c r="Q4241">
        <v>0</v>
      </c>
      <c r="R4241" s="17" t="s">
        <v>439</v>
      </c>
      <c r="S4241" s="17" t="s">
        <v>440</v>
      </c>
      <c r="T4241" s="17" t="s">
        <v>438</v>
      </c>
      <c r="U4241">
        <v>172</v>
      </c>
      <c r="V4241">
        <v>2022</v>
      </c>
      <c r="W4241" s="17" t="s">
        <v>9393</v>
      </c>
      <c r="X4241" s="17" t="s">
        <v>465</v>
      </c>
      <c r="Y4241">
        <v>1</v>
      </c>
      <c r="Z4241" s="17" t="s">
        <v>443</v>
      </c>
      <c r="AA4241" s="17" t="s">
        <v>443</v>
      </c>
      <c r="AB4241" s="17" t="s">
        <v>444</v>
      </c>
      <c r="AC4241">
        <v>0</v>
      </c>
      <c r="AD4241">
        <v>0</v>
      </c>
      <c r="AE4241">
        <v>0</v>
      </c>
      <c r="AF4241">
        <v>2022</v>
      </c>
      <c r="AG4241" s="1">
        <v>44562</v>
      </c>
      <c r="AH4241" s="1">
        <v>44773</v>
      </c>
      <c r="AI4241" s="1">
        <v>44785</v>
      </c>
      <c r="AJ4241" s="17" t="s">
        <v>34</v>
      </c>
      <c r="AK4241" s="17" t="s">
        <v>35</v>
      </c>
      <c r="AL4241" s="17" t="s">
        <v>10388</v>
      </c>
      <c r="AM4241" s="17">
        <f>MONTH(EMPENHO[[#This Row],[data_empenho]])</f>
        <v>6</v>
      </c>
    </row>
    <row r="4242" spans="1:39" x14ac:dyDescent="0.25">
      <c r="A4242">
        <v>5</v>
      </c>
      <c r="B4242">
        <v>502</v>
      </c>
      <c r="C4242">
        <v>12</v>
      </c>
      <c r="D4242">
        <v>361</v>
      </c>
      <c r="E4242">
        <v>2</v>
      </c>
      <c r="F4242">
        <v>0</v>
      </c>
      <c r="G4242">
        <v>1031</v>
      </c>
      <c r="H4242" s="17" t="s">
        <v>689</v>
      </c>
      <c r="I4242">
        <v>20</v>
      </c>
      <c r="J4242">
        <v>0</v>
      </c>
      <c r="K4242" s="17" t="s">
        <v>9394</v>
      </c>
      <c r="L4242" s="1">
        <v>44735</v>
      </c>
      <c r="M4242">
        <v>4900</v>
      </c>
      <c r="N4242" s="17" t="s">
        <v>437</v>
      </c>
      <c r="O4242">
        <v>7751</v>
      </c>
      <c r="P4242" s="17" t="s">
        <v>438</v>
      </c>
      <c r="Q4242">
        <v>0</v>
      </c>
      <c r="R4242" s="17" t="s">
        <v>439</v>
      </c>
      <c r="S4242" s="17" t="s">
        <v>440</v>
      </c>
      <c r="T4242" s="17" t="s">
        <v>438</v>
      </c>
      <c r="U4242">
        <v>172</v>
      </c>
      <c r="V4242">
        <v>2022</v>
      </c>
      <c r="W4242" s="17" t="s">
        <v>9395</v>
      </c>
      <c r="X4242" s="17" t="s">
        <v>465</v>
      </c>
      <c r="Y4242">
        <v>1</v>
      </c>
      <c r="Z4242" s="17" t="s">
        <v>443</v>
      </c>
      <c r="AA4242" s="17" t="s">
        <v>443</v>
      </c>
      <c r="AB4242" s="17" t="s">
        <v>444</v>
      </c>
      <c r="AC4242">
        <v>0</v>
      </c>
      <c r="AD4242">
        <v>0</v>
      </c>
      <c r="AE4242">
        <v>0</v>
      </c>
      <c r="AF4242">
        <v>2022</v>
      </c>
      <c r="AG4242" s="1">
        <v>44562</v>
      </c>
      <c r="AH4242" s="1">
        <v>44773</v>
      </c>
      <c r="AI4242" s="1">
        <v>44785</v>
      </c>
      <c r="AJ4242" s="17" t="s">
        <v>34</v>
      </c>
      <c r="AK4242" s="17" t="s">
        <v>35</v>
      </c>
      <c r="AL4242" s="17" t="s">
        <v>10388</v>
      </c>
      <c r="AM4242" s="17">
        <f>MONTH(EMPENHO[[#This Row],[data_empenho]])</f>
        <v>6</v>
      </c>
    </row>
    <row r="4243" spans="1:39" x14ac:dyDescent="0.25">
      <c r="A4243">
        <v>5</v>
      </c>
      <c r="B4243">
        <v>503</v>
      </c>
      <c r="C4243">
        <v>13</v>
      </c>
      <c r="D4243">
        <v>392</v>
      </c>
      <c r="E4243">
        <v>3</v>
      </c>
      <c r="F4243">
        <v>0</v>
      </c>
      <c r="G4243">
        <v>2037</v>
      </c>
      <c r="H4243" s="17" t="s">
        <v>4560</v>
      </c>
      <c r="I4243">
        <v>1</v>
      </c>
      <c r="J4243">
        <v>0</v>
      </c>
      <c r="K4243" s="17" t="s">
        <v>9396</v>
      </c>
      <c r="L4243" s="1">
        <v>44735</v>
      </c>
      <c r="M4243">
        <v>1050</v>
      </c>
      <c r="N4243" s="17" t="s">
        <v>437</v>
      </c>
      <c r="O4243">
        <v>5325</v>
      </c>
      <c r="P4243" s="17" t="s">
        <v>438</v>
      </c>
      <c r="Q4243">
        <v>0</v>
      </c>
      <c r="R4243" s="17" t="s">
        <v>439</v>
      </c>
      <c r="S4243" s="17" t="s">
        <v>440</v>
      </c>
      <c r="T4243" s="17" t="s">
        <v>438</v>
      </c>
      <c r="U4243">
        <v>172</v>
      </c>
      <c r="V4243">
        <v>2022</v>
      </c>
      <c r="W4243" s="17" t="s">
        <v>9397</v>
      </c>
      <c r="X4243" s="17" t="s">
        <v>465</v>
      </c>
      <c r="Y4243">
        <v>1</v>
      </c>
      <c r="Z4243" s="17" t="s">
        <v>443</v>
      </c>
      <c r="AA4243" s="17" t="s">
        <v>443</v>
      </c>
      <c r="AB4243" s="17" t="s">
        <v>444</v>
      </c>
      <c r="AC4243">
        <v>0</v>
      </c>
      <c r="AD4243">
        <v>0</v>
      </c>
      <c r="AE4243">
        <v>0</v>
      </c>
      <c r="AF4243">
        <v>2022</v>
      </c>
      <c r="AG4243" s="1">
        <v>44562</v>
      </c>
      <c r="AH4243" s="1">
        <v>44773</v>
      </c>
      <c r="AI4243" s="1">
        <v>44785</v>
      </c>
      <c r="AJ4243" s="17" t="s">
        <v>34</v>
      </c>
      <c r="AK4243" s="17" t="s">
        <v>35</v>
      </c>
      <c r="AL4243" s="17" t="s">
        <v>10388</v>
      </c>
      <c r="AM4243" s="17">
        <f>MONTH(EMPENHO[[#This Row],[data_empenho]])</f>
        <v>6</v>
      </c>
    </row>
    <row r="4244" spans="1:39" x14ac:dyDescent="0.25">
      <c r="A4244">
        <v>10</v>
      </c>
      <c r="B4244">
        <v>1001</v>
      </c>
      <c r="C4244">
        <v>4</v>
      </c>
      <c r="D4244">
        <v>122</v>
      </c>
      <c r="E4244">
        <v>1</v>
      </c>
      <c r="F4244">
        <v>0</v>
      </c>
      <c r="G4244">
        <v>2050</v>
      </c>
      <c r="H4244" s="17" t="s">
        <v>445</v>
      </c>
      <c r="I4244">
        <v>1</v>
      </c>
      <c r="J4244">
        <v>0</v>
      </c>
      <c r="K4244" s="17" t="s">
        <v>9398</v>
      </c>
      <c r="L4244" s="1">
        <v>44736</v>
      </c>
      <c r="M4244">
        <v>47.5</v>
      </c>
      <c r="N4244" s="17" t="s">
        <v>437</v>
      </c>
      <c r="O4244">
        <v>144</v>
      </c>
      <c r="P4244" s="17" t="s">
        <v>438</v>
      </c>
      <c r="Q4244">
        <v>0</v>
      </c>
      <c r="R4244" s="17" t="s">
        <v>439</v>
      </c>
      <c r="S4244" s="17" t="s">
        <v>440</v>
      </c>
      <c r="T4244" s="17" t="s">
        <v>438</v>
      </c>
      <c r="U4244">
        <v>0</v>
      </c>
      <c r="V4244">
        <v>0</v>
      </c>
      <c r="W4244" s="17" t="s">
        <v>9399</v>
      </c>
      <c r="X4244" s="17" t="s">
        <v>442</v>
      </c>
      <c r="Y4244">
        <v>0</v>
      </c>
      <c r="Z4244" s="17" t="s">
        <v>450</v>
      </c>
      <c r="AA4244" s="17" t="s">
        <v>443</v>
      </c>
      <c r="AB4244" s="17" t="s">
        <v>444</v>
      </c>
      <c r="AC4244">
        <v>0</v>
      </c>
      <c r="AD4244">
        <v>0</v>
      </c>
      <c r="AE4244">
        <v>0</v>
      </c>
      <c r="AF4244">
        <v>2022</v>
      </c>
      <c r="AG4244" s="1">
        <v>44562</v>
      </c>
      <c r="AH4244" s="1">
        <v>44773</v>
      </c>
      <c r="AI4244" s="1">
        <v>44785</v>
      </c>
      <c r="AJ4244" s="17" t="s">
        <v>34</v>
      </c>
      <c r="AK4244" s="17" t="s">
        <v>35</v>
      </c>
      <c r="AL4244" s="17" t="s">
        <v>10388</v>
      </c>
      <c r="AM4244" s="17">
        <f>MONTH(EMPENHO[[#This Row],[data_empenho]])</f>
        <v>6</v>
      </c>
    </row>
    <row r="4245" spans="1:39" x14ac:dyDescent="0.25">
      <c r="A4245">
        <v>5</v>
      </c>
      <c r="B4245">
        <v>501</v>
      </c>
      <c r="C4245">
        <v>4</v>
      </c>
      <c r="D4245">
        <v>122</v>
      </c>
      <c r="E4245">
        <v>1</v>
      </c>
      <c r="F4245">
        <v>0</v>
      </c>
      <c r="G4245">
        <v>2022</v>
      </c>
      <c r="H4245" s="17" t="s">
        <v>3807</v>
      </c>
      <c r="I4245">
        <v>1</v>
      </c>
      <c r="J4245">
        <v>0</v>
      </c>
      <c r="K4245" s="17" t="s">
        <v>9400</v>
      </c>
      <c r="L4245" s="1">
        <v>44736</v>
      </c>
      <c r="M4245">
        <v>1600</v>
      </c>
      <c r="N4245" s="17" t="s">
        <v>437</v>
      </c>
      <c r="O4245">
        <v>6698</v>
      </c>
      <c r="P4245" s="17" t="s">
        <v>438</v>
      </c>
      <c r="Q4245">
        <v>0</v>
      </c>
      <c r="R4245" s="17" t="s">
        <v>439</v>
      </c>
      <c r="S4245" s="17" t="s">
        <v>440</v>
      </c>
      <c r="T4245" s="17" t="s">
        <v>438</v>
      </c>
      <c r="U4245">
        <v>173</v>
      </c>
      <c r="V4245">
        <v>2022</v>
      </c>
      <c r="W4245" s="17" t="s">
        <v>9401</v>
      </c>
      <c r="X4245" s="17" t="s">
        <v>465</v>
      </c>
      <c r="Y4245">
        <v>1</v>
      </c>
      <c r="Z4245" s="17" t="s">
        <v>443</v>
      </c>
      <c r="AA4245" s="17" t="s">
        <v>443</v>
      </c>
      <c r="AB4245" s="17" t="s">
        <v>444</v>
      </c>
      <c r="AC4245">
        <v>0</v>
      </c>
      <c r="AD4245">
        <v>0</v>
      </c>
      <c r="AE4245">
        <v>0</v>
      </c>
      <c r="AF4245">
        <v>2022</v>
      </c>
      <c r="AG4245" s="1">
        <v>44562</v>
      </c>
      <c r="AH4245" s="1">
        <v>44773</v>
      </c>
      <c r="AI4245" s="1">
        <v>44785</v>
      </c>
      <c r="AJ4245" s="17" t="s">
        <v>34</v>
      </c>
      <c r="AK4245" s="17" t="s">
        <v>35</v>
      </c>
      <c r="AL4245" s="17" t="s">
        <v>10388</v>
      </c>
      <c r="AM4245" s="17">
        <f>MONTH(EMPENHO[[#This Row],[data_empenho]])</f>
        <v>6</v>
      </c>
    </row>
    <row r="4246" spans="1:39" x14ac:dyDescent="0.25">
      <c r="A4246">
        <v>10</v>
      </c>
      <c r="B4246">
        <v>1001</v>
      </c>
      <c r="C4246">
        <v>4</v>
      </c>
      <c r="D4246">
        <v>122</v>
      </c>
      <c r="E4246">
        <v>1</v>
      </c>
      <c r="F4246">
        <v>0</v>
      </c>
      <c r="G4246">
        <v>2050</v>
      </c>
      <c r="H4246" s="17" t="s">
        <v>779</v>
      </c>
      <c r="I4246">
        <v>1</v>
      </c>
      <c r="J4246">
        <v>0</v>
      </c>
      <c r="K4246" s="17" t="s">
        <v>9402</v>
      </c>
      <c r="L4246" s="1">
        <v>44736</v>
      </c>
      <c r="M4246">
        <v>300</v>
      </c>
      <c r="N4246" s="17" t="s">
        <v>437</v>
      </c>
      <c r="O4246">
        <v>4656</v>
      </c>
      <c r="P4246" s="17" t="s">
        <v>438</v>
      </c>
      <c r="Q4246">
        <v>0</v>
      </c>
      <c r="R4246" s="17" t="s">
        <v>439</v>
      </c>
      <c r="S4246" s="17" t="s">
        <v>440</v>
      </c>
      <c r="T4246" s="17" t="s">
        <v>438</v>
      </c>
      <c r="U4246">
        <v>0</v>
      </c>
      <c r="V4246">
        <v>0</v>
      </c>
      <c r="W4246" s="17" t="s">
        <v>9403</v>
      </c>
      <c r="X4246" s="17" t="s">
        <v>465</v>
      </c>
      <c r="Y4246">
        <v>1</v>
      </c>
      <c r="Z4246" s="17" t="s">
        <v>443</v>
      </c>
      <c r="AA4246" s="17" t="s">
        <v>443</v>
      </c>
      <c r="AB4246" s="17" t="s">
        <v>444</v>
      </c>
      <c r="AC4246">
        <v>0</v>
      </c>
      <c r="AD4246">
        <v>0</v>
      </c>
      <c r="AE4246">
        <v>0</v>
      </c>
      <c r="AF4246">
        <v>2022</v>
      </c>
      <c r="AG4246" s="1">
        <v>44562</v>
      </c>
      <c r="AH4246" s="1">
        <v>44773</v>
      </c>
      <c r="AI4246" s="1">
        <v>44785</v>
      </c>
      <c r="AJ4246" s="17" t="s">
        <v>34</v>
      </c>
      <c r="AK4246" s="17" t="s">
        <v>35</v>
      </c>
      <c r="AL4246" s="17" t="s">
        <v>10388</v>
      </c>
      <c r="AM4246" s="17">
        <f>MONTH(EMPENHO[[#This Row],[data_empenho]])</f>
        <v>6</v>
      </c>
    </row>
    <row r="4247" spans="1:39" x14ac:dyDescent="0.25">
      <c r="A4247">
        <v>8</v>
      </c>
      <c r="B4247">
        <v>801</v>
      </c>
      <c r="C4247">
        <v>10</v>
      </c>
      <c r="D4247">
        <v>122</v>
      </c>
      <c r="E4247">
        <v>5</v>
      </c>
      <c r="F4247">
        <v>0</v>
      </c>
      <c r="G4247">
        <v>2084</v>
      </c>
      <c r="H4247" s="17" t="s">
        <v>2730</v>
      </c>
      <c r="I4247">
        <v>40</v>
      </c>
      <c r="J4247">
        <v>0</v>
      </c>
      <c r="K4247" s="17" t="s">
        <v>9404</v>
      </c>
      <c r="L4247" s="1">
        <v>44736</v>
      </c>
      <c r="M4247">
        <v>80</v>
      </c>
      <c r="N4247" s="17" t="s">
        <v>437</v>
      </c>
      <c r="O4247">
        <v>3567</v>
      </c>
      <c r="P4247" s="17" t="s">
        <v>438</v>
      </c>
      <c r="Q4247">
        <v>0</v>
      </c>
      <c r="R4247" s="17" t="s">
        <v>439</v>
      </c>
      <c r="S4247" s="17" t="s">
        <v>440</v>
      </c>
      <c r="T4247" s="17" t="s">
        <v>438</v>
      </c>
      <c r="U4247">
        <v>0</v>
      </c>
      <c r="V4247">
        <v>0</v>
      </c>
      <c r="W4247" s="17" t="s">
        <v>9405</v>
      </c>
      <c r="X4247" s="17" t="s">
        <v>442</v>
      </c>
      <c r="Y4247">
        <v>1</v>
      </c>
      <c r="Z4247" s="17" t="s">
        <v>443</v>
      </c>
      <c r="AA4247" s="17" t="s">
        <v>443</v>
      </c>
      <c r="AB4247" s="17" t="s">
        <v>444</v>
      </c>
      <c r="AC4247">
        <v>0</v>
      </c>
      <c r="AD4247">
        <v>0</v>
      </c>
      <c r="AE4247">
        <v>0</v>
      </c>
      <c r="AF4247">
        <v>2022</v>
      </c>
      <c r="AG4247" s="1">
        <v>44562</v>
      </c>
      <c r="AH4247" s="1">
        <v>44773</v>
      </c>
      <c r="AI4247" s="1">
        <v>44785</v>
      </c>
      <c r="AJ4247" s="17" t="s">
        <v>34</v>
      </c>
      <c r="AK4247" s="17" t="s">
        <v>35</v>
      </c>
      <c r="AL4247" s="17" t="s">
        <v>10388</v>
      </c>
      <c r="AM4247" s="17">
        <f>MONTH(EMPENHO[[#This Row],[data_empenho]])</f>
        <v>6</v>
      </c>
    </row>
    <row r="4248" spans="1:39" x14ac:dyDescent="0.25">
      <c r="A4248">
        <v>2</v>
      </c>
      <c r="B4248">
        <v>203</v>
      </c>
      <c r="C4248">
        <v>4</v>
      </c>
      <c r="D4248">
        <v>124</v>
      </c>
      <c r="E4248">
        <v>1</v>
      </c>
      <c r="F4248">
        <v>0</v>
      </c>
      <c r="G4248">
        <v>2082</v>
      </c>
      <c r="H4248" s="17" t="s">
        <v>779</v>
      </c>
      <c r="I4248">
        <v>1</v>
      </c>
      <c r="J4248">
        <v>0</v>
      </c>
      <c r="K4248" s="17" t="s">
        <v>9406</v>
      </c>
      <c r="L4248" s="1">
        <v>44736</v>
      </c>
      <c r="M4248">
        <v>2091</v>
      </c>
      <c r="N4248" s="17" t="s">
        <v>437</v>
      </c>
      <c r="O4248">
        <v>177</v>
      </c>
      <c r="P4248" s="17" t="s">
        <v>438</v>
      </c>
      <c r="Q4248">
        <v>0</v>
      </c>
      <c r="R4248" s="17" t="s">
        <v>439</v>
      </c>
      <c r="S4248" s="17" t="s">
        <v>440</v>
      </c>
      <c r="T4248" s="17" t="s">
        <v>438</v>
      </c>
      <c r="U4248">
        <v>0</v>
      </c>
      <c r="V4248">
        <v>0</v>
      </c>
      <c r="W4248" s="17" t="s">
        <v>9407</v>
      </c>
      <c r="X4248" s="17" t="s">
        <v>465</v>
      </c>
      <c r="Y4248">
        <v>1</v>
      </c>
      <c r="Z4248" s="17" t="s">
        <v>443</v>
      </c>
      <c r="AA4248" s="17" t="s">
        <v>443</v>
      </c>
      <c r="AB4248" s="17" t="s">
        <v>444</v>
      </c>
      <c r="AC4248">
        <v>0</v>
      </c>
      <c r="AD4248">
        <v>0</v>
      </c>
      <c r="AE4248">
        <v>0</v>
      </c>
      <c r="AF4248">
        <v>2022</v>
      </c>
      <c r="AG4248" s="1">
        <v>44562</v>
      </c>
      <c r="AH4248" s="1">
        <v>44773</v>
      </c>
      <c r="AI4248" s="1">
        <v>44785</v>
      </c>
      <c r="AJ4248" s="17" t="s">
        <v>34</v>
      </c>
      <c r="AK4248" s="17" t="s">
        <v>35</v>
      </c>
      <c r="AL4248" s="17" t="s">
        <v>10388</v>
      </c>
      <c r="AM4248" s="17">
        <f>MONTH(EMPENHO[[#This Row],[data_empenho]])</f>
        <v>6</v>
      </c>
    </row>
    <row r="4249" spans="1:39" x14ac:dyDescent="0.25">
      <c r="A4249">
        <v>10</v>
      </c>
      <c r="B4249">
        <v>1002</v>
      </c>
      <c r="C4249">
        <v>20</v>
      </c>
      <c r="D4249">
        <v>608</v>
      </c>
      <c r="E4249">
        <v>4</v>
      </c>
      <c r="F4249">
        <v>0</v>
      </c>
      <c r="G4249">
        <v>2056</v>
      </c>
      <c r="H4249" s="17" t="s">
        <v>755</v>
      </c>
      <c r="I4249">
        <v>1</v>
      </c>
      <c r="J4249">
        <v>0</v>
      </c>
      <c r="K4249" s="17" t="s">
        <v>9408</v>
      </c>
      <c r="L4249" s="1">
        <v>44736</v>
      </c>
      <c r="M4249">
        <v>3050</v>
      </c>
      <c r="N4249" s="17" t="s">
        <v>437</v>
      </c>
      <c r="O4249">
        <v>1369</v>
      </c>
      <c r="P4249" s="17" t="s">
        <v>438</v>
      </c>
      <c r="Q4249">
        <v>0</v>
      </c>
      <c r="R4249" s="17" t="s">
        <v>480</v>
      </c>
      <c r="S4249" s="17" t="s">
        <v>653</v>
      </c>
      <c r="T4249" s="17" t="s">
        <v>438</v>
      </c>
      <c r="U4249">
        <v>50</v>
      </c>
      <c r="V4249">
        <v>2021</v>
      </c>
      <c r="W4249" s="17" t="s">
        <v>9409</v>
      </c>
      <c r="X4249" s="17" t="s">
        <v>482</v>
      </c>
      <c r="Y4249">
        <v>7</v>
      </c>
      <c r="Z4249" s="17" t="s">
        <v>443</v>
      </c>
      <c r="AA4249" s="17" t="s">
        <v>443</v>
      </c>
      <c r="AB4249" s="17" t="s">
        <v>444</v>
      </c>
      <c r="AC4249">
        <v>0</v>
      </c>
      <c r="AD4249">
        <v>0</v>
      </c>
      <c r="AE4249">
        <v>0</v>
      </c>
      <c r="AF4249">
        <v>2022</v>
      </c>
      <c r="AG4249" s="1">
        <v>44562</v>
      </c>
      <c r="AH4249" s="1">
        <v>44773</v>
      </c>
      <c r="AI4249" s="1">
        <v>44785</v>
      </c>
      <c r="AJ4249" s="17" t="s">
        <v>34</v>
      </c>
      <c r="AK4249" s="17" t="s">
        <v>35</v>
      </c>
      <c r="AL4249" s="17" t="s">
        <v>10388</v>
      </c>
      <c r="AM4249" s="17">
        <f>MONTH(EMPENHO[[#This Row],[data_empenho]])</f>
        <v>6</v>
      </c>
    </row>
    <row r="4250" spans="1:39" x14ac:dyDescent="0.25">
      <c r="A4250">
        <v>6</v>
      </c>
      <c r="B4250">
        <v>603</v>
      </c>
      <c r="C4250">
        <v>26</v>
      </c>
      <c r="D4250">
        <v>782</v>
      </c>
      <c r="E4250">
        <v>17</v>
      </c>
      <c r="F4250">
        <v>0</v>
      </c>
      <c r="G4250">
        <v>2073</v>
      </c>
      <c r="H4250" s="17" t="s">
        <v>698</v>
      </c>
      <c r="I4250">
        <v>1</v>
      </c>
      <c r="J4250">
        <v>0</v>
      </c>
      <c r="K4250" s="17" t="s">
        <v>9410</v>
      </c>
      <c r="L4250" s="1">
        <v>44736</v>
      </c>
      <c r="M4250">
        <v>385</v>
      </c>
      <c r="N4250" s="17" t="s">
        <v>437</v>
      </c>
      <c r="O4250">
        <v>5965</v>
      </c>
      <c r="P4250" s="17" t="s">
        <v>438</v>
      </c>
      <c r="Q4250">
        <v>0</v>
      </c>
      <c r="R4250" s="17" t="s">
        <v>480</v>
      </c>
      <c r="S4250" s="17" t="s">
        <v>653</v>
      </c>
      <c r="T4250" s="17" t="s">
        <v>438</v>
      </c>
      <c r="U4250">
        <v>39</v>
      </c>
      <c r="V4250">
        <v>2021</v>
      </c>
      <c r="W4250" s="17" t="s">
        <v>9411</v>
      </c>
      <c r="X4250" s="17" t="s">
        <v>482</v>
      </c>
      <c r="Y4250">
        <v>7</v>
      </c>
      <c r="Z4250" s="17" t="s">
        <v>443</v>
      </c>
      <c r="AA4250" s="17" t="s">
        <v>443</v>
      </c>
      <c r="AB4250" s="17" t="s">
        <v>444</v>
      </c>
      <c r="AC4250">
        <v>0</v>
      </c>
      <c r="AD4250">
        <v>0</v>
      </c>
      <c r="AE4250">
        <v>0</v>
      </c>
      <c r="AF4250">
        <v>2022</v>
      </c>
      <c r="AG4250" s="1">
        <v>44562</v>
      </c>
      <c r="AH4250" s="1">
        <v>44773</v>
      </c>
      <c r="AI4250" s="1">
        <v>44785</v>
      </c>
      <c r="AJ4250" s="17" t="s">
        <v>34</v>
      </c>
      <c r="AK4250" s="17" t="s">
        <v>35</v>
      </c>
      <c r="AL4250" s="17" t="s">
        <v>10388</v>
      </c>
      <c r="AM4250" s="17">
        <f>MONTH(EMPENHO[[#This Row],[data_empenho]])</f>
        <v>6</v>
      </c>
    </row>
    <row r="4251" spans="1:39" x14ac:dyDescent="0.25">
      <c r="A4251">
        <v>6</v>
      </c>
      <c r="B4251">
        <v>603</v>
      </c>
      <c r="C4251">
        <v>26</v>
      </c>
      <c r="D4251">
        <v>782</v>
      </c>
      <c r="E4251">
        <v>17</v>
      </c>
      <c r="F4251">
        <v>0</v>
      </c>
      <c r="G4251">
        <v>2073</v>
      </c>
      <c r="H4251" s="17" t="s">
        <v>860</v>
      </c>
      <c r="I4251">
        <v>1</v>
      </c>
      <c r="J4251">
        <v>0</v>
      </c>
      <c r="K4251" s="17" t="s">
        <v>9412</v>
      </c>
      <c r="L4251" s="1">
        <v>44736</v>
      </c>
      <c r="M4251">
        <v>44</v>
      </c>
      <c r="N4251" s="17" t="s">
        <v>437</v>
      </c>
      <c r="O4251">
        <v>5965</v>
      </c>
      <c r="P4251" s="17" t="s">
        <v>438</v>
      </c>
      <c r="Q4251">
        <v>0</v>
      </c>
      <c r="R4251" s="17" t="s">
        <v>480</v>
      </c>
      <c r="S4251" s="17" t="s">
        <v>653</v>
      </c>
      <c r="T4251" s="17" t="s">
        <v>438</v>
      </c>
      <c r="U4251">
        <v>53</v>
      </c>
      <c r="V4251">
        <v>2021</v>
      </c>
      <c r="W4251" s="17" t="s">
        <v>9413</v>
      </c>
      <c r="X4251" s="17" t="s">
        <v>482</v>
      </c>
      <c r="Y4251">
        <v>7</v>
      </c>
      <c r="Z4251" s="17" t="s">
        <v>443</v>
      </c>
      <c r="AA4251" s="17" t="s">
        <v>443</v>
      </c>
      <c r="AB4251" s="17" t="s">
        <v>444</v>
      </c>
      <c r="AC4251">
        <v>0</v>
      </c>
      <c r="AD4251">
        <v>0</v>
      </c>
      <c r="AE4251">
        <v>0</v>
      </c>
      <c r="AF4251">
        <v>2022</v>
      </c>
      <c r="AG4251" s="1">
        <v>44562</v>
      </c>
      <c r="AH4251" s="1">
        <v>44773</v>
      </c>
      <c r="AI4251" s="1">
        <v>44785</v>
      </c>
      <c r="AJ4251" s="17" t="s">
        <v>34</v>
      </c>
      <c r="AK4251" s="17" t="s">
        <v>35</v>
      </c>
      <c r="AL4251" s="17" t="s">
        <v>10388</v>
      </c>
      <c r="AM4251" s="17">
        <f>MONTH(EMPENHO[[#This Row],[data_empenho]])</f>
        <v>6</v>
      </c>
    </row>
    <row r="4252" spans="1:39" x14ac:dyDescent="0.25">
      <c r="A4252">
        <v>8</v>
      </c>
      <c r="B4252">
        <v>801</v>
      </c>
      <c r="C4252">
        <v>10</v>
      </c>
      <c r="D4252">
        <v>303</v>
      </c>
      <c r="E4252">
        <v>8</v>
      </c>
      <c r="F4252">
        <v>0</v>
      </c>
      <c r="G4252">
        <v>2101</v>
      </c>
      <c r="H4252" s="17" t="s">
        <v>1060</v>
      </c>
      <c r="I4252">
        <v>40</v>
      </c>
      <c r="J4252">
        <v>0</v>
      </c>
      <c r="K4252" s="17" t="s">
        <v>9414</v>
      </c>
      <c r="L4252" s="1">
        <v>44736</v>
      </c>
      <c r="M4252">
        <v>1440</v>
      </c>
      <c r="N4252" s="17" t="s">
        <v>437</v>
      </c>
      <c r="O4252">
        <v>7989</v>
      </c>
      <c r="P4252" s="17" t="s">
        <v>438</v>
      </c>
      <c r="Q4252">
        <v>0</v>
      </c>
      <c r="R4252" s="17" t="s">
        <v>439</v>
      </c>
      <c r="S4252" s="17" t="s">
        <v>440</v>
      </c>
      <c r="T4252" s="17" t="s">
        <v>438</v>
      </c>
      <c r="U4252">
        <v>0</v>
      </c>
      <c r="V4252">
        <v>0</v>
      </c>
      <c r="W4252" s="17" t="s">
        <v>9415</v>
      </c>
      <c r="X4252" s="17" t="s">
        <v>442</v>
      </c>
      <c r="Y4252">
        <v>1</v>
      </c>
      <c r="Z4252" s="17" t="s">
        <v>443</v>
      </c>
      <c r="AA4252" s="17" t="s">
        <v>443</v>
      </c>
      <c r="AB4252" s="17" t="s">
        <v>444</v>
      </c>
      <c r="AC4252">
        <v>0</v>
      </c>
      <c r="AD4252">
        <v>0</v>
      </c>
      <c r="AE4252">
        <v>0</v>
      </c>
      <c r="AF4252">
        <v>2022</v>
      </c>
      <c r="AG4252" s="1">
        <v>44562</v>
      </c>
      <c r="AH4252" s="1">
        <v>44773</v>
      </c>
      <c r="AI4252" s="1">
        <v>44785</v>
      </c>
      <c r="AJ4252" s="17" t="s">
        <v>34</v>
      </c>
      <c r="AK4252" s="17" t="s">
        <v>35</v>
      </c>
      <c r="AL4252" s="17" t="s">
        <v>10388</v>
      </c>
      <c r="AM4252" s="17">
        <f>MONTH(EMPENHO[[#This Row],[data_empenho]])</f>
        <v>6</v>
      </c>
    </row>
    <row r="4253" spans="1:39" x14ac:dyDescent="0.25">
      <c r="A4253">
        <v>8</v>
      </c>
      <c r="B4253">
        <v>801</v>
      </c>
      <c r="C4253">
        <v>10</v>
      </c>
      <c r="D4253">
        <v>122</v>
      </c>
      <c r="E4253">
        <v>5</v>
      </c>
      <c r="F4253">
        <v>0</v>
      </c>
      <c r="G4253">
        <v>2084</v>
      </c>
      <c r="H4253" s="17" t="s">
        <v>3797</v>
      </c>
      <c r="I4253">
        <v>40</v>
      </c>
      <c r="J4253">
        <v>0</v>
      </c>
      <c r="K4253" s="17" t="s">
        <v>9416</v>
      </c>
      <c r="L4253" s="1">
        <v>44736</v>
      </c>
      <c r="M4253">
        <v>370</v>
      </c>
      <c r="N4253" s="17" t="s">
        <v>437</v>
      </c>
      <c r="O4253">
        <v>64</v>
      </c>
      <c r="P4253" s="17" t="s">
        <v>438</v>
      </c>
      <c r="Q4253">
        <v>0</v>
      </c>
      <c r="R4253" s="17" t="s">
        <v>439</v>
      </c>
      <c r="S4253" s="17" t="s">
        <v>440</v>
      </c>
      <c r="T4253" s="17" t="s">
        <v>438</v>
      </c>
      <c r="U4253">
        <v>0</v>
      </c>
      <c r="V4253">
        <v>0</v>
      </c>
      <c r="W4253" s="17" t="s">
        <v>9417</v>
      </c>
      <c r="X4253" s="17" t="s">
        <v>465</v>
      </c>
      <c r="Y4253">
        <v>1</v>
      </c>
      <c r="Z4253" s="17" t="s">
        <v>443</v>
      </c>
      <c r="AA4253" s="17" t="s">
        <v>443</v>
      </c>
      <c r="AB4253" s="17" t="s">
        <v>444</v>
      </c>
      <c r="AC4253">
        <v>0</v>
      </c>
      <c r="AD4253">
        <v>0</v>
      </c>
      <c r="AE4253">
        <v>0</v>
      </c>
      <c r="AF4253">
        <v>2022</v>
      </c>
      <c r="AG4253" s="1">
        <v>44562</v>
      </c>
      <c r="AH4253" s="1">
        <v>44773</v>
      </c>
      <c r="AI4253" s="1">
        <v>44785</v>
      </c>
      <c r="AJ4253" s="17" t="s">
        <v>34</v>
      </c>
      <c r="AK4253" s="17" t="s">
        <v>35</v>
      </c>
      <c r="AL4253" s="17" t="s">
        <v>10388</v>
      </c>
      <c r="AM4253" s="17">
        <f>MONTH(EMPENHO[[#This Row],[data_empenho]])</f>
        <v>6</v>
      </c>
    </row>
    <row r="4254" spans="1:39" x14ac:dyDescent="0.25">
      <c r="A4254">
        <v>8</v>
      </c>
      <c r="B4254">
        <v>801</v>
      </c>
      <c r="C4254">
        <v>10</v>
      </c>
      <c r="D4254">
        <v>122</v>
      </c>
      <c r="E4254">
        <v>5</v>
      </c>
      <c r="F4254">
        <v>0</v>
      </c>
      <c r="G4254">
        <v>2084</v>
      </c>
      <c r="H4254" s="17" t="s">
        <v>587</v>
      </c>
      <c r="I4254">
        <v>40</v>
      </c>
      <c r="J4254">
        <v>0</v>
      </c>
      <c r="K4254" s="17" t="s">
        <v>9418</v>
      </c>
      <c r="L4254" s="1">
        <v>44736</v>
      </c>
      <c r="M4254">
        <v>200</v>
      </c>
      <c r="N4254" s="17" t="s">
        <v>437</v>
      </c>
      <c r="O4254">
        <v>7043</v>
      </c>
      <c r="P4254" s="17" t="s">
        <v>438</v>
      </c>
      <c r="Q4254">
        <v>0</v>
      </c>
      <c r="R4254" s="17" t="s">
        <v>480</v>
      </c>
      <c r="S4254" s="17" t="s">
        <v>653</v>
      </c>
      <c r="T4254" s="17" t="s">
        <v>438</v>
      </c>
      <c r="U4254">
        <v>23</v>
      </c>
      <c r="V4254">
        <v>2022</v>
      </c>
      <c r="W4254" s="17" t="s">
        <v>9419</v>
      </c>
      <c r="X4254" s="17" t="s">
        <v>482</v>
      </c>
      <c r="Y4254">
        <v>7</v>
      </c>
      <c r="Z4254" s="17" t="s">
        <v>443</v>
      </c>
      <c r="AA4254" s="17" t="s">
        <v>443</v>
      </c>
      <c r="AB4254" s="17" t="s">
        <v>444</v>
      </c>
      <c r="AC4254">
        <v>0</v>
      </c>
      <c r="AD4254">
        <v>0</v>
      </c>
      <c r="AE4254">
        <v>0</v>
      </c>
      <c r="AF4254">
        <v>2022</v>
      </c>
      <c r="AG4254" s="1">
        <v>44562</v>
      </c>
      <c r="AH4254" s="1">
        <v>44773</v>
      </c>
      <c r="AI4254" s="1">
        <v>44785</v>
      </c>
      <c r="AJ4254" s="17" t="s">
        <v>34</v>
      </c>
      <c r="AK4254" s="17" t="s">
        <v>35</v>
      </c>
      <c r="AL4254" s="17" t="s">
        <v>10388</v>
      </c>
      <c r="AM4254" s="17">
        <f>MONTH(EMPENHO[[#This Row],[data_empenho]])</f>
        <v>6</v>
      </c>
    </row>
    <row r="4255" spans="1:39" x14ac:dyDescent="0.25">
      <c r="A4255">
        <v>8</v>
      </c>
      <c r="B4255">
        <v>801</v>
      </c>
      <c r="C4255">
        <v>10</v>
      </c>
      <c r="D4255">
        <v>301</v>
      </c>
      <c r="E4255">
        <v>6</v>
      </c>
      <c r="F4255">
        <v>0</v>
      </c>
      <c r="G4255">
        <v>2092</v>
      </c>
      <c r="H4255" s="17" t="s">
        <v>587</v>
      </c>
      <c r="I4255">
        <v>40</v>
      </c>
      <c r="J4255">
        <v>0</v>
      </c>
      <c r="K4255" s="17" t="s">
        <v>9420</v>
      </c>
      <c r="L4255" s="1">
        <v>44736</v>
      </c>
      <c r="M4255">
        <v>968</v>
      </c>
      <c r="N4255" s="17" t="s">
        <v>437</v>
      </c>
      <c r="O4255">
        <v>7043</v>
      </c>
      <c r="P4255" s="17" t="s">
        <v>438</v>
      </c>
      <c r="Q4255">
        <v>0</v>
      </c>
      <c r="R4255" s="17" t="s">
        <v>480</v>
      </c>
      <c r="S4255" s="17" t="s">
        <v>653</v>
      </c>
      <c r="T4255" s="17" t="s">
        <v>438</v>
      </c>
      <c r="U4255">
        <v>23</v>
      </c>
      <c r="V4255">
        <v>2022</v>
      </c>
      <c r="W4255" s="17" t="s">
        <v>9421</v>
      </c>
      <c r="X4255" s="17" t="s">
        <v>482</v>
      </c>
      <c r="Y4255">
        <v>7</v>
      </c>
      <c r="Z4255" s="17" t="s">
        <v>443</v>
      </c>
      <c r="AA4255" s="17" t="s">
        <v>443</v>
      </c>
      <c r="AB4255" s="17" t="s">
        <v>444</v>
      </c>
      <c r="AC4255">
        <v>0</v>
      </c>
      <c r="AD4255">
        <v>0</v>
      </c>
      <c r="AE4255">
        <v>0</v>
      </c>
      <c r="AF4255">
        <v>2022</v>
      </c>
      <c r="AG4255" s="1">
        <v>44562</v>
      </c>
      <c r="AH4255" s="1">
        <v>44773</v>
      </c>
      <c r="AI4255" s="1">
        <v>44785</v>
      </c>
      <c r="AJ4255" s="17" t="s">
        <v>34</v>
      </c>
      <c r="AK4255" s="17" t="s">
        <v>35</v>
      </c>
      <c r="AL4255" s="17" t="s">
        <v>10388</v>
      </c>
      <c r="AM4255" s="17">
        <f>MONTH(EMPENHO[[#This Row],[data_empenho]])</f>
        <v>6</v>
      </c>
    </row>
    <row r="4256" spans="1:39" x14ac:dyDescent="0.25">
      <c r="A4256">
        <v>8</v>
      </c>
      <c r="B4256">
        <v>801</v>
      </c>
      <c r="C4256">
        <v>10</v>
      </c>
      <c r="D4256">
        <v>302</v>
      </c>
      <c r="E4256">
        <v>8</v>
      </c>
      <c r="F4256">
        <v>0</v>
      </c>
      <c r="G4256">
        <v>2096</v>
      </c>
      <c r="H4256" s="17" t="s">
        <v>587</v>
      </c>
      <c r="I4256">
        <v>40</v>
      </c>
      <c r="J4256">
        <v>0</v>
      </c>
      <c r="K4256" s="17" t="s">
        <v>9422</v>
      </c>
      <c r="L4256" s="1">
        <v>44736</v>
      </c>
      <c r="M4256">
        <v>860</v>
      </c>
      <c r="N4256" s="17" t="s">
        <v>437</v>
      </c>
      <c r="O4256">
        <v>7043</v>
      </c>
      <c r="P4256" s="17" t="s">
        <v>438</v>
      </c>
      <c r="Q4256">
        <v>0</v>
      </c>
      <c r="R4256" s="17" t="s">
        <v>480</v>
      </c>
      <c r="S4256" s="17" t="s">
        <v>653</v>
      </c>
      <c r="T4256" s="17" t="s">
        <v>438</v>
      </c>
      <c r="U4256">
        <v>23</v>
      </c>
      <c r="V4256">
        <v>2022</v>
      </c>
      <c r="W4256" s="17" t="s">
        <v>9423</v>
      </c>
      <c r="X4256" s="17" t="s">
        <v>482</v>
      </c>
      <c r="Y4256">
        <v>7</v>
      </c>
      <c r="Z4256" s="17" t="s">
        <v>443</v>
      </c>
      <c r="AA4256" s="17" t="s">
        <v>443</v>
      </c>
      <c r="AB4256" s="17" t="s">
        <v>444</v>
      </c>
      <c r="AC4256">
        <v>0</v>
      </c>
      <c r="AD4256">
        <v>0</v>
      </c>
      <c r="AE4256">
        <v>0</v>
      </c>
      <c r="AF4256">
        <v>2022</v>
      </c>
      <c r="AG4256" s="1">
        <v>44562</v>
      </c>
      <c r="AH4256" s="1">
        <v>44773</v>
      </c>
      <c r="AI4256" s="1">
        <v>44785</v>
      </c>
      <c r="AJ4256" s="17" t="s">
        <v>34</v>
      </c>
      <c r="AK4256" s="17" t="s">
        <v>35</v>
      </c>
      <c r="AL4256" s="17" t="s">
        <v>10388</v>
      </c>
      <c r="AM4256" s="17">
        <f>MONTH(EMPENHO[[#This Row],[data_empenho]])</f>
        <v>6</v>
      </c>
    </row>
    <row r="4257" spans="1:39" x14ac:dyDescent="0.25">
      <c r="A4257">
        <v>8</v>
      </c>
      <c r="B4257">
        <v>801</v>
      </c>
      <c r="C4257">
        <v>10</v>
      </c>
      <c r="D4257">
        <v>301</v>
      </c>
      <c r="E4257">
        <v>6</v>
      </c>
      <c r="F4257">
        <v>0</v>
      </c>
      <c r="G4257">
        <v>2105</v>
      </c>
      <c r="H4257" s="17" t="s">
        <v>828</v>
      </c>
      <c r="I4257">
        <v>40</v>
      </c>
      <c r="J4257">
        <v>0</v>
      </c>
      <c r="K4257" s="17" t="s">
        <v>9424</v>
      </c>
      <c r="L4257" s="1">
        <v>44736</v>
      </c>
      <c r="M4257">
        <v>301</v>
      </c>
      <c r="N4257" s="17" t="s">
        <v>437</v>
      </c>
      <c r="O4257">
        <v>500</v>
      </c>
      <c r="P4257" s="17" t="s">
        <v>438</v>
      </c>
      <c r="Q4257">
        <v>0</v>
      </c>
      <c r="R4257" s="17" t="s">
        <v>439</v>
      </c>
      <c r="S4257" s="17" t="s">
        <v>440</v>
      </c>
      <c r="T4257" s="17" t="s">
        <v>438</v>
      </c>
      <c r="U4257">
        <v>175</v>
      </c>
      <c r="V4257">
        <v>2022</v>
      </c>
      <c r="W4257" s="17" t="s">
        <v>9425</v>
      </c>
      <c r="X4257" s="17" t="s">
        <v>465</v>
      </c>
      <c r="Y4257">
        <v>1</v>
      </c>
      <c r="Z4257" s="17" t="s">
        <v>443</v>
      </c>
      <c r="AA4257" s="17" t="s">
        <v>443</v>
      </c>
      <c r="AB4257" s="17" t="s">
        <v>444</v>
      </c>
      <c r="AC4257">
        <v>0</v>
      </c>
      <c r="AD4257">
        <v>0</v>
      </c>
      <c r="AE4257">
        <v>0</v>
      </c>
      <c r="AF4257">
        <v>2022</v>
      </c>
      <c r="AG4257" s="1">
        <v>44562</v>
      </c>
      <c r="AH4257" s="1">
        <v>44773</v>
      </c>
      <c r="AI4257" s="1">
        <v>44785</v>
      </c>
      <c r="AJ4257" s="17" t="s">
        <v>34</v>
      </c>
      <c r="AK4257" s="17" t="s">
        <v>35</v>
      </c>
      <c r="AL4257" s="17" t="s">
        <v>10388</v>
      </c>
      <c r="AM4257" s="17">
        <f>MONTH(EMPENHO[[#This Row],[data_empenho]])</f>
        <v>6</v>
      </c>
    </row>
    <row r="4258" spans="1:39" x14ac:dyDescent="0.25">
      <c r="A4258">
        <v>8</v>
      </c>
      <c r="B4258">
        <v>801</v>
      </c>
      <c r="C4258">
        <v>10</v>
      </c>
      <c r="D4258">
        <v>301</v>
      </c>
      <c r="E4258">
        <v>6</v>
      </c>
      <c r="F4258">
        <v>0</v>
      </c>
      <c r="G4258">
        <v>2105</v>
      </c>
      <c r="H4258" s="17" t="s">
        <v>828</v>
      </c>
      <c r="I4258">
        <v>40</v>
      </c>
      <c r="J4258">
        <v>0</v>
      </c>
      <c r="K4258" s="17" t="s">
        <v>9426</v>
      </c>
      <c r="L4258" s="1">
        <v>44736</v>
      </c>
      <c r="M4258">
        <v>662.3</v>
      </c>
      <c r="N4258" s="17" t="s">
        <v>437</v>
      </c>
      <c r="O4258">
        <v>1308</v>
      </c>
      <c r="P4258" s="17" t="s">
        <v>438</v>
      </c>
      <c r="Q4258">
        <v>0</v>
      </c>
      <c r="R4258" s="17" t="s">
        <v>439</v>
      </c>
      <c r="S4258" s="17" t="s">
        <v>440</v>
      </c>
      <c r="T4258" s="17" t="s">
        <v>438</v>
      </c>
      <c r="U4258">
        <v>175</v>
      </c>
      <c r="V4258">
        <v>2022</v>
      </c>
      <c r="W4258" s="17" t="s">
        <v>9427</v>
      </c>
      <c r="X4258" s="17" t="s">
        <v>465</v>
      </c>
      <c r="Y4258">
        <v>1</v>
      </c>
      <c r="Z4258" s="17" t="s">
        <v>443</v>
      </c>
      <c r="AA4258" s="17" t="s">
        <v>443</v>
      </c>
      <c r="AB4258" s="17" t="s">
        <v>444</v>
      </c>
      <c r="AC4258">
        <v>0</v>
      </c>
      <c r="AD4258">
        <v>0</v>
      </c>
      <c r="AE4258">
        <v>0</v>
      </c>
      <c r="AF4258">
        <v>2022</v>
      </c>
      <c r="AG4258" s="1">
        <v>44562</v>
      </c>
      <c r="AH4258" s="1">
        <v>44773</v>
      </c>
      <c r="AI4258" s="1">
        <v>44785</v>
      </c>
      <c r="AJ4258" s="17" t="s">
        <v>34</v>
      </c>
      <c r="AK4258" s="17" t="s">
        <v>35</v>
      </c>
      <c r="AL4258" s="17" t="s">
        <v>10388</v>
      </c>
      <c r="AM4258" s="17">
        <f>MONTH(EMPENHO[[#This Row],[data_empenho]])</f>
        <v>6</v>
      </c>
    </row>
    <row r="4259" spans="1:39" x14ac:dyDescent="0.25">
      <c r="A4259">
        <v>5</v>
      </c>
      <c r="B4259">
        <v>501</v>
      </c>
      <c r="C4259">
        <v>4</v>
      </c>
      <c r="D4259">
        <v>122</v>
      </c>
      <c r="E4259">
        <v>1</v>
      </c>
      <c r="F4259">
        <v>0</v>
      </c>
      <c r="G4259">
        <v>2022</v>
      </c>
      <c r="H4259" s="17" t="s">
        <v>445</v>
      </c>
      <c r="I4259">
        <v>1</v>
      </c>
      <c r="J4259">
        <v>0</v>
      </c>
      <c r="K4259" s="17" t="s">
        <v>9428</v>
      </c>
      <c r="L4259" s="1">
        <v>44736</v>
      </c>
      <c r="M4259">
        <v>55</v>
      </c>
      <c r="N4259" s="17" t="s">
        <v>437</v>
      </c>
      <c r="O4259">
        <v>6304</v>
      </c>
      <c r="P4259" s="17" t="s">
        <v>438</v>
      </c>
      <c r="Q4259">
        <v>0</v>
      </c>
      <c r="R4259" s="17" t="s">
        <v>439</v>
      </c>
      <c r="S4259" s="17" t="s">
        <v>440</v>
      </c>
      <c r="T4259" s="17" t="s">
        <v>438</v>
      </c>
      <c r="U4259">
        <v>0</v>
      </c>
      <c r="V4259">
        <v>0</v>
      </c>
      <c r="W4259" s="17" t="s">
        <v>9429</v>
      </c>
      <c r="X4259" s="17" t="s">
        <v>442</v>
      </c>
      <c r="Y4259">
        <v>0</v>
      </c>
      <c r="Z4259" s="17" t="s">
        <v>450</v>
      </c>
      <c r="AA4259" s="17" t="s">
        <v>443</v>
      </c>
      <c r="AB4259" s="17" t="s">
        <v>444</v>
      </c>
      <c r="AC4259">
        <v>0</v>
      </c>
      <c r="AD4259">
        <v>0</v>
      </c>
      <c r="AE4259">
        <v>0</v>
      </c>
      <c r="AF4259">
        <v>2022</v>
      </c>
      <c r="AG4259" s="1">
        <v>44562</v>
      </c>
      <c r="AH4259" s="1">
        <v>44773</v>
      </c>
      <c r="AI4259" s="1">
        <v>44785</v>
      </c>
      <c r="AJ4259" s="17" t="s">
        <v>34</v>
      </c>
      <c r="AK4259" s="17" t="s">
        <v>35</v>
      </c>
      <c r="AL4259" s="17" t="s">
        <v>10388</v>
      </c>
      <c r="AM4259" s="17">
        <f>MONTH(EMPENHO[[#This Row],[data_empenho]])</f>
        <v>6</v>
      </c>
    </row>
    <row r="4260" spans="1:39" x14ac:dyDescent="0.25">
      <c r="A4260">
        <v>5</v>
      </c>
      <c r="B4260">
        <v>501</v>
      </c>
      <c r="C4260">
        <v>4</v>
      </c>
      <c r="D4260">
        <v>122</v>
      </c>
      <c r="E4260">
        <v>1</v>
      </c>
      <c r="F4260">
        <v>0</v>
      </c>
      <c r="G4260">
        <v>2022</v>
      </c>
      <c r="H4260" s="17" t="s">
        <v>445</v>
      </c>
      <c r="I4260">
        <v>1</v>
      </c>
      <c r="J4260">
        <v>0</v>
      </c>
      <c r="K4260" s="17" t="s">
        <v>9430</v>
      </c>
      <c r="L4260" s="1">
        <v>44736</v>
      </c>
      <c r="M4260">
        <v>47.5</v>
      </c>
      <c r="N4260" s="17" t="s">
        <v>437</v>
      </c>
      <c r="O4260">
        <v>4522</v>
      </c>
      <c r="P4260" s="17" t="s">
        <v>438</v>
      </c>
      <c r="Q4260">
        <v>0</v>
      </c>
      <c r="R4260" s="17" t="s">
        <v>439</v>
      </c>
      <c r="S4260" s="17" t="s">
        <v>440</v>
      </c>
      <c r="T4260" s="17" t="s">
        <v>438</v>
      </c>
      <c r="U4260">
        <v>0</v>
      </c>
      <c r="V4260">
        <v>0</v>
      </c>
      <c r="W4260" s="17" t="s">
        <v>9431</v>
      </c>
      <c r="X4260" s="17" t="s">
        <v>442</v>
      </c>
      <c r="Y4260">
        <v>0</v>
      </c>
      <c r="Z4260" s="17" t="s">
        <v>450</v>
      </c>
      <c r="AA4260" s="17" t="s">
        <v>443</v>
      </c>
      <c r="AB4260" s="17" t="s">
        <v>444</v>
      </c>
      <c r="AC4260">
        <v>0</v>
      </c>
      <c r="AD4260">
        <v>0</v>
      </c>
      <c r="AE4260">
        <v>0</v>
      </c>
      <c r="AF4260">
        <v>2022</v>
      </c>
      <c r="AG4260" s="1">
        <v>44562</v>
      </c>
      <c r="AH4260" s="1">
        <v>44773</v>
      </c>
      <c r="AI4260" s="1">
        <v>44785</v>
      </c>
      <c r="AJ4260" s="17" t="s">
        <v>34</v>
      </c>
      <c r="AK4260" s="17" t="s">
        <v>35</v>
      </c>
      <c r="AL4260" s="17" t="s">
        <v>10388</v>
      </c>
      <c r="AM4260" s="17">
        <f>MONTH(EMPENHO[[#This Row],[data_empenho]])</f>
        <v>6</v>
      </c>
    </row>
    <row r="4261" spans="1:39" x14ac:dyDescent="0.25">
      <c r="A4261">
        <v>4</v>
      </c>
      <c r="B4261">
        <v>401</v>
      </c>
      <c r="C4261">
        <v>4</v>
      </c>
      <c r="D4261">
        <v>129</v>
      </c>
      <c r="E4261">
        <v>1</v>
      </c>
      <c r="F4261">
        <v>0</v>
      </c>
      <c r="G4261">
        <v>2077</v>
      </c>
      <c r="H4261" s="17" t="s">
        <v>3768</v>
      </c>
      <c r="I4261">
        <v>1</v>
      </c>
      <c r="J4261">
        <v>0</v>
      </c>
      <c r="K4261" s="17" t="s">
        <v>9432</v>
      </c>
      <c r="L4261" s="1">
        <v>44736</v>
      </c>
      <c r="M4261">
        <v>770</v>
      </c>
      <c r="N4261" s="17" t="s">
        <v>437</v>
      </c>
      <c r="O4261">
        <v>8424</v>
      </c>
      <c r="P4261" s="17" t="s">
        <v>438</v>
      </c>
      <c r="Q4261">
        <v>0</v>
      </c>
      <c r="R4261" s="17" t="s">
        <v>439</v>
      </c>
      <c r="S4261" s="17" t="s">
        <v>440</v>
      </c>
      <c r="T4261" s="17" t="s">
        <v>438</v>
      </c>
      <c r="U4261">
        <v>0</v>
      </c>
      <c r="V4261">
        <v>0</v>
      </c>
      <c r="W4261" s="17" t="s">
        <v>9433</v>
      </c>
      <c r="X4261" s="17" t="s">
        <v>465</v>
      </c>
      <c r="Y4261">
        <v>1</v>
      </c>
      <c r="Z4261" s="17" t="s">
        <v>443</v>
      </c>
      <c r="AA4261" s="17" t="s">
        <v>443</v>
      </c>
      <c r="AB4261" s="17" t="s">
        <v>444</v>
      </c>
      <c r="AC4261">
        <v>0</v>
      </c>
      <c r="AD4261">
        <v>0</v>
      </c>
      <c r="AE4261">
        <v>0</v>
      </c>
      <c r="AF4261">
        <v>2022</v>
      </c>
      <c r="AG4261" s="1">
        <v>44562</v>
      </c>
      <c r="AH4261" s="1">
        <v>44773</v>
      </c>
      <c r="AI4261" s="1">
        <v>44785</v>
      </c>
      <c r="AJ4261" s="17" t="s">
        <v>34</v>
      </c>
      <c r="AK4261" s="17" t="s">
        <v>35</v>
      </c>
      <c r="AL4261" s="17" t="s">
        <v>10388</v>
      </c>
      <c r="AM4261" s="17">
        <f>MONTH(EMPENHO[[#This Row],[data_empenho]])</f>
        <v>6</v>
      </c>
    </row>
    <row r="4262" spans="1:39" x14ac:dyDescent="0.25">
      <c r="A4262">
        <v>11</v>
      </c>
      <c r="B4262">
        <v>1101</v>
      </c>
      <c r="C4262">
        <v>28</v>
      </c>
      <c r="D4262">
        <v>846</v>
      </c>
      <c r="E4262">
        <v>0</v>
      </c>
      <c r="F4262">
        <v>0</v>
      </c>
      <c r="G4262">
        <v>7</v>
      </c>
      <c r="H4262" s="17" t="s">
        <v>1133</v>
      </c>
      <c r="I4262">
        <v>1</v>
      </c>
      <c r="J4262">
        <v>0</v>
      </c>
      <c r="K4262" s="17" t="s">
        <v>9434</v>
      </c>
      <c r="L4262" s="1">
        <v>44739</v>
      </c>
      <c r="M4262">
        <v>1677.8</v>
      </c>
      <c r="N4262" s="17" t="s">
        <v>437</v>
      </c>
      <c r="O4262">
        <v>155</v>
      </c>
      <c r="P4262" s="17" t="s">
        <v>438</v>
      </c>
      <c r="Q4262">
        <v>0</v>
      </c>
      <c r="R4262" s="17" t="s">
        <v>439</v>
      </c>
      <c r="S4262" s="17" t="s">
        <v>440</v>
      </c>
      <c r="T4262" s="17" t="s">
        <v>438</v>
      </c>
      <c r="U4262">
        <v>0</v>
      </c>
      <c r="V4262">
        <v>0</v>
      </c>
      <c r="W4262" s="17" t="s">
        <v>9435</v>
      </c>
      <c r="X4262" s="17" t="s">
        <v>442</v>
      </c>
      <c r="Y4262">
        <v>0</v>
      </c>
      <c r="Z4262" s="17" t="s">
        <v>443</v>
      </c>
      <c r="AA4262" s="17" t="s">
        <v>443</v>
      </c>
      <c r="AB4262" s="17" t="s">
        <v>444</v>
      </c>
      <c r="AC4262">
        <v>0</v>
      </c>
      <c r="AD4262">
        <v>0</v>
      </c>
      <c r="AE4262">
        <v>0</v>
      </c>
      <c r="AF4262">
        <v>2022</v>
      </c>
      <c r="AG4262" s="1">
        <v>44562</v>
      </c>
      <c r="AH4262" s="1">
        <v>44773</v>
      </c>
      <c r="AI4262" s="1">
        <v>44785</v>
      </c>
      <c r="AJ4262" s="17" t="s">
        <v>34</v>
      </c>
      <c r="AK4262" s="17" t="s">
        <v>35</v>
      </c>
      <c r="AL4262" s="17" t="s">
        <v>10388</v>
      </c>
      <c r="AM4262" s="17">
        <f>MONTH(EMPENHO[[#This Row],[data_empenho]])</f>
        <v>6</v>
      </c>
    </row>
    <row r="4263" spans="1:39" x14ac:dyDescent="0.25">
      <c r="A4263">
        <v>11</v>
      </c>
      <c r="B4263">
        <v>1101</v>
      </c>
      <c r="C4263">
        <v>28</v>
      </c>
      <c r="D4263">
        <v>846</v>
      </c>
      <c r="E4263">
        <v>0</v>
      </c>
      <c r="F4263">
        <v>0</v>
      </c>
      <c r="G4263">
        <v>7</v>
      </c>
      <c r="H4263" s="17" t="s">
        <v>1133</v>
      </c>
      <c r="I4263">
        <v>1</v>
      </c>
      <c r="J4263">
        <v>0</v>
      </c>
      <c r="K4263" s="17" t="s">
        <v>9436</v>
      </c>
      <c r="L4263" s="1">
        <v>44739</v>
      </c>
      <c r="M4263">
        <v>261.8</v>
      </c>
      <c r="N4263" s="17" t="s">
        <v>437</v>
      </c>
      <c r="O4263">
        <v>155</v>
      </c>
      <c r="P4263" s="17" t="s">
        <v>438</v>
      </c>
      <c r="Q4263">
        <v>0</v>
      </c>
      <c r="R4263" s="17" t="s">
        <v>439</v>
      </c>
      <c r="S4263" s="17" t="s">
        <v>440</v>
      </c>
      <c r="T4263" s="17" t="s">
        <v>438</v>
      </c>
      <c r="U4263">
        <v>0</v>
      </c>
      <c r="V4263">
        <v>0</v>
      </c>
      <c r="W4263" s="17" t="s">
        <v>9437</v>
      </c>
      <c r="X4263" s="17" t="s">
        <v>442</v>
      </c>
      <c r="Y4263">
        <v>0</v>
      </c>
      <c r="Z4263" s="17" t="s">
        <v>443</v>
      </c>
      <c r="AA4263" s="17" t="s">
        <v>443</v>
      </c>
      <c r="AB4263" s="17" t="s">
        <v>444</v>
      </c>
      <c r="AC4263">
        <v>0</v>
      </c>
      <c r="AD4263">
        <v>0</v>
      </c>
      <c r="AE4263">
        <v>0</v>
      </c>
      <c r="AF4263">
        <v>2022</v>
      </c>
      <c r="AG4263" s="1">
        <v>44562</v>
      </c>
      <c r="AH4263" s="1">
        <v>44773</v>
      </c>
      <c r="AI4263" s="1">
        <v>44785</v>
      </c>
      <c r="AJ4263" s="17" t="s">
        <v>34</v>
      </c>
      <c r="AK4263" s="17" t="s">
        <v>35</v>
      </c>
      <c r="AL4263" s="17" t="s">
        <v>10388</v>
      </c>
      <c r="AM4263" s="17">
        <f>MONTH(EMPENHO[[#This Row],[data_empenho]])</f>
        <v>6</v>
      </c>
    </row>
    <row r="4264" spans="1:39" x14ac:dyDescent="0.25">
      <c r="A4264">
        <v>11</v>
      </c>
      <c r="B4264">
        <v>1101</v>
      </c>
      <c r="C4264">
        <v>28</v>
      </c>
      <c r="D4264">
        <v>846</v>
      </c>
      <c r="E4264">
        <v>0</v>
      </c>
      <c r="F4264">
        <v>0</v>
      </c>
      <c r="G4264">
        <v>7</v>
      </c>
      <c r="H4264" s="17" t="s">
        <v>1133</v>
      </c>
      <c r="I4264">
        <v>1</v>
      </c>
      <c r="J4264">
        <v>0</v>
      </c>
      <c r="K4264" s="17" t="s">
        <v>9438</v>
      </c>
      <c r="L4264" s="1">
        <v>44739</v>
      </c>
      <c r="M4264">
        <v>18.64</v>
      </c>
      <c r="N4264" s="17" t="s">
        <v>437</v>
      </c>
      <c r="O4264">
        <v>155</v>
      </c>
      <c r="P4264" s="17" t="s">
        <v>438</v>
      </c>
      <c r="Q4264">
        <v>0</v>
      </c>
      <c r="R4264" s="17" t="s">
        <v>439</v>
      </c>
      <c r="S4264" s="17" t="s">
        <v>440</v>
      </c>
      <c r="T4264" s="17" t="s">
        <v>438</v>
      </c>
      <c r="U4264">
        <v>0</v>
      </c>
      <c r="V4264">
        <v>0</v>
      </c>
      <c r="W4264" s="17" t="s">
        <v>9439</v>
      </c>
      <c r="X4264" s="17" t="s">
        <v>442</v>
      </c>
      <c r="Y4264">
        <v>0</v>
      </c>
      <c r="Z4264" s="17" t="s">
        <v>443</v>
      </c>
      <c r="AA4264" s="17" t="s">
        <v>443</v>
      </c>
      <c r="AB4264" s="17" t="s">
        <v>444</v>
      </c>
      <c r="AC4264">
        <v>0</v>
      </c>
      <c r="AD4264">
        <v>0</v>
      </c>
      <c r="AE4264">
        <v>0</v>
      </c>
      <c r="AF4264">
        <v>2022</v>
      </c>
      <c r="AG4264" s="1">
        <v>44562</v>
      </c>
      <c r="AH4264" s="1">
        <v>44773</v>
      </c>
      <c r="AI4264" s="1">
        <v>44785</v>
      </c>
      <c r="AJ4264" s="17" t="s">
        <v>34</v>
      </c>
      <c r="AK4264" s="17" t="s">
        <v>35</v>
      </c>
      <c r="AL4264" s="17" t="s">
        <v>10388</v>
      </c>
      <c r="AM4264" s="17">
        <f>MONTH(EMPENHO[[#This Row],[data_empenho]])</f>
        <v>6</v>
      </c>
    </row>
    <row r="4265" spans="1:39" x14ac:dyDescent="0.25">
      <c r="A4265">
        <v>11</v>
      </c>
      <c r="B4265">
        <v>1101</v>
      </c>
      <c r="C4265">
        <v>28</v>
      </c>
      <c r="D4265">
        <v>846</v>
      </c>
      <c r="E4265">
        <v>0</v>
      </c>
      <c r="F4265">
        <v>0</v>
      </c>
      <c r="G4265">
        <v>7</v>
      </c>
      <c r="H4265" s="17" t="s">
        <v>1133</v>
      </c>
      <c r="I4265">
        <v>1</v>
      </c>
      <c r="J4265">
        <v>0</v>
      </c>
      <c r="K4265" s="17" t="s">
        <v>9440</v>
      </c>
      <c r="L4265" s="1">
        <v>44739</v>
      </c>
      <c r="M4265">
        <v>70</v>
      </c>
      <c r="N4265" s="17" t="s">
        <v>437</v>
      </c>
      <c r="O4265">
        <v>155</v>
      </c>
      <c r="P4265" s="17" t="s">
        <v>438</v>
      </c>
      <c r="Q4265">
        <v>0</v>
      </c>
      <c r="R4265" s="17" t="s">
        <v>439</v>
      </c>
      <c r="S4265" s="17" t="s">
        <v>440</v>
      </c>
      <c r="T4265" s="17" t="s">
        <v>438</v>
      </c>
      <c r="U4265">
        <v>0</v>
      </c>
      <c r="V4265">
        <v>0</v>
      </c>
      <c r="W4265" s="17" t="s">
        <v>9441</v>
      </c>
      <c r="X4265" s="17" t="s">
        <v>442</v>
      </c>
      <c r="Y4265">
        <v>0</v>
      </c>
      <c r="Z4265" s="17" t="s">
        <v>443</v>
      </c>
      <c r="AA4265" s="17" t="s">
        <v>443</v>
      </c>
      <c r="AB4265" s="17" t="s">
        <v>444</v>
      </c>
      <c r="AC4265">
        <v>0</v>
      </c>
      <c r="AD4265">
        <v>0</v>
      </c>
      <c r="AE4265">
        <v>0</v>
      </c>
      <c r="AF4265">
        <v>2022</v>
      </c>
      <c r="AG4265" s="1">
        <v>44562</v>
      </c>
      <c r="AH4265" s="1">
        <v>44773</v>
      </c>
      <c r="AI4265" s="1">
        <v>44785</v>
      </c>
      <c r="AJ4265" s="17" t="s">
        <v>34</v>
      </c>
      <c r="AK4265" s="17" t="s">
        <v>35</v>
      </c>
      <c r="AL4265" s="17" t="s">
        <v>10388</v>
      </c>
      <c r="AM4265" s="17">
        <f>MONTH(EMPENHO[[#This Row],[data_empenho]])</f>
        <v>6</v>
      </c>
    </row>
    <row r="4266" spans="1:39" x14ac:dyDescent="0.25">
      <c r="A4266">
        <v>11</v>
      </c>
      <c r="B4266">
        <v>1101</v>
      </c>
      <c r="C4266">
        <v>28</v>
      </c>
      <c r="D4266">
        <v>846</v>
      </c>
      <c r="E4266">
        <v>0</v>
      </c>
      <c r="F4266">
        <v>0</v>
      </c>
      <c r="G4266">
        <v>7</v>
      </c>
      <c r="H4266" s="17" t="s">
        <v>1133</v>
      </c>
      <c r="I4266">
        <v>1</v>
      </c>
      <c r="J4266">
        <v>0</v>
      </c>
      <c r="K4266" s="17" t="s">
        <v>9442</v>
      </c>
      <c r="L4266" s="1">
        <v>44739</v>
      </c>
      <c r="M4266">
        <v>752.54</v>
      </c>
      <c r="N4266" s="17" t="s">
        <v>437</v>
      </c>
      <c r="O4266">
        <v>155</v>
      </c>
      <c r="P4266" s="17" t="s">
        <v>438</v>
      </c>
      <c r="Q4266">
        <v>0</v>
      </c>
      <c r="R4266" s="17" t="s">
        <v>439</v>
      </c>
      <c r="S4266" s="17" t="s">
        <v>440</v>
      </c>
      <c r="T4266" s="17" t="s">
        <v>438</v>
      </c>
      <c r="U4266">
        <v>0</v>
      </c>
      <c r="V4266">
        <v>0</v>
      </c>
      <c r="W4266" s="17" t="s">
        <v>9443</v>
      </c>
      <c r="X4266" s="17" t="s">
        <v>442</v>
      </c>
      <c r="Y4266">
        <v>0</v>
      </c>
      <c r="Z4266" s="17" t="s">
        <v>443</v>
      </c>
      <c r="AA4266" s="17" t="s">
        <v>443</v>
      </c>
      <c r="AB4266" s="17" t="s">
        <v>444</v>
      </c>
      <c r="AC4266">
        <v>0</v>
      </c>
      <c r="AD4266">
        <v>0</v>
      </c>
      <c r="AE4266">
        <v>0</v>
      </c>
      <c r="AF4266">
        <v>2022</v>
      </c>
      <c r="AG4266" s="1">
        <v>44562</v>
      </c>
      <c r="AH4266" s="1">
        <v>44773</v>
      </c>
      <c r="AI4266" s="1">
        <v>44785</v>
      </c>
      <c r="AJ4266" s="17" t="s">
        <v>34</v>
      </c>
      <c r="AK4266" s="17" t="s">
        <v>35</v>
      </c>
      <c r="AL4266" s="17" t="s">
        <v>10388</v>
      </c>
      <c r="AM4266" s="17">
        <f>MONTH(EMPENHO[[#This Row],[data_empenho]])</f>
        <v>6</v>
      </c>
    </row>
    <row r="4267" spans="1:39" x14ac:dyDescent="0.25">
      <c r="A4267">
        <v>11</v>
      </c>
      <c r="B4267">
        <v>1101</v>
      </c>
      <c r="C4267">
        <v>28</v>
      </c>
      <c r="D4267">
        <v>846</v>
      </c>
      <c r="E4267">
        <v>0</v>
      </c>
      <c r="F4267">
        <v>0</v>
      </c>
      <c r="G4267">
        <v>7</v>
      </c>
      <c r="H4267" s="17" t="s">
        <v>1133</v>
      </c>
      <c r="I4267">
        <v>1</v>
      </c>
      <c r="J4267">
        <v>0</v>
      </c>
      <c r="K4267" s="17" t="s">
        <v>9444</v>
      </c>
      <c r="L4267" s="1">
        <v>44739</v>
      </c>
      <c r="M4267">
        <v>1656.8</v>
      </c>
      <c r="N4267" s="17" t="s">
        <v>437</v>
      </c>
      <c r="O4267">
        <v>155</v>
      </c>
      <c r="P4267" s="17" t="s">
        <v>438</v>
      </c>
      <c r="Q4267">
        <v>0</v>
      </c>
      <c r="R4267" s="17" t="s">
        <v>439</v>
      </c>
      <c r="S4267" s="17" t="s">
        <v>440</v>
      </c>
      <c r="T4267" s="17" t="s">
        <v>438</v>
      </c>
      <c r="U4267">
        <v>0</v>
      </c>
      <c r="V4267">
        <v>0</v>
      </c>
      <c r="W4267" s="17" t="s">
        <v>9445</v>
      </c>
      <c r="X4267" s="17" t="s">
        <v>442</v>
      </c>
      <c r="Y4267">
        <v>0</v>
      </c>
      <c r="Z4267" s="17" t="s">
        <v>443</v>
      </c>
      <c r="AA4267" s="17" t="s">
        <v>443</v>
      </c>
      <c r="AB4267" s="17" t="s">
        <v>444</v>
      </c>
      <c r="AC4267">
        <v>0</v>
      </c>
      <c r="AD4267">
        <v>0</v>
      </c>
      <c r="AE4267">
        <v>0</v>
      </c>
      <c r="AF4267">
        <v>2022</v>
      </c>
      <c r="AG4267" s="1">
        <v>44562</v>
      </c>
      <c r="AH4267" s="1">
        <v>44773</v>
      </c>
      <c r="AI4267" s="1">
        <v>44785</v>
      </c>
      <c r="AJ4267" s="17" t="s">
        <v>34</v>
      </c>
      <c r="AK4267" s="17" t="s">
        <v>35</v>
      </c>
      <c r="AL4267" s="17" t="s">
        <v>10388</v>
      </c>
      <c r="AM4267" s="17">
        <f>MONTH(EMPENHO[[#This Row],[data_empenho]])</f>
        <v>6</v>
      </c>
    </row>
    <row r="4268" spans="1:39" x14ac:dyDescent="0.25">
      <c r="A4268">
        <v>11</v>
      </c>
      <c r="B4268">
        <v>1101</v>
      </c>
      <c r="C4268">
        <v>28</v>
      </c>
      <c r="D4268">
        <v>846</v>
      </c>
      <c r="E4268">
        <v>0</v>
      </c>
      <c r="F4268">
        <v>0</v>
      </c>
      <c r="G4268">
        <v>7</v>
      </c>
      <c r="H4268" s="17" t="s">
        <v>1133</v>
      </c>
      <c r="I4268">
        <v>1</v>
      </c>
      <c r="J4268">
        <v>0</v>
      </c>
      <c r="K4268" s="17" t="s">
        <v>9446</v>
      </c>
      <c r="L4268" s="1">
        <v>44739</v>
      </c>
      <c r="M4268">
        <v>472.8</v>
      </c>
      <c r="N4268" s="17" t="s">
        <v>437</v>
      </c>
      <c r="O4268">
        <v>155</v>
      </c>
      <c r="P4268" s="17" t="s">
        <v>438</v>
      </c>
      <c r="Q4268">
        <v>0</v>
      </c>
      <c r="R4268" s="17" t="s">
        <v>439</v>
      </c>
      <c r="S4268" s="17" t="s">
        <v>440</v>
      </c>
      <c r="T4268" s="17" t="s">
        <v>438</v>
      </c>
      <c r="U4268">
        <v>0</v>
      </c>
      <c r="V4268">
        <v>0</v>
      </c>
      <c r="W4268" s="17" t="s">
        <v>9447</v>
      </c>
      <c r="X4268" s="17" t="s">
        <v>442</v>
      </c>
      <c r="Y4268">
        <v>0</v>
      </c>
      <c r="Z4268" s="17" t="s">
        <v>443</v>
      </c>
      <c r="AA4268" s="17" t="s">
        <v>443</v>
      </c>
      <c r="AB4268" s="17" t="s">
        <v>444</v>
      </c>
      <c r="AC4268">
        <v>0</v>
      </c>
      <c r="AD4268">
        <v>0</v>
      </c>
      <c r="AE4268">
        <v>0</v>
      </c>
      <c r="AF4268">
        <v>2022</v>
      </c>
      <c r="AG4268" s="1">
        <v>44562</v>
      </c>
      <c r="AH4268" s="1">
        <v>44773</v>
      </c>
      <c r="AI4268" s="1">
        <v>44785</v>
      </c>
      <c r="AJ4268" s="17" t="s">
        <v>34</v>
      </c>
      <c r="AK4268" s="17" t="s">
        <v>35</v>
      </c>
      <c r="AL4268" s="17" t="s">
        <v>10388</v>
      </c>
      <c r="AM4268" s="17">
        <f>MONTH(EMPENHO[[#This Row],[data_empenho]])</f>
        <v>6</v>
      </c>
    </row>
    <row r="4269" spans="1:39" x14ac:dyDescent="0.25">
      <c r="A4269">
        <v>8</v>
      </c>
      <c r="B4269">
        <v>801</v>
      </c>
      <c r="C4269">
        <v>10</v>
      </c>
      <c r="D4269">
        <v>303</v>
      </c>
      <c r="E4269">
        <v>8</v>
      </c>
      <c r="F4269">
        <v>0</v>
      </c>
      <c r="G4269">
        <v>2101</v>
      </c>
      <c r="H4269" s="17" t="s">
        <v>1060</v>
      </c>
      <c r="I4269">
        <v>40</v>
      </c>
      <c r="J4269">
        <v>0</v>
      </c>
      <c r="K4269" s="17" t="s">
        <v>9448</v>
      </c>
      <c r="L4269" s="1">
        <v>44739</v>
      </c>
      <c r="M4269">
        <v>300</v>
      </c>
      <c r="N4269" s="17" t="s">
        <v>437</v>
      </c>
      <c r="O4269">
        <v>8215</v>
      </c>
      <c r="P4269" s="17" t="s">
        <v>438</v>
      </c>
      <c r="Q4269">
        <v>0</v>
      </c>
      <c r="R4269" s="17" t="s">
        <v>439</v>
      </c>
      <c r="S4269" s="17" t="s">
        <v>440</v>
      </c>
      <c r="T4269" s="17" t="s">
        <v>438</v>
      </c>
      <c r="U4269">
        <v>0</v>
      </c>
      <c r="V4269">
        <v>0</v>
      </c>
      <c r="W4269" s="17" t="s">
        <v>9449</v>
      </c>
      <c r="X4269" s="17" t="s">
        <v>442</v>
      </c>
      <c r="Y4269">
        <v>0</v>
      </c>
      <c r="Z4269" s="17" t="s">
        <v>443</v>
      </c>
      <c r="AA4269" s="17" t="s">
        <v>443</v>
      </c>
      <c r="AB4269" s="17" t="s">
        <v>444</v>
      </c>
      <c r="AC4269">
        <v>0</v>
      </c>
      <c r="AD4269">
        <v>0</v>
      </c>
      <c r="AE4269">
        <v>0</v>
      </c>
      <c r="AF4269">
        <v>2022</v>
      </c>
      <c r="AG4269" s="1">
        <v>44562</v>
      </c>
      <c r="AH4269" s="1">
        <v>44773</v>
      </c>
      <c r="AI4269" s="1">
        <v>44785</v>
      </c>
      <c r="AJ4269" s="17" t="s">
        <v>34</v>
      </c>
      <c r="AK4269" s="17" t="s">
        <v>35</v>
      </c>
      <c r="AL4269" s="17" t="s">
        <v>10388</v>
      </c>
      <c r="AM4269" s="17">
        <f>MONTH(EMPENHO[[#This Row],[data_empenho]])</f>
        <v>6</v>
      </c>
    </row>
    <row r="4270" spans="1:39" x14ac:dyDescent="0.25">
      <c r="A4270">
        <v>8</v>
      </c>
      <c r="B4270">
        <v>801</v>
      </c>
      <c r="C4270">
        <v>10</v>
      </c>
      <c r="D4270">
        <v>303</v>
      </c>
      <c r="E4270">
        <v>8</v>
      </c>
      <c r="F4270">
        <v>0</v>
      </c>
      <c r="G4270">
        <v>2101</v>
      </c>
      <c r="H4270" s="17" t="s">
        <v>1060</v>
      </c>
      <c r="I4270">
        <v>40</v>
      </c>
      <c r="J4270">
        <v>0</v>
      </c>
      <c r="K4270" s="17" t="s">
        <v>9450</v>
      </c>
      <c r="L4270" s="1">
        <v>44739</v>
      </c>
      <c r="M4270">
        <v>220</v>
      </c>
      <c r="N4270" s="17" t="s">
        <v>437</v>
      </c>
      <c r="O4270">
        <v>8072</v>
      </c>
      <c r="P4270" s="17" t="s">
        <v>438</v>
      </c>
      <c r="Q4270">
        <v>0</v>
      </c>
      <c r="R4270" s="17" t="s">
        <v>439</v>
      </c>
      <c r="S4270" s="17" t="s">
        <v>440</v>
      </c>
      <c r="T4270" s="17" t="s">
        <v>438</v>
      </c>
      <c r="U4270">
        <v>0</v>
      </c>
      <c r="V4270">
        <v>0</v>
      </c>
      <c r="W4270" s="17" t="s">
        <v>9451</v>
      </c>
      <c r="X4270" s="17" t="s">
        <v>442</v>
      </c>
      <c r="Y4270">
        <v>0</v>
      </c>
      <c r="Z4270" s="17" t="s">
        <v>443</v>
      </c>
      <c r="AA4270" s="17" t="s">
        <v>443</v>
      </c>
      <c r="AB4270" s="17" t="s">
        <v>444</v>
      </c>
      <c r="AC4270">
        <v>0</v>
      </c>
      <c r="AD4270">
        <v>0</v>
      </c>
      <c r="AE4270">
        <v>0</v>
      </c>
      <c r="AF4270">
        <v>2022</v>
      </c>
      <c r="AG4270" s="1">
        <v>44562</v>
      </c>
      <c r="AH4270" s="1">
        <v>44773</v>
      </c>
      <c r="AI4270" s="1">
        <v>44785</v>
      </c>
      <c r="AJ4270" s="17" t="s">
        <v>34</v>
      </c>
      <c r="AK4270" s="17" t="s">
        <v>35</v>
      </c>
      <c r="AL4270" s="17" t="s">
        <v>10388</v>
      </c>
      <c r="AM4270" s="17">
        <f>MONTH(EMPENHO[[#This Row],[data_empenho]])</f>
        <v>6</v>
      </c>
    </row>
    <row r="4271" spans="1:39" x14ac:dyDescent="0.25">
      <c r="A4271">
        <v>12</v>
      </c>
      <c r="B4271">
        <v>1201</v>
      </c>
      <c r="C4271">
        <v>9</v>
      </c>
      <c r="D4271">
        <v>272</v>
      </c>
      <c r="E4271">
        <v>20</v>
      </c>
      <c r="F4271">
        <v>0</v>
      </c>
      <c r="G4271">
        <v>2</v>
      </c>
      <c r="H4271" s="17" t="s">
        <v>1138</v>
      </c>
      <c r="I4271">
        <v>50</v>
      </c>
      <c r="J4271">
        <v>0</v>
      </c>
      <c r="K4271" s="17" t="s">
        <v>9452</v>
      </c>
      <c r="L4271" s="1">
        <v>44739</v>
      </c>
      <c r="M4271">
        <v>34073.24</v>
      </c>
      <c r="N4271" s="17" t="s">
        <v>437</v>
      </c>
      <c r="O4271">
        <v>213</v>
      </c>
      <c r="P4271" s="17" t="s">
        <v>438</v>
      </c>
      <c r="Q4271">
        <v>0</v>
      </c>
      <c r="R4271" s="17" t="s">
        <v>439</v>
      </c>
      <c r="S4271" s="17" t="s">
        <v>440</v>
      </c>
      <c r="T4271" s="17" t="s">
        <v>438</v>
      </c>
      <c r="U4271">
        <v>0</v>
      </c>
      <c r="V4271">
        <v>0</v>
      </c>
      <c r="W4271" s="17" t="s">
        <v>9453</v>
      </c>
      <c r="X4271" s="17" t="s">
        <v>442</v>
      </c>
      <c r="Y4271">
        <v>0</v>
      </c>
      <c r="Z4271" s="17" t="s">
        <v>486</v>
      </c>
      <c r="AA4271" s="17" t="s">
        <v>443</v>
      </c>
      <c r="AB4271" s="17" t="s">
        <v>444</v>
      </c>
      <c r="AC4271">
        <v>0</v>
      </c>
      <c r="AD4271">
        <v>0</v>
      </c>
      <c r="AE4271">
        <v>0</v>
      </c>
      <c r="AF4271">
        <v>2022</v>
      </c>
      <c r="AG4271" s="1">
        <v>44562</v>
      </c>
      <c r="AH4271" s="1">
        <v>44773</v>
      </c>
      <c r="AI4271" s="1">
        <v>44785</v>
      </c>
      <c r="AJ4271" s="17" t="s">
        <v>34</v>
      </c>
      <c r="AK4271" s="17" t="s">
        <v>35</v>
      </c>
      <c r="AL4271" s="17" t="s">
        <v>10388</v>
      </c>
      <c r="AM4271" s="17">
        <f>MONTH(EMPENHO[[#This Row],[data_empenho]])</f>
        <v>6</v>
      </c>
    </row>
    <row r="4272" spans="1:39" x14ac:dyDescent="0.25">
      <c r="A4272">
        <v>12</v>
      </c>
      <c r="B4272">
        <v>1201</v>
      </c>
      <c r="C4272">
        <v>9</v>
      </c>
      <c r="D4272">
        <v>272</v>
      </c>
      <c r="E4272">
        <v>20</v>
      </c>
      <c r="F4272">
        <v>0</v>
      </c>
      <c r="G4272">
        <v>2</v>
      </c>
      <c r="H4272" s="17" t="s">
        <v>1138</v>
      </c>
      <c r="I4272">
        <v>50</v>
      </c>
      <c r="J4272">
        <v>0</v>
      </c>
      <c r="K4272" s="17" t="s">
        <v>9454</v>
      </c>
      <c r="L4272" s="1">
        <v>44739</v>
      </c>
      <c r="M4272">
        <v>24161.88</v>
      </c>
      <c r="N4272" s="17" t="s">
        <v>437</v>
      </c>
      <c r="O4272">
        <v>213</v>
      </c>
      <c r="P4272" s="17" t="s">
        <v>438</v>
      </c>
      <c r="Q4272">
        <v>0</v>
      </c>
      <c r="R4272" s="17" t="s">
        <v>439</v>
      </c>
      <c r="S4272" s="17" t="s">
        <v>440</v>
      </c>
      <c r="T4272" s="17" t="s">
        <v>438</v>
      </c>
      <c r="U4272">
        <v>0</v>
      </c>
      <c r="V4272">
        <v>0</v>
      </c>
      <c r="W4272" s="17" t="s">
        <v>9455</v>
      </c>
      <c r="X4272" s="17" t="s">
        <v>442</v>
      </c>
      <c r="Y4272">
        <v>0</v>
      </c>
      <c r="Z4272" s="17" t="s">
        <v>486</v>
      </c>
      <c r="AA4272" s="17" t="s">
        <v>443</v>
      </c>
      <c r="AB4272" s="17" t="s">
        <v>444</v>
      </c>
      <c r="AC4272">
        <v>0</v>
      </c>
      <c r="AD4272">
        <v>0</v>
      </c>
      <c r="AE4272">
        <v>0</v>
      </c>
      <c r="AF4272">
        <v>2022</v>
      </c>
      <c r="AG4272" s="1">
        <v>44562</v>
      </c>
      <c r="AH4272" s="1">
        <v>44773</v>
      </c>
      <c r="AI4272" s="1">
        <v>44785</v>
      </c>
      <c r="AJ4272" s="17" t="s">
        <v>34</v>
      </c>
      <c r="AK4272" s="17" t="s">
        <v>35</v>
      </c>
      <c r="AL4272" s="17" t="s">
        <v>10388</v>
      </c>
      <c r="AM4272" s="17">
        <f>MONTH(EMPENHO[[#This Row],[data_empenho]])</f>
        <v>6</v>
      </c>
    </row>
    <row r="4273" spans="1:39" x14ac:dyDescent="0.25">
      <c r="A4273">
        <v>12</v>
      </c>
      <c r="B4273">
        <v>1201</v>
      </c>
      <c r="C4273">
        <v>9</v>
      </c>
      <c r="D4273">
        <v>272</v>
      </c>
      <c r="E4273">
        <v>20</v>
      </c>
      <c r="F4273">
        <v>0</v>
      </c>
      <c r="G4273">
        <v>2</v>
      </c>
      <c r="H4273" s="17" t="s">
        <v>1138</v>
      </c>
      <c r="I4273">
        <v>50</v>
      </c>
      <c r="J4273">
        <v>0</v>
      </c>
      <c r="K4273" s="17" t="s">
        <v>9456</v>
      </c>
      <c r="L4273" s="1">
        <v>44739</v>
      </c>
      <c r="M4273">
        <v>6059.55</v>
      </c>
      <c r="N4273" s="17" t="s">
        <v>437</v>
      </c>
      <c r="O4273">
        <v>213</v>
      </c>
      <c r="P4273" s="17" t="s">
        <v>438</v>
      </c>
      <c r="Q4273">
        <v>0</v>
      </c>
      <c r="R4273" s="17" t="s">
        <v>439</v>
      </c>
      <c r="S4273" s="17" t="s">
        <v>440</v>
      </c>
      <c r="T4273" s="17" t="s">
        <v>438</v>
      </c>
      <c r="U4273">
        <v>0</v>
      </c>
      <c r="V4273">
        <v>0</v>
      </c>
      <c r="W4273" s="17" t="s">
        <v>9457</v>
      </c>
      <c r="X4273" s="17" t="s">
        <v>442</v>
      </c>
      <c r="Y4273">
        <v>0</v>
      </c>
      <c r="Z4273" s="17" t="s">
        <v>486</v>
      </c>
      <c r="AA4273" s="17" t="s">
        <v>443</v>
      </c>
      <c r="AB4273" s="17" t="s">
        <v>444</v>
      </c>
      <c r="AC4273">
        <v>0</v>
      </c>
      <c r="AD4273">
        <v>0</v>
      </c>
      <c r="AE4273">
        <v>0</v>
      </c>
      <c r="AF4273">
        <v>2022</v>
      </c>
      <c r="AG4273" s="1">
        <v>44562</v>
      </c>
      <c r="AH4273" s="1">
        <v>44773</v>
      </c>
      <c r="AI4273" s="1">
        <v>44785</v>
      </c>
      <c r="AJ4273" s="17" t="s">
        <v>34</v>
      </c>
      <c r="AK4273" s="17" t="s">
        <v>35</v>
      </c>
      <c r="AL4273" s="17" t="s">
        <v>10388</v>
      </c>
      <c r="AM4273" s="17">
        <f>MONTH(EMPENHO[[#This Row],[data_empenho]])</f>
        <v>6</v>
      </c>
    </row>
    <row r="4274" spans="1:39" x14ac:dyDescent="0.25">
      <c r="A4274">
        <v>12</v>
      </c>
      <c r="B4274">
        <v>1201</v>
      </c>
      <c r="C4274">
        <v>9</v>
      </c>
      <c r="D4274">
        <v>272</v>
      </c>
      <c r="E4274">
        <v>20</v>
      </c>
      <c r="F4274">
        <v>0</v>
      </c>
      <c r="G4274">
        <v>2</v>
      </c>
      <c r="H4274" s="17" t="s">
        <v>1138</v>
      </c>
      <c r="I4274">
        <v>50</v>
      </c>
      <c r="J4274">
        <v>0</v>
      </c>
      <c r="K4274" s="17" t="s">
        <v>9458</v>
      </c>
      <c r="L4274" s="1">
        <v>44739</v>
      </c>
      <c r="M4274">
        <v>98522.8</v>
      </c>
      <c r="N4274" s="17" t="s">
        <v>437</v>
      </c>
      <c r="O4274">
        <v>213</v>
      </c>
      <c r="P4274" s="17" t="s">
        <v>438</v>
      </c>
      <c r="Q4274">
        <v>0</v>
      </c>
      <c r="R4274" s="17" t="s">
        <v>439</v>
      </c>
      <c r="S4274" s="17" t="s">
        <v>440</v>
      </c>
      <c r="T4274" s="17" t="s">
        <v>438</v>
      </c>
      <c r="U4274">
        <v>0</v>
      </c>
      <c r="V4274">
        <v>0</v>
      </c>
      <c r="W4274" s="17" t="s">
        <v>9459</v>
      </c>
      <c r="X4274" s="17" t="s">
        <v>442</v>
      </c>
      <c r="Y4274">
        <v>0</v>
      </c>
      <c r="Z4274" s="17" t="s">
        <v>486</v>
      </c>
      <c r="AA4274" s="17" t="s">
        <v>443</v>
      </c>
      <c r="AB4274" s="17" t="s">
        <v>444</v>
      </c>
      <c r="AC4274">
        <v>0</v>
      </c>
      <c r="AD4274">
        <v>0</v>
      </c>
      <c r="AE4274">
        <v>0</v>
      </c>
      <c r="AF4274">
        <v>2022</v>
      </c>
      <c r="AG4274" s="1">
        <v>44562</v>
      </c>
      <c r="AH4274" s="1">
        <v>44773</v>
      </c>
      <c r="AI4274" s="1">
        <v>44785</v>
      </c>
      <c r="AJ4274" s="17" t="s">
        <v>34</v>
      </c>
      <c r="AK4274" s="17" t="s">
        <v>35</v>
      </c>
      <c r="AL4274" s="17" t="s">
        <v>10388</v>
      </c>
      <c r="AM4274" s="17">
        <f>MONTH(EMPENHO[[#This Row],[data_empenho]])</f>
        <v>6</v>
      </c>
    </row>
    <row r="4275" spans="1:39" x14ac:dyDescent="0.25">
      <c r="A4275">
        <v>12</v>
      </c>
      <c r="B4275">
        <v>1201</v>
      </c>
      <c r="C4275">
        <v>9</v>
      </c>
      <c r="D4275">
        <v>272</v>
      </c>
      <c r="E4275">
        <v>20</v>
      </c>
      <c r="F4275">
        <v>0</v>
      </c>
      <c r="G4275">
        <v>2</v>
      </c>
      <c r="H4275" s="17" t="s">
        <v>1138</v>
      </c>
      <c r="I4275">
        <v>50</v>
      </c>
      <c r="J4275">
        <v>0</v>
      </c>
      <c r="K4275" s="17" t="s">
        <v>9460</v>
      </c>
      <c r="L4275" s="1">
        <v>44739</v>
      </c>
      <c r="M4275">
        <v>1668.97</v>
      </c>
      <c r="N4275" s="17" t="s">
        <v>437</v>
      </c>
      <c r="O4275">
        <v>213</v>
      </c>
      <c r="P4275" s="17" t="s">
        <v>438</v>
      </c>
      <c r="Q4275">
        <v>0</v>
      </c>
      <c r="R4275" s="17" t="s">
        <v>439</v>
      </c>
      <c r="S4275" s="17" t="s">
        <v>440</v>
      </c>
      <c r="T4275" s="17" t="s">
        <v>438</v>
      </c>
      <c r="U4275">
        <v>0</v>
      </c>
      <c r="V4275">
        <v>0</v>
      </c>
      <c r="W4275" s="17" t="s">
        <v>9461</v>
      </c>
      <c r="X4275" s="17" t="s">
        <v>442</v>
      </c>
      <c r="Y4275">
        <v>0</v>
      </c>
      <c r="Z4275" s="17" t="s">
        <v>486</v>
      </c>
      <c r="AA4275" s="17" t="s">
        <v>443</v>
      </c>
      <c r="AB4275" s="17" t="s">
        <v>444</v>
      </c>
      <c r="AC4275">
        <v>0</v>
      </c>
      <c r="AD4275">
        <v>0</v>
      </c>
      <c r="AE4275">
        <v>0</v>
      </c>
      <c r="AF4275">
        <v>2022</v>
      </c>
      <c r="AG4275" s="1">
        <v>44562</v>
      </c>
      <c r="AH4275" s="1">
        <v>44773</v>
      </c>
      <c r="AI4275" s="1">
        <v>44785</v>
      </c>
      <c r="AJ4275" s="17" t="s">
        <v>34</v>
      </c>
      <c r="AK4275" s="17" t="s">
        <v>35</v>
      </c>
      <c r="AL4275" s="17" t="s">
        <v>10388</v>
      </c>
      <c r="AM4275" s="17">
        <f>MONTH(EMPENHO[[#This Row],[data_empenho]])</f>
        <v>6</v>
      </c>
    </row>
    <row r="4276" spans="1:39" x14ac:dyDescent="0.25">
      <c r="A4276">
        <v>12</v>
      </c>
      <c r="B4276">
        <v>1201</v>
      </c>
      <c r="C4276">
        <v>9</v>
      </c>
      <c r="D4276">
        <v>272</v>
      </c>
      <c r="E4276">
        <v>20</v>
      </c>
      <c r="F4276">
        <v>0</v>
      </c>
      <c r="G4276">
        <v>2</v>
      </c>
      <c r="H4276" s="17" t="s">
        <v>1138</v>
      </c>
      <c r="I4276">
        <v>50</v>
      </c>
      <c r="J4276">
        <v>0</v>
      </c>
      <c r="K4276" s="17" t="s">
        <v>9462</v>
      </c>
      <c r="L4276" s="1">
        <v>44739</v>
      </c>
      <c r="M4276">
        <v>18160.86</v>
      </c>
      <c r="N4276" s="17" t="s">
        <v>437</v>
      </c>
      <c r="O4276">
        <v>213</v>
      </c>
      <c r="P4276" s="17" t="s">
        <v>438</v>
      </c>
      <c r="Q4276">
        <v>0</v>
      </c>
      <c r="R4276" s="17" t="s">
        <v>439</v>
      </c>
      <c r="S4276" s="17" t="s">
        <v>440</v>
      </c>
      <c r="T4276" s="17" t="s">
        <v>438</v>
      </c>
      <c r="U4276">
        <v>0</v>
      </c>
      <c r="V4276">
        <v>0</v>
      </c>
      <c r="W4276" s="17" t="s">
        <v>9463</v>
      </c>
      <c r="X4276" s="17" t="s">
        <v>442</v>
      </c>
      <c r="Y4276">
        <v>0</v>
      </c>
      <c r="Z4276" s="17" t="s">
        <v>486</v>
      </c>
      <c r="AA4276" s="17" t="s">
        <v>443</v>
      </c>
      <c r="AB4276" s="17" t="s">
        <v>444</v>
      </c>
      <c r="AC4276">
        <v>0</v>
      </c>
      <c r="AD4276">
        <v>0</v>
      </c>
      <c r="AE4276">
        <v>0</v>
      </c>
      <c r="AF4276">
        <v>2022</v>
      </c>
      <c r="AG4276" s="1">
        <v>44562</v>
      </c>
      <c r="AH4276" s="1">
        <v>44773</v>
      </c>
      <c r="AI4276" s="1">
        <v>44785</v>
      </c>
      <c r="AJ4276" s="17" t="s">
        <v>34</v>
      </c>
      <c r="AK4276" s="17" t="s">
        <v>35</v>
      </c>
      <c r="AL4276" s="17" t="s">
        <v>10388</v>
      </c>
      <c r="AM4276" s="17">
        <f>MONTH(EMPENHO[[#This Row],[data_empenho]])</f>
        <v>6</v>
      </c>
    </row>
    <row r="4277" spans="1:39" x14ac:dyDescent="0.25">
      <c r="A4277">
        <v>12</v>
      </c>
      <c r="B4277">
        <v>1201</v>
      </c>
      <c r="C4277">
        <v>9</v>
      </c>
      <c r="D4277">
        <v>272</v>
      </c>
      <c r="E4277">
        <v>20</v>
      </c>
      <c r="F4277">
        <v>0</v>
      </c>
      <c r="G4277">
        <v>2</v>
      </c>
      <c r="H4277" s="17" t="s">
        <v>1138</v>
      </c>
      <c r="I4277">
        <v>50</v>
      </c>
      <c r="J4277">
        <v>0</v>
      </c>
      <c r="K4277" s="17" t="s">
        <v>9464</v>
      </c>
      <c r="L4277" s="1">
        <v>44739</v>
      </c>
      <c r="M4277">
        <v>7272</v>
      </c>
      <c r="N4277" s="17" t="s">
        <v>437</v>
      </c>
      <c r="O4277">
        <v>213</v>
      </c>
      <c r="P4277" s="17" t="s">
        <v>438</v>
      </c>
      <c r="Q4277">
        <v>0</v>
      </c>
      <c r="R4277" s="17" t="s">
        <v>439</v>
      </c>
      <c r="S4277" s="17" t="s">
        <v>440</v>
      </c>
      <c r="T4277" s="17" t="s">
        <v>438</v>
      </c>
      <c r="U4277">
        <v>0</v>
      </c>
      <c r="V4277">
        <v>0</v>
      </c>
      <c r="W4277" s="17" t="s">
        <v>9465</v>
      </c>
      <c r="X4277" s="17" t="s">
        <v>442</v>
      </c>
      <c r="Y4277">
        <v>0</v>
      </c>
      <c r="Z4277" s="17" t="s">
        <v>486</v>
      </c>
      <c r="AA4277" s="17" t="s">
        <v>443</v>
      </c>
      <c r="AB4277" s="17" t="s">
        <v>444</v>
      </c>
      <c r="AC4277">
        <v>0</v>
      </c>
      <c r="AD4277">
        <v>0</v>
      </c>
      <c r="AE4277">
        <v>0</v>
      </c>
      <c r="AF4277">
        <v>2022</v>
      </c>
      <c r="AG4277" s="1">
        <v>44562</v>
      </c>
      <c r="AH4277" s="1">
        <v>44773</v>
      </c>
      <c r="AI4277" s="1">
        <v>44785</v>
      </c>
      <c r="AJ4277" s="17" t="s">
        <v>34</v>
      </c>
      <c r="AK4277" s="17" t="s">
        <v>35</v>
      </c>
      <c r="AL4277" s="17" t="s">
        <v>10388</v>
      </c>
      <c r="AM4277" s="17">
        <f>MONTH(EMPENHO[[#This Row],[data_empenho]])</f>
        <v>6</v>
      </c>
    </row>
    <row r="4278" spans="1:39" x14ac:dyDescent="0.25">
      <c r="A4278">
        <v>12</v>
      </c>
      <c r="B4278">
        <v>1201</v>
      </c>
      <c r="C4278">
        <v>9</v>
      </c>
      <c r="D4278">
        <v>272</v>
      </c>
      <c r="E4278">
        <v>20</v>
      </c>
      <c r="F4278">
        <v>0</v>
      </c>
      <c r="G4278">
        <v>2</v>
      </c>
      <c r="H4278" s="17" t="s">
        <v>1138</v>
      </c>
      <c r="I4278">
        <v>50</v>
      </c>
      <c r="J4278">
        <v>0</v>
      </c>
      <c r="K4278" s="17" t="s">
        <v>9466</v>
      </c>
      <c r="L4278" s="1">
        <v>44739</v>
      </c>
      <c r="M4278">
        <v>16920.080000000002</v>
      </c>
      <c r="N4278" s="17" t="s">
        <v>437</v>
      </c>
      <c r="O4278">
        <v>213</v>
      </c>
      <c r="P4278" s="17" t="s">
        <v>438</v>
      </c>
      <c r="Q4278">
        <v>0</v>
      </c>
      <c r="R4278" s="17" t="s">
        <v>439</v>
      </c>
      <c r="S4278" s="17" t="s">
        <v>440</v>
      </c>
      <c r="T4278" s="17" t="s">
        <v>438</v>
      </c>
      <c r="U4278">
        <v>0</v>
      </c>
      <c r="V4278">
        <v>0</v>
      </c>
      <c r="W4278" s="17" t="s">
        <v>9467</v>
      </c>
      <c r="X4278" s="17" t="s">
        <v>442</v>
      </c>
      <c r="Y4278">
        <v>0</v>
      </c>
      <c r="Z4278" s="17" t="s">
        <v>486</v>
      </c>
      <c r="AA4278" s="17" t="s">
        <v>443</v>
      </c>
      <c r="AB4278" s="17" t="s">
        <v>444</v>
      </c>
      <c r="AC4278">
        <v>0</v>
      </c>
      <c r="AD4278">
        <v>0</v>
      </c>
      <c r="AE4278">
        <v>0</v>
      </c>
      <c r="AF4278">
        <v>2022</v>
      </c>
      <c r="AG4278" s="1">
        <v>44562</v>
      </c>
      <c r="AH4278" s="1">
        <v>44773</v>
      </c>
      <c r="AI4278" s="1">
        <v>44785</v>
      </c>
      <c r="AJ4278" s="17" t="s">
        <v>34</v>
      </c>
      <c r="AK4278" s="17" t="s">
        <v>35</v>
      </c>
      <c r="AL4278" s="17" t="s">
        <v>10388</v>
      </c>
      <c r="AM4278" s="17">
        <f>MONTH(EMPENHO[[#This Row],[data_empenho]])</f>
        <v>6</v>
      </c>
    </row>
    <row r="4279" spans="1:39" x14ac:dyDescent="0.25">
      <c r="A4279">
        <v>12</v>
      </c>
      <c r="B4279">
        <v>1201</v>
      </c>
      <c r="C4279">
        <v>9</v>
      </c>
      <c r="D4279">
        <v>272</v>
      </c>
      <c r="E4279">
        <v>20</v>
      </c>
      <c r="F4279">
        <v>0</v>
      </c>
      <c r="G4279">
        <v>4</v>
      </c>
      <c r="H4279" s="17" t="s">
        <v>1138</v>
      </c>
      <c r="I4279">
        <v>50</v>
      </c>
      <c r="J4279">
        <v>0</v>
      </c>
      <c r="K4279" s="17" t="s">
        <v>9468</v>
      </c>
      <c r="L4279" s="1">
        <v>44739</v>
      </c>
      <c r="M4279">
        <v>8829.8799999999992</v>
      </c>
      <c r="N4279" s="17" t="s">
        <v>437</v>
      </c>
      <c r="O4279">
        <v>213</v>
      </c>
      <c r="P4279" s="17" t="s">
        <v>438</v>
      </c>
      <c r="Q4279">
        <v>0</v>
      </c>
      <c r="R4279" s="17" t="s">
        <v>439</v>
      </c>
      <c r="S4279" s="17" t="s">
        <v>440</v>
      </c>
      <c r="T4279" s="17" t="s">
        <v>438</v>
      </c>
      <c r="U4279">
        <v>0</v>
      </c>
      <c r="V4279">
        <v>0</v>
      </c>
      <c r="W4279" s="17" t="s">
        <v>9469</v>
      </c>
      <c r="X4279" s="17" t="s">
        <v>442</v>
      </c>
      <c r="Y4279">
        <v>0</v>
      </c>
      <c r="Z4279" s="17" t="s">
        <v>486</v>
      </c>
      <c r="AA4279" s="17" t="s">
        <v>443</v>
      </c>
      <c r="AB4279" s="17" t="s">
        <v>444</v>
      </c>
      <c r="AC4279">
        <v>0</v>
      </c>
      <c r="AD4279">
        <v>0</v>
      </c>
      <c r="AE4279">
        <v>0</v>
      </c>
      <c r="AF4279">
        <v>2022</v>
      </c>
      <c r="AG4279" s="1">
        <v>44562</v>
      </c>
      <c r="AH4279" s="1">
        <v>44773</v>
      </c>
      <c r="AI4279" s="1">
        <v>44785</v>
      </c>
      <c r="AJ4279" s="17" t="s">
        <v>34</v>
      </c>
      <c r="AK4279" s="17" t="s">
        <v>35</v>
      </c>
      <c r="AL4279" s="17" t="s">
        <v>10388</v>
      </c>
      <c r="AM4279" s="17">
        <f>MONTH(EMPENHO[[#This Row],[data_empenho]])</f>
        <v>6</v>
      </c>
    </row>
    <row r="4280" spans="1:39" x14ac:dyDescent="0.25">
      <c r="A4280">
        <v>12</v>
      </c>
      <c r="B4280">
        <v>1201</v>
      </c>
      <c r="C4280">
        <v>9</v>
      </c>
      <c r="D4280">
        <v>272</v>
      </c>
      <c r="E4280">
        <v>20</v>
      </c>
      <c r="F4280">
        <v>0</v>
      </c>
      <c r="G4280">
        <v>4</v>
      </c>
      <c r="H4280" s="17" t="s">
        <v>1138</v>
      </c>
      <c r="I4280">
        <v>50</v>
      </c>
      <c r="J4280">
        <v>0</v>
      </c>
      <c r="K4280" s="17" t="s">
        <v>9470</v>
      </c>
      <c r="L4280" s="1">
        <v>44739</v>
      </c>
      <c r="M4280">
        <v>4136.18</v>
      </c>
      <c r="N4280" s="17" t="s">
        <v>437</v>
      </c>
      <c r="O4280">
        <v>213</v>
      </c>
      <c r="P4280" s="17" t="s">
        <v>438</v>
      </c>
      <c r="Q4280">
        <v>0</v>
      </c>
      <c r="R4280" s="17" t="s">
        <v>439</v>
      </c>
      <c r="S4280" s="17" t="s">
        <v>440</v>
      </c>
      <c r="T4280" s="17" t="s">
        <v>438</v>
      </c>
      <c r="U4280">
        <v>0</v>
      </c>
      <c r="V4280">
        <v>0</v>
      </c>
      <c r="W4280" s="17" t="s">
        <v>9471</v>
      </c>
      <c r="X4280" s="17" t="s">
        <v>442</v>
      </c>
      <c r="Y4280">
        <v>0</v>
      </c>
      <c r="Z4280" s="17" t="s">
        <v>486</v>
      </c>
      <c r="AA4280" s="17" t="s">
        <v>443</v>
      </c>
      <c r="AB4280" s="17" t="s">
        <v>444</v>
      </c>
      <c r="AC4280">
        <v>0</v>
      </c>
      <c r="AD4280">
        <v>0</v>
      </c>
      <c r="AE4280">
        <v>0</v>
      </c>
      <c r="AF4280">
        <v>2022</v>
      </c>
      <c r="AG4280" s="1">
        <v>44562</v>
      </c>
      <c r="AH4280" s="1">
        <v>44773</v>
      </c>
      <c r="AI4280" s="1">
        <v>44785</v>
      </c>
      <c r="AJ4280" s="17" t="s">
        <v>34</v>
      </c>
      <c r="AK4280" s="17" t="s">
        <v>35</v>
      </c>
      <c r="AL4280" s="17" t="s">
        <v>10388</v>
      </c>
      <c r="AM4280" s="17">
        <f>MONTH(EMPENHO[[#This Row],[data_empenho]])</f>
        <v>6</v>
      </c>
    </row>
    <row r="4281" spans="1:39" x14ac:dyDescent="0.25">
      <c r="A4281">
        <v>12</v>
      </c>
      <c r="B4281">
        <v>1201</v>
      </c>
      <c r="C4281">
        <v>9</v>
      </c>
      <c r="D4281">
        <v>272</v>
      </c>
      <c r="E4281">
        <v>20</v>
      </c>
      <c r="F4281">
        <v>0</v>
      </c>
      <c r="G4281">
        <v>2</v>
      </c>
      <c r="H4281" s="17" t="s">
        <v>1162</v>
      </c>
      <c r="I4281">
        <v>50</v>
      </c>
      <c r="J4281">
        <v>0</v>
      </c>
      <c r="K4281" s="17" t="s">
        <v>9472</v>
      </c>
      <c r="L4281" s="1">
        <v>44739</v>
      </c>
      <c r="M4281">
        <v>6839.62</v>
      </c>
      <c r="N4281" s="17" t="s">
        <v>437</v>
      </c>
      <c r="O4281">
        <v>213</v>
      </c>
      <c r="P4281" s="17" t="s">
        <v>438</v>
      </c>
      <c r="Q4281">
        <v>0</v>
      </c>
      <c r="R4281" s="17" t="s">
        <v>439</v>
      </c>
      <c r="S4281" s="17" t="s">
        <v>440</v>
      </c>
      <c r="T4281" s="17" t="s">
        <v>438</v>
      </c>
      <c r="U4281">
        <v>0</v>
      </c>
      <c r="V4281">
        <v>0</v>
      </c>
      <c r="W4281" s="17" t="s">
        <v>9473</v>
      </c>
      <c r="X4281" s="17" t="s">
        <v>442</v>
      </c>
      <c r="Y4281">
        <v>0</v>
      </c>
      <c r="Z4281" s="17" t="s">
        <v>486</v>
      </c>
      <c r="AA4281" s="17" t="s">
        <v>443</v>
      </c>
      <c r="AB4281" s="17" t="s">
        <v>444</v>
      </c>
      <c r="AC4281">
        <v>0</v>
      </c>
      <c r="AD4281">
        <v>0</v>
      </c>
      <c r="AE4281">
        <v>0</v>
      </c>
      <c r="AF4281">
        <v>2022</v>
      </c>
      <c r="AG4281" s="1">
        <v>44562</v>
      </c>
      <c r="AH4281" s="1">
        <v>44773</v>
      </c>
      <c r="AI4281" s="1">
        <v>44785</v>
      </c>
      <c r="AJ4281" s="17" t="s">
        <v>34</v>
      </c>
      <c r="AK4281" s="17" t="s">
        <v>35</v>
      </c>
      <c r="AL4281" s="17" t="s">
        <v>10388</v>
      </c>
      <c r="AM4281" s="17">
        <f>MONTH(EMPENHO[[#This Row],[data_empenho]])</f>
        <v>6</v>
      </c>
    </row>
    <row r="4282" spans="1:39" x14ac:dyDescent="0.25">
      <c r="A4282">
        <v>12</v>
      </c>
      <c r="B4282">
        <v>1201</v>
      </c>
      <c r="C4282">
        <v>9</v>
      </c>
      <c r="D4282">
        <v>272</v>
      </c>
      <c r="E4282">
        <v>20</v>
      </c>
      <c r="F4282">
        <v>0</v>
      </c>
      <c r="G4282">
        <v>2</v>
      </c>
      <c r="H4282" s="17" t="s">
        <v>1162</v>
      </c>
      <c r="I4282">
        <v>50</v>
      </c>
      <c r="J4282">
        <v>0</v>
      </c>
      <c r="K4282" s="17" t="s">
        <v>9474</v>
      </c>
      <c r="L4282" s="1">
        <v>44739</v>
      </c>
      <c r="M4282">
        <v>34674.839999999997</v>
      </c>
      <c r="N4282" s="17" t="s">
        <v>437</v>
      </c>
      <c r="O4282">
        <v>213</v>
      </c>
      <c r="P4282" s="17" t="s">
        <v>438</v>
      </c>
      <c r="Q4282">
        <v>0</v>
      </c>
      <c r="R4282" s="17" t="s">
        <v>439</v>
      </c>
      <c r="S4282" s="17" t="s">
        <v>440</v>
      </c>
      <c r="T4282" s="17" t="s">
        <v>438</v>
      </c>
      <c r="U4282">
        <v>0</v>
      </c>
      <c r="V4282">
        <v>0</v>
      </c>
      <c r="W4282" s="17" t="s">
        <v>9475</v>
      </c>
      <c r="X4282" s="17" t="s">
        <v>442</v>
      </c>
      <c r="Y4282">
        <v>0</v>
      </c>
      <c r="Z4282" s="17" t="s">
        <v>486</v>
      </c>
      <c r="AA4282" s="17" t="s">
        <v>443</v>
      </c>
      <c r="AB4282" s="17" t="s">
        <v>444</v>
      </c>
      <c r="AC4282">
        <v>0</v>
      </c>
      <c r="AD4282">
        <v>0</v>
      </c>
      <c r="AE4282">
        <v>0</v>
      </c>
      <c r="AF4282">
        <v>2022</v>
      </c>
      <c r="AG4282" s="1">
        <v>44562</v>
      </c>
      <c r="AH4282" s="1">
        <v>44773</v>
      </c>
      <c r="AI4282" s="1">
        <v>44785</v>
      </c>
      <c r="AJ4282" s="17" t="s">
        <v>34</v>
      </c>
      <c r="AK4282" s="17" t="s">
        <v>35</v>
      </c>
      <c r="AL4282" s="17" t="s">
        <v>10388</v>
      </c>
      <c r="AM4282" s="17">
        <f>MONTH(EMPENHO[[#This Row],[data_empenho]])</f>
        <v>6</v>
      </c>
    </row>
    <row r="4283" spans="1:39" x14ac:dyDescent="0.25">
      <c r="A4283">
        <v>12</v>
      </c>
      <c r="B4283">
        <v>1201</v>
      </c>
      <c r="C4283">
        <v>9</v>
      </c>
      <c r="D4283">
        <v>272</v>
      </c>
      <c r="E4283">
        <v>20</v>
      </c>
      <c r="F4283">
        <v>0</v>
      </c>
      <c r="G4283">
        <v>4</v>
      </c>
      <c r="H4283" s="17" t="s">
        <v>1162</v>
      </c>
      <c r="I4283">
        <v>50</v>
      </c>
      <c r="J4283">
        <v>0</v>
      </c>
      <c r="K4283" s="17" t="s">
        <v>9476</v>
      </c>
      <c r="L4283" s="1">
        <v>44739</v>
      </c>
      <c r="M4283">
        <v>1212</v>
      </c>
      <c r="N4283" s="17" t="s">
        <v>437</v>
      </c>
      <c r="O4283">
        <v>213</v>
      </c>
      <c r="P4283" s="17" t="s">
        <v>438</v>
      </c>
      <c r="Q4283">
        <v>0</v>
      </c>
      <c r="R4283" s="17" t="s">
        <v>439</v>
      </c>
      <c r="S4283" s="17" t="s">
        <v>440</v>
      </c>
      <c r="T4283" s="17" t="s">
        <v>438</v>
      </c>
      <c r="U4283">
        <v>0</v>
      </c>
      <c r="V4283">
        <v>0</v>
      </c>
      <c r="W4283" s="17" t="s">
        <v>9477</v>
      </c>
      <c r="X4283" s="17" t="s">
        <v>442</v>
      </c>
      <c r="Y4283">
        <v>0</v>
      </c>
      <c r="Z4283" s="17" t="s">
        <v>486</v>
      </c>
      <c r="AA4283" s="17" t="s">
        <v>443</v>
      </c>
      <c r="AB4283" s="17" t="s">
        <v>444</v>
      </c>
      <c r="AC4283">
        <v>0</v>
      </c>
      <c r="AD4283">
        <v>0</v>
      </c>
      <c r="AE4283">
        <v>0</v>
      </c>
      <c r="AF4283">
        <v>2022</v>
      </c>
      <c r="AG4283" s="1">
        <v>44562</v>
      </c>
      <c r="AH4283" s="1">
        <v>44773</v>
      </c>
      <c r="AI4283" s="1">
        <v>44785</v>
      </c>
      <c r="AJ4283" s="17" t="s">
        <v>34</v>
      </c>
      <c r="AK4283" s="17" t="s">
        <v>35</v>
      </c>
      <c r="AL4283" s="17" t="s">
        <v>10388</v>
      </c>
      <c r="AM4283" s="17">
        <f>MONTH(EMPENHO[[#This Row],[data_empenho]])</f>
        <v>6</v>
      </c>
    </row>
    <row r="4284" spans="1:39" x14ac:dyDescent="0.25">
      <c r="A4284">
        <v>12</v>
      </c>
      <c r="B4284">
        <v>1201</v>
      </c>
      <c r="C4284">
        <v>9</v>
      </c>
      <c r="D4284">
        <v>272</v>
      </c>
      <c r="E4284">
        <v>20</v>
      </c>
      <c r="F4284">
        <v>0</v>
      </c>
      <c r="G4284">
        <v>4</v>
      </c>
      <c r="H4284" s="17" t="s">
        <v>1162</v>
      </c>
      <c r="I4284">
        <v>50</v>
      </c>
      <c r="J4284">
        <v>0</v>
      </c>
      <c r="K4284" s="17" t="s">
        <v>9478</v>
      </c>
      <c r="L4284" s="1">
        <v>44739</v>
      </c>
      <c r="M4284">
        <v>13007.69</v>
      </c>
      <c r="N4284" s="17" t="s">
        <v>437</v>
      </c>
      <c r="O4284">
        <v>213</v>
      </c>
      <c r="P4284" s="17" t="s">
        <v>438</v>
      </c>
      <c r="Q4284">
        <v>0</v>
      </c>
      <c r="R4284" s="17" t="s">
        <v>439</v>
      </c>
      <c r="S4284" s="17" t="s">
        <v>440</v>
      </c>
      <c r="T4284" s="17" t="s">
        <v>438</v>
      </c>
      <c r="U4284">
        <v>0</v>
      </c>
      <c r="V4284">
        <v>0</v>
      </c>
      <c r="W4284" s="17" t="s">
        <v>9479</v>
      </c>
      <c r="X4284" s="17" t="s">
        <v>442</v>
      </c>
      <c r="Y4284">
        <v>0</v>
      </c>
      <c r="Z4284" s="17" t="s">
        <v>486</v>
      </c>
      <c r="AA4284" s="17" t="s">
        <v>443</v>
      </c>
      <c r="AB4284" s="17" t="s">
        <v>444</v>
      </c>
      <c r="AC4284">
        <v>0</v>
      </c>
      <c r="AD4284">
        <v>0</v>
      </c>
      <c r="AE4284">
        <v>0</v>
      </c>
      <c r="AF4284">
        <v>2022</v>
      </c>
      <c r="AG4284" s="1">
        <v>44562</v>
      </c>
      <c r="AH4284" s="1">
        <v>44773</v>
      </c>
      <c r="AI4284" s="1">
        <v>44785</v>
      </c>
      <c r="AJ4284" s="17" t="s">
        <v>34</v>
      </c>
      <c r="AK4284" s="17" t="s">
        <v>35</v>
      </c>
      <c r="AL4284" s="17" t="s">
        <v>10388</v>
      </c>
      <c r="AM4284" s="17">
        <f>MONTH(EMPENHO[[#This Row],[data_empenho]])</f>
        <v>6</v>
      </c>
    </row>
    <row r="4285" spans="1:39" x14ac:dyDescent="0.25">
      <c r="A4285">
        <v>12</v>
      </c>
      <c r="B4285">
        <v>1201</v>
      </c>
      <c r="C4285">
        <v>9</v>
      </c>
      <c r="D4285">
        <v>272</v>
      </c>
      <c r="E4285">
        <v>20</v>
      </c>
      <c r="F4285">
        <v>0</v>
      </c>
      <c r="G4285">
        <v>4</v>
      </c>
      <c r="H4285" s="17" t="s">
        <v>1162</v>
      </c>
      <c r="I4285">
        <v>50</v>
      </c>
      <c r="J4285">
        <v>0</v>
      </c>
      <c r="K4285" s="17" t="s">
        <v>9480</v>
      </c>
      <c r="L4285" s="1">
        <v>44739</v>
      </c>
      <c r="M4285">
        <v>649.28</v>
      </c>
      <c r="N4285" s="17" t="s">
        <v>437</v>
      </c>
      <c r="O4285">
        <v>213</v>
      </c>
      <c r="P4285" s="17" t="s">
        <v>438</v>
      </c>
      <c r="Q4285">
        <v>0</v>
      </c>
      <c r="R4285" s="17" t="s">
        <v>439</v>
      </c>
      <c r="S4285" s="17" t="s">
        <v>440</v>
      </c>
      <c r="T4285" s="17" t="s">
        <v>438</v>
      </c>
      <c r="U4285">
        <v>0</v>
      </c>
      <c r="V4285">
        <v>0</v>
      </c>
      <c r="W4285" s="17" t="s">
        <v>9481</v>
      </c>
      <c r="X4285" s="17" t="s">
        <v>442</v>
      </c>
      <c r="Y4285">
        <v>0</v>
      </c>
      <c r="Z4285" s="17" t="s">
        <v>486</v>
      </c>
      <c r="AA4285" s="17" t="s">
        <v>443</v>
      </c>
      <c r="AB4285" s="17" t="s">
        <v>444</v>
      </c>
      <c r="AC4285">
        <v>0</v>
      </c>
      <c r="AD4285">
        <v>0</v>
      </c>
      <c r="AE4285">
        <v>0</v>
      </c>
      <c r="AF4285">
        <v>2022</v>
      </c>
      <c r="AG4285" s="1">
        <v>44562</v>
      </c>
      <c r="AH4285" s="1">
        <v>44773</v>
      </c>
      <c r="AI4285" s="1">
        <v>44785</v>
      </c>
      <c r="AJ4285" s="17" t="s">
        <v>34</v>
      </c>
      <c r="AK4285" s="17" t="s">
        <v>35</v>
      </c>
      <c r="AL4285" s="17" t="s">
        <v>10388</v>
      </c>
      <c r="AM4285" s="17">
        <f>MONTH(EMPENHO[[#This Row],[data_empenho]])</f>
        <v>6</v>
      </c>
    </row>
    <row r="4286" spans="1:39" x14ac:dyDescent="0.25">
      <c r="A4286">
        <v>2</v>
      </c>
      <c r="B4286">
        <v>203</v>
      </c>
      <c r="C4286">
        <v>4</v>
      </c>
      <c r="D4286">
        <v>124</v>
      </c>
      <c r="E4286">
        <v>1</v>
      </c>
      <c r="F4286">
        <v>0</v>
      </c>
      <c r="G4286">
        <v>2082</v>
      </c>
      <c r="H4286" s="17" t="s">
        <v>1173</v>
      </c>
      <c r="I4286">
        <v>1</v>
      </c>
      <c r="J4286">
        <v>0</v>
      </c>
      <c r="K4286" s="17" t="s">
        <v>9482</v>
      </c>
      <c r="L4286" s="1">
        <v>44739</v>
      </c>
      <c r="M4286">
        <v>6146.95</v>
      </c>
      <c r="N4286" s="17" t="s">
        <v>437</v>
      </c>
      <c r="O4286">
        <v>213</v>
      </c>
      <c r="P4286" s="17" t="s">
        <v>438</v>
      </c>
      <c r="Q4286">
        <v>0</v>
      </c>
      <c r="R4286" s="17" t="s">
        <v>439</v>
      </c>
      <c r="S4286" s="17" t="s">
        <v>440</v>
      </c>
      <c r="T4286" s="17" t="s">
        <v>438</v>
      </c>
      <c r="U4286">
        <v>0</v>
      </c>
      <c r="V4286">
        <v>0</v>
      </c>
      <c r="W4286" s="17" t="s">
        <v>9483</v>
      </c>
      <c r="X4286" s="17" t="s">
        <v>442</v>
      </c>
      <c r="Y4286">
        <v>0</v>
      </c>
      <c r="Z4286" s="17" t="s">
        <v>486</v>
      </c>
      <c r="AA4286" s="17" t="s">
        <v>443</v>
      </c>
      <c r="AB4286" s="17" t="s">
        <v>444</v>
      </c>
      <c r="AC4286">
        <v>0</v>
      </c>
      <c r="AD4286">
        <v>0</v>
      </c>
      <c r="AE4286">
        <v>0</v>
      </c>
      <c r="AF4286">
        <v>2022</v>
      </c>
      <c r="AG4286" s="1">
        <v>44562</v>
      </c>
      <c r="AH4286" s="1">
        <v>44773</v>
      </c>
      <c r="AI4286" s="1">
        <v>44785</v>
      </c>
      <c r="AJ4286" s="17" t="s">
        <v>34</v>
      </c>
      <c r="AK4286" s="17" t="s">
        <v>35</v>
      </c>
      <c r="AL4286" s="17" t="s">
        <v>10388</v>
      </c>
      <c r="AM4286" s="17">
        <f>MONTH(EMPENHO[[#This Row],[data_empenho]])</f>
        <v>6</v>
      </c>
    </row>
    <row r="4287" spans="1:39" x14ac:dyDescent="0.25">
      <c r="A4287">
        <v>2</v>
      </c>
      <c r="B4287">
        <v>203</v>
      </c>
      <c r="C4287">
        <v>4</v>
      </c>
      <c r="D4287">
        <v>124</v>
      </c>
      <c r="E4287">
        <v>1</v>
      </c>
      <c r="F4287">
        <v>0</v>
      </c>
      <c r="G4287">
        <v>2082</v>
      </c>
      <c r="H4287" s="17" t="s">
        <v>1184</v>
      </c>
      <c r="I4287">
        <v>1</v>
      </c>
      <c r="J4287">
        <v>0</v>
      </c>
      <c r="K4287" s="17" t="s">
        <v>9484</v>
      </c>
      <c r="L4287" s="1">
        <v>44739</v>
      </c>
      <c r="M4287">
        <v>357.95</v>
      </c>
      <c r="N4287" s="17" t="s">
        <v>437</v>
      </c>
      <c r="O4287">
        <v>213</v>
      </c>
      <c r="P4287" s="17" t="s">
        <v>438</v>
      </c>
      <c r="Q4287">
        <v>0</v>
      </c>
      <c r="R4287" s="17" t="s">
        <v>439</v>
      </c>
      <c r="S4287" s="17" t="s">
        <v>440</v>
      </c>
      <c r="T4287" s="17" t="s">
        <v>438</v>
      </c>
      <c r="U4287">
        <v>0</v>
      </c>
      <c r="V4287">
        <v>0</v>
      </c>
      <c r="W4287" s="17" t="s">
        <v>9485</v>
      </c>
      <c r="X4287" s="17" t="s">
        <v>442</v>
      </c>
      <c r="Y4287">
        <v>0</v>
      </c>
      <c r="Z4287" s="17" t="s">
        <v>486</v>
      </c>
      <c r="AA4287" s="17" t="s">
        <v>443</v>
      </c>
      <c r="AB4287" s="17" t="s">
        <v>444</v>
      </c>
      <c r="AC4287">
        <v>0</v>
      </c>
      <c r="AD4287">
        <v>0</v>
      </c>
      <c r="AE4287">
        <v>0</v>
      </c>
      <c r="AF4287">
        <v>2022</v>
      </c>
      <c r="AG4287" s="1">
        <v>44562</v>
      </c>
      <c r="AH4287" s="1">
        <v>44773</v>
      </c>
      <c r="AI4287" s="1">
        <v>44785</v>
      </c>
      <c r="AJ4287" s="17" t="s">
        <v>34</v>
      </c>
      <c r="AK4287" s="17" t="s">
        <v>35</v>
      </c>
      <c r="AL4287" s="17" t="s">
        <v>10388</v>
      </c>
      <c r="AM4287" s="17">
        <f>MONTH(EMPENHO[[#This Row],[data_empenho]])</f>
        <v>6</v>
      </c>
    </row>
    <row r="4288" spans="1:39" x14ac:dyDescent="0.25">
      <c r="A4288">
        <v>2</v>
      </c>
      <c r="B4288">
        <v>203</v>
      </c>
      <c r="C4288">
        <v>4</v>
      </c>
      <c r="D4288">
        <v>124</v>
      </c>
      <c r="E4288">
        <v>1</v>
      </c>
      <c r="F4288">
        <v>0</v>
      </c>
      <c r="G4288">
        <v>2082</v>
      </c>
      <c r="H4288" s="17" t="s">
        <v>1145</v>
      </c>
      <c r="I4288">
        <v>1</v>
      </c>
      <c r="J4288">
        <v>0</v>
      </c>
      <c r="K4288" s="17" t="s">
        <v>9486</v>
      </c>
      <c r="L4288" s="1">
        <v>44739</v>
      </c>
      <c r="M4288">
        <v>1091.82</v>
      </c>
      <c r="N4288" s="17" t="s">
        <v>437</v>
      </c>
      <c r="O4288">
        <v>213</v>
      </c>
      <c r="P4288" s="17" t="s">
        <v>438</v>
      </c>
      <c r="Q4288">
        <v>0</v>
      </c>
      <c r="R4288" s="17" t="s">
        <v>439</v>
      </c>
      <c r="S4288" s="17" t="s">
        <v>440</v>
      </c>
      <c r="T4288" s="17" t="s">
        <v>438</v>
      </c>
      <c r="U4288">
        <v>0</v>
      </c>
      <c r="V4288">
        <v>0</v>
      </c>
      <c r="W4288" s="17" t="s">
        <v>9487</v>
      </c>
      <c r="X4288" s="17" t="s">
        <v>442</v>
      </c>
      <c r="Y4288">
        <v>0</v>
      </c>
      <c r="Z4288" s="17" t="s">
        <v>486</v>
      </c>
      <c r="AA4288" s="17" t="s">
        <v>443</v>
      </c>
      <c r="AB4288" s="17" t="s">
        <v>444</v>
      </c>
      <c r="AC4288">
        <v>0</v>
      </c>
      <c r="AD4288">
        <v>0</v>
      </c>
      <c r="AE4288">
        <v>0</v>
      </c>
      <c r="AF4288">
        <v>2022</v>
      </c>
      <c r="AG4288" s="1">
        <v>44562</v>
      </c>
      <c r="AH4288" s="1">
        <v>44773</v>
      </c>
      <c r="AI4288" s="1">
        <v>44785</v>
      </c>
      <c r="AJ4288" s="17" t="s">
        <v>34</v>
      </c>
      <c r="AK4288" s="17" t="s">
        <v>35</v>
      </c>
      <c r="AL4288" s="17" t="s">
        <v>10388</v>
      </c>
      <c r="AM4288" s="17">
        <f>MONTH(EMPENHO[[#This Row],[data_empenho]])</f>
        <v>6</v>
      </c>
    </row>
    <row r="4289" spans="1:39" x14ac:dyDescent="0.25">
      <c r="A4289">
        <v>2</v>
      </c>
      <c r="B4289">
        <v>203</v>
      </c>
      <c r="C4289">
        <v>4</v>
      </c>
      <c r="D4289">
        <v>124</v>
      </c>
      <c r="E4289">
        <v>1</v>
      </c>
      <c r="F4289">
        <v>0</v>
      </c>
      <c r="G4289">
        <v>2082</v>
      </c>
      <c r="H4289" s="17" t="s">
        <v>1176</v>
      </c>
      <c r="I4289">
        <v>1</v>
      </c>
      <c r="J4289">
        <v>0</v>
      </c>
      <c r="K4289" s="17" t="s">
        <v>9488</v>
      </c>
      <c r="L4289" s="1">
        <v>44739</v>
      </c>
      <c r="M4289">
        <v>122.94</v>
      </c>
      <c r="N4289" s="17" t="s">
        <v>437</v>
      </c>
      <c r="O4289">
        <v>213</v>
      </c>
      <c r="P4289" s="17" t="s">
        <v>438</v>
      </c>
      <c r="Q4289">
        <v>0</v>
      </c>
      <c r="R4289" s="17" t="s">
        <v>439</v>
      </c>
      <c r="S4289" s="17" t="s">
        <v>440</v>
      </c>
      <c r="T4289" s="17" t="s">
        <v>438</v>
      </c>
      <c r="U4289">
        <v>0</v>
      </c>
      <c r="V4289">
        <v>0</v>
      </c>
      <c r="W4289" s="17" t="s">
        <v>9489</v>
      </c>
      <c r="X4289" s="17" t="s">
        <v>442</v>
      </c>
      <c r="Y4289">
        <v>0</v>
      </c>
      <c r="Z4289" s="17" t="s">
        <v>486</v>
      </c>
      <c r="AA4289" s="17" t="s">
        <v>443</v>
      </c>
      <c r="AB4289" s="17" t="s">
        <v>444</v>
      </c>
      <c r="AC4289">
        <v>0</v>
      </c>
      <c r="AD4289">
        <v>0</v>
      </c>
      <c r="AE4289">
        <v>0</v>
      </c>
      <c r="AF4289">
        <v>2022</v>
      </c>
      <c r="AG4289" s="1">
        <v>44562</v>
      </c>
      <c r="AH4289" s="1">
        <v>44773</v>
      </c>
      <c r="AI4289" s="1">
        <v>44785</v>
      </c>
      <c r="AJ4289" s="17" t="s">
        <v>34</v>
      </c>
      <c r="AK4289" s="17" t="s">
        <v>35</v>
      </c>
      <c r="AL4289" s="17" t="s">
        <v>10388</v>
      </c>
      <c r="AM4289" s="17">
        <f>MONTH(EMPENHO[[#This Row],[data_empenho]])</f>
        <v>6</v>
      </c>
    </row>
    <row r="4290" spans="1:39" x14ac:dyDescent="0.25">
      <c r="A4290">
        <v>2</v>
      </c>
      <c r="B4290">
        <v>201</v>
      </c>
      <c r="C4290">
        <v>4</v>
      </c>
      <c r="D4290">
        <v>122</v>
      </c>
      <c r="E4290">
        <v>1</v>
      </c>
      <c r="F4290">
        <v>0</v>
      </c>
      <c r="G4290">
        <v>2078</v>
      </c>
      <c r="H4290" s="17" t="s">
        <v>1173</v>
      </c>
      <c r="I4290">
        <v>1</v>
      </c>
      <c r="J4290">
        <v>0</v>
      </c>
      <c r="K4290" s="17" t="s">
        <v>9490</v>
      </c>
      <c r="L4290" s="1">
        <v>44739</v>
      </c>
      <c r="M4290">
        <v>1654.11</v>
      </c>
      <c r="N4290" s="17" t="s">
        <v>437</v>
      </c>
      <c r="O4290">
        <v>213</v>
      </c>
      <c r="P4290" s="17" t="s">
        <v>438</v>
      </c>
      <c r="Q4290">
        <v>0</v>
      </c>
      <c r="R4290" s="17" t="s">
        <v>439</v>
      </c>
      <c r="S4290" s="17" t="s">
        <v>440</v>
      </c>
      <c r="T4290" s="17" t="s">
        <v>438</v>
      </c>
      <c r="U4290">
        <v>0</v>
      </c>
      <c r="V4290">
        <v>0</v>
      </c>
      <c r="W4290" s="17" t="s">
        <v>9491</v>
      </c>
      <c r="X4290" s="17" t="s">
        <v>442</v>
      </c>
      <c r="Y4290">
        <v>0</v>
      </c>
      <c r="Z4290" s="17" t="s">
        <v>486</v>
      </c>
      <c r="AA4290" s="17" t="s">
        <v>443</v>
      </c>
      <c r="AB4290" s="17" t="s">
        <v>444</v>
      </c>
      <c r="AC4290">
        <v>0</v>
      </c>
      <c r="AD4290">
        <v>0</v>
      </c>
      <c r="AE4290">
        <v>0</v>
      </c>
      <c r="AF4290">
        <v>2022</v>
      </c>
      <c r="AG4290" s="1">
        <v>44562</v>
      </c>
      <c r="AH4290" s="1">
        <v>44773</v>
      </c>
      <c r="AI4290" s="1">
        <v>44785</v>
      </c>
      <c r="AJ4290" s="17" t="s">
        <v>34</v>
      </c>
      <c r="AK4290" s="17" t="s">
        <v>35</v>
      </c>
      <c r="AL4290" s="17" t="s">
        <v>10388</v>
      </c>
      <c r="AM4290" s="17">
        <f>MONTH(EMPENHO[[#This Row],[data_empenho]])</f>
        <v>6</v>
      </c>
    </row>
    <row r="4291" spans="1:39" x14ac:dyDescent="0.25">
      <c r="A4291">
        <v>8</v>
      </c>
      <c r="B4291">
        <v>801</v>
      </c>
      <c r="C4291">
        <v>10</v>
      </c>
      <c r="D4291">
        <v>301</v>
      </c>
      <c r="E4291">
        <v>6</v>
      </c>
      <c r="F4291">
        <v>0</v>
      </c>
      <c r="G4291">
        <v>2105</v>
      </c>
      <c r="H4291" s="17" t="s">
        <v>1218</v>
      </c>
      <c r="I4291">
        <v>40</v>
      </c>
      <c r="J4291">
        <v>0</v>
      </c>
      <c r="K4291" s="17" t="s">
        <v>9492</v>
      </c>
      <c r="L4291" s="1">
        <v>44739</v>
      </c>
      <c r="M4291">
        <v>218.36</v>
      </c>
      <c r="N4291" s="17" t="s">
        <v>437</v>
      </c>
      <c r="O4291">
        <v>213</v>
      </c>
      <c r="P4291" s="17" t="s">
        <v>438</v>
      </c>
      <c r="Q4291">
        <v>0</v>
      </c>
      <c r="R4291" s="17" t="s">
        <v>439</v>
      </c>
      <c r="S4291" s="17" t="s">
        <v>440</v>
      </c>
      <c r="T4291" s="17" t="s">
        <v>438</v>
      </c>
      <c r="U4291">
        <v>0</v>
      </c>
      <c r="V4291">
        <v>0</v>
      </c>
      <c r="W4291" s="17" t="s">
        <v>9493</v>
      </c>
      <c r="X4291" s="17" t="s">
        <v>442</v>
      </c>
      <c r="Y4291">
        <v>0</v>
      </c>
      <c r="Z4291" s="17" t="s">
        <v>486</v>
      </c>
      <c r="AA4291" s="17" t="s">
        <v>443</v>
      </c>
      <c r="AB4291" s="17" t="s">
        <v>444</v>
      </c>
      <c r="AC4291">
        <v>0</v>
      </c>
      <c r="AD4291">
        <v>0</v>
      </c>
      <c r="AE4291">
        <v>0</v>
      </c>
      <c r="AF4291">
        <v>2022</v>
      </c>
      <c r="AG4291" s="1">
        <v>44562</v>
      </c>
      <c r="AH4291" s="1">
        <v>44773</v>
      </c>
      <c r="AI4291" s="1">
        <v>44785</v>
      </c>
      <c r="AJ4291" s="17" t="s">
        <v>34</v>
      </c>
      <c r="AK4291" s="17" t="s">
        <v>35</v>
      </c>
      <c r="AL4291" s="17" t="s">
        <v>10388</v>
      </c>
      <c r="AM4291" s="17">
        <f>MONTH(EMPENHO[[#This Row],[data_empenho]])</f>
        <v>6</v>
      </c>
    </row>
    <row r="4292" spans="1:39" x14ac:dyDescent="0.25">
      <c r="A4292">
        <v>2</v>
      </c>
      <c r="B4292">
        <v>201</v>
      </c>
      <c r="C4292">
        <v>4</v>
      </c>
      <c r="D4292">
        <v>122</v>
      </c>
      <c r="E4292">
        <v>1</v>
      </c>
      <c r="F4292">
        <v>0</v>
      </c>
      <c r="G4292">
        <v>2078</v>
      </c>
      <c r="H4292" s="17" t="s">
        <v>1176</v>
      </c>
      <c r="I4292">
        <v>1</v>
      </c>
      <c r="J4292">
        <v>0</v>
      </c>
      <c r="K4292" s="17" t="s">
        <v>9494</v>
      </c>
      <c r="L4292" s="1">
        <v>44739</v>
      </c>
      <c r="M4292">
        <v>16.54</v>
      </c>
      <c r="N4292" s="17" t="s">
        <v>437</v>
      </c>
      <c r="O4292">
        <v>213</v>
      </c>
      <c r="P4292" s="17" t="s">
        <v>438</v>
      </c>
      <c r="Q4292">
        <v>0</v>
      </c>
      <c r="R4292" s="17" t="s">
        <v>439</v>
      </c>
      <c r="S4292" s="17" t="s">
        <v>440</v>
      </c>
      <c r="T4292" s="17" t="s">
        <v>438</v>
      </c>
      <c r="U4292">
        <v>0</v>
      </c>
      <c r="V4292">
        <v>0</v>
      </c>
      <c r="W4292" s="17" t="s">
        <v>9495</v>
      </c>
      <c r="X4292" s="17" t="s">
        <v>442</v>
      </c>
      <c r="Y4292">
        <v>0</v>
      </c>
      <c r="Z4292" s="17" t="s">
        <v>486</v>
      </c>
      <c r="AA4292" s="17" t="s">
        <v>443</v>
      </c>
      <c r="AB4292" s="17" t="s">
        <v>444</v>
      </c>
      <c r="AC4292">
        <v>0</v>
      </c>
      <c r="AD4292">
        <v>0</v>
      </c>
      <c r="AE4292">
        <v>0</v>
      </c>
      <c r="AF4292">
        <v>2022</v>
      </c>
      <c r="AG4292" s="1">
        <v>44562</v>
      </c>
      <c r="AH4292" s="1">
        <v>44773</v>
      </c>
      <c r="AI4292" s="1">
        <v>44785</v>
      </c>
      <c r="AJ4292" s="17" t="s">
        <v>34</v>
      </c>
      <c r="AK4292" s="17" t="s">
        <v>35</v>
      </c>
      <c r="AL4292" s="17" t="s">
        <v>10388</v>
      </c>
      <c r="AM4292" s="17">
        <f>MONTH(EMPENHO[[#This Row],[data_empenho]])</f>
        <v>6</v>
      </c>
    </row>
    <row r="4293" spans="1:39" x14ac:dyDescent="0.25">
      <c r="A4293">
        <v>3</v>
      </c>
      <c r="B4293">
        <v>301</v>
      </c>
      <c r="C4293">
        <v>4</v>
      </c>
      <c r="D4293">
        <v>122</v>
      </c>
      <c r="E4293">
        <v>1</v>
      </c>
      <c r="F4293">
        <v>0</v>
      </c>
      <c r="G4293">
        <v>2067</v>
      </c>
      <c r="H4293" s="17" t="s">
        <v>1173</v>
      </c>
      <c r="I4293">
        <v>1</v>
      </c>
      <c r="J4293">
        <v>0</v>
      </c>
      <c r="K4293" s="17" t="s">
        <v>9496</v>
      </c>
      <c r="L4293" s="1">
        <v>44739</v>
      </c>
      <c r="M4293">
        <v>4421.8599999999997</v>
      </c>
      <c r="N4293" s="17" t="s">
        <v>437</v>
      </c>
      <c r="O4293">
        <v>213</v>
      </c>
      <c r="P4293" s="17" t="s">
        <v>438</v>
      </c>
      <c r="Q4293">
        <v>0</v>
      </c>
      <c r="R4293" s="17" t="s">
        <v>439</v>
      </c>
      <c r="S4293" s="17" t="s">
        <v>440</v>
      </c>
      <c r="T4293" s="17" t="s">
        <v>438</v>
      </c>
      <c r="U4293">
        <v>0</v>
      </c>
      <c r="V4293">
        <v>0</v>
      </c>
      <c r="W4293" s="17" t="s">
        <v>9497</v>
      </c>
      <c r="X4293" s="17" t="s">
        <v>442</v>
      </c>
      <c r="Y4293">
        <v>0</v>
      </c>
      <c r="Z4293" s="17" t="s">
        <v>486</v>
      </c>
      <c r="AA4293" s="17" t="s">
        <v>443</v>
      </c>
      <c r="AB4293" s="17" t="s">
        <v>444</v>
      </c>
      <c r="AC4293">
        <v>0</v>
      </c>
      <c r="AD4293">
        <v>0</v>
      </c>
      <c r="AE4293">
        <v>0</v>
      </c>
      <c r="AF4293">
        <v>2022</v>
      </c>
      <c r="AG4293" s="1">
        <v>44562</v>
      </c>
      <c r="AH4293" s="1">
        <v>44773</v>
      </c>
      <c r="AI4293" s="1">
        <v>44785</v>
      </c>
      <c r="AJ4293" s="17" t="s">
        <v>34</v>
      </c>
      <c r="AK4293" s="17" t="s">
        <v>35</v>
      </c>
      <c r="AL4293" s="17" t="s">
        <v>10388</v>
      </c>
      <c r="AM4293" s="17">
        <f>MONTH(EMPENHO[[#This Row],[data_empenho]])</f>
        <v>6</v>
      </c>
    </row>
    <row r="4294" spans="1:39" x14ac:dyDescent="0.25">
      <c r="A4294">
        <v>3</v>
      </c>
      <c r="B4294">
        <v>301</v>
      </c>
      <c r="C4294">
        <v>4</v>
      </c>
      <c r="D4294">
        <v>122</v>
      </c>
      <c r="E4294">
        <v>1</v>
      </c>
      <c r="F4294">
        <v>0</v>
      </c>
      <c r="G4294">
        <v>2067</v>
      </c>
      <c r="H4294" s="17" t="s">
        <v>1181</v>
      </c>
      <c r="I4294">
        <v>1</v>
      </c>
      <c r="J4294">
        <v>0</v>
      </c>
      <c r="K4294" s="17" t="s">
        <v>9498</v>
      </c>
      <c r="L4294" s="1">
        <v>44739</v>
      </c>
      <c r="M4294">
        <v>1287.24</v>
      </c>
      <c r="N4294" s="17" t="s">
        <v>437</v>
      </c>
      <c r="O4294">
        <v>213</v>
      </c>
      <c r="P4294" s="17" t="s">
        <v>438</v>
      </c>
      <c r="Q4294">
        <v>0</v>
      </c>
      <c r="R4294" s="17" t="s">
        <v>439</v>
      </c>
      <c r="S4294" s="17" t="s">
        <v>440</v>
      </c>
      <c r="T4294" s="17" t="s">
        <v>438</v>
      </c>
      <c r="U4294">
        <v>0</v>
      </c>
      <c r="V4294">
        <v>0</v>
      </c>
      <c r="W4294" s="17" t="s">
        <v>9499</v>
      </c>
      <c r="X4294" s="17" t="s">
        <v>442</v>
      </c>
      <c r="Y4294">
        <v>0</v>
      </c>
      <c r="Z4294" s="17" t="s">
        <v>486</v>
      </c>
      <c r="AA4294" s="17" t="s">
        <v>443</v>
      </c>
      <c r="AB4294" s="17" t="s">
        <v>444</v>
      </c>
      <c r="AC4294">
        <v>0</v>
      </c>
      <c r="AD4294">
        <v>0</v>
      </c>
      <c r="AE4294">
        <v>0</v>
      </c>
      <c r="AF4294">
        <v>2022</v>
      </c>
      <c r="AG4294" s="1">
        <v>44562</v>
      </c>
      <c r="AH4294" s="1">
        <v>44773</v>
      </c>
      <c r="AI4294" s="1">
        <v>44785</v>
      </c>
      <c r="AJ4294" s="17" t="s">
        <v>34</v>
      </c>
      <c r="AK4294" s="17" t="s">
        <v>35</v>
      </c>
      <c r="AL4294" s="17" t="s">
        <v>10388</v>
      </c>
      <c r="AM4294" s="17">
        <f>MONTH(EMPENHO[[#This Row],[data_empenho]])</f>
        <v>6</v>
      </c>
    </row>
    <row r="4295" spans="1:39" x14ac:dyDescent="0.25">
      <c r="A4295">
        <v>3</v>
      </c>
      <c r="B4295">
        <v>301</v>
      </c>
      <c r="C4295">
        <v>4</v>
      </c>
      <c r="D4295">
        <v>122</v>
      </c>
      <c r="E4295">
        <v>1</v>
      </c>
      <c r="F4295">
        <v>0</v>
      </c>
      <c r="G4295">
        <v>2067</v>
      </c>
      <c r="H4295" s="17" t="s">
        <v>1176</v>
      </c>
      <c r="I4295">
        <v>1</v>
      </c>
      <c r="J4295">
        <v>0</v>
      </c>
      <c r="K4295" s="17" t="s">
        <v>9500</v>
      </c>
      <c r="L4295" s="1">
        <v>44739</v>
      </c>
      <c r="M4295">
        <v>228.96</v>
      </c>
      <c r="N4295" s="17" t="s">
        <v>437</v>
      </c>
      <c r="O4295">
        <v>213</v>
      </c>
      <c r="P4295" s="17" t="s">
        <v>438</v>
      </c>
      <c r="Q4295">
        <v>0</v>
      </c>
      <c r="R4295" s="17" t="s">
        <v>439</v>
      </c>
      <c r="S4295" s="17" t="s">
        <v>440</v>
      </c>
      <c r="T4295" s="17" t="s">
        <v>438</v>
      </c>
      <c r="U4295">
        <v>0</v>
      </c>
      <c r="V4295">
        <v>0</v>
      </c>
      <c r="W4295" s="17" t="s">
        <v>9501</v>
      </c>
      <c r="X4295" s="17" t="s">
        <v>442</v>
      </c>
      <c r="Y4295">
        <v>0</v>
      </c>
      <c r="Z4295" s="17" t="s">
        <v>486</v>
      </c>
      <c r="AA4295" s="17" t="s">
        <v>443</v>
      </c>
      <c r="AB4295" s="17" t="s">
        <v>444</v>
      </c>
      <c r="AC4295">
        <v>0</v>
      </c>
      <c r="AD4295">
        <v>0</v>
      </c>
      <c r="AE4295">
        <v>0</v>
      </c>
      <c r="AF4295">
        <v>2022</v>
      </c>
      <c r="AG4295" s="1">
        <v>44562</v>
      </c>
      <c r="AH4295" s="1">
        <v>44773</v>
      </c>
      <c r="AI4295" s="1">
        <v>44785</v>
      </c>
      <c r="AJ4295" s="17" t="s">
        <v>34</v>
      </c>
      <c r="AK4295" s="17" t="s">
        <v>35</v>
      </c>
      <c r="AL4295" s="17" t="s">
        <v>10388</v>
      </c>
      <c r="AM4295" s="17">
        <f>MONTH(EMPENHO[[#This Row],[data_empenho]])</f>
        <v>6</v>
      </c>
    </row>
    <row r="4296" spans="1:39" x14ac:dyDescent="0.25">
      <c r="A4296">
        <v>3</v>
      </c>
      <c r="B4296">
        <v>301</v>
      </c>
      <c r="C4296">
        <v>4</v>
      </c>
      <c r="D4296">
        <v>122</v>
      </c>
      <c r="E4296">
        <v>1</v>
      </c>
      <c r="F4296">
        <v>0</v>
      </c>
      <c r="G4296">
        <v>2068</v>
      </c>
      <c r="H4296" s="17" t="s">
        <v>1173</v>
      </c>
      <c r="I4296">
        <v>1</v>
      </c>
      <c r="J4296">
        <v>0</v>
      </c>
      <c r="K4296" s="17" t="s">
        <v>9502</v>
      </c>
      <c r="L4296" s="1">
        <v>44739</v>
      </c>
      <c r="M4296">
        <v>23621.52</v>
      </c>
      <c r="N4296" s="17" t="s">
        <v>437</v>
      </c>
      <c r="O4296">
        <v>213</v>
      </c>
      <c r="P4296" s="17" t="s">
        <v>438</v>
      </c>
      <c r="Q4296">
        <v>0</v>
      </c>
      <c r="R4296" s="17" t="s">
        <v>439</v>
      </c>
      <c r="S4296" s="17" t="s">
        <v>440</v>
      </c>
      <c r="T4296" s="17" t="s">
        <v>438</v>
      </c>
      <c r="U4296">
        <v>0</v>
      </c>
      <c r="V4296">
        <v>0</v>
      </c>
      <c r="W4296" s="17" t="s">
        <v>9503</v>
      </c>
      <c r="X4296" s="17" t="s">
        <v>442</v>
      </c>
      <c r="Y4296">
        <v>0</v>
      </c>
      <c r="Z4296" s="17" t="s">
        <v>486</v>
      </c>
      <c r="AA4296" s="17" t="s">
        <v>443</v>
      </c>
      <c r="AB4296" s="17" t="s">
        <v>444</v>
      </c>
      <c r="AC4296">
        <v>0</v>
      </c>
      <c r="AD4296">
        <v>0</v>
      </c>
      <c r="AE4296">
        <v>0</v>
      </c>
      <c r="AF4296">
        <v>2022</v>
      </c>
      <c r="AG4296" s="1">
        <v>44562</v>
      </c>
      <c r="AH4296" s="1">
        <v>44773</v>
      </c>
      <c r="AI4296" s="1">
        <v>44785</v>
      </c>
      <c r="AJ4296" s="17" t="s">
        <v>34</v>
      </c>
      <c r="AK4296" s="17" t="s">
        <v>35</v>
      </c>
      <c r="AL4296" s="17" t="s">
        <v>10388</v>
      </c>
      <c r="AM4296" s="17">
        <f>MONTH(EMPENHO[[#This Row],[data_empenho]])</f>
        <v>6</v>
      </c>
    </row>
    <row r="4297" spans="1:39" x14ac:dyDescent="0.25">
      <c r="A4297">
        <v>2</v>
      </c>
      <c r="B4297">
        <v>203</v>
      </c>
      <c r="C4297">
        <v>4</v>
      </c>
      <c r="D4297">
        <v>124</v>
      </c>
      <c r="E4297">
        <v>1</v>
      </c>
      <c r="F4297">
        <v>0</v>
      </c>
      <c r="G4297">
        <v>2082</v>
      </c>
      <c r="H4297" s="17" t="s">
        <v>1145</v>
      </c>
      <c r="I4297">
        <v>1</v>
      </c>
      <c r="J4297">
        <v>0</v>
      </c>
      <c r="K4297" s="17" t="s">
        <v>9504</v>
      </c>
      <c r="L4297" s="1">
        <v>44739</v>
      </c>
      <c r="M4297">
        <v>1091.82</v>
      </c>
      <c r="N4297" s="17" t="s">
        <v>437</v>
      </c>
      <c r="O4297">
        <v>213</v>
      </c>
      <c r="P4297" s="17" t="s">
        <v>438</v>
      </c>
      <c r="Q4297">
        <v>0</v>
      </c>
      <c r="R4297" s="17" t="s">
        <v>439</v>
      </c>
      <c r="S4297" s="17" t="s">
        <v>440</v>
      </c>
      <c r="T4297" s="17" t="s">
        <v>438</v>
      </c>
      <c r="U4297">
        <v>0</v>
      </c>
      <c r="V4297">
        <v>0</v>
      </c>
      <c r="W4297" s="17" t="s">
        <v>9505</v>
      </c>
      <c r="X4297" s="17" t="s">
        <v>442</v>
      </c>
      <c r="Y4297">
        <v>0</v>
      </c>
      <c r="Z4297" s="17" t="s">
        <v>486</v>
      </c>
      <c r="AA4297" s="17" t="s">
        <v>443</v>
      </c>
      <c r="AB4297" s="17" t="s">
        <v>444</v>
      </c>
      <c r="AC4297">
        <v>0</v>
      </c>
      <c r="AD4297">
        <v>0</v>
      </c>
      <c r="AE4297">
        <v>0</v>
      </c>
      <c r="AF4297">
        <v>2022</v>
      </c>
      <c r="AG4297" s="1">
        <v>44562</v>
      </c>
      <c r="AH4297" s="1">
        <v>44773</v>
      </c>
      <c r="AI4297" s="1">
        <v>44785</v>
      </c>
      <c r="AJ4297" s="17" t="s">
        <v>34</v>
      </c>
      <c r="AK4297" s="17" t="s">
        <v>35</v>
      </c>
      <c r="AL4297" s="17" t="s">
        <v>10388</v>
      </c>
      <c r="AM4297" s="17">
        <f>MONTH(EMPENHO[[#This Row],[data_empenho]])</f>
        <v>6</v>
      </c>
    </row>
    <row r="4298" spans="1:39" x14ac:dyDescent="0.25">
      <c r="A4298">
        <v>3</v>
      </c>
      <c r="B4298">
        <v>301</v>
      </c>
      <c r="C4298">
        <v>4</v>
      </c>
      <c r="D4298">
        <v>122</v>
      </c>
      <c r="E4298">
        <v>1</v>
      </c>
      <c r="F4298">
        <v>0</v>
      </c>
      <c r="G4298">
        <v>2068</v>
      </c>
      <c r="H4298" s="17" t="s">
        <v>1176</v>
      </c>
      <c r="I4298">
        <v>1</v>
      </c>
      <c r="J4298">
        <v>0</v>
      </c>
      <c r="K4298" s="17" t="s">
        <v>9506</v>
      </c>
      <c r="L4298" s="1">
        <v>44739</v>
      </c>
      <c r="M4298">
        <v>1201.98</v>
      </c>
      <c r="N4298" s="17" t="s">
        <v>437</v>
      </c>
      <c r="O4298">
        <v>213</v>
      </c>
      <c r="P4298" s="17" t="s">
        <v>438</v>
      </c>
      <c r="Q4298">
        <v>0</v>
      </c>
      <c r="R4298" s="17" t="s">
        <v>439</v>
      </c>
      <c r="S4298" s="17" t="s">
        <v>440</v>
      </c>
      <c r="T4298" s="17" t="s">
        <v>438</v>
      </c>
      <c r="U4298">
        <v>0</v>
      </c>
      <c r="V4298">
        <v>0</v>
      </c>
      <c r="W4298" s="17" t="s">
        <v>9507</v>
      </c>
      <c r="X4298" s="17" t="s">
        <v>442</v>
      </c>
      <c r="Y4298">
        <v>0</v>
      </c>
      <c r="Z4298" s="17" t="s">
        <v>486</v>
      </c>
      <c r="AA4298" s="17" t="s">
        <v>443</v>
      </c>
      <c r="AB4298" s="17" t="s">
        <v>444</v>
      </c>
      <c r="AC4298">
        <v>0</v>
      </c>
      <c r="AD4298">
        <v>0</v>
      </c>
      <c r="AE4298">
        <v>0</v>
      </c>
      <c r="AF4298">
        <v>2022</v>
      </c>
      <c r="AG4298" s="1">
        <v>44562</v>
      </c>
      <c r="AH4298" s="1">
        <v>44773</v>
      </c>
      <c r="AI4298" s="1">
        <v>44785</v>
      </c>
      <c r="AJ4298" s="17" t="s">
        <v>34</v>
      </c>
      <c r="AK4298" s="17" t="s">
        <v>35</v>
      </c>
      <c r="AL4298" s="17" t="s">
        <v>10388</v>
      </c>
      <c r="AM4298" s="17">
        <f>MONTH(EMPENHO[[#This Row],[data_empenho]])</f>
        <v>6</v>
      </c>
    </row>
    <row r="4299" spans="1:39" x14ac:dyDescent="0.25">
      <c r="A4299">
        <v>3</v>
      </c>
      <c r="B4299">
        <v>301</v>
      </c>
      <c r="C4299">
        <v>4</v>
      </c>
      <c r="D4299">
        <v>122</v>
      </c>
      <c r="E4299">
        <v>1</v>
      </c>
      <c r="F4299">
        <v>0</v>
      </c>
      <c r="G4299">
        <v>2068</v>
      </c>
      <c r="H4299" s="17" t="s">
        <v>1213</v>
      </c>
      <c r="I4299">
        <v>1</v>
      </c>
      <c r="J4299">
        <v>0</v>
      </c>
      <c r="K4299" s="17" t="s">
        <v>9508</v>
      </c>
      <c r="L4299" s="1">
        <v>44739</v>
      </c>
      <c r="M4299">
        <v>417.62</v>
      </c>
      <c r="N4299" s="17" t="s">
        <v>437</v>
      </c>
      <c r="O4299">
        <v>213</v>
      </c>
      <c r="P4299" s="17" t="s">
        <v>438</v>
      </c>
      <c r="Q4299">
        <v>0</v>
      </c>
      <c r="R4299" s="17" t="s">
        <v>439</v>
      </c>
      <c r="S4299" s="17" t="s">
        <v>440</v>
      </c>
      <c r="T4299" s="17" t="s">
        <v>438</v>
      </c>
      <c r="U4299">
        <v>0</v>
      </c>
      <c r="V4299">
        <v>0</v>
      </c>
      <c r="W4299" s="17" t="s">
        <v>9509</v>
      </c>
      <c r="X4299" s="17" t="s">
        <v>442</v>
      </c>
      <c r="Y4299">
        <v>0</v>
      </c>
      <c r="Z4299" s="17" t="s">
        <v>486</v>
      </c>
      <c r="AA4299" s="17" t="s">
        <v>443</v>
      </c>
      <c r="AB4299" s="17" t="s">
        <v>444</v>
      </c>
      <c r="AC4299">
        <v>0</v>
      </c>
      <c r="AD4299">
        <v>0</v>
      </c>
      <c r="AE4299">
        <v>0</v>
      </c>
      <c r="AF4299">
        <v>2022</v>
      </c>
      <c r="AG4299" s="1">
        <v>44562</v>
      </c>
      <c r="AH4299" s="1">
        <v>44773</v>
      </c>
      <c r="AI4299" s="1">
        <v>44785</v>
      </c>
      <c r="AJ4299" s="17" t="s">
        <v>34</v>
      </c>
      <c r="AK4299" s="17" t="s">
        <v>35</v>
      </c>
      <c r="AL4299" s="17" t="s">
        <v>10388</v>
      </c>
      <c r="AM4299" s="17">
        <f>MONTH(EMPENHO[[#This Row],[data_empenho]])</f>
        <v>6</v>
      </c>
    </row>
    <row r="4300" spans="1:39" x14ac:dyDescent="0.25">
      <c r="A4300">
        <v>3</v>
      </c>
      <c r="B4300">
        <v>301</v>
      </c>
      <c r="C4300">
        <v>4</v>
      </c>
      <c r="D4300">
        <v>122</v>
      </c>
      <c r="E4300">
        <v>1</v>
      </c>
      <c r="F4300">
        <v>0</v>
      </c>
      <c r="G4300">
        <v>2068</v>
      </c>
      <c r="H4300" s="17" t="s">
        <v>1145</v>
      </c>
      <c r="I4300">
        <v>1</v>
      </c>
      <c r="J4300">
        <v>0</v>
      </c>
      <c r="K4300" s="17" t="s">
        <v>9510</v>
      </c>
      <c r="L4300" s="1">
        <v>44739</v>
      </c>
      <c r="M4300">
        <v>3275.46</v>
      </c>
      <c r="N4300" s="17" t="s">
        <v>437</v>
      </c>
      <c r="O4300">
        <v>213</v>
      </c>
      <c r="P4300" s="17" t="s">
        <v>438</v>
      </c>
      <c r="Q4300">
        <v>0</v>
      </c>
      <c r="R4300" s="17" t="s">
        <v>439</v>
      </c>
      <c r="S4300" s="17" t="s">
        <v>440</v>
      </c>
      <c r="T4300" s="17" t="s">
        <v>438</v>
      </c>
      <c r="U4300">
        <v>0</v>
      </c>
      <c r="V4300">
        <v>0</v>
      </c>
      <c r="W4300" s="17" t="s">
        <v>9511</v>
      </c>
      <c r="X4300" s="17" t="s">
        <v>442</v>
      </c>
      <c r="Y4300">
        <v>0</v>
      </c>
      <c r="Z4300" s="17" t="s">
        <v>486</v>
      </c>
      <c r="AA4300" s="17" t="s">
        <v>443</v>
      </c>
      <c r="AB4300" s="17" t="s">
        <v>444</v>
      </c>
      <c r="AC4300">
        <v>0</v>
      </c>
      <c r="AD4300">
        <v>0</v>
      </c>
      <c r="AE4300">
        <v>0</v>
      </c>
      <c r="AF4300">
        <v>2022</v>
      </c>
      <c r="AG4300" s="1">
        <v>44562</v>
      </c>
      <c r="AH4300" s="1">
        <v>44773</v>
      </c>
      <c r="AI4300" s="1">
        <v>44785</v>
      </c>
      <c r="AJ4300" s="17" t="s">
        <v>34</v>
      </c>
      <c r="AK4300" s="17" t="s">
        <v>35</v>
      </c>
      <c r="AL4300" s="17" t="s">
        <v>10388</v>
      </c>
      <c r="AM4300" s="17">
        <f>MONTH(EMPENHO[[#This Row],[data_empenho]])</f>
        <v>6</v>
      </c>
    </row>
    <row r="4301" spans="1:39" x14ac:dyDescent="0.25">
      <c r="A4301">
        <v>3</v>
      </c>
      <c r="B4301">
        <v>301</v>
      </c>
      <c r="C4301">
        <v>4</v>
      </c>
      <c r="D4301">
        <v>122</v>
      </c>
      <c r="E4301">
        <v>1</v>
      </c>
      <c r="F4301">
        <v>0</v>
      </c>
      <c r="G4301">
        <v>2068</v>
      </c>
      <c r="H4301" s="17" t="s">
        <v>1145</v>
      </c>
      <c r="I4301">
        <v>1</v>
      </c>
      <c r="J4301">
        <v>0</v>
      </c>
      <c r="K4301" s="17" t="s">
        <v>9512</v>
      </c>
      <c r="L4301" s="1">
        <v>44739</v>
      </c>
      <c r="M4301">
        <v>3275.46</v>
      </c>
      <c r="N4301" s="17" t="s">
        <v>437</v>
      </c>
      <c r="O4301">
        <v>213</v>
      </c>
      <c r="P4301" s="17" t="s">
        <v>438</v>
      </c>
      <c r="Q4301">
        <v>0</v>
      </c>
      <c r="R4301" s="17" t="s">
        <v>439</v>
      </c>
      <c r="S4301" s="17" t="s">
        <v>440</v>
      </c>
      <c r="T4301" s="17" t="s">
        <v>438</v>
      </c>
      <c r="U4301">
        <v>0</v>
      </c>
      <c r="V4301">
        <v>0</v>
      </c>
      <c r="W4301" s="17" t="s">
        <v>9513</v>
      </c>
      <c r="X4301" s="17" t="s">
        <v>442</v>
      </c>
      <c r="Y4301">
        <v>0</v>
      </c>
      <c r="Z4301" s="17" t="s">
        <v>486</v>
      </c>
      <c r="AA4301" s="17" t="s">
        <v>443</v>
      </c>
      <c r="AB4301" s="17" t="s">
        <v>444</v>
      </c>
      <c r="AC4301">
        <v>0</v>
      </c>
      <c r="AD4301">
        <v>0</v>
      </c>
      <c r="AE4301">
        <v>0</v>
      </c>
      <c r="AF4301">
        <v>2022</v>
      </c>
      <c r="AG4301" s="1">
        <v>44562</v>
      </c>
      <c r="AH4301" s="1">
        <v>44773</v>
      </c>
      <c r="AI4301" s="1">
        <v>44785</v>
      </c>
      <c r="AJ4301" s="17" t="s">
        <v>34</v>
      </c>
      <c r="AK4301" s="17" t="s">
        <v>35</v>
      </c>
      <c r="AL4301" s="17" t="s">
        <v>10388</v>
      </c>
      <c r="AM4301" s="17">
        <f>MONTH(EMPENHO[[#This Row],[data_empenho]])</f>
        <v>6</v>
      </c>
    </row>
    <row r="4302" spans="1:39" x14ac:dyDescent="0.25">
      <c r="A4302">
        <v>2</v>
      </c>
      <c r="B4302">
        <v>201</v>
      </c>
      <c r="C4302">
        <v>4</v>
      </c>
      <c r="D4302">
        <v>122</v>
      </c>
      <c r="E4302">
        <v>1</v>
      </c>
      <c r="F4302">
        <v>0</v>
      </c>
      <c r="G4302">
        <v>2078</v>
      </c>
      <c r="H4302" s="17" t="s">
        <v>1145</v>
      </c>
      <c r="I4302">
        <v>1</v>
      </c>
      <c r="J4302">
        <v>0</v>
      </c>
      <c r="K4302" s="17" t="s">
        <v>9514</v>
      </c>
      <c r="L4302" s="1">
        <v>44739</v>
      </c>
      <c r="M4302">
        <v>1091.82</v>
      </c>
      <c r="N4302" s="17" t="s">
        <v>437</v>
      </c>
      <c r="O4302">
        <v>213</v>
      </c>
      <c r="P4302" s="17" t="s">
        <v>438</v>
      </c>
      <c r="Q4302">
        <v>0</v>
      </c>
      <c r="R4302" s="17" t="s">
        <v>439</v>
      </c>
      <c r="S4302" s="17" t="s">
        <v>440</v>
      </c>
      <c r="T4302" s="17" t="s">
        <v>438</v>
      </c>
      <c r="U4302">
        <v>0</v>
      </c>
      <c r="V4302">
        <v>0</v>
      </c>
      <c r="W4302" s="17" t="s">
        <v>9515</v>
      </c>
      <c r="X4302" s="17" t="s">
        <v>442</v>
      </c>
      <c r="Y4302">
        <v>0</v>
      </c>
      <c r="Z4302" s="17" t="s">
        <v>486</v>
      </c>
      <c r="AA4302" s="17" t="s">
        <v>443</v>
      </c>
      <c r="AB4302" s="17" t="s">
        <v>444</v>
      </c>
      <c r="AC4302">
        <v>0</v>
      </c>
      <c r="AD4302">
        <v>0</v>
      </c>
      <c r="AE4302">
        <v>0</v>
      </c>
      <c r="AF4302">
        <v>2022</v>
      </c>
      <c r="AG4302" s="1">
        <v>44562</v>
      </c>
      <c r="AH4302" s="1">
        <v>44773</v>
      </c>
      <c r="AI4302" s="1">
        <v>44785</v>
      </c>
      <c r="AJ4302" s="17" t="s">
        <v>34</v>
      </c>
      <c r="AK4302" s="17" t="s">
        <v>35</v>
      </c>
      <c r="AL4302" s="17" t="s">
        <v>10388</v>
      </c>
      <c r="AM4302" s="17">
        <f>MONTH(EMPENHO[[#This Row],[data_empenho]])</f>
        <v>6</v>
      </c>
    </row>
    <row r="4303" spans="1:39" x14ac:dyDescent="0.25">
      <c r="A4303">
        <v>4</v>
      </c>
      <c r="B4303">
        <v>401</v>
      </c>
      <c r="C4303">
        <v>4</v>
      </c>
      <c r="D4303">
        <v>123</v>
      </c>
      <c r="E4303">
        <v>1</v>
      </c>
      <c r="F4303">
        <v>0</v>
      </c>
      <c r="G4303">
        <v>2075</v>
      </c>
      <c r="H4303" s="17" t="s">
        <v>1173</v>
      </c>
      <c r="I4303">
        <v>1</v>
      </c>
      <c r="J4303">
        <v>0</v>
      </c>
      <c r="K4303" s="17" t="s">
        <v>9516</v>
      </c>
      <c r="L4303" s="1">
        <v>44739</v>
      </c>
      <c r="M4303">
        <v>31297.01</v>
      </c>
      <c r="N4303" s="17" t="s">
        <v>437</v>
      </c>
      <c r="O4303">
        <v>213</v>
      </c>
      <c r="P4303" s="17" t="s">
        <v>438</v>
      </c>
      <c r="Q4303">
        <v>0</v>
      </c>
      <c r="R4303" s="17" t="s">
        <v>439</v>
      </c>
      <c r="S4303" s="17" t="s">
        <v>440</v>
      </c>
      <c r="T4303" s="17" t="s">
        <v>438</v>
      </c>
      <c r="U4303">
        <v>0</v>
      </c>
      <c r="V4303">
        <v>0</v>
      </c>
      <c r="W4303" s="17" t="s">
        <v>9517</v>
      </c>
      <c r="X4303" s="17" t="s">
        <v>442</v>
      </c>
      <c r="Y4303">
        <v>0</v>
      </c>
      <c r="Z4303" s="17" t="s">
        <v>486</v>
      </c>
      <c r="AA4303" s="17" t="s">
        <v>443</v>
      </c>
      <c r="AB4303" s="17" t="s">
        <v>444</v>
      </c>
      <c r="AC4303">
        <v>0</v>
      </c>
      <c r="AD4303">
        <v>0</v>
      </c>
      <c r="AE4303">
        <v>0</v>
      </c>
      <c r="AF4303">
        <v>2022</v>
      </c>
      <c r="AG4303" s="1">
        <v>44562</v>
      </c>
      <c r="AH4303" s="1">
        <v>44773</v>
      </c>
      <c r="AI4303" s="1">
        <v>44785</v>
      </c>
      <c r="AJ4303" s="17" t="s">
        <v>34</v>
      </c>
      <c r="AK4303" s="17" t="s">
        <v>35</v>
      </c>
      <c r="AL4303" s="17" t="s">
        <v>10388</v>
      </c>
      <c r="AM4303" s="17">
        <f>MONTH(EMPENHO[[#This Row],[data_empenho]])</f>
        <v>6</v>
      </c>
    </row>
    <row r="4304" spans="1:39" x14ac:dyDescent="0.25">
      <c r="A4304">
        <v>4</v>
      </c>
      <c r="B4304">
        <v>401</v>
      </c>
      <c r="C4304">
        <v>4</v>
      </c>
      <c r="D4304">
        <v>123</v>
      </c>
      <c r="E4304">
        <v>1</v>
      </c>
      <c r="F4304">
        <v>0</v>
      </c>
      <c r="G4304">
        <v>2075</v>
      </c>
      <c r="H4304" s="17" t="s">
        <v>1145</v>
      </c>
      <c r="I4304">
        <v>1</v>
      </c>
      <c r="J4304">
        <v>0</v>
      </c>
      <c r="K4304" s="17" t="s">
        <v>9518</v>
      </c>
      <c r="L4304" s="1">
        <v>44739</v>
      </c>
      <c r="M4304">
        <v>76.67</v>
      </c>
      <c r="N4304" s="17" t="s">
        <v>437</v>
      </c>
      <c r="O4304">
        <v>213</v>
      </c>
      <c r="P4304" s="17" t="s">
        <v>438</v>
      </c>
      <c r="Q4304">
        <v>0</v>
      </c>
      <c r="R4304" s="17" t="s">
        <v>439</v>
      </c>
      <c r="S4304" s="17" t="s">
        <v>440</v>
      </c>
      <c r="T4304" s="17" t="s">
        <v>438</v>
      </c>
      <c r="U4304">
        <v>0</v>
      </c>
      <c r="V4304">
        <v>0</v>
      </c>
      <c r="W4304" s="17" t="s">
        <v>9519</v>
      </c>
      <c r="X4304" s="17" t="s">
        <v>442</v>
      </c>
      <c r="Y4304">
        <v>0</v>
      </c>
      <c r="Z4304" s="17" t="s">
        <v>486</v>
      </c>
      <c r="AA4304" s="17" t="s">
        <v>443</v>
      </c>
      <c r="AB4304" s="17" t="s">
        <v>444</v>
      </c>
      <c r="AC4304">
        <v>0</v>
      </c>
      <c r="AD4304">
        <v>0</v>
      </c>
      <c r="AE4304">
        <v>0</v>
      </c>
      <c r="AF4304">
        <v>2022</v>
      </c>
      <c r="AG4304" s="1">
        <v>44562</v>
      </c>
      <c r="AH4304" s="1">
        <v>44773</v>
      </c>
      <c r="AI4304" s="1">
        <v>44785</v>
      </c>
      <c r="AJ4304" s="17" t="s">
        <v>34</v>
      </c>
      <c r="AK4304" s="17" t="s">
        <v>35</v>
      </c>
      <c r="AL4304" s="17" t="s">
        <v>10388</v>
      </c>
      <c r="AM4304" s="17">
        <f>MONTH(EMPENHO[[#This Row],[data_empenho]])</f>
        <v>6</v>
      </c>
    </row>
    <row r="4305" spans="1:39" x14ac:dyDescent="0.25">
      <c r="A4305">
        <v>4</v>
      </c>
      <c r="B4305">
        <v>401</v>
      </c>
      <c r="C4305">
        <v>4</v>
      </c>
      <c r="D4305">
        <v>123</v>
      </c>
      <c r="E4305">
        <v>1</v>
      </c>
      <c r="F4305">
        <v>0</v>
      </c>
      <c r="G4305">
        <v>2075</v>
      </c>
      <c r="H4305" s="17" t="s">
        <v>1145</v>
      </c>
      <c r="I4305">
        <v>1</v>
      </c>
      <c r="J4305">
        <v>0</v>
      </c>
      <c r="K4305" s="17" t="s">
        <v>9520</v>
      </c>
      <c r="L4305" s="1">
        <v>44739</v>
      </c>
      <c r="M4305">
        <v>692.76</v>
      </c>
      <c r="N4305" s="17" t="s">
        <v>437</v>
      </c>
      <c r="O4305">
        <v>213</v>
      </c>
      <c r="P4305" s="17" t="s">
        <v>438</v>
      </c>
      <c r="Q4305">
        <v>0</v>
      </c>
      <c r="R4305" s="17" t="s">
        <v>439</v>
      </c>
      <c r="S4305" s="17" t="s">
        <v>440</v>
      </c>
      <c r="T4305" s="17" t="s">
        <v>438</v>
      </c>
      <c r="U4305">
        <v>0</v>
      </c>
      <c r="V4305">
        <v>0</v>
      </c>
      <c r="W4305" s="17" t="s">
        <v>9521</v>
      </c>
      <c r="X4305" s="17" t="s">
        <v>442</v>
      </c>
      <c r="Y4305">
        <v>0</v>
      </c>
      <c r="Z4305" s="17" t="s">
        <v>486</v>
      </c>
      <c r="AA4305" s="17" t="s">
        <v>443</v>
      </c>
      <c r="AB4305" s="17" t="s">
        <v>444</v>
      </c>
      <c r="AC4305">
        <v>0</v>
      </c>
      <c r="AD4305">
        <v>0</v>
      </c>
      <c r="AE4305">
        <v>0</v>
      </c>
      <c r="AF4305">
        <v>2022</v>
      </c>
      <c r="AG4305" s="1">
        <v>44562</v>
      </c>
      <c r="AH4305" s="1">
        <v>44773</v>
      </c>
      <c r="AI4305" s="1">
        <v>44785</v>
      </c>
      <c r="AJ4305" s="17" t="s">
        <v>34</v>
      </c>
      <c r="AK4305" s="17" t="s">
        <v>35</v>
      </c>
      <c r="AL4305" s="17" t="s">
        <v>10388</v>
      </c>
      <c r="AM4305" s="17">
        <f>MONTH(EMPENHO[[#This Row],[data_empenho]])</f>
        <v>6</v>
      </c>
    </row>
    <row r="4306" spans="1:39" x14ac:dyDescent="0.25">
      <c r="A4306">
        <v>4</v>
      </c>
      <c r="B4306">
        <v>401</v>
      </c>
      <c r="C4306">
        <v>4</v>
      </c>
      <c r="D4306">
        <v>123</v>
      </c>
      <c r="E4306">
        <v>1</v>
      </c>
      <c r="F4306">
        <v>0</v>
      </c>
      <c r="G4306">
        <v>2075</v>
      </c>
      <c r="H4306" s="17" t="s">
        <v>1145</v>
      </c>
      <c r="I4306">
        <v>1</v>
      </c>
      <c r="J4306">
        <v>0</v>
      </c>
      <c r="K4306" s="17" t="s">
        <v>9522</v>
      </c>
      <c r="L4306" s="1">
        <v>44739</v>
      </c>
      <c r="M4306">
        <v>100.08</v>
      </c>
      <c r="N4306" s="17" t="s">
        <v>437</v>
      </c>
      <c r="O4306">
        <v>213</v>
      </c>
      <c r="P4306" s="17" t="s">
        <v>438</v>
      </c>
      <c r="Q4306">
        <v>0</v>
      </c>
      <c r="R4306" s="17" t="s">
        <v>439</v>
      </c>
      <c r="S4306" s="17" t="s">
        <v>440</v>
      </c>
      <c r="T4306" s="17" t="s">
        <v>438</v>
      </c>
      <c r="U4306">
        <v>0</v>
      </c>
      <c r="V4306">
        <v>0</v>
      </c>
      <c r="W4306" s="17" t="s">
        <v>9523</v>
      </c>
      <c r="X4306" s="17" t="s">
        <v>442</v>
      </c>
      <c r="Y4306">
        <v>0</v>
      </c>
      <c r="Z4306" s="17" t="s">
        <v>486</v>
      </c>
      <c r="AA4306" s="17" t="s">
        <v>443</v>
      </c>
      <c r="AB4306" s="17" t="s">
        <v>444</v>
      </c>
      <c r="AC4306">
        <v>0</v>
      </c>
      <c r="AD4306">
        <v>0</v>
      </c>
      <c r="AE4306">
        <v>0</v>
      </c>
      <c r="AF4306">
        <v>2022</v>
      </c>
      <c r="AG4306" s="1">
        <v>44562</v>
      </c>
      <c r="AH4306" s="1">
        <v>44773</v>
      </c>
      <c r="AI4306" s="1">
        <v>44785</v>
      </c>
      <c r="AJ4306" s="17" t="s">
        <v>34</v>
      </c>
      <c r="AK4306" s="17" t="s">
        <v>35</v>
      </c>
      <c r="AL4306" s="17" t="s">
        <v>10388</v>
      </c>
      <c r="AM4306" s="17">
        <f>MONTH(EMPENHO[[#This Row],[data_empenho]])</f>
        <v>6</v>
      </c>
    </row>
    <row r="4307" spans="1:39" x14ac:dyDescent="0.25">
      <c r="A4307">
        <v>4</v>
      </c>
      <c r="B4307">
        <v>401</v>
      </c>
      <c r="C4307">
        <v>4</v>
      </c>
      <c r="D4307">
        <v>123</v>
      </c>
      <c r="E4307">
        <v>1</v>
      </c>
      <c r="F4307">
        <v>0</v>
      </c>
      <c r="G4307">
        <v>2075</v>
      </c>
      <c r="H4307" s="17" t="s">
        <v>1184</v>
      </c>
      <c r="I4307">
        <v>1</v>
      </c>
      <c r="J4307">
        <v>0</v>
      </c>
      <c r="K4307" s="17" t="s">
        <v>9524</v>
      </c>
      <c r="L4307" s="1">
        <v>44739</v>
      </c>
      <c r="M4307">
        <v>1496.16</v>
      </c>
      <c r="N4307" s="17" t="s">
        <v>437</v>
      </c>
      <c r="O4307">
        <v>213</v>
      </c>
      <c r="P4307" s="17" t="s">
        <v>438</v>
      </c>
      <c r="Q4307">
        <v>0</v>
      </c>
      <c r="R4307" s="17" t="s">
        <v>439</v>
      </c>
      <c r="S4307" s="17" t="s">
        <v>440</v>
      </c>
      <c r="T4307" s="17" t="s">
        <v>438</v>
      </c>
      <c r="U4307">
        <v>0</v>
      </c>
      <c r="V4307">
        <v>0</v>
      </c>
      <c r="W4307" s="17" t="s">
        <v>9525</v>
      </c>
      <c r="X4307" s="17" t="s">
        <v>442</v>
      </c>
      <c r="Y4307">
        <v>0</v>
      </c>
      <c r="Z4307" s="17" t="s">
        <v>486</v>
      </c>
      <c r="AA4307" s="17" t="s">
        <v>443</v>
      </c>
      <c r="AB4307" s="17" t="s">
        <v>444</v>
      </c>
      <c r="AC4307">
        <v>0</v>
      </c>
      <c r="AD4307">
        <v>0</v>
      </c>
      <c r="AE4307">
        <v>0</v>
      </c>
      <c r="AF4307">
        <v>2022</v>
      </c>
      <c r="AG4307" s="1">
        <v>44562</v>
      </c>
      <c r="AH4307" s="1">
        <v>44773</v>
      </c>
      <c r="AI4307" s="1">
        <v>44785</v>
      </c>
      <c r="AJ4307" s="17" t="s">
        <v>34</v>
      </c>
      <c r="AK4307" s="17" t="s">
        <v>35</v>
      </c>
      <c r="AL4307" s="17" t="s">
        <v>10388</v>
      </c>
      <c r="AM4307" s="17">
        <f>MONTH(EMPENHO[[#This Row],[data_empenho]])</f>
        <v>6</v>
      </c>
    </row>
    <row r="4308" spans="1:39" x14ac:dyDescent="0.25">
      <c r="A4308">
        <v>4</v>
      </c>
      <c r="B4308">
        <v>401</v>
      </c>
      <c r="C4308">
        <v>4</v>
      </c>
      <c r="D4308">
        <v>123</v>
      </c>
      <c r="E4308">
        <v>1</v>
      </c>
      <c r="F4308">
        <v>0</v>
      </c>
      <c r="G4308">
        <v>2075</v>
      </c>
      <c r="H4308" s="17" t="s">
        <v>1176</v>
      </c>
      <c r="I4308">
        <v>1</v>
      </c>
      <c r="J4308">
        <v>0</v>
      </c>
      <c r="K4308" s="17" t="s">
        <v>9526</v>
      </c>
      <c r="L4308" s="1">
        <v>44739</v>
      </c>
      <c r="M4308">
        <v>3552.39</v>
      </c>
      <c r="N4308" s="17" t="s">
        <v>437</v>
      </c>
      <c r="O4308">
        <v>213</v>
      </c>
      <c r="P4308" s="17" t="s">
        <v>438</v>
      </c>
      <c r="Q4308">
        <v>0</v>
      </c>
      <c r="R4308" s="17" t="s">
        <v>439</v>
      </c>
      <c r="S4308" s="17" t="s">
        <v>440</v>
      </c>
      <c r="T4308" s="17" t="s">
        <v>438</v>
      </c>
      <c r="U4308">
        <v>0</v>
      </c>
      <c r="V4308">
        <v>0</v>
      </c>
      <c r="W4308" s="17" t="s">
        <v>9527</v>
      </c>
      <c r="X4308" s="17" t="s">
        <v>442</v>
      </c>
      <c r="Y4308">
        <v>0</v>
      </c>
      <c r="Z4308" s="17" t="s">
        <v>486</v>
      </c>
      <c r="AA4308" s="17" t="s">
        <v>443</v>
      </c>
      <c r="AB4308" s="17" t="s">
        <v>444</v>
      </c>
      <c r="AC4308">
        <v>0</v>
      </c>
      <c r="AD4308">
        <v>0</v>
      </c>
      <c r="AE4308">
        <v>0</v>
      </c>
      <c r="AF4308">
        <v>2022</v>
      </c>
      <c r="AG4308" s="1">
        <v>44562</v>
      </c>
      <c r="AH4308" s="1">
        <v>44773</v>
      </c>
      <c r="AI4308" s="1">
        <v>44785</v>
      </c>
      <c r="AJ4308" s="17" t="s">
        <v>34</v>
      </c>
      <c r="AK4308" s="17" t="s">
        <v>35</v>
      </c>
      <c r="AL4308" s="17" t="s">
        <v>10388</v>
      </c>
      <c r="AM4308" s="17">
        <f>MONTH(EMPENHO[[#This Row],[data_empenho]])</f>
        <v>6</v>
      </c>
    </row>
    <row r="4309" spans="1:39" x14ac:dyDescent="0.25">
      <c r="A4309">
        <v>4</v>
      </c>
      <c r="B4309">
        <v>401</v>
      </c>
      <c r="C4309">
        <v>4</v>
      </c>
      <c r="D4309">
        <v>123</v>
      </c>
      <c r="E4309">
        <v>1</v>
      </c>
      <c r="F4309">
        <v>0</v>
      </c>
      <c r="G4309">
        <v>2075</v>
      </c>
      <c r="H4309" s="17" t="s">
        <v>1213</v>
      </c>
      <c r="I4309">
        <v>1</v>
      </c>
      <c r="J4309">
        <v>0</v>
      </c>
      <c r="K4309" s="17" t="s">
        <v>9528</v>
      </c>
      <c r="L4309" s="1">
        <v>44739</v>
      </c>
      <c r="M4309">
        <v>612.89</v>
      </c>
      <c r="N4309" s="17" t="s">
        <v>437</v>
      </c>
      <c r="O4309">
        <v>213</v>
      </c>
      <c r="P4309" s="17" t="s">
        <v>438</v>
      </c>
      <c r="Q4309">
        <v>0</v>
      </c>
      <c r="R4309" s="17" t="s">
        <v>439</v>
      </c>
      <c r="S4309" s="17" t="s">
        <v>440</v>
      </c>
      <c r="T4309" s="17" t="s">
        <v>438</v>
      </c>
      <c r="U4309">
        <v>0</v>
      </c>
      <c r="V4309">
        <v>0</v>
      </c>
      <c r="W4309" s="17" t="s">
        <v>9529</v>
      </c>
      <c r="X4309" s="17" t="s">
        <v>442</v>
      </c>
      <c r="Y4309">
        <v>0</v>
      </c>
      <c r="Z4309" s="17" t="s">
        <v>486</v>
      </c>
      <c r="AA4309" s="17" t="s">
        <v>443</v>
      </c>
      <c r="AB4309" s="17" t="s">
        <v>444</v>
      </c>
      <c r="AC4309">
        <v>0</v>
      </c>
      <c r="AD4309">
        <v>0</v>
      </c>
      <c r="AE4309">
        <v>0</v>
      </c>
      <c r="AF4309">
        <v>2022</v>
      </c>
      <c r="AG4309" s="1">
        <v>44562</v>
      </c>
      <c r="AH4309" s="1">
        <v>44773</v>
      </c>
      <c r="AI4309" s="1">
        <v>44785</v>
      </c>
      <c r="AJ4309" s="17" t="s">
        <v>34</v>
      </c>
      <c r="AK4309" s="17" t="s">
        <v>35</v>
      </c>
      <c r="AL4309" s="17" t="s">
        <v>10388</v>
      </c>
      <c r="AM4309" s="17">
        <f>MONTH(EMPENHO[[#This Row],[data_empenho]])</f>
        <v>6</v>
      </c>
    </row>
    <row r="4310" spans="1:39" x14ac:dyDescent="0.25">
      <c r="A4310">
        <v>2</v>
      </c>
      <c r="B4310">
        <v>201</v>
      </c>
      <c r="C4310">
        <v>5</v>
      </c>
      <c r="D4310">
        <v>122</v>
      </c>
      <c r="E4310">
        <v>2</v>
      </c>
      <c r="F4310">
        <v>0</v>
      </c>
      <c r="G4310">
        <v>2079</v>
      </c>
      <c r="H4310" s="17" t="s">
        <v>1145</v>
      </c>
      <c r="I4310">
        <v>1</v>
      </c>
      <c r="J4310">
        <v>0</v>
      </c>
      <c r="K4310" s="17" t="s">
        <v>9530</v>
      </c>
      <c r="L4310" s="1">
        <v>44739</v>
      </c>
      <c r="M4310">
        <v>1091.82</v>
      </c>
      <c r="N4310" s="17" t="s">
        <v>437</v>
      </c>
      <c r="O4310">
        <v>213</v>
      </c>
      <c r="P4310" s="17" t="s">
        <v>438</v>
      </c>
      <c r="Q4310">
        <v>0</v>
      </c>
      <c r="R4310" s="17" t="s">
        <v>439</v>
      </c>
      <c r="S4310" s="17" t="s">
        <v>440</v>
      </c>
      <c r="T4310" s="17" t="s">
        <v>438</v>
      </c>
      <c r="U4310">
        <v>0</v>
      </c>
      <c r="V4310">
        <v>0</v>
      </c>
      <c r="W4310" s="17" t="s">
        <v>9531</v>
      </c>
      <c r="X4310" s="17" t="s">
        <v>442</v>
      </c>
      <c r="Y4310">
        <v>0</v>
      </c>
      <c r="Z4310" s="17" t="s">
        <v>486</v>
      </c>
      <c r="AA4310" s="17" t="s">
        <v>443</v>
      </c>
      <c r="AB4310" s="17" t="s">
        <v>444</v>
      </c>
      <c r="AC4310">
        <v>0</v>
      </c>
      <c r="AD4310">
        <v>0</v>
      </c>
      <c r="AE4310">
        <v>0</v>
      </c>
      <c r="AF4310">
        <v>2022</v>
      </c>
      <c r="AG4310" s="1">
        <v>44562</v>
      </c>
      <c r="AH4310" s="1">
        <v>44773</v>
      </c>
      <c r="AI4310" s="1">
        <v>44785</v>
      </c>
      <c r="AJ4310" s="17" t="s">
        <v>34</v>
      </c>
      <c r="AK4310" s="17" t="s">
        <v>35</v>
      </c>
      <c r="AL4310" s="17" t="s">
        <v>10388</v>
      </c>
      <c r="AM4310" s="17">
        <f>MONTH(EMPENHO[[#This Row],[data_empenho]])</f>
        <v>6</v>
      </c>
    </row>
    <row r="4311" spans="1:39" x14ac:dyDescent="0.25">
      <c r="A4311">
        <v>4</v>
      </c>
      <c r="B4311">
        <v>401</v>
      </c>
      <c r="C4311">
        <v>4</v>
      </c>
      <c r="D4311">
        <v>123</v>
      </c>
      <c r="E4311">
        <v>1</v>
      </c>
      <c r="F4311">
        <v>0</v>
      </c>
      <c r="G4311">
        <v>2075</v>
      </c>
      <c r="H4311" s="17" t="s">
        <v>1145</v>
      </c>
      <c r="I4311">
        <v>1</v>
      </c>
      <c r="J4311">
        <v>0</v>
      </c>
      <c r="K4311" s="17" t="s">
        <v>9532</v>
      </c>
      <c r="L4311" s="1">
        <v>44739</v>
      </c>
      <c r="M4311">
        <v>3275.46</v>
      </c>
      <c r="N4311" s="17" t="s">
        <v>437</v>
      </c>
      <c r="O4311">
        <v>213</v>
      </c>
      <c r="P4311" s="17" t="s">
        <v>438</v>
      </c>
      <c r="Q4311">
        <v>0</v>
      </c>
      <c r="R4311" s="17" t="s">
        <v>439</v>
      </c>
      <c r="S4311" s="17" t="s">
        <v>440</v>
      </c>
      <c r="T4311" s="17" t="s">
        <v>438</v>
      </c>
      <c r="U4311">
        <v>0</v>
      </c>
      <c r="V4311">
        <v>0</v>
      </c>
      <c r="W4311" s="17" t="s">
        <v>9533</v>
      </c>
      <c r="X4311" s="17" t="s">
        <v>442</v>
      </c>
      <c r="Y4311">
        <v>0</v>
      </c>
      <c r="Z4311" s="17" t="s">
        <v>486</v>
      </c>
      <c r="AA4311" s="17" t="s">
        <v>443</v>
      </c>
      <c r="AB4311" s="17" t="s">
        <v>444</v>
      </c>
      <c r="AC4311">
        <v>0</v>
      </c>
      <c r="AD4311">
        <v>0</v>
      </c>
      <c r="AE4311">
        <v>0</v>
      </c>
      <c r="AF4311">
        <v>2022</v>
      </c>
      <c r="AG4311" s="1">
        <v>44562</v>
      </c>
      <c r="AH4311" s="1">
        <v>44773</v>
      </c>
      <c r="AI4311" s="1">
        <v>44785</v>
      </c>
      <c r="AJ4311" s="17" t="s">
        <v>34</v>
      </c>
      <c r="AK4311" s="17" t="s">
        <v>35</v>
      </c>
      <c r="AL4311" s="17" t="s">
        <v>10388</v>
      </c>
      <c r="AM4311" s="17">
        <f>MONTH(EMPENHO[[#This Row],[data_empenho]])</f>
        <v>6</v>
      </c>
    </row>
    <row r="4312" spans="1:39" x14ac:dyDescent="0.25">
      <c r="A4312">
        <v>4</v>
      </c>
      <c r="B4312">
        <v>401</v>
      </c>
      <c r="C4312">
        <v>4</v>
      </c>
      <c r="D4312">
        <v>123</v>
      </c>
      <c r="E4312">
        <v>1</v>
      </c>
      <c r="F4312">
        <v>0</v>
      </c>
      <c r="G4312">
        <v>2075</v>
      </c>
      <c r="H4312" s="17" t="s">
        <v>1145</v>
      </c>
      <c r="I4312">
        <v>1</v>
      </c>
      <c r="J4312">
        <v>0</v>
      </c>
      <c r="K4312" s="17" t="s">
        <v>9534</v>
      </c>
      <c r="L4312" s="1">
        <v>44739</v>
      </c>
      <c r="M4312">
        <v>3275.46</v>
      </c>
      <c r="N4312" s="17" t="s">
        <v>437</v>
      </c>
      <c r="O4312">
        <v>213</v>
      </c>
      <c r="P4312" s="17" t="s">
        <v>438</v>
      </c>
      <c r="Q4312">
        <v>0</v>
      </c>
      <c r="R4312" s="17" t="s">
        <v>439</v>
      </c>
      <c r="S4312" s="17" t="s">
        <v>440</v>
      </c>
      <c r="T4312" s="17" t="s">
        <v>438</v>
      </c>
      <c r="U4312">
        <v>0</v>
      </c>
      <c r="V4312">
        <v>0</v>
      </c>
      <c r="W4312" s="17" t="s">
        <v>9535</v>
      </c>
      <c r="X4312" s="17" t="s">
        <v>442</v>
      </c>
      <c r="Y4312">
        <v>0</v>
      </c>
      <c r="Z4312" s="17" t="s">
        <v>486</v>
      </c>
      <c r="AA4312" s="17" t="s">
        <v>443</v>
      </c>
      <c r="AB4312" s="17" t="s">
        <v>444</v>
      </c>
      <c r="AC4312">
        <v>0</v>
      </c>
      <c r="AD4312">
        <v>0</v>
      </c>
      <c r="AE4312">
        <v>0</v>
      </c>
      <c r="AF4312">
        <v>2022</v>
      </c>
      <c r="AG4312" s="1">
        <v>44562</v>
      </c>
      <c r="AH4312" s="1">
        <v>44773</v>
      </c>
      <c r="AI4312" s="1">
        <v>44785</v>
      </c>
      <c r="AJ4312" s="17" t="s">
        <v>34</v>
      </c>
      <c r="AK4312" s="17" t="s">
        <v>35</v>
      </c>
      <c r="AL4312" s="17" t="s">
        <v>10388</v>
      </c>
      <c r="AM4312" s="17">
        <f>MONTH(EMPENHO[[#This Row],[data_empenho]])</f>
        <v>6</v>
      </c>
    </row>
    <row r="4313" spans="1:39" x14ac:dyDescent="0.25">
      <c r="A4313">
        <v>2</v>
      </c>
      <c r="B4313">
        <v>201</v>
      </c>
      <c r="C4313">
        <v>4</v>
      </c>
      <c r="D4313">
        <v>122</v>
      </c>
      <c r="E4313">
        <v>1</v>
      </c>
      <c r="F4313">
        <v>0</v>
      </c>
      <c r="G4313">
        <v>2078</v>
      </c>
      <c r="H4313" s="17" t="s">
        <v>1145</v>
      </c>
      <c r="I4313">
        <v>1</v>
      </c>
      <c r="J4313">
        <v>0</v>
      </c>
      <c r="K4313" s="17" t="s">
        <v>9536</v>
      </c>
      <c r="L4313" s="1">
        <v>44739</v>
      </c>
      <c r="M4313">
        <v>218.36</v>
      </c>
      <c r="N4313" s="17" t="s">
        <v>437</v>
      </c>
      <c r="O4313">
        <v>213</v>
      </c>
      <c r="P4313" s="17" t="s">
        <v>438</v>
      </c>
      <c r="Q4313">
        <v>0</v>
      </c>
      <c r="R4313" s="17" t="s">
        <v>439</v>
      </c>
      <c r="S4313" s="17" t="s">
        <v>440</v>
      </c>
      <c r="T4313" s="17" t="s">
        <v>438</v>
      </c>
      <c r="U4313">
        <v>0</v>
      </c>
      <c r="V4313">
        <v>0</v>
      </c>
      <c r="W4313" s="17" t="s">
        <v>9537</v>
      </c>
      <c r="X4313" s="17" t="s">
        <v>442</v>
      </c>
      <c r="Y4313">
        <v>0</v>
      </c>
      <c r="Z4313" s="17" t="s">
        <v>486</v>
      </c>
      <c r="AA4313" s="17" t="s">
        <v>443</v>
      </c>
      <c r="AB4313" s="17" t="s">
        <v>444</v>
      </c>
      <c r="AC4313">
        <v>0</v>
      </c>
      <c r="AD4313">
        <v>0</v>
      </c>
      <c r="AE4313">
        <v>0</v>
      </c>
      <c r="AF4313">
        <v>2022</v>
      </c>
      <c r="AG4313" s="1">
        <v>44562</v>
      </c>
      <c r="AH4313" s="1">
        <v>44773</v>
      </c>
      <c r="AI4313" s="1">
        <v>44785</v>
      </c>
      <c r="AJ4313" s="17" t="s">
        <v>34</v>
      </c>
      <c r="AK4313" s="17" t="s">
        <v>35</v>
      </c>
      <c r="AL4313" s="17" t="s">
        <v>10388</v>
      </c>
      <c r="AM4313" s="17">
        <f>MONTH(EMPENHO[[#This Row],[data_empenho]])</f>
        <v>6</v>
      </c>
    </row>
    <row r="4314" spans="1:39" x14ac:dyDescent="0.25">
      <c r="A4314">
        <v>4</v>
      </c>
      <c r="B4314">
        <v>401</v>
      </c>
      <c r="C4314">
        <v>4</v>
      </c>
      <c r="D4314">
        <v>123</v>
      </c>
      <c r="E4314">
        <v>1</v>
      </c>
      <c r="F4314">
        <v>0</v>
      </c>
      <c r="G4314">
        <v>2075</v>
      </c>
      <c r="H4314" s="17" t="s">
        <v>1173</v>
      </c>
      <c r="I4314">
        <v>1</v>
      </c>
      <c r="J4314">
        <v>0</v>
      </c>
      <c r="K4314" s="17" t="s">
        <v>9538</v>
      </c>
      <c r="L4314" s="1">
        <v>44739</v>
      </c>
      <c r="M4314">
        <v>111.13</v>
      </c>
      <c r="N4314" s="17" t="s">
        <v>437</v>
      </c>
      <c r="O4314">
        <v>213</v>
      </c>
      <c r="P4314" s="17" t="s">
        <v>438</v>
      </c>
      <c r="Q4314">
        <v>0</v>
      </c>
      <c r="R4314" s="17" t="s">
        <v>439</v>
      </c>
      <c r="S4314" s="17" t="s">
        <v>440</v>
      </c>
      <c r="T4314" s="17" t="s">
        <v>438</v>
      </c>
      <c r="U4314">
        <v>0</v>
      </c>
      <c r="V4314">
        <v>0</v>
      </c>
      <c r="W4314" s="17" t="s">
        <v>9539</v>
      </c>
      <c r="X4314" s="17" t="s">
        <v>442</v>
      </c>
      <c r="Y4314">
        <v>0</v>
      </c>
      <c r="Z4314" s="17" t="s">
        <v>486</v>
      </c>
      <c r="AA4314" s="17" t="s">
        <v>443</v>
      </c>
      <c r="AB4314" s="17" t="s">
        <v>444</v>
      </c>
      <c r="AC4314">
        <v>0</v>
      </c>
      <c r="AD4314">
        <v>0</v>
      </c>
      <c r="AE4314">
        <v>0</v>
      </c>
      <c r="AF4314">
        <v>2022</v>
      </c>
      <c r="AG4314" s="1">
        <v>44562</v>
      </c>
      <c r="AH4314" s="1">
        <v>44773</v>
      </c>
      <c r="AI4314" s="1">
        <v>44785</v>
      </c>
      <c r="AJ4314" s="17" t="s">
        <v>34</v>
      </c>
      <c r="AK4314" s="17" t="s">
        <v>35</v>
      </c>
      <c r="AL4314" s="17" t="s">
        <v>10388</v>
      </c>
      <c r="AM4314" s="17">
        <f>MONTH(EMPENHO[[#This Row],[data_empenho]])</f>
        <v>6</v>
      </c>
    </row>
    <row r="4315" spans="1:39" x14ac:dyDescent="0.25">
      <c r="A4315">
        <v>4</v>
      </c>
      <c r="B4315">
        <v>401</v>
      </c>
      <c r="C4315">
        <v>4</v>
      </c>
      <c r="D4315">
        <v>129</v>
      </c>
      <c r="E4315">
        <v>1</v>
      </c>
      <c r="F4315">
        <v>0</v>
      </c>
      <c r="G4315">
        <v>2077</v>
      </c>
      <c r="H4315" s="17" t="s">
        <v>1173</v>
      </c>
      <c r="I4315">
        <v>1</v>
      </c>
      <c r="J4315">
        <v>0</v>
      </c>
      <c r="K4315" s="17" t="s">
        <v>9540</v>
      </c>
      <c r="L4315" s="1">
        <v>44739</v>
      </c>
      <c r="M4315">
        <v>12053.69</v>
      </c>
      <c r="N4315" s="17" t="s">
        <v>437</v>
      </c>
      <c r="O4315">
        <v>213</v>
      </c>
      <c r="P4315" s="17" t="s">
        <v>438</v>
      </c>
      <c r="Q4315">
        <v>0</v>
      </c>
      <c r="R4315" s="17" t="s">
        <v>439</v>
      </c>
      <c r="S4315" s="17" t="s">
        <v>440</v>
      </c>
      <c r="T4315" s="17" t="s">
        <v>438</v>
      </c>
      <c r="U4315">
        <v>0</v>
      </c>
      <c r="V4315">
        <v>0</v>
      </c>
      <c r="W4315" s="17" t="s">
        <v>9541</v>
      </c>
      <c r="X4315" s="17" t="s">
        <v>442</v>
      </c>
      <c r="Y4315">
        <v>0</v>
      </c>
      <c r="Z4315" s="17" t="s">
        <v>486</v>
      </c>
      <c r="AA4315" s="17" t="s">
        <v>443</v>
      </c>
      <c r="AB4315" s="17" t="s">
        <v>444</v>
      </c>
      <c r="AC4315">
        <v>0</v>
      </c>
      <c r="AD4315">
        <v>0</v>
      </c>
      <c r="AE4315">
        <v>0</v>
      </c>
      <c r="AF4315">
        <v>2022</v>
      </c>
      <c r="AG4315" s="1">
        <v>44562</v>
      </c>
      <c r="AH4315" s="1">
        <v>44773</v>
      </c>
      <c r="AI4315" s="1">
        <v>44785</v>
      </c>
      <c r="AJ4315" s="17" t="s">
        <v>34</v>
      </c>
      <c r="AK4315" s="17" t="s">
        <v>35</v>
      </c>
      <c r="AL4315" s="17" t="s">
        <v>10388</v>
      </c>
      <c r="AM4315" s="17">
        <f>MONTH(EMPENHO[[#This Row],[data_empenho]])</f>
        <v>6</v>
      </c>
    </row>
    <row r="4316" spans="1:39" x14ac:dyDescent="0.25">
      <c r="A4316">
        <v>4</v>
      </c>
      <c r="B4316">
        <v>401</v>
      </c>
      <c r="C4316">
        <v>4</v>
      </c>
      <c r="D4316">
        <v>129</v>
      </c>
      <c r="E4316">
        <v>1</v>
      </c>
      <c r="F4316">
        <v>0</v>
      </c>
      <c r="G4316">
        <v>2077</v>
      </c>
      <c r="H4316" s="17" t="s">
        <v>1184</v>
      </c>
      <c r="I4316">
        <v>1</v>
      </c>
      <c r="J4316">
        <v>0</v>
      </c>
      <c r="K4316" s="17" t="s">
        <v>9542</v>
      </c>
      <c r="L4316" s="1">
        <v>44739</v>
      </c>
      <c r="M4316">
        <v>173.91</v>
      </c>
      <c r="N4316" s="17" t="s">
        <v>437</v>
      </c>
      <c r="O4316">
        <v>213</v>
      </c>
      <c r="P4316" s="17" t="s">
        <v>438</v>
      </c>
      <c r="Q4316">
        <v>0</v>
      </c>
      <c r="R4316" s="17" t="s">
        <v>439</v>
      </c>
      <c r="S4316" s="17" t="s">
        <v>440</v>
      </c>
      <c r="T4316" s="17" t="s">
        <v>438</v>
      </c>
      <c r="U4316">
        <v>0</v>
      </c>
      <c r="V4316">
        <v>0</v>
      </c>
      <c r="W4316" s="17" t="s">
        <v>9543</v>
      </c>
      <c r="X4316" s="17" t="s">
        <v>442</v>
      </c>
      <c r="Y4316">
        <v>0</v>
      </c>
      <c r="Z4316" s="17" t="s">
        <v>486</v>
      </c>
      <c r="AA4316" s="17" t="s">
        <v>443</v>
      </c>
      <c r="AB4316" s="17" t="s">
        <v>444</v>
      </c>
      <c r="AC4316">
        <v>0</v>
      </c>
      <c r="AD4316">
        <v>0</v>
      </c>
      <c r="AE4316">
        <v>0</v>
      </c>
      <c r="AF4316">
        <v>2022</v>
      </c>
      <c r="AG4316" s="1">
        <v>44562</v>
      </c>
      <c r="AH4316" s="1">
        <v>44773</v>
      </c>
      <c r="AI4316" s="1">
        <v>44785</v>
      </c>
      <c r="AJ4316" s="17" t="s">
        <v>34</v>
      </c>
      <c r="AK4316" s="17" t="s">
        <v>35</v>
      </c>
      <c r="AL4316" s="17" t="s">
        <v>10388</v>
      </c>
      <c r="AM4316" s="17">
        <f>MONTH(EMPENHO[[#This Row],[data_empenho]])</f>
        <v>6</v>
      </c>
    </row>
    <row r="4317" spans="1:39" x14ac:dyDescent="0.25">
      <c r="A4317">
        <v>2</v>
      </c>
      <c r="B4317">
        <v>203</v>
      </c>
      <c r="C4317">
        <v>4</v>
      </c>
      <c r="D4317">
        <v>124</v>
      </c>
      <c r="E4317">
        <v>1</v>
      </c>
      <c r="F4317">
        <v>0</v>
      </c>
      <c r="G4317">
        <v>2082</v>
      </c>
      <c r="H4317" s="17" t="s">
        <v>1145</v>
      </c>
      <c r="I4317">
        <v>1</v>
      </c>
      <c r="J4317">
        <v>0</v>
      </c>
      <c r="K4317" s="17" t="s">
        <v>9544</v>
      </c>
      <c r="L4317" s="1">
        <v>44739</v>
      </c>
      <c r="M4317">
        <v>1091.82</v>
      </c>
      <c r="N4317" s="17" t="s">
        <v>437</v>
      </c>
      <c r="O4317">
        <v>213</v>
      </c>
      <c r="P4317" s="17" t="s">
        <v>438</v>
      </c>
      <c r="Q4317">
        <v>0</v>
      </c>
      <c r="R4317" s="17" t="s">
        <v>439</v>
      </c>
      <c r="S4317" s="17" t="s">
        <v>440</v>
      </c>
      <c r="T4317" s="17" t="s">
        <v>438</v>
      </c>
      <c r="U4317">
        <v>0</v>
      </c>
      <c r="V4317">
        <v>0</v>
      </c>
      <c r="W4317" s="17" t="s">
        <v>9545</v>
      </c>
      <c r="X4317" s="17" t="s">
        <v>442</v>
      </c>
      <c r="Y4317">
        <v>0</v>
      </c>
      <c r="Z4317" s="17" t="s">
        <v>486</v>
      </c>
      <c r="AA4317" s="17" t="s">
        <v>443</v>
      </c>
      <c r="AB4317" s="17" t="s">
        <v>444</v>
      </c>
      <c r="AC4317">
        <v>0</v>
      </c>
      <c r="AD4317">
        <v>0</v>
      </c>
      <c r="AE4317">
        <v>0</v>
      </c>
      <c r="AF4317">
        <v>2022</v>
      </c>
      <c r="AG4317" s="1">
        <v>44562</v>
      </c>
      <c r="AH4317" s="1">
        <v>44773</v>
      </c>
      <c r="AI4317" s="1">
        <v>44785</v>
      </c>
      <c r="AJ4317" s="17" t="s">
        <v>34</v>
      </c>
      <c r="AK4317" s="17" t="s">
        <v>35</v>
      </c>
      <c r="AL4317" s="17" t="s">
        <v>10388</v>
      </c>
      <c r="AM4317" s="17">
        <f>MONTH(EMPENHO[[#This Row],[data_empenho]])</f>
        <v>6</v>
      </c>
    </row>
    <row r="4318" spans="1:39" x14ac:dyDescent="0.25">
      <c r="A4318">
        <v>4</v>
      </c>
      <c r="B4318">
        <v>401</v>
      </c>
      <c r="C4318">
        <v>4</v>
      </c>
      <c r="D4318">
        <v>129</v>
      </c>
      <c r="E4318">
        <v>1</v>
      </c>
      <c r="F4318">
        <v>0</v>
      </c>
      <c r="G4318">
        <v>2077</v>
      </c>
      <c r="H4318" s="17" t="s">
        <v>1176</v>
      </c>
      <c r="I4318">
        <v>1</v>
      </c>
      <c r="J4318">
        <v>0</v>
      </c>
      <c r="K4318" s="17" t="s">
        <v>9546</v>
      </c>
      <c r="L4318" s="1">
        <v>44739</v>
      </c>
      <c r="M4318">
        <v>885.85</v>
      </c>
      <c r="N4318" s="17" t="s">
        <v>437</v>
      </c>
      <c r="O4318">
        <v>213</v>
      </c>
      <c r="P4318" s="17" t="s">
        <v>438</v>
      </c>
      <c r="Q4318">
        <v>0</v>
      </c>
      <c r="R4318" s="17" t="s">
        <v>439</v>
      </c>
      <c r="S4318" s="17" t="s">
        <v>440</v>
      </c>
      <c r="T4318" s="17" t="s">
        <v>438</v>
      </c>
      <c r="U4318">
        <v>0</v>
      </c>
      <c r="V4318">
        <v>0</v>
      </c>
      <c r="W4318" s="17" t="s">
        <v>9547</v>
      </c>
      <c r="X4318" s="17" t="s">
        <v>442</v>
      </c>
      <c r="Y4318">
        <v>0</v>
      </c>
      <c r="Z4318" s="17" t="s">
        <v>486</v>
      </c>
      <c r="AA4318" s="17" t="s">
        <v>443</v>
      </c>
      <c r="AB4318" s="17" t="s">
        <v>444</v>
      </c>
      <c r="AC4318">
        <v>0</v>
      </c>
      <c r="AD4318">
        <v>0</v>
      </c>
      <c r="AE4318">
        <v>0</v>
      </c>
      <c r="AF4318">
        <v>2022</v>
      </c>
      <c r="AG4318" s="1">
        <v>44562</v>
      </c>
      <c r="AH4318" s="1">
        <v>44773</v>
      </c>
      <c r="AI4318" s="1">
        <v>44785</v>
      </c>
      <c r="AJ4318" s="17" t="s">
        <v>34</v>
      </c>
      <c r="AK4318" s="17" t="s">
        <v>35</v>
      </c>
      <c r="AL4318" s="17" t="s">
        <v>10388</v>
      </c>
      <c r="AM4318" s="17">
        <f>MONTH(EMPENHO[[#This Row],[data_empenho]])</f>
        <v>6</v>
      </c>
    </row>
    <row r="4319" spans="1:39" x14ac:dyDescent="0.25">
      <c r="A4319">
        <v>4</v>
      </c>
      <c r="B4319">
        <v>401</v>
      </c>
      <c r="C4319">
        <v>4</v>
      </c>
      <c r="D4319">
        <v>129</v>
      </c>
      <c r="E4319">
        <v>1</v>
      </c>
      <c r="F4319">
        <v>0</v>
      </c>
      <c r="G4319">
        <v>2077</v>
      </c>
      <c r="H4319" s="17" t="s">
        <v>1145</v>
      </c>
      <c r="I4319">
        <v>1112</v>
      </c>
      <c r="J4319">
        <v>0</v>
      </c>
      <c r="K4319" s="17" t="s">
        <v>9548</v>
      </c>
      <c r="L4319" s="1">
        <v>44739</v>
      </c>
      <c r="M4319">
        <v>1720.34</v>
      </c>
      <c r="N4319" s="17" t="s">
        <v>437</v>
      </c>
      <c r="O4319">
        <v>213</v>
      </c>
      <c r="P4319" s="17" t="s">
        <v>438</v>
      </c>
      <c r="Q4319">
        <v>0</v>
      </c>
      <c r="R4319" s="17" t="s">
        <v>439</v>
      </c>
      <c r="S4319" s="17" t="s">
        <v>440</v>
      </c>
      <c r="T4319" s="17" t="s">
        <v>438</v>
      </c>
      <c r="U4319">
        <v>0</v>
      </c>
      <c r="V4319">
        <v>0</v>
      </c>
      <c r="W4319" s="17" t="s">
        <v>9549</v>
      </c>
      <c r="X4319" s="17" t="s">
        <v>442</v>
      </c>
      <c r="Y4319">
        <v>0</v>
      </c>
      <c r="Z4319" s="17" t="s">
        <v>486</v>
      </c>
      <c r="AA4319" s="17" t="s">
        <v>443</v>
      </c>
      <c r="AB4319" s="17" t="s">
        <v>444</v>
      </c>
      <c r="AC4319">
        <v>0</v>
      </c>
      <c r="AD4319">
        <v>0</v>
      </c>
      <c r="AE4319">
        <v>0</v>
      </c>
      <c r="AF4319">
        <v>2022</v>
      </c>
      <c r="AG4319" s="1">
        <v>44562</v>
      </c>
      <c r="AH4319" s="1">
        <v>44773</v>
      </c>
      <c r="AI4319" s="1">
        <v>44785</v>
      </c>
      <c r="AJ4319" s="17" t="s">
        <v>34</v>
      </c>
      <c r="AK4319" s="17" t="s">
        <v>35</v>
      </c>
      <c r="AL4319" s="17" t="s">
        <v>10388</v>
      </c>
      <c r="AM4319" s="17">
        <f>MONTH(EMPENHO[[#This Row],[data_empenho]])</f>
        <v>6</v>
      </c>
    </row>
    <row r="4320" spans="1:39" x14ac:dyDescent="0.25">
      <c r="A4320">
        <v>6</v>
      </c>
      <c r="B4320">
        <v>601</v>
      </c>
      <c r="C4320">
        <v>4</v>
      </c>
      <c r="D4320">
        <v>122</v>
      </c>
      <c r="E4320">
        <v>1</v>
      </c>
      <c r="F4320">
        <v>0</v>
      </c>
      <c r="G4320">
        <v>2072</v>
      </c>
      <c r="H4320" s="17" t="s">
        <v>1173</v>
      </c>
      <c r="I4320">
        <v>1</v>
      </c>
      <c r="J4320">
        <v>0</v>
      </c>
      <c r="K4320" s="17" t="s">
        <v>9550</v>
      </c>
      <c r="L4320" s="1">
        <v>44739</v>
      </c>
      <c r="M4320">
        <v>24543.86</v>
      </c>
      <c r="N4320" s="17" t="s">
        <v>437</v>
      </c>
      <c r="O4320">
        <v>213</v>
      </c>
      <c r="P4320" s="17" t="s">
        <v>438</v>
      </c>
      <c r="Q4320">
        <v>0</v>
      </c>
      <c r="R4320" s="17" t="s">
        <v>439</v>
      </c>
      <c r="S4320" s="17" t="s">
        <v>440</v>
      </c>
      <c r="T4320" s="17" t="s">
        <v>438</v>
      </c>
      <c r="U4320">
        <v>0</v>
      </c>
      <c r="V4320">
        <v>0</v>
      </c>
      <c r="W4320" s="17" t="s">
        <v>9551</v>
      </c>
      <c r="X4320" s="17" t="s">
        <v>442</v>
      </c>
      <c r="Y4320">
        <v>0</v>
      </c>
      <c r="Z4320" s="17" t="s">
        <v>486</v>
      </c>
      <c r="AA4320" s="17" t="s">
        <v>443</v>
      </c>
      <c r="AB4320" s="17" t="s">
        <v>444</v>
      </c>
      <c r="AC4320">
        <v>0</v>
      </c>
      <c r="AD4320">
        <v>0</v>
      </c>
      <c r="AE4320">
        <v>0</v>
      </c>
      <c r="AF4320">
        <v>2022</v>
      </c>
      <c r="AG4320" s="1">
        <v>44562</v>
      </c>
      <c r="AH4320" s="1">
        <v>44773</v>
      </c>
      <c r="AI4320" s="1">
        <v>44785</v>
      </c>
      <c r="AJ4320" s="17" t="s">
        <v>34</v>
      </c>
      <c r="AK4320" s="17" t="s">
        <v>35</v>
      </c>
      <c r="AL4320" s="17" t="s">
        <v>10388</v>
      </c>
      <c r="AM4320" s="17">
        <f>MONTH(EMPENHO[[#This Row],[data_empenho]])</f>
        <v>6</v>
      </c>
    </row>
    <row r="4321" spans="1:39" x14ac:dyDescent="0.25">
      <c r="A4321">
        <v>6</v>
      </c>
      <c r="B4321">
        <v>601</v>
      </c>
      <c r="C4321">
        <v>4</v>
      </c>
      <c r="D4321">
        <v>122</v>
      </c>
      <c r="E4321">
        <v>1</v>
      </c>
      <c r="F4321">
        <v>0</v>
      </c>
      <c r="G4321">
        <v>2072</v>
      </c>
      <c r="H4321" s="17" t="s">
        <v>1181</v>
      </c>
      <c r="I4321">
        <v>1</v>
      </c>
      <c r="J4321">
        <v>0</v>
      </c>
      <c r="K4321" s="17" t="s">
        <v>9552</v>
      </c>
      <c r="L4321" s="1">
        <v>44739</v>
      </c>
      <c r="M4321">
        <v>4756.2</v>
      </c>
      <c r="N4321" s="17" t="s">
        <v>437</v>
      </c>
      <c r="O4321">
        <v>213</v>
      </c>
      <c r="P4321" s="17" t="s">
        <v>438</v>
      </c>
      <c r="Q4321">
        <v>0</v>
      </c>
      <c r="R4321" s="17" t="s">
        <v>439</v>
      </c>
      <c r="S4321" s="17" t="s">
        <v>440</v>
      </c>
      <c r="T4321" s="17" t="s">
        <v>438</v>
      </c>
      <c r="U4321">
        <v>0</v>
      </c>
      <c r="V4321">
        <v>0</v>
      </c>
      <c r="W4321" s="17" t="s">
        <v>9553</v>
      </c>
      <c r="X4321" s="17" t="s">
        <v>442</v>
      </c>
      <c r="Y4321">
        <v>0</v>
      </c>
      <c r="Z4321" s="17" t="s">
        <v>486</v>
      </c>
      <c r="AA4321" s="17" t="s">
        <v>443</v>
      </c>
      <c r="AB4321" s="17" t="s">
        <v>444</v>
      </c>
      <c r="AC4321">
        <v>0</v>
      </c>
      <c r="AD4321">
        <v>0</v>
      </c>
      <c r="AE4321">
        <v>0</v>
      </c>
      <c r="AF4321">
        <v>2022</v>
      </c>
      <c r="AG4321" s="1">
        <v>44562</v>
      </c>
      <c r="AH4321" s="1">
        <v>44773</v>
      </c>
      <c r="AI4321" s="1">
        <v>44785</v>
      </c>
      <c r="AJ4321" s="17" t="s">
        <v>34</v>
      </c>
      <c r="AK4321" s="17" t="s">
        <v>35</v>
      </c>
      <c r="AL4321" s="17" t="s">
        <v>10388</v>
      </c>
      <c r="AM4321" s="17">
        <f>MONTH(EMPENHO[[#This Row],[data_empenho]])</f>
        <v>6</v>
      </c>
    </row>
    <row r="4322" spans="1:39" x14ac:dyDescent="0.25">
      <c r="A4322">
        <v>8</v>
      </c>
      <c r="B4322">
        <v>801</v>
      </c>
      <c r="C4322">
        <v>10</v>
      </c>
      <c r="D4322">
        <v>301</v>
      </c>
      <c r="E4322">
        <v>6</v>
      </c>
      <c r="F4322">
        <v>0</v>
      </c>
      <c r="G4322">
        <v>2105</v>
      </c>
      <c r="H4322" s="17" t="s">
        <v>1218</v>
      </c>
      <c r="I4322">
        <v>40</v>
      </c>
      <c r="J4322">
        <v>0</v>
      </c>
      <c r="K4322" s="17" t="s">
        <v>9554</v>
      </c>
      <c r="L4322" s="1">
        <v>44739</v>
      </c>
      <c r="M4322">
        <v>698.76</v>
      </c>
      <c r="N4322" s="17" t="s">
        <v>437</v>
      </c>
      <c r="O4322">
        <v>213</v>
      </c>
      <c r="P4322" s="17" t="s">
        <v>438</v>
      </c>
      <c r="Q4322">
        <v>0</v>
      </c>
      <c r="R4322" s="17" t="s">
        <v>439</v>
      </c>
      <c r="S4322" s="17" t="s">
        <v>440</v>
      </c>
      <c r="T4322" s="17" t="s">
        <v>438</v>
      </c>
      <c r="U4322">
        <v>0</v>
      </c>
      <c r="V4322">
        <v>0</v>
      </c>
      <c r="W4322" s="17" t="s">
        <v>9555</v>
      </c>
      <c r="X4322" s="17" t="s">
        <v>442</v>
      </c>
      <c r="Y4322">
        <v>0</v>
      </c>
      <c r="Z4322" s="17" t="s">
        <v>486</v>
      </c>
      <c r="AA4322" s="17" t="s">
        <v>443</v>
      </c>
      <c r="AB4322" s="17" t="s">
        <v>444</v>
      </c>
      <c r="AC4322">
        <v>0</v>
      </c>
      <c r="AD4322">
        <v>0</v>
      </c>
      <c r="AE4322">
        <v>0</v>
      </c>
      <c r="AF4322">
        <v>2022</v>
      </c>
      <c r="AG4322" s="1">
        <v>44562</v>
      </c>
      <c r="AH4322" s="1">
        <v>44773</v>
      </c>
      <c r="AI4322" s="1">
        <v>44785</v>
      </c>
      <c r="AJ4322" s="17" t="s">
        <v>34</v>
      </c>
      <c r="AK4322" s="17" t="s">
        <v>35</v>
      </c>
      <c r="AL4322" s="17" t="s">
        <v>10388</v>
      </c>
      <c r="AM4322" s="17">
        <f>MONTH(EMPENHO[[#This Row],[data_empenho]])</f>
        <v>6</v>
      </c>
    </row>
    <row r="4323" spans="1:39" x14ac:dyDescent="0.25">
      <c r="A4323">
        <v>6</v>
      </c>
      <c r="B4323">
        <v>601</v>
      </c>
      <c r="C4323">
        <v>4</v>
      </c>
      <c r="D4323">
        <v>122</v>
      </c>
      <c r="E4323">
        <v>1</v>
      </c>
      <c r="F4323">
        <v>0</v>
      </c>
      <c r="G4323">
        <v>2072</v>
      </c>
      <c r="H4323" s="17" t="s">
        <v>1145</v>
      </c>
      <c r="I4323">
        <v>1</v>
      </c>
      <c r="J4323">
        <v>0</v>
      </c>
      <c r="K4323" s="17" t="s">
        <v>9556</v>
      </c>
      <c r="L4323" s="1">
        <v>44739</v>
      </c>
      <c r="M4323">
        <v>682.39</v>
      </c>
      <c r="N4323" s="17" t="s">
        <v>437</v>
      </c>
      <c r="O4323">
        <v>213</v>
      </c>
      <c r="P4323" s="17" t="s">
        <v>438</v>
      </c>
      <c r="Q4323">
        <v>0</v>
      </c>
      <c r="R4323" s="17" t="s">
        <v>439</v>
      </c>
      <c r="S4323" s="17" t="s">
        <v>440</v>
      </c>
      <c r="T4323" s="17" t="s">
        <v>438</v>
      </c>
      <c r="U4323">
        <v>0</v>
      </c>
      <c r="V4323">
        <v>0</v>
      </c>
      <c r="W4323" s="17" t="s">
        <v>9557</v>
      </c>
      <c r="X4323" s="17" t="s">
        <v>442</v>
      </c>
      <c r="Y4323">
        <v>0</v>
      </c>
      <c r="Z4323" s="17" t="s">
        <v>486</v>
      </c>
      <c r="AA4323" s="17" t="s">
        <v>443</v>
      </c>
      <c r="AB4323" s="17" t="s">
        <v>444</v>
      </c>
      <c r="AC4323">
        <v>0</v>
      </c>
      <c r="AD4323">
        <v>0</v>
      </c>
      <c r="AE4323">
        <v>0</v>
      </c>
      <c r="AF4323">
        <v>2022</v>
      </c>
      <c r="AG4323" s="1">
        <v>44562</v>
      </c>
      <c r="AH4323" s="1">
        <v>44773</v>
      </c>
      <c r="AI4323" s="1">
        <v>44785</v>
      </c>
      <c r="AJ4323" s="17" t="s">
        <v>34</v>
      </c>
      <c r="AK4323" s="17" t="s">
        <v>35</v>
      </c>
      <c r="AL4323" s="17" t="s">
        <v>10388</v>
      </c>
      <c r="AM4323" s="17">
        <f>MONTH(EMPENHO[[#This Row],[data_empenho]])</f>
        <v>6</v>
      </c>
    </row>
    <row r="4324" spans="1:39" x14ac:dyDescent="0.25">
      <c r="A4324">
        <v>6</v>
      </c>
      <c r="B4324">
        <v>601</v>
      </c>
      <c r="C4324">
        <v>4</v>
      </c>
      <c r="D4324">
        <v>122</v>
      </c>
      <c r="E4324">
        <v>1</v>
      </c>
      <c r="F4324">
        <v>0</v>
      </c>
      <c r="G4324">
        <v>2072</v>
      </c>
      <c r="H4324" s="17" t="s">
        <v>1273</v>
      </c>
      <c r="I4324">
        <v>1</v>
      </c>
      <c r="J4324">
        <v>0</v>
      </c>
      <c r="K4324" s="17" t="s">
        <v>9558</v>
      </c>
      <c r="L4324" s="1">
        <v>44739</v>
      </c>
      <c r="M4324">
        <v>1822.79</v>
      </c>
      <c r="N4324" s="17" t="s">
        <v>437</v>
      </c>
      <c r="O4324">
        <v>213</v>
      </c>
      <c r="P4324" s="17" t="s">
        <v>438</v>
      </c>
      <c r="Q4324">
        <v>0</v>
      </c>
      <c r="R4324" s="17" t="s">
        <v>439</v>
      </c>
      <c r="S4324" s="17" t="s">
        <v>440</v>
      </c>
      <c r="T4324" s="17" t="s">
        <v>438</v>
      </c>
      <c r="U4324">
        <v>0</v>
      </c>
      <c r="V4324">
        <v>0</v>
      </c>
      <c r="W4324" s="17" t="s">
        <v>9559</v>
      </c>
      <c r="X4324" s="17" t="s">
        <v>442</v>
      </c>
      <c r="Y4324">
        <v>0</v>
      </c>
      <c r="Z4324" s="17" t="s">
        <v>486</v>
      </c>
      <c r="AA4324" s="17" t="s">
        <v>443</v>
      </c>
      <c r="AB4324" s="17" t="s">
        <v>444</v>
      </c>
      <c r="AC4324">
        <v>0</v>
      </c>
      <c r="AD4324">
        <v>0</v>
      </c>
      <c r="AE4324">
        <v>0</v>
      </c>
      <c r="AF4324">
        <v>2022</v>
      </c>
      <c r="AG4324" s="1">
        <v>44562</v>
      </c>
      <c r="AH4324" s="1">
        <v>44773</v>
      </c>
      <c r="AI4324" s="1">
        <v>44785</v>
      </c>
      <c r="AJ4324" s="17" t="s">
        <v>34</v>
      </c>
      <c r="AK4324" s="17" t="s">
        <v>35</v>
      </c>
      <c r="AL4324" s="17" t="s">
        <v>10388</v>
      </c>
      <c r="AM4324" s="17">
        <f>MONTH(EMPENHO[[#This Row],[data_empenho]])</f>
        <v>6</v>
      </c>
    </row>
    <row r="4325" spans="1:39" x14ac:dyDescent="0.25">
      <c r="A4325">
        <v>6</v>
      </c>
      <c r="B4325">
        <v>601</v>
      </c>
      <c r="C4325">
        <v>4</v>
      </c>
      <c r="D4325">
        <v>122</v>
      </c>
      <c r="E4325">
        <v>1</v>
      </c>
      <c r="F4325">
        <v>0</v>
      </c>
      <c r="G4325">
        <v>2072</v>
      </c>
      <c r="H4325" s="17" t="s">
        <v>1176</v>
      </c>
      <c r="I4325">
        <v>1</v>
      </c>
      <c r="J4325">
        <v>0</v>
      </c>
      <c r="K4325" s="17" t="s">
        <v>9560</v>
      </c>
      <c r="L4325" s="1">
        <v>44739</v>
      </c>
      <c r="M4325">
        <v>954.53</v>
      </c>
      <c r="N4325" s="17" t="s">
        <v>437</v>
      </c>
      <c r="O4325">
        <v>213</v>
      </c>
      <c r="P4325" s="17" t="s">
        <v>438</v>
      </c>
      <c r="Q4325">
        <v>0</v>
      </c>
      <c r="R4325" s="17" t="s">
        <v>439</v>
      </c>
      <c r="S4325" s="17" t="s">
        <v>440</v>
      </c>
      <c r="T4325" s="17" t="s">
        <v>438</v>
      </c>
      <c r="U4325">
        <v>0</v>
      </c>
      <c r="V4325">
        <v>0</v>
      </c>
      <c r="W4325" s="17" t="s">
        <v>9561</v>
      </c>
      <c r="X4325" s="17" t="s">
        <v>442</v>
      </c>
      <c r="Y4325">
        <v>0</v>
      </c>
      <c r="Z4325" s="17" t="s">
        <v>486</v>
      </c>
      <c r="AA4325" s="17" t="s">
        <v>443</v>
      </c>
      <c r="AB4325" s="17" t="s">
        <v>444</v>
      </c>
      <c r="AC4325">
        <v>0</v>
      </c>
      <c r="AD4325">
        <v>0</v>
      </c>
      <c r="AE4325">
        <v>0</v>
      </c>
      <c r="AF4325">
        <v>2022</v>
      </c>
      <c r="AG4325" s="1">
        <v>44562</v>
      </c>
      <c r="AH4325" s="1">
        <v>44773</v>
      </c>
      <c r="AI4325" s="1">
        <v>44785</v>
      </c>
      <c r="AJ4325" s="17" t="s">
        <v>34</v>
      </c>
      <c r="AK4325" s="17" t="s">
        <v>35</v>
      </c>
      <c r="AL4325" s="17" t="s">
        <v>10388</v>
      </c>
      <c r="AM4325" s="17">
        <f>MONTH(EMPENHO[[#This Row],[data_empenho]])</f>
        <v>6</v>
      </c>
    </row>
    <row r="4326" spans="1:39" x14ac:dyDescent="0.25">
      <c r="A4326">
        <v>6</v>
      </c>
      <c r="B4326">
        <v>601</v>
      </c>
      <c r="C4326">
        <v>4</v>
      </c>
      <c r="D4326">
        <v>122</v>
      </c>
      <c r="E4326">
        <v>1</v>
      </c>
      <c r="F4326">
        <v>0</v>
      </c>
      <c r="G4326">
        <v>2072</v>
      </c>
      <c r="H4326" s="17" t="s">
        <v>1417</v>
      </c>
      <c r="I4326">
        <v>1</v>
      </c>
      <c r="J4326">
        <v>0</v>
      </c>
      <c r="K4326" s="17" t="s">
        <v>9562</v>
      </c>
      <c r="L4326" s="1">
        <v>44739</v>
      </c>
      <c r="M4326">
        <v>4873.25</v>
      </c>
      <c r="N4326" s="17" t="s">
        <v>437</v>
      </c>
      <c r="O4326">
        <v>213</v>
      </c>
      <c r="P4326" s="17" t="s">
        <v>438</v>
      </c>
      <c r="Q4326">
        <v>0</v>
      </c>
      <c r="R4326" s="17" t="s">
        <v>439</v>
      </c>
      <c r="S4326" s="17" t="s">
        <v>440</v>
      </c>
      <c r="T4326" s="17" t="s">
        <v>438</v>
      </c>
      <c r="U4326">
        <v>0</v>
      </c>
      <c r="V4326">
        <v>0</v>
      </c>
      <c r="W4326" s="17" t="s">
        <v>9563</v>
      </c>
      <c r="X4326" s="17" t="s">
        <v>442</v>
      </c>
      <c r="Y4326">
        <v>0</v>
      </c>
      <c r="Z4326" s="17" t="s">
        <v>486</v>
      </c>
      <c r="AA4326" s="17" t="s">
        <v>443</v>
      </c>
      <c r="AB4326" s="17" t="s">
        <v>444</v>
      </c>
      <c r="AC4326">
        <v>0</v>
      </c>
      <c r="AD4326">
        <v>0</v>
      </c>
      <c r="AE4326">
        <v>0</v>
      </c>
      <c r="AF4326">
        <v>2022</v>
      </c>
      <c r="AG4326" s="1">
        <v>44562</v>
      </c>
      <c r="AH4326" s="1">
        <v>44773</v>
      </c>
      <c r="AI4326" s="1">
        <v>44785</v>
      </c>
      <c r="AJ4326" s="17" t="s">
        <v>34</v>
      </c>
      <c r="AK4326" s="17" t="s">
        <v>35</v>
      </c>
      <c r="AL4326" s="17" t="s">
        <v>10388</v>
      </c>
      <c r="AM4326" s="17">
        <f>MONTH(EMPENHO[[#This Row],[data_empenho]])</f>
        <v>6</v>
      </c>
    </row>
    <row r="4327" spans="1:39" x14ac:dyDescent="0.25">
      <c r="A4327">
        <v>6</v>
      </c>
      <c r="B4327">
        <v>601</v>
      </c>
      <c r="C4327">
        <v>4</v>
      </c>
      <c r="D4327">
        <v>122</v>
      </c>
      <c r="E4327">
        <v>1</v>
      </c>
      <c r="F4327">
        <v>0</v>
      </c>
      <c r="G4327">
        <v>2072</v>
      </c>
      <c r="H4327" s="17" t="s">
        <v>1213</v>
      </c>
      <c r="I4327">
        <v>1</v>
      </c>
      <c r="J4327">
        <v>0</v>
      </c>
      <c r="K4327" s="17" t="s">
        <v>9564</v>
      </c>
      <c r="L4327" s="1">
        <v>44739</v>
      </c>
      <c r="M4327">
        <v>248.57</v>
      </c>
      <c r="N4327" s="17" t="s">
        <v>437</v>
      </c>
      <c r="O4327">
        <v>213</v>
      </c>
      <c r="P4327" s="17" t="s">
        <v>438</v>
      </c>
      <c r="Q4327">
        <v>0</v>
      </c>
      <c r="R4327" s="17" t="s">
        <v>439</v>
      </c>
      <c r="S4327" s="17" t="s">
        <v>440</v>
      </c>
      <c r="T4327" s="17" t="s">
        <v>438</v>
      </c>
      <c r="U4327">
        <v>0</v>
      </c>
      <c r="V4327">
        <v>0</v>
      </c>
      <c r="W4327" s="17" t="s">
        <v>9565</v>
      </c>
      <c r="X4327" s="17" t="s">
        <v>442</v>
      </c>
      <c r="Y4327">
        <v>0</v>
      </c>
      <c r="Z4327" s="17" t="s">
        <v>486</v>
      </c>
      <c r="AA4327" s="17" t="s">
        <v>443</v>
      </c>
      <c r="AB4327" s="17" t="s">
        <v>444</v>
      </c>
      <c r="AC4327">
        <v>0</v>
      </c>
      <c r="AD4327">
        <v>0</v>
      </c>
      <c r="AE4327">
        <v>0</v>
      </c>
      <c r="AF4327">
        <v>2022</v>
      </c>
      <c r="AG4327" s="1">
        <v>44562</v>
      </c>
      <c r="AH4327" s="1">
        <v>44773</v>
      </c>
      <c r="AI4327" s="1">
        <v>44785</v>
      </c>
      <c r="AJ4327" s="17" t="s">
        <v>34</v>
      </c>
      <c r="AK4327" s="17" t="s">
        <v>35</v>
      </c>
      <c r="AL4327" s="17" t="s">
        <v>10388</v>
      </c>
      <c r="AM4327" s="17">
        <f>MONTH(EMPENHO[[#This Row],[data_empenho]])</f>
        <v>6</v>
      </c>
    </row>
    <row r="4328" spans="1:39" x14ac:dyDescent="0.25">
      <c r="A4328">
        <v>8</v>
      </c>
      <c r="B4328">
        <v>801</v>
      </c>
      <c r="C4328">
        <v>10</v>
      </c>
      <c r="D4328">
        <v>301</v>
      </c>
      <c r="E4328">
        <v>6</v>
      </c>
      <c r="F4328">
        <v>0</v>
      </c>
      <c r="G4328">
        <v>2105</v>
      </c>
      <c r="H4328" s="17" t="s">
        <v>1213</v>
      </c>
      <c r="I4328">
        <v>40</v>
      </c>
      <c r="J4328">
        <v>0</v>
      </c>
      <c r="K4328" s="17" t="s">
        <v>9566</v>
      </c>
      <c r="L4328" s="1">
        <v>44739</v>
      </c>
      <c r="M4328">
        <v>114.22</v>
      </c>
      <c r="N4328" s="17" t="s">
        <v>437</v>
      </c>
      <c r="O4328">
        <v>213</v>
      </c>
      <c r="P4328" s="17" t="s">
        <v>438</v>
      </c>
      <c r="Q4328">
        <v>0</v>
      </c>
      <c r="R4328" s="17" t="s">
        <v>439</v>
      </c>
      <c r="S4328" s="17" t="s">
        <v>440</v>
      </c>
      <c r="T4328" s="17" t="s">
        <v>438</v>
      </c>
      <c r="U4328">
        <v>0</v>
      </c>
      <c r="V4328">
        <v>0</v>
      </c>
      <c r="W4328" s="17" t="s">
        <v>9567</v>
      </c>
      <c r="X4328" s="17" t="s">
        <v>442</v>
      </c>
      <c r="Y4328">
        <v>0</v>
      </c>
      <c r="Z4328" s="17" t="s">
        <v>486</v>
      </c>
      <c r="AA4328" s="17" t="s">
        <v>443</v>
      </c>
      <c r="AB4328" s="17" t="s">
        <v>444</v>
      </c>
      <c r="AC4328">
        <v>0</v>
      </c>
      <c r="AD4328">
        <v>0</v>
      </c>
      <c r="AE4328">
        <v>0</v>
      </c>
      <c r="AF4328">
        <v>2022</v>
      </c>
      <c r="AG4328" s="1">
        <v>44562</v>
      </c>
      <c r="AH4328" s="1">
        <v>44773</v>
      </c>
      <c r="AI4328" s="1">
        <v>44785</v>
      </c>
      <c r="AJ4328" s="17" t="s">
        <v>34</v>
      </c>
      <c r="AK4328" s="17" t="s">
        <v>35</v>
      </c>
      <c r="AL4328" s="17" t="s">
        <v>10388</v>
      </c>
      <c r="AM4328" s="17">
        <f>MONTH(EMPENHO[[#This Row],[data_empenho]])</f>
        <v>6</v>
      </c>
    </row>
    <row r="4329" spans="1:39" x14ac:dyDescent="0.25">
      <c r="A4329">
        <v>7</v>
      </c>
      <c r="B4329">
        <v>701</v>
      </c>
      <c r="C4329">
        <v>4</v>
      </c>
      <c r="D4329">
        <v>122</v>
      </c>
      <c r="E4329">
        <v>1</v>
      </c>
      <c r="F4329">
        <v>0</v>
      </c>
      <c r="G4329">
        <v>2001</v>
      </c>
      <c r="H4329" s="17" t="s">
        <v>1173</v>
      </c>
      <c r="I4329">
        <v>1</v>
      </c>
      <c r="J4329">
        <v>0</v>
      </c>
      <c r="K4329" s="17" t="s">
        <v>9568</v>
      </c>
      <c r="L4329" s="1">
        <v>44739</v>
      </c>
      <c r="M4329">
        <v>34546.49</v>
      </c>
      <c r="N4329" s="17" t="s">
        <v>437</v>
      </c>
      <c r="O4329">
        <v>213</v>
      </c>
      <c r="P4329" s="17" t="s">
        <v>438</v>
      </c>
      <c r="Q4329">
        <v>0</v>
      </c>
      <c r="R4329" s="17" t="s">
        <v>439</v>
      </c>
      <c r="S4329" s="17" t="s">
        <v>440</v>
      </c>
      <c r="T4329" s="17" t="s">
        <v>438</v>
      </c>
      <c r="U4329">
        <v>0</v>
      </c>
      <c r="V4329">
        <v>0</v>
      </c>
      <c r="W4329" s="17" t="s">
        <v>9569</v>
      </c>
      <c r="X4329" s="17" t="s">
        <v>442</v>
      </c>
      <c r="Y4329">
        <v>0</v>
      </c>
      <c r="Z4329" s="17" t="s">
        <v>486</v>
      </c>
      <c r="AA4329" s="17" t="s">
        <v>443</v>
      </c>
      <c r="AB4329" s="17" t="s">
        <v>444</v>
      </c>
      <c r="AC4329">
        <v>0</v>
      </c>
      <c r="AD4329">
        <v>0</v>
      </c>
      <c r="AE4329">
        <v>0</v>
      </c>
      <c r="AF4329">
        <v>2022</v>
      </c>
      <c r="AG4329" s="1">
        <v>44562</v>
      </c>
      <c r="AH4329" s="1">
        <v>44773</v>
      </c>
      <c r="AI4329" s="1">
        <v>44785</v>
      </c>
      <c r="AJ4329" s="17" t="s">
        <v>34</v>
      </c>
      <c r="AK4329" s="17" t="s">
        <v>35</v>
      </c>
      <c r="AL4329" s="17" t="s">
        <v>10388</v>
      </c>
      <c r="AM4329" s="17">
        <f>MONTH(EMPENHO[[#This Row],[data_empenho]])</f>
        <v>6</v>
      </c>
    </row>
    <row r="4330" spans="1:39" x14ac:dyDescent="0.25">
      <c r="A4330">
        <v>7</v>
      </c>
      <c r="B4330">
        <v>701</v>
      </c>
      <c r="C4330">
        <v>4</v>
      </c>
      <c r="D4330">
        <v>122</v>
      </c>
      <c r="E4330">
        <v>1</v>
      </c>
      <c r="F4330">
        <v>0</v>
      </c>
      <c r="G4330">
        <v>2001</v>
      </c>
      <c r="H4330" s="17" t="s">
        <v>1181</v>
      </c>
      <c r="I4330">
        <v>1</v>
      </c>
      <c r="J4330">
        <v>0</v>
      </c>
      <c r="K4330" s="17" t="s">
        <v>9570</v>
      </c>
      <c r="L4330" s="1">
        <v>44739</v>
      </c>
      <c r="M4330">
        <v>4281.04</v>
      </c>
      <c r="N4330" s="17" t="s">
        <v>437</v>
      </c>
      <c r="O4330">
        <v>213</v>
      </c>
      <c r="P4330" s="17" t="s">
        <v>438</v>
      </c>
      <c r="Q4330">
        <v>0</v>
      </c>
      <c r="R4330" s="17" t="s">
        <v>439</v>
      </c>
      <c r="S4330" s="17" t="s">
        <v>440</v>
      </c>
      <c r="T4330" s="17" t="s">
        <v>438</v>
      </c>
      <c r="U4330">
        <v>0</v>
      </c>
      <c r="V4330">
        <v>0</v>
      </c>
      <c r="W4330" s="17" t="s">
        <v>9571</v>
      </c>
      <c r="X4330" s="17" t="s">
        <v>442</v>
      </c>
      <c r="Y4330">
        <v>0</v>
      </c>
      <c r="Z4330" s="17" t="s">
        <v>486</v>
      </c>
      <c r="AA4330" s="17" t="s">
        <v>443</v>
      </c>
      <c r="AB4330" s="17" t="s">
        <v>444</v>
      </c>
      <c r="AC4330">
        <v>0</v>
      </c>
      <c r="AD4330">
        <v>0</v>
      </c>
      <c r="AE4330">
        <v>0</v>
      </c>
      <c r="AF4330">
        <v>2022</v>
      </c>
      <c r="AG4330" s="1">
        <v>44562</v>
      </c>
      <c r="AH4330" s="1">
        <v>44773</v>
      </c>
      <c r="AI4330" s="1">
        <v>44785</v>
      </c>
      <c r="AJ4330" s="17" t="s">
        <v>34</v>
      </c>
      <c r="AK4330" s="17" t="s">
        <v>35</v>
      </c>
      <c r="AL4330" s="17" t="s">
        <v>10388</v>
      </c>
      <c r="AM4330" s="17">
        <f>MONTH(EMPENHO[[#This Row],[data_empenho]])</f>
        <v>6</v>
      </c>
    </row>
    <row r="4331" spans="1:39" x14ac:dyDescent="0.25">
      <c r="A4331">
        <v>7</v>
      </c>
      <c r="B4331">
        <v>701</v>
      </c>
      <c r="C4331">
        <v>4</v>
      </c>
      <c r="D4331">
        <v>122</v>
      </c>
      <c r="E4331">
        <v>1</v>
      </c>
      <c r="F4331">
        <v>0</v>
      </c>
      <c r="G4331">
        <v>2001</v>
      </c>
      <c r="H4331" s="17" t="s">
        <v>1428</v>
      </c>
      <c r="I4331">
        <v>1</v>
      </c>
      <c r="J4331">
        <v>0</v>
      </c>
      <c r="K4331" s="17" t="s">
        <v>9572</v>
      </c>
      <c r="L4331" s="1">
        <v>44739</v>
      </c>
      <c r="M4331">
        <v>671.45</v>
      </c>
      <c r="N4331" s="17" t="s">
        <v>437</v>
      </c>
      <c r="O4331">
        <v>213</v>
      </c>
      <c r="P4331" s="17" t="s">
        <v>438</v>
      </c>
      <c r="Q4331">
        <v>0</v>
      </c>
      <c r="R4331" s="17" t="s">
        <v>439</v>
      </c>
      <c r="S4331" s="17" t="s">
        <v>440</v>
      </c>
      <c r="T4331" s="17" t="s">
        <v>438</v>
      </c>
      <c r="U4331">
        <v>0</v>
      </c>
      <c r="V4331">
        <v>0</v>
      </c>
      <c r="W4331" s="17" t="s">
        <v>9573</v>
      </c>
      <c r="X4331" s="17" t="s">
        <v>442</v>
      </c>
      <c r="Y4331">
        <v>0</v>
      </c>
      <c r="Z4331" s="17" t="s">
        <v>486</v>
      </c>
      <c r="AA4331" s="17" t="s">
        <v>443</v>
      </c>
      <c r="AB4331" s="17" t="s">
        <v>444</v>
      </c>
      <c r="AC4331">
        <v>0</v>
      </c>
      <c r="AD4331">
        <v>0</v>
      </c>
      <c r="AE4331">
        <v>0</v>
      </c>
      <c r="AF4331">
        <v>2022</v>
      </c>
      <c r="AG4331" s="1">
        <v>44562</v>
      </c>
      <c r="AH4331" s="1">
        <v>44773</v>
      </c>
      <c r="AI4331" s="1">
        <v>44785</v>
      </c>
      <c r="AJ4331" s="17" t="s">
        <v>34</v>
      </c>
      <c r="AK4331" s="17" t="s">
        <v>35</v>
      </c>
      <c r="AL4331" s="17" t="s">
        <v>10388</v>
      </c>
      <c r="AM4331" s="17">
        <f>MONTH(EMPENHO[[#This Row],[data_empenho]])</f>
        <v>6</v>
      </c>
    </row>
    <row r="4332" spans="1:39" x14ac:dyDescent="0.25">
      <c r="A4332">
        <v>7</v>
      </c>
      <c r="B4332">
        <v>701</v>
      </c>
      <c r="C4332">
        <v>4</v>
      </c>
      <c r="D4332">
        <v>122</v>
      </c>
      <c r="E4332">
        <v>1</v>
      </c>
      <c r="F4332">
        <v>0</v>
      </c>
      <c r="G4332">
        <v>2001</v>
      </c>
      <c r="H4332" s="17" t="s">
        <v>1433</v>
      </c>
      <c r="I4332">
        <v>1</v>
      </c>
      <c r="J4332">
        <v>0</v>
      </c>
      <c r="K4332" s="17" t="s">
        <v>9574</v>
      </c>
      <c r="L4332" s="1">
        <v>44739</v>
      </c>
      <c r="M4332">
        <v>4493</v>
      </c>
      <c r="N4332" s="17" t="s">
        <v>437</v>
      </c>
      <c r="O4332">
        <v>213</v>
      </c>
      <c r="P4332" s="17" t="s">
        <v>438</v>
      </c>
      <c r="Q4332">
        <v>0</v>
      </c>
      <c r="R4332" s="17" t="s">
        <v>439</v>
      </c>
      <c r="S4332" s="17" t="s">
        <v>440</v>
      </c>
      <c r="T4332" s="17" t="s">
        <v>438</v>
      </c>
      <c r="U4332">
        <v>0</v>
      </c>
      <c r="V4332">
        <v>0</v>
      </c>
      <c r="W4332" s="17" t="s">
        <v>9575</v>
      </c>
      <c r="X4332" s="17" t="s">
        <v>442</v>
      </c>
      <c r="Y4332">
        <v>0</v>
      </c>
      <c r="Z4332" s="17" t="s">
        <v>486</v>
      </c>
      <c r="AA4332" s="17" t="s">
        <v>443</v>
      </c>
      <c r="AB4332" s="17" t="s">
        <v>444</v>
      </c>
      <c r="AC4332">
        <v>0</v>
      </c>
      <c r="AD4332">
        <v>0</v>
      </c>
      <c r="AE4332">
        <v>0</v>
      </c>
      <c r="AF4332">
        <v>2022</v>
      </c>
      <c r="AG4332" s="1">
        <v>44562</v>
      </c>
      <c r="AH4332" s="1">
        <v>44773</v>
      </c>
      <c r="AI4332" s="1">
        <v>44785</v>
      </c>
      <c r="AJ4332" s="17" t="s">
        <v>34</v>
      </c>
      <c r="AK4332" s="17" t="s">
        <v>35</v>
      </c>
      <c r="AL4332" s="17" t="s">
        <v>10388</v>
      </c>
      <c r="AM4332" s="17">
        <f>MONTH(EMPENHO[[#This Row],[data_empenho]])</f>
        <v>6</v>
      </c>
    </row>
    <row r="4333" spans="1:39" x14ac:dyDescent="0.25">
      <c r="A4333">
        <v>7</v>
      </c>
      <c r="B4333">
        <v>701</v>
      </c>
      <c r="C4333">
        <v>4</v>
      </c>
      <c r="D4333">
        <v>122</v>
      </c>
      <c r="E4333">
        <v>1</v>
      </c>
      <c r="F4333">
        <v>0</v>
      </c>
      <c r="G4333">
        <v>2001</v>
      </c>
      <c r="H4333" s="17" t="s">
        <v>1184</v>
      </c>
      <c r="I4333">
        <v>1</v>
      </c>
      <c r="J4333">
        <v>0</v>
      </c>
      <c r="K4333" s="17" t="s">
        <v>9576</v>
      </c>
      <c r="L4333" s="1">
        <v>44739</v>
      </c>
      <c r="M4333">
        <v>733.56</v>
      </c>
      <c r="N4333" s="17" t="s">
        <v>437</v>
      </c>
      <c r="O4333">
        <v>213</v>
      </c>
      <c r="P4333" s="17" t="s">
        <v>438</v>
      </c>
      <c r="Q4333">
        <v>0</v>
      </c>
      <c r="R4333" s="17" t="s">
        <v>439</v>
      </c>
      <c r="S4333" s="17" t="s">
        <v>440</v>
      </c>
      <c r="T4333" s="17" t="s">
        <v>438</v>
      </c>
      <c r="U4333">
        <v>0</v>
      </c>
      <c r="V4333">
        <v>0</v>
      </c>
      <c r="W4333" s="17" t="s">
        <v>9577</v>
      </c>
      <c r="X4333" s="17" t="s">
        <v>442</v>
      </c>
      <c r="Y4333">
        <v>0</v>
      </c>
      <c r="Z4333" s="17" t="s">
        <v>486</v>
      </c>
      <c r="AA4333" s="17" t="s">
        <v>443</v>
      </c>
      <c r="AB4333" s="17" t="s">
        <v>444</v>
      </c>
      <c r="AC4333">
        <v>0</v>
      </c>
      <c r="AD4333">
        <v>0</v>
      </c>
      <c r="AE4333">
        <v>0</v>
      </c>
      <c r="AF4333">
        <v>2022</v>
      </c>
      <c r="AG4333" s="1">
        <v>44562</v>
      </c>
      <c r="AH4333" s="1">
        <v>44773</v>
      </c>
      <c r="AI4333" s="1">
        <v>44785</v>
      </c>
      <c r="AJ4333" s="17" t="s">
        <v>34</v>
      </c>
      <c r="AK4333" s="17" t="s">
        <v>35</v>
      </c>
      <c r="AL4333" s="17" t="s">
        <v>10388</v>
      </c>
      <c r="AM4333" s="17">
        <f>MONTH(EMPENHO[[#This Row],[data_empenho]])</f>
        <v>6</v>
      </c>
    </row>
    <row r="4334" spans="1:39" x14ac:dyDescent="0.25">
      <c r="A4334">
        <v>7</v>
      </c>
      <c r="B4334">
        <v>701</v>
      </c>
      <c r="C4334">
        <v>4</v>
      </c>
      <c r="D4334">
        <v>122</v>
      </c>
      <c r="E4334">
        <v>1</v>
      </c>
      <c r="F4334">
        <v>0</v>
      </c>
      <c r="G4334">
        <v>2001</v>
      </c>
      <c r="H4334" s="17" t="s">
        <v>1273</v>
      </c>
      <c r="I4334">
        <v>1</v>
      </c>
      <c r="J4334">
        <v>0</v>
      </c>
      <c r="K4334" s="17" t="s">
        <v>9578</v>
      </c>
      <c r="L4334" s="1">
        <v>44739</v>
      </c>
      <c r="M4334">
        <v>8559.6</v>
      </c>
      <c r="N4334" s="17" t="s">
        <v>437</v>
      </c>
      <c r="O4334">
        <v>213</v>
      </c>
      <c r="P4334" s="17" t="s">
        <v>438</v>
      </c>
      <c r="Q4334">
        <v>0</v>
      </c>
      <c r="R4334" s="17" t="s">
        <v>439</v>
      </c>
      <c r="S4334" s="17" t="s">
        <v>440</v>
      </c>
      <c r="T4334" s="17" t="s">
        <v>438</v>
      </c>
      <c r="U4334">
        <v>0</v>
      </c>
      <c r="V4334">
        <v>0</v>
      </c>
      <c r="W4334" s="17" t="s">
        <v>9579</v>
      </c>
      <c r="X4334" s="17" t="s">
        <v>442</v>
      </c>
      <c r="Y4334">
        <v>0</v>
      </c>
      <c r="Z4334" s="17" t="s">
        <v>486</v>
      </c>
      <c r="AA4334" s="17" t="s">
        <v>443</v>
      </c>
      <c r="AB4334" s="17" t="s">
        <v>444</v>
      </c>
      <c r="AC4334">
        <v>0</v>
      </c>
      <c r="AD4334">
        <v>0</v>
      </c>
      <c r="AE4334">
        <v>0</v>
      </c>
      <c r="AF4334">
        <v>2022</v>
      </c>
      <c r="AG4334" s="1">
        <v>44562</v>
      </c>
      <c r="AH4334" s="1">
        <v>44773</v>
      </c>
      <c r="AI4334" s="1">
        <v>44785</v>
      </c>
      <c r="AJ4334" s="17" t="s">
        <v>34</v>
      </c>
      <c r="AK4334" s="17" t="s">
        <v>35</v>
      </c>
      <c r="AL4334" s="17" t="s">
        <v>10388</v>
      </c>
      <c r="AM4334" s="17">
        <f>MONTH(EMPENHO[[#This Row],[data_empenho]])</f>
        <v>6</v>
      </c>
    </row>
    <row r="4335" spans="1:39" x14ac:dyDescent="0.25">
      <c r="A4335">
        <v>7</v>
      </c>
      <c r="B4335">
        <v>701</v>
      </c>
      <c r="C4335">
        <v>4</v>
      </c>
      <c r="D4335">
        <v>122</v>
      </c>
      <c r="E4335">
        <v>1</v>
      </c>
      <c r="F4335">
        <v>0</v>
      </c>
      <c r="G4335">
        <v>2001</v>
      </c>
      <c r="H4335" s="17" t="s">
        <v>1176</v>
      </c>
      <c r="I4335">
        <v>1</v>
      </c>
      <c r="J4335">
        <v>0</v>
      </c>
      <c r="K4335" s="17" t="s">
        <v>9580</v>
      </c>
      <c r="L4335" s="1">
        <v>44739</v>
      </c>
      <c r="M4335">
        <v>3047.81</v>
      </c>
      <c r="N4335" s="17" t="s">
        <v>437</v>
      </c>
      <c r="O4335">
        <v>213</v>
      </c>
      <c r="P4335" s="17" t="s">
        <v>438</v>
      </c>
      <c r="Q4335">
        <v>0</v>
      </c>
      <c r="R4335" s="17" t="s">
        <v>439</v>
      </c>
      <c r="S4335" s="17" t="s">
        <v>440</v>
      </c>
      <c r="T4335" s="17" t="s">
        <v>438</v>
      </c>
      <c r="U4335">
        <v>0</v>
      </c>
      <c r="V4335">
        <v>0</v>
      </c>
      <c r="W4335" s="17" t="s">
        <v>9581</v>
      </c>
      <c r="X4335" s="17" t="s">
        <v>442</v>
      </c>
      <c r="Y4335">
        <v>0</v>
      </c>
      <c r="Z4335" s="17" t="s">
        <v>486</v>
      </c>
      <c r="AA4335" s="17" t="s">
        <v>443</v>
      </c>
      <c r="AB4335" s="17" t="s">
        <v>444</v>
      </c>
      <c r="AC4335">
        <v>0</v>
      </c>
      <c r="AD4335">
        <v>0</v>
      </c>
      <c r="AE4335">
        <v>0</v>
      </c>
      <c r="AF4335">
        <v>2022</v>
      </c>
      <c r="AG4335" s="1">
        <v>44562</v>
      </c>
      <c r="AH4335" s="1">
        <v>44773</v>
      </c>
      <c r="AI4335" s="1">
        <v>44785</v>
      </c>
      <c r="AJ4335" s="17" t="s">
        <v>34</v>
      </c>
      <c r="AK4335" s="17" t="s">
        <v>35</v>
      </c>
      <c r="AL4335" s="17" t="s">
        <v>10388</v>
      </c>
      <c r="AM4335" s="17">
        <f>MONTH(EMPENHO[[#This Row],[data_empenho]])</f>
        <v>6</v>
      </c>
    </row>
    <row r="4336" spans="1:39" x14ac:dyDescent="0.25">
      <c r="A4336">
        <v>7</v>
      </c>
      <c r="B4336">
        <v>701</v>
      </c>
      <c r="C4336">
        <v>4</v>
      </c>
      <c r="D4336">
        <v>122</v>
      </c>
      <c r="E4336">
        <v>1</v>
      </c>
      <c r="F4336">
        <v>0</v>
      </c>
      <c r="G4336">
        <v>2001</v>
      </c>
      <c r="H4336" s="17" t="s">
        <v>1195</v>
      </c>
      <c r="I4336">
        <v>1</v>
      </c>
      <c r="J4336">
        <v>0</v>
      </c>
      <c r="K4336" s="17" t="s">
        <v>9582</v>
      </c>
      <c r="L4336" s="1">
        <v>44739</v>
      </c>
      <c r="M4336">
        <v>169.41</v>
      </c>
      <c r="N4336" s="17" t="s">
        <v>437</v>
      </c>
      <c r="O4336">
        <v>213</v>
      </c>
      <c r="P4336" s="17" t="s">
        <v>438</v>
      </c>
      <c r="Q4336">
        <v>0</v>
      </c>
      <c r="R4336" s="17" t="s">
        <v>439</v>
      </c>
      <c r="S4336" s="17" t="s">
        <v>440</v>
      </c>
      <c r="T4336" s="17" t="s">
        <v>438</v>
      </c>
      <c r="U4336">
        <v>0</v>
      </c>
      <c r="V4336">
        <v>0</v>
      </c>
      <c r="W4336" s="17" t="s">
        <v>9583</v>
      </c>
      <c r="X4336" s="17" t="s">
        <v>442</v>
      </c>
      <c r="Y4336">
        <v>0</v>
      </c>
      <c r="Z4336" s="17" t="s">
        <v>486</v>
      </c>
      <c r="AA4336" s="17" t="s">
        <v>443</v>
      </c>
      <c r="AB4336" s="17" t="s">
        <v>444</v>
      </c>
      <c r="AC4336">
        <v>0</v>
      </c>
      <c r="AD4336">
        <v>0</v>
      </c>
      <c r="AE4336">
        <v>0</v>
      </c>
      <c r="AF4336">
        <v>2022</v>
      </c>
      <c r="AG4336" s="1">
        <v>44562</v>
      </c>
      <c r="AH4336" s="1">
        <v>44773</v>
      </c>
      <c r="AI4336" s="1">
        <v>44785</v>
      </c>
      <c r="AJ4336" s="17" t="s">
        <v>34</v>
      </c>
      <c r="AK4336" s="17" t="s">
        <v>35</v>
      </c>
      <c r="AL4336" s="17" t="s">
        <v>10388</v>
      </c>
      <c r="AM4336" s="17">
        <f>MONTH(EMPENHO[[#This Row],[data_empenho]])</f>
        <v>6</v>
      </c>
    </row>
    <row r="4337" spans="1:39" x14ac:dyDescent="0.25">
      <c r="A4337">
        <v>7</v>
      </c>
      <c r="B4337">
        <v>701</v>
      </c>
      <c r="C4337">
        <v>4</v>
      </c>
      <c r="D4337">
        <v>122</v>
      </c>
      <c r="E4337">
        <v>1</v>
      </c>
      <c r="F4337">
        <v>0</v>
      </c>
      <c r="G4337">
        <v>2001</v>
      </c>
      <c r="H4337" s="17" t="s">
        <v>1417</v>
      </c>
      <c r="I4337">
        <v>1</v>
      </c>
      <c r="J4337">
        <v>0</v>
      </c>
      <c r="K4337" s="17" t="s">
        <v>9584</v>
      </c>
      <c r="L4337" s="1">
        <v>44739</v>
      </c>
      <c r="M4337">
        <v>1728.36</v>
      </c>
      <c r="N4337" s="17" t="s">
        <v>437</v>
      </c>
      <c r="O4337">
        <v>213</v>
      </c>
      <c r="P4337" s="17" t="s">
        <v>438</v>
      </c>
      <c r="Q4337">
        <v>0</v>
      </c>
      <c r="R4337" s="17" t="s">
        <v>439</v>
      </c>
      <c r="S4337" s="17" t="s">
        <v>440</v>
      </c>
      <c r="T4337" s="17" t="s">
        <v>438</v>
      </c>
      <c r="U4337">
        <v>0</v>
      </c>
      <c r="V4337">
        <v>0</v>
      </c>
      <c r="W4337" s="17" t="s">
        <v>9585</v>
      </c>
      <c r="X4337" s="17" t="s">
        <v>442</v>
      </c>
      <c r="Y4337">
        <v>0</v>
      </c>
      <c r="Z4337" s="17" t="s">
        <v>486</v>
      </c>
      <c r="AA4337" s="17" t="s">
        <v>443</v>
      </c>
      <c r="AB4337" s="17" t="s">
        <v>444</v>
      </c>
      <c r="AC4337">
        <v>0</v>
      </c>
      <c r="AD4337">
        <v>0</v>
      </c>
      <c r="AE4337">
        <v>0</v>
      </c>
      <c r="AF4337">
        <v>2022</v>
      </c>
      <c r="AG4337" s="1">
        <v>44562</v>
      </c>
      <c r="AH4337" s="1">
        <v>44773</v>
      </c>
      <c r="AI4337" s="1">
        <v>44785</v>
      </c>
      <c r="AJ4337" s="17" t="s">
        <v>34</v>
      </c>
      <c r="AK4337" s="17" t="s">
        <v>35</v>
      </c>
      <c r="AL4337" s="17" t="s">
        <v>10388</v>
      </c>
      <c r="AM4337" s="17">
        <f>MONTH(EMPENHO[[#This Row],[data_empenho]])</f>
        <v>6</v>
      </c>
    </row>
    <row r="4338" spans="1:39" x14ac:dyDescent="0.25">
      <c r="A4338">
        <v>10</v>
      </c>
      <c r="B4338">
        <v>1001</v>
      </c>
      <c r="C4338">
        <v>4</v>
      </c>
      <c r="D4338">
        <v>122</v>
      </c>
      <c r="E4338">
        <v>1</v>
      </c>
      <c r="F4338">
        <v>0</v>
      </c>
      <c r="G4338">
        <v>2050</v>
      </c>
      <c r="H4338" s="17" t="s">
        <v>1213</v>
      </c>
      <c r="I4338">
        <v>1</v>
      </c>
      <c r="J4338">
        <v>0</v>
      </c>
      <c r="K4338" s="17" t="s">
        <v>9586</v>
      </c>
      <c r="L4338" s="1">
        <v>44739</v>
      </c>
      <c r="M4338">
        <v>126.44</v>
      </c>
      <c r="N4338" s="17" t="s">
        <v>437</v>
      </c>
      <c r="O4338">
        <v>213</v>
      </c>
      <c r="P4338" s="17" t="s">
        <v>438</v>
      </c>
      <c r="Q4338">
        <v>0</v>
      </c>
      <c r="R4338" s="17" t="s">
        <v>439</v>
      </c>
      <c r="S4338" s="17" t="s">
        <v>440</v>
      </c>
      <c r="T4338" s="17" t="s">
        <v>438</v>
      </c>
      <c r="U4338">
        <v>0</v>
      </c>
      <c r="V4338">
        <v>0</v>
      </c>
      <c r="W4338" s="17" t="s">
        <v>9587</v>
      </c>
      <c r="X4338" s="17" t="s">
        <v>442</v>
      </c>
      <c r="Y4338">
        <v>0</v>
      </c>
      <c r="Z4338" s="17" t="s">
        <v>486</v>
      </c>
      <c r="AA4338" s="17" t="s">
        <v>443</v>
      </c>
      <c r="AB4338" s="17" t="s">
        <v>444</v>
      </c>
      <c r="AC4338">
        <v>0</v>
      </c>
      <c r="AD4338">
        <v>0</v>
      </c>
      <c r="AE4338">
        <v>0</v>
      </c>
      <c r="AF4338">
        <v>2022</v>
      </c>
      <c r="AG4338" s="1">
        <v>44562</v>
      </c>
      <c r="AH4338" s="1">
        <v>44773</v>
      </c>
      <c r="AI4338" s="1">
        <v>44785</v>
      </c>
      <c r="AJ4338" s="17" t="s">
        <v>34</v>
      </c>
      <c r="AK4338" s="17" t="s">
        <v>35</v>
      </c>
      <c r="AL4338" s="17" t="s">
        <v>10388</v>
      </c>
      <c r="AM4338" s="17">
        <f>MONTH(EMPENHO[[#This Row],[data_empenho]])</f>
        <v>6</v>
      </c>
    </row>
    <row r="4339" spans="1:39" x14ac:dyDescent="0.25">
      <c r="A4339">
        <v>10</v>
      </c>
      <c r="B4339">
        <v>1001</v>
      </c>
      <c r="C4339">
        <v>4</v>
      </c>
      <c r="D4339">
        <v>122</v>
      </c>
      <c r="E4339">
        <v>1</v>
      </c>
      <c r="F4339">
        <v>0</v>
      </c>
      <c r="G4339">
        <v>2050</v>
      </c>
      <c r="H4339" s="17" t="s">
        <v>1173</v>
      </c>
      <c r="I4339">
        <v>1</v>
      </c>
      <c r="J4339">
        <v>0</v>
      </c>
      <c r="K4339" s="17" t="s">
        <v>9588</v>
      </c>
      <c r="L4339" s="1">
        <v>44739</v>
      </c>
      <c r="M4339">
        <v>20832.04</v>
      </c>
      <c r="N4339" s="17" t="s">
        <v>437</v>
      </c>
      <c r="O4339">
        <v>213</v>
      </c>
      <c r="P4339" s="17" t="s">
        <v>438</v>
      </c>
      <c r="Q4339">
        <v>0</v>
      </c>
      <c r="R4339" s="17" t="s">
        <v>439</v>
      </c>
      <c r="S4339" s="17" t="s">
        <v>440</v>
      </c>
      <c r="T4339" s="17" t="s">
        <v>438</v>
      </c>
      <c r="U4339">
        <v>0</v>
      </c>
      <c r="V4339">
        <v>0</v>
      </c>
      <c r="W4339" s="17" t="s">
        <v>9589</v>
      </c>
      <c r="X4339" s="17" t="s">
        <v>442</v>
      </c>
      <c r="Y4339">
        <v>0</v>
      </c>
      <c r="Z4339" s="17" t="s">
        <v>486</v>
      </c>
      <c r="AA4339" s="17" t="s">
        <v>443</v>
      </c>
      <c r="AB4339" s="17" t="s">
        <v>444</v>
      </c>
      <c r="AC4339">
        <v>0</v>
      </c>
      <c r="AD4339">
        <v>0</v>
      </c>
      <c r="AE4339">
        <v>0</v>
      </c>
      <c r="AF4339">
        <v>2022</v>
      </c>
      <c r="AG4339" s="1">
        <v>44562</v>
      </c>
      <c r="AH4339" s="1">
        <v>44773</v>
      </c>
      <c r="AI4339" s="1">
        <v>44785</v>
      </c>
      <c r="AJ4339" s="17" t="s">
        <v>34</v>
      </c>
      <c r="AK4339" s="17" t="s">
        <v>35</v>
      </c>
      <c r="AL4339" s="17" t="s">
        <v>10388</v>
      </c>
      <c r="AM4339" s="17">
        <f>MONTH(EMPENHO[[#This Row],[data_empenho]])</f>
        <v>6</v>
      </c>
    </row>
    <row r="4340" spans="1:39" x14ac:dyDescent="0.25">
      <c r="A4340">
        <v>10</v>
      </c>
      <c r="B4340">
        <v>1001</v>
      </c>
      <c r="C4340">
        <v>4</v>
      </c>
      <c r="D4340">
        <v>122</v>
      </c>
      <c r="E4340">
        <v>1</v>
      </c>
      <c r="F4340">
        <v>0</v>
      </c>
      <c r="G4340">
        <v>2050</v>
      </c>
      <c r="H4340" s="17" t="s">
        <v>1181</v>
      </c>
      <c r="I4340">
        <v>1</v>
      </c>
      <c r="J4340">
        <v>0</v>
      </c>
      <c r="K4340" s="17" t="s">
        <v>9590</v>
      </c>
      <c r="L4340" s="1">
        <v>44739</v>
      </c>
      <c r="M4340">
        <v>1672.14</v>
      </c>
      <c r="N4340" s="17" t="s">
        <v>437</v>
      </c>
      <c r="O4340">
        <v>213</v>
      </c>
      <c r="P4340" s="17" t="s">
        <v>438</v>
      </c>
      <c r="Q4340">
        <v>0</v>
      </c>
      <c r="R4340" s="17" t="s">
        <v>439</v>
      </c>
      <c r="S4340" s="17" t="s">
        <v>440</v>
      </c>
      <c r="T4340" s="17" t="s">
        <v>438</v>
      </c>
      <c r="U4340">
        <v>0</v>
      </c>
      <c r="V4340">
        <v>0</v>
      </c>
      <c r="W4340" s="17" t="s">
        <v>9591</v>
      </c>
      <c r="X4340" s="17" t="s">
        <v>442</v>
      </c>
      <c r="Y4340">
        <v>0</v>
      </c>
      <c r="Z4340" s="17" t="s">
        <v>486</v>
      </c>
      <c r="AA4340" s="17" t="s">
        <v>443</v>
      </c>
      <c r="AB4340" s="17" t="s">
        <v>444</v>
      </c>
      <c r="AC4340">
        <v>0</v>
      </c>
      <c r="AD4340">
        <v>0</v>
      </c>
      <c r="AE4340">
        <v>0</v>
      </c>
      <c r="AF4340">
        <v>2022</v>
      </c>
      <c r="AG4340" s="1">
        <v>44562</v>
      </c>
      <c r="AH4340" s="1">
        <v>44773</v>
      </c>
      <c r="AI4340" s="1">
        <v>44785</v>
      </c>
      <c r="AJ4340" s="17" t="s">
        <v>34</v>
      </c>
      <c r="AK4340" s="17" t="s">
        <v>35</v>
      </c>
      <c r="AL4340" s="17" t="s">
        <v>10388</v>
      </c>
      <c r="AM4340" s="17">
        <f>MONTH(EMPENHO[[#This Row],[data_empenho]])</f>
        <v>6</v>
      </c>
    </row>
    <row r="4341" spans="1:39" x14ac:dyDescent="0.25">
      <c r="A4341">
        <v>10</v>
      </c>
      <c r="B4341">
        <v>1001</v>
      </c>
      <c r="C4341">
        <v>4</v>
      </c>
      <c r="D4341">
        <v>122</v>
      </c>
      <c r="E4341">
        <v>1</v>
      </c>
      <c r="F4341">
        <v>0</v>
      </c>
      <c r="G4341">
        <v>2050</v>
      </c>
      <c r="H4341" s="17" t="s">
        <v>1145</v>
      </c>
      <c r="I4341">
        <v>1</v>
      </c>
      <c r="J4341">
        <v>0</v>
      </c>
      <c r="K4341" s="17" t="s">
        <v>9592</v>
      </c>
      <c r="L4341" s="1">
        <v>44739</v>
      </c>
      <c r="M4341">
        <v>94.62</v>
      </c>
      <c r="N4341" s="17" t="s">
        <v>437</v>
      </c>
      <c r="O4341">
        <v>213</v>
      </c>
      <c r="P4341" s="17" t="s">
        <v>438</v>
      </c>
      <c r="Q4341">
        <v>0</v>
      </c>
      <c r="R4341" s="17" t="s">
        <v>439</v>
      </c>
      <c r="S4341" s="17" t="s">
        <v>440</v>
      </c>
      <c r="T4341" s="17" t="s">
        <v>438</v>
      </c>
      <c r="U4341">
        <v>0</v>
      </c>
      <c r="V4341">
        <v>0</v>
      </c>
      <c r="W4341" s="17" t="s">
        <v>9593</v>
      </c>
      <c r="X4341" s="17" t="s">
        <v>442</v>
      </c>
      <c r="Y4341">
        <v>0</v>
      </c>
      <c r="Z4341" s="17" t="s">
        <v>486</v>
      </c>
      <c r="AA4341" s="17" t="s">
        <v>443</v>
      </c>
      <c r="AB4341" s="17" t="s">
        <v>444</v>
      </c>
      <c r="AC4341">
        <v>0</v>
      </c>
      <c r="AD4341">
        <v>0</v>
      </c>
      <c r="AE4341">
        <v>0</v>
      </c>
      <c r="AF4341">
        <v>2022</v>
      </c>
      <c r="AG4341" s="1">
        <v>44562</v>
      </c>
      <c r="AH4341" s="1">
        <v>44773</v>
      </c>
      <c r="AI4341" s="1">
        <v>44785</v>
      </c>
      <c r="AJ4341" s="17" t="s">
        <v>34</v>
      </c>
      <c r="AK4341" s="17" t="s">
        <v>35</v>
      </c>
      <c r="AL4341" s="17" t="s">
        <v>10388</v>
      </c>
      <c r="AM4341" s="17">
        <f>MONTH(EMPENHO[[#This Row],[data_empenho]])</f>
        <v>6</v>
      </c>
    </row>
    <row r="4342" spans="1:39" x14ac:dyDescent="0.25">
      <c r="A4342">
        <v>10</v>
      </c>
      <c r="B4342">
        <v>1001</v>
      </c>
      <c r="C4342">
        <v>4</v>
      </c>
      <c r="D4342">
        <v>122</v>
      </c>
      <c r="E4342">
        <v>1</v>
      </c>
      <c r="F4342">
        <v>0</v>
      </c>
      <c r="G4342">
        <v>2050</v>
      </c>
      <c r="H4342" s="17" t="s">
        <v>1433</v>
      </c>
      <c r="I4342">
        <v>1</v>
      </c>
      <c r="J4342">
        <v>0</v>
      </c>
      <c r="K4342" s="17" t="s">
        <v>9594</v>
      </c>
      <c r="L4342" s="1">
        <v>44739</v>
      </c>
      <c r="M4342">
        <v>4493</v>
      </c>
      <c r="N4342" s="17" t="s">
        <v>437</v>
      </c>
      <c r="O4342">
        <v>213</v>
      </c>
      <c r="P4342" s="17" t="s">
        <v>438</v>
      </c>
      <c r="Q4342">
        <v>0</v>
      </c>
      <c r="R4342" s="17" t="s">
        <v>439</v>
      </c>
      <c r="S4342" s="17" t="s">
        <v>440</v>
      </c>
      <c r="T4342" s="17" t="s">
        <v>438</v>
      </c>
      <c r="U4342">
        <v>0</v>
      </c>
      <c r="V4342">
        <v>0</v>
      </c>
      <c r="W4342" s="17" t="s">
        <v>9595</v>
      </c>
      <c r="X4342" s="17" t="s">
        <v>442</v>
      </c>
      <c r="Y4342">
        <v>0</v>
      </c>
      <c r="Z4342" s="17" t="s">
        <v>486</v>
      </c>
      <c r="AA4342" s="17" t="s">
        <v>443</v>
      </c>
      <c r="AB4342" s="17" t="s">
        <v>444</v>
      </c>
      <c r="AC4342">
        <v>0</v>
      </c>
      <c r="AD4342">
        <v>0</v>
      </c>
      <c r="AE4342">
        <v>0</v>
      </c>
      <c r="AF4342">
        <v>2022</v>
      </c>
      <c r="AG4342" s="1">
        <v>44562</v>
      </c>
      <c r="AH4342" s="1">
        <v>44773</v>
      </c>
      <c r="AI4342" s="1">
        <v>44785</v>
      </c>
      <c r="AJ4342" s="17" t="s">
        <v>34</v>
      </c>
      <c r="AK4342" s="17" t="s">
        <v>35</v>
      </c>
      <c r="AL4342" s="17" t="s">
        <v>10388</v>
      </c>
      <c r="AM4342" s="17">
        <f>MONTH(EMPENHO[[#This Row],[data_empenho]])</f>
        <v>6</v>
      </c>
    </row>
    <row r="4343" spans="1:39" x14ac:dyDescent="0.25">
      <c r="A4343">
        <v>10</v>
      </c>
      <c r="B4343">
        <v>1001</v>
      </c>
      <c r="C4343">
        <v>4</v>
      </c>
      <c r="D4343">
        <v>122</v>
      </c>
      <c r="E4343">
        <v>1</v>
      </c>
      <c r="F4343">
        <v>0</v>
      </c>
      <c r="G4343">
        <v>2050</v>
      </c>
      <c r="H4343" s="17" t="s">
        <v>1184</v>
      </c>
      <c r="I4343">
        <v>1</v>
      </c>
      <c r="J4343">
        <v>0</v>
      </c>
      <c r="K4343" s="17" t="s">
        <v>9596</v>
      </c>
      <c r="L4343" s="1">
        <v>44739</v>
      </c>
      <c r="M4343">
        <v>230.25</v>
      </c>
      <c r="N4343" s="17" t="s">
        <v>437</v>
      </c>
      <c r="O4343">
        <v>213</v>
      </c>
      <c r="P4343" s="17" t="s">
        <v>438</v>
      </c>
      <c r="Q4343">
        <v>0</v>
      </c>
      <c r="R4343" s="17" t="s">
        <v>439</v>
      </c>
      <c r="S4343" s="17" t="s">
        <v>440</v>
      </c>
      <c r="T4343" s="17" t="s">
        <v>438</v>
      </c>
      <c r="U4343">
        <v>0</v>
      </c>
      <c r="V4343">
        <v>0</v>
      </c>
      <c r="W4343" s="17" t="s">
        <v>9597</v>
      </c>
      <c r="X4343" s="17" t="s">
        <v>442</v>
      </c>
      <c r="Y4343">
        <v>0</v>
      </c>
      <c r="Z4343" s="17" t="s">
        <v>486</v>
      </c>
      <c r="AA4343" s="17" t="s">
        <v>443</v>
      </c>
      <c r="AB4343" s="17" t="s">
        <v>444</v>
      </c>
      <c r="AC4343">
        <v>0</v>
      </c>
      <c r="AD4343">
        <v>0</v>
      </c>
      <c r="AE4343">
        <v>0</v>
      </c>
      <c r="AF4343">
        <v>2022</v>
      </c>
      <c r="AG4343" s="1">
        <v>44562</v>
      </c>
      <c r="AH4343" s="1">
        <v>44773</v>
      </c>
      <c r="AI4343" s="1">
        <v>44785</v>
      </c>
      <c r="AJ4343" s="17" t="s">
        <v>34</v>
      </c>
      <c r="AK4343" s="17" t="s">
        <v>35</v>
      </c>
      <c r="AL4343" s="17" t="s">
        <v>10388</v>
      </c>
      <c r="AM4343" s="17">
        <f>MONTH(EMPENHO[[#This Row],[data_empenho]])</f>
        <v>6</v>
      </c>
    </row>
    <row r="4344" spans="1:39" x14ac:dyDescent="0.25">
      <c r="A4344">
        <v>10</v>
      </c>
      <c r="B4344">
        <v>1001</v>
      </c>
      <c r="C4344">
        <v>4</v>
      </c>
      <c r="D4344">
        <v>122</v>
      </c>
      <c r="E4344">
        <v>1</v>
      </c>
      <c r="F4344">
        <v>0</v>
      </c>
      <c r="G4344">
        <v>2050</v>
      </c>
      <c r="H4344" s="17" t="s">
        <v>1273</v>
      </c>
      <c r="I4344">
        <v>1</v>
      </c>
      <c r="J4344">
        <v>0</v>
      </c>
      <c r="K4344" s="17" t="s">
        <v>9598</v>
      </c>
      <c r="L4344" s="1">
        <v>44739</v>
      </c>
      <c r="M4344">
        <v>3878.58</v>
      </c>
      <c r="N4344" s="17" t="s">
        <v>437</v>
      </c>
      <c r="O4344">
        <v>213</v>
      </c>
      <c r="P4344" s="17" t="s">
        <v>438</v>
      </c>
      <c r="Q4344">
        <v>0</v>
      </c>
      <c r="R4344" s="17" t="s">
        <v>439</v>
      </c>
      <c r="S4344" s="17" t="s">
        <v>440</v>
      </c>
      <c r="T4344" s="17" t="s">
        <v>438</v>
      </c>
      <c r="U4344">
        <v>0</v>
      </c>
      <c r="V4344">
        <v>0</v>
      </c>
      <c r="W4344" s="17" t="s">
        <v>9599</v>
      </c>
      <c r="X4344" s="17" t="s">
        <v>442</v>
      </c>
      <c r="Y4344">
        <v>0</v>
      </c>
      <c r="Z4344" s="17" t="s">
        <v>486</v>
      </c>
      <c r="AA4344" s="17" t="s">
        <v>443</v>
      </c>
      <c r="AB4344" s="17" t="s">
        <v>444</v>
      </c>
      <c r="AC4344">
        <v>0</v>
      </c>
      <c r="AD4344">
        <v>0</v>
      </c>
      <c r="AE4344">
        <v>0</v>
      </c>
      <c r="AF4344">
        <v>2022</v>
      </c>
      <c r="AG4344" s="1">
        <v>44562</v>
      </c>
      <c r="AH4344" s="1">
        <v>44773</v>
      </c>
      <c r="AI4344" s="1">
        <v>44785</v>
      </c>
      <c r="AJ4344" s="17" t="s">
        <v>34</v>
      </c>
      <c r="AK4344" s="17" t="s">
        <v>35</v>
      </c>
      <c r="AL4344" s="17" t="s">
        <v>10388</v>
      </c>
      <c r="AM4344" s="17">
        <f>MONTH(EMPENHO[[#This Row],[data_empenho]])</f>
        <v>6</v>
      </c>
    </row>
    <row r="4345" spans="1:39" x14ac:dyDescent="0.25">
      <c r="A4345">
        <v>10</v>
      </c>
      <c r="B4345">
        <v>1001</v>
      </c>
      <c r="C4345">
        <v>4</v>
      </c>
      <c r="D4345">
        <v>122</v>
      </c>
      <c r="E4345">
        <v>1</v>
      </c>
      <c r="F4345">
        <v>0</v>
      </c>
      <c r="G4345">
        <v>2050</v>
      </c>
      <c r="H4345" s="17" t="s">
        <v>1176</v>
      </c>
      <c r="I4345">
        <v>1</v>
      </c>
      <c r="J4345">
        <v>0</v>
      </c>
      <c r="K4345" s="17" t="s">
        <v>9600</v>
      </c>
      <c r="L4345" s="1">
        <v>44739</v>
      </c>
      <c r="M4345">
        <v>2054.7600000000002</v>
      </c>
      <c r="N4345" s="17" t="s">
        <v>437</v>
      </c>
      <c r="O4345">
        <v>213</v>
      </c>
      <c r="P4345" s="17" t="s">
        <v>438</v>
      </c>
      <c r="Q4345">
        <v>0</v>
      </c>
      <c r="R4345" s="17" t="s">
        <v>439</v>
      </c>
      <c r="S4345" s="17" t="s">
        <v>440</v>
      </c>
      <c r="T4345" s="17" t="s">
        <v>438</v>
      </c>
      <c r="U4345">
        <v>0</v>
      </c>
      <c r="V4345">
        <v>0</v>
      </c>
      <c r="W4345" s="17" t="s">
        <v>9601</v>
      </c>
      <c r="X4345" s="17" t="s">
        <v>442</v>
      </c>
      <c r="Y4345">
        <v>0</v>
      </c>
      <c r="Z4345" s="17" t="s">
        <v>486</v>
      </c>
      <c r="AA4345" s="17" t="s">
        <v>443</v>
      </c>
      <c r="AB4345" s="17" t="s">
        <v>444</v>
      </c>
      <c r="AC4345">
        <v>0</v>
      </c>
      <c r="AD4345">
        <v>0</v>
      </c>
      <c r="AE4345">
        <v>0</v>
      </c>
      <c r="AF4345">
        <v>2022</v>
      </c>
      <c r="AG4345" s="1">
        <v>44562</v>
      </c>
      <c r="AH4345" s="1">
        <v>44773</v>
      </c>
      <c r="AI4345" s="1">
        <v>44785</v>
      </c>
      <c r="AJ4345" s="17" t="s">
        <v>34</v>
      </c>
      <c r="AK4345" s="17" t="s">
        <v>35</v>
      </c>
      <c r="AL4345" s="17" t="s">
        <v>10388</v>
      </c>
      <c r="AM4345" s="17">
        <f>MONTH(EMPENHO[[#This Row],[data_empenho]])</f>
        <v>6</v>
      </c>
    </row>
    <row r="4346" spans="1:39" x14ac:dyDescent="0.25">
      <c r="A4346">
        <v>10</v>
      </c>
      <c r="B4346">
        <v>1001</v>
      </c>
      <c r="C4346">
        <v>4</v>
      </c>
      <c r="D4346">
        <v>122</v>
      </c>
      <c r="E4346">
        <v>1</v>
      </c>
      <c r="F4346">
        <v>0</v>
      </c>
      <c r="G4346">
        <v>2050</v>
      </c>
      <c r="H4346" s="17" t="s">
        <v>1417</v>
      </c>
      <c r="I4346">
        <v>1</v>
      </c>
      <c r="J4346">
        <v>0</v>
      </c>
      <c r="K4346" s="17" t="s">
        <v>9602</v>
      </c>
      <c r="L4346" s="1">
        <v>44739</v>
      </c>
      <c r="M4346">
        <v>819.31</v>
      </c>
      <c r="N4346" s="17" t="s">
        <v>437</v>
      </c>
      <c r="O4346">
        <v>213</v>
      </c>
      <c r="P4346" s="17" t="s">
        <v>438</v>
      </c>
      <c r="Q4346">
        <v>0</v>
      </c>
      <c r="R4346" s="17" t="s">
        <v>439</v>
      </c>
      <c r="S4346" s="17" t="s">
        <v>440</v>
      </c>
      <c r="T4346" s="17" t="s">
        <v>438</v>
      </c>
      <c r="U4346">
        <v>0</v>
      </c>
      <c r="V4346">
        <v>0</v>
      </c>
      <c r="W4346" s="17" t="s">
        <v>9603</v>
      </c>
      <c r="X4346" s="17" t="s">
        <v>442</v>
      </c>
      <c r="Y4346">
        <v>0</v>
      </c>
      <c r="Z4346" s="17" t="s">
        <v>486</v>
      </c>
      <c r="AA4346" s="17" t="s">
        <v>443</v>
      </c>
      <c r="AB4346" s="17" t="s">
        <v>444</v>
      </c>
      <c r="AC4346">
        <v>0</v>
      </c>
      <c r="AD4346">
        <v>0</v>
      </c>
      <c r="AE4346">
        <v>0</v>
      </c>
      <c r="AF4346">
        <v>2022</v>
      </c>
      <c r="AG4346" s="1">
        <v>44562</v>
      </c>
      <c r="AH4346" s="1">
        <v>44773</v>
      </c>
      <c r="AI4346" s="1">
        <v>44785</v>
      </c>
      <c r="AJ4346" s="17" t="s">
        <v>34</v>
      </c>
      <c r="AK4346" s="17" t="s">
        <v>35</v>
      </c>
      <c r="AL4346" s="17" t="s">
        <v>10388</v>
      </c>
      <c r="AM4346" s="17">
        <f>MONTH(EMPENHO[[#This Row],[data_empenho]])</f>
        <v>6</v>
      </c>
    </row>
    <row r="4347" spans="1:39" x14ac:dyDescent="0.25">
      <c r="A4347">
        <v>10</v>
      </c>
      <c r="B4347">
        <v>1001</v>
      </c>
      <c r="C4347">
        <v>4</v>
      </c>
      <c r="D4347">
        <v>122</v>
      </c>
      <c r="E4347">
        <v>1</v>
      </c>
      <c r="F4347">
        <v>0</v>
      </c>
      <c r="G4347">
        <v>2050</v>
      </c>
      <c r="H4347" s="17" t="s">
        <v>1213</v>
      </c>
      <c r="I4347">
        <v>1</v>
      </c>
      <c r="J4347">
        <v>0</v>
      </c>
      <c r="K4347" s="17" t="s">
        <v>9604</v>
      </c>
      <c r="L4347" s="1">
        <v>44739</v>
      </c>
      <c r="M4347">
        <v>533.54999999999995</v>
      </c>
      <c r="N4347" s="17" t="s">
        <v>437</v>
      </c>
      <c r="O4347">
        <v>213</v>
      </c>
      <c r="P4347" s="17" t="s">
        <v>438</v>
      </c>
      <c r="Q4347">
        <v>0</v>
      </c>
      <c r="R4347" s="17" t="s">
        <v>439</v>
      </c>
      <c r="S4347" s="17" t="s">
        <v>440</v>
      </c>
      <c r="T4347" s="17" t="s">
        <v>438</v>
      </c>
      <c r="U4347">
        <v>0</v>
      </c>
      <c r="V4347">
        <v>0</v>
      </c>
      <c r="W4347" s="17" t="s">
        <v>9605</v>
      </c>
      <c r="X4347" s="17" t="s">
        <v>442</v>
      </c>
      <c r="Y4347">
        <v>0</v>
      </c>
      <c r="Z4347" s="17" t="s">
        <v>486</v>
      </c>
      <c r="AA4347" s="17" t="s">
        <v>443</v>
      </c>
      <c r="AB4347" s="17" t="s">
        <v>444</v>
      </c>
      <c r="AC4347">
        <v>0</v>
      </c>
      <c r="AD4347">
        <v>0</v>
      </c>
      <c r="AE4347">
        <v>0</v>
      </c>
      <c r="AF4347">
        <v>2022</v>
      </c>
      <c r="AG4347" s="1">
        <v>44562</v>
      </c>
      <c r="AH4347" s="1">
        <v>44773</v>
      </c>
      <c r="AI4347" s="1">
        <v>44785</v>
      </c>
      <c r="AJ4347" s="17" t="s">
        <v>34</v>
      </c>
      <c r="AK4347" s="17" t="s">
        <v>35</v>
      </c>
      <c r="AL4347" s="17" t="s">
        <v>10388</v>
      </c>
      <c r="AM4347" s="17">
        <f>MONTH(EMPENHO[[#This Row],[data_empenho]])</f>
        <v>6</v>
      </c>
    </row>
    <row r="4348" spans="1:39" x14ac:dyDescent="0.25">
      <c r="A4348">
        <v>3</v>
      </c>
      <c r="B4348">
        <v>301</v>
      </c>
      <c r="C4348">
        <v>4</v>
      </c>
      <c r="D4348">
        <v>122</v>
      </c>
      <c r="E4348">
        <v>1</v>
      </c>
      <c r="F4348">
        <v>0</v>
      </c>
      <c r="G4348">
        <v>2068</v>
      </c>
      <c r="H4348" s="17" t="s">
        <v>1145</v>
      </c>
      <c r="I4348">
        <v>1</v>
      </c>
      <c r="J4348">
        <v>0</v>
      </c>
      <c r="K4348" s="17" t="s">
        <v>9606</v>
      </c>
      <c r="L4348" s="1">
        <v>44739</v>
      </c>
      <c r="M4348">
        <v>1091.82</v>
      </c>
      <c r="N4348" s="17" t="s">
        <v>437</v>
      </c>
      <c r="O4348">
        <v>213</v>
      </c>
      <c r="P4348" s="17" t="s">
        <v>438</v>
      </c>
      <c r="Q4348">
        <v>0</v>
      </c>
      <c r="R4348" s="17" t="s">
        <v>439</v>
      </c>
      <c r="S4348" s="17" t="s">
        <v>440</v>
      </c>
      <c r="T4348" s="17" t="s">
        <v>438</v>
      </c>
      <c r="U4348">
        <v>0</v>
      </c>
      <c r="V4348">
        <v>0</v>
      </c>
      <c r="W4348" s="17" t="s">
        <v>9607</v>
      </c>
      <c r="X4348" s="17" t="s">
        <v>442</v>
      </c>
      <c r="Y4348">
        <v>0</v>
      </c>
      <c r="Z4348" s="17" t="s">
        <v>486</v>
      </c>
      <c r="AA4348" s="17" t="s">
        <v>443</v>
      </c>
      <c r="AB4348" s="17" t="s">
        <v>444</v>
      </c>
      <c r="AC4348">
        <v>0</v>
      </c>
      <c r="AD4348">
        <v>0</v>
      </c>
      <c r="AE4348">
        <v>0</v>
      </c>
      <c r="AF4348">
        <v>2022</v>
      </c>
      <c r="AG4348" s="1">
        <v>44562</v>
      </c>
      <c r="AH4348" s="1">
        <v>44773</v>
      </c>
      <c r="AI4348" s="1">
        <v>44785</v>
      </c>
      <c r="AJ4348" s="17" t="s">
        <v>34</v>
      </c>
      <c r="AK4348" s="17" t="s">
        <v>35</v>
      </c>
      <c r="AL4348" s="17" t="s">
        <v>10388</v>
      </c>
      <c r="AM4348" s="17">
        <f>MONTH(EMPENHO[[#This Row],[data_empenho]])</f>
        <v>6</v>
      </c>
    </row>
    <row r="4349" spans="1:39" x14ac:dyDescent="0.25">
      <c r="A4349">
        <v>10</v>
      </c>
      <c r="B4349">
        <v>1001</v>
      </c>
      <c r="C4349">
        <v>4</v>
      </c>
      <c r="D4349">
        <v>122</v>
      </c>
      <c r="E4349">
        <v>1</v>
      </c>
      <c r="F4349">
        <v>0</v>
      </c>
      <c r="G4349">
        <v>2050</v>
      </c>
      <c r="H4349" s="17" t="s">
        <v>2730</v>
      </c>
      <c r="I4349">
        <v>1</v>
      </c>
      <c r="J4349">
        <v>0</v>
      </c>
      <c r="K4349" s="17" t="s">
        <v>9608</v>
      </c>
      <c r="L4349" s="1">
        <v>44739</v>
      </c>
      <c r="M4349">
        <v>313.5</v>
      </c>
      <c r="N4349" s="17" t="s">
        <v>437</v>
      </c>
      <c r="O4349">
        <v>213</v>
      </c>
      <c r="P4349" s="17" t="s">
        <v>438</v>
      </c>
      <c r="Q4349">
        <v>0</v>
      </c>
      <c r="R4349" s="17" t="s">
        <v>439</v>
      </c>
      <c r="S4349" s="17" t="s">
        <v>440</v>
      </c>
      <c r="T4349" s="17" t="s">
        <v>438</v>
      </c>
      <c r="U4349">
        <v>0</v>
      </c>
      <c r="V4349">
        <v>0</v>
      </c>
      <c r="W4349" s="17" t="s">
        <v>9609</v>
      </c>
      <c r="X4349" s="17" t="s">
        <v>442</v>
      </c>
      <c r="Y4349">
        <v>0</v>
      </c>
      <c r="Z4349" s="17" t="s">
        <v>486</v>
      </c>
      <c r="AA4349" s="17" t="s">
        <v>443</v>
      </c>
      <c r="AB4349" s="17" t="s">
        <v>444</v>
      </c>
      <c r="AC4349">
        <v>0</v>
      </c>
      <c r="AD4349">
        <v>0</v>
      </c>
      <c r="AE4349">
        <v>0</v>
      </c>
      <c r="AF4349">
        <v>2022</v>
      </c>
      <c r="AG4349" s="1">
        <v>44562</v>
      </c>
      <c r="AH4349" s="1">
        <v>44773</v>
      </c>
      <c r="AI4349" s="1">
        <v>44785</v>
      </c>
      <c r="AJ4349" s="17" t="s">
        <v>34</v>
      </c>
      <c r="AK4349" s="17" t="s">
        <v>35</v>
      </c>
      <c r="AL4349" s="17" t="s">
        <v>10388</v>
      </c>
      <c r="AM4349" s="17">
        <f>MONTH(EMPENHO[[#This Row],[data_empenho]])</f>
        <v>6</v>
      </c>
    </row>
    <row r="4350" spans="1:39" x14ac:dyDescent="0.25">
      <c r="A4350">
        <v>10</v>
      </c>
      <c r="B4350">
        <v>1001</v>
      </c>
      <c r="C4350">
        <v>4</v>
      </c>
      <c r="D4350">
        <v>122</v>
      </c>
      <c r="E4350">
        <v>1</v>
      </c>
      <c r="F4350">
        <v>0</v>
      </c>
      <c r="G4350">
        <v>2050</v>
      </c>
      <c r="H4350" s="17" t="s">
        <v>1173</v>
      </c>
      <c r="I4350">
        <v>1</v>
      </c>
      <c r="J4350">
        <v>0</v>
      </c>
      <c r="K4350" s="17" t="s">
        <v>9610</v>
      </c>
      <c r="L4350" s="1">
        <v>44739</v>
      </c>
      <c r="M4350">
        <v>115.67</v>
      </c>
      <c r="N4350" s="17" t="s">
        <v>437</v>
      </c>
      <c r="O4350">
        <v>213</v>
      </c>
      <c r="P4350" s="17" t="s">
        <v>438</v>
      </c>
      <c r="Q4350">
        <v>0</v>
      </c>
      <c r="R4350" s="17" t="s">
        <v>439</v>
      </c>
      <c r="S4350" s="17" t="s">
        <v>440</v>
      </c>
      <c r="T4350" s="17" t="s">
        <v>438</v>
      </c>
      <c r="U4350">
        <v>0</v>
      </c>
      <c r="V4350">
        <v>0</v>
      </c>
      <c r="W4350" s="17" t="s">
        <v>9611</v>
      </c>
      <c r="X4350" s="17" t="s">
        <v>442</v>
      </c>
      <c r="Y4350">
        <v>0</v>
      </c>
      <c r="Z4350" s="17" t="s">
        <v>486</v>
      </c>
      <c r="AA4350" s="17" t="s">
        <v>443</v>
      </c>
      <c r="AB4350" s="17" t="s">
        <v>444</v>
      </c>
      <c r="AC4350">
        <v>0</v>
      </c>
      <c r="AD4350">
        <v>0</v>
      </c>
      <c r="AE4350">
        <v>0</v>
      </c>
      <c r="AF4350">
        <v>2022</v>
      </c>
      <c r="AG4350" s="1">
        <v>44562</v>
      </c>
      <c r="AH4350" s="1">
        <v>44773</v>
      </c>
      <c r="AI4350" s="1">
        <v>44785</v>
      </c>
      <c r="AJ4350" s="17" t="s">
        <v>34</v>
      </c>
      <c r="AK4350" s="17" t="s">
        <v>35</v>
      </c>
      <c r="AL4350" s="17" t="s">
        <v>10388</v>
      </c>
      <c r="AM4350" s="17">
        <f>MONTH(EMPENHO[[#This Row],[data_empenho]])</f>
        <v>6</v>
      </c>
    </row>
    <row r="4351" spans="1:39" x14ac:dyDescent="0.25">
      <c r="A4351">
        <v>10</v>
      </c>
      <c r="B4351">
        <v>1001</v>
      </c>
      <c r="C4351">
        <v>4</v>
      </c>
      <c r="D4351">
        <v>122</v>
      </c>
      <c r="E4351">
        <v>1</v>
      </c>
      <c r="F4351">
        <v>0</v>
      </c>
      <c r="G4351">
        <v>2050</v>
      </c>
      <c r="H4351" s="17" t="s">
        <v>1145</v>
      </c>
      <c r="I4351">
        <v>1</v>
      </c>
      <c r="J4351">
        <v>0</v>
      </c>
      <c r="K4351" s="17" t="s">
        <v>9612</v>
      </c>
      <c r="L4351" s="1">
        <v>44739</v>
      </c>
      <c r="M4351">
        <v>1080</v>
      </c>
      <c r="N4351" s="17" t="s">
        <v>437</v>
      </c>
      <c r="O4351">
        <v>213</v>
      </c>
      <c r="P4351" s="17" t="s">
        <v>438</v>
      </c>
      <c r="Q4351">
        <v>0</v>
      </c>
      <c r="R4351" s="17" t="s">
        <v>439</v>
      </c>
      <c r="S4351" s="17" t="s">
        <v>440</v>
      </c>
      <c r="T4351" s="17" t="s">
        <v>438</v>
      </c>
      <c r="U4351">
        <v>0</v>
      </c>
      <c r="V4351">
        <v>0</v>
      </c>
      <c r="W4351" s="17" t="s">
        <v>9613</v>
      </c>
      <c r="X4351" s="17" t="s">
        <v>442</v>
      </c>
      <c r="Y4351">
        <v>0</v>
      </c>
      <c r="Z4351" s="17" t="s">
        <v>486</v>
      </c>
      <c r="AA4351" s="17" t="s">
        <v>443</v>
      </c>
      <c r="AB4351" s="17" t="s">
        <v>444</v>
      </c>
      <c r="AC4351">
        <v>0</v>
      </c>
      <c r="AD4351">
        <v>0</v>
      </c>
      <c r="AE4351">
        <v>0</v>
      </c>
      <c r="AF4351">
        <v>2022</v>
      </c>
      <c r="AG4351" s="1">
        <v>44562</v>
      </c>
      <c r="AH4351" s="1">
        <v>44773</v>
      </c>
      <c r="AI4351" s="1">
        <v>44785</v>
      </c>
      <c r="AJ4351" s="17" t="s">
        <v>34</v>
      </c>
      <c r="AK4351" s="17" t="s">
        <v>35</v>
      </c>
      <c r="AL4351" s="17" t="s">
        <v>10388</v>
      </c>
      <c r="AM4351" s="17">
        <f>MONTH(EMPENHO[[#This Row],[data_empenho]])</f>
        <v>6</v>
      </c>
    </row>
    <row r="4352" spans="1:39" x14ac:dyDescent="0.25">
      <c r="A4352">
        <v>9</v>
      </c>
      <c r="B4352">
        <v>904</v>
      </c>
      <c r="C4352">
        <v>8</v>
      </c>
      <c r="D4352">
        <v>243</v>
      </c>
      <c r="E4352">
        <v>11</v>
      </c>
      <c r="F4352">
        <v>0</v>
      </c>
      <c r="G4352">
        <v>2107</v>
      </c>
      <c r="H4352" s="17" t="s">
        <v>1173</v>
      </c>
      <c r="I4352">
        <v>1</v>
      </c>
      <c r="J4352">
        <v>0</v>
      </c>
      <c r="K4352" s="17" t="s">
        <v>9614</v>
      </c>
      <c r="L4352" s="1">
        <v>44739</v>
      </c>
      <c r="M4352">
        <v>12769.02</v>
      </c>
      <c r="N4352" s="17" t="s">
        <v>437</v>
      </c>
      <c r="O4352">
        <v>213</v>
      </c>
      <c r="P4352" s="17" t="s">
        <v>438</v>
      </c>
      <c r="Q4352">
        <v>0</v>
      </c>
      <c r="R4352" s="17" t="s">
        <v>439</v>
      </c>
      <c r="S4352" s="17" t="s">
        <v>440</v>
      </c>
      <c r="T4352" s="17" t="s">
        <v>438</v>
      </c>
      <c r="U4352">
        <v>0</v>
      </c>
      <c r="V4352">
        <v>0</v>
      </c>
      <c r="W4352" s="17" t="s">
        <v>9615</v>
      </c>
      <c r="X4352" s="17" t="s">
        <v>442</v>
      </c>
      <c r="Y4352">
        <v>0</v>
      </c>
      <c r="Z4352" s="17" t="s">
        <v>486</v>
      </c>
      <c r="AA4352" s="17" t="s">
        <v>443</v>
      </c>
      <c r="AB4352" s="17" t="s">
        <v>444</v>
      </c>
      <c r="AC4352">
        <v>0</v>
      </c>
      <c r="AD4352">
        <v>0</v>
      </c>
      <c r="AE4352">
        <v>0</v>
      </c>
      <c r="AF4352">
        <v>2022</v>
      </c>
      <c r="AG4352" s="1">
        <v>44562</v>
      </c>
      <c r="AH4352" s="1">
        <v>44773</v>
      </c>
      <c r="AI4352" s="1">
        <v>44785</v>
      </c>
      <c r="AJ4352" s="17" t="s">
        <v>34</v>
      </c>
      <c r="AK4352" s="17" t="s">
        <v>35</v>
      </c>
      <c r="AL4352" s="17" t="s">
        <v>10388</v>
      </c>
      <c r="AM4352" s="17">
        <f>MONTH(EMPENHO[[#This Row],[data_empenho]])</f>
        <v>6</v>
      </c>
    </row>
    <row r="4353" spans="1:39" x14ac:dyDescent="0.25">
      <c r="A4353">
        <v>9</v>
      </c>
      <c r="B4353">
        <v>904</v>
      </c>
      <c r="C4353">
        <v>8</v>
      </c>
      <c r="D4353">
        <v>243</v>
      </c>
      <c r="E4353">
        <v>11</v>
      </c>
      <c r="F4353">
        <v>0</v>
      </c>
      <c r="G4353">
        <v>2107</v>
      </c>
      <c r="H4353" s="17" t="s">
        <v>1184</v>
      </c>
      <c r="I4353">
        <v>1</v>
      </c>
      <c r="J4353">
        <v>0</v>
      </c>
      <c r="K4353" s="17" t="s">
        <v>9616</v>
      </c>
      <c r="L4353" s="1">
        <v>44739</v>
      </c>
      <c r="M4353">
        <v>709.39</v>
      </c>
      <c r="N4353" s="17" t="s">
        <v>437</v>
      </c>
      <c r="O4353">
        <v>213</v>
      </c>
      <c r="P4353" s="17" t="s">
        <v>438</v>
      </c>
      <c r="Q4353">
        <v>0</v>
      </c>
      <c r="R4353" s="17" t="s">
        <v>439</v>
      </c>
      <c r="S4353" s="17" t="s">
        <v>440</v>
      </c>
      <c r="T4353" s="17" t="s">
        <v>438</v>
      </c>
      <c r="U4353">
        <v>0</v>
      </c>
      <c r="V4353">
        <v>0</v>
      </c>
      <c r="W4353" s="17" t="s">
        <v>9617</v>
      </c>
      <c r="X4353" s="17" t="s">
        <v>442</v>
      </c>
      <c r="Y4353">
        <v>0</v>
      </c>
      <c r="Z4353" s="17" t="s">
        <v>486</v>
      </c>
      <c r="AA4353" s="17" t="s">
        <v>443</v>
      </c>
      <c r="AB4353" s="17" t="s">
        <v>444</v>
      </c>
      <c r="AC4353">
        <v>0</v>
      </c>
      <c r="AD4353">
        <v>0</v>
      </c>
      <c r="AE4353">
        <v>0</v>
      </c>
      <c r="AF4353">
        <v>2022</v>
      </c>
      <c r="AG4353" s="1">
        <v>44562</v>
      </c>
      <c r="AH4353" s="1">
        <v>44773</v>
      </c>
      <c r="AI4353" s="1">
        <v>44785</v>
      </c>
      <c r="AJ4353" s="17" t="s">
        <v>34</v>
      </c>
      <c r="AK4353" s="17" t="s">
        <v>35</v>
      </c>
      <c r="AL4353" s="17" t="s">
        <v>10388</v>
      </c>
      <c r="AM4353" s="17">
        <f>MONTH(EMPENHO[[#This Row],[data_empenho]])</f>
        <v>6</v>
      </c>
    </row>
    <row r="4354" spans="1:39" x14ac:dyDescent="0.25">
      <c r="A4354">
        <v>9</v>
      </c>
      <c r="B4354">
        <v>901</v>
      </c>
      <c r="C4354">
        <v>4</v>
      </c>
      <c r="D4354">
        <v>122</v>
      </c>
      <c r="E4354">
        <v>1</v>
      </c>
      <c r="F4354">
        <v>0</v>
      </c>
      <c r="G4354">
        <v>2010</v>
      </c>
      <c r="H4354" s="17" t="s">
        <v>1173</v>
      </c>
      <c r="I4354">
        <v>1</v>
      </c>
      <c r="J4354">
        <v>0</v>
      </c>
      <c r="K4354" s="17" t="s">
        <v>9618</v>
      </c>
      <c r="L4354" s="1">
        <v>44739</v>
      </c>
      <c r="M4354">
        <v>8903.7900000000009</v>
      </c>
      <c r="N4354" s="17" t="s">
        <v>437</v>
      </c>
      <c r="O4354">
        <v>213</v>
      </c>
      <c r="P4354" s="17" t="s">
        <v>438</v>
      </c>
      <c r="Q4354">
        <v>0</v>
      </c>
      <c r="R4354" s="17" t="s">
        <v>439</v>
      </c>
      <c r="S4354" s="17" t="s">
        <v>440</v>
      </c>
      <c r="T4354" s="17" t="s">
        <v>438</v>
      </c>
      <c r="U4354">
        <v>0</v>
      </c>
      <c r="V4354">
        <v>0</v>
      </c>
      <c r="W4354" s="17" t="s">
        <v>9619</v>
      </c>
      <c r="X4354" s="17" t="s">
        <v>442</v>
      </c>
      <c r="Y4354">
        <v>0</v>
      </c>
      <c r="Z4354" s="17" t="s">
        <v>486</v>
      </c>
      <c r="AA4354" s="17" t="s">
        <v>443</v>
      </c>
      <c r="AB4354" s="17" t="s">
        <v>444</v>
      </c>
      <c r="AC4354">
        <v>0</v>
      </c>
      <c r="AD4354">
        <v>0</v>
      </c>
      <c r="AE4354">
        <v>0</v>
      </c>
      <c r="AF4354">
        <v>2022</v>
      </c>
      <c r="AG4354" s="1">
        <v>44562</v>
      </c>
      <c r="AH4354" s="1">
        <v>44773</v>
      </c>
      <c r="AI4354" s="1">
        <v>44785</v>
      </c>
      <c r="AJ4354" s="17" t="s">
        <v>34</v>
      </c>
      <c r="AK4354" s="17" t="s">
        <v>35</v>
      </c>
      <c r="AL4354" s="17" t="s">
        <v>10388</v>
      </c>
      <c r="AM4354" s="17">
        <f>MONTH(EMPENHO[[#This Row],[data_empenho]])</f>
        <v>6</v>
      </c>
    </row>
    <row r="4355" spans="1:39" x14ac:dyDescent="0.25">
      <c r="A4355">
        <v>9</v>
      </c>
      <c r="B4355">
        <v>901</v>
      </c>
      <c r="C4355">
        <v>4</v>
      </c>
      <c r="D4355">
        <v>122</v>
      </c>
      <c r="E4355">
        <v>1</v>
      </c>
      <c r="F4355">
        <v>0</v>
      </c>
      <c r="G4355">
        <v>2010</v>
      </c>
      <c r="H4355" s="17" t="s">
        <v>1181</v>
      </c>
      <c r="I4355">
        <v>1</v>
      </c>
      <c r="J4355">
        <v>0</v>
      </c>
      <c r="K4355" s="17" t="s">
        <v>9620</v>
      </c>
      <c r="L4355" s="1">
        <v>44739</v>
      </c>
      <c r="M4355">
        <v>429.08</v>
      </c>
      <c r="N4355" s="17" t="s">
        <v>437</v>
      </c>
      <c r="O4355">
        <v>213</v>
      </c>
      <c r="P4355" s="17" t="s">
        <v>438</v>
      </c>
      <c r="Q4355">
        <v>0</v>
      </c>
      <c r="R4355" s="17" t="s">
        <v>439</v>
      </c>
      <c r="S4355" s="17" t="s">
        <v>440</v>
      </c>
      <c r="T4355" s="17" t="s">
        <v>438</v>
      </c>
      <c r="U4355">
        <v>0</v>
      </c>
      <c r="V4355">
        <v>0</v>
      </c>
      <c r="W4355" s="17" t="s">
        <v>9621</v>
      </c>
      <c r="X4355" s="17" t="s">
        <v>442</v>
      </c>
      <c r="Y4355">
        <v>0</v>
      </c>
      <c r="Z4355" s="17" t="s">
        <v>486</v>
      </c>
      <c r="AA4355" s="17" t="s">
        <v>443</v>
      </c>
      <c r="AB4355" s="17" t="s">
        <v>444</v>
      </c>
      <c r="AC4355">
        <v>0</v>
      </c>
      <c r="AD4355">
        <v>0</v>
      </c>
      <c r="AE4355">
        <v>0</v>
      </c>
      <c r="AF4355">
        <v>2022</v>
      </c>
      <c r="AG4355" s="1">
        <v>44562</v>
      </c>
      <c r="AH4355" s="1">
        <v>44773</v>
      </c>
      <c r="AI4355" s="1">
        <v>44785</v>
      </c>
      <c r="AJ4355" s="17" t="s">
        <v>34</v>
      </c>
      <c r="AK4355" s="17" t="s">
        <v>35</v>
      </c>
      <c r="AL4355" s="17" t="s">
        <v>10388</v>
      </c>
      <c r="AM4355" s="17">
        <f>MONTH(EMPENHO[[#This Row],[data_empenho]])</f>
        <v>6</v>
      </c>
    </row>
    <row r="4356" spans="1:39" x14ac:dyDescent="0.25">
      <c r="A4356">
        <v>9</v>
      </c>
      <c r="B4356">
        <v>901</v>
      </c>
      <c r="C4356">
        <v>4</v>
      </c>
      <c r="D4356">
        <v>122</v>
      </c>
      <c r="E4356">
        <v>1</v>
      </c>
      <c r="F4356">
        <v>0</v>
      </c>
      <c r="G4356">
        <v>2010</v>
      </c>
      <c r="H4356" s="17" t="s">
        <v>1433</v>
      </c>
      <c r="I4356">
        <v>1</v>
      </c>
      <c r="J4356">
        <v>0</v>
      </c>
      <c r="K4356" s="17" t="s">
        <v>9622</v>
      </c>
      <c r="L4356" s="1">
        <v>44739</v>
      </c>
      <c r="M4356">
        <v>4493</v>
      </c>
      <c r="N4356" s="17" t="s">
        <v>437</v>
      </c>
      <c r="O4356">
        <v>213</v>
      </c>
      <c r="P4356" s="17" t="s">
        <v>438</v>
      </c>
      <c r="Q4356">
        <v>0</v>
      </c>
      <c r="R4356" s="17" t="s">
        <v>439</v>
      </c>
      <c r="S4356" s="17" t="s">
        <v>440</v>
      </c>
      <c r="T4356" s="17" t="s">
        <v>438</v>
      </c>
      <c r="U4356">
        <v>0</v>
      </c>
      <c r="V4356">
        <v>0</v>
      </c>
      <c r="W4356" s="17" t="s">
        <v>9623</v>
      </c>
      <c r="X4356" s="17" t="s">
        <v>442</v>
      </c>
      <c r="Y4356">
        <v>0</v>
      </c>
      <c r="Z4356" s="17" t="s">
        <v>486</v>
      </c>
      <c r="AA4356" s="17" t="s">
        <v>443</v>
      </c>
      <c r="AB4356" s="17" t="s">
        <v>444</v>
      </c>
      <c r="AC4356">
        <v>0</v>
      </c>
      <c r="AD4356">
        <v>0</v>
      </c>
      <c r="AE4356">
        <v>0</v>
      </c>
      <c r="AF4356">
        <v>2022</v>
      </c>
      <c r="AG4356" s="1">
        <v>44562</v>
      </c>
      <c r="AH4356" s="1">
        <v>44773</v>
      </c>
      <c r="AI4356" s="1">
        <v>44785</v>
      </c>
      <c r="AJ4356" s="17" t="s">
        <v>34</v>
      </c>
      <c r="AK4356" s="17" t="s">
        <v>35</v>
      </c>
      <c r="AL4356" s="17" t="s">
        <v>10388</v>
      </c>
      <c r="AM4356" s="17">
        <f>MONTH(EMPENHO[[#This Row],[data_empenho]])</f>
        <v>6</v>
      </c>
    </row>
    <row r="4357" spans="1:39" x14ac:dyDescent="0.25">
      <c r="A4357">
        <v>9</v>
      </c>
      <c r="B4357">
        <v>901</v>
      </c>
      <c r="C4357">
        <v>4</v>
      </c>
      <c r="D4357">
        <v>122</v>
      </c>
      <c r="E4357">
        <v>1</v>
      </c>
      <c r="F4357">
        <v>0</v>
      </c>
      <c r="G4357">
        <v>2010</v>
      </c>
      <c r="H4357" s="17" t="s">
        <v>1176</v>
      </c>
      <c r="I4357">
        <v>1</v>
      </c>
      <c r="J4357">
        <v>0</v>
      </c>
      <c r="K4357" s="17" t="s">
        <v>9624</v>
      </c>
      <c r="L4357" s="1">
        <v>44739</v>
      </c>
      <c r="M4357">
        <v>332.18</v>
      </c>
      <c r="N4357" s="17" t="s">
        <v>437</v>
      </c>
      <c r="O4357">
        <v>213</v>
      </c>
      <c r="P4357" s="17" t="s">
        <v>438</v>
      </c>
      <c r="Q4357">
        <v>0</v>
      </c>
      <c r="R4357" s="17" t="s">
        <v>439</v>
      </c>
      <c r="S4357" s="17" t="s">
        <v>440</v>
      </c>
      <c r="T4357" s="17" t="s">
        <v>438</v>
      </c>
      <c r="U4357">
        <v>0</v>
      </c>
      <c r="V4357">
        <v>0</v>
      </c>
      <c r="W4357" s="17" t="s">
        <v>9625</v>
      </c>
      <c r="X4357" s="17" t="s">
        <v>442</v>
      </c>
      <c r="Y4357">
        <v>0</v>
      </c>
      <c r="Z4357" s="17" t="s">
        <v>486</v>
      </c>
      <c r="AA4357" s="17" t="s">
        <v>443</v>
      </c>
      <c r="AB4357" s="17" t="s">
        <v>444</v>
      </c>
      <c r="AC4357">
        <v>0</v>
      </c>
      <c r="AD4357">
        <v>0</v>
      </c>
      <c r="AE4357">
        <v>0</v>
      </c>
      <c r="AF4357">
        <v>2022</v>
      </c>
      <c r="AG4357" s="1">
        <v>44562</v>
      </c>
      <c r="AH4357" s="1">
        <v>44773</v>
      </c>
      <c r="AI4357" s="1">
        <v>44785</v>
      </c>
      <c r="AJ4357" s="17" t="s">
        <v>34</v>
      </c>
      <c r="AK4357" s="17" t="s">
        <v>35</v>
      </c>
      <c r="AL4357" s="17" t="s">
        <v>10388</v>
      </c>
      <c r="AM4357" s="17">
        <f>MONTH(EMPENHO[[#This Row],[data_empenho]])</f>
        <v>6</v>
      </c>
    </row>
    <row r="4358" spans="1:39" x14ac:dyDescent="0.25">
      <c r="A4358">
        <v>9</v>
      </c>
      <c r="B4358">
        <v>901</v>
      </c>
      <c r="C4358">
        <v>4</v>
      </c>
      <c r="D4358">
        <v>122</v>
      </c>
      <c r="E4358">
        <v>1</v>
      </c>
      <c r="F4358">
        <v>0</v>
      </c>
      <c r="G4358">
        <v>2010</v>
      </c>
      <c r="H4358" s="17" t="s">
        <v>1213</v>
      </c>
      <c r="I4358">
        <v>1</v>
      </c>
      <c r="J4358">
        <v>0</v>
      </c>
      <c r="K4358" s="17" t="s">
        <v>9626</v>
      </c>
      <c r="L4358" s="1">
        <v>44739</v>
      </c>
      <c r="M4358">
        <v>213.67</v>
      </c>
      <c r="N4358" s="17" t="s">
        <v>437</v>
      </c>
      <c r="O4358">
        <v>213</v>
      </c>
      <c r="P4358" s="17" t="s">
        <v>438</v>
      </c>
      <c r="Q4358">
        <v>0</v>
      </c>
      <c r="R4358" s="17" t="s">
        <v>439</v>
      </c>
      <c r="S4358" s="17" t="s">
        <v>440</v>
      </c>
      <c r="T4358" s="17" t="s">
        <v>438</v>
      </c>
      <c r="U4358">
        <v>0</v>
      </c>
      <c r="V4358">
        <v>0</v>
      </c>
      <c r="W4358" s="17" t="s">
        <v>9627</v>
      </c>
      <c r="X4358" s="17" t="s">
        <v>442</v>
      </c>
      <c r="Y4358">
        <v>0</v>
      </c>
      <c r="Z4358" s="17" t="s">
        <v>486</v>
      </c>
      <c r="AA4358" s="17" t="s">
        <v>443</v>
      </c>
      <c r="AB4358" s="17" t="s">
        <v>444</v>
      </c>
      <c r="AC4358">
        <v>0</v>
      </c>
      <c r="AD4358">
        <v>0</v>
      </c>
      <c r="AE4358">
        <v>0</v>
      </c>
      <c r="AF4358">
        <v>2022</v>
      </c>
      <c r="AG4358" s="1">
        <v>44562</v>
      </c>
      <c r="AH4358" s="1">
        <v>44773</v>
      </c>
      <c r="AI4358" s="1">
        <v>44785</v>
      </c>
      <c r="AJ4358" s="17" t="s">
        <v>34</v>
      </c>
      <c r="AK4358" s="17" t="s">
        <v>35</v>
      </c>
      <c r="AL4358" s="17" t="s">
        <v>10388</v>
      </c>
      <c r="AM4358" s="17">
        <f>MONTH(EMPENHO[[#This Row],[data_empenho]])</f>
        <v>6</v>
      </c>
    </row>
    <row r="4359" spans="1:39" x14ac:dyDescent="0.25">
      <c r="A4359">
        <v>2</v>
      </c>
      <c r="B4359">
        <v>201</v>
      </c>
      <c r="C4359">
        <v>4</v>
      </c>
      <c r="D4359">
        <v>122</v>
      </c>
      <c r="E4359">
        <v>1</v>
      </c>
      <c r="F4359">
        <v>0</v>
      </c>
      <c r="G4359">
        <v>2078</v>
      </c>
      <c r="H4359" s="17" t="s">
        <v>1433</v>
      </c>
      <c r="I4359">
        <v>1</v>
      </c>
      <c r="J4359">
        <v>0</v>
      </c>
      <c r="K4359" s="17" t="s">
        <v>9628</v>
      </c>
      <c r="L4359" s="1">
        <v>44739</v>
      </c>
      <c r="M4359">
        <v>24714</v>
      </c>
      <c r="N4359" s="17" t="s">
        <v>437</v>
      </c>
      <c r="O4359">
        <v>213</v>
      </c>
      <c r="P4359" s="17" t="s">
        <v>438</v>
      </c>
      <c r="Q4359">
        <v>0</v>
      </c>
      <c r="R4359" s="17" t="s">
        <v>439</v>
      </c>
      <c r="S4359" s="17" t="s">
        <v>440</v>
      </c>
      <c r="T4359" s="17" t="s">
        <v>438</v>
      </c>
      <c r="U4359">
        <v>0</v>
      </c>
      <c r="V4359">
        <v>0</v>
      </c>
      <c r="W4359" s="17" t="s">
        <v>9629</v>
      </c>
      <c r="X4359" s="17" t="s">
        <v>442</v>
      </c>
      <c r="Y4359">
        <v>0</v>
      </c>
      <c r="Z4359" s="17" t="s">
        <v>486</v>
      </c>
      <c r="AA4359" s="17" t="s">
        <v>443</v>
      </c>
      <c r="AB4359" s="17" t="s">
        <v>444</v>
      </c>
      <c r="AC4359">
        <v>0</v>
      </c>
      <c r="AD4359">
        <v>0</v>
      </c>
      <c r="AE4359">
        <v>0</v>
      </c>
      <c r="AF4359">
        <v>2022</v>
      </c>
      <c r="AG4359" s="1">
        <v>44562</v>
      </c>
      <c r="AH4359" s="1">
        <v>44773</v>
      </c>
      <c r="AI4359" s="1">
        <v>44785</v>
      </c>
      <c r="AJ4359" s="17" t="s">
        <v>34</v>
      </c>
      <c r="AK4359" s="17" t="s">
        <v>35</v>
      </c>
      <c r="AL4359" s="17" t="s">
        <v>10388</v>
      </c>
      <c r="AM4359" s="17">
        <f>MONTH(EMPENHO[[#This Row],[data_empenho]])</f>
        <v>6</v>
      </c>
    </row>
    <row r="4360" spans="1:39" x14ac:dyDescent="0.25">
      <c r="A4360">
        <v>2</v>
      </c>
      <c r="B4360">
        <v>203</v>
      </c>
      <c r="C4360">
        <v>4</v>
      </c>
      <c r="D4360">
        <v>122</v>
      </c>
      <c r="E4360">
        <v>1</v>
      </c>
      <c r="F4360">
        <v>0</v>
      </c>
      <c r="G4360">
        <v>2081</v>
      </c>
      <c r="H4360" s="17" t="s">
        <v>1173</v>
      </c>
      <c r="I4360">
        <v>1</v>
      </c>
      <c r="J4360">
        <v>0</v>
      </c>
      <c r="K4360" s="17" t="s">
        <v>9630</v>
      </c>
      <c r="L4360" s="1">
        <v>44739</v>
      </c>
      <c r="M4360">
        <v>11556.91</v>
      </c>
      <c r="N4360" s="17" t="s">
        <v>437</v>
      </c>
      <c r="O4360">
        <v>213</v>
      </c>
      <c r="P4360" s="17" t="s">
        <v>438</v>
      </c>
      <c r="Q4360">
        <v>0</v>
      </c>
      <c r="R4360" s="17" t="s">
        <v>439</v>
      </c>
      <c r="S4360" s="17" t="s">
        <v>440</v>
      </c>
      <c r="T4360" s="17" t="s">
        <v>438</v>
      </c>
      <c r="U4360">
        <v>0</v>
      </c>
      <c r="V4360">
        <v>0</v>
      </c>
      <c r="W4360" s="17" t="s">
        <v>9631</v>
      </c>
      <c r="X4360" s="17" t="s">
        <v>442</v>
      </c>
      <c r="Y4360">
        <v>0</v>
      </c>
      <c r="Z4360" s="17" t="s">
        <v>486</v>
      </c>
      <c r="AA4360" s="17" t="s">
        <v>443</v>
      </c>
      <c r="AB4360" s="17" t="s">
        <v>444</v>
      </c>
      <c r="AC4360">
        <v>0</v>
      </c>
      <c r="AD4360">
        <v>0</v>
      </c>
      <c r="AE4360">
        <v>0</v>
      </c>
      <c r="AF4360">
        <v>2022</v>
      </c>
      <c r="AG4360" s="1">
        <v>44562</v>
      </c>
      <c r="AH4360" s="1">
        <v>44773</v>
      </c>
      <c r="AI4360" s="1">
        <v>44785</v>
      </c>
      <c r="AJ4360" s="17" t="s">
        <v>34</v>
      </c>
      <c r="AK4360" s="17" t="s">
        <v>35</v>
      </c>
      <c r="AL4360" s="17" t="s">
        <v>10388</v>
      </c>
      <c r="AM4360" s="17">
        <f>MONTH(EMPENHO[[#This Row],[data_empenho]])</f>
        <v>6</v>
      </c>
    </row>
    <row r="4361" spans="1:39" x14ac:dyDescent="0.25">
      <c r="A4361">
        <v>3</v>
      </c>
      <c r="B4361">
        <v>301</v>
      </c>
      <c r="C4361">
        <v>4</v>
      </c>
      <c r="D4361">
        <v>122</v>
      </c>
      <c r="E4361">
        <v>1</v>
      </c>
      <c r="F4361">
        <v>0</v>
      </c>
      <c r="G4361">
        <v>2068</v>
      </c>
      <c r="H4361" s="17" t="s">
        <v>1433</v>
      </c>
      <c r="I4361">
        <v>1</v>
      </c>
      <c r="J4361">
        <v>0</v>
      </c>
      <c r="K4361" s="17" t="s">
        <v>9632</v>
      </c>
      <c r="L4361" s="1">
        <v>44739</v>
      </c>
      <c r="M4361">
        <v>4493</v>
      </c>
      <c r="N4361" s="17" t="s">
        <v>437</v>
      </c>
      <c r="O4361">
        <v>213</v>
      </c>
      <c r="P4361" s="17" t="s">
        <v>438</v>
      </c>
      <c r="Q4361">
        <v>0</v>
      </c>
      <c r="R4361" s="17" t="s">
        <v>439</v>
      </c>
      <c r="S4361" s="17" t="s">
        <v>440</v>
      </c>
      <c r="T4361" s="17" t="s">
        <v>438</v>
      </c>
      <c r="U4361">
        <v>0</v>
      </c>
      <c r="V4361">
        <v>0</v>
      </c>
      <c r="W4361" s="17" t="s">
        <v>9633</v>
      </c>
      <c r="X4361" s="17" t="s">
        <v>442</v>
      </c>
      <c r="Y4361">
        <v>0</v>
      </c>
      <c r="Z4361" s="17" t="s">
        <v>486</v>
      </c>
      <c r="AA4361" s="17" t="s">
        <v>443</v>
      </c>
      <c r="AB4361" s="17" t="s">
        <v>444</v>
      </c>
      <c r="AC4361">
        <v>0</v>
      </c>
      <c r="AD4361">
        <v>0</v>
      </c>
      <c r="AE4361">
        <v>0</v>
      </c>
      <c r="AF4361">
        <v>2022</v>
      </c>
      <c r="AG4361" s="1">
        <v>44562</v>
      </c>
      <c r="AH4361" s="1">
        <v>44773</v>
      </c>
      <c r="AI4361" s="1">
        <v>44785</v>
      </c>
      <c r="AJ4361" s="17" t="s">
        <v>34</v>
      </c>
      <c r="AK4361" s="17" t="s">
        <v>35</v>
      </c>
      <c r="AL4361" s="17" t="s">
        <v>10388</v>
      </c>
      <c r="AM4361" s="17">
        <f>MONTH(EMPENHO[[#This Row],[data_empenho]])</f>
        <v>6</v>
      </c>
    </row>
    <row r="4362" spans="1:39" x14ac:dyDescent="0.25">
      <c r="A4362">
        <v>3</v>
      </c>
      <c r="B4362">
        <v>301</v>
      </c>
      <c r="C4362">
        <v>4</v>
      </c>
      <c r="D4362">
        <v>122</v>
      </c>
      <c r="E4362">
        <v>1</v>
      </c>
      <c r="F4362">
        <v>0</v>
      </c>
      <c r="G4362">
        <v>2068</v>
      </c>
      <c r="H4362" s="17" t="s">
        <v>1173</v>
      </c>
      <c r="I4362">
        <v>1</v>
      </c>
      <c r="J4362">
        <v>0</v>
      </c>
      <c r="K4362" s="17" t="s">
        <v>9634</v>
      </c>
      <c r="L4362" s="1">
        <v>44739</v>
      </c>
      <c r="M4362">
        <v>3575.71</v>
      </c>
      <c r="N4362" s="17" t="s">
        <v>437</v>
      </c>
      <c r="O4362">
        <v>213</v>
      </c>
      <c r="P4362" s="17" t="s">
        <v>438</v>
      </c>
      <c r="Q4362">
        <v>0</v>
      </c>
      <c r="R4362" s="17" t="s">
        <v>439</v>
      </c>
      <c r="S4362" s="17" t="s">
        <v>440</v>
      </c>
      <c r="T4362" s="17" t="s">
        <v>438</v>
      </c>
      <c r="U4362">
        <v>0</v>
      </c>
      <c r="V4362">
        <v>0</v>
      </c>
      <c r="W4362" s="17" t="s">
        <v>9635</v>
      </c>
      <c r="X4362" s="17" t="s">
        <v>442</v>
      </c>
      <c r="Y4362">
        <v>0</v>
      </c>
      <c r="Z4362" s="17" t="s">
        <v>486</v>
      </c>
      <c r="AA4362" s="17" t="s">
        <v>443</v>
      </c>
      <c r="AB4362" s="17" t="s">
        <v>444</v>
      </c>
      <c r="AC4362">
        <v>0</v>
      </c>
      <c r="AD4362">
        <v>0</v>
      </c>
      <c r="AE4362">
        <v>0</v>
      </c>
      <c r="AF4362">
        <v>2022</v>
      </c>
      <c r="AG4362" s="1">
        <v>44562</v>
      </c>
      <c r="AH4362" s="1">
        <v>44773</v>
      </c>
      <c r="AI4362" s="1">
        <v>44785</v>
      </c>
      <c r="AJ4362" s="17" t="s">
        <v>34</v>
      </c>
      <c r="AK4362" s="17" t="s">
        <v>35</v>
      </c>
      <c r="AL4362" s="17" t="s">
        <v>10388</v>
      </c>
      <c r="AM4362" s="17">
        <f>MONTH(EMPENHO[[#This Row],[data_empenho]])</f>
        <v>6</v>
      </c>
    </row>
    <row r="4363" spans="1:39" x14ac:dyDescent="0.25">
      <c r="A4363">
        <v>4</v>
      </c>
      <c r="B4363">
        <v>401</v>
      </c>
      <c r="C4363">
        <v>4</v>
      </c>
      <c r="D4363">
        <v>123</v>
      </c>
      <c r="E4363">
        <v>1</v>
      </c>
      <c r="F4363">
        <v>0</v>
      </c>
      <c r="G4363">
        <v>2075</v>
      </c>
      <c r="H4363" s="17" t="s">
        <v>1433</v>
      </c>
      <c r="I4363">
        <v>1</v>
      </c>
      <c r="J4363">
        <v>0</v>
      </c>
      <c r="K4363" s="17" t="s">
        <v>9636</v>
      </c>
      <c r="L4363" s="1">
        <v>44739</v>
      </c>
      <c r="M4363">
        <v>4493</v>
      </c>
      <c r="N4363" s="17" t="s">
        <v>437</v>
      </c>
      <c r="O4363">
        <v>213</v>
      </c>
      <c r="P4363" s="17" t="s">
        <v>438</v>
      </c>
      <c r="Q4363">
        <v>0</v>
      </c>
      <c r="R4363" s="17" t="s">
        <v>439</v>
      </c>
      <c r="S4363" s="17" t="s">
        <v>440</v>
      </c>
      <c r="T4363" s="17" t="s">
        <v>438</v>
      </c>
      <c r="U4363">
        <v>0</v>
      </c>
      <c r="V4363">
        <v>0</v>
      </c>
      <c r="W4363" s="17" t="s">
        <v>9637</v>
      </c>
      <c r="X4363" s="17" t="s">
        <v>442</v>
      </c>
      <c r="Y4363">
        <v>0</v>
      </c>
      <c r="Z4363" s="17" t="s">
        <v>486</v>
      </c>
      <c r="AA4363" s="17" t="s">
        <v>443</v>
      </c>
      <c r="AB4363" s="17" t="s">
        <v>444</v>
      </c>
      <c r="AC4363">
        <v>0</v>
      </c>
      <c r="AD4363">
        <v>0</v>
      </c>
      <c r="AE4363">
        <v>0</v>
      </c>
      <c r="AF4363">
        <v>2022</v>
      </c>
      <c r="AG4363" s="1">
        <v>44562</v>
      </c>
      <c r="AH4363" s="1">
        <v>44773</v>
      </c>
      <c r="AI4363" s="1">
        <v>44785</v>
      </c>
      <c r="AJ4363" s="17" t="s">
        <v>34</v>
      </c>
      <c r="AK4363" s="17" t="s">
        <v>35</v>
      </c>
      <c r="AL4363" s="17" t="s">
        <v>10388</v>
      </c>
      <c r="AM4363" s="17">
        <f>MONTH(EMPENHO[[#This Row],[data_empenho]])</f>
        <v>6</v>
      </c>
    </row>
    <row r="4364" spans="1:39" x14ac:dyDescent="0.25">
      <c r="A4364">
        <v>4</v>
      </c>
      <c r="B4364">
        <v>401</v>
      </c>
      <c r="C4364">
        <v>4</v>
      </c>
      <c r="D4364">
        <v>123</v>
      </c>
      <c r="E4364">
        <v>1</v>
      </c>
      <c r="F4364">
        <v>0</v>
      </c>
      <c r="G4364">
        <v>2075</v>
      </c>
      <c r="H4364" s="17" t="s">
        <v>1173</v>
      </c>
      <c r="I4364">
        <v>1</v>
      </c>
      <c r="J4364">
        <v>0</v>
      </c>
      <c r="K4364" s="17" t="s">
        <v>9638</v>
      </c>
      <c r="L4364" s="1">
        <v>44739</v>
      </c>
      <c r="M4364">
        <v>1992.57</v>
      </c>
      <c r="N4364" s="17" t="s">
        <v>437</v>
      </c>
      <c r="O4364">
        <v>213</v>
      </c>
      <c r="P4364" s="17" t="s">
        <v>438</v>
      </c>
      <c r="Q4364">
        <v>0</v>
      </c>
      <c r="R4364" s="17" t="s">
        <v>439</v>
      </c>
      <c r="S4364" s="17" t="s">
        <v>440</v>
      </c>
      <c r="T4364" s="17" t="s">
        <v>438</v>
      </c>
      <c r="U4364">
        <v>0</v>
      </c>
      <c r="V4364">
        <v>0</v>
      </c>
      <c r="W4364" s="17" t="s">
        <v>9639</v>
      </c>
      <c r="X4364" s="17" t="s">
        <v>442</v>
      </c>
      <c r="Y4364">
        <v>0</v>
      </c>
      <c r="Z4364" s="17" t="s">
        <v>486</v>
      </c>
      <c r="AA4364" s="17" t="s">
        <v>443</v>
      </c>
      <c r="AB4364" s="17" t="s">
        <v>444</v>
      </c>
      <c r="AC4364">
        <v>0</v>
      </c>
      <c r="AD4364">
        <v>0</v>
      </c>
      <c r="AE4364">
        <v>0</v>
      </c>
      <c r="AF4364">
        <v>2022</v>
      </c>
      <c r="AG4364" s="1">
        <v>44562</v>
      </c>
      <c r="AH4364" s="1">
        <v>44773</v>
      </c>
      <c r="AI4364" s="1">
        <v>44785</v>
      </c>
      <c r="AJ4364" s="17" t="s">
        <v>34</v>
      </c>
      <c r="AK4364" s="17" t="s">
        <v>35</v>
      </c>
      <c r="AL4364" s="17" t="s">
        <v>10388</v>
      </c>
      <c r="AM4364" s="17">
        <f>MONTH(EMPENHO[[#This Row],[data_empenho]])</f>
        <v>6</v>
      </c>
    </row>
    <row r="4365" spans="1:39" x14ac:dyDescent="0.25">
      <c r="A4365">
        <v>5</v>
      </c>
      <c r="B4365">
        <v>501</v>
      </c>
      <c r="C4365">
        <v>4</v>
      </c>
      <c r="D4365">
        <v>122</v>
      </c>
      <c r="E4365">
        <v>1</v>
      </c>
      <c r="F4365">
        <v>0</v>
      </c>
      <c r="G4365">
        <v>2022</v>
      </c>
      <c r="H4365" s="17" t="s">
        <v>1433</v>
      </c>
      <c r="I4365">
        <v>1</v>
      </c>
      <c r="J4365">
        <v>0</v>
      </c>
      <c r="K4365" s="17" t="s">
        <v>9640</v>
      </c>
      <c r="L4365" s="1">
        <v>44739</v>
      </c>
      <c r="M4365">
        <v>4493</v>
      </c>
      <c r="N4365" s="17" t="s">
        <v>437</v>
      </c>
      <c r="O4365">
        <v>213</v>
      </c>
      <c r="P4365" s="17" t="s">
        <v>438</v>
      </c>
      <c r="Q4365">
        <v>0</v>
      </c>
      <c r="R4365" s="17" t="s">
        <v>439</v>
      </c>
      <c r="S4365" s="17" t="s">
        <v>440</v>
      </c>
      <c r="T4365" s="17" t="s">
        <v>438</v>
      </c>
      <c r="U4365">
        <v>0</v>
      </c>
      <c r="V4365">
        <v>0</v>
      </c>
      <c r="W4365" s="17" t="s">
        <v>9641</v>
      </c>
      <c r="X4365" s="17" t="s">
        <v>442</v>
      </c>
      <c r="Y4365">
        <v>0</v>
      </c>
      <c r="Z4365" s="17" t="s">
        <v>486</v>
      </c>
      <c r="AA4365" s="17" t="s">
        <v>443</v>
      </c>
      <c r="AB4365" s="17" t="s">
        <v>444</v>
      </c>
      <c r="AC4365">
        <v>0</v>
      </c>
      <c r="AD4365">
        <v>0</v>
      </c>
      <c r="AE4365">
        <v>0</v>
      </c>
      <c r="AF4365">
        <v>2022</v>
      </c>
      <c r="AG4365" s="1">
        <v>44562</v>
      </c>
      <c r="AH4365" s="1">
        <v>44773</v>
      </c>
      <c r="AI4365" s="1">
        <v>44785</v>
      </c>
      <c r="AJ4365" s="17" t="s">
        <v>34</v>
      </c>
      <c r="AK4365" s="17" t="s">
        <v>35</v>
      </c>
      <c r="AL4365" s="17" t="s">
        <v>10388</v>
      </c>
      <c r="AM4365" s="17">
        <f>MONTH(EMPENHO[[#This Row],[data_empenho]])</f>
        <v>6</v>
      </c>
    </row>
    <row r="4366" spans="1:39" x14ac:dyDescent="0.25">
      <c r="A4366">
        <v>5</v>
      </c>
      <c r="B4366">
        <v>501</v>
      </c>
      <c r="C4366">
        <v>4</v>
      </c>
      <c r="D4366">
        <v>122</v>
      </c>
      <c r="E4366">
        <v>1</v>
      </c>
      <c r="F4366">
        <v>0</v>
      </c>
      <c r="G4366">
        <v>2022</v>
      </c>
      <c r="H4366" s="17" t="s">
        <v>1173</v>
      </c>
      <c r="I4366">
        <v>1</v>
      </c>
      <c r="J4366">
        <v>0</v>
      </c>
      <c r="K4366" s="17" t="s">
        <v>9642</v>
      </c>
      <c r="L4366" s="1">
        <v>44739</v>
      </c>
      <c r="M4366">
        <v>6490.87</v>
      </c>
      <c r="N4366" s="17" t="s">
        <v>437</v>
      </c>
      <c r="O4366">
        <v>213</v>
      </c>
      <c r="P4366" s="17" t="s">
        <v>438</v>
      </c>
      <c r="Q4366">
        <v>0</v>
      </c>
      <c r="R4366" s="17" t="s">
        <v>439</v>
      </c>
      <c r="S4366" s="17" t="s">
        <v>440</v>
      </c>
      <c r="T4366" s="17" t="s">
        <v>438</v>
      </c>
      <c r="U4366">
        <v>0</v>
      </c>
      <c r="V4366">
        <v>0</v>
      </c>
      <c r="W4366" s="17" t="s">
        <v>9643</v>
      </c>
      <c r="X4366" s="17" t="s">
        <v>442</v>
      </c>
      <c r="Y4366">
        <v>0</v>
      </c>
      <c r="Z4366" s="17" t="s">
        <v>486</v>
      </c>
      <c r="AA4366" s="17" t="s">
        <v>443</v>
      </c>
      <c r="AB4366" s="17" t="s">
        <v>444</v>
      </c>
      <c r="AC4366">
        <v>0</v>
      </c>
      <c r="AD4366">
        <v>0</v>
      </c>
      <c r="AE4366">
        <v>0</v>
      </c>
      <c r="AF4366">
        <v>2022</v>
      </c>
      <c r="AG4366" s="1">
        <v>44562</v>
      </c>
      <c r="AH4366" s="1">
        <v>44773</v>
      </c>
      <c r="AI4366" s="1">
        <v>44785</v>
      </c>
      <c r="AJ4366" s="17" t="s">
        <v>34</v>
      </c>
      <c r="AK4366" s="17" t="s">
        <v>35</v>
      </c>
      <c r="AL4366" s="17" t="s">
        <v>10388</v>
      </c>
      <c r="AM4366" s="17">
        <f>MONTH(EMPENHO[[#This Row],[data_empenho]])</f>
        <v>6</v>
      </c>
    </row>
    <row r="4367" spans="1:39" x14ac:dyDescent="0.25">
      <c r="A4367">
        <v>5</v>
      </c>
      <c r="B4367">
        <v>502</v>
      </c>
      <c r="C4367">
        <v>12</v>
      </c>
      <c r="D4367">
        <v>361</v>
      </c>
      <c r="E4367">
        <v>2</v>
      </c>
      <c r="F4367">
        <v>0</v>
      </c>
      <c r="G4367">
        <v>2031</v>
      </c>
      <c r="H4367" s="17" t="s">
        <v>1173</v>
      </c>
      <c r="I4367">
        <v>20</v>
      </c>
      <c r="J4367">
        <v>0</v>
      </c>
      <c r="K4367" s="17" t="s">
        <v>9644</v>
      </c>
      <c r="L4367" s="1">
        <v>44739</v>
      </c>
      <c r="M4367">
        <v>3979.68</v>
      </c>
      <c r="N4367" s="17" t="s">
        <v>437</v>
      </c>
      <c r="O4367">
        <v>213</v>
      </c>
      <c r="P4367" s="17" t="s">
        <v>438</v>
      </c>
      <c r="Q4367">
        <v>0</v>
      </c>
      <c r="R4367" s="17" t="s">
        <v>439</v>
      </c>
      <c r="S4367" s="17" t="s">
        <v>440</v>
      </c>
      <c r="T4367" s="17" t="s">
        <v>438</v>
      </c>
      <c r="U4367">
        <v>0</v>
      </c>
      <c r="V4367">
        <v>0</v>
      </c>
      <c r="W4367" s="17" t="s">
        <v>9645</v>
      </c>
      <c r="X4367" s="17" t="s">
        <v>442</v>
      </c>
      <c r="Y4367">
        <v>0</v>
      </c>
      <c r="Z4367" s="17" t="s">
        <v>486</v>
      </c>
      <c r="AA4367" s="17" t="s">
        <v>443</v>
      </c>
      <c r="AB4367" s="17" t="s">
        <v>444</v>
      </c>
      <c r="AC4367">
        <v>0</v>
      </c>
      <c r="AD4367">
        <v>0</v>
      </c>
      <c r="AE4367">
        <v>0</v>
      </c>
      <c r="AF4367">
        <v>2022</v>
      </c>
      <c r="AG4367" s="1">
        <v>44562</v>
      </c>
      <c r="AH4367" s="1">
        <v>44773</v>
      </c>
      <c r="AI4367" s="1">
        <v>44785</v>
      </c>
      <c r="AJ4367" s="17" t="s">
        <v>34</v>
      </c>
      <c r="AK4367" s="17" t="s">
        <v>35</v>
      </c>
      <c r="AL4367" s="17" t="s">
        <v>10388</v>
      </c>
      <c r="AM4367" s="17">
        <f>MONTH(EMPENHO[[#This Row],[data_empenho]])</f>
        <v>6</v>
      </c>
    </row>
    <row r="4368" spans="1:39" x14ac:dyDescent="0.25">
      <c r="A4368">
        <v>5</v>
      </c>
      <c r="B4368">
        <v>502</v>
      </c>
      <c r="C4368">
        <v>12</v>
      </c>
      <c r="D4368">
        <v>365</v>
      </c>
      <c r="E4368">
        <v>2</v>
      </c>
      <c r="F4368">
        <v>0</v>
      </c>
      <c r="G4368">
        <v>2026</v>
      </c>
      <c r="H4368" s="17" t="s">
        <v>1213</v>
      </c>
      <c r="I4368">
        <v>31</v>
      </c>
      <c r="J4368">
        <v>0</v>
      </c>
      <c r="K4368" s="17" t="s">
        <v>9646</v>
      </c>
      <c r="L4368" s="1">
        <v>44739</v>
      </c>
      <c r="M4368">
        <v>128.69999999999999</v>
      </c>
      <c r="N4368" s="17" t="s">
        <v>437</v>
      </c>
      <c r="O4368">
        <v>213</v>
      </c>
      <c r="P4368" s="17" t="s">
        <v>438</v>
      </c>
      <c r="Q4368">
        <v>501</v>
      </c>
      <c r="R4368" s="17" t="s">
        <v>439</v>
      </c>
      <c r="S4368" s="17" t="s">
        <v>440</v>
      </c>
      <c r="T4368" s="17" t="s">
        <v>438</v>
      </c>
      <c r="U4368">
        <v>0</v>
      </c>
      <c r="V4368">
        <v>0</v>
      </c>
      <c r="W4368" s="17" t="s">
        <v>9647</v>
      </c>
      <c r="X4368" s="17" t="s">
        <v>442</v>
      </c>
      <c r="Y4368">
        <v>0</v>
      </c>
      <c r="Z4368" s="17" t="s">
        <v>486</v>
      </c>
      <c r="AA4368" s="17" t="s">
        <v>443</v>
      </c>
      <c r="AB4368" s="17" t="s">
        <v>444</v>
      </c>
      <c r="AC4368">
        <v>0</v>
      </c>
      <c r="AD4368">
        <v>0</v>
      </c>
      <c r="AE4368">
        <v>0</v>
      </c>
      <c r="AF4368">
        <v>2022</v>
      </c>
      <c r="AG4368" s="1">
        <v>44562</v>
      </c>
      <c r="AH4368" s="1">
        <v>44773</v>
      </c>
      <c r="AI4368" s="1">
        <v>44785</v>
      </c>
      <c r="AJ4368" s="17" t="s">
        <v>34</v>
      </c>
      <c r="AK4368" s="17" t="s">
        <v>35</v>
      </c>
      <c r="AL4368" s="17" t="s">
        <v>10388</v>
      </c>
      <c r="AM4368" s="17">
        <f>MONTH(EMPENHO[[#This Row],[data_empenho]])</f>
        <v>6</v>
      </c>
    </row>
    <row r="4369" spans="1:39" x14ac:dyDescent="0.25">
      <c r="A4369">
        <v>5</v>
      </c>
      <c r="B4369">
        <v>502</v>
      </c>
      <c r="C4369">
        <v>12</v>
      </c>
      <c r="D4369">
        <v>365</v>
      </c>
      <c r="E4369">
        <v>2</v>
      </c>
      <c r="F4369">
        <v>0</v>
      </c>
      <c r="G4369">
        <v>2026</v>
      </c>
      <c r="H4369" s="17" t="s">
        <v>1621</v>
      </c>
      <c r="I4369">
        <v>20</v>
      </c>
      <c r="J4369">
        <v>0</v>
      </c>
      <c r="K4369" s="17" t="s">
        <v>9648</v>
      </c>
      <c r="L4369" s="1">
        <v>44739</v>
      </c>
      <c r="M4369">
        <v>15413.93</v>
      </c>
      <c r="N4369" s="17" t="s">
        <v>437</v>
      </c>
      <c r="O4369">
        <v>213</v>
      </c>
      <c r="P4369" s="17" t="s">
        <v>438</v>
      </c>
      <c r="Q4369">
        <v>0</v>
      </c>
      <c r="R4369" s="17" t="s">
        <v>439</v>
      </c>
      <c r="S4369" s="17" t="s">
        <v>440</v>
      </c>
      <c r="T4369" s="17" t="s">
        <v>438</v>
      </c>
      <c r="U4369">
        <v>0</v>
      </c>
      <c r="V4369">
        <v>0</v>
      </c>
      <c r="W4369" s="17" t="s">
        <v>9649</v>
      </c>
      <c r="X4369" s="17" t="s">
        <v>442</v>
      </c>
      <c r="Y4369">
        <v>0</v>
      </c>
      <c r="Z4369" s="17" t="s">
        <v>486</v>
      </c>
      <c r="AA4369" s="17" t="s">
        <v>443</v>
      </c>
      <c r="AB4369" s="17" t="s">
        <v>444</v>
      </c>
      <c r="AC4369">
        <v>0</v>
      </c>
      <c r="AD4369">
        <v>0</v>
      </c>
      <c r="AE4369">
        <v>0</v>
      </c>
      <c r="AF4369">
        <v>2022</v>
      </c>
      <c r="AG4369" s="1">
        <v>44562</v>
      </c>
      <c r="AH4369" s="1">
        <v>44773</v>
      </c>
      <c r="AI4369" s="1">
        <v>44785</v>
      </c>
      <c r="AJ4369" s="17" t="s">
        <v>34</v>
      </c>
      <c r="AK4369" s="17" t="s">
        <v>35</v>
      </c>
      <c r="AL4369" s="17" t="s">
        <v>10388</v>
      </c>
      <c r="AM4369" s="17">
        <f>MONTH(EMPENHO[[#This Row],[data_empenho]])</f>
        <v>6</v>
      </c>
    </row>
    <row r="4370" spans="1:39" x14ac:dyDescent="0.25">
      <c r="A4370">
        <v>5</v>
      </c>
      <c r="B4370">
        <v>502</v>
      </c>
      <c r="C4370">
        <v>12</v>
      </c>
      <c r="D4370">
        <v>361</v>
      </c>
      <c r="E4370">
        <v>2</v>
      </c>
      <c r="F4370">
        <v>0</v>
      </c>
      <c r="G4370">
        <v>2025</v>
      </c>
      <c r="H4370" s="17" t="s">
        <v>1621</v>
      </c>
      <c r="I4370">
        <v>31</v>
      </c>
      <c r="J4370">
        <v>0</v>
      </c>
      <c r="K4370" s="17" t="s">
        <v>9650</v>
      </c>
      <c r="L4370" s="1">
        <v>44739</v>
      </c>
      <c r="M4370">
        <v>7289.14</v>
      </c>
      <c r="N4370" s="17" t="s">
        <v>437</v>
      </c>
      <c r="O4370">
        <v>213</v>
      </c>
      <c r="P4370" s="17" t="s">
        <v>438</v>
      </c>
      <c r="Q4370">
        <v>0</v>
      </c>
      <c r="R4370" s="17" t="s">
        <v>439</v>
      </c>
      <c r="S4370" s="17" t="s">
        <v>440</v>
      </c>
      <c r="T4370" s="17" t="s">
        <v>438</v>
      </c>
      <c r="U4370">
        <v>0</v>
      </c>
      <c r="V4370">
        <v>0</v>
      </c>
      <c r="W4370" s="17" t="s">
        <v>9651</v>
      </c>
      <c r="X4370" s="17" t="s">
        <v>442</v>
      </c>
      <c r="Y4370">
        <v>0</v>
      </c>
      <c r="Z4370" s="17" t="s">
        <v>486</v>
      </c>
      <c r="AA4370" s="17" t="s">
        <v>443</v>
      </c>
      <c r="AB4370" s="17" t="s">
        <v>444</v>
      </c>
      <c r="AC4370">
        <v>0</v>
      </c>
      <c r="AD4370">
        <v>0</v>
      </c>
      <c r="AE4370">
        <v>0</v>
      </c>
      <c r="AF4370">
        <v>2022</v>
      </c>
      <c r="AG4370" s="1">
        <v>44562</v>
      </c>
      <c r="AH4370" s="1">
        <v>44773</v>
      </c>
      <c r="AI4370" s="1">
        <v>44785</v>
      </c>
      <c r="AJ4370" s="17" t="s">
        <v>34</v>
      </c>
      <c r="AK4370" s="17" t="s">
        <v>35</v>
      </c>
      <c r="AL4370" s="17" t="s">
        <v>10388</v>
      </c>
      <c r="AM4370" s="17">
        <f>MONTH(EMPENHO[[#This Row],[data_empenho]])</f>
        <v>6</v>
      </c>
    </row>
    <row r="4371" spans="1:39" x14ac:dyDescent="0.25">
      <c r="A4371">
        <v>5</v>
      </c>
      <c r="B4371">
        <v>502</v>
      </c>
      <c r="C4371">
        <v>12</v>
      </c>
      <c r="D4371">
        <v>361</v>
      </c>
      <c r="E4371">
        <v>2</v>
      </c>
      <c r="F4371">
        <v>0</v>
      </c>
      <c r="G4371">
        <v>2031</v>
      </c>
      <c r="H4371" s="17" t="s">
        <v>1621</v>
      </c>
      <c r="I4371">
        <v>31</v>
      </c>
      <c r="J4371">
        <v>0</v>
      </c>
      <c r="K4371" s="17" t="s">
        <v>9652</v>
      </c>
      <c r="L4371" s="1">
        <v>44739</v>
      </c>
      <c r="M4371">
        <v>1362.16</v>
      </c>
      <c r="N4371" s="17" t="s">
        <v>437</v>
      </c>
      <c r="O4371">
        <v>213</v>
      </c>
      <c r="P4371" s="17" t="s">
        <v>438</v>
      </c>
      <c r="Q4371">
        <v>501</v>
      </c>
      <c r="R4371" s="17" t="s">
        <v>439</v>
      </c>
      <c r="S4371" s="17" t="s">
        <v>440</v>
      </c>
      <c r="T4371" s="17" t="s">
        <v>438</v>
      </c>
      <c r="U4371">
        <v>0</v>
      </c>
      <c r="V4371">
        <v>0</v>
      </c>
      <c r="W4371" s="17" t="s">
        <v>9653</v>
      </c>
      <c r="X4371" s="17" t="s">
        <v>442</v>
      </c>
      <c r="Y4371">
        <v>0</v>
      </c>
      <c r="Z4371" s="17" t="s">
        <v>486</v>
      </c>
      <c r="AA4371" s="17" t="s">
        <v>443</v>
      </c>
      <c r="AB4371" s="17" t="s">
        <v>444</v>
      </c>
      <c r="AC4371">
        <v>0</v>
      </c>
      <c r="AD4371">
        <v>0</v>
      </c>
      <c r="AE4371">
        <v>0</v>
      </c>
      <c r="AF4371">
        <v>2022</v>
      </c>
      <c r="AG4371" s="1">
        <v>44562</v>
      </c>
      <c r="AH4371" s="1">
        <v>44773</v>
      </c>
      <c r="AI4371" s="1">
        <v>44785</v>
      </c>
      <c r="AJ4371" s="17" t="s">
        <v>34</v>
      </c>
      <c r="AK4371" s="17" t="s">
        <v>35</v>
      </c>
      <c r="AL4371" s="17" t="s">
        <v>10388</v>
      </c>
      <c r="AM4371" s="17">
        <f>MONTH(EMPENHO[[#This Row],[data_empenho]])</f>
        <v>6</v>
      </c>
    </row>
    <row r="4372" spans="1:39" x14ac:dyDescent="0.25">
      <c r="A4372">
        <v>5</v>
      </c>
      <c r="B4372">
        <v>502</v>
      </c>
      <c r="C4372">
        <v>12</v>
      </c>
      <c r="D4372">
        <v>365</v>
      </c>
      <c r="E4372">
        <v>2</v>
      </c>
      <c r="F4372">
        <v>0</v>
      </c>
      <c r="G4372">
        <v>2026</v>
      </c>
      <c r="H4372" s="17" t="s">
        <v>1213</v>
      </c>
      <c r="I4372">
        <v>31</v>
      </c>
      <c r="J4372">
        <v>0</v>
      </c>
      <c r="K4372" s="17" t="s">
        <v>9654</v>
      </c>
      <c r="L4372" s="1">
        <v>44739</v>
      </c>
      <c r="M4372">
        <v>25.74</v>
      </c>
      <c r="N4372" s="17" t="s">
        <v>437</v>
      </c>
      <c r="O4372">
        <v>213</v>
      </c>
      <c r="P4372" s="17" t="s">
        <v>438</v>
      </c>
      <c r="Q4372">
        <v>501</v>
      </c>
      <c r="R4372" s="17" t="s">
        <v>439</v>
      </c>
      <c r="S4372" s="17" t="s">
        <v>440</v>
      </c>
      <c r="T4372" s="17" t="s">
        <v>438</v>
      </c>
      <c r="U4372">
        <v>0</v>
      </c>
      <c r="V4372">
        <v>0</v>
      </c>
      <c r="W4372" s="17" t="s">
        <v>9655</v>
      </c>
      <c r="X4372" s="17" t="s">
        <v>442</v>
      </c>
      <c r="Y4372">
        <v>0</v>
      </c>
      <c r="Z4372" s="17" t="s">
        <v>486</v>
      </c>
      <c r="AA4372" s="17" t="s">
        <v>443</v>
      </c>
      <c r="AB4372" s="17" t="s">
        <v>444</v>
      </c>
      <c r="AC4372">
        <v>0</v>
      </c>
      <c r="AD4372">
        <v>0</v>
      </c>
      <c r="AE4372">
        <v>0</v>
      </c>
      <c r="AF4372">
        <v>2022</v>
      </c>
      <c r="AG4372" s="1">
        <v>44562</v>
      </c>
      <c r="AH4372" s="1">
        <v>44773</v>
      </c>
      <c r="AI4372" s="1">
        <v>44785</v>
      </c>
      <c r="AJ4372" s="17" t="s">
        <v>34</v>
      </c>
      <c r="AK4372" s="17" t="s">
        <v>35</v>
      </c>
      <c r="AL4372" s="17" t="s">
        <v>10388</v>
      </c>
      <c r="AM4372" s="17">
        <f>MONTH(EMPENHO[[#This Row],[data_empenho]])</f>
        <v>6</v>
      </c>
    </row>
    <row r="4373" spans="1:39" x14ac:dyDescent="0.25">
      <c r="A4373">
        <v>5</v>
      </c>
      <c r="B4373">
        <v>502</v>
      </c>
      <c r="C4373">
        <v>12</v>
      </c>
      <c r="D4373">
        <v>365</v>
      </c>
      <c r="E4373">
        <v>2</v>
      </c>
      <c r="F4373">
        <v>0</v>
      </c>
      <c r="G4373">
        <v>2026</v>
      </c>
      <c r="H4373" s="17" t="s">
        <v>1621</v>
      </c>
      <c r="I4373">
        <v>31</v>
      </c>
      <c r="J4373">
        <v>0</v>
      </c>
      <c r="K4373" s="17" t="s">
        <v>9656</v>
      </c>
      <c r="L4373" s="1">
        <v>44739</v>
      </c>
      <c r="M4373">
        <v>1715.7</v>
      </c>
      <c r="N4373" s="17" t="s">
        <v>437</v>
      </c>
      <c r="O4373">
        <v>213</v>
      </c>
      <c r="P4373" s="17" t="s">
        <v>438</v>
      </c>
      <c r="Q4373">
        <v>501</v>
      </c>
      <c r="R4373" s="17" t="s">
        <v>439</v>
      </c>
      <c r="S4373" s="17" t="s">
        <v>440</v>
      </c>
      <c r="T4373" s="17" t="s">
        <v>438</v>
      </c>
      <c r="U4373">
        <v>0</v>
      </c>
      <c r="V4373">
        <v>0</v>
      </c>
      <c r="W4373" s="17" t="s">
        <v>9657</v>
      </c>
      <c r="X4373" s="17" t="s">
        <v>442</v>
      </c>
      <c r="Y4373">
        <v>0</v>
      </c>
      <c r="Z4373" s="17" t="s">
        <v>486</v>
      </c>
      <c r="AA4373" s="17" t="s">
        <v>443</v>
      </c>
      <c r="AB4373" s="17" t="s">
        <v>444</v>
      </c>
      <c r="AC4373">
        <v>0</v>
      </c>
      <c r="AD4373">
        <v>0</v>
      </c>
      <c r="AE4373">
        <v>0</v>
      </c>
      <c r="AF4373">
        <v>2022</v>
      </c>
      <c r="AG4373" s="1">
        <v>44562</v>
      </c>
      <c r="AH4373" s="1">
        <v>44773</v>
      </c>
      <c r="AI4373" s="1">
        <v>44785</v>
      </c>
      <c r="AJ4373" s="17" t="s">
        <v>34</v>
      </c>
      <c r="AK4373" s="17" t="s">
        <v>35</v>
      </c>
      <c r="AL4373" s="17" t="s">
        <v>10388</v>
      </c>
      <c r="AM4373" s="17">
        <f>MONTH(EMPENHO[[#This Row],[data_empenho]])</f>
        <v>6</v>
      </c>
    </row>
    <row r="4374" spans="1:39" x14ac:dyDescent="0.25">
      <c r="A4374">
        <v>5</v>
      </c>
      <c r="B4374">
        <v>502</v>
      </c>
      <c r="C4374">
        <v>12</v>
      </c>
      <c r="D4374">
        <v>361</v>
      </c>
      <c r="E4374">
        <v>2</v>
      </c>
      <c r="F4374">
        <v>0</v>
      </c>
      <c r="G4374">
        <v>2031</v>
      </c>
      <c r="H4374" s="17" t="s">
        <v>6927</v>
      </c>
      <c r="I4374">
        <v>31</v>
      </c>
      <c r="J4374">
        <v>0</v>
      </c>
      <c r="K4374" s="17" t="s">
        <v>9658</v>
      </c>
      <c r="L4374" s="1">
        <v>44739</v>
      </c>
      <c r="M4374">
        <v>1473.84</v>
      </c>
      <c r="N4374" s="17" t="s">
        <v>437</v>
      </c>
      <c r="O4374">
        <v>213</v>
      </c>
      <c r="P4374" s="17" t="s">
        <v>438</v>
      </c>
      <c r="Q4374">
        <v>501</v>
      </c>
      <c r="R4374" s="17" t="s">
        <v>439</v>
      </c>
      <c r="S4374" s="17" t="s">
        <v>440</v>
      </c>
      <c r="T4374" s="17" t="s">
        <v>438</v>
      </c>
      <c r="U4374">
        <v>0</v>
      </c>
      <c r="V4374">
        <v>0</v>
      </c>
      <c r="W4374" s="17" t="s">
        <v>9659</v>
      </c>
      <c r="X4374" s="17" t="s">
        <v>442</v>
      </c>
      <c r="Y4374">
        <v>0</v>
      </c>
      <c r="Z4374" s="17" t="s">
        <v>486</v>
      </c>
      <c r="AA4374" s="17" t="s">
        <v>443</v>
      </c>
      <c r="AB4374" s="17" t="s">
        <v>444</v>
      </c>
      <c r="AC4374">
        <v>0</v>
      </c>
      <c r="AD4374">
        <v>0</v>
      </c>
      <c r="AE4374">
        <v>0</v>
      </c>
      <c r="AF4374">
        <v>2022</v>
      </c>
      <c r="AG4374" s="1">
        <v>44562</v>
      </c>
      <c r="AH4374" s="1">
        <v>44773</v>
      </c>
      <c r="AI4374" s="1">
        <v>44785</v>
      </c>
      <c r="AJ4374" s="17" t="s">
        <v>34</v>
      </c>
      <c r="AK4374" s="17" t="s">
        <v>35</v>
      </c>
      <c r="AL4374" s="17" t="s">
        <v>10388</v>
      </c>
      <c r="AM4374" s="17">
        <f>MONTH(EMPENHO[[#This Row],[data_empenho]])</f>
        <v>6</v>
      </c>
    </row>
    <row r="4375" spans="1:39" x14ac:dyDescent="0.25">
      <c r="A4375">
        <v>7</v>
      </c>
      <c r="B4375">
        <v>701</v>
      </c>
      <c r="C4375">
        <v>4</v>
      </c>
      <c r="D4375">
        <v>122</v>
      </c>
      <c r="E4375">
        <v>1</v>
      </c>
      <c r="F4375">
        <v>0</v>
      </c>
      <c r="G4375">
        <v>2001</v>
      </c>
      <c r="H4375" s="17" t="s">
        <v>1173</v>
      </c>
      <c r="I4375">
        <v>1</v>
      </c>
      <c r="J4375">
        <v>0</v>
      </c>
      <c r="K4375" s="17" t="s">
        <v>9660</v>
      </c>
      <c r="L4375" s="1">
        <v>44739</v>
      </c>
      <c r="M4375">
        <v>3575.71</v>
      </c>
      <c r="N4375" s="17" t="s">
        <v>437</v>
      </c>
      <c r="O4375">
        <v>213</v>
      </c>
      <c r="P4375" s="17" t="s">
        <v>438</v>
      </c>
      <c r="Q4375">
        <v>0</v>
      </c>
      <c r="R4375" s="17" t="s">
        <v>439</v>
      </c>
      <c r="S4375" s="17" t="s">
        <v>440</v>
      </c>
      <c r="T4375" s="17" t="s">
        <v>438</v>
      </c>
      <c r="U4375">
        <v>0</v>
      </c>
      <c r="V4375">
        <v>0</v>
      </c>
      <c r="W4375" s="17" t="s">
        <v>9661</v>
      </c>
      <c r="X4375" s="17" t="s">
        <v>442</v>
      </c>
      <c r="Y4375">
        <v>0</v>
      </c>
      <c r="Z4375" s="17" t="s">
        <v>486</v>
      </c>
      <c r="AA4375" s="17" t="s">
        <v>443</v>
      </c>
      <c r="AB4375" s="17" t="s">
        <v>444</v>
      </c>
      <c r="AC4375">
        <v>0</v>
      </c>
      <c r="AD4375">
        <v>0</v>
      </c>
      <c r="AE4375">
        <v>0</v>
      </c>
      <c r="AF4375">
        <v>2022</v>
      </c>
      <c r="AG4375" s="1">
        <v>44562</v>
      </c>
      <c r="AH4375" s="1">
        <v>44773</v>
      </c>
      <c r="AI4375" s="1">
        <v>44785</v>
      </c>
      <c r="AJ4375" s="17" t="s">
        <v>34</v>
      </c>
      <c r="AK4375" s="17" t="s">
        <v>35</v>
      </c>
      <c r="AL4375" s="17" t="s">
        <v>10388</v>
      </c>
      <c r="AM4375" s="17">
        <f>MONTH(EMPENHO[[#This Row],[data_empenho]])</f>
        <v>6</v>
      </c>
    </row>
    <row r="4376" spans="1:39" x14ac:dyDescent="0.25">
      <c r="A4376">
        <v>5</v>
      </c>
      <c r="B4376">
        <v>502</v>
      </c>
      <c r="C4376">
        <v>12</v>
      </c>
      <c r="D4376">
        <v>361</v>
      </c>
      <c r="E4376">
        <v>2</v>
      </c>
      <c r="F4376">
        <v>0</v>
      </c>
      <c r="G4376">
        <v>2025</v>
      </c>
      <c r="H4376" s="17" t="s">
        <v>6927</v>
      </c>
      <c r="I4376">
        <v>31</v>
      </c>
      <c r="J4376">
        <v>0</v>
      </c>
      <c r="K4376" s="17" t="s">
        <v>9662</v>
      </c>
      <c r="L4376" s="1">
        <v>44739</v>
      </c>
      <c r="M4376">
        <v>1134.6400000000001</v>
      </c>
      <c r="N4376" s="17" t="s">
        <v>437</v>
      </c>
      <c r="O4376">
        <v>213</v>
      </c>
      <c r="P4376" s="17" t="s">
        <v>438</v>
      </c>
      <c r="Q4376">
        <v>501</v>
      </c>
      <c r="R4376" s="17" t="s">
        <v>439</v>
      </c>
      <c r="S4376" s="17" t="s">
        <v>440</v>
      </c>
      <c r="T4376" s="17" t="s">
        <v>438</v>
      </c>
      <c r="U4376">
        <v>0</v>
      </c>
      <c r="V4376">
        <v>0</v>
      </c>
      <c r="W4376" s="17" t="s">
        <v>9663</v>
      </c>
      <c r="X4376" s="17" t="s">
        <v>442</v>
      </c>
      <c r="Y4376">
        <v>0</v>
      </c>
      <c r="Z4376" s="17" t="s">
        <v>486</v>
      </c>
      <c r="AA4376" s="17" t="s">
        <v>443</v>
      </c>
      <c r="AB4376" s="17" t="s">
        <v>444</v>
      </c>
      <c r="AC4376">
        <v>0</v>
      </c>
      <c r="AD4376">
        <v>0</v>
      </c>
      <c r="AE4376">
        <v>0</v>
      </c>
      <c r="AF4376">
        <v>2022</v>
      </c>
      <c r="AG4376" s="1">
        <v>44562</v>
      </c>
      <c r="AH4376" s="1">
        <v>44773</v>
      </c>
      <c r="AI4376" s="1">
        <v>44785</v>
      </c>
      <c r="AJ4376" s="17" t="s">
        <v>34</v>
      </c>
      <c r="AK4376" s="17" t="s">
        <v>35</v>
      </c>
      <c r="AL4376" s="17" t="s">
        <v>10388</v>
      </c>
      <c r="AM4376" s="17">
        <f>MONTH(EMPENHO[[#This Row],[data_empenho]])</f>
        <v>6</v>
      </c>
    </row>
    <row r="4377" spans="1:39" x14ac:dyDescent="0.25">
      <c r="A4377">
        <v>5</v>
      </c>
      <c r="B4377">
        <v>502</v>
      </c>
      <c r="C4377">
        <v>12</v>
      </c>
      <c r="D4377">
        <v>361</v>
      </c>
      <c r="E4377">
        <v>2</v>
      </c>
      <c r="F4377">
        <v>0</v>
      </c>
      <c r="G4377">
        <v>2025</v>
      </c>
      <c r="H4377" s="17" t="s">
        <v>6927</v>
      </c>
      <c r="I4377">
        <v>31</v>
      </c>
      <c r="J4377">
        <v>0</v>
      </c>
      <c r="K4377" s="17" t="s">
        <v>9664</v>
      </c>
      <c r="L4377" s="1">
        <v>44739</v>
      </c>
      <c r="M4377">
        <v>3979.33</v>
      </c>
      <c r="N4377" s="17" t="s">
        <v>437</v>
      </c>
      <c r="O4377">
        <v>213</v>
      </c>
      <c r="P4377" s="17" t="s">
        <v>438</v>
      </c>
      <c r="Q4377">
        <v>501</v>
      </c>
      <c r="R4377" s="17" t="s">
        <v>439</v>
      </c>
      <c r="S4377" s="17" t="s">
        <v>440</v>
      </c>
      <c r="T4377" s="17" t="s">
        <v>438</v>
      </c>
      <c r="U4377">
        <v>0</v>
      </c>
      <c r="V4377">
        <v>0</v>
      </c>
      <c r="W4377" s="17" t="s">
        <v>9665</v>
      </c>
      <c r="X4377" s="17" t="s">
        <v>442</v>
      </c>
      <c r="Y4377">
        <v>0</v>
      </c>
      <c r="Z4377" s="17" t="s">
        <v>486</v>
      </c>
      <c r="AA4377" s="17" t="s">
        <v>443</v>
      </c>
      <c r="AB4377" s="17" t="s">
        <v>444</v>
      </c>
      <c r="AC4377">
        <v>0</v>
      </c>
      <c r="AD4377">
        <v>0</v>
      </c>
      <c r="AE4377">
        <v>0</v>
      </c>
      <c r="AF4377">
        <v>2022</v>
      </c>
      <c r="AG4377" s="1">
        <v>44562</v>
      </c>
      <c r="AH4377" s="1">
        <v>44773</v>
      </c>
      <c r="AI4377" s="1">
        <v>44785</v>
      </c>
      <c r="AJ4377" s="17" t="s">
        <v>34</v>
      </c>
      <c r="AK4377" s="17" t="s">
        <v>35</v>
      </c>
      <c r="AL4377" s="17" t="s">
        <v>10388</v>
      </c>
      <c r="AM4377" s="17">
        <f>MONTH(EMPENHO[[#This Row],[data_empenho]])</f>
        <v>6</v>
      </c>
    </row>
    <row r="4378" spans="1:39" x14ac:dyDescent="0.25">
      <c r="A4378">
        <v>6</v>
      </c>
      <c r="B4378">
        <v>601</v>
      </c>
      <c r="C4378">
        <v>4</v>
      </c>
      <c r="D4378">
        <v>122</v>
      </c>
      <c r="E4378">
        <v>1</v>
      </c>
      <c r="F4378">
        <v>0</v>
      </c>
      <c r="G4378">
        <v>2072</v>
      </c>
      <c r="H4378" s="17" t="s">
        <v>1433</v>
      </c>
      <c r="I4378">
        <v>1</v>
      </c>
      <c r="J4378">
        <v>0</v>
      </c>
      <c r="K4378" s="17" t="s">
        <v>9666</v>
      </c>
      <c r="L4378" s="1">
        <v>44739</v>
      </c>
      <c r="M4378">
        <v>4493</v>
      </c>
      <c r="N4378" s="17" t="s">
        <v>437</v>
      </c>
      <c r="O4378">
        <v>213</v>
      </c>
      <c r="P4378" s="17" t="s">
        <v>438</v>
      </c>
      <c r="Q4378">
        <v>0</v>
      </c>
      <c r="R4378" s="17" t="s">
        <v>439</v>
      </c>
      <c r="S4378" s="17" t="s">
        <v>440</v>
      </c>
      <c r="T4378" s="17" t="s">
        <v>438</v>
      </c>
      <c r="U4378">
        <v>0</v>
      </c>
      <c r="V4378">
        <v>0</v>
      </c>
      <c r="W4378" s="17" t="s">
        <v>9667</v>
      </c>
      <c r="X4378" s="17" t="s">
        <v>442</v>
      </c>
      <c r="Y4378">
        <v>0</v>
      </c>
      <c r="Z4378" s="17" t="s">
        <v>486</v>
      </c>
      <c r="AA4378" s="17" t="s">
        <v>443</v>
      </c>
      <c r="AB4378" s="17" t="s">
        <v>444</v>
      </c>
      <c r="AC4378">
        <v>0</v>
      </c>
      <c r="AD4378">
        <v>0</v>
      </c>
      <c r="AE4378">
        <v>0</v>
      </c>
      <c r="AF4378">
        <v>2022</v>
      </c>
      <c r="AG4378" s="1">
        <v>44562</v>
      </c>
      <c r="AH4378" s="1">
        <v>44773</v>
      </c>
      <c r="AI4378" s="1">
        <v>44785</v>
      </c>
      <c r="AJ4378" s="17" t="s">
        <v>34</v>
      </c>
      <c r="AK4378" s="17" t="s">
        <v>35</v>
      </c>
      <c r="AL4378" s="17" t="s">
        <v>10388</v>
      </c>
      <c r="AM4378" s="17">
        <f>MONTH(EMPENHO[[#This Row],[data_empenho]])</f>
        <v>6</v>
      </c>
    </row>
    <row r="4379" spans="1:39" x14ac:dyDescent="0.25">
      <c r="A4379">
        <v>6</v>
      </c>
      <c r="B4379">
        <v>601</v>
      </c>
      <c r="C4379">
        <v>4</v>
      </c>
      <c r="D4379">
        <v>122</v>
      </c>
      <c r="E4379">
        <v>1</v>
      </c>
      <c r="F4379">
        <v>0</v>
      </c>
      <c r="G4379">
        <v>2072</v>
      </c>
      <c r="H4379" s="17" t="s">
        <v>1173</v>
      </c>
      <c r="I4379">
        <v>1</v>
      </c>
      <c r="J4379">
        <v>0</v>
      </c>
      <c r="K4379" s="17" t="s">
        <v>9668</v>
      </c>
      <c r="L4379" s="1">
        <v>44739</v>
      </c>
      <c r="M4379">
        <v>5895.82</v>
      </c>
      <c r="N4379" s="17" t="s">
        <v>437</v>
      </c>
      <c r="O4379">
        <v>213</v>
      </c>
      <c r="P4379" s="17" t="s">
        <v>438</v>
      </c>
      <c r="Q4379">
        <v>0</v>
      </c>
      <c r="R4379" s="17" t="s">
        <v>439</v>
      </c>
      <c r="S4379" s="17" t="s">
        <v>440</v>
      </c>
      <c r="T4379" s="17" t="s">
        <v>438</v>
      </c>
      <c r="U4379">
        <v>0</v>
      </c>
      <c r="V4379">
        <v>0</v>
      </c>
      <c r="W4379" s="17" t="s">
        <v>9669</v>
      </c>
      <c r="X4379" s="17" t="s">
        <v>442</v>
      </c>
      <c r="Y4379">
        <v>0</v>
      </c>
      <c r="Z4379" s="17" t="s">
        <v>486</v>
      </c>
      <c r="AA4379" s="17" t="s">
        <v>443</v>
      </c>
      <c r="AB4379" s="17" t="s">
        <v>444</v>
      </c>
      <c r="AC4379">
        <v>0</v>
      </c>
      <c r="AD4379">
        <v>0</v>
      </c>
      <c r="AE4379">
        <v>0</v>
      </c>
      <c r="AF4379">
        <v>2022</v>
      </c>
      <c r="AG4379" s="1">
        <v>44562</v>
      </c>
      <c r="AH4379" s="1">
        <v>44773</v>
      </c>
      <c r="AI4379" s="1">
        <v>44785</v>
      </c>
      <c r="AJ4379" s="17" t="s">
        <v>34</v>
      </c>
      <c r="AK4379" s="17" t="s">
        <v>35</v>
      </c>
      <c r="AL4379" s="17" t="s">
        <v>10388</v>
      </c>
      <c r="AM4379" s="17">
        <f>MONTH(EMPENHO[[#This Row],[data_empenho]])</f>
        <v>6</v>
      </c>
    </row>
    <row r="4380" spans="1:39" x14ac:dyDescent="0.25">
      <c r="A4380">
        <v>9</v>
      </c>
      <c r="B4380">
        <v>901</v>
      </c>
      <c r="C4380">
        <v>4</v>
      </c>
      <c r="D4380">
        <v>122</v>
      </c>
      <c r="E4380">
        <v>1</v>
      </c>
      <c r="F4380">
        <v>0</v>
      </c>
      <c r="G4380">
        <v>2010</v>
      </c>
      <c r="H4380" s="17" t="s">
        <v>1173</v>
      </c>
      <c r="I4380">
        <v>1</v>
      </c>
      <c r="J4380">
        <v>0</v>
      </c>
      <c r="K4380" s="17" t="s">
        <v>9670</v>
      </c>
      <c r="L4380" s="1">
        <v>44739</v>
      </c>
      <c r="M4380">
        <v>5568.28</v>
      </c>
      <c r="N4380" s="17" t="s">
        <v>437</v>
      </c>
      <c r="O4380">
        <v>213</v>
      </c>
      <c r="P4380" s="17" t="s">
        <v>438</v>
      </c>
      <c r="Q4380">
        <v>0</v>
      </c>
      <c r="R4380" s="17" t="s">
        <v>439</v>
      </c>
      <c r="S4380" s="17" t="s">
        <v>440</v>
      </c>
      <c r="T4380" s="17" t="s">
        <v>438</v>
      </c>
      <c r="U4380">
        <v>0</v>
      </c>
      <c r="V4380">
        <v>0</v>
      </c>
      <c r="W4380" s="17" t="s">
        <v>9671</v>
      </c>
      <c r="X4380" s="17" t="s">
        <v>442</v>
      </c>
      <c r="Y4380">
        <v>0</v>
      </c>
      <c r="Z4380" s="17" t="s">
        <v>486</v>
      </c>
      <c r="AA4380" s="17" t="s">
        <v>443</v>
      </c>
      <c r="AB4380" s="17" t="s">
        <v>444</v>
      </c>
      <c r="AC4380">
        <v>0</v>
      </c>
      <c r="AD4380">
        <v>0</v>
      </c>
      <c r="AE4380">
        <v>0</v>
      </c>
      <c r="AF4380">
        <v>2022</v>
      </c>
      <c r="AG4380" s="1">
        <v>44562</v>
      </c>
      <c r="AH4380" s="1">
        <v>44773</v>
      </c>
      <c r="AI4380" s="1">
        <v>44785</v>
      </c>
      <c r="AJ4380" s="17" t="s">
        <v>34</v>
      </c>
      <c r="AK4380" s="17" t="s">
        <v>35</v>
      </c>
      <c r="AL4380" s="17" t="s">
        <v>10388</v>
      </c>
      <c r="AM4380" s="17">
        <f>MONTH(EMPENHO[[#This Row],[data_empenho]])</f>
        <v>6</v>
      </c>
    </row>
    <row r="4381" spans="1:39" x14ac:dyDescent="0.25">
      <c r="A4381">
        <v>8</v>
      </c>
      <c r="B4381">
        <v>801</v>
      </c>
      <c r="C4381">
        <v>10</v>
      </c>
      <c r="D4381">
        <v>122</v>
      </c>
      <c r="E4381">
        <v>5</v>
      </c>
      <c r="F4381">
        <v>0</v>
      </c>
      <c r="G4381">
        <v>2084</v>
      </c>
      <c r="H4381" s="17" t="s">
        <v>1568</v>
      </c>
      <c r="I4381">
        <v>40</v>
      </c>
      <c r="J4381">
        <v>0</v>
      </c>
      <c r="K4381" s="17" t="s">
        <v>9672</v>
      </c>
      <c r="L4381" s="1">
        <v>44739</v>
      </c>
      <c r="M4381">
        <v>830.24</v>
      </c>
      <c r="N4381" s="17" t="s">
        <v>437</v>
      </c>
      <c r="O4381">
        <v>213</v>
      </c>
      <c r="P4381" s="17" t="s">
        <v>438</v>
      </c>
      <c r="Q4381">
        <v>0</v>
      </c>
      <c r="R4381" s="17" t="s">
        <v>439</v>
      </c>
      <c r="S4381" s="17" t="s">
        <v>440</v>
      </c>
      <c r="T4381" s="17" t="s">
        <v>438</v>
      </c>
      <c r="U4381">
        <v>0</v>
      </c>
      <c r="V4381">
        <v>0</v>
      </c>
      <c r="W4381" s="17" t="s">
        <v>9673</v>
      </c>
      <c r="X4381" s="17" t="s">
        <v>442</v>
      </c>
      <c r="Y4381">
        <v>0</v>
      </c>
      <c r="Z4381" s="17" t="s">
        <v>486</v>
      </c>
      <c r="AA4381" s="17" t="s">
        <v>443</v>
      </c>
      <c r="AB4381" s="17" t="s">
        <v>444</v>
      </c>
      <c r="AC4381">
        <v>0</v>
      </c>
      <c r="AD4381">
        <v>0</v>
      </c>
      <c r="AE4381">
        <v>0</v>
      </c>
      <c r="AF4381">
        <v>2022</v>
      </c>
      <c r="AG4381" s="1">
        <v>44562</v>
      </c>
      <c r="AH4381" s="1">
        <v>44773</v>
      </c>
      <c r="AI4381" s="1">
        <v>44785</v>
      </c>
      <c r="AJ4381" s="17" t="s">
        <v>34</v>
      </c>
      <c r="AK4381" s="17" t="s">
        <v>35</v>
      </c>
      <c r="AL4381" s="17" t="s">
        <v>10388</v>
      </c>
      <c r="AM4381" s="17">
        <f>MONTH(EMPENHO[[#This Row],[data_empenho]])</f>
        <v>6</v>
      </c>
    </row>
    <row r="4382" spans="1:39" x14ac:dyDescent="0.25">
      <c r="A4382">
        <v>8</v>
      </c>
      <c r="B4382">
        <v>801</v>
      </c>
      <c r="C4382">
        <v>10</v>
      </c>
      <c r="D4382">
        <v>122</v>
      </c>
      <c r="E4382">
        <v>5</v>
      </c>
      <c r="F4382">
        <v>0</v>
      </c>
      <c r="G4382">
        <v>2084</v>
      </c>
      <c r="H4382" s="17" t="s">
        <v>1433</v>
      </c>
      <c r="I4382">
        <v>40</v>
      </c>
      <c r="J4382">
        <v>0</v>
      </c>
      <c r="K4382" s="17" t="s">
        <v>9674</v>
      </c>
      <c r="L4382" s="1">
        <v>44739</v>
      </c>
      <c r="M4382">
        <v>4493</v>
      </c>
      <c r="N4382" s="17" t="s">
        <v>437</v>
      </c>
      <c r="O4382">
        <v>213</v>
      </c>
      <c r="P4382" s="17" t="s">
        <v>438</v>
      </c>
      <c r="Q4382">
        <v>0</v>
      </c>
      <c r="R4382" s="17" t="s">
        <v>439</v>
      </c>
      <c r="S4382" s="17" t="s">
        <v>440</v>
      </c>
      <c r="T4382" s="17" t="s">
        <v>438</v>
      </c>
      <c r="U4382">
        <v>0</v>
      </c>
      <c r="V4382">
        <v>0</v>
      </c>
      <c r="W4382" s="17" t="s">
        <v>9675</v>
      </c>
      <c r="X4382" s="17" t="s">
        <v>442</v>
      </c>
      <c r="Y4382">
        <v>0</v>
      </c>
      <c r="Z4382" s="17" t="s">
        <v>486</v>
      </c>
      <c r="AA4382" s="17" t="s">
        <v>443</v>
      </c>
      <c r="AB4382" s="17" t="s">
        <v>444</v>
      </c>
      <c r="AC4382">
        <v>0</v>
      </c>
      <c r="AD4382">
        <v>0</v>
      </c>
      <c r="AE4382">
        <v>0</v>
      </c>
      <c r="AF4382">
        <v>2022</v>
      </c>
      <c r="AG4382" s="1">
        <v>44562</v>
      </c>
      <c r="AH4382" s="1">
        <v>44773</v>
      </c>
      <c r="AI4382" s="1">
        <v>44785</v>
      </c>
      <c r="AJ4382" s="17" t="s">
        <v>34</v>
      </c>
      <c r="AK4382" s="17" t="s">
        <v>35</v>
      </c>
      <c r="AL4382" s="17" t="s">
        <v>10388</v>
      </c>
      <c r="AM4382" s="17">
        <f>MONTH(EMPENHO[[#This Row],[data_empenho]])</f>
        <v>6</v>
      </c>
    </row>
    <row r="4383" spans="1:39" x14ac:dyDescent="0.25">
      <c r="A4383">
        <v>8</v>
      </c>
      <c r="B4383">
        <v>801</v>
      </c>
      <c r="C4383">
        <v>10</v>
      </c>
      <c r="D4383">
        <v>122</v>
      </c>
      <c r="E4383">
        <v>5</v>
      </c>
      <c r="F4383">
        <v>0</v>
      </c>
      <c r="G4383">
        <v>2084</v>
      </c>
      <c r="H4383" s="17" t="s">
        <v>1568</v>
      </c>
      <c r="I4383">
        <v>40</v>
      </c>
      <c r="J4383">
        <v>0</v>
      </c>
      <c r="K4383" s="17" t="s">
        <v>9676</v>
      </c>
      <c r="L4383" s="1">
        <v>44739</v>
      </c>
      <c r="M4383">
        <v>221.4</v>
      </c>
      <c r="N4383" s="17" t="s">
        <v>437</v>
      </c>
      <c r="O4383">
        <v>213</v>
      </c>
      <c r="P4383" s="17" t="s">
        <v>438</v>
      </c>
      <c r="Q4383">
        <v>0</v>
      </c>
      <c r="R4383" s="17" t="s">
        <v>439</v>
      </c>
      <c r="S4383" s="17" t="s">
        <v>440</v>
      </c>
      <c r="T4383" s="17" t="s">
        <v>438</v>
      </c>
      <c r="U4383">
        <v>0</v>
      </c>
      <c r="V4383">
        <v>0</v>
      </c>
      <c r="W4383" s="17" t="s">
        <v>9677</v>
      </c>
      <c r="X4383" s="17" t="s">
        <v>442</v>
      </c>
      <c r="Y4383">
        <v>0</v>
      </c>
      <c r="Z4383" s="17" t="s">
        <v>486</v>
      </c>
      <c r="AA4383" s="17" t="s">
        <v>443</v>
      </c>
      <c r="AB4383" s="17" t="s">
        <v>444</v>
      </c>
      <c r="AC4383">
        <v>0</v>
      </c>
      <c r="AD4383">
        <v>0</v>
      </c>
      <c r="AE4383">
        <v>0</v>
      </c>
      <c r="AF4383">
        <v>2022</v>
      </c>
      <c r="AG4383" s="1">
        <v>44562</v>
      </c>
      <c r="AH4383" s="1">
        <v>44773</v>
      </c>
      <c r="AI4383" s="1">
        <v>44785</v>
      </c>
      <c r="AJ4383" s="17" t="s">
        <v>34</v>
      </c>
      <c r="AK4383" s="17" t="s">
        <v>35</v>
      </c>
      <c r="AL4383" s="17" t="s">
        <v>10388</v>
      </c>
      <c r="AM4383" s="17">
        <f>MONTH(EMPENHO[[#This Row],[data_empenho]])</f>
        <v>6</v>
      </c>
    </row>
    <row r="4384" spans="1:39" x14ac:dyDescent="0.25">
      <c r="A4384">
        <v>8</v>
      </c>
      <c r="B4384">
        <v>801</v>
      </c>
      <c r="C4384">
        <v>10</v>
      </c>
      <c r="D4384">
        <v>122</v>
      </c>
      <c r="E4384">
        <v>5</v>
      </c>
      <c r="F4384">
        <v>0</v>
      </c>
      <c r="G4384">
        <v>2084</v>
      </c>
      <c r="H4384" s="17" t="s">
        <v>1173</v>
      </c>
      <c r="I4384">
        <v>40</v>
      </c>
      <c r="J4384">
        <v>0</v>
      </c>
      <c r="K4384" s="17" t="s">
        <v>9678</v>
      </c>
      <c r="L4384" s="1">
        <v>44739</v>
      </c>
      <c r="M4384">
        <v>8426.1200000000008</v>
      </c>
      <c r="N4384" s="17" t="s">
        <v>437</v>
      </c>
      <c r="O4384">
        <v>213</v>
      </c>
      <c r="P4384" s="17" t="s">
        <v>438</v>
      </c>
      <c r="Q4384">
        <v>0</v>
      </c>
      <c r="R4384" s="17" t="s">
        <v>439</v>
      </c>
      <c r="S4384" s="17" t="s">
        <v>440</v>
      </c>
      <c r="T4384" s="17" t="s">
        <v>438</v>
      </c>
      <c r="U4384">
        <v>0</v>
      </c>
      <c r="V4384">
        <v>0</v>
      </c>
      <c r="W4384" s="17" t="s">
        <v>9679</v>
      </c>
      <c r="X4384" s="17" t="s">
        <v>442</v>
      </c>
      <c r="Y4384">
        <v>0</v>
      </c>
      <c r="Z4384" s="17" t="s">
        <v>486</v>
      </c>
      <c r="AA4384" s="17" t="s">
        <v>443</v>
      </c>
      <c r="AB4384" s="17" t="s">
        <v>444</v>
      </c>
      <c r="AC4384">
        <v>0</v>
      </c>
      <c r="AD4384">
        <v>0</v>
      </c>
      <c r="AE4384">
        <v>0</v>
      </c>
      <c r="AF4384">
        <v>2022</v>
      </c>
      <c r="AG4384" s="1">
        <v>44562</v>
      </c>
      <c r="AH4384" s="1">
        <v>44773</v>
      </c>
      <c r="AI4384" s="1">
        <v>44785</v>
      </c>
      <c r="AJ4384" s="17" t="s">
        <v>34</v>
      </c>
      <c r="AK4384" s="17" t="s">
        <v>35</v>
      </c>
      <c r="AL4384" s="17" t="s">
        <v>10388</v>
      </c>
      <c r="AM4384" s="17">
        <f>MONTH(EMPENHO[[#This Row],[data_empenho]])</f>
        <v>6</v>
      </c>
    </row>
    <row r="4385" spans="1:39" x14ac:dyDescent="0.25">
      <c r="A4385">
        <v>8</v>
      </c>
      <c r="B4385">
        <v>801</v>
      </c>
      <c r="C4385">
        <v>10</v>
      </c>
      <c r="D4385">
        <v>301</v>
      </c>
      <c r="E4385">
        <v>6</v>
      </c>
      <c r="F4385">
        <v>0</v>
      </c>
      <c r="G4385">
        <v>2092</v>
      </c>
      <c r="H4385" s="17" t="s">
        <v>1666</v>
      </c>
      <c r="I4385">
        <v>40</v>
      </c>
      <c r="J4385">
        <v>0</v>
      </c>
      <c r="K4385" s="17" t="s">
        <v>9680</v>
      </c>
      <c r="L4385" s="1">
        <v>44739</v>
      </c>
      <c r="M4385">
        <v>400</v>
      </c>
      <c r="N4385" s="17" t="s">
        <v>437</v>
      </c>
      <c r="O4385">
        <v>213</v>
      </c>
      <c r="P4385" s="17" t="s">
        <v>438</v>
      </c>
      <c r="Q4385">
        <v>0</v>
      </c>
      <c r="R4385" s="17" t="s">
        <v>439</v>
      </c>
      <c r="S4385" s="17" t="s">
        <v>440</v>
      </c>
      <c r="T4385" s="17" t="s">
        <v>438</v>
      </c>
      <c r="U4385">
        <v>0</v>
      </c>
      <c r="V4385">
        <v>0</v>
      </c>
      <c r="W4385" s="17" t="s">
        <v>9681</v>
      </c>
      <c r="X4385" s="17" t="s">
        <v>442</v>
      </c>
      <c r="Y4385">
        <v>0</v>
      </c>
      <c r="Z4385" s="17" t="s">
        <v>486</v>
      </c>
      <c r="AA4385" s="17" t="s">
        <v>443</v>
      </c>
      <c r="AB4385" s="17" t="s">
        <v>444</v>
      </c>
      <c r="AC4385">
        <v>0</v>
      </c>
      <c r="AD4385">
        <v>0</v>
      </c>
      <c r="AE4385">
        <v>0</v>
      </c>
      <c r="AF4385">
        <v>2022</v>
      </c>
      <c r="AG4385" s="1">
        <v>44562</v>
      </c>
      <c r="AH4385" s="1">
        <v>44773</v>
      </c>
      <c r="AI4385" s="1">
        <v>44785</v>
      </c>
      <c r="AJ4385" s="17" t="s">
        <v>34</v>
      </c>
      <c r="AK4385" s="17" t="s">
        <v>35</v>
      </c>
      <c r="AL4385" s="17" t="s">
        <v>10388</v>
      </c>
      <c r="AM4385" s="17">
        <f>MONTH(EMPENHO[[#This Row],[data_empenho]])</f>
        <v>6</v>
      </c>
    </row>
    <row r="4386" spans="1:39" x14ac:dyDescent="0.25">
      <c r="A4386">
        <v>8</v>
      </c>
      <c r="B4386">
        <v>801</v>
      </c>
      <c r="C4386">
        <v>10</v>
      </c>
      <c r="D4386">
        <v>301</v>
      </c>
      <c r="E4386">
        <v>6</v>
      </c>
      <c r="F4386">
        <v>0</v>
      </c>
      <c r="G4386">
        <v>2092</v>
      </c>
      <c r="H4386" s="17" t="s">
        <v>1666</v>
      </c>
      <c r="I4386">
        <v>40</v>
      </c>
      <c r="J4386">
        <v>0</v>
      </c>
      <c r="K4386" s="17" t="s">
        <v>9682</v>
      </c>
      <c r="L4386" s="1">
        <v>44739</v>
      </c>
      <c r="M4386">
        <v>740.36</v>
      </c>
      <c r="N4386" s="17" t="s">
        <v>437</v>
      </c>
      <c r="O4386">
        <v>213</v>
      </c>
      <c r="P4386" s="17" t="s">
        <v>438</v>
      </c>
      <c r="Q4386">
        <v>0</v>
      </c>
      <c r="R4386" s="17" t="s">
        <v>439</v>
      </c>
      <c r="S4386" s="17" t="s">
        <v>440</v>
      </c>
      <c r="T4386" s="17" t="s">
        <v>438</v>
      </c>
      <c r="U4386">
        <v>0</v>
      </c>
      <c r="V4386">
        <v>0</v>
      </c>
      <c r="W4386" s="17" t="s">
        <v>9683</v>
      </c>
      <c r="X4386" s="17" t="s">
        <v>442</v>
      </c>
      <c r="Y4386">
        <v>0</v>
      </c>
      <c r="Z4386" s="17" t="s">
        <v>486</v>
      </c>
      <c r="AA4386" s="17" t="s">
        <v>443</v>
      </c>
      <c r="AB4386" s="17" t="s">
        <v>444</v>
      </c>
      <c r="AC4386">
        <v>0</v>
      </c>
      <c r="AD4386">
        <v>0</v>
      </c>
      <c r="AE4386">
        <v>0</v>
      </c>
      <c r="AF4386">
        <v>2022</v>
      </c>
      <c r="AG4386" s="1">
        <v>44562</v>
      </c>
      <c r="AH4386" s="1">
        <v>44773</v>
      </c>
      <c r="AI4386" s="1">
        <v>44785</v>
      </c>
      <c r="AJ4386" s="17" t="s">
        <v>34</v>
      </c>
      <c r="AK4386" s="17" t="s">
        <v>35</v>
      </c>
      <c r="AL4386" s="17" t="s">
        <v>10388</v>
      </c>
      <c r="AM4386" s="17">
        <f>MONTH(EMPENHO[[#This Row],[data_empenho]])</f>
        <v>6</v>
      </c>
    </row>
    <row r="4387" spans="1:39" x14ac:dyDescent="0.25">
      <c r="A4387">
        <v>8</v>
      </c>
      <c r="B4387">
        <v>801</v>
      </c>
      <c r="C4387">
        <v>10</v>
      </c>
      <c r="D4387">
        <v>301</v>
      </c>
      <c r="E4387">
        <v>6</v>
      </c>
      <c r="F4387">
        <v>0</v>
      </c>
      <c r="G4387">
        <v>2092</v>
      </c>
      <c r="H4387" s="17" t="s">
        <v>1666</v>
      </c>
      <c r="I4387">
        <v>40</v>
      </c>
      <c r="J4387">
        <v>0</v>
      </c>
      <c r="K4387" s="17" t="s">
        <v>9684</v>
      </c>
      <c r="L4387" s="1">
        <v>44739</v>
      </c>
      <c r="M4387">
        <v>3701.78</v>
      </c>
      <c r="N4387" s="17" t="s">
        <v>437</v>
      </c>
      <c r="O4387">
        <v>213</v>
      </c>
      <c r="P4387" s="17" t="s">
        <v>438</v>
      </c>
      <c r="Q4387">
        <v>0</v>
      </c>
      <c r="R4387" s="17" t="s">
        <v>439</v>
      </c>
      <c r="S4387" s="17" t="s">
        <v>440</v>
      </c>
      <c r="T4387" s="17" t="s">
        <v>438</v>
      </c>
      <c r="U4387">
        <v>0</v>
      </c>
      <c r="V4387">
        <v>0</v>
      </c>
      <c r="W4387" s="17" t="s">
        <v>9685</v>
      </c>
      <c r="X4387" s="17" t="s">
        <v>442</v>
      </c>
      <c r="Y4387">
        <v>0</v>
      </c>
      <c r="Z4387" s="17" t="s">
        <v>486</v>
      </c>
      <c r="AA4387" s="17" t="s">
        <v>443</v>
      </c>
      <c r="AB4387" s="17" t="s">
        <v>444</v>
      </c>
      <c r="AC4387">
        <v>0</v>
      </c>
      <c r="AD4387">
        <v>0</v>
      </c>
      <c r="AE4387">
        <v>0</v>
      </c>
      <c r="AF4387">
        <v>2022</v>
      </c>
      <c r="AG4387" s="1">
        <v>44562</v>
      </c>
      <c r="AH4387" s="1">
        <v>44773</v>
      </c>
      <c r="AI4387" s="1">
        <v>44785</v>
      </c>
      <c r="AJ4387" s="17" t="s">
        <v>34</v>
      </c>
      <c r="AK4387" s="17" t="s">
        <v>35</v>
      </c>
      <c r="AL4387" s="17" t="s">
        <v>10388</v>
      </c>
      <c r="AM4387" s="17">
        <f>MONTH(EMPENHO[[#This Row],[data_empenho]])</f>
        <v>6</v>
      </c>
    </row>
    <row r="4388" spans="1:39" x14ac:dyDescent="0.25">
      <c r="A4388">
        <v>8</v>
      </c>
      <c r="B4388">
        <v>801</v>
      </c>
      <c r="C4388">
        <v>10</v>
      </c>
      <c r="D4388">
        <v>302</v>
      </c>
      <c r="E4388">
        <v>8</v>
      </c>
      <c r="F4388">
        <v>0</v>
      </c>
      <c r="G4388">
        <v>2096</v>
      </c>
      <c r="H4388" s="17" t="s">
        <v>1568</v>
      </c>
      <c r="I4388">
        <v>40</v>
      </c>
      <c r="J4388">
        <v>0</v>
      </c>
      <c r="K4388" s="17" t="s">
        <v>9686</v>
      </c>
      <c r="L4388" s="1">
        <v>44739</v>
      </c>
      <c r="M4388">
        <v>1295.6300000000001</v>
      </c>
      <c r="N4388" s="17" t="s">
        <v>437</v>
      </c>
      <c r="O4388">
        <v>213</v>
      </c>
      <c r="P4388" s="17" t="s">
        <v>438</v>
      </c>
      <c r="Q4388">
        <v>0</v>
      </c>
      <c r="R4388" s="17" t="s">
        <v>439</v>
      </c>
      <c r="S4388" s="17" t="s">
        <v>440</v>
      </c>
      <c r="T4388" s="17" t="s">
        <v>438</v>
      </c>
      <c r="U4388">
        <v>0</v>
      </c>
      <c r="V4388">
        <v>0</v>
      </c>
      <c r="W4388" s="17" t="s">
        <v>9687</v>
      </c>
      <c r="X4388" s="17" t="s">
        <v>442</v>
      </c>
      <c r="Y4388">
        <v>0</v>
      </c>
      <c r="Z4388" s="17" t="s">
        <v>486</v>
      </c>
      <c r="AA4388" s="17" t="s">
        <v>443</v>
      </c>
      <c r="AB4388" s="17" t="s">
        <v>444</v>
      </c>
      <c r="AC4388">
        <v>0</v>
      </c>
      <c r="AD4388">
        <v>0</v>
      </c>
      <c r="AE4388">
        <v>0</v>
      </c>
      <c r="AF4388">
        <v>2022</v>
      </c>
      <c r="AG4388" s="1">
        <v>44562</v>
      </c>
      <c r="AH4388" s="1">
        <v>44773</v>
      </c>
      <c r="AI4388" s="1">
        <v>44785</v>
      </c>
      <c r="AJ4388" s="17" t="s">
        <v>34</v>
      </c>
      <c r="AK4388" s="17" t="s">
        <v>35</v>
      </c>
      <c r="AL4388" s="17" t="s">
        <v>10388</v>
      </c>
      <c r="AM4388" s="17">
        <f>MONTH(EMPENHO[[#This Row],[data_empenho]])</f>
        <v>6</v>
      </c>
    </row>
    <row r="4389" spans="1:39" x14ac:dyDescent="0.25">
      <c r="A4389">
        <v>8</v>
      </c>
      <c r="B4389">
        <v>801</v>
      </c>
      <c r="C4389">
        <v>10</v>
      </c>
      <c r="D4389">
        <v>302</v>
      </c>
      <c r="E4389">
        <v>8</v>
      </c>
      <c r="F4389">
        <v>0</v>
      </c>
      <c r="G4389">
        <v>2096</v>
      </c>
      <c r="H4389" s="17" t="s">
        <v>1666</v>
      </c>
      <c r="I4389">
        <v>40</v>
      </c>
      <c r="J4389">
        <v>0</v>
      </c>
      <c r="K4389" s="17" t="s">
        <v>9688</v>
      </c>
      <c r="L4389" s="1">
        <v>44739</v>
      </c>
      <c r="M4389">
        <v>271.47000000000003</v>
      </c>
      <c r="N4389" s="17" t="s">
        <v>437</v>
      </c>
      <c r="O4389">
        <v>213</v>
      </c>
      <c r="P4389" s="17" t="s">
        <v>438</v>
      </c>
      <c r="Q4389">
        <v>0</v>
      </c>
      <c r="R4389" s="17" t="s">
        <v>439</v>
      </c>
      <c r="S4389" s="17" t="s">
        <v>440</v>
      </c>
      <c r="T4389" s="17" t="s">
        <v>438</v>
      </c>
      <c r="U4389">
        <v>0</v>
      </c>
      <c r="V4389">
        <v>0</v>
      </c>
      <c r="W4389" s="17" t="s">
        <v>9689</v>
      </c>
      <c r="X4389" s="17" t="s">
        <v>442</v>
      </c>
      <c r="Y4389">
        <v>0</v>
      </c>
      <c r="Z4389" s="17" t="s">
        <v>486</v>
      </c>
      <c r="AA4389" s="17" t="s">
        <v>443</v>
      </c>
      <c r="AB4389" s="17" t="s">
        <v>444</v>
      </c>
      <c r="AC4389">
        <v>0</v>
      </c>
      <c r="AD4389">
        <v>0</v>
      </c>
      <c r="AE4389">
        <v>0</v>
      </c>
      <c r="AF4389">
        <v>2022</v>
      </c>
      <c r="AG4389" s="1">
        <v>44562</v>
      </c>
      <c r="AH4389" s="1">
        <v>44773</v>
      </c>
      <c r="AI4389" s="1">
        <v>44785</v>
      </c>
      <c r="AJ4389" s="17" t="s">
        <v>34</v>
      </c>
      <c r="AK4389" s="17" t="s">
        <v>35</v>
      </c>
      <c r="AL4389" s="17" t="s">
        <v>10388</v>
      </c>
      <c r="AM4389" s="17">
        <f>MONTH(EMPENHO[[#This Row],[data_empenho]])</f>
        <v>6</v>
      </c>
    </row>
    <row r="4390" spans="1:39" x14ac:dyDescent="0.25">
      <c r="A4390">
        <v>8</v>
      </c>
      <c r="B4390">
        <v>801</v>
      </c>
      <c r="C4390">
        <v>10</v>
      </c>
      <c r="D4390">
        <v>302</v>
      </c>
      <c r="E4390">
        <v>8</v>
      </c>
      <c r="F4390">
        <v>0</v>
      </c>
      <c r="G4390">
        <v>2096</v>
      </c>
      <c r="H4390" s="17" t="s">
        <v>1666</v>
      </c>
      <c r="I4390">
        <v>40</v>
      </c>
      <c r="J4390">
        <v>0</v>
      </c>
      <c r="K4390" s="17" t="s">
        <v>9690</v>
      </c>
      <c r="L4390" s="1">
        <v>44739</v>
      </c>
      <c r="M4390">
        <v>271.47000000000003</v>
      </c>
      <c r="N4390" s="17" t="s">
        <v>437</v>
      </c>
      <c r="O4390">
        <v>213</v>
      </c>
      <c r="P4390" s="17" t="s">
        <v>438</v>
      </c>
      <c r="Q4390">
        <v>0</v>
      </c>
      <c r="R4390" s="17" t="s">
        <v>439</v>
      </c>
      <c r="S4390" s="17" t="s">
        <v>440</v>
      </c>
      <c r="T4390" s="17" t="s">
        <v>438</v>
      </c>
      <c r="U4390">
        <v>0</v>
      </c>
      <c r="V4390">
        <v>0</v>
      </c>
      <c r="W4390" s="17" t="s">
        <v>9691</v>
      </c>
      <c r="X4390" s="17" t="s">
        <v>442</v>
      </c>
      <c r="Y4390">
        <v>0</v>
      </c>
      <c r="Z4390" s="17" t="s">
        <v>486</v>
      </c>
      <c r="AA4390" s="17" t="s">
        <v>443</v>
      </c>
      <c r="AB4390" s="17" t="s">
        <v>444</v>
      </c>
      <c r="AC4390">
        <v>0</v>
      </c>
      <c r="AD4390">
        <v>0</v>
      </c>
      <c r="AE4390">
        <v>0</v>
      </c>
      <c r="AF4390">
        <v>2022</v>
      </c>
      <c r="AG4390" s="1">
        <v>44562</v>
      </c>
      <c r="AH4390" s="1">
        <v>44773</v>
      </c>
      <c r="AI4390" s="1">
        <v>44785</v>
      </c>
      <c r="AJ4390" s="17" t="s">
        <v>34</v>
      </c>
      <c r="AK4390" s="17" t="s">
        <v>35</v>
      </c>
      <c r="AL4390" s="17" t="s">
        <v>10388</v>
      </c>
      <c r="AM4390" s="17">
        <f>MONTH(EMPENHO[[#This Row],[data_empenho]])</f>
        <v>6</v>
      </c>
    </row>
    <row r="4391" spans="1:39" x14ac:dyDescent="0.25">
      <c r="A4391">
        <v>8</v>
      </c>
      <c r="B4391">
        <v>801</v>
      </c>
      <c r="C4391">
        <v>10</v>
      </c>
      <c r="D4391">
        <v>302</v>
      </c>
      <c r="E4391">
        <v>8</v>
      </c>
      <c r="F4391">
        <v>0</v>
      </c>
      <c r="G4391">
        <v>2096</v>
      </c>
      <c r="H4391" s="17" t="s">
        <v>1666</v>
      </c>
      <c r="I4391">
        <v>40</v>
      </c>
      <c r="J4391">
        <v>0</v>
      </c>
      <c r="K4391" s="17" t="s">
        <v>9692</v>
      </c>
      <c r="L4391" s="1">
        <v>44739</v>
      </c>
      <c r="M4391">
        <v>666.25</v>
      </c>
      <c r="N4391" s="17" t="s">
        <v>437</v>
      </c>
      <c r="O4391">
        <v>213</v>
      </c>
      <c r="P4391" s="17" t="s">
        <v>438</v>
      </c>
      <c r="Q4391">
        <v>0</v>
      </c>
      <c r="R4391" s="17" t="s">
        <v>439</v>
      </c>
      <c r="S4391" s="17" t="s">
        <v>440</v>
      </c>
      <c r="T4391" s="17" t="s">
        <v>438</v>
      </c>
      <c r="U4391">
        <v>0</v>
      </c>
      <c r="V4391">
        <v>0</v>
      </c>
      <c r="W4391" s="17" t="s">
        <v>9693</v>
      </c>
      <c r="X4391" s="17" t="s">
        <v>442</v>
      </c>
      <c r="Y4391">
        <v>0</v>
      </c>
      <c r="Z4391" s="17" t="s">
        <v>486</v>
      </c>
      <c r="AA4391" s="17" t="s">
        <v>443</v>
      </c>
      <c r="AB4391" s="17" t="s">
        <v>444</v>
      </c>
      <c r="AC4391">
        <v>0</v>
      </c>
      <c r="AD4391">
        <v>0</v>
      </c>
      <c r="AE4391">
        <v>0</v>
      </c>
      <c r="AF4391">
        <v>2022</v>
      </c>
      <c r="AG4391" s="1">
        <v>44562</v>
      </c>
      <c r="AH4391" s="1">
        <v>44773</v>
      </c>
      <c r="AI4391" s="1">
        <v>44785</v>
      </c>
      <c r="AJ4391" s="17" t="s">
        <v>34</v>
      </c>
      <c r="AK4391" s="17" t="s">
        <v>35</v>
      </c>
      <c r="AL4391" s="17" t="s">
        <v>10388</v>
      </c>
      <c r="AM4391" s="17">
        <f>MONTH(EMPENHO[[#This Row],[data_empenho]])</f>
        <v>6</v>
      </c>
    </row>
    <row r="4392" spans="1:39" x14ac:dyDescent="0.25">
      <c r="A4392">
        <v>8</v>
      </c>
      <c r="B4392">
        <v>801</v>
      </c>
      <c r="C4392">
        <v>10</v>
      </c>
      <c r="D4392">
        <v>302</v>
      </c>
      <c r="E4392">
        <v>8</v>
      </c>
      <c r="F4392">
        <v>0</v>
      </c>
      <c r="G4392">
        <v>2096</v>
      </c>
      <c r="H4392" s="17" t="s">
        <v>1568</v>
      </c>
      <c r="I4392">
        <v>40</v>
      </c>
      <c r="J4392">
        <v>0</v>
      </c>
      <c r="K4392" s="17" t="s">
        <v>9694</v>
      </c>
      <c r="L4392" s="1">
        <v>44739</v>
      </c>
      <c r="M4392">
        <v>1727.5</v>
      </c>
      <c r="N4392" s="17" t="s">
        <v>437</v>
      </c>
      <c r="O4392">
        <v>213</v>
      </c>
      <c r="P4392" s="17" t="s">
        <v>438</v>
      </c>
      <c r="Q4392">
        <v>0</v>
      </c>
      <c r="R4392" s="17" t="s">
        <v>439</v>
      </c>
      <c r="S4392" s="17" t="s">
        <v>440</v>
      </c>
      <c r="T4392" s="17" t="s">
        <v>438</v>
      </c>
      <c r="U4392">
        <v>0</v>
      </c>
      <c r="V4392">
        <v>0</v>
      </c>
      <c r="W4392" s="17" t="s">
        <v>9695</v>
      </c>
      <c r="X4392" s="17" t="s">
        <v>442</v>
      </c>
      <c r="Y4392">
        <v>0</v>
      </c>
      <c r="Z4392" s="17" t="s">
        <v>486</v>
      </c>
      <c r="AA4392" s="17" t="s">
        <v>443</v>
      </c>
      <c r="AB4392" s="17" t="s">
        <v>444</v>
      </c>
      <c r="AC4392">
        <v>0</v>
      </c>
      <c r="AD4392">
        <v>0</v>
      </c>
      <c r="AE4392">
        <v>0</v>
      </c>
      <c r="AF4392">
        <v>2022</v>
      </c>
      <c r="AG4392" s="1">
        <v>44562</v>
      </c>
      <c r="AH4392" s="1">
        <v>44773</v>
      </c>
      <c r="AI4392" s="1">
        <v>44785</v>
      </c>
      <c r="AJ4392" s="17" t="s">
        <v>34</v>
      </c>
      <c r="AK4392" s="17" t="s">
        <v>35</v>
      </c>
      <c r="AL4392" s="17" t="s">
        <v>10388</v>
      </c>
      <c r="AM4392" s="17">
        <f>MONTH(EMPENHO[[#This Row],[data_empenho]])</f>
        <v>6</v>
      </c>
    </row>
    <row r="4393" spans="1:39" x14ac:dyDescent="0.25">
      <c r="A4393">
        <v>8</v>
      </c>
      <c r="B4393">
        <v>801</v>
      </c>
      <c r="C4393">
        <v>10</v>
      </c>
      <c r="D4393">
        <v>302</v>
      </c>
      <c r="E4393">
        <v>8</v>
      </c>
      <c r="F4393">
        <v>0</v>
      </c>
      <c r="G4393">
        <v>2096</v>
      </c>
      <c r="H4393" s="17" t="s">
        <v>1666</v>
      </c>
      <c r="I4393">
        <v>40</v>
      </c>
      <c r="J4393">
        <v>0</v>
      </c>
      <c r="K4393" s="17" t="s">
        <v>9696</v>
      </c>
      <c r="L4393" s="1">
        <v>44739</v>
      </c>
      <c r="M4393">
        <v>5182.5</v>
      </c>
      <c r="N4393" s="17" t="s">
        <v>437</v>
      </c>
      <c r="O4393">
        <v>213</v>
      </c>
      <c r="P4393" s="17" t="s">
        <v>438</v>
      </c>
      <c r="Q4393">
        <v>0</v>
      </c>
      <c r="R4393" s="17" t="s">
        <v>439</v>
      </c>
      <c r="S4393" s="17" t="s">
        <v>440</v>
      </c>
      <c r="T4393" s="17" t="s">
        <v>438</v>
      </c>
      <c r="U4393">
        <v>0</v>
      </c>
      <c r="V4393">
        <v>0</v>
      </c>
      <c r="W4393" s="17" t="s">
        <v>9697</v>
      </c>
      <c r="X4393" s="17" t="s">
        <v>442</v>
      </c>
      <c r="Y4393">
        <v>0</v>
      </c>
      <c r="Z4393" s="17" t="s">
        <v>486</v>
      </c>
      <c r="AA4393" s="17" t="s">
        <v>443</v>
      </c>
      <c r="AB4393" s="17" t="s">
        <v>444</v>
      </c>
      <c r="AC4393">
        <v>0</v>
      </c>
      <c r="AD4393">
        <v>0</v>
      </c>
      <c r="AE4393">
        <v>0</v>
      </c>
      <c r="AF4393">
        <v>2022</v>
      </c>
      <c r="AG4393" s="1">
        <v>44562</v>
      </c>
      <c r="AH4393" s="1">
        <v>44773</v>
      </c>
      <c r="AI4393" s="1">
        <v>44785</v>
      </c>
      <c r="AJ4393" s="17" t="s">
        <v>34</v>
      </c>
      <c r="AK4393" s="17" t="s">
        <v>35</v>
      </c>
      <c r="AL4393" s="17" t="s">
        <v>10388</v>
      </c>
      <c r="AM4393" s="17">
        <f>MONTH(EMPENHO[[#This Row],[data_empenho]])</f>
        <v>6</v>
      </c>
    </row>
    <row r="4394" spans="1:39" x14ac:dyDescent="0.25">
      <c r="A4394">
        <v>10</v>
      </c>
      <c r="B4394">
        <v>1001</v>
      </c>
      <c r="C4394">
        <v>4</v>
      </c>
      <c r="D4394">
        <v>122</v>
      </c>
      <c r="E4394">
        <v>1</v>
      </c>
      <c r="F4394">
        <v>0</v>
      </c>
      <c r="G4394">
        <v>2050</v>
      </c>
      <c r="H4394" s="17" t="s">
        <v>1173</v>
      </c>
      <c r="I4394">
        <v>1</v>
      </c>
      <c r="J4394">
        <v>0</v>
      </c>
      <c r="K4394" s="17" t="s">
        <v>9698</v>
      </c>
      <c r="L4394" s="1">
        <v>44739</v>
      </c>
      <c r="M4394">
        <v>2947.91</v>
      </c>
      <c r="N4394" s="17" t="s">
        <v>437</v>
      </c>
      <c r="O4394">
        <v>213</v>
      </c>
      <c r="P4394" s="17" t="s">
        <v>438</v>
      </c>
      <c r="Q4394">
        <v>0</v>
      </c>
      <c r="R4394" s="17" t="s">
        <v>439</v>
      </c>
      <c r="S4394" s="17" t="s">
        <v>440</v>
      </c>
      <c r="T4394" s="17" t="s">
        <v>438</v>
      </c>
      <c r="U4394">
        <v>0</v>
      </c>
      <c r="V4394">
        <v>0</v>
      </c>
      <c r="W4394" s="17" t="s">
        <v>9699</v>
      </c>
      <c r="X4394" s="17" t="s">
        <v>442</v>
      </c>
      <c r="Y4394">
        <v>0</v>
      </c>
      <c r="Z4394" s="17" t="s">
        <v>486</v>
      </c>
      <c r="AA4394" s="17" t="s">
        <v>443</v>
      </c>
      <c r="AB4394" s="17" t="s">
        <v>444</v>
      </c>
      <c r="AC4394">
        <v>0</v>
      </c>
      <c r="AD4394">
        <v>0</v>
      </c>
      <c r="AE4394">
        <v>0</v>
      </c>
      <c r="AF4394">
        <v>2022</v>
      </c>
      <c r="AG4394" s="1">
        <v>44562</v>
      </c>
      <c r="AH4394" s="1">
        <v>44773</v>
      </c>
      <c r="AI4394" s="1">
        <v>44785</v>
      </c>
      <c r="AJ4394" s="17" t="s">
        <v>34</v>
      </c>
      <c r="AK4394" s="17" t="s">
        <v>35</v>
      </c>
      <c r="AL4394" s="17" t="s">
        <v>10388</v>
      </c>
      <c r="AM4394" s="17">
        <f>MONTH(EMPENHO[[#This Row],[data_empenho]])</f>
        <v>6</v>
      </c>
    </row>
    <row r="4395" spans="1:39" x14ac:dyDescent="0.25">
      <c r="A4395">
        <v>8</v>
      </c>
      <c r="B4395">
        <v>801</v>
      </c>
      <c r="C4395">
        <v>10</v>
      </c>
      <c r="D4395">
        <v>122</v>
      </c>
      <c r="E4395">
        <v>5</v>
      </c>
      <c r="F4395">
        <v>0</v>
      </c>
      <c r="G4395">
        <v>2084</v>
      </c>
      <c r="H4395" s="17" t="s">
        <v>1173</v>
      </c>
      <c r="I4395">
        <v>40</v>
      </c>
      <c r="J4395">
        <v>0</v>
      </c>
      <c r="K4395" s="17" t="s">
        <v>9700</v>
      </c>
      <c r="L4395" s="1">
        <v>44739</v>
      </c>
      <c r="M4395">
        <v>9225.8700000000008</v>
      </c>
      <c r="N4395" s="17" t="s">
        <v>437</v>
      </c>
      <c r="O4395">
        <v>213</v>
      </c>
      <c r="P4395" s="17" t="s">
        <v>438</v>
      </c>
      <c r="Q4395">
        <v>0</v>
      </c>
      <c r="R4395" s="17" t="s">
        <v>439</v>
      </c>
      <c r="S4395" s="17" t="s">
        <v>440</v>
      </c>
      <c r="T4395" s="17" t="s">
        <v>438</v>
      </c>
      <c r="U4395">
        <v>0</v>
      </c>
      <c r="V4395">
        <v>0</v>
      </c>
      <c r="W4395" s="17" t="s">
        <v>9701</v>
      </c>
      <c r="X4395" s="17" t="s">
        <v>442</v>
      </c>
      <c r="Y4395">
        <v>0</v>
      </c>
      <c r="Z4395" s="17" t="s">
        <v>486</v>
      </c>
      <c r="AA4395" s="17" t="s">
        <v>443</v>
      </c>
      <c r="AB4395" s="17" t="s">
        <v>444</v>
      </c>
      <c r="AC4395">
        <v>0</v>
      </c>
      <c r="AD4395">
        <v>0</v>
      </c>
      <c r="AE4395">
        <v>0</v>
      </c>
      <c r="AF4395">
        <v>2022</v>
      </c>
      <c r="AG4395" s="1">
        <v>44562</v>
      </c>
      <c r="AH4395" s="1">
        <v>44773</v>
      </c>
      <c r="AI4395" s="1">
        <v>44785</v>
      </c>
      <c r="AJ4395" s="17" t="s">
        <v>34</v>
      </c>
      <c r="AK4395" s="17" t="s">
        <v>35</v>
      </c>
      <c r="AL4395" s="17" t="s">
        <v>10388</v>
      </c>
      <c r="AM4395" s="17">
        <f>MONTH(EMPENHO[[#This Row],[data_empenho]])</f>
        <v>6</v>
      </c>
    </row>
    <row r="4396" spans="1:39" x14ac:dyDescent="0.25">
      <c r="A4396">
        <v>8</v>
      </c>
      <c r="B4396">
        <v>801</v>
      </c>
      <c r="C4396">
        <v>10</v>
      </c>
      <c r="D4396">
        <v>122</v>
      </c>
      <c r="E4396">
        <v>5</v>
      </c>
      <c r="F4396">
        <v>0</v>
      </c>
      <c r="G4396">
        <v>2084</v>
      </c>
      <c r="H4396" s="17" t="s">
        <v>1145</v>
      </c>
      <c r="I4396">
        <v>40</v>
      </c>
      <c r="J4396">
        <v>0</v>
      </c>
      <c r="K4396" s="17" t="s">
        <v>9702</v>
      </c>
      <c r="L4396" s="1">
        <v>44739</v>
      </c>
      <c r="M4396">
        <v>100</v>
      </c>
      <c r="N4396" s="17" t="s">
        <v>437</v>
      </c>
      <c r="O4396">
        <v>213</v>
      </c>
      <c r="P4396" s="17" t="s">
        <v>438</v>
      </c>
      <c r="Q4396">
        <v>0</v>
      </c>
      <c r="R4396" s="17" t="s">
        <v>439</v>
      </c>
      <c r="S4396" s="17" t="s">
        <v>440</v>
      </c>
      <c r="T4396" s="17" t="s">
        <v>438</v>
      </c>
      <c r="U4396">
        <v>0</v>
      </c>
      <c r="V4396">
        <v>0</v>
      </c>
      <c r="W4396" s="17" t="s">
        <v>9703</v>
      </c>
      <c r="X4396" s="17" t="s">
        <v>442</v>
      </c>
      <c r="Y4396">
        <v>0</v>
      </c>
      <c r="Z4396" s="17" t="s">
        <v>486</v>
      </c>
      <c r="AA4396" s="17" t="s">
        <v>443</v>
      </c>
      <c r="AB4396" s="17" t="s">
        <v>444</v>
      </c>
      <c r="AC4396">
        <v>0</v>
      </c>
      <c r="AD4396">
        <v>0</v>
      </c>
      <c r="AE4396">
        <v>0</v>
      </c>
      <c r="AF4396">
        <v>2022</v>
      </c>
      <c r="AG4396" s="1">
        <v>44562</v>
      </c>
      <c r="AH4396" s="1">
        <v>44773</v>
      </c>
      <c r="AI4396" s="1">
        <v>44785</v>
      </c>
      <c r="AJ4396" s="17" t="s">
        <v>34</v>
      </c>
      <c r="AK4396" s="17" t="s">
        <v>35</v>
      </c>
      <c r="AL4396" s="17" t="s">
        <v>10388</v>
      </c>
      <c r="AM4396" s="17">
        <f>MONTH(EMPENHO[[#This Row],[data_empenho]])</f>
        <v>6</v>
      </c>
    </row>
    <row r="4397" spans="1:39" x14ac:dyDescent="0.25">
      <c r="A4397">
        <v>8</v>
      </c>
      <c r="B4397">
        <v>801</v>
      </c>
      <c r="C4397">
        <v>10</v>
      </c>
      <c r="D4397">
        <v>122</v>
      </c>
      <c r="E4397">
        <v>5</v>
      </c>
      <c r="F4397">
        <v>0</v>
      </c>
      <c r="G4397">
        <v>2084</v>
      </c>
      <c r="H4397" s="17" t="s">
        <v>1181</v>
      </c>
      <c r="I4397">
        <v>40</v>
      </c>
      <c r="J4397">
        <v>0</v>
      </c>
      <c r="K4397" s="17" t="s">
        <v>9704</v>
      </c>
      <c r="L4397" s="1">
        <v>44739</v>
      </c>
      <c r="M4397">
        <v>858.16</v>
      </c>
      <c r="N4397" s="17" t="s">
        <v>437</v>
      </c>
      <c r="O4397">
        <v>213</v>
      </c>
      <c r="P4397" s="17" t="s">
        <v>438</v>
      </c>
      <c r="Q4397">
        <v>0</v>
      </c>
      <c r="R4397" s="17" t="s">
        <v>439</v>
      </c>
      <c r="S4397" s="17" t="s">
        <v>440</v>
      </c>
      <c r="T4397" s="17" t="s">
        <v>438</v>
      </c>
      <c r="U4397">
        <v>0</v>
      </c>
      <c r="V4397">
        <v>0</v>
      </c>
      <c r="W4397" s="17" t="s">
        <v>9705</v>
      </c>
      <c r="X4397" s="17" t="s">
        <v>442</v>
      </c>
      <c r="Y4397">
        <v>0</v>
      </c>
      <c r="Z4397" s="17" t="s">
        <v>486</v>
      </c>
      <c r="AA4397" s="17" t="s">
        <v>443</v>
      </c>
      <c r="AB4397" s="17" t="s">
        <v>444</v>
      </c>
      <c r="AC4397">
        <v>0</v>
      </c>
      <c r="AD4397">
        <v>0</v>
      </c>
      <c r="AE4397">
        <v>0</v>
      </c>
      <c r="AF4397">
        <v>2022</v>
      </c>
      <c r="AG4397" s="1">
        <v>44562</v>
      </c>
      <c r="AH4397" s="1">
        <v>44773</v>
      </c>
      <c r="AI4397" s="1">
        <v>44785</v>
      </c>
      <c r="AJ4397" s="17" t="s">
        <v>34</v>
      </c>
      <c r="AK4397" s="17" t="s">
        <v>35</v>
      </c>
      <c r="AL4397" s="17" t="s">
        <v>10388</v>
      </c>
      <c r="AM4397" s="17">
        <f>MONTH(EMPENHO[[#This Row],[data_empenho]])</f>
        <v>6</v>
      </c>
    </row>
    <row r="4398" spans="1:39" x14ac:dyDescent="0.25">
      <c r="A4398">
        <v>8</v>
      </c>
      <c r="B4398">
        <v>801</v>
      </c>
      <c r="C4398">
        <v>10</v>
      </c>
      <c r="D4398">
        <v>122</v>
      </c>
      <c r="E4398">
        <v>5</v>
      </c>
      <c r="F4398">
        <v>0</v>
      </c>
      <c r="G4398">
        <v>2084</v>
      </c>
      <c r="H4398" s="17" t="s">
        <v>1176</v>
      </c>
      <c r="I4398">
        <v>40</v>
      </c>
      <c r="J4398">
        <v>0</v>
      </c>
      <c r="K4398" s="17" t="s">
        <v>9706</v>
      </c>
      <c r="L4398" s="1">
        <v>44739</v>
      </c>
      <c r="M4398">
        <v>1281.68</v>
      </c>
      <c r="N4398" s="17" t="s">
        <v>437</v>
      </c>
      <c r="O4398">
        <v>213</v>
      </c>
      <c r="P4398" s="17" t="s">
        <v>438</v>
      </c>
      <c r="Q4398">
        <v>0</v>
      </c>
      <c r="R4398" s="17" t="s">
        <v>439</v>
      </c>
      <c r="S4398" s="17" t="s">
        <v>440</v>
      </c>
      <c r="T4398" s="17" t="s">
        <v>438</v>
      </c>
      <c r="U4398">
        <v>0</v>
      </c>
      <c r="V4398">
        <v>0</v>
      </c>
      <c r="W4398" s="17" t="s">
        <v>9707</v>
      </c>
      <c r="X4398" s="17" t="s">
        <v>442</v>
      </c>
      <c r="Y4398">
        <v>0</v>
      </c>
      <c r="Z4398" s="17" t="s">
        <v>486</v>
      </c>
      <c r="AA4398" s="17" t="s">
        <v>443</v>
      </c>
      <c r="AB4398" s="17" t="s">
        <v>444</v>
      </c>
      <c r="AC4398">
        <v>0</v>
      </c>
      <c r="AD4398">
        <v>0</v>
      </c>
      <c r="AE4398">
        <v>0</v>
      </c>
      <c r="AF4398">
        <v>2022</v>
      </c>
      <c r="AG4398" s="1">
        <v>44562</v>
      </c>
      <c r="AH4398" s="1">
        <v>44773</v>
      </c>
      <c r="AI4398" s="1">
        <v>44785</v>
      </c>
      <c r="AJ4398" s="17" t="s">
        <v>34</v>
      </c>
      <c r="AK4398" s="17" t="s">
        <v>35</v>
      </c>
      <c r="AL4398" s="17" t="s">
        <v>10388</v>
      </c>
      <c r="AM4398" s="17">
        <f>MONTH(EMPENHO[[#This Row],[data_empenho]])</f>
        <v>6</v>
      </c>
    </row>
    <row r="4399" spans="1:39" x14ac:dyDescent="0.25">
      <c r="A4399">
        <v>8</v>
      </c>
      <c r="B4399">
        <v>801</v>
      </c>
      <c r="C4399">
        <v>10</v>
      </c>
      <c r="D4399">
        <v>122</v>
      </c>
      <c r="E4399">
        <v>5</v>
      </c>
      <c r="F4399">
        <v>0</v>
      </c>
      <c r="G4399">
        <v>2084</v>
      </c>
      <c r="H4399" s="17" t="s">
        <v>1173</v>
      </c>
      <c r="I4399">
        <v>40</v>
      </c>
      <c r="J4399">
        <v>0</v>
      </c>
      <c r="K4399" s="17" t="s">
        <v>9708</v>
      </c>
      <c r="L4399" s="1">
        <v>44739</v>
      </c>
      <c r="M4399">
        <v>263.67</v>
      </c>
      <c r="N4399" s="17" t="s">
        <v>437</v>
      </c>
      <c r="O4399">
        <v>213</v>
      </c>
      <c r="P4399" s="17" t="s">
        <v>438</v>
      </c>
      <c r="Q4399">
        <v>0</v>
      </c>
      <c r="R4399" s="17" t="s">
        <v>439</v>
      </c>
      <c r="S4399" s="17" t="s">
        <v>440</v>
      </c>
      <c r="T4399" s="17" t="s">
        <v>438</v>
      </c>
      <c r="U4399">
        <v>0</v>
      </c>
      <c r="V4399">
        <v>0</v>
      </c>
      <c r="W4399" s="17" t="s">
        <v>9709</v>
      </c>
      <c r="X4399" s="17" t="s">
        <v>442</v>
      </c>
      <c r="Y4399">
        <v>0</v>
      </c>
      <c r="Z4399" s="17" t="s">
        <v>486</v>
      </c>
      <c r="AA4399" s="17" t="s">
        <v>443</v>
      </c>
      <c r="AB4399" s="17" t="s">
        <v>444</v>
      </c>
      <c r="AC4399">
        <v>0</v>
      </c>
      <c r="AD4399">
        <v>0</v>
      </c>
      <c r="AE4399">
        <v>0</v>
      </c>
      <c r="AF4399">
        <v>2022</v>
      </c>
      <c r="AG4399" s="1">
        <v>44562</v>
      </c>
      <c r="AH4399" s="1">
        <v>44773</v>
      </c>
      <c r="AI4399" s="1">
        <v>44785</v>
      </c>
      <c r="AJ4399" s="17" t="s">
        <v>34</v>
      </c>
      <c r="AK4399" s="17" t="s">
        <v>35</v>
      </c>
      <c r="AL4399" s="17" t="s">
        <v>10388</v>
      </c>
      <c r="AM4399" s="17">
        <f>MONTH(EMPENHO[[#This Row],[data_empenho]])</f>
        <v>6</v>
      </c>
    </row>
    <row r="4400" spans="1:39" x14ac:dyDescent="0.25">
      <c r="A4400">
        <v>2</v>
      </c>
      <c r="B4400">
        <v>201</v>
      </c>
      <c r="C4400">
        <v>4</v>
      </c>
      <c r="D4400">
        <v>122</v>
      </c>
      <c r="E4400">
        <v>1</v>
      </c>
      <c r="F4400">
        <v>0</v>
      </c>
      <c r="G4400">
        <v>2078</v>
      </c>
      <c r="H4400" s="17" t="s">
        <v>1145</v>
      </c>
      <c r="I4400">
        <v>1</v>
      </c>
      <c r="J4400">
        <v>0</v>
      </c>
      <c r="K4400" s="17" t="s">
        <v>9710</v>
      </c>
      <c r="L4400" s="1">
        <v>44739</v>
      </c>
      <c r="M4400">
        <v>1091.82</v>
      </c>
      <c r="N4400" s="17" t="s">
        <v>437</v>
      </c>
      <c r="O4400">
        <v>213</v>
      </c>
      <c r="P4400" s="17" t="s">
        <v>438</v>
      </c>
      <c r="Q4400">
        <v>0</v>
      </c>
      <c r="R4400" s="17" t="s">
        <v>439</v>
      </c>
      <c r="S4400" s="17" t="s">
        <v>440</v>
      </c>
      <c r="T4400" s="17" t="s">
        <v>438</v>
      </c>
      <c r="U4400">
        <v>0</v>
      </c>
      <c r="V4400">
        <v>0</v>
      </c>
      <c r="W4400" s="17" t="s">
        <v>9711</v>
      </c>
      <c r="X4400" s="17" t="s">
        <v>442</v>
      </c>
      <c r="Y4400">
        <v>0</v>
      </c>
      <c r="Z4400" s="17" t="s">
        <v>486</v>
      </c>
      <c r="AA4400" s="17" t="s">
        <v>443</v>
      </c>
      <c r="AB4400" s="17" t="s">
        <v>444</v>
      </c>
      <c r="AC4400">
        <v>0</v>
      </c>
      <c r="AD4400">
        <v>0</v>
      </c>
      <c r="AE4400">
        <v>0</v>
      </c>
      <c r="AF4400">
        <v>2022</v>
      </c>
      <c r="AG4400" s="1">
        <v>44562</v>
      </c>
      <c r="AH4400" s="1">
        <v>44773</v>
      </c>
      <c r="AI4400" s="1">
        <v>44785</v>
      </c>
      <c r="AJ4400" s="17" t="s">
        <v>34</v>
      </c>
      <c r="AK4400" s="17" t="s">
        <v>35</v>
      </c>
      <c r="AL4400" s="17" t="s">
        <v>10388</v>
      </c>
      <c r="AM4400" s="17">
        <f>MONTH(EMPENHO[[#This Row],[data_empenho]])</f>
        <v>6</v>
      </c>
    </row>
    <row r="4401" spans="1:39" x14ac:dyDescent="0.25">
      <c r="A4401">
        <v>8</v>
      </c>
      <c r="B4401">
        <v>801</v>
      </c>
      <c r="C4401">
        <v>10</v>
      </c>
      <c r="D4401">
        <v>301</v>
      </c>
      <c r="E4401">
        <v>6</v>
      </c>
      <c r="F4401">
        <v>0</v>
      </c>
      <c r="G4401">
        <v>2105</v>
      </c>
      <c r="H4401" s="17" t="s">
        <v>1173</v>
      </c>
      <c r="I4401">
        <v>40</v>
      </c>
      <c r="J4401">
        <v>0</v>
      </c>
      <c r="K4401" s="17" t="s">
        <v>9712</v>
      </c>
      <c r="L4401" s="1">
        <v>44739</v>
      </c>
      <c r="M4401">
        <v>13145.86</v>
      </c>
      <c r="N4401" s="17" t="s">
        <v>437</v>
      </c>
      <c r="O4401">
        <v>213</v>
      </c>
      <c r="P4401" s="17" t="s">
        <v>438</v>
      </c>
      <c r="Q4401">
        <v>0</v>
      </c>
      <c r="R4401" s="17" t="s">
        <v>439</v>
      </c>
      <c r="S4401" s="17" t="s">
        <v>440</v>
      </c>
      <c r="T4401" s="17" t="s">
        <v>438</v>
      </c>
      <c r="U4401">
        <v>0</v>
      </c>
      <c r="V4401">
        <v>0</v>
      </c>
      <c r="W4401" s="17" t="s">
        <v>9713</v>
      </c>
      <c r="X4401" s="17" t="s">
        <v>442</v>
      </c>
      <c r="Y4401">
        <v>0</v>
      </c>
      <c r="Z4401" s="17" t="s">
        <v>486</v>
      </c>
      <c r="AA4401" s="17" t="s">
        <v>443</v>
      </c>
      <c r="AB4401" s="17" t="s">
        <v>444</v>
      </c>
      <c r="AC4401">
        <v>0</v>
      </c>
      <c r="AD4401">
        <v>0</v>
      </c>
      <c r="AE4401">
        <v>0</v>
      </c>
      <c r="AF4401">
        <v>2022</v>
      </c>
      <c r="AG4401" s="1">
        <v>44562</v>
      </c>
      <c r="AH4401" s="1">
        <v>44773</v>
      </c>
      <c r="AI4401" s="1">
        <v>44785</v>
      </c>
      <c r="AJ4401" s="17" t="s">
        <v>34</v>
      </c>
      <c r="AK4401" s="17" t="s">
        <v>35</v>
      </c>
      <c r="AL4401" s="17" t="s">
        <v>10388</v>
      </c>
      <c r="AM4401" s="17">
        <f>MONTH(EMPENHO[[#This Row],[data_empenho]])</f>
        <v>6</v>
      </c>
    </row>
    <row r="4402" spans="1:39" x14ac:dyDescent="0.25">
      <c r="A4402">
        <v>8</v>
      </c>
      <c r="B4402">
        <v>801</v>
      </c>
      <c r="C4402">
        <v>10</v>
      </c>
      <c r="D4402">
        <v>301</v>
      </c>
      <c r="E4402">
        <v>6</v>
      </c>
      <c r="F4402">
        <v>0</v>
      </c>
      <c r="G4402">
        <v>2105</v>
      </c>
      <c r="H4402" s="17" t="s">
        <v>1181</v>
      </c>
      <c r="I4402">
        <v>40</v>
      </c>
      <c r="J4402">
        <v>0</v>
      </c>
      <c r="K4402" s="17" t="s">
        <v>9714</v>
      </c>
      <c r="L4402" s="1">
        <v>44739</v>
      </c>
      <c r="M4402">
        <v>2313.46</v>
      </c>
      <c r="N4402" s="17" t="s">
        <v>437</v>
      </c>
      <c r="O4402">
        <v>213</v>
      </c>
      <c r="P4402" s="17" t="s">
        <v>438</v>
      </c>
      <c r="Q4402">
        <v>0</v>
      </c>
      <c r="R4402" s="17" t="s">
        <v>439</v>
      </c>
      <c r="S4402" s="17" t="s">
        <v>440</v>
      </c>
      <c r="T4402" s="17" t="s">
        <v>438</v>
      </c>
      <c r="U4402">
        <v>0</v>
      </c>
      <c r="V4402">
        <v>0</v>
      </c>
      <c r="W4402" s="17" t="s">
        <v>9715</v>
      </c>
      <c r="X4402" s="17" t="s">
        <v>442</v>
      </c>
      <c r="Y4402">
        <v>0</v>
      </c>
      <c r="Z4402" s="17" t="s">
        <v>486</v>
      </c>
      <c r="AA4402" s="17" t="s">
        <v>443</v>
      </c>
      <c r="AB4402" s="17" t="s">
        <v>444</v>
      </c>
      <c r="AC4402">
        <v>0</v>
      </c>
      <c r="AD4402">
        <v>0</v>
      </c>
      <c r="AE4402">
        <v>0</v>
      </c>
      <c r="AF4402">
        <v>2022</v>
      </c>
      <c r="AG4402" s="1">
        <v>44562</v>
      </c>
      <c r="AH4402" s="1">
        <v>44773</v>
      </c>
      <c r="AI4402" s="1">
        <v>44785</v>
      </c>
      <c r="AJ4402" s="17" t="s">
        <v>34</v>
      </c>
      <c r="AK4402" s="17" t="s">
        <v>35</v>
      </c>
      <c r="AL4402" s="17" t="s">
        <v>10388</v>
      </c>
      <c r="AM4402" s="17">
        <f>MONTH(EMPENHO[[#This Row],[data_empenho]])</f>
        <v>6</v>
      </c>
    </row>
    <row r="4403" spans="1:39" x14ac:dyDescent="0.25">
      <c r="A4403">
        <v>8</v>
      </c>
      <c r="B4403">
        <v>801</v>
      </c>
      <c r="C4403">
        <v>10</v>
      </c>
      <c r="D4403">
        <v>301</v>
      </c>
      <c r="E4403">
        <v>6</v>
      </c>
      <c r="F4403">
        <v>0</v>
      </c>
      <c r="G4403">
        <v>2105</v>
      </c>
      <c r="H4403" s="17" t="s">
        <v>9716</v>
      </c>
      <c r="I4403">
        <v>40</v>
      </c>
      <c r="J4403">
        <v>0</v>
      </c>
      <c r="K4403" s="17" t="s">
        <v>9717</v>
      </c>
      <c r="L4403" s="1">
        <v>44739</v>
      </c>
      <c r="M4403">
        <v>3816.47</v>
      </c>
      <c r="N4403" s="17" t="s">
        <v>437</v>
      </c>
      <c r="O4403">
        <v>213</v>
      </c>
      <c r="P4403" s="17" t="s">
        <v>438</v>
      </c>
      <c r="Q4403">
        <v>0</v>
      </c>
      <c r="R4403" s="17" t="s">
        <v>439</v>
      </c>
      <c r="S4403" s="17" t="s">
        <v>440</v>
      </c>
      <c r="T4403" s="17" t="s">
        <v>438</v>
      </c>
      <c r="U4403">
        <v>0</v>
      </c>
      <c r="V4403">
        <v>0</v>
      </c>
      <c r="W4403" s="17" t="s">
        <v>9718</v>
      </c>
      <c r="X4403" s="17" t="s">
        <v>442</v>
      </c>
      <c r="Y4403">
        <v>0</v>
      </c>
      <c r="Z4403" s="17" t="s">
        <v>486</v>
      </c>
      <c r="AA4403" s="17" t="s">
        <v>443</v>
      </c>
      <c r="AB4403" s="17" t="s">
        <v>444</v>
      </c>
      <c r="AC4403">
        <v>0</v>
      </c>
      <c r="AD4403">
        <v>0</v>
      </c>
      <c r="AE4403">
        <v>0</v>
      </c>
      <c r="AF4403">
        <v>2022</v>
      </c>
      <c r="AG4403" s="1">
        <v>44562</v>
      </c>
      <c r="AH4403" s="1">
        <v>44773</v>
      </c>
      <c r="AI4403" s="1">
        <v>44785</v>
      </c>
      <c r="AJ4403" s="17" t="s">
        <v>34</v>
      </c>
      <c r="AK4403" s="17" t="s">
        <v>35</v>
      </c>
      <c r="AL4403" s="17" t="s">
        <v>10388</v>
      </c>
      <c r="AM4403" s="17">
        <f>MONTH(EMPENHO[[#This Row],[data_empenho]])</f>
        <v>6</v>
      </c>
    </row>
    <row r="4404" spans="1:39" x14ac:dyDescent="0.25">
      <c r="A4404">
        <v>8</v>
      </c>
      <c r="B4404">
        <v>801</v>
      </c>
      <c r="C4404">
        <v>10</v>
      </c>
      <c r="D4404">
        <v>301</v>
      </c>
      <c r="E4404">
        <v>6</v>
      </c>
      <c r="F4404">
        <v>0</v>
      </c>
      <c r="G4404">
        <v>2105</v>
      </c>
      <c r="H4404" s="17" t="s">
        <v>1218</v>
      </c>
      <c r="I4404">
        <v>40</v>
      </c>
      <c r="J4404">
        <v>0</v>
      </c>
      <c r="K4404" s="17" t="s">
        <v>9719</v>
      </c>
      <c r="L4404" s="1">
        <v>44739</v>
      </c>
      <c r="M4404">
        <v>3515.67</v>
      </c>
      <c r="N4404" s="17" t="s">
        <v>437</v>
      </c>
      <c r="O4404">
        <v>213</v>
      </c>
      <c r="P4404" s="17" t="s">
        <v>438</v>
      </c>
      <c r="Q4404">
        <v>0</v>
      </c>
      <c r="R4404" s="17" t="s">
        <v>439</v>
      </c>
      <c r="S4404" s="17" t="s">
        <v>440</v>
      </c>
      <c r="T4404" s="17" t="s">
        <v>438</v>
      </c>
      <c r="U4404">
        <v>0</v>
      </c>
      <c r="V4404">
        <v>0</v>
      </c>
      <c r="W4404" s="17" t="s">
        <v>9720</v>
      </c>
      <c r="X4404" s="17" t="s">
        <v>442</v>
      </c>
      <c r="Y4404">
        <v>0</v>
      </c>
      <c r="Z4404" s="17" t="s">
        <v>486</v>
      </c>
      <c r="AA4404" s="17" t="s">
        <v>443</v>
      </c>
      <c r="AB4404" s="17" t="s">
        <v>444</v>
      </c>
      <c r="AC4404">
        <v>0</v>
      </c>
      <c r="AD4404">
        <v>0</v>
      </c>
      <c r="AE4404">
        <v>0</v>
      </c>
      <c r="AF4404">
        <v>2022</v>
      </c>
      <c r="AG4404" s="1">
        <v>44562</v>
      </c>
      <c r="AH4404" s="1">
        <v>44773</v>
      </c>
      <c r="AI4404" s="1">
        <v>44785</v>
      </c>
      <c r="AJ4404" s="17" t="s">
        <v>34</v>
      </c>
      <c r="AK4404" s="17" t="s">
        <v>35</v>
      </c>
      <c r="AL4404" s="17" t="s">
        <v>10388</v>
      </c>
      <c r="AM4404" s="17">
        <f>MONTH(EMPENHO[[#This Row],[data_empenho]])</f>
        <v>6</v>
      </c>
    </row>
    <row r="4405" spans="1:39" x14ac:dyDescent="0.25">
      <c r="A4405">
        <v>8</v>
      </c>
      <c r="B4405">
        <v>801</v>
      </c>
      <c r="C4405">
        <v>10</v>
      </c>
      <c r="D4405">
        <v>301</v>
      </c>
      <c r="E4405">
        <v>6</v>
      </c>
      <c r="F4405">
        <v>0</v>
      </c>
      <c r="G4405">
        <v>2105</v>
      </c>
      <c r="H4405" s="17" t="s">
        <v>1176</v>
      </c>
      <c r="I4405">
        <v>40</v>
      </c>
      <c r="J4405">
        <v>0</v>
      </c>
      <c r="K4405" s="17" t="s">
        <v>9721</v>
      </c>
      <c r="L4405" s="1">
        <v>44739</v>
      </c>
      <c r="M4405">
        <v>1824.71</v>
      </c>
      <c r="N4405" s="17" t="s">
        <v>437</v>
      </c>
      <c r="O4405">
        <v>213</v>
      </c>
      <c r="P4405" s="17" t="s">
        <v>438</v>
      </c>
      <c r="Q4405">
        <v>0</v>
      </c>
      <c r="R4405" s="17" t="s">
        <v>439</v>
      </c>
      <c r="S4405" s="17" t="s">
        <v>440</v>
      </c>
      <c r="T4405" s="17" t="s">
        <v>438</v>
      </c>
      <c r="U4405">
        <v>0</v>
      </c>
      <c r="V4405">
        <v>0</v>
      </c>
      <c r="W4405" s="17" t="s">
        <v>9722</v>
      </c>
      <c r="X4405" s="17" t="s">
        <v>442</v>
      </c>
      <c r="Y4405">
        <v>0</v>
      </c>
      <c r="Z4405" s="17" t="s">
        <v>486</v>
      </c>
      <c r="AA4405" s="17" t="s">
        <v>443</v>
      </c>
      <c r="AB4405" s="17" t="s">
        <v>444</v>
      </c>
      <c r="AC4405">
        <v>0</v>
      </c>
      <c r="AD4405">
        <v>0</v>
      </c>
      <c r="AE4405">
        <v>0</v>
      </c>
      <c r="AF4405">
        <v>2022</v>
      </c>
      <c r="AG4405" s="1">
        <v>44562</v>
      </c>
      <c r="AH4405" s="1">
        <v>44773</v>
      </c>
      <c r="AI4405" s="1">
        <v>44785</v>
      </c>
      <c r="AJ4405" s="17" t="s">
        <v>34</v>
      </c>
      <c r="AK4405" s="17" t="s">
        <v>35</v>
      </c>
      <c r="AL4405" s="17" t="s">
        <v>10388</v>
      </c>
      <c r="AM4405" s="17">
        <f>MONTH(EMPENHO[[#This Row],[data_empenho]])</f>
        <v>6</v>
      </c>
    </row>
    <row r="4406" spans="1:39" x14ac:dyDescent="0.25">
      <c r="A4406">
        <v>8</v>
      </c>
      <c r="B4406">
        <v>801</v>
      </c>
      <c r="C4406">
        <v>10</v>
      </c>
      <c r="D4406">
        <v>301</v>
      </c>
      <c r="E4406">
        <v>6</v>
      </c>
      <c r="F4406">
        <v>0</v>
      </c>
      <c r="G4406">
        <v>2105</v>
      </c>
      <c r="H4406" s="17" t="s">
        <v>5159</v>
      </c>
      <c r="I4406">
        <v>40</v>
      </c>
      <c r="J4406">
        <v>0</v>
      </c>
      <c r="K4406" s="17" t="s">
        <v>9723</v>
      </c>
      <c r="L4406" s="1">
        <v>44739</v>
      </c>
      <c r="M4406">
        <v>3734.95</v>
      </c>
      <c r="N4406" s="17" t="s">
        <v>437</v>
      </c>
      <c r="O4406">
        <v>213</v>
      </c>
      <c r="P4406" s="17" t="s">
        <v>438</v>
      </c>
      <c r="Q4406">
        <v>0</v>
      </c>
      <c r="R4406" s="17" t="s">
        <v>439</v>
      </c>
      <c r="S4406" s="17" t="s">
        <v>440</v>
      </c>
      <c r="T4406" s="17" t="s">
        <v>438</v>
      </c>
      <c r="U4406">
        <v>0</v>
      </c>
      <c r="V4406">
        <v>0</v>
      </c>
      <c r="W4406" s="17" t="s">
        <v>9724</v>
      </c>
      <c r="X4406" s="17" t="s">
        <v>442</v>
      </c>
      <c r="Y4406">
        <v>0</v>
      </c>
      <c r="Z4406" s="17" t="s">
        <v>486</v>
      </c>
      <c r="AA4406" s="17" t="s">
        <v>443</v>
      </c>
      <c r="AB4406" s="17" t="s">
        <v>444</v>
      </c>
      <c r="AC4406">
        <v>0</v>
      </c>
      <c r="AD4406">
        <v>0</v>
      </c>
      <c r="AE4406">
        <v>0</v>
      </c>
      <c r="AF4406">
        <v>2022</v>
      </c>
      <c r="AG4406" s="1">
        <v>44562</v>
      </c>
      <c r="AH4406" s="1">
        <v>44773</v>
      </c>
      <c r="AI4406" s="1">
        <v>44785</v>
      </c>
      <c r="AJ4406" s="17" t="s">
        <v>34</v>
      </c>
      <c r="AK4406" s="17" t="s">
        <v>35</v>
      </c>
      <c r="AL4406" s="17" t="s">
        <v>10388</v>
      </c>
      <c r="AM4406" s="17">
        <f>MONTH(EMPENHO[[#This Row],[data_empenho]])</f>
        <v>6</v>
      </c>
    </row>
    <row r="4407" spans="1:39" x14ac:dyDescent="0.25">
      <c r="A4407">
        <v>8</v>
      </c>
      <c r="B4407">
        <v>801</v>
      </c>
      <c r="C4407">
        <v>10</v>
      </c>
      <c r="D4407">
        <v>305</v>
      </c>
      <c r="E4407">
        <v>7</v>
      </c>
      <c r="F4407">
        <v>0</v>
      </c>
      <c r="G4407">
        <v>2104</v>
      </c>
      <c r="H4407" s="17" t="s">
        <v>1173</v>
      </c>
      <c r="I4407">
        <v>4502</v>
      </c>
      <c r="J4407">
        <v>0</v>
      </c>
      <c r="K4407" s="17" t="s">
        <v>9725</v>
      </c>
      <c r="L4407" s="1">
        <v>44739</v>
      </c>
      <c r="M4407">
        <v>496.03</v>
      </c>
      <c r="N4407" s="17" t="s">
        <v>437</v>
      </c>
      <c r="O4407">
        <v>213</v>
      </c>
      <c r="P4407" s="17" t="s">
        <v>438</v>
      </c>
      <c r="Q4407">
        <v>0</v>
      </c>
      <c r="R4407" s="17" t="s">
        <v>439</v>
      </c>
      <c r="S4407" s="17" t="s">
        <v>440</v>
      </c>
      <c r="T4407" s="17" t="s">
        <v>438</v>
      </c>
      <c r="U4407">
        <v>0</v>
      </c>
      <c r="V4407">
        <v>0</v>
      </c>
      <c r="W4407" s="17" t="s">
        <v>9726</v>
      </c>
      <c r="X4407" s="17" t="s">
        <v>442</v>
      </c>
      <c r="Y4407">
        <v>0</v>
      </c>
      <c r="Z4407" s="17" t="s">
        <v>486</v>
      </c>
      <c r="AA4407" s="17" t="s">
        <v>443</v>
      </c>
      <c r="AB4407" s="17" t="s">
        <v>444</v>
      </c>
      <c r="AC4407">
        <v>0</v>
      </c>
      <c r="AD4407">
        <v>0</v>
      </c>
      <c r="AE4407">
        <v>0</v>
      </c>
      <c r="AF4407">
        <v>2022</v>
      </c>
      <c r="AG4407" s="1">
        <v>44562</v>
      </c>
      <c r="AH4407" s="1">
        <v>44773</v>
      </c>
      <c r="AI4407" s="1">
        <v>44785</v>
      </c>
      <c r="AJ4407" s="17" t="s">
        <v>34</v>
      </c>
      <c r="AK4407" s="17" t="s">
        <v>35</v>
      </c>
      <c r="AL4407" s="17" t="s">
        <v>10388</v>
      </c>
      <c r="AM4407" s="17">
        <f>MONTH(EMPENHO[[#This Row],[data_empenho]])</f>
        <v>6</v>
      </c>
    </row>
    <row r="4408" spans="1:39" x14ac:dyDescent="0.25">
      <c r="A4408">
        <v>8</v>
      </c>
      <c r="B4408">
        <v>801</v>
      </c>
      <c r="C4408">
        <v>10</v>
      </c>
      <c r="D4408">
        <v>305</v>
      </c>
      <c r="E4408">
        <v>7</v>
      </c>
      <c r="F4408">
        <v>0</v>
      </c>
      <c r="G4408">
        <v>2104</v>
      </c>
      <c r="H4408" s="17" t="s">
        <v>1173</v>
      </c>
      <c r="I4408">
        <v>40</v>
      </c>
      <c r="J4408">
        <v>0</v>
      </c>
      <c r="K4408" s="17" t="s">
        <v>9727</v>
      </c>
      <c r="L4408" s="1">
        <v>44739</v>
      </c>
      <c r="M4408">
        <v>1287.6500000000001</v>
      </c>
      <c r="N4408" s="17" t="s">
        <v>437</v>
      </c>
      <c r="O4408">
        <v>213</v>
      </c>
      <c r="P4408" s="17" t="s">
        <v>438</v>
      </c>
      <c r="Q4408">
        <v>0</v>
      </c>
      <c r="R4408" s="17" t="s">
        <v>439</v>
      </c>
      <c r="S4408" s="17" t="s">
        <v>440</v>
      </c>
      <c r="T4408" s="17" t="s">
        <v>438</v>
      </c>
      <c r="U4408">
        <v>0</v>
      </c>
      <c r="V4408">
        <v>0</v>
      </c>
      <c r="W4408" s="17" t="s">
        <v>9726</v>
      </c>
      <c r="X4408" s="17" t="s">
        <v>442</v>
      </c>
      <c r="Y4408">
        <v>0</v>
      </c>
      <c r="Z4408" s="17" t="s">
        <v>486</v>
      </c>
      <c r="AA4408" s="17" t="s">
        <v>443</v>
      </c>
      <c r="AB4408" s="17" t="s">
        <v>444</v>
      </c>
      <c r="AC4408">
        <v>0</v>
      </c>
      <c r="AD4408">
        <v>0</v>
      </c>
      <c r="AE4408">
        <v>0</v>
      </c>
      <c r="AF4408">
        <v>2022</v>
      </c>
      <c r="AG4408" s="1">
        <v>44562</v>
      </c>
      <c r="AH4408" s="1">
        <v>44773</v>
      </c>
      <c r="AI4408" s="1">
        <v>44785</v>
      </c>
      <c r="AJ4408" s="17" t="s">
        <v>34</v>
      </c>
      <c r="AK4408" s="17" t="s">
        <v>35</v>
      </c>
      <c r="AL4408" s="17" t="s">
        <v>10388</v>
      </c>
      <c r="AM4408" s="17">
        <f>MONTH(EMPENHO[[#This Row],[data_empenho]])</f>
        <v>6</v>
      </c>
    </row>
    <row r="4409" spans="1:39" x14ac:dyDescent="0.25">
      <c r="A4409">
        <v>8</v>
      </c>
      <c r="B4409">
        <v>801</v>
      </c>
      <c r="C4409">
        <v>10</v>
      </c>
      <c r="D4409">
        <v>305</v>
      </c>
      <c r="E4409">
        <v>7</v>
      </c>
      <c r="F4409">
        <v>0</v>
      </c>
      <c r="G4409">
        <v>2104</v>
      </c>
      <c r="H4409" s="17" t="s">
        <v>1181</v>
      </c>
      <c r="I4409">
        <v>40</v>
      </c>
      <c r="J4409">
        <v>0</v>
      </c>
      <c r="K4409" s="17" t="s">
        <v>9728</v>
      </c>
      <c r="L4409" s="1">
        <v>44739</v>
      </c>
      <c r="M4409">
        <v>242.4</v>
      </c>
      <c r="N4409" s="17" t="s">
        <v>437</v>
      </c>
      <c r="O4409">
        <v>213</v>
      </c>
      <c r="P4409" s="17" t="s">
        <v>438</v>
      </c>
      <c r="Q4409">
        <v>0</v>
      </c>
      <c r="R4409" s="17" t="s">
        <v>439</v>
      </c>
      <c r="S4409" s="17" t="s">
        <v>440</v>
      </c>
      <c r="T4409" s="17" t="s">
        <v>438</v>
      </c>
      <c r="U4409">
        <v>0</v>
      </c>
      <c r="V4409">
        <v>0</v>
      </c>
      <c r="W4409" s="17" t="s">
        <v>9729</v>
      </c>
      <c r="X4409" s="17" t="s">
        <v>442</v>
      </c>
      <c r="Y4409">
        <v>0</v>
      </c>
      <c r="Z4409" s="17" t="s">
        <v>486</v>
      </c>
      <c r="AA4409" s="17" t="s">
        <v>443</v>
      </c>
      <c r="AB4409" s="17" t="s">
        <v>444</v>
      </c>
      <c r="AC4409">
        <v>0</v>
      </c>
      <c r="AD4409">
        <v>0</v>
      </c>
      <c r="AE4409">
        <v>0</v>
      </c>
      <c r="AF4409">
        <v>2022</v>
      </c>
      <c r="AG4409" s="1">
        <v>44562</v>
      </c>
      <c r="AH4409" s="1">
        <v>44773</v>
      </c>
      <c r="AI4409" s="1">
        <v>44785</v>
      </c>
      <c r="AJ4409" s="17" t="s">
        <v>34</v>
      </c>
      <c r="AK4409" s="17" t="s">
        <v>35</v>
      </c>
      <c r="AL4409" s="17" t="s">
        <v>10388</v>
      </c>
      <c r="AM4409" s="17">
        <f>MONTH(EMPENHO[[#This Row],[data_empenho]])</f>
        <v>6</v>
      </c>
    </row>
    <row r="4410" spans="1:39" x14ac:dyDescent="0.25">
      <c r="A4410">
        <v>8</v>
      </c>
      <c r="B4410">
        <v>801</v>
      </c>
      <c r="C4410">
        <v>10</v>
      </c>
      <c r="D4410">
        <v>305</v>
      </c>
      <c r="E4410">
        <v>7</v>
      </c>
      <c r="F4410">
        <v>0</v>
      </c>
      <c r="G4410">
        <v>2104</v>
      </c>
      <c r="H4410" s="17" t="s">
        <v>1173</v>
      </c>
      <c r="I4410">
        <v>4502</v>
      </c>
      <c r="J4410">
        <v>0</v>
      </c>
      <c r="K4410" s="17" t="s">
        <v>9730</v>
      </c>
      <c r="L4410" s="1">
        <v>44739</v>
      </c>
      <c r="M4410">
        <v>7697.33</v>
      </c>
      <c r="N4410" s="17" t="s">
        <v>437</v>
      </c>
      <c r="O4410">
        <v>213</v>
      </c>
      <c r="P4410" s="17" t="s">
        <v>438</v>
      </c>
      <c r="Q4410">
        <v>0</v>
      </c>
      <c r="R4410" s="17" t="s">
        <v>439</v>
      </c>
      <c r="S4410" s="17" t="s">
        <v>440</v>
      </c>
      <c r="T4410" s="17" t="s">
        <v>438</v>
      </c>
      <c r="U4410">
        <v>0</v>
      </c>
      <c r="V4410">
        <v>0</v>
      </c>
      <c r="W4410" s="17" t="s">
        <v>9731</v>
      </c>
      <c r="X4410" s="17" t="s">
        <v>442</v>
      </c>
      <c r="Y4410">
        <v>0</v>
      </c>
      <c r="Z4410" s="17" t="s">
        <v>486</v>
      </c>
      <c r="AA4410" s="17" t="s">
        <v>443</v>
      </c>
      <c r="AB4410" s="17" t="s">
        <v>444</v>
      </c>
      <c r="AC4410">
        <v>0</v>
      </c>
      <c r="AD4410">
        <v>0</v>
      </c>
      <c r="AE4410">
        <v>0</v>
      </c>
      <c r="AF4410">
        <v>2022</v>
      </c>
      <c r="AG4410" s="1">
        <v>44562</v>
      </c>
      <c r="AH4410" s="1">
        <v>44773</v>
      </c>
      <c r="AI4410" s="1">
        <v>44785</v>
      </c>
      <c r="AJ4410" s="17" t="s">
        <v>34</v>
      </c>
      <c r="AK4410" s="17" t="s">
        <v>35</v>
      </c>
      <c r="AL4410" s="17" t="s">
        <v>10388</v>
      </c>
      <c r="AM4410" s="17">
        <f>MONTH(EMPENHO[[#This Row],[data_empenho]])</f>
        <v>6</v>
      </c>
    </row>
    <row r="4411" spans="1:39" x14ac:dyDescent="0.25">
      <c r="A4411">
        <v>8</v>
      </c>
      <c r="B4411">
        <v>801</v>
      </c>
      <c r="C4411">
        <v>10</v>
      </c>
      <c r="D4411">
        <v>305</v>
      </c>
      <c r="E4411">
        <v>7</v>
      </c>
      <c r="F4411">
        <v>0</v>
      </c>
      <c r="G4411">
        <v>2104</v>
      </c>
      <c r="H4411" s="17" t="s">
        <v>1181</v>
      </c>
      <c r="I4411">
        <v>4502</v>
      </c>
      <c r="J4411">
        <v>0</v>
      </c>
      <c r="K4411" s="17" t="s">
        <v>9732</v>
      </c>
      <c r="L4411" s="1">
        <v>44739</v>
      </c>
      <c r="M4411">
        <v>1229.3900000000001</v>
      </c>
      <c r="N4411" s="17" t="s">
        <v>437</v>
      </c>
      <c r="O4411">
        <v>213</v>
      </c>
      <c r="P4411" s="17" t="s">
        <v>438</v>
      </c>
      <c r="Q4411">
        <v>0</v>
      </c>
      <c r="R4411" s="17" t="s">
        <v>439</v>
      </c>
      <c r="S4411" s="17" t="s">
        <v>440</v>
      </c>
      <c r="T4411" s="17" t="s">
        <v>438</v>
      </c>
      <c r="U4411">
        <v>0</v>
      </c>
      <c r="V4411">
        <v>0</v>
      </c>
      <c r="W4411" s="17" t="s">
        <v>9733</v>
      </c>
      <c r="X4411" s="17" t="s">
        <v>442</v>
      </c>
      <c r="Y4411">
        <v>0</v>
      </c>
      <c r="Z4411" s="17" t="s">
        <v>486</v>
      </c>
      <c r="AA4411" s="17" t="s">
        <v>443</v>
      </c>
      <c r="AB4411" s="17" t="s">
        <v>444</v>
      </c>
      <c r="AC4411">
        <v>0</v>
      </c>
      <c r="AD4411">
        <v>0</v>
      </c>
      <c r="AE4411">
        <v>0</v>
      </c>
      <c r="AF4411">
        <v>2022</v>
      </c>
      <c r="AG4411" s="1">
        <v>44562</v>
      </c>
      <c r="AH4411" s="1">
        <v>44773</v>
      </c>
      <c r="AI4411" s="1">
        <v>44785</v>
      </c>
      <c r="AJ4411" s="17" t="s">
        <v>34</v>
      </c>
      <c r="AK4411" s="17" t="s">
        <v>35</v>
      </c>
      <c r="AL4411" s="17" t="s">
        <v>10388</v>
      </c>
      <c r="AM4411" s="17">
        <f>MONTH(EMPENHO[[#This Row],[data_empenho]])</f>
        <v>6</v>
      </c>
    </row>
    <row r="4412" spans="1:39" x14ac:dyDescent="0.25">
      <c r="A4412">
        <v>8</v>
      </c>
      <c r="B4412">
        <v>801</v>
      </c>
      <c r="C4412">
        <v>10</v>
      </c>
      <c r="D4412">
        <v>305</v>
      </c>
      <c r="E4412">
        <v>7</v>
      </c>
      <c r="F4412">
        <v>0</v>
      </c>
      <c r="G4412">
        <v>2104</v>
      </c>
      <c r="H4412" s="17" t="s">
        <v>1176</v>
      </c>
      <c r="I4412">
        <v>4502</v>
      </c>
      <c r="J4412">
        <v>0</v>
      </c>
      <c r="K4412" s="17" t="s">
        <v>9734</v>
      </c>
      <c r="L4412" s="1">
        <v>44739</v>
      </c>
      <c r="M4412">
        <v>846.71</v>
      </c>
      <c r="N4412" s="17" t="s">
        <v>437</v>
      </c>
      <c r="O4412">
        <v>213</v>
      </c>
      <c r="P4412" s="17" t="s">
        <v>438</v>
      </c>
      <c r="Q4412">
        <v>0</v>
      </c>
      <c r="R4412" s="17" t="s">
        <v>439</v>
      </c>
      <c r="S4412" s="17" t="s">
        <v>440</v>
      </c>
      <c r="T4412" s="17" t="s">
        <v>438</v>
      </c>
      <c r="U4412">
        <v>0</v>
      </c>
      <c r="V4412">
        <v>0</v>
      </c>
      <c r="W4412" s="17" t="s">
        <v>9735</v>
      </c>
      <c r="X4412" s="17" t="s">
        <v>442</v>
      </c>
      <c r="Y4412">
        <v>0</v>
      </c>
      <c r="Z4412" s="17" t="s">
        <v>486</v>
      </c>
      <c r="AA4412" s="17" t="s">
        <v>443</v>
      </c>
      <c r="AB4412" s="17" t="s">
        <v>444</v>
      </c>
      <c r="AC4412">
        <v>0</v>
      </c>
      <c r="AD4412">
        <v>0</v>
      </c>
      <c r="AE4412">
        <v>0</v>
      </c>
      <c r="AF4412">
        <v>2022</v>
      </c>
      <c r="AG4412" s="1">
        <v>44562</v>
      </c>
      <c r="AH4412" s="1">
        <v>44773</v>
      </c>
      <c r="AI4412" s="1">
        <v>44785</v>
      </c>
      <c r="AJ4412" s="17" t="s">
        <v>34</v>
      </c>
      <c r="AK4412" s="17" t="s">
        <v>35</v>
      </c>
      <c r="AL4412" s="17" t="s">
        <v>10388</v>
      </c>
      <c r="AM4412" s="17">
        <f>MONTH(EMPENHO[[#This Row],[data_empenho]])</f>
        <v>6</v>
      </c>
    </row>
    <row r="4413" spans="1:39" x14ac:dyDescent="0.25">
      <c r="A4413">
        <v>8</v>
      </c>
      <c r="B4413">
        <v>801</v>
      </c>
      <c r="C4413">
        <v>10</v>
      </c>
      <c r="D4413">
        <v>301</v>
      </c>
      <c r="E4413">
        <v>6</v>
      </c>
      <c r="F4413">
        <v>0</v>
      </c>
      <c r="G4413">
        <v>2089</v>
      </c>
      <c r="H4413" s="17" t="s">
        <v>1173</v>
      </c>
      <c r="I4413">
        <v>4160</v>
      </c>
      <c r="J4413">
        <v>0</v>
      </c>
      <c r="K4413" s="17" t="s">
        <v>9736</v>
      </c>
      <c r="L4413" s="1">
        <v>44739</v>
      </c>
      <c r="M4413">
        <v>2300</v>
      </c>
      <c r="N4413" s="17" t="s">
        <v>437</v>
      </c>
      <c r="O4413">
        <v>213</v>
      </c>
      <c r="P4413" s="17" t="s">
        <v>438</v>
      </c>
      <c r="Q4413">
        <v>0</v>
      </c>
      <c r="R4413" s="17" t="s">
        <v>439</v>
      </c>
      <c r="S4413" s="17" t="s">
        <v>440</v>
      </c>
      <c r="T4413" s="17" t="s">
        <v>438</v>
      </c>
      <c r="U4413">
        <v>0</v>
      </c>
      <c r="V4413">
        <v>0</v>
      </c>
      <c r="W4413" s="17" t="s">
        <v>9737</v>
      </c>
      <c r="X4413" s="17" t="s">
        <v>442</v>
      </c>
      <c r="Y4413">
        <v>0</v>
      </c>
      <c r="Z4413" s="17" t="s">
        <v>486</v>
      </c>
      <c r="AA4413" s="17" t="s">
        <v>443</v>
      </c>
      <c r="AB4413" s="17" t="s">
        <v>444</v>
      </c>
      <c r="AC4413">
        <v>0</v>
      </c>
      <c r="AD4413">
        <v>0</v>
      </c>
      <c r="AE4413">
        <v>0</v>
      </c>
      <c r="AF4413">
        <v>2022</v>
      </c>
      <c r="AG4413" s="1">
        <v>44562</v>
      </c>
      <c r="AH4413" s="1">
        <v>44773</v>
      </c>
      <c r="AI4413" s="1">
        <v>44785</v>
      </c>
      <c r="AJ4413" s="17" t="s">
        <v>34</v>
      </c>
      <c r="AK4413" s="17" t="s">
        <v>35</v>
      </c>
      <c r="AL4413" s="17" t="s">
        <v>10388</v>
      </c>
      <c r="AM4413" s="17">
        <f>MONTH(EMPENHO[[#This Row],[data_empenho]])</f>
        <v>6</v>
      </c>
    </row>
    <row r="4414" spans="1:39" x14ac:dyDescent="0.25">
      <c r="A4414">
        <v>8</v>
      </c>
      <c r="B4414">
        <v>801</v>
      </c>
      <c r="C4414">
        <v>10</v>
      </c>
      <c r="D4414">
        <v>301</v>
      </c>
      <c r="E4414">
        <v>6</v>
      </c>
      <c r="F4414">
        <v>0</v>
      </c>
      <c r="G4414">
        <v>2089</v>
      </c>
      <c r="H4414" s="17" t="s">
        <v>1173</v>
      </c>
      <c r="I4414">
        <v>40</v>
      </c>
      <c r="J4414">
        <v>0</v>
      </c>
      <c r="K4414" s="17" t="s">
        <v>9738</v>
      </c>
      <c r="L4414" s="1">
        <v>44739</v>
      </c>
      <c r="M4414">
        <v>1696.06</v>
      </c>
      <c r="N4414" s="17" t="s">
        <v>437</v>
      </c>
      <c r="O4414">
        <v>213</v>
      </c>
      <c r="P4414" s="17" t="s">
        <v>438</v>
      </c>
      <c r="Q4414">
        <v>0</v>
      </c>
      <c r="R4414" s="17" t="s">
        <v>439</v>
      </c>
      <c r="S4414" s="17" t="s">
        <v>440</v>
      </c>
      <c r="T4414" s="17" t="s">
        <v>438</v>
      </c>
      <c r="U4414">
        <v>0</v>
      </c>
      <c r="V4414">
        <v>0</v>
      </c>
      <c r="W4414" s="17" t="s">
        <v>9737</v>
      </c>
      <c r="X4414" s="17" t="s">
        <v>442</v>
      </c>
      <c r="Y4414">
        <v>0</v>
      </c>
      <c r="Z4414" s="17" t="s">
        <v>486</v>
      </c>
      <c r="AA4414" s="17" t="s">
        <v>443</v>
      </c>
      <c r="AB4414" s="17" t="s">
        <v>444</v>
      </c>
      <c r="AC4414">
        <v>0</v>
      </c>
      <c r="AD4414">
        <v>0</v>
      </c>
      <c r="AE4414">
        <v>0</v>
      </c>
      <c r="AF4414">
        <v>2022</v>
      </c>
      <c r="AG4414" s="1">
        <v>44562</v>
      </c>
      <c r="AH4414" s="1">
        <v>44773</v>
      </c>
      <c r="AI4414" s="1">
        <v>44785</v>
      </c>
      <c r="AJ4414" s="17" t="s">
        <v>34</v>
      </c>
      <c r="AK4414" s="17" t="s">
        <v>35</v>
      </c>
      <c r="AL4414" s="17" t="s">
        <v>10388</v>
      </c>
      <c r="AM4414" s="17">
        <f>MONTH(EMPENHO[[#This Row],[data_empenho]])</f>
        <v>6</v>
      </c>
    </row>
    <row r="4415" spans="1:39" x14ac:dyDescent="0.25">
      <c r="A4415">
        <v>8</v>
      </c>
      <c r="B4415">
        <v>801</v>
      </c>
      <c r="C4415">
        <v>10</v>
      </c>
      <c r="D4415">
        <v>301</v>
      </c>
      <c r="E4415">
        <v>6</v>
      </c>
      <c r="F4415">
        <v>0</v>
      </c>
      <c r="G4415">
        <v>2089</v>
      </c>
      <c r="H4415" s="17" t="s">
        <v>1176</v>
      </c>
      <c r="I4415">
        <v>40</v>
      </c>
      <c r="J4415">
        <v>0</v>
      </c>
      <c r="K4415" s="17" t="s">
        <v>9739</v>
      </c>
      <c r="L4415" s="1">
        <v>44739</v>
      </c>
      <c r="M4415">
        <v>459.54</v>
      </c>
      <c r="N4415" s="17" t="s">
        <v>437</v>
      </c>
      <c r="O4415">
        <v>213</v>
      </c>
      <c r="P4415" s="17" t="s">
        <v>438</v>
      </c>
      <c r="Q4415">
        <v>0</v>
      </c>
      <c r="R4415" s="17" t="s">
        <v>439</v>
      </c>
      <c r="S4415" s="17" t="s">
        <v>440</v>
      </c>
      <c r="T4415" s="17" t="s">
        <v>438</v>
      </c>
      <c r="U4415">
        <v>0</v>
      </c>
      <c r="V4415">
        <v>0</v>
      </c>
      <c r="W4415" s="17" t="s">
        <v>9740</v>
      </c>
      <c r="X4415" s="17" t="s">
        <v>442</v>
      </c>
      <c r="Y4415">
        <v>0</v>
      </c>
      <c r="Z4415" s="17" t="s">
        <v>486</v>
      </c>
      <c r="AA4415" s="17" t="s">
        <v>443</v>
      </c>
      <c r="AB4415" s="17" t="s">
        <v>444</v>
      </c>
      <c r="AC4415">
        <v>0</v>
      </c>
      <c r="AD4415">
        <v>0</v>
      </c>
      <c r="AE4415">
        <v>0</v>
      </c>
      <c r="AF4415">
        <v>2022</v>
      </c>
      <c r="AG4415" s="1">
        <v>44562</v>
      </c>
      <c r="AH4415" s="1">
        <v>44773</v>
      </c>
      <c r="AI4415" s="1">
        <v>44785</v>
      </c>
      <c r="AJ4415" s="17" t="s">
        <v>34</v>
      </c>
      <c r="AK4415" s="17" t="s">
        <v>35</v>
      </c>
      <c r="AL4415" s="17" t="s">
        <v>10388</v>
      </c>
      <c r="AM4415" s="17">
        <f>MONTH(EMPENHO[[#This Row],[data_empenho]])</f>
        <v>6</v>
      </c>
    </row>
    <row r="4416" spans="1:39" x14ac:dyDescent="0.25">
      <c r="A4416">
        <v>8</v>
      </c>
      <c r="B4416">
        <v>801</v>
      </c>
      <c r="C4416">
        <v>10</v>
      </c>
      <c r="D4416">
        <v>301</v>
      </c>
      <c r="E4416">
        <v>9</v>
      </c>
      <c r="F4416">
        <v>0</v>
      </c>
      <c r="G4416">
        <v>2109</v>
      </c>
      <c r="H4416" s="17" t="s">
        <v>1173</v>
      </c>
      <c r="I4416">
        <v>40</v>
      </c>
      <c r="J4416">
        <v>0</v>
      </c>
      <c r="K4416" s="17" t="s">
        <v>9741</v>
      </c>
      <c r="L4416" s="1">
        <v>44739</v>
      </c>
      <c r="M4416">
        <v>4591.1000000000004</v>
      </c>
      <c r="N4416" s="17" t="s">
        <v>437</v>
      </c>
      <c r="O4416">
        <v>213</v>
      </c>
      <c r="P4416" s="17" t="s">
        <v>438</v>
      </c>
      <c r="Q4416">
        <v>0</v>
      </c>
      <c r="R4416" s="17" t="s">
        <v>439</v>
      </c>
      <c r="S4416" s="17" t="s">
        <v>440</v>
      </c>
      <c r="T4416" s="17" t="s">
        <v>438</v>
      </c>
      <c r="U4416">
        <v>0</v>
      </c>
      <c r="V4416">
        <v>0</v>
      </c>
      <c r="W4416" s="17" t="s">
        <v>9742</v>
      </c>
      <c r="X4416" s="17" t="s">
        <v>442</v>
      </c>
      <c r="Y4416">
        <v>0</v>
      </c>
      <c r="Z4416" s="17" t="s">
        <v>486</v>
      </c>
      <c r="AA4416" s="17" t="s">
        <v>443</v>
      </c>
      <c r="AB4416" s="17" t="s">
        <v>444</v>
      </c>
      <c r="AC4416">
        <v>0</v>
      </c>
      <c r="AD4416">
        <v>0</v>
      </c>
      <c r="AE4416">
        <v>0</v>
      </c>
      <c r="AF4416">
        <v>2022</v>
      </c>
      <c r="AG4416" s="1">
        <v>44562</v>
      </c>
      <c r="AH4416" s="1">
        <v>44773</v>
      </c>
      <c r="AI4416" s="1">
        <v>44785</v>
      </c>
      <c r="AJ4416" s="17" t="s">
        <v>34</v>
      </c>
      <c r="AK4416" s="17" t="s">
        <v>35</v>
      </c>
      <c r="AL4416" s="17" t="s">
        <v>10388</v>
      </c>
      <c r="AM4416" s="17">
        <f>MONTH(EMPENHO[[#This Row],[data_empenho]])</f>
        <v>6</v>
      </c>
    </row>
    <row r="4417" spans="1:39" x14ac:dyDescent="0.25">
      <c r="A4417">
        <v>8</v>
      </c>
      <c r="B4417">
        <v>801</v>
      </c>
      <c r="C4417">
        <v>10</v>
      </c>
      <c r="D4417">
        <v>301</v>
      </c>
      <c r="E4417">
        <v>9</v>
      </c>
      <c r="F4417">
        <v>0</v>
      </c>
      <c r="G4417">
        <v>2109</v>
      </c>
      <c r="H4417" s="17" t="s">
        <v>1181</v>
      </c>
      <c r="I4417">
        <v>40</v>
      </c>
      <c r="J4417">
        <v>0</v>
      </c>
      <c r="K4417" s="17" t="s">
        <v>9743</v>
      </c>
      <c r="L4417" s="1">
        <v>44739</v>
      </c>
      <c r="M4417">
        <v>765.37</v>
      </c>
      <c r="N4417" s="17" t="s">
        <v>437</v>
      </c>
      <c r="O4417">
        <v>213</v>
      </c>
      <c r="P4417" s="17" t="s">
        <v>438</v>
      </c>
      <c r="Q4417">
        <v>0</v>
      </c>
      <c r="R4417" s="17" t="s">
        <v>439</v>
      </c>
      <c r="S4417" s="17" t="s">
        <v>440</v>
      </c>
      <c r="T4417" s="17" t="s">
        <v>438</v>
      </c>
      <c r="U4417">
        <v>0</v>
      </c>
      <c r="V4417">
        <v>0</v>
      </c>
      <c r="W4417" s="17" t="s">
        <v>9744</v>
      </c>
      <c r="X4417" s="17" t="s">
        <v>442</v>
      </c>
      <c r="Y4417">
        <v>0</v>
      </c>
      <c r="Z4417" s="17" t="s">
        <v>486</v>
      </c>
      <c r="AA4417" s="17" t="s">
        <v>443</v>
      </c>
      <c r="AB4417" s="17" t="s">
        <v>444</v>
      </c>
      <c r="AC4417">
        <v>0</v>
      </c>
      <c r="AD4417">
        <v>0</v>
      </c>
      <c r="AE4417">
        <v>0</v>
      </c>
      <c r="AF4417">
        <v>2022</v>
      </c>
      <c r="AG4417" s="1">
        <v>44562</v>
      </c>
      <c r="AH4417" s="1">
        <v>44773</v>
      </c>
      <c r="AI4417" s="1">
        <v>44785</v>
      </c>
      <c r="AJ4417" s="17" t="s">
        <v>34</v>
      </c>
      <c r="AK4417" s="17" t="s">
        <v>35</v>
      </c>
      <c r="AL4417" s="17" t="s">
        <v>10388</v>
      </c>
      <c r="AM4417" s="17">
        <f>MONTH(EMPENHO[[#This Row],[data_empenho]])</f>
        <v>6</v>
      </c>
    </row>
    <row r="4418" spans="1:39" x14ac:dyDescent="0.25">
      <c r="A4418">
        <v>8</v>
      </c>
      <c r="B4418">
        <v>801</v>
      </c>
      <c r="C4418">
        <v>10</v>
      </c>
      <c r="D4418">
        <v>301</v>
      </c>
      <c r="E4418">
        <v>9</v>
      </c>
      <c r="F4418">
        <v>0</v>
      </c>
      <c r="G4418">
        <v>2109</v>
      </c>
      <c r="H4418" s="17" t="s">
        <v>1176</v>
      </c>
      <c r="I4418">
        <v>40</v>
      </c>
      <c r="J4418">
        <v>0</v>
      </c>
      <c r="K4418" s="17" t="s">
        <v>9745</v>
      </c>
      <c r="L4418" s="1">
        <v>44739</v>
      </c>
      <c r="M4418">
        <v>642.75</v>
      </c>
      <c r="N4418" s="17" t="s">
        <v>437</v>
      </c>
      <c r="O4418">
        <v>213</v>
      </c>
      <c r="P4418" s="17" t="s">
        <v>438</v>
      </c>
      <c r="Q4418">
        <v>0</v>
      </c>
      <c r="R4418" s="17" t="s">
        <v>439</v>
      </c>
      <c r="S4418" s="17" t="s">
        <v>440</v>
      </c>
      <c r="T4418" s="17" t="s">
        <v>438</v>
      </c>
      <c r="U4418">
        <v>0</v>
      </c>
      <c r="V4418">
        <v>0</v>
      </c>
      <c r="W4418" s="17" t="s">
        <v>9746</v>
      </c>
      <c r="X4418" s="17" t="s">
        <v>442</v>
      </c>
      <c r="Y4418">
        <v>0</v>
      </c>
      <c r="Z4418" s="17" t="s">
        <v>486</v>
      </c>
      <c r="AA4418" s="17" t="s">
        <v>443</v>
      </c>
      <c r="AB4418" s="17" t="s">
        <v>444</v>
      </c>
      <c r="AC4418">
        <v>0</v>
      </c>
      <c r="AD4418">
        <v>0</v>
      </c>
      <c r="AE4418">
        <v>0</v>
      </c>
      <c r="AF4418">
        <v>2022</v>
      </c>
      <c r="AG4418" s="1">
        <v>44562</v>
      </c>
      <c r="AH4418" s="1">
        <v>44773</v>
      </c>
      <c r="AI4418" s="1">
        <v>44785</v>
      </c>
      <c r="AJ4418" s="17" t="s">
        <v>34</v>
      </c>
      <c r="AK4418" s="17" t="s">
        <v>35</v>
      </c>
      <c r="AL4418" s="17" t="s">
        <v>10388</v>
      </c>
      <c r="AM4418" s="17">
        <f>MONTH(EMPENHO[[#This Row],[data_empenho]])</f>
        <v>6</v>
      </c>
    </row>
    <row r="4419" spans="1:39" x14ac:dyDescent="0.25">
      <c r="A4419">
        <v>8</v>
      </c>
      <c r="B4419">
        <v>801</v>
      </c>
      <c r="C4419">
        <v>10</v>
      </c>
      <c r="D4419">
        <v>301</v>
      </c>
      <c r="E4419">
        <v>6</v>
      </c>
      <c r="F4419">
        <v>0</v>
      </c>
      <c r="G4419">
        <v>2090</v>
      </c>
      <c r="H4419" s="17" t="s">
        <v>1173</v>
      </c>
      <c r="I4419">
        <v>4500</v>
      </c>
      <c r="J4419">
        <v>0</v>
      </c>
      <c r="K4419" s="17" t="s">
        <v>9747</v>
      </c>
      <c r="L4419" s="1">
        <v>44739</v>
      </c>
      <c r="M4419">
        <v>8254.16</v>
      </c>
      <c r="N4419" s="17" t="s">
        <v>437</v>
      </c>
      <c r="O4419">
        <v>213</v>
      </c>
      <c r="P4419" s="17" t="s">
        <v>438</v>
      </c>
      <c r="Q4419">
        <v>0</v>
      </c>
      <c r="R4419" s="17" t="s">
        <v>439</v>
      </c>
      <c r="S4419" s="17" t="s">
        <v>440</v>
      </c>
      <c r="T4419" s="17" t="s">
        <v>438</v>
      </c>
      <c r="U4419">
        <v>0</v>
      </c>
      <c r="V4419">
        <v>0</v>
      </c>
      <c r="W4419" s="17" t="s">
        <v>9748</v>
      </c>
      <c r="X4419" s="17" t="s">
        <v>442</v>
      </c>
      <c r="Y4419">
        <v>0</v>
      </c>
      <c r="Z4419" s="17" t="s">
        <v>486</v>
      </c>
      <c r="AA4419" s="17" t="s">
        <v>443</v>
      </c>
      <c r="AB4419" s="17" t="s">
        <v>444</v>
      </c>
      <c r="AC4419">
        <v>0</v>
      </c>
      <c r="AD4419">
        <v>0</v>
      </c>
      <c r="AE4419">
        <v>0</v>
      </c>
      <c r="AF4419">
        <v>2022</v>
      </c>
      <c r="AG4419" s="1">
        <v>44562</v>
      </c>
      <c r="AH4419" s="1">
        <v>44773</v>
      </c>
      <c r="AI4419" s="1">
        <v>44785</v>
      </c>
      <c r="AJ4419" s="17" t="s">
        <v>34</v>
      </c>
      <c r="AK4419" s="17" t="s">
        <v>35</v>
      </c>
      <c r="AL4419" s="17" t="s">
        <v>10388</v>
      </c>
      <c r="AM4419" s="17">
        <f>MONTH(EMPENHO[[#This Row],[data_empenho]])</f>
        <v>6</v>
      </c>
    </row>
    <row r="4420" spans="1:39" x14ac:dyDescent="0.25">
      <c r="A4420">
        <v>8</v>
      </c>
      <c r="B4420">
        <v>801</v>
      </c>
      <c r="C4420">
        <v>10</v>
      </c>
      <c r="D4420">
        <v>301</v>
      </c>
      <c r="E4420">
        <v>6</v>
      </c>
      <c r="F4420">
        <v>0</v>
      </c>
      <c r="G4420">
        <v>2090</v>
      </c>
      <c r="H4420" s="17" t="s">
        <v>1145</v>
      </c>
      <c r="I4420">
        <v>4500</v>
      </c>
      <c r="J4420">
        <v>0</v>
      </c>
      <c r="K4420" s="17" t="s">
        <v>9749</v>
      </c>
      <c r="L4420" s="1">
        <v>44739</v>
      </c>
      <c r="M4420">
        <v>600</v>
      </c>
      <c r="N4420" s="17" t="s">
        <v>437</v>
      </c>
      <c r="O4420">
        <v>213</v>
      </c>
      <c r="P4420" s="17" t="s">
        <v>438</v>
      </c>
      <c r="Q4420">
        <v>0</v>
      </c>
      <c r="R4420" s="17" t="s">
        <v>439</v>
      </c>
      <c r="S4420" s="17" t="s">
        <v>440</v>
      </c>
      <c r="T4420" s="17" t="s">
        <v>438</v>
      </c>
      <c r="U4420">
        <v>0</v>
      </c>
      <c r="V4420">
        <v>0</v>
      </c>
      <c r="W4420" s="17" t="s">
        <v>9750</v>
      </c>
      <c r="X4420" s="17" t="s">
        <v>442</v>
      </c>
      <c r="Y4420">
        <v>0</v>
      </c>
      <c r="Z4420" s="17" t="s">
        <v>486</v>
      </c>
      <c r="AA4420" s="17" t="s">
        <v>443</v>
      </c>
      <c r="AB4420" s="17" t="s">
        <v>444</v>
      </c>
      <c r="AC4420">
        <v>0</v>
      </c>
      <c r="AD4420">
        <v>0</v>
      </c>
      <c r="AE4420">
        <v>0</v>
      </c>
      <c r="AF4420">
        <v>2022</v>
      </c>
      <c r="AG4420" s="1">
        <v>44562</v>
      </c>
      <c r="AH4420" s="1">
        <v>44773</v>
      </c>
      <c r="AI4420" s="1">
        <v>44785</v>
      </c>
      <c r="AJ4420" s="17" t="s">
        <v>34</v>
      </c>
      <c r="AK4420" s="17" t="s">
        <v>35</v>
      </c>
      <c r="AL4420" s="17" t="s">
        <v>10388</v>
      </c>
      <c r="AM4420" s="17">
        <f>MONTH(EMPENHO[[#This Row],[data_empenho]])</f>
        <v>6</v>
      </c>
    </row>
    <row r="4421" spans="1:39" x14ac:dyDescent="0.25">
      <c r="A4421">
        <v>8</v>
      </c>
      <c r="B4421">
        <v>801</v>
      </c>
      <c r="C4421">
        <v>10</v>
      </c>
      <c r="D4421">
        <v>301</v>
      </c>
      <c r="E4421">
        <v>6</v>
      </c>
      <c r="F4421">
        <v>0</v>
      </c>
      <c r="G4421">
        <v>2090</v>
      </c>
      <c r="H4421" s="17" t="s">
        <v>1181</v>
      </c>
      <c r="I4421">
        <v>4500</v>
      </c>
      <c r="J4421">
        <v>0</v>
      </c>
      <c r="K4421" s="17" t="s">
        <v>9751</v>
      </c>
      <c r="L4421" s="1">
        <v>44739</v>
      </c>
      <c r="M4421">
        <v>1364.78</v>
      </c>
      <c r="N4421" s="17" t="s">
        <v>437</v>
      </c>
      <c r="O4421">
        <v>213</v>
      </c>
      <c r="P4421" s="17" t="s">
        <v>438</v>
      </c>
      <c r="Q4421">
        <v>0</v>
      </c>
      <c r="R4421" s="17" t="s">
        <v>439</v>
      </c>
      <c r="S4421" s="17" t="s">
        <v>440</v>
      </c>
      <c r="T4421" s="17" t="s">
        <v>438</v>
      </c>
      <c r="U4421">
        <v>0</v>
      </c>
      <c r="V4421">
        <v>0</v>
      </c>
      <c r="W4421" s="17" t="s">
        <v>9752</v>
      </c>
      <c r="X4421" s="17" t="s">
        <v>442</v>
      </c>
      <c r="Y4421">
        <v>0</v>
      </c>
      <c r="Z4421" s="17" t="s">
        <v>486</v>
      </c>
      <c r="AA4421" s="17" t="s">
        <v>443</v>
      </c>
      <c r="AB4421" s="17" t="s">
        <v>444</v>
      </c>
      <c r="AC4421">
        <v>0</v>
      </c>
      <c r="AD4421">
        <v>0</v>
      </c>
      <c r="AE4421">
        <v>0</v>
      </c>
      <c r="AF4421">
        <v>2022</v>
      </c>
      <c r="AG4421" s="1">
        <v>44562</v>
      </c>
      <c r="AH4421" s="1">
        <v>44773</v>
      </c>
      <c r="AI4421" s="1">
        <v>44785</v>
      </c>
      <c r="AJ4421" s="17" t="s">
        <v>34</v>
      </c>
      <c r="AK4421" s="17" t="s">
        <v>35</v>
      </c>
      <c r="AL4421" s="17" t="s">
        <v>10388</v>
      </c>
      <c r="AM4421" s="17">
        <f>MONTH(EMPENHO[[#This Row],[data_empenho]])</f>
        <v>6</v>
      </c>
    </row>
    <row r="4422" spans="1:39" x14ac:dyDescent="0.25">
      <c r="A4422">
        <v>8</v>
      </c>
      <c r="B4422">
        <v>801</v>
      </c>
      <c r="C4422">
        <v>10</v>
      </c>
      <c r="D4422">
        <v>301</v>
      </c>
      <c r="E4422">
        <v>6</v>
      </c>
      <c r="F4422">
        <v>0</v>
      </c>
      <c r="G4422">
        <v>2090</v>
      </c>
      <c r="H4422" s="17" t="s">
        <v>1176</v>
      </c>
      <c r="I4422">
        <v>4500</v>
      </c>
      <c r="J4422">
        <v>0</v>
      </c>
      <c r="K4422" s="17" t="s">
        <v>9753</v>
      </c>
      <c r="L4422" s="1">
        <v>44739</v>
      </c>
      <c r="M4422">
        <v>907.96</v>
      </c>
      <c r="N4422" s="17" t="s">
        <v>437</v>
      </c>
      <c r="O4422">
        <v>213</v>
      </c>
      <c r="P4422" s="17" t="s">
        <v>438</v>
      </c>
      <c r="Q4422">
        <v>0</v>
      </c>
      <c r="R4422" s="17" t="s">
        <v>439</v>
      </c>
      <c r="S4422" s="17" t="s">
        <v>440</v>
      </c>
      <c r="T4422" s="17" t="s">
        <v>438</v>
      </c>
      <c r="U4422">
        <v>0</v>
      </c>
      <c r="V4422">
        <v>0</v>
      </c>
      <c r="W4422" s="17" t="s">
        <v>9754</v>
      </c>
      <c r="X4422" s="17" t="s">
        <v>442</v>
      </c>
      <c r="Y4422">
        <v>0</v>
      </c>
      <c r="Z4422" s="17" t="s">
        <v>486</v>
      </c>
      <c r="AA4422" s="17" t="s">
        <v>443</v>
      </c>
      <c r="AB4422" s="17" t="s">
        <v>444</v>
      </c>
      <c r="AC4422">
        <v>0</v>
      </c>
      <c r="AD4422">
        <v>0</v>
      </c>
      <c r="AE4422">
        <v>0</v>
      </c>
      <c r="AF4422">
        <v>2022</v>
      </c>
      <c r="AG4422" s="1">
        <v>44562</v>
      </c>
      <c r="AH4422" s="1">
        <v>44773</v>
      </c>
      <c r="AI4422" s="1">
        <v>44785</v>
      </c>
      <c r="AJ4422" s="17" t="s">
        <v>34</v>
      </c>
      <c r="AK4422" s="17" t="s">
        <v>35</v>
      </c>
      <c r="AL4422" s="17" t="s">
        <v>10388</v>
      </c>
      <c r="AM4422" s="17">
        <f>MONTH(EMPENHO[[#This Row],[data_empenho]])</f>
        <v>6</v>
      </c>
    </row>
    <row r="4423" spans="1:39" x14ac:dyDescent="0.25">
      <c r="A4423">
        <v>8</v>
      </c>
      <c r="B4423">
        <v>801</v>
      </c>
      <c r="C4423">
        <v>10</v>
      </c>
      <c r="D4423">
        <v>301</v>
      </c>
      <c r="E4423">
        <v>6</v>
      </c>
      <c r="F4423">
        <v>0</v>
      </c>
      <c r="G4423">
        <v>2090</v>
      </c>
      <c r="H4423" s="17" t="s">
        <v>1173</v>
      </c>
      <c r="I4423">
        <v>4500</v>
      </c>
      <c r="J4423">
        <v>0</v>
      </c>
      <c r="K4423" s="17" t="s">
        <v>9755</v>
      </c>
      <c r="L4423" s="1">
        <v>44739</v>
      </c>
      <c r="M4423">
        <v>7506.26</v>
      </c>
      <c r="N4423" s="17" t="s">
        <v>437</v>
      </c>
      <c r="O4423">
        <v>213</v>
      </c>
      <c r="P4423" s="17" t="s">
        <v>438</v>
      </c>
      <c r="Q4423">
        <v>0</v>
      </c>
      <c r="R4423" s="17" t="s">
        <v>439</v>
      </c>
      <c r="S4423" s="17" t="s">
        <v>440</v>
      </c>
      <c r="T4423" s="17" t="s">
        <v>438</v>
      </c>
      <c r="U4423">
        <v>0</v>
      </c>
      <c r="V4423">
        <v>0</v>
      </c>
      <c r="W4423" s="17" t="s">
        <v>9756</v>
      </c>
      <c r="X4423" s="17" t="s">
        <v>442</v>
      </c>
      <c r="Y4423">
        <v>0</v>
      </c>
      <c r="Z4423" s="17" t="s">
        <v>486</v>
      </c>
      <c r="AA4423" s="17" t="s">
        <v>443</v>
      </c>
      <c r="AB4423" s="17" t="s">
        <v>444</v>
      </c>
      <c r="AC4423">
        <v>0</v>
      </c>
      <c r="AD4423">
        <v>0</v>
      </c>
      <c r="AE4423">
        <v>0</v>
      </c>
      <c r="AF4423">
        <v>2022</v>
      </c>
      <c r="AG4423" s="1">
        <v>44562</v>
      </c>
      <c r="AH4423" s="1">
        <v>44773</v>
      </c>
      <c r="AI4423" s="1">
        <v>44785</v>
      </c>
      <c r="AJ4423" s="17" t="s">
        <v>34</v>
      </c>
      <c r="AK4423" s="17" t="s">
        <v>35</v>
      </c>
      <c r="AL4423" s="17" t="s">
        <v>10388</v>
      </c>
      <c r="AM4423" s="17">
        <f>MONTH(EMPENHO[[#This Row],[data_empenho]])</f>
        <v>6</v>
      </c>
    </row>
    <row r="4424" spans="1:39" x14ac:dyDescent="0.25">
      <c r="A4424">
        <v>8</v>
      </c>
      <c r="B4424">
        <v>801</v>
      </c>
      <c r="C4424">
        <v>10</v>
      </c>
      <c r="D4424">
        <v>301</v>
      </c>
      <c r="E4424">
        <v>6</v>
      </c>
      <c r="F4424">
        <v>0</v>
      </c>
      <c r="G4424">
        <v>2090</v>
      </c>
      <c r="H4424" s="17" t="s">
        <v>1145</v>
      </c>
      <c r="I4424">
        <v>4500</v>
      </c>
      <c r="J4424">
        <v>0</v>
      </c>
      <c r="K4424" s="17" t="s">
        <v>9757</v>
      </c>
      <c r="L4424" s="1">
        <v>44739</v>
      </c>
      <c r="M4424">
        <v>600</v>
      </c>
      <c r="N4424" s="17" t="s">
        <v>437</v>
      </c>
      <c r="O4424">
        <v>213</v>
      </c>
      <c r="P4424" s="17" t="s">
        <v>438</v>
      </c>
      <c r="Q4424">
        <v>0</v>
      </c>
      <c r="R4424" s="17" t="s">
        <v>439</v>
      </c>
      <c r="S4424" s="17" t="s">
        <v>440</v>
      </c>
      <c r="T4424" s="17" t="s">
        <v>438</v>
      </c>
      <c r="U4424">
        <v>0</v>
      </c>
      <c r="V4424">
        <v>0</v>
      </c>
      <c r="W4424" s="17" t="s">
        <v>9758</v>
      </c>
      <c r="X4424" s="17" t="s">
        <v>442</v>
      </c>
      <c r="Y4424">
        <v>0</v>
      </c>
      <c r="Z4424" s="17" t="s">
        <v>486</v>
      </c>
      <c r="AA4424" s="17" t="s">
        <v>443</v>
      </c>
      <c r="AB4424" s="17" t="s">
        <v>444</v>
      </c>
      <c r="AC4424">
        <v>0</v>
      </c>
      <c r="AD4424">
        <v>0</v>
      </c>
      <c r="AE4424">
        <v>0</v>
      </c>
      <c r="AF4424">
        <v>2022</v>
      </c>
      <c r="AG4424" s="1">
        <v>44562</v>
      </c>
      <c r="AH4424" s="1">
        <v>44773</v>
      </c>
      <c r="AI4424" s="1">
        <v>44785</v>
      </c>
      <c r="AJ4424" s="17" t="s">
        <v>34</v>
      </c>
      <c r="AK4424" s="17" t="s">
        <v>35</v>
      </c>
      <c r="AL4424" s="17" t="s">
        <v>10388</v>
      </c>
      <c r="AM4424" s="17">
        <f>MONTH(EMPENHO[[#This Row],[data_empenho]])</f>
        <v>6</v>
      </c>
    </row>
    <row r="4425" spans="1:39" x14ac:dyDescent="0.25">
      <c r="A4425">
        <v>8</v>
      </c>
      <c r="B4425">
        <v>801</v>
      </c>
      <c r="C4425">
        <v>10</v>
      </c>
      <c r="D4425">
        <v>301</v>
      </c>
      <c r="E4425">
        <v>6</v>
      </c>
      <c r="F4425">
        <v>0</v>
      </c>
      <c r="G4425">
        <v>2090</v>
      </c>
      <c r="H4425" s="17" t="s">
        <v>1181</v>
      </c>
      <c r="I4425">
        <v>4500</v>
      </c>
      <c r="J4425">
        <v>0</v>
      </c>
      <c r="K4425" s="17" t="s">
        <v>9759</v>
      </c>
      <c r="L4425" s="1">
        <v>44739</v>
      </c>
      <c r="M4425">
        <v>1364.78</v>
      </c>
      <c r="N4425" s="17" t="s">
        <v>437</v>
      </c>
      <c r="O4425">
        <v>213</v>
      </c>
      <c r="P4425" s="17" t="s">
        <v>438</v>
      </c>
      <c r="Q4425">
        <v>0</v>
      </c>
      <c r="R4425" s="17" t="s">
        <v>439</v>
      </c>
      <c r="S4425" s="17" t="s">
        <v>440</v>
      </c>
      <c r="T4425" s="17" t="s">
        <v>438</v>
      </c>
      <c r="U4425">
        <v>0</v>
      </c>
      <c r="V4425">
        <v>0</v>
      </c>
      <c r="W4425" s="17" t="s">
        <v>9760</v>
      </c>
      <c r="X4425" s="17" t="s">
        <v>442</v>
      </c>
      <c r="Y4425">
        <v>0</v>
      </c>
      <c r="Z4425" s="17" t="s">
        <v>486</v>
      </c>
      <c r="AA4425" s="17" t="s">
        <v>443</v>
      </c>
      <c r="AB4425" s="17" t="s">
        <v>444</v>
      </c>
      <c r="AC4425">
        <v>0</v>
      </c>
      <c r="AD4425">
        <v>0</v>
      </c>
      <c r="AE4425">
        <v>0</v>
      </c>
      <c r="AF4425">
        <v>2022</v>
      </c>
      <c r="AG4425" s="1">
        <v>44562</v>
      </c>
      <c r="AH4425" s="1">
        <v>44773</v>
      </c>
      <c r="AI4425" s="1">
        <v>44785</v>
      </c>
      <c r="AJ4425" s="17" t="s">
        <v>34</v>
      </c>
      <c r="AK4425" s="17" t="s">
        <v>35</v>
      </c>
      <c r="AL4425" s="17" t="s">
        <v>10388</v>
      </c>
      <c r="AM4425" s="17">
        <f>MONTH(EMPENHO[[#This Row],[data_empenho]])</f>
        <v>6</v>
      </c>
    </row>
    <row r="4426" spans="1:39" x14ac:dyDescent="0.25">
      <c r="A4426">
        <v>8</v>
      </c>
      <c r="B4426">
        <v>801</v>
      </c>
      <c r="C4426">
        <v>10</v>
      </c>
      <c r="D4426">
        <v>301</v>
      </c>
      <c r="E4426">
        <v>6</v>
      </c>
      <c r="F4426">
        <v>0</v>
      </c>
      <c r="G4426">
        <v>2090</v>
      </c>
      <c r="H4426" s="17" t="s">
        <v>1176</v>
      </c>
      <c r="I4426">
        <v>4500</v>
      </c>
      <c r="J4426">
        <v>0</v>
      </c>
      <c r="K4426" s="17" t="s">
        <v>9761</v>
      </c>
      <c r="L4426" s="1">
        <v>44739</v>
      </c>
      <c r="M4426">
        <v>300.25</v>
      </c>
      <c r="N4426" s="17" t="s">
        <v>437</v>
      </c>
      <c r="O4426">
        <v>213</v>
      </c>
      <c r="P4426" s="17" t="s">
        <v>438</v>
      </c>
      <c r="Q4426">
        <v>0</v>
      </c>
      <c r="R4426" s="17" t="s">
        <v>439</v>
      </c>
      <c r="S4426" s="17" t="s">
        <v>440</v>
      </c>
      <c r="T4426" s="17" t="s">
        <v>438</v>
      </c>
      <c r="U4426">
        <v>0</v>
      </c>
      <c r="V4426">
        <v>0</v>
      </c>
      <c r="W4426" s="17" t="s">
        <v>9762</v>
      </c>
      <c r="X4426" s="17" t="s">
        <v>442</v>
      </c>
      <c r="Y4426">
        <v>0</v>
      </c>
      <c r="Z4426" s="17" t="s">
        <v>486</v>
      </c>
      <c r="AA4426" s="17" t="s">
        <v>443</v>
      </c>
      <c r="AB4426" s="17" t="s">
        <v>444</v>
      </c>
      <c r="AC4426">
        <v>0</v>
      </c>
      <c r="AD4426">
        <v>0</v>
      </c>
      <c r="AE4426">
        <v>0</v>
      </c>
      <c r="AF4426">
        <v>2022</v>
      </c>
      <c r="AG4426" s="1">
        <v>44562</v>
      </c>
      <c r="AH4426" s="1">
        <v>44773</v>
      </c>
      <c r="AI4426" s="1">
        <v>44785</v>
      </c>
      <c r="AJ4426" s="17" t="s">
        <v>34</v>
      </c>
      <c r="AK4426" s="17" t="s">
        <v>35</v>
      </c>
      <c r="AL4426" s="17" t="s">
        <v>10388</v>
      </c>
      <c r="AM4426" s="17">
        <f>MONTH(EMPENHO[[#This Row],[data_empenho]])</f>
        <v>6</v>
      </c>
    </row>
    <row r="4427" spans="1:39" x14ac:dyDescent="0.25">
      <c r="A4427">
        <v>8</v>
      </c>
      <c r="B4427">
        <v>801</v>
      </c>
      <c r="C4427">
        <v>10</v>
      </c>
      <c r="D4427">
        <v>301</v>
      </c>
      <c r="E4427">
        <v>6</v>
      </c>
      <c r="F4427">
        <v>0</v>
      </c>
      <c r="G4427">
        <v>2092</v>
      </c>
      <c r="H4427" s="17" t="s">
        <v>1173</v>
      </c>
      <c r="I4427">
        <v>4011</v>
      </c>
      <c r="J4427">
        <v>0</v>
      </c>
      <c r="K4427" s="17" t="s">
        <v>9763</v>
      </c>
      <c r="L4427" s="1">
        <v>44739</v>
      </c>
      <c r="M4427">
        <v>15800</v>
      </c>
      <c r="N4427" s="17" t="s">
        <v>437</v>
      </c>
      <c r="O4427">
        <v>213</v>
      </c>
      <c r="P4427" s="17" t="s">
        <v>438</v>
      </c>
      <c r="Q4427">
        <v>0</v>
      </c>
      <c r="R4427" s="17" t="s">
        <v>439</v>
      </c>
      <c r="S4427" s="17" t="s">
        <v>440</v>
      </c>
      <c r="T4427" s="17" t="s">
        <v>438</v>
      </c>
      <c r="U4427">
        <v>0</v>
      </c>
      <c r="V4427">
        <v>0</v>
      </c>
      <c r="W4427" s="17" t="s">
        <v>9764</v>
      </c>
      <c r="X4427" s="17" t="s">
        <v>442</v>
      </c>
      <c r="Y4427">
        <v>0</v>
      </c>
      <c r="Z4427" s="17" t="s">
        <v>486</v>
      </c>
      <c r="AA4427" s="17" t="s">
        <v>443</v>
      </c>
      <c r="AB4427" s="17" t="s">
        <v>444</v>
      </c>
      <c r="AC4427">
        <v>0</v>
      </c>
      <c r="AD4427">
        <v>0</v>
      </c>
      <c r="AE4427">
        <v>0</v>
      </c>
      <c r="AF4427">
        <v>2022</v>
      </c>
      <c r="AG4427" s="1">
        <v>44562</v>
      </c>
      <c r="AH4427" s="1">
        <v>44773</v>
      </c>
      <c r="AI4427" s="1">
        <v>44785</v>
      </c>
      <c r="AJ4427" s="17" t="s">
        <v>34</v>
      </c>
      <c r="AK4427" s="17" t="s">
        <v>35</v>
      </c>
      <c r="AL4427" s="17" t="s">
        <v>10388</v>
      </c>
      <c r="AM4427" s="17">
        <f>MONTH(EMPENHO[[#This Row],[data_empenho]])</f>
        <v>6</v>
      </c>
    </row>
    <row r="4428" spans="1:39" x14ac:dyDescent="0.25">
      <c r="A4428">
        <v>8</v>
      </c>
      <c r="B4428">
        <v>801</v>
      </c>
      <c r="C4428">
        <v>10</v>
      </c>
      <c r="D4428">
        <v>301</v>
      </c>
      <c r="E4428">
        <v>6</v>
      </c>
      <c r="F4428">
        <v>0</v>
      </c>
      <c r="G4428">
        <v>2090</v>
      </c>
      <c r="H4428" s="17" t="s">
        <v>1173</v>
      </c>
      <c r="I4428">
        <v>4500</v>
      </c>
      <c r="J4428">
        <v>0</v>
      </c>
      <c r="K4428" s="17" t="s">
        <v>9765</v>
      </c>
      <c r="L4428" s="1">
        <v>44739</v>
      </c>
      <c r="M4428">
        <v>2602.17</v>
      </c>
      <c r="N4428" s="17" t="s">
        <v>437</v>
      </c>
      <c r="O4428">
        <v>213</v>
      </c>
      <c r="P4428" s="17" t="s">
        <v>438</v>
      </c>
      <c r="Q4428">
        <v>0</v>
      </c>
      <c r="R4428" s="17" t="s">
        <v>439</v>
      </c>
      <c r="S4428" s="17" t="s">
        <v>440</v>
      </c>
      <c r="T4428" s="17" t="s">
        <v>438</v>
      </c>
      <c r="U4428">
        <v>0</v>
      </c>
      <c r="V4428">
        <v>0</v>
      </c>
      <c r="W4428" s="17" t="s">
        <v>9764</v>
      </c>
      <c r="X4428" s="17" t="s">
        <v>442</v>
      </c>
      <c r="Y4428">
        <v>0</v>
      </c>
      <c r="Z4428" s="17" t="s">
        <v>486</v>
      </c>
      <c r="AA4428" s="17" t="s">
        <v>443</v>
      </c>
      <c r="AB4428" s="17" t="s">
        <v>444</v>
      </c>
      <c r="AC4428">
        <v>0</v>
      </c>
      <c r="AD4428">
        <v>0</v>
      </c>
      <c r="AE4428">
        <v>0</v>
      </c>
      <c r="AF4428">
        <v>2022</v>
      </c>
      <c r="AG4428" s="1">
        <v>44562</v>
      </c>
      <c r="AH4428" s="1">
        <v>44773</v>
      </c>
      <c r="AI4428" s="1">
        <v>44785</v>
      </c>
      <c r="AJ4428" s="17" t="s">
        <v>34</v>
      </c>
      <c r="AK4428" s="17" t="s">
        <v>35</v>
      </c>
      <c r="AL4428" s="17" t="s">
        <v>10388</v>
      </c>
      <c r="AM4428" s="17">
        <f>MONTH(EMPENHO[[#This Row],[data_empenho]])</f>
        <v>6</v>
      </c>
    </row>
    <row r="4429" spans="1:39" x14ac:dyDescent="0.25">
      <c r="A4429">
        <v>8</v>
      </c>
      <c r="B4429">
        <v>801</v>
      </c>
      <c r="C4429">
        <v>10</v>
      </c>
      <c r="D4429">
        <v>301</v>
      </c>
      <c r="E4429">
        <v>6</v>
      </c>
      <c r="F4429">
        <v>0</v>
      </c>
      <c r="G4429">
        <v>2090</v>
      </c>
      <c r="H4429" s="17" t="s">
        <v>1145</v>
      </c>
      <c r="I4429">
        <v>4500</v>
      </c>
      <c r="J4429">
        <v>0</v>
      </c>
      <c r="K4429" s="17" t="s">
        <v>9766</v>
      </c>
      <c r="L4429" s="1">
        <v>44739</v>
      </c>
      <c r="M4429">
        <v>1500</v>
      </c>
      <c r="N4429" s="17" t="s">
        <v>437</v>
      </c>
      <c r="O4429">
        <v>213</v>
      </c>
      <c r="P4429" s="17" t="s">
        <v>438</v>
      </c>
      <c r="Q4429">
        <v>0</v>
      </c>
      <c r="R4429" s="17" t="s">
        <v>439</v>
      </c>
      <c r="S4429" s="17" t="s">
        <v>440</v>
      </c>
      <c r="T4429" s="17" t="s">
        <v>438</v>
      </c>
      <c r="U4429">
        <v>0</v>
      </c>
      <c r="V4429">
        <v>0</v>
      </c>
      <c r="W4429" s="17" t="s">
        <v>9767</v>
      </c>
      <c r="X4429" s="17" t="s">
        <v>442</v>
      </c>
      <c r="Y4429">
        <v>0</v>
      </c>
      <c r="Z4429" s="17" t="s">
        <v>486</v>
      </c>
      <c r="AA4429" s="17" t="s">
        <v>443</v>
      </c>
      <c r="AB4429" s="17" t="s">
        <v>444</v>
      </c>
      <c r="AC4429">
        <v>0</v>
      </c>
      <c r="AD4429">
        <v>0</v>
      </c>
      <c r="AE4429">
        <v>0</v>
      </c>
      <c r="AF4429">
        <v>2022</v>
      </c>
      <c r="AG4429" s="1">
        <v>44562</v>
      </c>
      <c r="AH4429" s="1">
        <v>44773</v>
      </c>
      <c r="AI4429" s="1">
        <v>44785</v>
      </c>
      <c r="AJ4429" s="17" t="s">
        <v>34</v>
      </c>
      <c r="AK4429" s="17" t="s">
        <v>35</v>
      </c>
      <c r="AL4429" s="17" t="s">
        <v>10388</v>
      </c>
      <c r="AM4429" s="17">
        <f>MONTH(EMPENHO[[#This Row],[data_empenho]])</f>
        <v>6</v>
      </c>
    </row>
    <row r="4430" spans="1:39" x14ac:dyDescent="0.25">
      <c r="A4430">
        <v>8</v>
      </c>
      <c r="B4430">
        <v>801</v>
      </c>
      <c r="C4430">
        <v>10</v>
      </c>
      <c r="D4430">
        <v>301</v>
      </c>
      <c r="E4430">
        <v>6</v>
      </c>
      <c r="F4430">
        <v>0</v>
      </c>
      <c r="G4430">
        <v>2090</v>
      </c>
      <c r="H4430" s="17" t="s">
        <v>1181</v>
      </c>
      <c r="I4430">
        <v>4500</v>
      </c>
      <c r="J4430">
        <v>0</v>
      </c>
      <c r="K4430" s="17" t="s">
        <v>9768</v>
      </c>
      <c r="L4430" s="1">
        <v>44739</v>
      </c>
      <c r="M4430">
        <v>3257.24</v>
      </c>
      <c r="N4430" s="17" t="s">
        <v>437</v>
      </c>
      <c r="O4430">
        <v>213</v>
      </c>
      <c r="P4430" s="17" t="s">
        <v>438</v>
      </c>
      <c r="Q4430">
        <v>0</v>
      </c>
      <c r="R4430" s="17" t="s">
        <v>439</v>
      </c>
      <c r="S4430" s="17" t="s">
        <v>440</v>
      </c>
      <c r="T4430" s="17" t="s">
        <v>438</v>
      </c>
      <c r="U4430">
        <v>0</v>
      </c>
      <c r="V4430">
        <v>0</v>
      </c>
      <c r="W4430" s="17" t="s">
        <v>9769</v>
      </c>
      <c r="X4430" s="17" t="s">
        <v>442</v>
      </c>
      <c r="Y4430">
        <v>0</v>
      </c>
      <c r="Z4430" s="17" t="s">
        <v>486</v>
      </c>
      <c r="AA4430" s="17" t="s">
        <v>443</v>
      </c>
      <c r="AB4430" s="17" t="s">
        <v>444</v>
      </c>
      <c r="AC4430">
        <v>0</v>
      </c>
      <c r="AD4430">
        <v>0</v>
      </c>
      <c r="AE4430">
        <v>0</v>
      </c>
      <c r="AF4430">
        <v>2022</v>
      </c>
      <c r="AG4430" s="1">
        <v>44562</v>
      </c>
      <c r="AH4430" s="1">
        <v>44773</v>
      </c>
      <c r="AI4430" s="1">
        <v>44785</v>
      </c>
      <c r="AJ4430" s="17" t="s">
        <v>34</v>
      </c>
      <c r="AK4430" s="17" t="s">
        <v>35</v>
      </c>
      <c r="AL4430" s="17" t="s">
        <v>10388</v>
      </c>
      <c r="AM4430" s="17">
        <f>MONTH(EMPENHO[[#This Row],[data_empenho]])</f>
        <v>6</v>
      </c>
    </row>
    <row r="4431" spans="1:39" x14ac:dyDescent="0.25">
      <c r="A4431">
        <v>8</v>
      </c>
      <c r="B4431">
        <v>801</v>
      </c>
      <c r="C4431">
        <v>10</v>
      </c>
      <c r="D4431">
        <v>301</v>
      </c>
      <c r="E4431">
        <v>6</v>
      </c>
      <c r="F4431">
        <v>0</v>
      </c>
      <c r="G4431">
        <v>2090</v>
      </c>
      <c r="H4431" s="17" t="s">
        <v>9716</v>
      </c>
      <c r="I4431">
        <v>4500</v>
      </c>
      <c r="J4431">
        <v>0</v>
      </c>
      <c r="K4431" s="17" t="s">
        <v>9770</v>
      </c>
      <c r="L4431" s="1">
        <v>44739</v>
      </c>
      <c r="M4431">
        <v>13674.59</v>
      </c>
      <c r="N4431" s="17" t="s">
        <v>437</v>
      </c>
      <c r="O4431">
        <v>213</v>
      </c>
      <c r="P4431" s="17" t="s">
        <v>438</v>
      </c>
      <c r="Q4431">
        <v>0</v>
      </c>
      <c r="R4431" s="17" t="s">
        <v>439</v>
      </c>
      <c r="S4431" s="17" t="s">
        <v>440</v>
      </c>
      <c r="T4431" s="17" t="s">
        <v>438</v>
      </c>
      <c r="U4431">
        <v>0</v>
      </c>
      <c r="V4431">
        <v>0</v>
      </c>
      <c r="W4431" s="17" t="s">
        <v>9771</v>
      </c>
      <c r="X4431" s="17" t="s">
        <v>442</v>
      </c>
      <c r="Y4431">
        <v>0</v>
      </c>
      <c r="Z4431" s="17" t="s">
        <v>486</v>
      </c>
      <c r="AA4431" s="17" t="s">
        <v>443</v>
      </c>
      <c r="AB4431" s="17" t="s">
        <v>444</v>
      </c>
      <c r="AC4431">
        <v>0</v>
      </c>
      <c r="AD4431">
        <v>0</v>
      </c>
      <c r="AE4431">
        <v>0</v>
      </c>
      <c r="AF4431">
        <v>2022</v>
      </c>
      <c r="AG4431" s="1">
        <v>44562</v>
      </c>
      <c r="AH4431" s="1">
        <v>44773</v>
      </c>
      <c r="AI4431" s="1">
        <v>44785</v>
      </c>
      <c r="AJ4431" s="17" t="s">
        <v>34</v>
      </c>
      <c r="AK4431" s="17" t="s">
        <v>35</v>
      </c>
      <c r="AL4431" s="17" t="s">
        <v>10388</v>
      </c>
      <c r="AM4431" s="17">
        <f>MONTH(EMPENHO[[#This Row],[data_empenho]])</f>
        <v>6</v>
      </c>
    </row>
    <row r="4432" spans="1:39" x14ac:dyDescent="0.25">
      <c r="A4432">
        <v>8</v>
      </c>
      <c r="B4432">
        <v>801</v>
      </c>
      <c r="C4432">
        <v>10</v>
      </c>
      <c r="D4432">
        <v>301</v>
      </c>
      <c r="E4432">
        <v>6</v>
      </c>
      <c r="F4432">
        <v>0</v>
      </c>
      <c r="G4432">
        <v>2090</v>
      </c>
      <c r="H4432" s="17" t="s">
        <v>1184</v>
      </c>
      <c r="I4432">
        <v>4500</v>
      </c>
      <c r="J4432">
        <v>0</v>
      </c>
      <c r="K4432" s="17" t="s">
        <v>9772</v>
      </c>
      <c r="L4432" s="1">
        <v>44739</v>
      </c>
      <c r="M4432">
        <v>355.13</v>
      </c>
      <c r="N4432" s="17" t="s">
        <v>437</v>
      </c>
      <c r="O4432">
        <v>213</v>
      </c>
      <c r="P4432" s="17" t="s">
        <v>438</v>
      </c>
      <c r="Q4432">
        <v>0</v>
      </c>
      <c r="R4432" s="17" t="s">
        <v>439</v>
      </c>
      <c r="S4432" s="17" t="s">
        <v>440</v>
      </c>
      <c r="T4432" s="17" t="s">
        <v>438</v>
      </c>
      <c r="U4432">
        <v>0</v>
      </c>
      <c r="V4432">
        <v>0</v>
      </c>
      <c r="W4432" s="17" t="s">
        <v>9773</v>
      </c>
      <c r="X4432" s="17" t="s">
        <v>442</v>
      </c>
      <c r="Y4432">
        <v>0</v>
      </c>
      <c r="Z4432" s="17" t="s">
        <v>486</v>
      </c>
      <c r="AA4432" s="17" t="s">
        <v>443</v>
      </c>
      <c r="AB4432" s="17" t="s">
        <v>444</v>
      </c>
      <c r="AC4432">
        <v>0</v>
      </c>
      <c r="AD4432">
        <v>0</v>
      </c>
      <c r="AE4432">
        <v>0</v>
      </c>
      <c r="AF4432">
        <v>2022</v>
      </c>
      <c r="AG4432" s="1">
        <v>44562</v>
      </c>
      <c r="AH4432" s="1">
        <v>44773</v>
      </c>
      <c r="AI4432" s="1">
        <v>44785</v>
      </c>
      <c r="AJ4432" s="17" t="s">
        <v>34</v>
      </c>
      <c r="AK4432" s="17" t="s">
        <v>35</v>
      </c>
      <c r="AL4432" s="17" t="s">
        <v>10388</v>
      </c>
      <c r="AM4432" s="17">
        <f>MONTH(EMPENHO[[#This Row],[data_empenho]])</f>
        <v>6</v>
      </c>
    </row>
    <row r="4433" spans="1:39" x14ac:dyDescent="0.25">
      <c r="A4433">
        <v>8</v>
      </c>
      <c r="B4433">
        <v>801</v>
      </c>
      <c r="C4433">
        <v>10</v>
      </c>
      <c r="D4433">
        <v>301</v>
      </c>
      <c r="E4433">
        <v>6</v>
      </c>
      <c r="F4433">
        <v>0</v>
      </c>
      <c r="G4433">
        <v>2090</v>
      </c>
      <c r="H4433" s="17" t="s">
        <v>1176</v>
      </c>
      <c r="I4433">
        <v>4500</v>
      </c>
      <c r="J4433">
        <v>0</v>
      </c>
      <c r="K4433" s="17" t="s">
        <v>9774</v>
      </c>
      <c r="L4433" s="1">
        <v>44739</v>
      </c>
      <c r="M4433">
        <v>2808.56</v>
      </c>
      <c r="N4433" s="17" t="s">
        <v>437</v>
      </c>
      <c r="O4433">
        <v>213</v>
      </c>
      <c r="P4433" s="17" t="s">
        <v>438</v>
      </c>
      <c r="Q4433">
        <v>0</v>
      </c>
      <c r="R4433" s="17" t="s">
        <v>439</v>
      </c>
      <c r="S4433" s="17" t="s">
        <v>440</v>
      </c>
      <c r="T4433" s="17" t="s">
        <v>438</v>
      </c>
      <c r="U4433">
        <v>0</v>
      </c>
      <c r="V4433">
        <v>0</v>
      </c>
      <c r="W4433" s="17" t="s">
        <v>9775</v>
      </c>
      <c r="X4433" s="17" t="s">
        <v>442</v>
      </c>
      <c r="Y4433">
        <v>0</v>
      </c>
      <c r="Z4433" s="17" t="s">
        <v>486</v>
      </c>
      <c r="AA4433" s="17" t="s">
        <v>443</v>
      </c>
      <c r="AB4433" s="17" t="s">
        <v>444</v>
      </c>
      <c r="AC4433">
        <v>0</v>
      </c>
      <c r="AD4433">
        <v>0</v>
      </c>
      <c r="AE4433">
        <v>0</v>
      </c>
      <c r="AF4433">
        <v>2022</v>
      </c>
      <c r="AG4433" s="1">
        <v>44562</v>
      </c>
      <c r="AH4433" s="1">
        <v>44773</v>
      </c>
      <c r="AI4433" s="1">
        <v>44785</v>
      </c>
      <c r="AJ4433" s="17" t="s">
        <v>34</v>
      </c>
      <c r="AK4433" s="17" t="s">
        <v>35</v>
      </c>
      <c r="AL4433" s="17" t="s">
        <v>10388</v>
      </c>
      <c r="AM4433" s="17">
        <f>MONTH(EMPENHO[[#This Row],[data_empenho]])</f>
        <v>6</v>
      </c>
    </row>
    <row r="4434" spans="1:39" x14ac:dyDescent="0.25">
      <c r="A4434">
        <v>8</v>
      </c>
      <c r="B4434">
        <v>801</v>
      </c>
      <c r="C4434">
        <v>10</v>
      </c>
      <c r="D4434">
        <v>301</v>
      </c>
      <c r="E4434">
        <v>6</v>
      </c>
      <c r="F4434">
        <v>0</v>
      </c>
      <c r="G4434">
        <v>2092</v>
      </c>
      <c r="H4434" s="17" t="s">
        <v>1173</v>
      </c>
      <c r="I4434">
        <v>40</v>
      </c>
      <c r="J4434">
        <v>0</v>
      </c>
      <c r="K4434" s="17" t="s">
        <v>9776</v>
      </c>
      <c r="L4434" s="1">
        <v>44739</v>
      </c>
      <c r="M4434">
        <v>16685.009999999998</v>
      </c>
      <c r="N4434" s="17" t="s">
        <v>437</v>
      </c>
      <c r="O4434">
        <v>213</v>
      </c>
      <c r="P4434" s="17" t="s">
        <v>438</v>
      </c>
      <c r="Q4434">
        <v>0</v>
      </c>
      <c r="R4434" s="17" t="s">
        <v>439</v>
      </c>
      <c r="S4434" s="17" t="s">
        <v>440</v>
      </c>
      <c r="T4434" s="17" t="s">
        <v>438</v>
      </c>
      <c r="U4434">
        <v>0</v>
      </c>
      <c r="V4434">
        <v>0</v>
      </c>
      <c r="W4434" s="17" t="s">
        <v>9777</v>
      </c>
      <c r="X4434" s="17" t="s">
        <v>442</v>
      </c>
      <c r="Y4434">
        <v>0</v>
      </c>
      <c r="Z4434" s="17" t="s">
        <v>486</v>
      </c>
      <c r="AA4434" s="17" t="s">
        <v>443</v>
      </c>
      <c r="AB4434" s="17" t="s">
        <v>444</v>
      </c>
      <c r="AC4434">
        <v>0</v>
      </c>
      <c r="AD4434">
        <v>0</v>
      </c>
      <c r="AE4434">
        <v>0</v>
      </c>
      <c r="AF4434">
        <v>2022</v>
      </c>
      <c r="AG4434" s="1">
        <v>44562</v>
      </c>
      <c r="AH4434" s="1">
        <v>44773</v>
      </c>
      <c r="AI4434" s="1">
        <v>44785</v>
      </c>
      <c r="AJ4434" s="17" t="s">
        <v>34</v>
      </c>
      <c r="AK4434" s="17" t="s">
        <v>35</v>
      </c>
      <c r="AL4434" s="17" t="s">
        <v>10388</v>
      </c>
      <c r="AM4434" s="17">
        <f>MONTH(EMPENHO[[#This Row],[data_empenho]])</f>
        <v>6</v>
      </c>
    </row>
    <row r="4435" spans="1:39" x14ac:dyDescent="0.25">
      <c r="A4435">
        <v>8</v>
      </c>
      <c r="B4435">
        <v>801</v>
      </c>
      <c r="C4435">
        <v>10</v>
      </c>
      <c r="D4435">
        <v>301</v>
      </c>
      <c r="E4435">
        <v>6</v>
      </c>
      <c r="F4435">
        <v>0</v>
      </c>
      <c r="G4435">
        <v>2092</v>
      </c>
      <c r="H4435" s="17" t="s">
        <v>1145</v>
      </c>
      <c r="I4435">
        <v>4500</v>
      </c>
      <c r="J4435">
        <v>0</v>
      </c>
      <c r="K4435" s="17" t="s">
        <v>9778</v>
      </c>
      <c r="L4435" s="1">
        <v>44739</v>
      </c>
      <c r="M4435">
        <v>1400</v>
      </c>
      <c r="N4435" s="17" t="s">
        <v>437</v>
      </c>
      <c r="O4435">
        <v>213</v>
      </c>
      <c r="P4435" s="17" t="s">
        <v>438</v>
      </c>
      <c r="Q4435">
        <v>0</v>
      </c>
      <c r="R4435" s="17" t="s">
        <v>439</v>
      </c>
      <c r="S4435" s="17" t="s">
        <v>440</v>
      </c>
      <c r="T4435" s="17" t="s">
        <v>438</v>
      </c>
      <c r="U4435">
        <v>0</v>
      </c>
      <c r="V4435">
        <v>0</v>
      </c>
      <c r="W4435" s="17" t="s">
        <v>9779</v>
      </c>
      <c r="X4435" s="17" t="s">
        <v>442</v>
      </c>
      <c r="Y4435">
        <v>0</v>
      </c>
      <c r="Z4435" s="17" t="s">
        <v>486</v>
      </c>
      <c r="AA4435" s="17" t="s">
        <v>443</v>
      </c>
      <c r="AB4435" s="17" t="s">
        <v>444</v>
      </c>
      <c r="AC4435">
        <v>0</v>
      </c>
      <c r="AD4435">
        <v>0</v>
      </c>
      <c r="AE4435">
        <v>0</v>
      </c>
      <c r="AF4435">
        <v>2022</v>
      </c>
      <c r="AG4435" s="1">
        <v>44562</v>
      </c>
      <c r="AH4435" s="1">
        <v>44773</v>
      </c>
      <c r="AI4435" s="1">
        <v>44785</v>
      </c>
      <c r="AJ4435" s="17" t="s">
        <v>34</v>
      </c>
      <c r="AK4435" s="17" t="s">
        <v>35</v>
      </c>
      <c r="AL4435" s="17" t="s">
        <v>10388</v>
      </c>
      <c r="AM4435" s="17">
        <f>MONTH(EMPENHO[[#This Row],[data_empenho]])</f>
        <v>6</v>
      </c>
    </row>
    <row r="4436" spans="1:39" x14ac:dyDescent="0.25">
      <c r="A4436">
        <v>8</v>
      </c>
      <c r="B4436">
        <v>801</v>
      </c>
      <c r="C4436">
        <v>10</v>
      </c>
      <c r="D4436">
        <v>301</v>
      </c>
      <c r="E4436">
        <v>6</v>
      </c>
      <c r="F4436">
        <v>0</v>
      </c>
      <c r="G4436">
        <v>2092</v>
      </c>
      <c r="H4436" s="17" t="s">
        <v>1181</v>
      </c>
      <c r="I4436">
        <v>40</v>
      </c>
      <c r="J4436">
        <v>0</v>
      </c>
      <c r="K4436" s="17" t="s">
        <v>9780</v>
      </c>
      <c r="L4436" s="1">
        <v>44739</v>
      </c>
      <c r="M4436">
        <v>2784.15</v>
      </c>
      <c r="N4436" s="17" t="s">
        <v>437</v>
      </c>
      <c r="O4436">
        <v>213</v>
      </c>
      <c r="P4436" s="17" t="s">
        <v>438</v>
      </c>
      <c r="Q4436">
        <v>0</v>
      </c>
      <c r="R4436" s="17" t="s">
        <v>439</v>
      </c>
      <c r="S4436" s="17" t="s">
        <v>440</v>
      </c>
      <c r="T4436" s="17" t="s">
        <v>438</v>
      </c>
      <c r="U4436">
        <v>0</v>
      </c>
      <c r="V4436">
        <v>0</v>
      </c>
      <c r="W4436" s="17" t="s">
        <v>9781</v>
      </c>
      <c r="X4436" s="17" t="s">
        <v>442</v>
      </c>
      <c r="Y4436">
        <v>0</v>
      </c>
      <c r="Z4436" s="17" t="s">
        <v>486</v>
      </c>
      <c r="AA4436" s="17" t="s">
        <v>443</v>
      </c>
      <c r="AB4436" s="17" t="s">
        <v>444</v>
      </c>
      <c r="AC4436">
        <v>0</v>
      </c>
      <c r="AD4436">
        <v>0</v>
      </c>
      <c r="AE4436">
        <v>0</v>
      </c>
      <c r="AF4436">
        <v>2022</v>
      </c>
      <c r="AG4436" s="1">
        <v>44562</v>
      </c>
      <c r="AH4436" s="1">
        <v>44773</v>
      </c>
      <c r="AI4436" s="1">
        <v>44785</v>
      </c>
      <c r="AJ4436" s="17" t="s">
        <v>34</v>
      </c>
      <c r="AK4436" s="17" t="s">
        <v>35</v>
      </c>
      <c r="AL4436" s="17" t="s">
        <v>10388</v>
      </c>
      <c r="AM4436" s="17">
        <f>MONTH(EMPENHO[[#This Row],[data_empenho]])</f>
        <v>6</v>
      </c>
    </row>
    <row r="4437" spans="1:39" x14ac:dyDescent="0.25">
      <c r="A4437">
        <v>8</v>
      </c>
      <c r="B4437">
        <v>801</v>
      </c>
      <c r="C4437">
        <v>10</v>
      </c>
      <c r="D4437">
        <v>301</v>
      </c>
      <c r="E4437">
        <v>6</v>
      </c>
      <c r="F4437">
        <v>0</v>
      </c>
      <c r="G4437">
        <v>2092</v>
      </c>
      <c r="H4437" s="17" t="s">
        <v>9716</v>
      </c>
      <c r="I4437">
        <v>40</v>
      </c>
      <c r="J4437">
        <v>0</v>
      </c>
      <c r="K4437" s="17" t="s">
        <v>9782</v>
      </c>
      <c r="L4437" s="1">
        <v>44739</v>
      </c>
      <c r="M4437">
        <v>4312.68</v>
      </c>
      <c r="N4437" s="17" t="s">
        <v>437</v>
      </c>
      <c r="O4437">
        <v>213</v>
      </c>
      <c r="P4437" s="17" t="s">
        <v>438</v>
      </c>
      <c r="Q4437">
        <v>0</v>
      </c>
      <c r="R4437" s="17" t="s">
        <v>439</v>
      </c>
      <c r="S4437" s="17" t="s">
        <v>440</v>
      </c>
      <c r="T4437" s="17" t="s">
        <v>438</v>
      </c>
      <c r="U4437">
        <v>0</v>
      </c>
      <c r="V4437">
        <v>0</v>
      </c>
      <c r="W4437" s="17" t="s">
        <v>9783</v>
      </c>
      <c r="X4437" s="17" t="s">
        <v>442</v>
      </c>
      <c r="Y4437">
        <v>0</v>
      </c>
      <c r="Z4437" s="17" t="s">
        <v>486</v>
      </c>
      <c r="AA4437" s="17" t="s">
        <v>443</v>
      </c>
      <c r="AB4437" s="17" t="s">
        <v>444</v>
      </c>
      <c r="AC4437">
        <v>0</v>
      </c>
      <c r="AD4437">
        <v>0</v>
      </c>
      <c r="AE4437">
        <v>0</v>
      </c>
      <c r="AF4437">
        <v>2022</v>
      </c>
      <c r="AG4437" s="1">
        <v>44562</v>
      </c>
      <c r="AH4437" s="1">
        <v>44773</v>
      </c>
      <c r="AI4437" s="1">
        <v>44785</v>
      </c>
      <c r="AJ4437" s="17" t="s">
        <v>34</v>
      </c>
      <c r="AK4437" s="17" t="s">
        <v>35</v>
      </c>
      <c r="AL4437" s="17" t="s">
        <v>10388</v>
      </c>
      <c r="AM4437" s="17">
        <f>MONTH(EMPENHO[[#This Row],[data_empenho]])</f>
        <v>6</v>
      </c>
    </row>
    <row r="4438" spans="1:39" x14ac:dyDescent="0.25">
      <c r="A4438">
        <v>8</v>
      </c>
      <c r="B4438">
        <v>801</v>
      </c>
      <c r="C4438">
        <v>10</v>
      </c>
      <c r="D4438">
        <v>301</v>
      </c>
      <c r="E4438">
        <v>6</v>
      </c>
      <c r="F4438">
        <v>0</v>
      </c>
      <c r="G4438">
        <v>2092</v>
      </c>
      <c r="H4438" s="17" t="s">
        <v>1176</v>
      </c>
      <c r="I4438">
        <v>4500</v>
      </c>
      <c r="J4438">
        <v>0</v>
      </c>
      <c r="K4438" s="17" t="s">
        <v>9784</v>
      </c>
      <c r="L4438" s="1">
        <v>44739</v>
      </c>
      <c r="M4438">
        <v>3377.1</v>
      </c>
      <c r="N4438" s="17" t="s">
        <v>437</v>
      </c>
      <c r="O4438">
        <v>213</v>
      </c>
      <c r="P4438" s="17" t="s">
        <v>438</v>
      </c>
      <c r="Q4438">
        <v>0</v>
      </c>
      <c r="R4438" s="17" t="s">
        <v>439</v>
      </c>
      <c r="S4438" s="17" t="s">
        <v>440</v>
      </c>
      <c r="T4438" s="17" t="s">
        <v>438</v>
      </c>
      <c r="U4438">
        <v>0</v>
      </c>
      <c r="V4438">
        <v>0</v>
      </c>
      <c r="W4438" s="17" t="s">
        <v>9785</v>
      </c>
      <c r="X4438" s="17" t="s">
        <v>442</v>
      </c>
      <c r="Y4438">
        <v>0</v>
      </c>
      <c r="Z4438" s="17" t="s">
        <v>486</v>
      </c>
      <c r="AA4438" s="17" t="s">
        <v>443</v>
      </c>
      <c r="AB4438" s="17" t="s">
        <v>444</v>
      </c>
      <c r="AC4438">
        <v>0</v>
      </c>
      <c r="AD4438">
        <v>0</v>
      </c>
      <c r="AE4438">
        <v>0</v>
      </c>
      <c r="AF4438">
        <v>2022</v>
      </c>
      <c r="AG4438" s="1">
        <v>44562</v>
      </c>
      <c r="AH4438" s="1">
        <v>44773</v>
      </c>
      <c r="AI4438" s="1">
        <v>44785</v>
      </c>
      <c r="AJ4438" s="17" t="s">
        <v>34</v>
      </c>
      <c r="AK4438" s="17" t="s">
        <v>35</v>
      </c>
      <c r="AL4438" s="17" t="s">
        <v>10388</v>
      </c>
      <c r="AM4438" s="17">
        <f>MONTH(EMPENHO[[#This Row],[data_empenho]])</f>
        <v>6</v>
      </c>
    </row>
    <row r="4439" spans="1:39" x14ac:dyDescent="0.25">
      <c r="A4439">
        <v>8</v>
      </c>
      <c r="B4439">
        <v>801</v>
      </c>
      <c r="C4439">
        <v>10</v>
      </c>
      <c r="D4439">
        <v>301</v>
      </c>
      <c r="E4439">
        <v>6</v>
      </c>
      <c r="F4439">
        <v>0</v>
      </c>
      <c r="G4439">
        <v>2105</v>
      </c>
      <c r="H4439" s="17" t="s">
        <v>1372</v>
      </c>
      <c r="I4439">
        <v>40</v>
      </c>
      <c r="J4439">
        <v>0</v>
      </c>
      <c r="K4439" s="17" t="s">
        <v>9786</v>
      </c>
      <c r="L4439" s="1">
        <v>44739</v>
      </c>
      <c r="M4439">
        <v>3418.21</v>
      </c>
      <c r="N4439" s="17" t="s">
        <v>437</v>
      </c>
      <c r="O4439">
        <v>213</v>
      </c>
      <c r="P4439" s="17" t="s">
        <v>438</v>
      </c>
      <c r="Q4439">
        <v>0</v>
      </c>
      <c r="R4439" s="17" t="s">
        <v>439</v>
      </c>
      <c r="S4439" s="17" t="s">
        <v>440</v>
      </c>
      <c r="T4439" s="17" t="s">
        <v>438</v>
      </c>
      <c r="U4439">
        <v>0</v>
      </c>
      <c r="V4439">
        <v>0</v>
      </c>
      <c r="W4439" s="17" t="s">
        <v>9787</v>
      </c>
      <c r="X4439" s="17" t="s">
        <v>442</v>
      </c>
      <c r="Y4439">
        <v>0</v>
      </c>
      <c r="Z4439" s="17" t="s">
        <v>486</v>
      </c>
      <c r="AA4439" s="17" t="s">
        <v>443</v>
      </c>
      <c r="AB4439" s="17" t="s">
        <v>444</v>
      </c>
      <c r="AC4439">
        <v>0</v>
      </c>
      <c r="AD4439">
        <v>0</v>
      </c>
      <c r="AE4439">
        <v>0</v>
      </c>
      <c r="AF4439">
        <v>2022</v>
      </c>
      <c r="AG4439" s="1">
        <v>44562</v>
      </c>
      <c r="AH4439" s="1">
        <v>44773</v>
      </c>
      <c r="AI4439" s="1">
        <v>44785</v>
      </c>
      <c r="AJ4439" s="17" t="s">
        <v>34</v>
      </c>
      <c r="AK4439" s="17" t="s">
        <v>35</v>
      </c>
      <c r="AL4439" s="17" t="s">
        <v>10388</v>
      </c>
      <c r="AM4439" s="17">
        <f>MONTH(EMPENHO[[#This Row],[data_empenho]])</f>
        <v>6</v>
      </c>
    </row>
    <row r="4440" spans="1:39" x14ac:dyDescent="0.25">
      <c r="A4440">
        <v>8</v>
      </c>
      <c r="B4440">
        <v>801</v>
      </c>
      <c r="C4440">
        <v>10</v>
      </c>
      <c r="D4440">
        <v>301</v>
      </c>
      <c r="E4440">
        <v>6</v>
      </c>
      <c r="F4440">
        <v>0</v>
      </c>
      <c r="G4440">
        <v>2092</v>
      </c>
      <c r="H4440" s="17" t="s">
        <v>1173</v>
      </c>
      <c r="I4440">
        <v>4500</v>
      </c>
      <c r="J4440">
        <v>0</v>
      </c>
      <c r="K4440" s="17" t="s">
        <v>9788</v>
      </c>
      <c r="L4440" s="1">
        <v>44739</v>
      </c>
      <c r="M4440">
        <v>1460.13</v>
      </c>
      <c r="N4440" s="17" t="s">
        <v>437</v>
      </c>
      <c r="O4440">
        <v>213</v>
      </c>
      <c r="P4440" s="17" t="s">
        <v>438</v>
      </c>
      <c r="Q4440">
        <v>0</v>
      </c>
      <c r="R4440" s="17" t="s">
        <v>439</v>
      </c>
      <c r="S4440" s="17" t="s">
        <v>440</v>
      </c>
      <c r="T4440" s="17" t="s">
        <v>438</v>
      </c>
      <c r="U4440">
        <v>0</v>
      </c>
      <c r="V4440">
        <v>0</v>
      </c>
      <c r="W4440" s="17" t="s">
        <v>9789</v>
      </c>
      <c r="X4440" s="17" t="s">
        <v>442</v>
      </c>
      <c r="Y4440">
        <v>0</v>
      </c>
      <c r="Z4440" s="17" t="s">
        <v>486</v>
      </c>
      <c r="AA4440" s="17" t="s">
        <v>443</v>
      </c>
      <c r="AB4440" s="17" t="s">
        <v>444</v>
      </c>
      <c r="AC4440">
        <v>0</v>
      </c>
      <c r="AD4440">
        <v>0</v>
      </c>
      <c r="AE4440">
        <v>0</v>
      </c>
      <c r="AF4440">
        <v>2022</v>
      </c>
      <c r="AG4440" s="1">
        <v>44562</v>
      </c>
      <c r="AH4440" s="1">
        <v>44773</v>
      </c>
      <c r="AI4440" s="1">
        <v>44785</v>
      </c>
      <c r="AJ4440" s="17" t="s">
        <v>34</v>
      </c>
      <c r="AK4440" s="17" t="s">
        <v>35</v>
      </c>
      <c r="AL4440" s="17" t="s">
        <v>10388</v>
      </c>
      <c r="AM4440" s="17">
        <f>MONTH(EMPENHO[[#This Row],[data_empenho]])</f>
        <v>6</v>
      </c>
    </row>
    <row r="4441" spans="1:39" x14ac:dyDescent="0.25">
      <c r="A4441">
        <v>8</v>
      </c>
      <c r="B4441">
        <v>801</v>
      </c>
      <c r="C4441">
        <v>10</v>
      </c>
      <c r="D4441">
        <v>301</v>
      </c>
      <c r="E4441">
        <v>6</v>
      </c>
      <c r="F4441">
        <v>0</v>
      </c>
      <c r="G4441">
        <v>2092</v>
      </c>
      <c r="H4441" s="17" t="s">
        <v>1181</v>
      </c>
      <c r="I4441">
        <v>4500</v>
      </c>
      <c r="J4441">
        <v>0</v>
      </c>
      <c r="K4441" s="17" t="s">
        <v>9790</v>
      </c>
      <c r="L4441" s="1">
        <v>44739</v>
      </c>
      <c r="M4441">
        <v>429.08</v>
      </c>
      <c r="N4441" s="17" t="s">
        <v>437</v>
      </c>
      <c r="O4441">
        <v>213</v>
      </c>
      <c r="P4441" s="17" t="s">
        <v>438</v>
      </c>
      <c r="Q4441">
        <v>0</v>
      </c>
      <c r="R4441" s="17" t="s">
        <v>439</v>
      </c>
      <c r="S4441" s="17" t="s">
        <v>440</v>
      </c>
      <c r="T4441" s="17" t="s">
        <v>438</v>
      </c>
      <c r="U4441">
        <v>0</v>
      </c>
      <c r="V4441">
        <v>0</v>
      </c>
      <c r="W4441" s="17" t="s">
        <v>9791</v>
      </c>
      <c r="X4441" s="17" t="s">
        <v>442</v>
      </c>
      <c r="Y4441">
        <v>0</v>
      </c>
      <c r="Z4441" s="17" t="s">
        <v>486</v>
      </c>
      <c r="AA4441" s="17" t="s">
        <v>443</v>
      </c>
      <c r="AB4441" s="17" t="s">
        <v>444</v>
      </c>
      <c r="AC4441">
        <v>0</v>
      </c>
      <c r="AD4441">
        <v>0</v>
      </c>
      <c r="AE4441">
        <v>0</v>
      </c>
      <c r="AF4441">
        <v>2022</v>
      </c>
      <c r="AG4441" s="1">
        <v>44562</v>
      </c>
      <c r="AH4441" s="1">
        <v>44773</v>
      </c>
      <c r="AI4441" s="1">
        <v>44785</v>
      </c>
      <c r="AJ4441" s="17" t="s">
        <v>34</v>
      </c>
      <c r="AK4441" s="17" t="s">
        <v>35</v>
      </c>
      <c r="AL4441" s="17" t="s">
        <v>10388</v>
      </c>
      <c r="AM4441" s="17">
        <f>MONTH(EMPENHO[[#This Row],[data_empenho]])</f>
        <v>6</v>
      </c>
    </row>
    <row r="4442" spans="1:39" x14ac:dyDescent="0.25">
      <c r="A4442">
        <v>8</v>
      </c>
      <c r="B4442">
        <v>801</v>
      </c>
      <c r="C4442">
        <v>10</v>
      </c>
      <c r="D4442">
        <v>301</v>
      </c>
      <c r="E4442">
        <v>6</v>
      </c>
      <c r="F4442">
        <v>0</v>
      </c>
      <c r="G4442">
        <v>2092</v>
      </c>
      <c r="H4442" s="17" t="s">
        <v>1184</v>
      </c>
      <c r="I4442">
        <v>4500</v>
      </c>
      <c r="J4442">
        <v>0</v>
      </c>
      <c r="K4442" s="17" t="s">
        <v>9792</v>
      </c>
      <c r="L4442" s="1">
        <v>44739</v>
      </c>
      <c r="M4442">
        <v>329.89</v>
      </c>
      <c r="N4442" s="17" t="s">
        <v>437</v>
      </c>
      <c r="O4442">
        <v>213</v>
      </c>
      <c r="P4442" s="17" t="s">
        <v>438</v>
      </c>
      <c r="Q4442">
        <v>0</v>
      </c>
      <c r="R4442" s="17" t="s">
        <v>439</v>
      </c>
      <c r="S4442" s="17" t="s">
        <v>440</v>
      </c>
      <c r="T4442" s="17" t="s">
        <v>438</v>
      </c>
      <c r="U4442">
        <v>0</v>
      </c>
      <c r="V4442">
        <v>0</v>
      </c>
      <c r="W4442" s="17" t="s">
        <v>9793</v>
      </c>
      <c r="X4442" s="17" t="s">
        <v>442</v>
      </c>
      <c r="Y4442">
        <v>0</v>
      </c>
      <c r="Z4442" s="17" t="s">
        <v>486</v>
      </c>
      <c r="AA4442" s="17" t="s">
        <v>443</v>
      </c>
      <c r="AB4442" s="17" t="s">
        <v>444</v>
      </c>
      <c r="AC4442">
        <v>0</v>
      </c>
      <c r="AD4442">
        <v>0</v>
      </c>
      <c r="AE4442">
        <v>0</v>
      </c>
      <c r="AF4442">
        <v>2022</v>
      </c>
      <c r="AG4442" s="1">
        <v>44562</v>
      </c>
      <c r="AH4442" s="1">
        <v>44773</v>
      </c>
      <c r="AI4442" s="1">
        <v>44785</v>
      </c>
      <c r="AJ4442" s="17" t="s">
        <v>34</v>
      </c>
      <c r="AK4442" s="17" t="s">
        <v>35</v>
      </c>
      <c r="AL4442" s="17" t="s">
        <v>10388</v>
      </c>
      <c r="AM4442" s="17">
        <f>MONTH(EMPENHO[[#This Row],[data_empenho]])</f>
        <v>6</v>
      </c>
    </row>
    <row r="4443" spans="1:39" x14ac:dyDescent="0.25">
      <c r="A4443">
        <v>8</v>
      </c>
      <c r="B4443">
        <v>801</v>
      </c>
      <c r="C4443">
        <v>10</v>
      </c>
      <c r="D4443">
        <v>301</v>
      </c>
      <c r="E4443">
        <v>6</v>
      </c>
      <c r="F4443">
        <v>0</v>
      </c>
      <c r="G4443">
        <v>2092</v>
      </c>
      <c r="H4443" s="17" t="s">
        <v>1176</v>
      </c>
      <c r="I4443">
        <v>4500</v>
      </c>
      <c r="J4443">
        <v>0</v>
      </c>
      <c r="K4443" s="17" t="s">
        <v>9794</v>
      </c>
      <c r="L4443" s="1">
        <v>44739</v>
      </c>
      <c r="M4443">
        <v>124.9</v>
      </c>
      <c r="N4443" s="17" t="s">
        <v>437</v>
      </c>
      <c r="O4443">
        <v>213</v>
      </c>
      <c r="P4443" s="17" t="s">
        <v>438</v>
      </c>
      <c r="Q4443">
        <v>0</v>
      </c>
      <c r="R4443" s="17" t="s">
        <v>439</v>
      </c>
      <c r="S4443" s="17" t="s">
        <v>440</v>
      </c>
      <c r="T4443" s="17" t="s">
        <v>438</v>
      </c>
      <c r="U4443">
        <v>0</v>
      </c>
      <c r="V4443">
        <v>0</v>
      </c>
      <c r="W4443" s="17" t="s">
        <v>9795</v>
      </c>
      <c r="X4443" s="17" t="s">
        <v>442</v>
      </c>
      <c r="Y4443">
        <v>0</v>
      </c>
      <c r="Z4443" s="17" t="s">
        <v>486</v>
      </c>
      <c r="AA4443" s="17" t="s">
        <v>443</v>
      </c>
      <c r="AB4443" s="17" t="s">
        <v>444</v>
      </c>
      <c r="AC4443">
        <v>0</v>
      </c>
      <c r="AD4443">
        <v>0</v>
      </c>
      <c r="AE4443">
        <v>0</v>
      </c>
      <c r="AF4443">
        <v>2022</v>
      </c>
      <c r="AG4443" s="1">
        <v>44562</v>
      </c>
      <c r="AH4443" s="1">
        <v>44773</v>
      </c>
      <c r="AI4443" s="1">
        <v>44785</v>
      </c>
      <c r="AJ4443" s="17" t="s">
        <v>34</v>
      </c>
      <c r="AK4443" s="17" t="s">
        <v>35</v>
      </c>
      <c r="AL4443" s="17" t="s">
        <v>10388</v>
      </c>
      <c r="AM4443" s="17">
        <f>MONTH(EMPENHO[[#This Row],[data_empenho]])</f>
        <v>6</v>
      </c>
    </row>
    <row r="4444" spans="1:39" x14ac:dyDescent="0.25">
      <c r="A4444">
        <v>8</v>
      </c>
      <c r="B4444">
        <v>801</v>
      </c>
      <c r="C4444">
        <v>10</v>
      </c>
      <c r="D4444">
        <v>301</v>
      </c>
      <c r="E4444">
        <v>6</v>
      </c>
      <c r="F4444">
        <v>0</v>
      </c>
      <c r="G4444">
        <v>2092</v>
      </c>
      <c r="H4444" s="17" t="s">
        <v>1173</v>
      </c>
      <c r="I4444">
        <v>4090</v>
      </c>
      <c r="J4444">
        <v>0</v>
      </c>
      <c r="K4444" s="17" t="s">
        <v>9796</v>
      </c>
      <c r="L4444" s="1">
        <v>44739</v>
      </c>
      <c r="M4444">
        <v>10000</v>
      </c>
      <c r="N4444" s="17" t="s">
        <v>437</v>
      </c>
      <c r="O4444">
        <v>213</v>
      </c>
      <c r="P4444" s="17" t="s">
        <v>438</v>
      </c>
      <c r="Q4444">
        <v>0</v>
      </c>
      <c r="R4444" s="17" t="s">
        <v>439</v>
      </c>
      <c r="S4444" s="17" t="s">
        <v>440</v>
      </c>
      <c r="T4444" s="17" t="s">
        <v>438</v>
      </c>
      <c r="U4444">
        <v>0</v>
      </c>
      <c r="V4444">
        <v>0</v>
      </c>
      <c r="W4444" s="17" t="s">
        <v>9797</v>
      </c>
      <c r="X4444" s="17" t="s">
        <v>442</v>
      </c>
      <c r="Y4444">
        <v>0</v>
      </c>
      <c r="Z4444" s="17" t="s">
        <v>486</v>
      </c>
      <c r="AA4444" s="17" t="s">
        <v>443</v>
      </c>
      <c r="AB4444" s="17" t="s">
        <v>444</v>
      </c>
      <c r="AC4444">
        <v>0</v>
      </c>
      <c r="AD4444">
        <v>0</v>
      </c>
      <c r="AE4444">
        <v>0</v>
      </c>
      <c r="AF4444">
        <v>2022</v>
      </c>
      <c r="AG4444" s="1">
        <v>44562</v>
      </c>
      <c r="AH4444" s="1">
        <v>44773</v>
      </c>
      <c r="AI4444" s="1">
        <v>44785</v>
      </c>
      <c r="AJ4444" s="17" t="s">
        <v>34</v>
      </c>
      <c r="AK4444" s="17" t="s">
        <v>35</v>
      </c>
      <c r="AL4444" s="17" t="s">
        <v>10388</v>
      </c>
      <c r="AM4444" s="17">
        <f>MONTH(EMPENHO[[#This Row],[data_empenho]])</f>
        <v>6</v>
      </c>
    </row>
    <row r="4445" spans="1:39" x14ac:dyDescent="0.25">
      <c r="A4445">
        <v>8</v>
      </c>
      <c r="B4445">
        <v>801</v>
      </c>
      <c r="C4445">
        <v>10</v>
      </c>
      <c r="D4445">
        <v>301</v>
      </c>
      <c r="E4445">
        <v>6</v>
      </c>
      <c r="F4445">
        <v>0</v>
      </c>
      <c r="G4445">
        <v>2091</v>
      </c>
      <c r="H4445" s="17" t="s">
        <v>1173</v>
      </c>
      <c r="I4445">
        <v>4500</v>
      </c>
      <c r="J4445">
        <v>0</v>
      </c>
      <c r="K4445" s="17" t="s">
        <v>9798</v>
      </c>
      <c r="L4445" s="1">
        <v>44739</v>
      </c>
      <c r="M4445">
        <v>2485.7600000000002</v>
      </c>
      <c r="N4445" s="17" t="s">
        <v>437</v>
      </c>
      <c r="O4445">
        <v>213</v>
      </c>
      <c r="P4445" s="17" t="s">
        <v>438</v>
      </c>
      <c r="Q4445">
        <v>0</v>
      </c>
      <c r="R4445" s="17" t="s">
        <v>439</v>
      </c>
      <c r="S4445" s="17" t="s">
        <v>440</v>
      </c>
      <c r="T4445" s="17" t="s">
        <v>438</v>
      </c>
      <c r="U4445">
        <v>0</v>
      </c>
      <c r="V4445">
        <v>0</v>
      </c>
      <c r="W4445" s="17" t="s">
        <v>9797</v>
      </c>
      <c r="X4445" s="17" t="s">
        <v>442</v>
      </c>
      <c r="Y4445">
        <v>0</v>
      </c>
      <c r="Z4445" s="17" t="s">
        <v>486</v>
      </c>
      <c r="AA4445" s="17" t="s">
        <v>443</v>
      </c>
      <c r="AB4445" s="17" t="s">
        <v>444</v>
      </c>
      <c r="AC4445">
        <v>0</v>
      </c>
      <c r="AD4445">
        <v>0</v>
      </c>
      <c r="AE4445">
        <v>0</v>
      </c>
      <c r="AF4445">
        <v>2022</v>
      </c>
      <c r="AG4445" s="1">
        <v>44562</v>
      </c>
      <c r="AH4445" s="1">
        <v>44773</v>
      </c>
      <c r="AI4445" s="1">
        <v>44785</v>
      </c>
      <c r="AJ4445" s="17" t="s">
        <v>34</v>
      </c>
      <c r="AK4445" s="17" t="s">
        <v>35</v>
      </c>
      <c r="AL4445" s="17" t="s">
        <v>10388</v>
      </c>
      <c r="AM4445" s="17">
        <f>MONTH(EMPENHO[[#This Row],[data_empenho]])</f>
        <v>6</v>
      </c>
    </row>
    <row r="4446" spans="1:39" x14ac:dyDescent="0.25">
      <c r="A4446">
        <v>8</v>
      </c>
      <c r="B4446">
        <v>801</v>
      </c>
      <c r="C4446">
        <v>10</v>
      </c>
      <c r="D4446">
        <v>301</v>
      </c>
      <c r="E4446">
        <v>6</v>
      </c>
      <c r="F4446">
        <v>0</v>
      </c>
      <c r="G4446">
        <v>2091</v>
      </c>
      <c r="H4446" s="17" t="s">
        <v>1145</v>
      </c>
      <c r="I4446">
        <v>4500</v>
      </c>
      <c r="J4446">
        <v>0</v>
      </c>
      <c r="K4446" s="17" t="s">
        <v>9799</v>
      </c>
      <c r="L4446" s="1">
        <v>44739</v>
      </c>
      <c r="M4446">
        <v>700</v>
      </c>
      <c r="N4446" s="17" t="s">
        <v>437</v>
      </c>
      <c r="O4446">
        <v>213</v>
      </c>
      <c r="P4446" s="17" t="s">
        <v>438</v>
      </c>
      <c r="Q4446">
        <v>0</v>
      </c>
      <c r="R4446" s="17" t="s">
        <v>439</v>
      </c>
      <c r="S4446" s="17" t="s">
        <v>440</v>
      </c>
      <c r="T4446" s="17" t="s">
        <v>438</v>
      </c>
      <c r="U4446">
        <v>0</v>
      </c>
      <c r="V4446">
        <v>0</v>
      </c>
      <c r="W4446" s="17" t="s">
        <v>9800</v>
      </c>
      <c r="X4446" s="17" t="s">
        <v>442</v>
      </c>
      <c r="Y4446">
        <v>0</v>
      </c>
      <c r="Z4446" s="17" t="s">
        <v>486</v>
      </c>
      <c r="AA4446" s="17" t="s">
        <v>443</v>
      </c>
      <c r="AB4446" s="17" t="s">
        <v>444</v>
      </c>
      <c r="AC4446">
        <v>0</v>
      </c>
      <c r="AD4446">
        <v>0</v>
      </c>
      <c r="AE4446">
        <v>0</v>
      </c>
      <c r="AF4446">
        <v>2022</v>
      </c>
      <c r="AG4446" s="1">
        <v>44562</v>
      </c>
      <c r="AH4446" s="1">
        <v>44773</v>
      </c>
      <c r="AI4446" s="1">
        <v>44785</v>
      </c>
      <c r="AJ4446" s="17" t="s">
        <v>34</v>
      </c>
      <c r="AK4446" s="17" t="s">
        <v>35</v>
      </c>
      <c r="AL4446" s="17" t="s">
        <v>10388</v>
      </c>
      <c r="AM4446" s="17">
        <f>MONTH(EMPENHO[[#This Row],[data_empenho]])</f>
        <v>6</v>
      </c>
    </row>
    <row r="4447" spans="1:39" x14ac:dyDescent="0.25">
      <c r="A4447">
        <v>8</v>
      </c>
      <c r="B4447">
        <v>801</v>
      </c>
      <c r="C4447">
        <v>10</v>
      </c>
      <c r="D4447">
        <v>301</v>
      </c>
      <c r="E4447">
        <v>6</v>
      </c>
      <c r="F4447">
        <v>0</v>
      </c>
      <c r="G4447">
        <v>2091</v>
      </c>
      <c r="H4447" s="17" t="s">
        <v>1181</v>
      </c>
      <c r="I4447">
        <v>4500</v>
      </c>
      <c r="J4447">
        <v>0</v>
      </c>
      <c r="K4447" s="17" t="s">
        <v>9801</v>
      </c>
      <c r="L4447" s="1">
        <v>44739</v>
      </c>
      <c r="M4447">
        <v>2497.1799999999998</v>
      </c>
      <c r="N4447" s="17" t="s">
        <v>437</v>
      </c>
      <c r="O4447">
        <v>213</v>
      </c>
      <c r="P4447" s="17" t="s">
        <v>438</v>
      </c>
      <c r="Q4447">
        <v>0</v>
      </c>
      <c r="R4447" s="17" t="s">
        <v>439</v>
      </c>
      <c r="S4447" s="17" t="s">
        <v>440</v>
      </c>
      <c r="T4447" s="17" t="s">
        <v>438</v>
      </c>
      <c r="U4447">
        <v>0</v>
      </c>
      <c r="V4447">
        <v>0</v>
      </c>
      <c r="W4447" s="17" t="s">
        <v>9802</v>
      </c>
      <c r="X4447" s="17" t="s">
        <v>442</v>
      </c>
      <c r="Y4447">
        <v>0</v>
      </c>
      <c r="Z4447" s="17" t="s">
        <v>486</v>
      </c>
      <c r="AA4447" s="17" t="s">
        <v>443</v>
      </c>
      <c r="AB4447" s="17" t="s">
        <v>444</v>
      </c>
      <c r="AC4447">
        <v>0</v>
      </c>
      <c r="AD4447">
        <v>0</v>
      </c>
      <c r="AE4447">
        <v>0</v>
      </c>
      <c r="AF4447">
        <v>2022</v>
      </c>
      <c r="AG4447" s="1">
        <v>44562</v>
      </c>
      <c r="AH4447" s="1">
        <v>44773</v>
      </c>
      <c r="AI4447" s="1">
        <v>44785</v>
      </c>
      <c r="AJ4447" s="17" t="s">
        <v>34</v>
      </c>
      <c r="AK4447" s="17" t="s">
        <v>35</v>
      </c>
      <c r="AL4447" s="17" t="s">
        <v>10388</v>
      </c>
      <c r="AM4447" s="17">
        <f>MONTH(EMPENHO[[#This Row],[data_empenho]])</f>
        <v>6</v>
      </c>
    </row>
    <row r="4448" spans="1:39" x14ac:dyDescent="0.25">
      <c r="A4448">
        <v>8</v>
      </c>
      <c r="B4448">
        <v>801</v>
      </c>
      <c r="C4448">
        <v>10</v>
      </c>
      <c r="D4448">
        <v>301</v>
      </c>
      <c r="E4448">
        <v>6</v>
      </c>
      <c r="F4448">
        <v>0</v>
      </c>
      <c r="G4448">
        <v>2091</v>
      </c>
      <c r="H4448" s="17" t="s">
        <v>1173</v>
      </c>
      <c r="I4448">
        <v>4500</v>
      </c>
      <c r="J4448">
        <v>0</v>
      </c>
      <c r="K4448" s="17" t="s">
        <v>9803</v>
      </c>
      <c r="L4448" s="1">
        <v>44739</v>
      </c>
      <c r="M4448">
        <v>14269.44</v>
      </c>
      <c r="N4448" s="17" t="s">
        <v>437</v>
      </c>
      <c r="O4448">
        <v>213</v>
      </c>
      <c r="P4448" s="17" t="s">
        <v>438</v>
      </c>
      <c r="Q4448">
        <v>0</v>
      </c>
      <c r="R4448" s="17" t="s">
        <v>439</v>
      </c>
      <c r="S4448" s="17" t="s">
        <v>440</v>
      </c>
      <c r="T4448" s="17" t="s">
        <v>438</v>
      </c>
      <c r="U4448">
        <v>0</v>
      </c>
      <c r="V4448">
        <v>0</v>
      </c>
      <c r="W4448" s="17" t="s">
        <v>9804</v>
      </c>
      <c r="X4448" s="17" t="s">
        <v>442</v>
      </c>
      <c r="Y4448">
        <v>0</v>
      </c>
      <c r="Z4448" s="17" t="s">
        <v>486</v>
      </c>
      <c r="AA4448" s="17" t="s">
        <v>443</v>
      </c>
      <c r="AB4448" s="17" t="s">
        <v>444</v>
      </c>
      <c r="AC4448">
        <v>0</v>
      </c>
      <c r="AD4448">
        <v>0</v>
      </c>
      <c r="AE4448">
        <v>0</v>
      </c>
      <c r="AF4448">
        <v>2022</v>
      </c>
      <c r="AG4448" s="1">
        <v>44562</v>
      </c>
      <c r="AH4448" s="1">
        <v>44773</v>
      </c>
      <c r="AI4448" s="1">
        <v>44785</v>
      </c>
      <c r="AJ4448" s="17" t="s">
        <v>34</v>
      </c>
      <c r="AK4448" s="17" t="s">
        <v>35</v>
      </c>
      <c r="AL4448" s="17" t="s">
        <v>10388</v>
      </c>
      <c r="AM4448" s="17">
        <f>MONTH(EMPENHO[[#This Row],[data_empenho]])</f>
        <v>6</v>
      </c>
    </row>
    <row r="4449" spans="1:39" x14ac:dyDescent="0.25">
      <c r="A4449">
        <v>8</v>
      </c>
      <c r="B4449">
        <v>801</v>
      </c>
      <c r="C4449">
        <v>10</v>
      </c>
      <c r="D4449">
        <v>301</v>
      </c>
      <c r="E4449">
        <v>6</v>
      </c>
      <c r="F4449">
        <v>0</v>
      </c>
      <c r="G4449">
        <v>2091</v>
      </c>
      <c r="H4449" s="17" t="s">
        <v>1145</v>
      </c>
      <c r="I4449">
        <v>4500</v>
      </c>
      <c r="J4449">
        <v>0</v>
      </c>
      <c r="K4449" s="17" t="s">
        <v>9805</v>
      </c>
      <c r="L4449" s="1">
        <v>44739</v>
      </c>
      <c r="M4449">
        <v>800</v>
      </c>
      <c r="N4449" s="17" t="s">
        <v>437</v>
      </c>
      <c r="O4449">
        <v>213</v>
      </c>
      <c r="P4449" s="17" t="s">
        <v>438</v>
      </c>
      <c r="Q4449">
        <v>0</v>
      </c>
      <c r="R4449" s="17" t="s">
        <v>439</v>
      </c>
      <c r="S4449" s="17" t="s">
        <v>440</v>
      </c>
      <c r="T4449" s="17" t="s">
        <v>438</v>
      </c>
      <c r="U4449">
        <v>0</v>
      </c>
      <c r="V4449">
        <v>0</v>
      </c>
      <c r="W4449" s="17" t="s">
        <v>9806</v>
      </c>
      <c r="X4449" s="17" t="s">
        <v>442</v>
      </c>
      <c r="Y4449">
        <v>0</v>
      </c>
      <c r="Z4449" s="17" t="s">
        <v>486</v>
      </c>
      <c r="AA4449" s="17" t="s">
        <v>443</v>
      </c>
      <c r="AB4449" s="17" t="s">
        <v>444</v>
      </c>
      <c r="AC4449">
        <v>0</v>
      </c>
      <c r="AD4449">
        <v>0</v>
      </c>
      <c r="AE4449">
        <v>0</v>
      </c>
      <c r="AF4449">
        <v>2022</v>
      </c>
      <c r="AG4449" s="1">
        <v>44562</v>
      </c>
      <c r="AH4449" s="1">
        <v>44773</v>
      </c>
      <c r="AI4449" s="1">
        <v>44785</v>
      </c>
      <c r="AJ4449" s="17" t="s">
        <v>34</v>
      </c>
      <c r="AK4449" s="17" t="s">
        <v>35</v>
      </c>
      <c r="AL4449" s="17" t="s">
        <v>10388</v>
      </c>
      <c r="AM4449" s="17">
        <f>MONTH(EMPENHO[[#This Row],[data_empenho]])</f>
        <v>6</v>
      </c>
    </row>
    <row r="4450" spans="1:39" x14ac:dyDescent="0.25">
      <c r="A4450">
        <v>8</v>
      </c>
      <c r="B4450">
        <v>801</v>
      </c>
      <c r="C4450">
        <v>10</v>
      </c>
      <c r="D4450">
        <v>301</v>
      </c>
      <c r="E4450">
        <v>6</v>
      </c>
      <c r="F4450">
        <v>0</v>
      </c>
      <c r="G4450">
        <v>2091</v>
      </c>
      <c r="H4450" s="17" t="s">
        <v>1181</v>
      </c>
      <c r="I4450">
        <v>4500</v>
      </c>
      <c r="J4450">
        <v>0</v>
      </c>
      <c r="K4450" s="17" t="s">
        <v>9807</v>
      </c>
      <c r="L4450" s="1">
        <v>44739</v>
      </c>
      <c r="M4450">
        <v>2853.92</v>
      </c>
      <c r="N4450" s="17" t="s">
        <v>437</v>
      </c>
      <c r="O4450">
        <v>213</v>
      </c>
      <c r="P4450" s="17" t="s">
        <v>438</v>
      </c>
      <c r="Q4450">
        <v>0</v>
      </c>
      <c r="R4450" s="17" t="s">
        <v>439</v>
      </c>
      <c r="S4450" s="17" t="s">
        <v>440</v>
      </c>
      <c r="T4450" s="17" t="s">
        <v>438</v>
      </c>
      <c r="U4450">
        <v>0</v>
      </c>
      <c r="V4450">
        <v>0</v>
      </c>
      <c r="W4450" s="17" t="s">
        <v>9808</v>
      </c>
      <c r="X4450" s="17" t="s">
        <v>442</v>
      </c>
      <c r="Y4450">
        <v>0</v>
      </c>
      <c r="Z4450" s="17" t="s">
        <v>486</v>
      </c>
      <c r="AA4450" s="17" t="s">
        <v>443</v>
      </c>
      <c r="AB4450" s="17" t="s">
        <v>444</v>
      </c>
      <c r="AC4450">
        <v>0</v>
      </c>
      <c r="AD4450">
        <v>0</v>
      </c>
      <c r="AE4450">
        <v>0</v>
      </c>
      <c r="AF4450">
        <v>2022</v>
      </c>
      <c r="AG4450" s="1">
        <v>44562</v>
      </c>
      <c r="AH4450" s="1">
        <v>44773</v>
      </c>
      <c r="AI4450" s="1">
        <v>44785</v>
      </c>
      <c r="AJ4450" s="17" t="s">
        <v>34</v>
      </c>
      <c r="AK4450" s="17" t="s">
        <v>35</v>
      </c>
      <c r="AL4450" s="17" t="s">
        <v>10388</v>
      </c>
      <c r="AM4450" s="17">
        <f>MONTH(EMPENHO[[#This Row],[data_empenho]])</f>
        <v>6</v>
      </c>
    </row>
    <row r="4451" spans="1:39" x14ac:dyDescent="0.25">
      <c r="A4451">
        <v>8</v>
      </c>
      <c r="B4451">
        <v>801</v>
      </c>
      <c r="C4451">
        <v>10</v>
      </c>
      <c r="D4451">
        <v>302</v>
      </c>
      <c r="E4451">
        <v>8</v>
      </c>
      <c r="F4451">
        <v>0</v>
      </c>
      <c r="G4451">
        <v>2096</v>
      </c>
      <c r="H4451" s="17" t="s">
        <v>1173</v>
      </c>
      <c r="I4451">
        <v>4500</v>
      </c>
      <c r="J4451">
        <v>0</v>
      </c>
      <c r="K4451" s="17" t="s">
        <v>9809</v>
      </c>
      <c r="L4451" s="1">
        <v>44739</v>
      </c>
      <c r="M4451">
        <v>22553.84</v>
      </c>
      <c r="N4451" s="17" t="s">
        <v>437</v>
      </c>
      <c r="O4451">
        <v>213</v>
      </c>
      <c r="P4451" s="17" t="s">
        <v>438</v>
      </c>
      <c r="Q4451">
        <v>0</v>
      </c>
      <c r="R4451" s="17" t="s">
        <v>439</v>
      </c>
      <c r="S4451" s="17" t="s">
        <v>440</v>
      </c>
      <c r="T4451" s="17" t="s">
        <v>438</v>
      </c>
      <c r="U4451">
        <v>0</v>
      </c>
      <c r="V4451">
        <v>0</v>
      </c>
      <c r="W4451" s="17" t="s">
        <v>9810</v>
      </c>
      <c r="X4451" s="17" t="s">
        <v>442</v>
      </c>
      <c r="Y4451">
        <v>0</v>
      </c>
      <c r="Z4451" s="17" t="s">
        <v>486</v>
      </c>
      <c r="AA4451" s="17" t="s">
        <v>443</v>
      </c>
      <c r="AB4451" s="17" t="s">
        <v>444</v>
      </c>
      <c r="AC4451">
        <v>0</v>
      </c>
      <c r="AD4451">
        <v>0</v>
      </c>
      <c r="AE4451">
        <v>0</v>
      </c>
      <c r="AF4451">
        <v>2022</v>
      </c>
      <c r="AG4451" s="1">
        <v>44562</v>
      </c>
      <c r="AH4451" s="1">
        <v>44773</v>
      </c>
      <c r="AI4451" s="1">
        <v>44785</v>
      </c>
      <c r="AJ4451" s="17" t="s">
        <v>34</v>
      </c>
      <c r="AK4451" s="17" t="s">
        <v>35</v>
      </c>
      <c r="AL4451" s="17" t="s">
        <v>10388</v>
      </c>
      <c r="AM4451" s="17">
        <f>MONTH(EMPENHO[[#This Row],[data_empenho]])</f>
        <v>6</v>
      </c>
    </row>
    <row r="4452" spans="1:39" x14ac:dyDescent="0.25">
      <c r="A4452">
        <v>8</v>
      </c>
      <c r="B4452">
        <v>801</v>
      </c>
      <c r="C4452">
        <v>10</v>
      </c>
      <c r="D4452">
        <v>302</v>
      </c>
      <c r="E4452">
        <v>8</v>
      </c>
      <c r="F4452">
        <v>0</v>
      </c>
      <c r="G4452">
        <v>2096</v>
      </c>
      <c r="H4452" s="17" t="s">
        <v>1181</v>
      </c>
      <c r="I4452">
        <v>4500</v>
      </c>
      <c r="J4452">
        <v>0</v>
      </c>
      <c r="K4452" s="17" t="s">
        <v>9811</v>
      </c>
      <c r="L4452" s="1">
        <v>44739</v>
      </c>
      <c r="M4452">
        <v>3835.16</v>
      </c>
      <c r="N4452" s="17" t="s">
        <v>437</v>
      </c>
      <c r="O4452">
        <v>213</v>
      </c>
      <c r="P4452" s="17" t="s">
        <v>438</v>
      </c>
      <c r="Q4452">
        <v>0</v>
      </c>
      <c r="R4452" s="17" t="s">
        <v>439</v>
      </c>
      <c r="S4452" s="17" t="s">
        <v>440</v>
      </c>
      <c r="T4452" s="17" t="s">
        <v>438</v>
      </c>
      <c r="U4452">
        <v>0</v>
      </c>
      <c r="V4452">
        <v>0</v>
      </c>
      <c r="W4452" s="17" t="s">
        <v>9812</v>
      </c>
      <c r="X4452" s="17" t="s">
        <v>442</v>
      </c>
      <c r="Y4452">
        <v>0</v>
      </c>
      <c r="Z4452" s="17" t="s">
        <v>486</v>
      </c>
      <c r="AA4452" s="17" t="s">
        <v>443</v>
      </c>
      <c r="AB4452" s="17" t="s">
        <v>444</v>
      </c>
      <c r="AC4452">
        <v>0</v>
      </c>
      <c r="AD4452">
        <v>0</v>
      </c>
      <c r="AE4452">
        <v>0</v>
      </c>
      <c r="AF4452">
        <v>2022</v>
      </c>
      <c r="AG4452" s="1">
        <v>44562</v>
      </c>
      <c r="AH4452" s="1">
        <v>44773</v>
      </c>
      <c r="AI4452" s="1">
        <v>44785</v>
      </c>
      <c r="AJ4452" s="17" t="s">
        <v>34</v>
      </c>
      <c r="AK4452" s="17" t="s">
        <v>35</v>
      </c>
      <c r="AL4452" s="17" t="s">
        <v>10388</v>
      </c>
      <c r="AM4452" s="17">
        <f>MONTH(EMPENHO[[#This Row],[data_empenho]])</f>
        <v>6</v>
      </c>
    </row>
    <row r="4453" spans="1:39" x14ac:dyDescent="0.25">
      <c r="A4453">
        <v>8</v>
      </c>
      <c r="B4453">
        <v>801</v>
      </c>
      <c r="C4453">
        <v>10</v>
      </c>
      <c r="D4453">
        <v>302</v>
      </c>
      <c r="E4453">
        <v>8</v>
      </c>
      <c r="F4453">
        <v>0</v>
      </c>
      <c r="G4453">
        <v>2096</v>
      </c>
      <c r="H4453" s="17" t="s">
        <v>9716</v>
      </c>
      <c r="I4453">
        <v>4500</v>
      </c>
      <c r="J4453">
        <v>0</v>
      </c>
      <c r="K4453" s="17" t="s">
        <v>9813</v>
      </c>
      <c r="L4453" s="1">
        <v>44739</v>
      </c>
      <c r="M4453">
        <v>1910.98</v>
      </c>
      <c r="N4453" s="17" t="s">
        <v>437</v>
      </c>
      <c r="O4453">
        <v>213</v>
      </c>
      <c r="P4453" s="17" t="s">
        <v>438</v>
      </c>
      <c r="Q4453">
        <v>0</v>
      </c>
      <c r="R4453" s="17" t="s">
        <v>439</v>
      </c>
      <c r="S4453" s="17" t="s">
        <v>440</v>
      </c>
      <c r="T4453" s="17" t="s">
        <v>438</v>
      </c>
      <c r="U4453">
        <v>0</v>
      </c>
      <c r="V4453">
        <v>0</v>
      </c>
      <c r="W4453" s="17" t="s">
        <v>9814</v>
      </c>
      <c r="X4453" s="17" t="s">
        <v>442</v>
      </c>
      <c r="Y4453">
        <v>0</v>
      </c>
      <c r="Z4453" s="17" t="s">
        <v>486</v>
      </c>
      <c r="AA4453" s="17" t="s">
        <v>443</v>
      </c>
      <c r="AB4453" s="17" t="s">
        <v>444</v>
      </c>
      <c r="AC4453">
        <v>0</v>
      </c>
      <c r="AD4453">
        <v>0</v>
      </c>
      <c r="AE4453">
        <v>0</v>
      </c>
      <c r="AF4453">
        <v>2022</v>
      </c>
      <c r="AG4453" s="1">
        <v>44562</v>
      </c>
      <c r="AH4453" s="1">
        <v>44773</v>
      </c>
      <c r="AI4453" s="1">
        <v>44785</v>
      </c>
      <c r="AJ4453" s="17" t="s">
        <v>34</v>
      </c>
      <c r="AK4453" s="17" t="s">
        <v>35</v>
      </c>
      <c r="AL4453" s="17" t="s">
        <v>10388</v>
      </c>
      <c r="AM4453" s="17">
        <f>MONTH(EMPENHO[[#This Row],[data_empenho]])</f>
        <v>6</v>
      </c>
    </row>
    <row r="4454" spans="1:39" x14ac:dyDescent="0.25">
      <c r="A4454">
        <v>8</v>
      </c>
      <c r="B4454">
        <v>801</v>
      </c>
      <c r="C4454">
        <v>10</v>
      </c>
      <c r="D4454">
        <v>302</v>
      </c>
      <c r="E4454">
        <v>8</v>
      </c>
      <c r="F4454">
        <v>0</v>
      </c>
      <c r="G4454">
        <v>2096</v>
      </c>
      <c r="H4454" s="17" t="s">
        <v>1428</v>
      </c>
      <c r="I4454">
        <v>4500</v>
      </c>
      <c r="J4454">
        <v>0</v>
      </c>
      <c r="K4454" s="17" t="s">
        <v>9815</v>
      </c>
      <c r="L4454" s="1">
        <v>44739</v>
      </c>
      <c r="M4454">
        <v>4514.05</v>
      </c>
      <c r="N4454" s="17" t="s">
        <v>437</v>
      </c>
      <c r="O4454">
        <v>213</v>
      </c>
      <c r="P4454" s="17" t="s">
        <v>438</v>
      </c>
      <c r="Q4454">
        <v>0</v>
      </c>
      <c r="R4454" s="17" t="s">
        <v>439</v>
      </c>
      <c r="S4454" s="17" t="s">
        <v>440</v>
      </c>
      <c r="T4454" s="17" t="s">
        <v>438</v>
      </c>
      <c r="U4454">
        <v>0</v>
      </c>
      <c r="V4454">
        <v>0</v>
      </c>
      <c r="W4454" s="17" t="s">
        <v>9816</v>
      </c>
      <c r="X4454" s="17" t="s">
        <v>442</v>
      </c>
      <c r="Y4454">
        <v>0</v>
      </c>
      <c r="Z4454" s="17" t="s">
        <v>486</v>
      </c>
      <c r="AA4454" s="17" t="s">
        <v>443</v>
      </c>
      <c r="AB4454" s="17" t="s">
        <v>444</v>
      </c>
      <c r="AC4454">
        <v>0</v>
      </c>
      <c r="AD4454">
        <v>0</v>
      </c>
      <c r="AE4454">
        <v>0</v>
      </c>
      <c r="AF4454">
        <v>2022</v>
      </c>
      <c r="AG4454" s="1">
        <v>44562</v>
      </c>
      <c r="AH4454" s="1">
        <v>44773</v>
      </c>
      <c r="AI4454" s="1">
        <v>44785</v>
      </c>
      <c r="AJ4454" s="17" t="s">
        <v>34</v>
      </c>
      <c r="AK4454" s="17" t="s">
        <v>35</v>
      </c>
      <c r="AL4454" s="17" t="s">
        <v>10388</v>
      </c>
      <c r="AM4454" s="17">
        <f>MONTH(EMPENHO[[#This Row],[data_empenho]])</f>
        <v>6</v>
      </c>
    </row>
    <row r="4455" spans="1:39" x14ac:dyDescent="0.25">
      <c r="A4455">
        <v>8</v>
      </c>
      <c r="B4455">
        <v>801</v>
      </c>
      <c r="C4455">
        <v>10</v>
      </c>
      <c r="D4455">
        <v>302</v>
      </c>
      <c r="E4455">
        <v>8</v>
      </c>
      <c r="F4455">
        <v>0</v>
      </c>
      <c r="G4455">
        <v>2096</v>
      </c>
      <c r="H4455" s="17" t="s">
        <v>1184</v>
      </c>
      <c r="I4455">
        <v>4500</v>
      </c>
      <c r="J4455">
        <v>0</v>
      </c>
      <c r="K4455" s="17" t="s">
        <v>9817</v>
      </c>
      <c r="L4455" s="1">
        <v>44739</v>
      </c>
      <c r="M4455">
        <v>1940.52</v>
      </c>
      <c r="N4455" s="17" t="s">
        <v>437</v>
      </c>
      <c r="O4455">
        <v>213</v>
      </c>
      <c r="P4455" s="17" t="s">
        <v>438</v>
      </c>
      <c r="Q4455">
        <v>0</v>
      </c>
      <c r="R4455" s="17" t="s">
        <v>439</v>
      </c>
      <c r="S4455" s="17" t="s">
        <v>440</v>
      </c>
      <c r="T4455" s="17" t="s">
        <v>438</v>
      </c>
      <c r="U4455">
        <v>0</v>
      </c>
      <c r="V4455">
        <v>0</v>
      </c>
      <c r="W4455" s="17" t="s">
        <v>9818</v>
      </c>
      <c r="X4455" s="17" t="s">
        <v>442</v>
      </c>
      <c r="Y4455">
        <v>0</v>
      </c>
      <c r="Z4455" s="17" t="s">
        <v>486</v>
      </c>
      <c r="AA4455" s="17" t="s">
        <v>443</v>
      </c>
      <c r="AB4455" s="17" t="s">
        <v>444</v>
      </c>
      <c r="AC4455">
        <v>0</v>
      </c>
      <c r="AD4455">
        <v>0</v>
      </c>
      <c r="AE4455">
        <v>0</v>
      </c>
      <c r="AF4455">
        <v>2022</v>
      </c>
      <c r="AG4455" s="1">
        <v>44562</v>
      </c>
      <c r="AH4455" s="1">
        <v>44773</v>
      </c>
      <c r="AI4455" s="1">
        <v>44785</v>
      </c>
      <c r="AJ4455" s="17" t="s">
        <v>34</v>
      </c>
      <c r="AK4455" s="17" t="s">
        <v>35</v>
      </c>
      <c r="AL4455" s="17" t="s">
        <v>10388</v>
      </c>
      <c r="AM4455" s="17">
        <f>MONTH(EMPENHO[[#This Row],[data_empenho]])</f>
        <v>6</v>
      </c>
    </row>
    <row r="4456" spans="1:39" x14ac:dyDescent="0.25">
      <c r="A4456">
        <v>8</v>
      </c>
      <c r="B4456">
        <v>801</v>
      </c>
      <c r="C4456">
        <v>10</v>
      </c>
      <c r="D4456">
        <v>302</v>
      </c>
      <c r="E4456">
        <v>8</v>
      </c>
      <c r="F4456">
        <v>0</v>
      </c>
      <c r="G4456">
        <v>2096</v>
      </c>
      <c r="H4456" s="17" t="s">
        <v>1176</v>
      </c>
      <c r="I4456">
        <v>4500</v>
      </c>
      <c r="J4456">
        <v>0</v>
      </c>
      <c r="K4456" s="17" t="s">
        <v>9819</v>
      </c>
      <c r="L4456" s="1">
        <v>44739</v>
      </c>
      <c r="M4456">
        <v>3258.76</v>
      </c>
      <c r="N4456" s="17" t="s">
        <v>437</v>
      </c>
      <c r="O4456">
        <v>213</v>
      </c>
      <c r="P4456" s="17" t="s">
        <v>438</v>
      </c>
      <c r="Q4456">
        <v>0</v>
      </c>
      <c r="R4456" s="17" t="s">
        <v>439</v>
      </c>
      <c r="S4456" s="17" t="s">
        <v>440</v>
      </c>
      <c r="T4456" s="17" t="s">
        <v>438</v>
      </c>
      <c r="U4456">
        <v>0</v>
      </c>
      <c r="V4456">
        <v>0</v>
      </c>
      <c r="W4456" s="17" t="s">
        <v>9820</v>
      </c>
      <c r="X4456" s="17" t="s">
        <v>442</v>
      </c>
      <c r="Y4456">
        <v>0</v>
      </c>
      <c r="Z4456" s="17" t="s">
        <v>486</v>
      </c>
      <c r="AA4456" s="17" t="s">
        <v>443</v>
      </c>
      <c r="AB4456" s="17" t="s">
        <v>444</v>
      </c>
      <c r="AC4456">
        <v>0</v>
      </c>
      <c r="AD4456">
        <v>0</v>
      </c>
      <c r="AE4456">
        <v>0</v>
      </c>
      <c r="AF4456">
        <v>2022</v>
      </c>
      <c r="AG4456" s="1">
        <v>44562</v>
      </c>
      <c r="AH4456" s="1">
        <v>44773</v>
      </c>
      <c r="AI4456" s="1">
        <v>44785</v>
      </c>
      <c r="AJ4456" s="17" t="s">
        <v>34</v>
      </c>
      <c r="AK4456" s="17" t="s">
        <v>35</v>
      </c>
      <c r="AL4456" s="17" t="s">
        <v>10388</v>
      </c>
      <c r="AM4456" s="17">
        <f>MONTH(EMPENHO[[#This Row],[data_empenho]])</f>
        <v>6</v>
      </c>
    </row>
    <row r="4457" spans="1:39" x14ac:dyDescent="0.25">
      <c r="A4457">
        <v>8</v>
      </c>
      <c r="B4457">
        <v>801</v>
      </c>
      <c r="C4457">
        <v>10</v>
      </c>
      <c r="D4457">
        <v>301</v>
      </c>
      <c r="E4457">
        <v>6</v>
      </c>
      <c r="F4457">
        <v>0</v>
      </c>
      <c r="G4457">
        <v>2105</v>
      </c>
      <c r="H4457" s="17" t="s">
        <v>1213</v>
      </c>
      <c r="I4457">
        <v>40</v>
      </c>
      <c r="J4457">
        <v>0</v>
      </c>
      <c r="K4457" s="17" t="s">
        <v>9821</v>
      </c>
      <c r="L4457" s="1">
        <v>44739</v>
      </c>
      <c r="M4457">
        <v>967.38</v>
      </c>
      <c r="N4457" s="17" t="s">
        <v>437</v>
      </c>
      <c r="O4457">
        <v>213</v>
      </c>
      <c r="P4457" s="17" t="s">
        <v>438</v>
      </c>
      <c r="Q4457">
        <v>0</v>
      </c>
      <c r="R4457" s="17" t="s">
        <v>439</v>
      </c>
      <c r="S4457" s="17" t="s">
        <v>440</v>
      </c>
      <c r="T4457" s="17" t="s">
        <v>438</v>
      </c>
      <c r="U4457">
        <v>0</v>
      </c>
      <c r="V4457">
        <v>0</v>
      </c>
      <c r="W4457" s="17" t="s">
        <v>9822</v>
      </c>
      <c r="X4457" s="17" t="s">
        <v>442</v>
      </c>
      <c r="Y4457">
        <v>0</v>
      </c>
      <c r="Z4457" s="17" t="s">
        <v>486</v>
      </c>
      <c r="AA4457" s="17" t="s">
        <v>443</v>
      </c>
      <c r="AB4457" s="17" t="s">
        <v>444</v>
      </c>
      <c r="AC4457">
        <v>0</v>
      </c>
      <c r="AD4457">
        <v>0</v>
      </c>
      <c r="AE4457">
        <v>0</v>
      </c>
      <c r="AF4457">
        <v>2022</v>
      </c>
      <c r="AG4457" s="1">
        <v>44562</v>
      </c>
      <c r="AH4457" s="1">
        <v>44773</v>
      </c>
      <c r="AI4457" s="1">
        <v>44785</v>
      </c>
      <c r="AJ4457" s="17" t="s">
        <v>34</v>
      </c>
      <c r="AK4457" s="17" t="s">
        <v>35</v>
      </c>
      <c r="AL4457" s="17" t="s">
        <v>10388</v>
      </c>
      <c r="AM4457" s="17">
        <f>MONTH(EMPENHO[[#This Row],[data_empenho]])</f>
        <v>6</v>
      </c>
    </row>
    <row r="4458" spans="1:39" x14ac:dyDescent="0.25">
      <c r="A4458">
        <v>8</v>
      </c>
      <c r="B4458">
        <v>801</v>
      </c>
      <c r="C4458">
        <v>10</v>
      </c>
      <c r="D4458">
        <v>302</v>
      </c>
      <c r="E4458">
        <v>8</v>
      </c>
      <c r="F4458">
        <v>0</v>
      </c>
      <c r="G4458">
        <v>2096</v>
      </c>
      <c r="H4458" s="17" t="s">
        <v>1173</v>
      </c>
      <c r="I4458">
        <v>4500</v>
      </c>
      <c r="J4458">
        <v>0</v>
      </c>
      <c r="K4458" s="17" t="s">
        <v>9823</v>
      </c>
      <c r="L4458" s="1">
        <v>44739</v>
      </c>
      <c r="M4458">
        <v>3335.06</v>
      </c>
      <c r="N4458" s="17" t="s">
        <v>437</v>
      </c>
      <c r="O4458">
        <v>213</v>
      </c>
      <c r="P4458" s="17" t="s">
        <v>438</v>
      </c>
      <c r="Q4458">
        <v>0</v>
      </c>
      <c r="R4458" s="17" t="s">
        <v>439</v>
      </c>
      <c r="S4458" s="17" t="s">
        <v>440</v>
      </c>
      <c r="T4458" s="17" t="s">
        <v>438</v>
      </c>
      <c r="U4458">
        <v>0</v>
      </c>
      <c r="V4458">
        <v>0</v>
      </c>
      <c r="W4458" s="17" t="s">
        <v>9824</v>
      </c>
      <c r="X4458" s="17" t="s">
        <v>442</v>
      </c>
      <c r="Y4458">
        <v>0</v>
      </c>
      <c r="Z4458" s="17" t="s">
        <v>486</v>
      </c>
      <c r="AA4458" s="17" t="s">
        <v>443</v>
      </c>
      <c r="AB4458" s="17" t="s">
        <v>444</v>
      </c>
      <c r="AC4458">
        <v>0</v>
      </c>
      <c r="AD4458">
        <v>0</v>
      </c>
      <c r="AE4458">
        <v>0</v>
      </c>
      <c r="AF4458">
        <v>2022</v>
      </c>
      <c r="AG4458" s="1">
        <v>44562</v>
      </c>
      <c r="AH4458" s="1">
        <v>44773</v>
      </c>
      <c r="AI4458" s="1">
        <v>44785</v>
      </c>
      <c r="AJ4458" s="17" t="s">
        <v>34</v>
      </c>
      <c r="AK4458" s="17" t="s">
        <v>35</v>
      </c>
      <c r="AL4458" s="17" t="s">
        <v>10388</v>
      </c>
      <c r="AM4458" s="17">
        <f>MONTH(EMPENHO[[#This Row],[data_empenho]])</f>
        <v>6</v>
      </c>
    </row>
    <row r="4459" spans="1:39" x14ac:dyDescent="0.25">
      <c r="A4459">
        <v>8</v>
      </c>
      <c r="B4459">
        <v>801</v>
      </c>
      <c r="C4459">
        <v>10</v>
      </c>
      <c r="D4459">
        <v>302</v>
      </c>
      <c r="E4459">
        <v>8</v>
      </c>
      <c r="F4459">
        <v>0</v>
      </c>
      <c r="G4459">
        <v>2096</v>
      </c>
      <c r="H4459" s="17" t="s">
        <v>1181</v>
      </c>
      <c r="I4459">
        <v>4500</v>
      </c>
      <c r="J4459">
        <v>0</v>
      </c>
      <c r="K4459" s="17" t="s">
        <v>9825</v>
      </c>
      <c r="L4459" s="1">
        <v>44739</v>
      </c>
      <c r="M4459">
        <v>902.17</v>
      </c>
      <c r="N4459" s="17" t="s">
        <v>437</v>
      </c>
      <c r="O4459">
        <v>213</v>
      </c>
      <c r="P4459" s="17" t="s">
        <v>438</v>
      </c>
      <c r="Q4459">
        <v>0</v>
      </c>
      <c r="R4459" s="17" t="s">
        <v>439</v>
      </c>
      <c r="S4459" s="17" t="s">
        <v>440</v>
      </c>
      <c r="T4459" s="17" t="s">
        <v>438</v>
      </c>
      <c r="U4459">
        <v>0</v>
      </c>
      <c r="V4459">
        <v>0</v>
      </c>
      <c r="W4459" s="17" t="s">
        <v>9826</v>
      </c>
      <c r="X4459" s="17" t="s">
        <v>442</v>
      </c>
      <c r="Y4459">
        <v>0</v>
      </c>
      <c r="Z4459" s="17" t="s">
        <v>486</v>
      </c>
      <c r="AA4459" s="17" t="s">
        <v>443</v>
      </c>
      <c r="AB4459" s="17" t="s">
        <v>444</v>
      </c>
      <c r="AC4459">
        <v>0</v>
      </c>
      <c r="AD4459">
        <v>0</v>
      </c>
      <c r="AE4459">
        <v>0</v>
      </c>
      <c r="AF4459">
        <v>2022</v>
      </c>
      <c r="AG4459" s="1">
        <v>44562</v>
      </c>
      <c r="AH4459" s="1">
        <v>44773</v>
      </c>
      <c r="AI4459" s="1">
        <v>44785</v>
      </c>
      <c r="AJ4459" s="17" t="s">
        <v>34</v>
      </c>
      <c r="AK4459" s="17" t="s">
        <v>35</v>
      </c>
      <c r="AL4459" s="17" t="s">
        <v>10388</v>
      </c>
      <c r="AM4459" s="17">
        <f>MONTH(EMPENHO[[#This Row],[data_empenho]])</f>
        <v>6</v>
      </c>
    </row>
    <row r="4460" spans="1:39" x14ac:dyDescent="0.25">
      <c r="A4460">
        <v>8</v>
      </c>
      <c r="B4460">
        <v>801</v>
      </c>
      <c r="C4460">
        <v>10</v>
      </c>
      <c r="D4460">
        <v>302</v>
      </c>
      <c r="E4460">
        <v>8</v>
      </c>
      <c r="F4460">
        <v>0</v>
      </c>
      <c r="G4460">
        <v>2096</v>
      </c>
      <c r="H4460" s="17" t="s">
        <v>9716</v>
      </c>
      <c r="I4460">
        <v>4500</v>
      </c>
      <c r="J4460">
        <v>0</v>
      </c>
      <c r="K4460" s="17" t="s">
        <v>9827</v>
      </c>
      <c r="L4460" s="1">
        <v>44739</v>
      </c>
      <c r="M4460">
        <v>1664.58</v>
      </c>
      <c r="N4460" s="17" t="s">
        <v>437</v>
      </c>
      <c r="O4460">
        <v>213</v>
      </c>
      <c r="P4460" s="17" t="s">
        <v>438</v>
      </c>
      <c r="Q4460">
        <v>0</v>
      </c>
      <c r="R4460" s="17" t="s">
        <v>439</v>
      </c>
      <c r="S4460" s="17" t="s">
        <v>440</v>
      </c>
      <c r="T4460" s="17" t="s">
        <v>438</v>
      </c>
      <c r="U4460">
        <v>0</v>
      </c>
      <c r="V4460">
        <v>0</v>
      </c>
      <c r="W4460" s="17" t="s">
        <v>9828</v>
      </c>
      <c r="X4460" s="17" t="s">
        <v>442</v>
      </c>
      <c r="Y4460">
        <v>0</v>
      </c>
      <c r="Z4460" s="17" t="s">
        <v>486</v>
      </c>
      <c r="AA4460" s="17" t="s">
        <v>443</v>
      </c>
      <c r="AB4460" s="17" t="s">
        <v>444</v>
      </c>
      <c r="AC4460">
        <v>0</v>
      </c>
      <c r="AD4460">
        <v>0</v>
      </c>
      <c r="AE4460">
        <v>0</v>
      </c>
      <c r="AF4460">
        <v>2022</v>
      </c>
      <c r="AG4460" s="1">
        <v>44562</v>
      </c>
      <c r="AH4460" s="1">
        <v>44773</v>
      </c>
      <c r="AI4460" s="1">
        <v>44785</v>
      </c>
      <c r="AJ4460" s="17" t="s">
        <v>34</v>
      </c>
      <c r="AK4460" s="17" t="s">
        <v>35</v>
      </c>
      <c r="AL4460" s="17" t="s">
        <v>10388</v>
      </c>
      <c r="AM4460" s="17">
        <f>MONTH(EMPENHO[[#This Row],[data_empenho]])</f>
        <v>6</v>
      </c>
    </row>
    <row r="4461" spans="1:39" x14ac:dyDescent="0.25">
      <c r="A4461">
        <v>8</v>
      </c>
      <c r="B4461">
        <v>801</v>
      </c>
      <c r="C4461">
        <v>10</v>
      </c>
      <c r="D4461">
        <v>302</v>
      </c>
      <c r="E4461">
        <v>8</v>
      </c>
      <c r="F4461">
        <v>0</v>
      </c>
      <c r="G4461">
        <v>2096</v>
      </c>
      <c r="H4461" s="17" t="s">
        <v>1428</v>
      </c>
      <c r="I4461">
        <v>4500</v>
      </c>
      <c r="J4461">
        <v>0</v>
      </c>
      <c r="K4461" s="17" t="s">
        <v>9829</v>
      </c>
      <c r="L4461" s="1">
        <v>44739</v>
      </c>
      <c r="M4461">
        <v>60.92</v>
      </c>
      <c r="N4461" s="17" t="s">
        <v>437</v>
      </c>
      <c r="O4461">
        <v>213</v>
      </c>
      <c r="P4461" s="17" t="s">
        <v>438</v>
      </c>
      <c r="Q4461">
        <v>0</v>
      </c>
      <c r="R4461" s="17" t="s">
        <v>439</v>
      </c>
      <c r="S4461" s="17" t="s">
        <v>440</v>
      </c>
      <c r="T4461" s="17" t="s">
        <v>438</v>
      </c>
      <c r="U4461">
        <v>0</v>
      </c>
      <c r="V4461">
        <v>0</v>
      </c>
      <c r="W4461" s="17" t="s">
        <v>9830</v>
      </c>
      <c r="X4461" s="17" t="s">
        <v>442</v>
      </c>
      <c r="Y4461">
        <v>0</v>
      </c>
      <c r="Z4461" s="17" t="s">
        <v>486</v>
      </c>
      <c r="AA4461" s="17" t="s">
        <v>443</v>
      </c>
      <c r="AB4461" s="17" t="s">
        <v>444</v>
      </c>
      <c r="AC4461">
        <v>0</v>
      </c>
      <c r="AD4461">
        <v>0</v>
      </c>
      <c r="AE4461">
        <v>0</v>
      </c>
      <c r="AF4461">
        <v>2022</v>
      </c>
      <c r="AG4461" s="1">
        <v>44562</v>
      </c>
      <c r="AH4461" s="1">
        <v>44773</v>
      </c>
      <c r="AI4461" s="1">
        <v>44785</v>
      </c>
      <c r="AJ4461" s="17" t="s">
        <v>34</v>
      </c>
      <c r="AK4461" s="17" t="s">
        <v>35</v>
      </c>
      <c r="AL4461" s="17" t="s">
        <v>10388</v>
      </c>
      <c r="AM4461" s="17">
        <f>MONTH(EMPENHO[[#This Row],[data_empenho]])</f>
        <v>6</v>
      </c>
    </row>
    <row r="4462" spans="1:39" x14ac:dyDescent="0.25">
      <c r="A4462">
        <v>8</v>
      </c>
      <c r="B4462">
        <v>801</v>
      </c>
      <c r="C4462">
        <v>10</v>
      </c>
      <c r="D4462">
        <v>302</v>
      </c>
      <c r="E4462">
        <v>8</v>
      </c>
      <c r="F4462">
        <v>0</v>
      </c>
      <c r="G4462">
        <v>2096</v>
      </c>
      <c r="H4462" s="17" t="s">
        <v>5230</v>
      </c>
      <c r="I4462">
        <v>40</v>
      </c>
      <c r="J4462">
        <v>0</v>
      </c>
      <c r="K4462" s="17" t="s">
        <v>9831</v>
      </c>
      <c r="L4462" s="1">
        <v>44739</v>
      </c>
      <c r="M4462">
        <v>2024.43</v>
      </c>
      <c r="N4462" s="17" t="s">
        <v>437</v>
      </c>
      <c r="O4462">
        <v>213</v>
      </c>
      <c r="P4462" s="17" t="s">
        <v>438</v>
      </c>
      <c r="Q4462">
        <v>0</v>
      </c>
      <c r="R4462" s="17" t="s">
        <v>439</v>
      </c>
      <c r="S4462" s="17" t="s">
        <v>440</v>
      </c>
      <c r="T4462" s="17" t="s">
        <v>438</v>
      </c>
      <c r="U4462">
        <v>0</v>
      </c>
      <c r="V4462">
        <v>0</v>
      </c>
      <c r="W4462" s="17" t="s">
        <v>9832</v>
      </c>
      <c r="X4462" s="17" t="s">
        <v>442</v>
      </c>
      <c r="Y4462">
        <v>0</v>
      </c>
      <c r="Z4462" s="17" t="s">
        <v>486</v>
      </c>
      <c r="AA4462" s="17" t="s">
        <v>443</v>
      </c>
      <c r="AB4462" s="17" t="s">
        <v>444</v>
      </c>
      <c r="AC4462">
        <v>0</v>
      </c>
      <c r="AD4462">
        <v>0</v>
      </c>
      <c r="AE4462">
        <v>0</v>
      </c>
      <c r="AF4462">
        <v>2022</v>
      </c>
      <c r="AG4462" s="1">
        <v>44562</v>
      </c>
      <c r="AH4462" s="1">
        <v>44773</v>
      </c>
      <c r="AI4462" s="1">
        <v>44785</v>
      </c>
      <c r="AJ4462" s="17" t="s">
        <v>34</v>
      </c>
      <c r="AK4462" s="17" t="s">
        <v>35</v>
      </c>
      <c r="AL4462" s="17" t="s">
        <v>10388</v>
      </c>
      <c r="AM4462" s="17">
        <f>MONTH(EMPENHO[[#This Row],[data_empenho]])</f>
        <v>6</v>
      </c>
    </row>
    <row r="4463" spans="1:39" x14ac:dyDescent="0.25">
      <c r="A4463">
        <v>8</v>
      </c>
      <c r="B4463">
        <v>801</v>
      </c>
      <c r="C4463">
        <v>10</v>
      </c>
      <c r="D4463">
        <v>302</v>
      </c>
      <c r="E4463">
        <v>8</v>
      </c>
      <c r="F4463">
        <v>0</v>
      </c>
      <c r="G4463">
        <v>2096</v>
      </c>
      <c r="H4463" s="17" t="s">
        <v>1176</v>
      </c>
      <c r="I4463">
        <v>4500</v>
      </c>
      <c r="J4463">
        <v>0</v>
      </c>
      <c r="K4463" s="17" t="s">
        <v>9833</v>
      </c>
      <c r="L4463" s="1">
        <v>44739</v>
      </c>
      <c r="M4463">
        <v>550.08000000000004</v>
      </c>
      <c r="N4463" s="17" t="s">
        <v>437</v>
      </c>
      <c r="O4463">
        <v>213</v>
      </c>
      <c r="P4463" s="17" t="s">
        <v>438</v>
      </c>
      <c r="Q4463">
        <v>0</v>
      </c>
      <c r="R4463" s="17" t="s">
        <v>439</v>
      </c>
      <c r="S4463" s="17" t="s">
        <v>440</v>
      </c>
      <c r="T4463" s="17" t="s">
        <v>438</v>
      </c>
      <c r="U4463">
        <v>0</v>
      </c>
      <c r="V4463">
        <v>0</v>
      </c>
      <c r="W4463" s="17" t="s">
        <v>9834</v>
      </c>
      <c r="X4463" s="17" t="s">
        <v>442</v>
      </c>
      <c r="Y4463">
        <v>0</v>
      </c>
      <c r="Z4463" s="17" t="s">
        <v>486</v>
      </c>
      <c r="AA4463" s="17" t="s">
        <v>443</v>
      </c>
      <c r="AB4463" s="17" t="s">
        <v>444</v>
      </c>
      <c r="AC4463">
        <v>0</v>
      </c>
      <c r="AD4463">
        <v>0</v>
      </c>
      <c r="AE4463">
        <v>0</v>
      </c>
      <c r="AF4463">
        <v>2022</v>
      </c>
      <c r="AG4463" s="1">
        <v>44562</v>
      </c>
      <c r="AH4463" s="1">
        <v>44773</v>
      </c>
      <c r="AI4463" s="1">
        <v>44785</v>
      </c>
      <c r="AJ4463" s="17" t="s">
        <v>34</v>
      </c>
      <c r="AK4463" s="17" t="s">
        <v>35</v>
      </c>
      <c r="AL4463" s="17" t="s">
        <v>10388</v>
      </c>
      <c r="AM4463" s="17">
        <f>MONTH(EMPENHO[[#This Row],[data_empenho]])</f>
        <v>6</v>
      </c>
    </row>
    <row r="4464" spans="1:39" x14ac:dyDescent="0.25">
      <c r="A4464">
        <v>5</v>
      </c>
      <c r="B4464">
        <v>501</v>
      </c>
      <c r="C4464">
        <v>4</v>
      </c>
      <c r="D4464">
        <v>122</v>
      </c>
      <c r="E4464">
        <v>1</v>
      </c>
      <c r="F4464">
        <v>0</v>
      </c>
      <c r="G4464">
        <v>2022</v>
      </c>
      <c r="H4464" s="17" t="s">
        <v>1173</v>
      </c>
      <c r="I4464">
        <v>1</v>
      </c>
      <c r="J4464">
        <v>0</v>
      </c>
      <c r="K4464" s="17" t="s">
        <v>9835</v>
      </c>
      <c r="L4464" s="1">
        <v>44739</v>
      </c>
      <c r="M4464">
        <v>11810.76</v>
      </c>
      <c r="N4464" s="17" t="s">
        <v>437</v>
      </c>
      <c r="O4464">
        <v>213</v>
      </c>
      <c r="P4464" s="17" t="s">
        <v>438</v>
      </c>
      <c r="Q4464">
        <v>0</v>
      </c>
      <c r="R4464" s="17" t="s">
        <v>439</v>
      </c>
      <c r="S4464" s="17" t="s">
        <v>440</v>
      </c>
      <c r="T4464" s="17" t="s">
        <v>438</v>
      </c>
      <c r="U4464">
        <v>0</v>
      </c>
      <c r="V4464">
        <v>0</v>
      </c>
      <c r="W4464" s="17" t="s">
        <v>9836</v>
      </c>
      <c r="X4464" s="17" t="s">
        <v>442</v>
      </c>
      <c r="Y4464">
        <v>0</v>
      </c>
      <c r="Z4464" s="17" t="s">
        <v>486</v>
      </c>
      <c r="AA4464" s="17" t="s">
        <v>443</v>
      </c>
      <c r="AB4464" s="17" t="s">
        <v>444</v>
      </c>
      <c r="AC4464">
        <v>0</v>
      </c>
      <c r="AD4464">
        <v>0</v>
      </c>
      <c r="AE4464">
        <v>0</v>
      </c>
      <c r="AF4464">
        <v>2022</v>
      </c>
      <c r="AG4464" s="1">
        <v>44562</v>
      </c>
      <c r="AH4464" s="1">
        <v>44773</v>
      </c>
      <c r="AI4464" s="1">
        <v>44785</v>
      </c>
      <c r="AJ4464" s="17" t="s">
        <v>34</v>
      </c>
      <c r="AK4464" s="17" t="s">
        <v>35</v>
      </c>
      <c r="AL4464" s="17" t="s">
        <v>10388</v>
      </c>
      <c r="AM4464" s="17">
        <f>MONTH(EMPENHO[[#This Row],[data_empenho]])</f>
        <v>6</v>
      </c>
    </row>
    <row r="4465" spans="1:39" x14ac:dyDescent="0.25">
      <c r="A4465">
        <v>5</v>
      </c>
      <c r="B4465">
        <v>501</v>
      </c>
      <c r="C4465">
        <v>4</v>
      </c>
      <c r="D4465">
        <v>122</v>
      </c>
      <c r="E4465">
        <v>1</v>
      </c>
      <c r="F4465">
        <v>0</v>
      </c>
      <c r="G4465">
        <v>2022</v>
      </c>
      <c r="H4465" s="17" t="s">
        <v>1145</v>
      </c>
      <c r="I4465">
        <v>1</v>
      </c>
      <c r="J4465">
        <v>0</v>
      </c>
      <c r="K4465" s="17" t="s">
        <v>9837</v>
      </c>
      <c r="L4465" s="1">
        <v>44739</v>
      </c>
      <c r="M4465">
        <v>354.84</v>
      </c>
      <c r="N4465" s="17" t="s">
        <v>437</v>
      </c>
      <c r="O4465">
        <v>213</v>
      </c>
      <c r="P4465" s="17" t="s">
        <v>438</v>
      </c>
      <c r="Q4465">
        <v>0</v>
      </c>
      <c r="R4465" s="17" t="s">
        <v>439</v>
      </c>
      <c r="S4465" s="17" t="s">
        <v>440</v>
      </c>
      <c r="T4465" s="17" t="s">
        <v>438</v>
      </c>
      <c r="U4465">
        <v>0</v>
      </c>
      <c r="V4465">
        <v>0</v>
      </c>
      <c r="W4465" s="17" t="s">
        <v>9838</v>
      </c>
      <c r="X4465" s="17" t="s">
        <v>442</v>
      </c>
      <c r="Y4465">
        <v>0</v>
      </c>
      <c r="Z4465" s="17" t="s">
        <v>486</v>
      </c>
      <c r="AA4465" s="17" t="s">
        <v>443</v>
      </c>
      <c r="AB4465" s="17" t="s">
        <v>444</v>
      </c>
      <c r="AC4465">
        <v>0</v>
      </c>
      <c r="AD4465">
        <v>0</v>
      </c>
      <c r="AE4465">
        <v>0</v>
      </c>
      <c r="AF4465">
        <v>2022</v>
      </c>
      <c r="AG4465" s="1">
        <v>44562</v>
      </c>
      <c r="AH4465" s="1">
        <v>44773</v>
      </c>
      <c r="AI4465" s="1">
        <v>44785</v>
      </c>
      <c r="AJ4465" s="17" t="s">
        <v>34</v>
      </c>
      <c r="AK4465" s="17" t="s">
        <v>35</v>
      </c>
      <c r="AL4465" s="17" t="s">
        <v>10388</v>
      </c>
      <c r="AM4465" s="17">
        <f>MONTH(EMPENHO[[#This Row],[data_empenho]])</f>
        <v>6</v>
      </c>
    </row>
    <row r="4466" spans="1:39" x14ac:dyDescent="0.25">
      <c r="A4466">
        <v>5</v>
      </c>
      <c r="B4466">
        <v>501</v>
      </c>
      <c r="C4466">
        <v>4</v>
      </c>
      <c r="D4466">
        <v>122</v>
      </c>
      <c r="E4466">
        <v>1</v>
      </c>
      <c r="F4466">
        <v>0</v>
      </c>
      <c r="G4466">
        <v>2022</v>
      </c>
      <c r="H4466" s="17" t="s">
        <v>1184</v>
      </c>
      <c r="I4466">
        <v>1</v>
      </c>
      <c r="J4466">
        <v>0</v>
      </c>
      <c r="K4466" s="17" t="s">
        <v>9839</v>
      </c>
      <c r="L4466" s="1">
        <v>44739</v>
      </c>
      <c r="M4466">
        <v>2069.2199999999998</v>
      </c>
      <c r="N4466" s="17" t="s">
        <v>437</v>
      </c>
      <c r="O4466">
        <v>213</v>
      </c>
      <c r="P4466" s="17" t="s">
        <v>438</v>
      </c>
      <c r="Q4466">
        <v>0</v>
      </c>
      <c r="R4466" s="17" t="s">
        <v>439</v>
      </c>
      <c r="S4466" s="17" t="s">
        <v>440</v>
      </c>
      <c r="T4466" s="17" t="s">
        <v>438</v>
      </c>
      <c r="U4466">
        <v>0</v>
      </c>
      <c r="V4466">
        <v>0</v>
      </c>
      <c r="W4466" s="17" t="s">
        <v>9840</v>
      </c>
      <c r="X4466" s="17" t="s">
        <v>442</v>
      </c>
      <c r="Y4466">
        <v>0</v>
      </c>
      <c r="Z4466" s="17" t="s">
        <v>486</v>
      </c>
      <c r="AA4466" s="17" t="s">
        <v>443</v>
      </c>
      <c r="AB4466" s="17" t="s">
        <v>444</v>
      </c>
      <c r="AC4466">
        <v>0</v>
      </c>
      <c r="AD4466">
        <v>0</v>
      </c>
      <c r="AE4466">
        <v>0</v>
      </c>
      <c r="AF4466">
        <v>2022</v>
      </c>
      <c r="AG4466" s="1">
        <v>44562</v>
      </c>
      <c r="AH4466" s="1">
        <v>44773</v>
      </c>
      <c r="AI4466" s="1">
        <v>44785</v>
      </c>
      <c r="AJ4466" s="17" t="s">
        <v>34</v>
      </c>
      <c r="AK4466" s="17" t="s">
        <v>35</v>
      </c>
      <c r="AL4466" s="17" t="s">
        <v>10388</v>
      </c>
      <c r="AM4466" s="17">
        <f>MONTH(EMPENHO[[#This Row],[data_empenho]])</f>
        <v>6</v>
      </c>
    </row>
    <row r="4467" spans="1:39" x14ac:dyDescent="0.25">
      <c r="A4467">
        <v>5</v>
      </c>
      <c r="B4467">
        <v>501</v>
      </c>
      <c r="C4467">
        <v>4</v>
      </c>
      <c r="D4467">
        <v>122</v>
      </c>
      <c r="E4467">
        <v>1</v>
      </c>
      <c r="F4467">
        <v>0</v>
      </c>
      <c r="G4467">
        <v>2022</v>
      </c>
      <c r="H4467" s="17" t="s">
        <v>1296</v>
      </c>
      <c r="I4467">
        <v>1</v>
      </c>
      <c r="J4467">
        <v>0</v>
      </c>
      <c r="K4467" s="17" t="s">
        <v>9841</v>
      </c>
      <c r="L4467" s="1">
        <v>44739</v>
      </c>
      <c r="M4467">
        <v>704.39</v>
      </c>
      <c r="N4467" s="17" t="s">
        <v>437</v>
      </c>
      <c r="O4467">
        <v>213</v>
      </c>
      <c r="P4467" s="17" t="s">
        <v>438</v>
      </c>
      <c r="Q4467">
        <v>0</v>
      </c>
      <c r="R4467" s="17" t="s">
        <v>439</v>
      </c>
      <c r="S4467" s="17" t="s">
        <v>440</v>
      </c>
      <c r="T4467" s="17" t="s">
        <v>438</v>
      </c>
      <c r="U4467">
        <v>0</v>
      </c>
      <c r="V4467">
        <v>0</v>
      </c>
      <c r="W4467" s="17" t="s">
        <v>9842</v>
      </c>
      <c r="X4467" s="17" t="s">
        <v>442</v>
      </c>
      <c r="Y4467">
        <v>0</v>
      </c>
      <c r="Z4467" s="17" t="s">
        <v>486</v>
      </c>
      <c r="AA4467" s="17" t="s">
        <v>443</v>
      </c>
      <c r="AB4467" s="17" t="s">
        <v>444</v>
      </c>
      <c r="AC4467">
        <v>0</v>
      </c>
      <c r="AD4467">
        <v>0</v>
      </c>
      <c r="AE4467">
        <v>0</v>
      </c>
      <c r="AF4467">
        <v>2022</v>
      </c>
      <c r="AG4467" s="1">
        <v>44562</v>
      </c>
      <c r="AH4467" s="1">
        <v>44773</v>
      </c>
      <c r="AI4467" s="1">
        <v>44785</v>
      </c>
      <c r="AJ4467" s="17" t="s">
        <v>34</v>
      </c>
      <c r="AK4467" s="17" t="s">
        <v>35</v>
      </c>
      <c r="AL4467" s="17" t="s">
        <v>10388</v>
      </c>
      <c r="AM4467" s="17">
        <f>MONTH(EMPENHO[[#This Row],[data_empenho]])</f>
        <v>6</v>
      </c>
    </row>
    <row r="4468" spans="1:39" x14ac:dyDescent="0.25">
      <c r="A4468">
        <v>5</v>
      </c>
      <c r="B4468">
        <v>501</v>
      </c>
      <c r="C4468">
        <v>4</v>
      </c>
      <c r="D4468">
        <v>122</v>
      </c>
      <c r="E4468">
        <v>1</v>
      </c>
      <c r="F4468">
        <v>0</v>
      </c>
      <c r="G4468">
        <v>2022</v>
      </c>
      <c r="H4468" s="17" t="s">
        <v>1176</v>
      </c>
      <c r="I4468">
        <v>1</v>
      </c>
      <c r="J4468">
        <v>0</v>
      </c>
      <c r="K4468" s="17" t="s">
        <v>9843</v>
      </c>
      <c r="L4468" s="1">
        <v>44739</v>
      </c>
      <c r="M4468">
        <v>1001.37</v>
      </c>
      <c r="N4468" s="17" t="s">
        <v>437</v>
      </c>
      <c r="O4468">
        <v>213</v>
      </c>
      <c r="P4468" s="17" t="s">
        <v>438</v>
      </c>
      <c r="Q4468">
        <v>0</v>
      </c>
      <c r="R4468" s="17" t="s">
        <v>439</v>
      </c>
      <c r="S4468" s="17" t="s">
        <v>440</v>
      </c>
      <c r="T4468" s="17" t="s">
        <v>438</v>
      </c>
      <c r="U4468">
        <v>0</v>
      </c>
      <c r="V4468">
        <v>0</v>
      </c>
      <c r="W4468" s="17" t="s">
        <v>9844</v>
      </c>
      <c r="X4468" s="17" t="s">
        <v>442</v>
      </c>
      <c r="Y4468">
        <v>0</v>
      </c>
      <c r="Z4468" s="17" t="s">
        <v>486</v>
      </c>
      <c r="AA4468" s="17" t="s">
        <v>443</v>
      </c>
      <c r="AB4468" s="17" t="s">
        <v>444</v>
      </c>
      <c r="AC4468">
        <v>0</v>
      </c>
      <c r="AD4468">
        <v>0</v>
      </c>
      <c r="AE4468">
        <v>0</v>
      </c>
      <c r="AF4468">
        <v>2022</v>
      </c>
      <c r="AG4468" s="1">
        <v>44562</v>
      </c>
      <c r="AH4468" s="1">
        <v>44773</v>
      </c>
      <c r="AI4468" s="1">
        <v>44785</v>
      </c>
      <c r="AJ4468" s="17" t="s">
        <v>34</v>
      </c>
      <c r="AK4468" s="17" t="s">
        <v>35</v>
      </c>
      <c r="AL4468" s="17" t="s">
        <v>10388</v>
      </c>
      <c r="AM4468" s="17">
        <f>MONTH(EMPENHO[[#This Row],[data_empenho]])</f>
        <v>6</v>
      </c>
    </row>
    <row r="4469" spans="1:39" x14ac:dyDescent="0.25">
      <c r="A4469">
        <v>2</v>
      </c>
      <c r="B4469">
        <v>201</v>
      </c>
      <c r="C4469">
        <v>4</v>
      </c>
      <c r="D4469">
        <v>122</v>
      </c>
      <c r="E4469">
        <v>1</v>
      </c>
      <c r="F4469">
        <v>0</v>
      </c>
      <c r="G4469">
        <v>2078</v>
      </c>
      <c r="H4469" s="17" t="s">
        <v>1145</v>
      </c>
      <c r="I4469">
        <v>1</v>
      </c>
      <c r="J4469">
        <v>0</v>
      </c>
      <c r="K4469" s="17" t="s">
        <v>9845</v>
      </c>
      <c r="L4469" s="1">
        <v>44739</v>
      </c>
      <c r="M4469">
        <v>1091.82</v>
      </c>
      <c r="N4469" s="17" t="s">
        <v>437</v>
      </c>
      <c r="O4469">
        <v>213</v>
      </c>
      <c r="P4469" s="17" t="s">
        <v>438</v>
      </c>
      <c r="Q4469">
        <v>0</v>
      </c>
      <c r="R4469" s="17" t="s">
        <v>439</v>
      </c>
      <c r="S4469" s="17" t="s">
        <v>440</v>
      </c>
      <c r="T4469" s="17" t="s">
        <v>438</v>
      </c>
      <c r="U4469">
        <v>0</v>
      </c>
      <c r="V4469">
        <v>0</v>
      </c>
      <c r="W4469" s="17" t="s">
        <v>9846</v>
      </c>
      <c r="X4469" s="17" t="s">
        <v>442</v>
      </c>
      <c r="Y4469">
        <v>0</v>
      </c>
      <c r="Z4469" s="17" t="s">
        <v>486</v>
      </c>
      <c r="AA4469" s="17" t="s">
        <v>443</v>
      </c>
      <c r="AB4469" s="17" t="s">
        <v>444</v>
      </c>
      <c r="AC4469">
        <v>0</v>
      </c>
      <c r="AD4469">
        <v>0</v>
      </c>
      <c r="AE4469">
        <v>0</v>
      </c>
      <c r="AF4469">
        <v>2022</v>
      </c>
      <c r="AG4469" s="1">
        <v>44562</v>
      </c>
      <c r="AH4469" s="1">
        <v>44773</v>
      </c>
      <c r="AI4469" s="1">
        <v>44785</v>
      </c>
      <c r="AJ4469" s="17" t="s">
        <v>34</v>
      </c>
      <c r="AK4469" s="17" t="s">
        <v>35</v>
      </c>
      <c r="AL4469" s="17" t="s">
        <v>10388</v>
      </c>
      <c r="AM4469" s="17">
        <f>MONTH(EMPENHO[[#This Row],[data_empenho]])</f>
        <v>6</v>
      </c>
    </row>
    <row r="4470" spans="1:39" x14ac:dyDescent="0.25">
      <c r="A4470">
        <v>5</v>
      </c>
      <c r="B4470">
        <v>502</v>
      </c>
      <c r="C4470">
        <v>12</v>
      </c>
      <c r="D4470">
        <v>782</v>
      </c>
      <c r="E4470">
        <v>2</v>
      </c>
      <c r="F4470">
        <v>0</v>
      </c>
      <c r="G4470">
        <v>2035</v>
      </c>
      <c r="H4470" s="17" t="s">
        <v>1173</v>
      </c>
      <c r="I4470">
        <v>20</v>
      </c>
      <c r="J4470">
        <v>0</v>
      </c>
      <c r="K4470" s="17" t="s">
        <v>9847</v>
      </c>
      <c r="L4470" s="1">
        <v>44739</v>
      </c>
      <c r="M4470">
        <v>17867.63</v>
      </c>
      <c r="N4470" s="17" t="s">
        <v>437</v>
      </c>
      <c r="O4470">
        <v>213</v>
      </c>
      <c r="P4470" s="17" t="s">
        <v>438</v>
      </c>
      <c r="Q4470">
        <v>0</v>
      </c>
      <c r="R4470" s="17" t="s">
        <v>439</v>
      </c>
      <c r="S4470" s="17" t="s">
        <v>440</v>
      </c>
      <c r="T4470" s="17" t="s">
        <v>438</v>
      </c>
      <c r="U4470">
        <v>0</v>
      </c>
      <c r="V4470">
        <v>0</v>
      </c>
      <c r="W4470" s="17" t="s">
        <v>9848</v>
      </c>
      <c r="X4470" s="17" t="s">
        <v>442</v>
      </c>
      <c r="Y4470">
        <v>0</v>
      </c>
      <c r="Z4470" s="17" t="s">
        <v>486</v>
      </c>
      <c r="AA4470" s="17" t="s">
        <v>443</v>
      </c>
      <c r="AB4470" s="17" t="s">
        <v>444</v>
      </c>
      <c r="AC4470">
        <v>0</v>
      </c>
      <c r="AD4470">
        <v>0</v>
      </c>
      <c r="AE4470">
        <v>0</v>
      </c>
      <c r="AF4470">
        <v>2022</v>
      </c>
      <c r="AG4470" s="1">
        <v>44562</v>
      </c>
      <c r="AH4470" s="1">
        <v>44773</v>
      </c>
      <c r="AI4470" s="1">
        <v>44785</v>
      </c>
      <c r="AJ4470" s="17" t="s">
        <v>34</v>
      </c>
      <c r="AK4470" s="17" t="s">
        <v>35</v>
      </c>
      <c r="AL4470" s="17" t="s">
        <v>10388</v>
      </c>
      <c r="AM4470" s="17">
        <f>MONTH(EMPENHO[[#This Row],[data_empenho]])</f>
        <v>6</v>
      </c>
    </row>
    <row r="4471" spans="1:39" x14ac:dyDescent="0.25">
      <c r="A4471">
        <v>5</v>
      </c>
      <c r="B4471">
        <v>502</v>
      </c>
      <c r="C4471">
        <v>12</v>
      </c>
      <c r="D4471">
        <v>782</v>
      </c>
      <c r="E4471">
        <v>2</v>
      </c>
      <c r="F4471">
        <v>0</v>
      </c>
      <c r="G4471">
        <v>2035</v>
      </c>
      <c r="H4471" s="17" t="s">
        <v>1181</v>
      </c>
      <c r="I4471">
        <v>20</v>
      </c>
      <c r="J4471">
        <v>0</v>
      </c>
      <c r="K4471" s="17" t="s">
        <v>9849</v>
      </c>
      <c r="L4471" s="1">
        <v>44739</v>
      </c>
      <c r="M4471">
        <v>3308.2</v>
      </c>
      <c r="N4471" s="17" t="s">
        <v>437</v>
      </c>
      <c r="O4471">
        <v>213</v>
      </c>
      <c r="P4471" s="17" t="s">
        <v>438</v>
      </c>
      <c r="Q4471">
        <v>0</v>
      </c>
      <c r="R4471" s="17" t="s">
        <v>439</v>
      </c>
      <c r="S4471" s="17" t="s">
        <v>440</v>
      </c>
      <c r="T4471" s="17" t="s">
        <v>438</v>
      </c>
      <c r="U4471">
        <v>0</v>
      </c>
      <c r="V4471">
        <v>0</v>
      </c>
      <c r="W4471" s="17" t="s">
        <v>9850</v>
      </c>
      <c r="X4471" s="17" t="s">
        <v>442</v>
      </c>
      <c r="Y4471">
        <v>0</v>
      </c>
      <c r="Z4471" s="17" t="s">
        <v>486</v>
      </c>
      <c r="AA4471" s="17" t="s">
        <v>443</v>
      </c>
      <c r="AB4471" s="17" t="s">
        <v>444</v>
      </c>
      <c r="AC4471">
        <v>0</v>
      </c>
      <c r="AD4471">
        <v>0</v>
      </c>
      <c r="AE4471">
        <v>0</v>
      </c>
      <c r="AF4471">
        <v>2022</v>
      </c>
      <c r="AG4471" s="1">
        <v>44562</v>
      </c>
      <c r="AH4471" s="1">
        <v>44773</v>
      </c>
      <c r="AI4471" s="1">
        <v>44785</v>
      </c>
      <c r="AJ4471" s="17" t="s">
        <v>34</v>
      </c>
      <c r="AK4471" s="17" t="s">
        <v>35</v>
      </c>
      <c r="AL4471" s="17" t="s">
        <v>10388</v>
      </c>
      <c r="AM4471" s="17">
        <f>MONTH(EMPENHO[[#This Row],[data_empenho]])</f>
        <v>6</v>
      </c>
    </row>
    <row r="4472" spans="1:39" x14ac:dyDescent="0.25">
      <c r="A4472">
        <v>8</v>
      </c>
      <c r="B4472">
        <v>801</v>
      </c>
      <c r="C4472">
        <v>10</v>
      </c>
      <c r="D4472">
        <v>301</v>
      </c>
      <c r="E4472">
        <v>6</v>
      </c>
      <c r="F4472">
        <v>0</v>
      </c>
      <c r="G4472">
        <v>2105</v>
      </c>
      <c r="H4472" s="17" t="s">
        <v>1218</v>
      </c>
      <c r="I4472">
        <v>40</v>
      </c>
      <c r="J4472">
        <v>0</v>
      </c>
      <c r="K4472" s="17" t="s">
        <v>9851</v>
      </c>
      <c r="L4472" s="1">
        <v>44739</v>
      </c>
      <c r="M4472">
        <v>327.55</v>
      </c>
      <c r="N4472" s="17" t="s">
        <v>437</v>
      </c>
      <c r="O4472">
        <v>213</v>
      </c>
      <c r="P4472" s="17" t="s">
        <v>438</v>
      </c>
      <c r="Q4472">
        <v>0</v>
      </c>
      <c r="R4472" s="17" t="s">
        <v>439</v>
      </c>
      <c r="S4472" s="17" t="s">
        <v>440</v>
      </c>
      <c r="T4472" s="17" t="s">
        <v>438</v>
      </c>
      <c r="U4472">
        <v>0</v>
      </c>
      <c r="V4472">
        <v>0</v>
      </c>
      <c r="W4472" s="17" t="s">
        <v>9852</v>
      </c>
      <c r="X4472" s="17" t="s">
        <v>442</v>
      </c>
      <c r="Y4472">
        <v>0</v>
      </c>
      <c r="Z4472" s="17" t="s">
        <v>486</v>
      </c>
      <c r="AA4472" s="17" t="s">
        <v>443</v>
      </c>
      <c r="AB4472" s="17" t="s">
        <v>444</v>
      </c>
      <c r="AC4472">
        <v>0</v>
      </c>
      <c r="AD4472">
        <v>0</v>
      </c>
      <c r="AE4472">
        <v>0</v>
      </c>
      <c r="AF4472">
        <v>2022</v>
      </c>
      <c r="AG4472" s="1">
        <v>44562</v>
      </c>
      <c r="AH4472" s="1">
        <v>44773</v>
      </c>
      <c r="AI4472" s="1">
        <v>44785</v>
      </c>
      <c r="AJ4472" s="17" t="s">
        <v>34</v>
      </c>
      <c r="AK4472" s="17" t="s">
        <v>35</v>
      </c>
      <c r="AL4472" s="17" t="s">
        <v>10388</v>
      </c>
      <c r="AM4472" s="17">
        <f>MONTH(EMPENHO[[#This Row],[data_empenho]])</f>
        <v>6</v>
      </c>
    </row>
    <row r="4473" spans="1:39" x14ac:dyDescent="0.25">
      <c r="A4473">
        <v>5</v>
      </c>
      <c r="B4473">
        <v>502</v>
      </c>
      <c r="C4473">
        <v>12</v>
      </c>
      <c r="D4473">
        <v>782</v>
      </c>
      <c r="E4473">
        <v>2</v>
      </c>
      <c r="F4473">
        <v>0</v>
      </c>
      <c r="G4473">
        <v>2035</v>
      </c>
      <c r="H4473" s="17" t="s">
        <v>1176</v>
      </c>
      <c r="I4473">
        <v>20</v>
      </c>
      <c r="J4473">
        <v>0</v>
      </c>
      <c r="K4473" s="17" t="s">
        <v>9853</v>
      </c>
      <c r="L4473" s="1">
        <v>44739</v>
      </c>
      <c r="M4473">
        <v>1307.23</v>
      </c>
      <c r="N4473" s="17" t="s">
        <v>437</v>
      </c>
      <c r="O4473">
        <v>213</v>
      </c>
      <c r="P4473" s="17" t="s">
        <v>438</v>
      </c>
      <c r="Q4473">
        <v>0</v>
      </c>
      <c r="R4473" s="17" t="s">
        <v>439</v>
      </c>
      <c r="S4473" s="17" t="s">
        <v>440</v>
      </c>
      <c r="T4473" s="17" t="s">
        <v>438</v>
      </c>
      <c r="U4473">
        <v>0</v>
      </c>
      <c r="V4473">
        <v>0</v>
      </c>
      <c r="W4473" s="17" t="s">
        <v>9854</v>
      </c>
      <c r="X4473" s="17" t="s">
        <v>442</v>
      </c>
      <c r="Y4473">
        <v>0</v>
      </c>
      <c r="Z4473" s="17" t="s">
        <v>486</v>
      </c>
      <c r="AA4473" s="17" t="s">
        <v>443</v>
      </c>
      <c r="AB4473" s="17" t="s">
        <v>444</v>
      </c>
      <c r="AC4473">
        <v>0</v>
      </c>
      <c r="AD4473">
        <v>0</v>
      </c>
      <c r="AE4473">
        <v>0</v>
      </c>
      <c r="AF4473">
        <v>2022</v>
      </c>
      <c r="AG4473" s="1">
        <v>44562</v>
      </c>
      <c r="AH4473" s="1">
        <v>44773</v>
      </c>
      <c r="AI4473" s="1">
        <v>44785</v>
      </c>
      <c r="AJ4473" s="17" t="s">
        <v>34</v>
      </c>
      <c r="AK4473" s="17" t="s">
        <v>35</v>
      </c>
      <c r="AL4473" s="17" t="s">
        <v>10388</v>
      </c>
      <c r="AM4473" s="17">
        <f>MONTH(EMPENHO[[#This Row],[data_empenho]])</f>
        <v>6</v>
      </c>
    </row>
    <row r="4474" spans="1:39" x14ac:dyDescent="0.25">
      <c r="A4474">
        <v>5</v>
      </c>
      <c r="B4474">
        <v>502</v>
      </c>
      <c r="C4474">
        <v>12</v>
      </c>
      <c r="D4474">
        <v>782</v>
      </c>
      <c r="E4474">
        <v>2</v>
      </c>
      <c r="F4474">
        <v>0</v>
      </c>
      <c r="G4474">
        <v>2035</v>
      </c>
      <c r="H4474" s="17" t="s">
        <v>1213</v>
      </c>
      <c r="I4474">
        <v>20</v>
      </c>
      <c r="J4474">
        <v>0</v>
      </c>
      <c r="K4474" s="17" t="s">
        <v>9855</v>
      </c>
      <c r="L4474" s="1">
        <v>44739</v>
      </c>
      <c r="M4474">
        <v>1055.58</v>
      </c>
      <c r="N4474" s="17" t="s">
        <v>437</v>
      </c>
      <c r="O4474">
        <v>213</v>
      </c>
      <c r="P4474" s="17" t="s">
        <v>438</v>
      </c>
      <c r="Q4474">
        <v>0</v>
      </c>
      <c r="R4474" s="17" t="s">
        <v>439</v>
      </c>
      <c r="S4474" s="17" t="s">
        <v>440</v>
      </c>
      <c r="T4474" s="17" t="s">
        <v>438</v>
      </c>
      <c r="U4474">
        <v>0</v>
      </c>
      <c r="V4474">
        <v>0</v>
      </c>
      <c r="W4474" s="17" t="s">
        <v>9856</v>
      </c>
      <c r="X4474" s="17" t="s">
        <v>442</v>
      </c>
      <c r="Y4474">
        <v>0</v>
      </c>
      <c r="Z4474" s="17" t="s">
        <v>486</v>
      </c>
      <c r="AA4474" s="17" t="s">
        <v>443</v>
      </c>
      <c r="AB4474" s="17" t="s">
        <v>444</v>
      </c>
      <c r="AC4474">
        <v>0</v>
      </c>
      <c r="AD4474">
        <v>0</v>
      </c>
      <c r="AE4474">
        <v>0</v>
      </c>
      <c r="AF4474">
        <v>2022</v>
      </c>
      <c r="AG4474" s="1">
        <v>44562</v>
      </c>
      <c r="AH4474" s="1">
        <v>44773</v>
      </c>
      <c r="AI4474" s="1">
        <v>44785</v>
      </c>
      <c r="AJ4474" s="17" t="s">
        <v>34</v>
      </c>
      <c r="AK4474" s="17" t="s">
        <v>35</v>
      </c>
      <c r="AL4474" s="17" t="s">
        <v>10388</v>
      </c>
      <c r="AM4474" s="17">
        <f>MONTH(EMPENHO[[#This Row],[data_empenho]])</f>
        <v>6</v>
      </c>
    </row>
    <row r="4475" spans="1:39" x14ac:dyDescent="0.25">
      <c r="A4475">
        <v>8</v>
      </c>
      <c r="B4475">
        <v>801</v>
      </c>
      <c r="C4475">
        <v>10</v>
      </c>
      <c r="D4475">
        <v>301</v>
      </c>
      <c r="E4475">
        <v>6</v>
      </c>
      <c r="F4475">
        <v>0</v>
      </c>
      <c r="G4475">
        <v>2105</v>
      </c>
      <c r="H4475" s="17" t="s">
        <v>1213</v>
      </c>
      <c r="I4475">
        <v>40</v>
      </c>
      <c r="J4475">
        <v>0</v>
      </c>
      <c r="K4475" s="17" t="s">
        <v>9857</v>
      </c>
      <c r="L4475" s="1">
        <v>44739</v>
      </c>
      <c r="M4475">
        <v>59.49</v>
      </c>
      <c r="N4475" s="17" t="s">
        <v>437</v>
      </c>
      <c r="O4475">
        <v>213</v>
      </c>
      <c r="P4475" s="17" t="s">
        <v>438</v>
      </c>
      <c r="Q4475">
        <v>0</v>
      </c>
      <c r="R4475" s="17" t="s">
        <v>439</v>
      </c>
      <c r="S4475" s="17" t="s">
        <v>440</v>
      </c>
      <c r="T4475" s="17" t="s">
        <v>438</v>
      </c>
      <c r="U4475">
        <v>0</v>
      </c>
      <c r="V4475">
        <v>0</v>
      </c>
      <c r="W4475" s="17" t="s">
        <v>9858</v>
      </c>
      <c r="X4475" s="17" t="s">
        <v>442</v>
      </c>
      <c r="Y4475">
        <v>0</v>
      </c>
      <c r="Z4475" s="17" t="s">
        <v>486</v>
      </c>
      <c r="AA4475" s="17" t="s">
        <v>443</v>
      </c>
      <c r="AB4475" s="17" t="s">
        <v>444</v>
      </c>
      <c r="AC4475">
        <v>0</v>
      </c>
      <c r="AD4475">
        <v>0</v>
      </c>
      <c r="AE4475">
        <v>0</v>
      </c>
      <c r="AF4475">
        <v>2022</v>
      </c>
      <c r="AG4475" s="1">
        <v>44562</v>
      </c>
      <c r="AH4475" s="1">
        <v>44773</v>
      </c>
      <c r="AI4475" s="1">
        <v>44785</v>
      </c>
      <c r="AJ4475" s="17" t="s">
        <v>34</v>
      </c>
      <c r="AK4475" s="17" t="s">
        <v>35</v>
      </c>
      <c r="AL4475" s="17" t="s">
        <v>10388</v>
      </c>
      <c r="AM4475" s="17">
        <f>MONTH(EMPENHO[[#This Row],[data_empenho]])</f>
        <v>6</v>
      </c>
    </row>
    <row r="4476" spans="1:39" x14ac:dyDescent="0.25">
      <c r="A4476">
        <v>9</v>
      </c>
      <c r="B4476">
        <v>901</v>
      </c>
      <c r="C4476">
        <v>4</v>
      </c>
      <c r="D4476">
        <v>122</v>
      </c>
      <c r="E4476">
        <v>1</v>
      </c>
      <c r="F4476">
        <v>0</v>
      </c>
      <c r="G4476">
        <v>2010</v>
      </c>
      <c r="H4476" s="17" t="s">
        <v>1213</v>
      </c>
      <c r="I4476">
        <v>1</v>
      </c>
      <c r="J4476">
        <v>0</v>
      </c>
      <c r="K4476" s="17" t="s">
        <v>9859</v>
      </c>
      <c r="L4476" s="1">
        <v>44739</v>
      </c>
      <c r="M4476">
        <v>78.95</v>
      </c>
      <c r="N4476" s="17" t="s">
        <v>437</v>
      </c>
      <c r="O4476">
        <v>213</v>
      </c>
      <c r="P4476" s="17" t="s">
        <v>438</v>
      </c>
      <c r="Q4476">
        <v>0</v>
      </c>
      <c r="R4476" s="17" t="s">
        <v>439</v>
      </c>
      <c r="S4476" s="17" t="s">
        <v>440</v>
      </c>
      <c r="T4476" s="17" t="s">
        <v>438</v>
      </c>
      <c r="U4476">
        <v>0</v>
      </c>
      <c r="V4476">
        <v>0</v>
      </c>
      <c r="W4476" s="17" t="s">
        <v>9860</v>
      </c>
      <c r="X4476" s="17" t="s">
        <v>442</v>
      </c>
      <c r="Y4476">
        <v>0</v>
      </c>
      <c r="Z4476" s="17" t="s">
        <v>486</v>
      </c>
      <c r="AA4476" s="17" t="s">
        <v>443</v>
      </c>
      <c r="AB4476" s="17" t="s">
        <v>444</v>
      </c>
      <c r="AC4476">
        <v>0</v>
      </c>
      <c r="AD4476">
        <v>0</v>
      </c>
      <c r="AE4476">
        <v>0</v>
      </c>
      <c r="AF4476">
        <v>2022</v>
      </c>
      <c r="AG4476" s="1">
        <v>44562</v>
      </c>
      <c r="AH4476" s="1">
        <v>44773</v>
      </c>
      <c r="AI4476" s="1">
        <v>44785</v>
      </c>
      <c r="AJ4476" s="17" t="s">
        <v>34</v>
      </c>
      <c r="AK4476" s="17" t="s">
        <v>35</v>
      </c>
      <c r="AL4476" s="17" t="s">
        <v>10388</v>
      </c>
      <c r="AM4476" s="17">
        <f>MONTH(EMPENHO[[#This Row],[data_empenho]])</f>
        <v>6</v>
      </c>
    </row>
    <row r="4477" spans="1:39" x14ac:dyDescent="0.25">
      <c r="A4477">
        <v>5</v>
      </c>
      <c r="B4477">
        <v>502</v>
      </c>
      <c r="C4477">
        <v>12</v>
      </c>
      <c r="D4477">
        <v>782</v>
      </c>
      <c r="E4477">
        <v>2</v>
      </c>
      <c r="F4477">
        <v>0</v>
      </c>
      <c r="G4477">
        <v>2035</v>
      </c>
      <c r="H4477" s="17" t="s">
        <v>1145</v>
      </c>
      <c r="I4477">
        <v>20</v>
      </c>
      <c r="J4477">
        <v>0</v>
      </c>
      <c r="K4477" s="17" t="s">
        <v>9861</v>
      </c>
      <c r="L4477" s="1">
        <v>44739</v>
      </c>
      <c r="M4477">
        <v>5242.41</v>
      </c>
      <c r="N4477" s="17" t="s">
        <v>437</v>
      </c>
      <c r="O4477">
        <v>213</v>
      </c>
      <c r="P4477" s="17" t="s">
        <v>438</v>
      </c>
      <c r="Q4477">
        <v>0</v>
      </c>
      <c r="R4477" s="17" t="s">
        <v>439</v>
      </c>
      <c r="S4477" s="17" t="s">
        <v>440</v>
      </c>
      <c r="T4477" s="17" t="s">
        <v>438</v>
      </c>
      <c r="U4477">
        <v>0</v>
      </c>
      <c r="V4477">
        <v>0</v>
      </c>
      <c r="W4477" s="17" t="s">
        <v>9862</v>
      </c>
      <c r="X4477" s="17" t="s">
        <v>442</v>
      </c>
      <c r="Y4477">
        <v>0</v>
      </c>
      <c r="Z4477" s="17" t="s">
        <v>486</v>
      </c>
      <c r="AA4477" s="17" t="s">
        <v>443</v>
      </c>
      <c r="AB4477" s="17" t="s">
        <v>444</v>
      </c>
      <c r="AC4477">
        <v>0</v>
      </c>
      <c r="AD4477">
        <v>0</v>
      </c>
      <c r="AE4477">
        <v>0</v>
      </c>
      <c r="AF4477">
        <v>2022</v>
      </c>
      <c r="AG4477" s="1">
        <v>44562</v>
      </c>
      <c r="AH4477" s="1">
        <v>44773</v>
      </c>
      <c r="AI4477" s="1">
        <v>44785</v>
      </c>
      <c r="AJ4477" s="17" t="s">
        <v>34</v>
      </c>
      <c r="AK4477" s="17" t="s">
        <v>35</v>
      </c>
      <c r="AL4477" s="17" t="s">
        <v>10388</v>
      </c>
      <c r="AM4477" s="17">
        <f>MONTH(EMPENHO[[#This Row],[data_empenho]])</f>
        <v>6</v>
      </c>
    </row>
    <row r="4478" spans="1:39" x14ac:dyDescent="0.25">
      <c r="A4478">
        <v>5</v>
      </c>
      <c r="B4478">
        <v>502</v>
      </c>
      <c r="C4478">
        <v>12</v>
      </c>
      <c r="D4478">
        <v>782</v>
      </c>
      <c r="E4478">
        <v>2</v>
      </c>
      <c r="F4478">
        <v>0</v>
      </c>
      <c r="G4478">
        <v>2035</v>
      </c>
      <c r="H4478" s="17" t="s">
        <v>1145</v>
      </c>
      <c r="I4478">
        <v>20</v>
      </c>
      <c r="J4478">
        <v>0</v>
      </c>
      <c r="K4478" s="17" t="s">
        <v>9863</v>
      </c>
      <c r="L4478" s="1">
        <v>44739</v>
      </c>
      <c r="M4478">
        <v>935.32</v>
      </c>
      <c r="N4478" s="17" t="s">
        <v>437</v>
      </c>
      <c r="O4478">
        <v>213</v>
      </c>
      <c r="P4478" s="17" t="s">
        <v>438</v>
      </c>
      <c r="Q4478">
        <v>0</v>
      </c>
      <c r="R4478" s="17" t="s">
        <v>439</v>
      </c>
      <c r="S4478" s="17" t="s">
        <v>440</v>
      </c>
      <c r="T4478" s="17" t="s">
        <v>438</v>
      </c>
      <c r="U4478">
        <v>0</v>
      </c>
      <c r="V4478">
        <v>0</v>
      </c>
      <c r="W4478" s="17" t="s">
        <v>9864</v>
      </c>
      <c r="X4478" s="17" t="s">
        <v>442</v>
      </c>
      <c r="Y4478">
        <v>0</v>
      </c>
      <c r="Z4478" s="17" t="s">
        <v>486</v>
      </c>
      <c r="AA4478" s="17" t="s">
        <v>443</v>
      </c>
      <c r="AB4478" s="17" t="s">
        <v>444</v>
      </c>
      <c r="AC4478">
        <v>0</v>
      </c>
      <c r="AD4478">
        <v>0</v>
      </c>
      <c r="AE4478">
        <v>0</v>
      </c>
      <c r="AF4478">
        <v>2022</v>
      </c>
      <c r="AG4478" s="1">
        <v>44562</v>
      </c>
      <c r="AH4478" s="1">
        <v>44773</v>
      </c>
      <c r="AI4478" s="1">
        <v>44785</v>
      </c>
      <c r="AJ4478" s="17" t="s">
        <v>34</v>
      </c>
      <c r="AK4478" s="17" t="s">
        <v>35</v>
      </c>
      <c r="AL4478" s="17" t="s">
        <v>10388</v>
      </c>
      <c r="AM4478" s="17">
        <f>MONTH(EMPENHO[[#This Row],[data_empenho]])</f>
        <v>6</v>
      </c>
    </row>
    <row r="4479" spans="1:39" x14ac:dyDescent="0.25">
      <c r="A4479">
        <v>5</v>
      </c>
      <c r="B4479">
        <v>502</v>
      </c>
      <c r="C4479">
        <v>12</v>
      </c>
      <c r="D4479">
        <v>361</v>
      </c>
      <c r="E4479">
        <v>2</v>
      </c>
      <c r="F4479">
        <v>0</v>
      </c>
      <c r="G4479">
        <v>2025</v>
      </c>
      <c r="H4479" s="17" t="s">
        <v>1173</v>
      </c>
      <c r="I4479">
        <v>31</v>
      </c>
      <c r="J4479">
        <v>0</v>
      </c>
      <c r="K4479" s="17" t="s">
        <v>9865</v>
      </c>
      <c r="L4479" s="1">
        <v>44739</v>
      </c>
      <c r="M4479">
        <v>2920.86</v>
      </c>
      <c r="N4479" s="17" t="s">
        <v>437</v>
      </c>
      <c r="O4479">
        <v>213</v>
      </c>
      <c r="P4479" s="17" t="s">
        <v>438</v>
      </c>
      <c r="Q4479">
        <v>501</v>
      </c>
      <c r="R4479" s="17" t="s">
        <v>439</v>
      </c>
      <c r="S4479" s="17" t="s">
        <v>440</v>
      </c>
      <c r="T4479" s="17" t="s">
        <v>438</v>
      </c>
      <c r="U4479">
        <v>0</v>
      </c>
      <c r="V4479">
        <v>0</v>
      </c>
      <c r="W4479" s="17" t="s">
        <v>9866</v>
      </c>
      <c r="X4479" s="17" t="s">
        <v>442</v>
      </c>
      <c r="Y4479">
        <v>0</v>
      </c>
      <c r="Z4479" s="17" t="s">
        <v>486</v>
      </c>
      <c r="AA4479" s="17" t="s">
        <v>443</v>
      </c>
      <c r="AB4479" s="17" t="s">
        <v>444</v>
      </c>
      <c r="AC4479">
        <v>0</v>
      </c>
      <c r="AD4479">
        <v>0</v>
      </c>
      <c r="AE4479">
        <v>0</v>
      </c>
      <c r="AF4479">
        <v>2022</v>
      </c>
      <c r="AG4479" s="1">
        <v>44562</v>
      </c>
      <c r="AH4479" s="1">
        <v>44773</v>
      </c>
      <c r="AI4479" s="1">
        <v>44785</v>
      </c>
      <c r="AJ4479" s="17" t="s">
        <v>34</v>
      </c>
      <c r="AK4479" s="17" t="s">
        <v>35</v>
      </c>
      <c r="AL4479" s="17" t="s">
        <v>10388</v>
      </c>
      <c r="AM4479" s="17">
        <f>MONTH(EMPENHO[[#This Row],[data_empenho]])</f>
        <v>6</v>
      </c>
    </row>
    <row r="4480" spans="1:39" x14ac:dyDescent="0.25">
      <c r="A4480">
        <v>5</v>
      </c>
      <c r="B4480">
        <v>502</v>
      </c>
      <c r="C4480">
        <v>12</v>
      </c>
      <c r="D4480">
        <v>361</v>
      </c>
      <c r="E4480">
        <v>2</v>
      </c>
      <c r="F4480">
        <v>0</v>
      </c>
      <c r="G4480">
        <v>2025</v>
      </c>
      <c r="H4480" s="17" t="s">
        <v>1176</v>
      </c>
      <c r="I4480">
        <v>31</v>
      </c>
      <c r="J4480">
        <v>0</v>
      </c>
      <c r="K4480" s="17" t="s">
        <v>9867</v>
      </c>
      <c r="L4480" s="1">
        <v>44739</v>
      </c>
      <c r="M4480">
        <v>29.21</v>
      </c>
      <c r="N4480" s="17" t="s">
        <v>437</v>
      </c>
      <c r="O4480">
        <v>213</v>
      </c>
      <c r="P4480" s="17" t="s">
        <v>438</v>
      </c>
      <c r="Q4480">
        <v>501</v>
      </c>
      <c r="R4480" s="17" t="s">
        <v>439</v>
      </c>
      <c r="S4480" s="17" t="s">
        <v>440</v>
      </c>
      <c r="T4480" s="17" t="s">
        <v>438</v>
      </c>
      <c r="U4480">
        <v>0</v>
      </c>
      <c r="V4480">
        <v>0</v>
      </c>
      <c r="W4480" s="17" t="s">
        <v>9868</v>
      </c>
      <c r="X4480" s="17" t="s">
        <v>442</v>
      </c>
      <c r="Y4480">
        <v>0</v>
      </c>
      <c r="Z4480" s="17" t="s">
        <v>486</v>
      </c>
      <c r="AA4480" s="17" t="s">
        <v>443</v>
      </c>
      <c r="AB4480" s="17" t="s">
        <v>444</v>
      </c>
      <c r="AC4480">
        <v>0</v>
      </c>
      <c r="AD4480">
        <v>0</v>
      </c>
      <c r="AE4480">
        <v>0</v>
      </c>
      <c r="AF4480">
        <v>2022</v>
      </c>
      <c r="AG4480" s="1">
        <v>44562</v>
      </c>
      <c r="AH4480" s="1">
        <v>44773</v>
      </c>
      <c r="AI4480" s="1">
        <v>44785</v>
      </c>
      <c r="AJ4480" s="17" t="s">
        <v>34</v>
      </c>
      <c r="AK4480" s="17" t="s">
        <v>35</v>
      </c>
      <c r="AL4480" s="17" t="s">
        <v>10388</v>
      </c>
      <c r="AM4480" s="17">
        <f>MONTH(EMPENHO[[#This Row],[data_empenho]])</f>
        <v>6</v>
      </c>
    </row>
    <row r="4481" spans="1:39" x14ac:dyDescent="0.25">
      <c r="A4481">
        <v>5</v>
      </c>
      <c r="B4481">
        <v>502</v>
      </c>
      <c r="C4481">
        <v>12</v>
      </c>
      <c r="D4481">
        <v>361</v>
      </c>
      <c r="E4481">
        <v>2</v>
      </c>
      <c r="F4481">
        <v>0</v>
      </c>
      <c r="G4481">
        <v>2025</v>
      </c>
      <c r="H4481" s="17" t="s">
        <v>1213</v>
      </c>
      <c r="I4481">
        <v>31</v>
      </c>
      <c r="J4481">
        <v>0</v>
      </c>
      <c r="K4481" s="17" t="s">
        <v>9869</v>
      </c>
      <c r="L4481" s="1">
        <v>44739</v>
      </c>
      <c r="M4481">
        <v>59.74</v>
      </c>
      <c r="N4481" s="17" t="s">
        <v>437</v>
      </c>
      <c r="O4481">
        <v>213</v>
      </c>
      <c r="P4481" s="17" t="s">
        <v>438</v>
      </c>
      <c r="Q4481">
        <v>501</v>
      </c>
      <c r="R4481" s="17" t="s">
        <v>439</v>
      </c>
      <c r="S4481" s="17" t="s">
        <v>440</v>
      </c>
      <c r="T4481" s="17" t="s">
        <v>438</v>
      </c>
      <c r="U4481">
        <v>0</v>
      </c>
      <c r="V4481">
        <v>0</v>
      </c>
      <c r="W4481" s="17" t="s">
        <v>9870</v>
      </c>
      <c r="X4481" s="17" t="s">
        <v>442</v>
      </c>
      <c r="Y4481">
        <v>0</v>
      </c>
      <c r="Z4481" s="17" t="s">
        <v>486</v>
      </c>
      <c r="AA4481" s="17" t="s">
        <v>443</v>
      </c>
      <c r="AB4481" s="17" t="s">
        <v>444</v>
      </c>
      <c r="AC4481">
        <v>0</v>
      </c>
      <c r="AD4481">
        <v>0</v>
      </c>
      <c r="AE4481">
        <v>0</v>
      </c>
      <c r="AF4481">
        <v>2022</v>
      </c>
      <c r="AG4481" s="1">
        <v>44562</v>
      </c>
      <c r="AH4481" s="1">
        <v>44773</v>
      </c>
      <c r="AI4481" s="1">
        <v>44785</v>
      </c>
      <c r="AJ4481" s="17" t="s">
        <v>34</v>
      </c>
      <c r="AK4481" s="17" t="s">
        <v>35</v>
      </c>
      <c r="AL4481" s="17" t="s">
        <v>10388</v>
      </c>
      <c r="AM4481" s="17">
        <f>MONTH(EMPENHO[[#This Row],[data_empenho]])</f>
        <v>6</v>
      </c>
    </row>
    <row r="4482" spans="1:39" x14ac:dyDescent="0.25">
      <c r="A4482">
        <v>5</v>
      </c>
      <c r="B4482">
        <v>502</v>
      </c>
      <c r="C4482">
        <v>12</v>
      </c>
      <c r="D4482">
        <v>365</v>
      </c>
      <c r="E4482">
        <v>2</v>
      </c>
      <c r="F4482">
        <v>0</v>
      </c>
      <c r="G4482">
        <v>2033</v>
      </c>
      <c r="H4482" s="17" t="s">
        <v>1173</v>
      </c>
      <c r="I4482">
        <v>20</v>
      </c>
      <c r="J4482">
        <v>0</v>
      </c>
      <c r="K4482" s="17" t="s">
        <v>9871</v>
      </c>
      <c r="L4482" s="1">
        <v>44739</v>
      </c>
      <c r="M4482">
        <v>11042.85</v>
      </c>
      <c r="N4482" s="17" t="s">
        <v>437</v>
      </c>
      <c r="O4482">
        <v>213</v>
      </c>
      <c r="P4482" s="17" t="s">
        <v>438</v>
      </c>
      <c r="Q4482">
        <v>0</v>
      </c>
      <c r="R4482" s="17" t="s">
        <v>439</v>
      </c>
      <c r="S4482" s="17" t="s">
        <v>440</v>
      </c>
      <c r="T4482" s="17" t="s">
        <v>438</v>
      </c>
      <c r="U4482">
        <v>0</v>
      </c>
      <c r="V4482">
        <v>0</v>
      </c>
      <c r="W4482" s="17" t="s">
        <v>9872</v>
      </c>
      <c r="X4482" s="17" t="s">
        <v>442</v>
      </c>
      <c r="Y4482">
        <v>0</v>
      </c>
      <c r="Z4482" s="17" t="s">
        <v>486</v>
      </c>
      <c r="AA4482" s="17" t="s">
        <v>443</v>
      </c>
      <c r="AB4482" s="17" t="s">
        <v>444</v>
      </c>
      <c r="AC4482">
        <v>0</v>
      </c>
      <c r="AD4482">
        <v>0</v>
      </c>
      <c r="AE4482">
        <v>0</v>
      </c>
      <c r="AF4482">
        <v>2022</v>
      </c>
      <c r="AG4482" s="1">
        <v>44562</v>
      </c>
      <c r="AH4482" s="1">
        <v>44773</v>
      </c>
      <c r="AI4482" s="1">
        <v>44785</v>
      </c>
      <c r="AJ4482" s="17" t="s">
        <v>34</v>
      </c>
      <c r="AK4482" s="17" t="s">
        <v>35</v>
      </c>
      <c r="AL4482" s="17" t="s">
        <v>10388</v>
      </c>
      <c r="AM4482" s="17">
        <f>MONTH(EMPENHO[[#This Row],[data_empenho]])</f>
        <v>6</v>
      </c>
    </row>
    <row r="4483" spans="1:39" x14ac:dyDescent="0.25">
      <c r="A4483">
        <v>5</v>
      </c>
      <c r="B4483">
        <v>502</v>
      </c>
      <c r="C4483">
        <v>12</v>
      </c>
      <c r="D4483">
        <v>365</v>
      </c>
      <c r="E4483">
        <v>2</v>
      </c>
      <c r="F4483">
        <v>0</v>
      </c>
      <c r="G4483">
        <v>2033</v>
      </c>
      <c r="H4483" s="17" t="s">
        <v>1181</v>
      </c>
      <c r="I4483">
        <v>20</v>
      </c>
      <c r="J4483">
        <v>0</v>
      </c>
      <c r="K4483" s="17" t="s">
        <v>9873</v>
      </c>
      <c r="L4483" s="1">
        <v>44739</v>
      </c>
      <c r="M4483">
        <v>3091.58</v>
      </c>
      <c r="N4483" s="17" t="s">
        <v>437</v>
      </c>
      <c r="O4483">
        <v>213</v>
      </c>
      <c r="P4483" s="17" t="s">
        <v>438</v>
      </c>
      <c r="Q4483">
        <v>0</v>
      </c>
      <c r="R4483" s="17" t="s">
        <v>439</v>
      </c>
      <c r="S4483" s="17" t="s">
        <v>440</v>
      </c>
      <c r="T4483" s="17" t="s">
        <v>438</v>
      </c>
      <c r="U4483">
        <v>0</v>
      </c>
      <c r="V4483">
        <v>0</v>
      </c>
      <c r="W4483" s="17" t="s">
        <v>9874</v>
      </c>
      <c r="X4483" s="17" t="s">
        <v>442</v>
      </c>
      <c r="Y4483">
        <v>0</v>
      </c>
      <c r="Z4483" s="17" t="s">
        <v>486</v>
      </c>
      <c r="AA4483" s="17" t="s">
        <v>443</v>
      </c>
      <c r="AB4483" s="17" t="s">
        <v>444</v>
      </c>
      <c r="AC4483">
        <v>0</v>
      </c>
      <c r="AD4483">
        <v>0</v>
      </c>
      <c r="AE4483">
        <v>0</v>
      </c>
      <c r="AF4483">
        <v>2022</v>
      </c>
      <c r="AG4483" s="1">
        <v>44562</v>
      </c>
      <c r="AH4483" s="1">
        <v>44773</v>
      </c>
      <c r="AI4483" s="1">
        <v>44785</v>
      </c>
      <c r="AJ4483" s="17" t="s">
        <v>34</v>
      </c>
      <c r="AK4483" s="17" t="s">
        <v>35</v>
      </c>
      <c r="AL4483" s="17" t="s">
        <v>10388</v>
      </c>
      <c r="AM4483" s="17">
        <f>MONTH(EMPENHO[[#This Row],[data_empenho]])</f>
        <v>6</v>
      </c>
    </row>
    <row r="4484" spans="1:39" x14ac:dyDescent="0.25">
      <c r="A4484">
        <v>5</v>
      </c>
      <c r="B4484">
        <v>502</v>
      </c>
      <c r="C4484">
        <v>12</v>
      </c>
      <c r="D4484">
        <v>365</v>
      </c>
      <c r="E4484">
        <v>2</v>
      </c>
      <c r="F4484">
        <v>0</v>
      </c>
      <c r="G4484">
        <v>2033</v>
      </c>
      <c r="H4484" s="17" t="s">
        <v>1176</v>
      </c>
      <c r="I4484">
        <v>20</v>
      </c>
      <c r="J4484">
        <v>0</v>
      </c>
      <c r="K4484" s="17" t="s">
        <v>9875</v>
      </c>
      <c r="L4484" s="1">
        <v>44739</v>
      </c>
      <c r="M4484">
        <v>1215.79</v>
      </c>
      <c r="N4484" s="17" t="s">
        <v>437</v>
      </c>
      <c r="O4484">
        <v>213</v>
      </c>
      <c r="P4484" s="17" t="s">
        <v>438</v>
      </c>
      <c r="Q4484">
        <v>0</v>
      </c>
      <c r="R4484" s="17" t="s">
        <v>439</v>
      </c>
      <c r="S4484" s="17" t="s">
        <v>440</v>
      </c>
      <c r="T4484" s="17" t="s">
        <v>438</v>
      </c>
      <c r="U4484">
        <v>0</v>
      </c>
      <c r="V4484">
        <v>0</v>
      </c>
      <c r="W4484" s="17" t="s">
        <v>9876</v>
      </c>
      <c r="X4484" s="17" t="s">
        <v>442</v>
      </c>
      <c r="Y4484">
        <v>0</v>
      </c>
      <c r="Z4484" s="17" t="s">
        <v>486</v>
      </c>
      <c r="AA4484" s="17" t="s">
        <v>443</v>
      </c>
      <c r="AB4484" s="17" t="s">
        <v>444</v>
      </c>
      <c r="AC4484">
        <v>0</v>
      </c>
      <c r="AD4484">
        <v>0</v>
      </c>
      <c r="AE4484">
        <v>0</v>
      </c>
      <c r="AF4484">
        <v>2022</v>
      </c>
      <c r="AG4484" s="1">
        <v>44562</v>
      </c>
      <c r="AH4484" s="1">
        <v>44773</v>
      </c>
      <c r="AI4484" s="1">
        <v>44785</v>
      </c>
      <c r="AJ4484" s="17" t="s">
        <v>34</v>
      </c>
      <c r="AK4484" s="17" t="s">
        <v>35</v>
      </c>
      <c r="AL4484" s="17" t="s">
        <v>10388</v>
      </c>
      <c r="AM4484" s="17">
        <f>MONTH(EMPENHO[[#This Row],[data_empenho]])</f>
        <v>6</v>
      </c>
    </row>
    <row r="4485" spans="1:39" x14ac:dyDescent="0.25">
      <c r="A4485">
        <v>5</v>
      </c>
      <c r="B4485">
        <v>502</v>
      </c>
      <c r="C4485">
        <v>12</v>
      </c>
      <c r="D4485">
        <v>365</v>
      </c>
      <c r="E4485">
        <v>2</v>
      </c>
      <c r="F4485">
        <v>0</v>
      </c>
      <c r="G4485">
        <v>2033</v>
      </c>
      <c r="H4485" s="17" t="s">
        <v>1213</v>
      </c>
      <c r="I4485">
        <v>20</v>
      </c>
      <c r="J4485">
        <v>0</v>
      </c>
      <c r="K4485" s="17" t="s">
        <v>9877</v>
      </c>
      <c r="L4485" s="1">
        <v>44739</v>
      </c>
      <c r="M4485">
        <v>119.05</v>
      </c>
      <c r="N4485" s="17" t="s">
        <v>437</v>
      </c>
      <c r="O4485">
        <v>213</v>
      </c>
      <c r="P4485" s="17" t="s">
        <v>438</v>
      </c>
      <c r="Q4485">
        <v>0</v>
      </c>
      <c r="R4485" s="17" t="s">
        <v>439</v>
      </c>
      <c r="S4485" s="17" t="s">
        <v>440</v>
      </c>
      <c r="T4485" s="17" t="s">
        <v>438</v>
      </c>
      <c r="U4485">
        <v>0</v>
      </c>
      <c r="V4485">
        <v>0</v>
      </c>
      <c r="W4485" s="17" t="s">
        <v>9878</v>
      </c>
      <c r="X4485" s="17" t="s">
        <v>442</v>
      </c>
      <c r="Y4485">
        <v>0</v>
      </c>
      <c r="Z4485" s="17" t="s">
        <v>486</v>
      </c>
      <c r="AA4485" s="17" t="s">
        <v>443</v>
      </c>
      <c r="AB4485" s="17" t="s">
        <v>444</v>
      </c>
      <c r="AC4485">
        <v>0</v>
      </c>
      <c r="AD4485">
        <v>0</v>
      </c>
      <c r="AE4485">
        <v>0</v>
      </c>
      <c r="AF4485">
        <v>2022</v>
      </c>
      <c r="AG4485" s="1">
        <v>44562</v>
      </c>
      <c r="AH4485" s="1">
        <v>44773</v>
      </c>
      <c r="AI4485" s="1">
        <v>44785</v>
      </c>
      <c r="AJ4485" s="17" t="s">
        <v>34</v>
      </c>
      <c r="AK4485" s="17" t="s">
        <v>35</v>
      </c>
      <c r="AL4485" s="17" t="s">
        <v>10388</v>
      </c>
      <c r="AM4485" s="17">
        <f>MONTH(EMPENHO[[#This Row],[data_empenho]])</f>
        <v>6</v>
      </c>
    </row>
    <row r="4486" spans="1:39" x14ac:dyDescent="0.25">
      <c r="A4486">
        <v>5</v>
      </c>
      <c r="B4486">
        <v>502</v>
      </c>
      <c r="C4486">
        <v>12</v>
      </c>
      <c r="D4486">
        <v>361</v>
      </c>
      <c r="E4486">
        <v>2</v>
      </c>
      <c r="F4486">
        <v>0</v>
      </c>
      <c r="G4486">
        <v>2031</v>
      </c>
      <c r="H4486" s="17" t="s">
        <v>1173</v>
      </c>
      <c r="I4486">
        <v>20</v>
      </c>
      <c r="J4486">
        <v>0</v>
      </c>
      <c r="K4486" s="17" t="s">
        <v>9879</v>
      </c>
      <c r="L4486" s="1">
        <v>44739</v>
      </c>
      <c r="M4486">
        <v>3122.6</v>
      </c>
      <c r="N4486" s="17" t="s">
        <v>437</v>
      </c>
      <c r="O4486">
        <v>213</v>
      </c>
      <c r="P4486" s="17" t="s">
        <v>438</v>
      </c>
      <c r="Q4486">
        <v>0</v>
      </c>
      <c r="R4486" s="17" t="s">
        <v>439</v>
      </c>
      <c r="S4486" s="17" t="s">
        <v>440</v>
      </c>
      <c r="T4486" s="17" t="s">
        <v>438</v>
      </c>
      <c r="U4486">
        <v>0</v>
      </c>
      <c r="V4486">
        <v>0</v>
      </c>
      <c r="W4486" s="17" t="s">
        <v>9880</v>
      </c>
      <c r="X4486" s="17" t="s">
        <v>442</v>
      </c>
      <c r="Y4486">
        <v>0</v>
      </c>
      <c r="Z4486" s="17" t="s">
        <v>486</v>
      </c>
      <c r="AA4486" s="17" t="s">
        <v>443</v>
      </c>
      <c r="AB4486" s="17" t="s">
        <v>444</v>
      </c>
      <c r="AC4486">
        <v>0</v>
      </c>
      <c r="AD4486">
        <v>0</v>
      </c>
      <c r="AE4486">
        <v>0</v>
      </c>
      <c r="AF4486">
        <v>2022</v>
      </c>
      <c r="AG4486" s="1">
        <v>44562</v>
      </c>
      <c r="AH4486" s="1">
        <v>44773</v>
      </c>
      <c r="AI4486" s="1">
        <v>44785</v>
      </c>
      <c r="AJ4486" s="17" t="s">
        <v>34</v>
      </c>
      <c r="AK4486" s="17" t="s">
        <v>35</v>
      </c>
      <c r="AL4486" s="17" t="s">
        <v>10388</v>
      </c>
      <c r="AM4486" s="17">
        <f>MONTH(EMPENHO[[#This Row],[data_empenho]])</f>
        <v>6</v>
      </c>
    </row>
    <row r="4487" spans="1:39" x14ac:dyDescent="0.25">
      <c r="A4487">
        <v>5</v>
      </c>
      <c r="B4487">
        <v>502</v>
      </c>
      <c r="C4487">
        <v>12</v>
      </c>
      <c r="D4487">
        <v>361</v>
      </c>
      <c r="E4487">
        <v>2</v>
      </c>
      <c r="F4487">
        <v>0</v>
      </c>
      <c r="G4487">
        <v>2031</v>
      </c>
      <c r="H4487" s="17" t="s">
        <v>1181</v>
      </c>
      <c r="I4487">
        <v>20</v>
      </c>
      <c r="J4487">
        <v>0</v>
      </c>
      <c r="K4487" s="17" t="s">
        <v>9881</v>
      </c>
      <c r="L4487" s="1">
        <v>44739</v>
      </c>
      <c r="M4487">
        <v>858.16</v>
      </c>
      <c r="N4487" s="17" t="s">
        <v>437</v>
      </c>
      <c r="O4487">
        <v>213</v>
      </c>
      <c r="P4487" s="17" t="s">
        <v>438</v>
      </c>
      <c r="Q4487">
        <v>0</v>
      </c>
      <c r="R4487" s="17" t="s">
        <v>439</v>
      </c>
      <c r="S4487" s="17" t="s">
        <v>440</v>
      </c>
      <c r="T4487" s="17" t="s">
        <v>438</v>
      </c>
      <c r="U4487">
        <v>0</v>
      </c>
      <c r="V4487">
        <v>0</v>
      </c>
      <c r="W4487" s="17" t="s">
        <v>9882</v>
      </c>
      <c r="X4487" s="17" t="s">
        <v>442</v>
      </c>
      <c r="Y4487">
        <v>0</v>
      </c>
      <c r="Z4487" s="17" t="s">
        <v>486</v>
      </c>
      <c r="AA4487" s="17" t="s">
        <v>443</v>
      </c>
      <c r="AB4487" s="17" t="s">
        <v>444</v>
      </c>
      <c r="AC4487">
        <v>0</v>
      </c>
      <c r="AD4487">
        <v>0</v>
      </c>
      <c r="AE4487">
        <v>0</v>
      </c>
      <c r="AF4487">
        <v>2022</v>
      </c>
      <c r="AG4487" s="1">
        <v>44562</v>
      </c>
      <c r="AH4487" s="1">
        <v>44773</v>
      </c>
      <c r="AI4487" s="1">
        <v>44785</v>
      </c>
      <c r="AJ4487" s="17" t="s">
        <v>34</v>
      </c>
      <c r="AK4487" s="17" t="s">
        <v>35</v>
      </c>
      <c r="AL4487" s="17" t="s">
        <v>10388</v>
      </c>
      <c r="AM4487" s="17">
        <f>MONTH(EMPENHO[[#This Row],[data_empenho]])</f>
        <v>6</v>
      </c>
    </row>
    <row r="4488" spans="1:39" x14ac:dyDescent="0.25">
      <c r="A4488">
        <v>5</v>
      </c>
      <c r="B4488">
        <v>502</v>
      </c>
      <c r="C4488">
        <v>12</v>
      </c>
      <c r="D4488">
        <v>361</v>
      </c>
      <c r="E4488">
        <v>2</v>
      </c>
      <c r="F4488">
        <v>0</v>
      </c>
      <c r="G4488">
        <v>2031</v>
      </c>
      <c r="H4488" s="17" t="s">
        <v>1176</v>
      </c>
      <c r="I4488">
        <v>20</v>
      </c>
      <c r="J4488">
        <v>0</v>
      </c>
      <c r="K4488" s="17" t="s">
        <v>9883</v>
      </c>
      <c r="L4488" s="1">
        <v>44739</v>
      </c>
      <c r="M4488">
        <v>312.26</v>
      </c>
      <c r="N4488" s="17" t="s">
        <v>437</v>
      </c>
      <c r="O4488">
        <v>213</v>
      </c>
      <c r="P4488" s="17" t="s">
        <v>438</v>
      </c>
      <c r="Q4488">
        <v>0</v>
      </c>
      <c r="R4488" s="17" t="s">
        <v>439</v>
      </c>
      <c r="S4488" s="17" t="s">
        <v>440</v>
      </c>
      <c r="T4488" s="17" t="s">
        <v>438</v>
      </c>
      <c r="U4488">
        <v>0</v>
      </c>
      <c r="V4488">
        <v>0</v>
      </c>
      <c r="W4488" s="17" t="s">
        <v>9884</v>
      </c>
      <c r="X4488" s="17" t="s">
        <v>442</v>
      </c>
      <c r="Y4488">
        <v>0</v>
      </c>
      <c r="Z4488" s="17" t="s">
        <v>486</v>
      </c>
      <c r="AA4488" s="17" t="s">
        <v>443</v>
      </c>
      <c r="AB4488" s="17" t="s">
        <v>444</v>
      </c>
      <c r="AC4488">
        <v>0</v>
      </c>
      <c r="AD4488">
        <v>0</v>
      </c>
      <c r="AE4488">
        <v>0</v>
      </c>
      <c r="AF4488">
        <v>2022</v>
      </c>
      <c r="AG4488" s="1">
        <v>44562</v>
      </c>
      <c r="AH4488" s="1">
        <v>44773</v>
      </c>
      <c r="AI4488" s="1">
        <v>44785</v>
      </c>
      <c r="AJ4488" s="17" t="s">
        <v>34</v>
      </c>
      <c r="AK4488" s="17" t="s">
        <v>35</v>
      </c>
      <c r="AL4488" s="17" t="s">
        <v>10388</v>
      </c>
      <c r="AM4488" s="17">
        <f>MONTH(EMPENHO[[#This Row],[data_empenho]])</f>
        <v>6</v>
      </c>
    </row>
    <row r="4489" spans="1:39" x14ac:dyDescent="0.25">
      <c r="A4489">
        <v>5</v>
      </c>
      <c r="B4489">
        <v>502</v>
      </c>
      <c r="C4489">
        <v>12</v>
      </c>
      <c r="D4489">
        <v>361</v>
      </c>
      <c r="E4489">
        <v>2</v>
      </c>
      <c r="F4489">
        <v>0</v>
      </c>
      <c r="G4489">
        <v>2025</v>
      </c>
      <c r="H4489" s="17" t="s">
        <v>1173</v>
      </c>
      <c r="I4489">
        <v>31</v>
      </c>
      <c r="J4489">
        <v>0</v>
      </c>
      <c r="K4489" s="17" t="s">
        <v>9885</v>
      </c>
      <c r="L4489" s="1">
        <v>44739</v>
      </c>
      <c r="M4489">
        <v>2115.0300000000002</v>
      </c>
      <c r="N4489" s="17" t="s">
        <v>437</v>
      </c>
      <c r="O4489">
        <v>213</v>
      </c>
      <c r="P4489" s="17" t="s">
        <v>438</v>
      </c>
      <c r="Q4489">
        <v>501</v>
      </c>
      <c r="R4489" s="17" t="s">
        <v>439</v>
      </c>
      <c r="S4489" s="17" t="s">
        <v>440</v>
      </c>
      <c r="T4489" s="17" t="s">
        <v>438</v>
      </c>
      <c r="U4489">
        <v>0</v>
      </c>
      <c r="V4489">
        <v>0</v>
      </c>
      <c r="W4489" s="17" t="s">
        <v>9886</v>
      </c>
      <c r="X4489" s="17" t="s">
        <v>442</v>
      </c>
      <c r="Y4489">
        <v>0</v>
      </c>
      <c r="Z4489" s="17" t="s">
        <v>486</v>
      </c>
      <c r="AA4489" s="17" t="s">
        <v>443</v>
      </c>
      <c r="AB4489" s="17" t="s">
        <v>444</v>
      </c>
      <c r="AC4489">
        <v>0</v>
      </c>
      <c r="AD4489">
        <v>0</v>
      </c>
      <c r="AE4489">
        <v>0</v>
      </c>
      <c r="AF4489">
        <v>2022</v>
      </c>
      <c r="AG4489" s="1">
        <v>44562</v>
      </c>
      <c r="AH4489" s="1">
        <v>44773</v>
      </c>
      <c r="AI4489" s="1">
        <v>44785</v>
      </c>
      <c r="AJ4489" s="17" t="s">
        <v>34</v>
      </c>
      <c r="AK4489" s="17" t="s">
        <v>35</v>
      </c>
      <c r="AL4489" s="17" t="s">
        <v>10388</v>
      </c>
      <c r="AM4489" s="17">
        <f>MONTH(EMPENHO[[#This Row],[data_empenho]])</f>
        <v>6</v>
      </c>
    </row>
    <row r="4490" spans="1:39" x14ac:dyDescent="0.25">
      <c r="A4490">
        <v>5</v>
      </c>
      <c r="B4490">
        <v>502</v>
      </c>
      <c r="C4490">
        <v>12</v>
      </c>
      <c r="D4490">
        <v>361</v>
      </c>
      <c r="E4490">
        <v>2</v>
      </c>
      <c r="F4490">
        <v>0</v>
      </c>
      <c r="G4490">
        <v>2025</v>
      </c>
      <c r="H4490" s="17" t="s">
        <v>1176</v>
      </c>
      <c r="I4490">
        <v>31</v>
      </c>
      <c r="J4490">
        <v>0</v>
      </c>
      <c r="K4490" s="17" t="s">
        <v>9887</v>
      </c>
      <c r="L4490" s="1">
        <v>44739</v>
      </c>
      <c r="M4490">
        <v>824.86</v>
      </c>
      <c r="N4490" s="17" t="s">
        <v>437</v>
      </c>
      <c r="O4490">
        <v>213</v>
      </c>
      <c r="P4490" s="17" t="s">
        <v>438</v>
      </c>
      <c r="Q4490">
        <v>501</v>
      </c>
      <c r="R4490" s="17" t="s">
        <v>439</v>
      </c>
      <c r="S4490" s="17" t="s">
        <v>440</v>
      </c>
      <c r="T4490" s="17" t="s">
        <v>438</v>
      </c>
      <c r="U4490">
        <v>0</v>
      </c>
      <c r="V4490">
        <v>0</v>
      </c>
      <c r="W4490" s="17" t="s">
        <v>9888</v>
      </c>
      <c r="X4490" s="17" t="s">
        <v>442</v>
      </c>
      <c r="Y4490">
        <v>0</v>
      </c>
      <c r="Z4490" s="17" t="s">
        <v>486</v>
      </c>
      <c r="AA4490" s="17" t="s">
        <v>443</v>
      </c>
      <c r="AB4490" s="17" t="s">
        <v>444</v>
      </c>
      <c r="AC4490">
        <v>0</v>
      </c>
      <c r="AD4490">
        <v>0</v>
      </c>
      <c r="AE4490">
        <v>0</v>
      </c>
      <c r="AF4490">
        <v>2022</v>
      </c>
      <c r="AG4490" s="1">
        <v>44562</v>
      </c>
      <c r="AH4490" s="1">
        <v>44773</v>
      </c>
      <c r="AI4490" s="1">
        <v>44785</v>
      </c>
      <c r="AJ4490" s="17" t="s">
        <v>34</v>
      </c>
      <c r="AK4490" s="17" t="s">
        <v>35</v>
      </c>
      <c r="AL4490" s="17" t="s">
        <v>10388</v>
      </c>
      <c r="AM4490" s="17">
        <f>MONTH(EMPENHO[[#This Row],[data_empenho]])</f>
        <v>6</v>
      </c>
    </row>
    <row r="4491" spans="1:39" x14ac:dyDescent="0.25">
      <c r="A4491">
        <v>5</v>
      </c>
      <c r="B4491">
        <v>502</v>
      </c>
      <c r="C4491">
        <v>12</v>
      </c>
      <c r="D4491">
        <v>361</v>
      </c>
      <c r="E4491">
        <v>2</v>
      </c>
      <c r="F4491">
        <v>0</v>
      </c>
      <c r="G4491">
        <v>2025</v>
      </c>
      <c r="H4491" s="17" t="s">
        <v>1213</v>
      </c>
      <c r="I4491">
        <v>31</v>
      </c>
      <c r="J4491">
        <v>0</v>
      </c>
      <c r="K4491" s="17" t="s">
        <v>9889</v>
      </c>
      <c r="L4491" s="1">
        <v>44739</v>
      </c>
      <c r="M4491">
        <v>86.52</v>
      </c>
      <c r="N4491" s="17" t="s">
        <v>437</v>
      </c>
      <c r="O4491">
        <v>213</v>
      </c>
      <c r="P4491" s="17" t="s">
        <v>438</v>
      </c>
      <c r="Q4491">
        <v>501</v>
      </c>
      <c r="R4491" s="17" t="s">
        <v>439</v>
      </c>
      <c r="S4491" s="17" t="s">
        <v>440</v>
      </c>
      <c r="T4491" s="17" t="s">
        <v>438</v>
      </c>
      <c r="U4491">
        <v>0</v>
      </c>
      <c r="V4491">
        <v>0</v>
      </c>
      <c r="W4491" s="17" t="s">
        <v>9890</v>
      </c>
      <c r="X4491" s="17" t="s">
        <v>442</v>
      </c>
      <c r="Y4491">
        <v>0</v>
      </c>
      <c r="Z4491" s="17" t="s">
        <v>486</v>
      </c>
      <c r="AA4491" s="17" t="s">
        <v>443</v>
      </c>
      <c r="AB4491" s="17" t="s">
        <v>444</v>
      </c>
      <c r="AC4491">
        <v>0</v>
      </c>
      <c r="AD4491">
        <v>0</v>
      </c>
      <c r="AE4491">
        <v>0</v>
      </c>
      <c r="AF4491">
        <v>2022</v>
      </c>
      <c r="AG4491" s="1">
        <v>44562</v>
      </c>
      <c r="AH4491" s="1">
        <v>44773</v>
      </c>
      <c r="AI4491" s="1">
        <v>44785</v>
      </c>
      <c r="AJ4491" s="17" t="s">
        <v>34</v>
      </c>
      <c r="AK4491" s="17" t="s">
        <v>35</v>
      </c>
      <c r="AL4491" s="17" t="s">
        <v>10388</v>
      </c>
      <c r="AM4491" s="17">
        <f>MONTH(EMPENHO[[#This Row],[data_empenho]])</f>
        <v>6</v>
      </c>
    </row>
    <row r="4492" spans="1:39" x14ac:dyDescent="0.25">
      <c r="A4492">
        <v>5</v>
      </c>
      <c r="B4492">
        <v>502</v>
      </c>
      <c r="C4492">
        <v>12</v>
      </c>
      <c r="D4492">
        <v>365</v>
      </c>
      <c r="E4492">
        <v>2</v>
      </c>
      <c r="F4492">
        <v>0</v>
      </c>
      <c r="G4492">
        <v>2026</v>
      </c>
      <c r="H4492" s="17" t="s">
        <v>1173</v>
      </c>
      <c r="I4492">
        <v>31</v>
      </c>
      <c r="J4492">
        <v>0</v>
      </c>
      <c r="K4492" s="17" t="s">
        <v>9891</v>
      </c>
      <c r="L4492" s="1">
        <v>44739</v>
      </c>
      <c r="M4492">
        <v>64695.58</v>
      </c>
      <c r="N4492" s="17" t="s">
        <v>437</v>
      </c>
      <c r="O4492">
        <v>213</v>
      </c>
      <c r="P4492" s="17" t="s">
        <v>438</v>
      </c>
      <c r="Q4492">
        <v>501</v>
      </c>
      <c r="R4492" s="17" t="s">
        <v>439</v>
      </c>
      <c r="S4492" s="17" t="s">
        <v>440</v>
      </c>
      <c r="T4492" s="17" t="s">
        <v>438</v>
      </c>
      <c r="U4492">
        <v>0</v>
      </c>
      <c r="V4492">
        <v>0</v>
      </c>
      <c r="W4492" s="17" t="s">
        <v>9892</v>
      </c>
      <c r="X4492" s="17" t="s">
        <v>442</v>
      </c>
      <c r="Y4492">
        <v>0</v>
      </c>
      <c r="Z4492" s="17" t="s">
        <v>486</v>
      </c>
      <c r="AA4492" s="17" t="s">
        <v>443</v>
      </c>
      <c r="AB4492" s="17" t="s">
        <v>444</v>
      </c>
      <c r="AC4492">
        <v>0</v>
      </c>
      <c r="AD4492">
        <v>0</v>
      </c>
      <c r="AE4492">
        <v>0</v>
      </c>
      <c r="AF4492">
        <v>2022</v>
      </c>
      <c r="AG4492" s="1">
        <v>44562</v>
      </c>
      <c r="AH4492" s="1">
        <v>44773</v>
      </c>
      <c r="AI4492" s="1">
        <v>44785</v>
      </c>
      <c r="AJ4492" s="17" t="s">
        <v>34</v>
      </c>
      <c r="AK4492" s="17" t="s">
        <v>35</v>
      </c>
      <c r="AL4492" s="17" t="s">
        <v>10388</v>
      </c>
      <c r="AM4492" s="17">
        <f>MONTH(EMPENHO[[#This Row],[data_empenho]])</f>
        <v>6</v>
      </c>
    </row>
    <row r="4493" spans="1:39" x14ac:dyDescent="0.25">
      <c r="A4493">
        <v>5</v>
      </c>
      <c r="B4493">
        <v>502</v>
      </c>
      <c r="C4493">
        <v>12</v>
      </c>
      <c r="D4493">
        <v>365</v>
      </c>
      <c r="E4493">
        <v>2</v>
      </c>
      <c r="F4493">
        <v>0</v>
      </c>
      <c r="G4493">
        <v>2026</v>
      </c>
      <c r="H4493" s="17" t="s">
        <v>1173</v>
      </c>
      <c r="I4493">
        <v>31</v>
      </c>
      <c r="J4493">
        <v>0</v>
      </c>
      <c r="K4493" s="17" t="s">
        <v>9893</v>
      </c>
      <c r="L4493" s="1">
        <v>44739</v>
      </c>
      <c r="M4493">
        <v>7089.83</v>
      </c>
      <c r="N4493" s="17" t="s">
        <v>437</v>
      </c>
      <c r="O4493">
        <v>213</v>
      </c>
      <c r="P4493" s="17" t="s">
        <v>438</v>
      </c>
      <c r="Q4493">
        <v>501</v>
      </c>
      <c r="R4493" s="17" t="s">
        <v>439</v>
      </c>
      <c r="S4493" s="17" t="s">
        <v>440</v>
      </c>
      <c r="T4493" s="17" t="s">
        <v>438</v>
      </c>
      <c r="U4493">
        <v>0</v>
      </c>
      <c r="V4493">
        <v>0</v>
      </c>
      <c r="W4493" s="17" t="s">
        <v>9894</v>
      </c>
      <c r="X4493" s="17" t="s">
        <v>442</v>
      </c>
      <c r="Y4493">
        <v>0</v>
      </c>
      <c r="Z4493" s="17" t="s">
        <v>486</v>
      </c>
      <c r="AA4493" s="17" t="s">
        <v>443</v>
      </c>
      <c r="AB4493" s="17" t="s">
        <v>444</v>
      </c>
      <c r="AC4493">
        <v>0</v>
      </c>
      <c r="AD4493">
        <v>0</v>
      </c>
      <c r="AE4493">
        <v>0</v>
      </c>
      <c r="AF4493">
        <v>2022</v>
      </c>
      <c r="AG4493" s="1">
        <v>44562</v>
      </c>
      <c r="AH4493" s="1">
        <v>44773</v>
      </c>
      <c r="AI4493" s="1">
        <v>44785</v>
      </c>
      <c r="AJ4493" s="17" t="s">
        <v>34</v>
      </c>
      <c r="AK4493" s="17" t="s">
        <v>35</v>
      </c>
      <c r="AL4493" s="17" t="s">
        <v>10388</v>
      </c>
      <c r="AM4493" s="17">
        <f>MONTH(EMPENHO[[#This Row],[data_empenho]])</f>
        <v>6</v>
      </c>
    </row>
    <row r="4494" spans="1:39" x14ac:dyDescent="0.25">
      <c r="A4494">
        <v>5</v>
      </c>
      <c r="B4494">
        <v>502</v>
      </c>
      <c r="C4494">
        <v>12</v>
      </c>
      <c r="D4494">
        <v>365</v>
      </c>
      <c r="E4494">
        <v>2</v>
      </c>
      <c r="F4494">
        <v>0</v>
      </c>
      <c r="G4494">
        <v>2026</v>
      </c>
      <c r="H4494" s="17" t="s">
        <v>1273</v>
      </c>
      <c r="I4494">
        <v>31</v>
      </c>
      <c r="J4494">
        <v>0</v>
      </c>
      <c r="K4494" s="17" t="s">
        <v>9895</v>
      </c>
      <c r="L4494" s="1">
        <v>44739</v>
      </c>
      <c r="M4494">
        <v>3370.24</v>
      </c>
      <c r="N4494" s="17" t="s">
        <v>437</v>
      </c>
      <c r="O4494">
        <v>213</v>
      </c>
      <c r="P4494" s="17" t="s">
        <v>438</v>
      </c>
      <c r="Q4494">
        <v>501</v>
      </c>
      <c r="R4494" s="17" t="s">
        <v>439</v>
      </c>
      <c r="S4494" s="17" t="s">
        <v>440</v>
      </c>
      <c r="T4494" s="17" t="s">
        <v>438</v>
      </c>
      <c r="U4494">
        <v>0</v>
      </c>
      <c r="V4494">
        <v>0</v>
      </c>
      <c r="W4494" s="17" t="s">
        <v>9896</v>
      </c>
      <c r="X4494" s="17" t="s">
        <v>442</v>
      </c>
      <c r="Y4494">
        <v>0</v>
      </c>
      <c r="Z4494" s="17" t="s">
        <v>486</v>
      </c>
      <c r="AA4494" s="17" t="s">
        <v>443</v>
      </c>
      <c r="AB4494" s="17" t="s">
        <v>444</v>
      </c>
      <c r="AC4494">
        <v>0</v>
      </c>
      <c r="AD4494">
        <v>0</v>
      </c>
      <c r="AE4494">
        <v>0</v>
      </c>
      <c r="AF4494">
        <v>2022</v>
      </c>
      <c r="AG4494" s="1">
        <v>44562</v>
      </c>
      <c r="AH4494" s="1">
        <v>44773</v>
      </c>
      <c r="AI4494" s="1">
        <v>44785</v>
      </c>
      <c r="AJ4494" s="17" t="s">
        <v>34</v>
      </c>
      <c r="AK4494" s="17" t="s">
        <v>35</v>
      </c>
      <c r="AL4494" s="17" t="s">
        <v>10388</v>
      </c>
      <c r="AM4494" s="17">
        <f>MONTH(EMPENHO[[#This Row],[data_empenho]])</f>
        <v>6</v>
      </c>
    </row>
    <row r="4495" spans="1:39" x14ac:dyDescent="0.25">
      <c r="A4495">
        <v>5</v>
      </c>
      <c r="B4495">
        <v>502</v>
      </c>
      <c r="C4495">
        <v>12</v>
      </c>
      <c r="D4495">
        <v>365</v>
      </c>
      <c r="E4495">
        <v>2</v>
      </c>
      <c r="F4495">
        <v>0</v>
      </c>
      <c r="G4495">
        <v>2026</v>
      </c>
      <c r="H4495" s="17" t="s">
        <v>1176</v>
      </c>
      <c r="I4495">
        <v>31</v>
      </c>
      <c r="J4495">
        <v>0</v>
      </c>
      <c r="K4495" s="17" t="s">
        <v>9897</v>
      </c>
      <c r="L4495" s="1">
        <v>44739</v>
      </c>
      <c r="M4495">
        <v>5796.6</v>
      </c>
      <c r="N4495" s="17" t="s">
        <v>437</v>
      </c>
      <c r="O4495">
        <v>213</v>
      </c>
      <c r="P4495" s="17" t="s">
        <v>438</v>
      </c>
      <c r="Q4495">
        <v>501</v>
      </c>
      <c r="R4495" s="17" t="s">
        <v>439</v>
      </c>
      <c r="S4495" s="17" t="s">
        <v>440</v>
      </c>
      <c r="T4495" s="17" t="s">
        <v>438</v>
      </c>
      <c r="U4495">
        <v>0</v>
      </c>
      <c r="V4495">
        <v>0</v>
      </c>
      <c r="W4495" s="17" t="s">
        <v>9898</v>
      </c>
      <c r="X4495" s="17" t="s">
        <v>442</v>
      </c>
      <c r="Y4495">
        <v>0</v>
      </c>
      <c r="Z4495" s="17" t="s">
        <v>486</v>
      </c>
      <c r="AA4495" s="17" t="s">
        <v>443</v>
      </c>
      <c r="AB4495" s="17" t="s">
        <v>444</v>
      </c>
      <c r="AC4495">
        <v>0</v>
      </c>
      <c r="AD4495">
        <v>0</v>
      </c>
      <c r="AE4495">
        <v>0</v>
      </c>
      <c r="AF4495">
        <v>2022</v>
      </c>
      <c r="AG4495" s="1">
        <v>44562</v>
      </c>
      <c r="AH4495" s="1">
        <v>44773</v>
      </c>
      <c r="AI4495" s="1">
        <v>44785</v>
      </c>
      <c r="AJ4495" s="17" t="s">
        <v>34</v>
      </c>
      <c r="AK4495" s="17" t="s">
        <v>35</v>
      </c>
      <c r="AL4495" s="17" t="s">
        <v>10388</v>
      </c>
      <c r="AM4495" s="17">
        <f>MONTH(EMPENHO[[#This Row],[data_empenho]])</f>
        <v>6</v>
      </c>
    </row>
    <row r="4496" spans="1:39" x14ac:dyDescent="0.25">
      <c r="A4496">
        <v>5</v>
      </c>
      <c r="B4496">
        <v>502</v>
      </c>
      <c r="C4496">
        <v>12</v>
      </c>
      <c r="D4496">
        <v>365</v>
      </c>
      <c r="E4496">
        <v>2</v>
      </c>
      <c r="F4496">
        <v>0</v>
      </c>
      <c r="G4496">
        <v>2026</v>
      </c>
      <c r="H4496" s="17" t="s">
        <v>1213</v>
      </c>
      <c r="I4496">
        <v>31</v>
      </c>
      <c r="J4496">
        <v>0</v>
      </c>
      <c r="K4496" s="17" t="s">
        <v>9899</v>
      </c>
      <c r="L4496" s="1">
        <v>44739</v>
      </c>
      <c r="M4496">
        <v>5812.22</v>
      </c>
      <c r="N4496" s="17" t="s">
        <v>437</v>
      </c>
      <c r="O4496">
        <v>213</v>
      </c>
      <c r="P4496" s="17" t="s">
        <v>438</v>
      </c>
      <c r="Q4496">
        <v>501</v>
      </c>
      <c r="R4496" s="17" t="s">
        <v>439</v>
      </c>
      <c r="S4496" s="17" t="s">
        <v>440</v>
      </c>
      <c r="T4496" s="17" t="s">
        <v>438</v>
      </c>
      <c r="U4496">
        <v>0</v>
      </c>
      <c r="V4496">
        <v>0</v>
      </c>
      <c r="W4496" s="17" t="s">
        <v>9900</v>
      </c>
      <c r="X4496" s="17" t="s">
        <v>442</v>
      </c>
      <c r="Y4496">
        <v>0</v>
      </c>
      <c r="Z4496" s="17" t="s">
        <v>486</v>
      </c>
      <c r="AA4496" s="17" t="s">
        <v>443</v>
      </c>
      <c r="AB4496" s="17" t="s">
        <v>444</v>
      </c>
      <c r="AC4496">
        <v>0</v>
      </c>
      <c r="AD4496">
        <v>0</v>
      </c>
      <c r="AE4496">
        <v>0</v>
      </c>
      <c r="AF4496">
        <v>2022</v>
      </c>
      <c r="AG4496" s="1">
        <v>44562</v>
      </c>
      <c r="AH4496" s="1">
        <v>44773</v>
      </c>
      <c r="AI4496" s="1">
        <v>44785</v>
      </c>
      <c r="AJ4496" s="17" t="s">
        <v>34</v>
      </c>
      <c r="AK4496" s="17" t="s">
        <v>35</v>
      </c>
      <c r="AL4496" s="17" t="s">
        <v>10388</v>
      </c>
      <c r="AM4496" s="17">
        <f>MONTH(EMPENHO[[#This Row],[data_empenho]])</f>
        <v>6</v>
      </c>
    </row>
    <row r="4497" spans="1:39" x14ac:dyDescent="0.25">
      <c r="A4497">
        <v>5</v>
      </c>
      <c r="B4497">
        <v>502</v>
      </c>
      <c r="C4497">
        <v>12</v>
      </c>
      <c r="D4497">
        <v>365</v>
      </c>
      <c r="E4497">
        <v>2</v>
      </c>
      <c r="F4497">
        <v>0</v>
      </c>
      <c r="G4497">
        <v>2026</v>
      </c>
      <c r="H4497" s="17" t="s">
        <v>1145</v>
      </c>
      <c r="I4497">
        <v>31</v>
      </c>
      <c r="J4497">
        <v>0</v>
      </c>
      <c r="K4497" s="17" t="s">
        <v>9901</v>
      </c>
      <c r="L4497" s="1">
        <v>44739</v>
      </c>
      <c r="M4497">
        <v>961.26</v>
      </c>
      <c r="N4497" s="17" t="s">
        <v>437</v>
      </c>
      <c r="O4497">
        <v>213</v>
      </c>
      <c r="P4497" s="17" t="s">
        <v>438</v>
      </c>
      <c r="Q4497">
        <v>501</v>
      </c>
      <c r="R4497" s="17" t="s">
        <v>439</v>
      </c>
      <c r="S4497" s="17" t="s">
        <v>440</v>
      </c>
      <c r="T4497" s="17" t="s">
        <v>438</v>
      </c>
      <c r="U4497">
        <v>0</v>
      </c>
      <c r="V4497">
        <v>0</v>
      </c>
      <c r="W4497" s="17" t="s">
        <v>9902</v>
      </c>
      <c r="X4497" s="17" t="s">
        <v>442</v>
      </c>
      <c r="Y4497">
        <v>0</v>
      </c>
      <c r="Z4497" s="17" t="s">
        <v>486</v>
      </c>
      <c r="AA4497" s="17" t="s">
        <v>443</v>
      </c>
      <c r="AB4497" s="17" t="s">
        <v>444</v>
      </c>
      <c r="AC4497">
        <v>0</v>
      </c>
      <c r="AD4497">
        <v>0</v>
      </c>
      <c r="AE4497">
        <v>0</v>
      </c>
      <c r="AF4497">
        <v>2022</v>
      </c>
      <c r="AG4497" s="1">
        <v>44562</v>
      </c>
      <c r="AH4497" s="1">
        <v>44773</v>
      </c>
      <c r="AI4497" s="1">
        <v>44785</v>
      </c>
      <c r="AJ4497" s="17" t="s">
        <v>34</v>
      </c>
      <c r="AK4497" s="17" t="s">
        <v>35</v>
      </c>
      <c r="AL4497" s="17" t="s">
        <v>10388</v>
      </c>
      <c r="AM4497" s="17">
        <f>MONTH(EMPENHO[[#This Row],[data_empenho]])</f>
        <v>6</v>
      </c>
    </row>
    <row r="4498" spans="1:39" x14ac:dyDescent="0.25">
      <c r="A4498">
        <v>5</v>
      </c>
      <c r="B4498">
        <v>502</v>
      </c>
      <c r="C4498">
        <v>12</v>
      </c>
      <c r="D4498">
        <v>365</v>
      </c>
      <c r="E4498">
        <v>2</v>
      </c>
      <c r="F4498">
        <v>0</v>
      </c>
      <c r="G4498">
        <v>2026</v>
      </c>
      <c r="H4498" s="17" t="s">
        <v>1145</v>
      </c>
      <c r="I4498">
        <v>31</v>
      </c>
      <c r="J4498">
        <v>0</v>
      </c>
      <c r="K4498" s="17" t="s">
        <v>9903</v>
      </c>
      <c r="L4498" s="1">
        <v>44739</v>
      </c>
      <c r="M4498">
        <v>1587.11</v>
      </c>
      <c r="N4498" s="17" t="s">
        <v>437</v>
      </c>
      <c r="O4498">
        <v>213</v>
      </c>
      <c r="P4498" s="17" t="s">
        <v>438</v>
      </c>
      <c r="Q4498">
        <v>501</v>
      </c>
      <c r="R4498" s="17" t="s">
        <v>439</v>
      </c>
      <c r="S4498" s="17" t="s">
        <v>440</v>
      </c>
      <c r="T4498" s="17" t="s">
        <v>438</v>
      </c>
      <c r="U4498">
        <v>0</v>
      </c>
      <c r="V4498">
        <v>0</v>
      </c>
      <c r="W4498" s="17" t="s">
        <v>9904</v>
      </c>
      <c r="X4498" s="17" t="s">
        <v>442</v>
      </c>
      <c r="Y4498">
        <v>0</v>
      </c>
      <c r="Z4498" s="17" t="s">
        <v>486</v>
      </c>
      <c r="AA4498" s="17" t="s">
        <v>443</v>
      </c>
      <c r="AB4498" s="17" t="s">
        <v>444</v>
      </c>
      <c r="AC4498">
        <v>0</v>
      </c>
      <c r="AD4498">
        <v>0</v>
      </c>
      <c r="AE4498">
        <v>0</v>
      </c>
      <c r="AF4498">
        <v>2022</v>
      </c>
      <c r="AG4498" s="1">
        <v>44562</v>
      </c>
      <c r="AH4498" s="1">
        <v>44773</v>
      </c>
      <c r="AI4498" s="1">
        <v>44785</v>
      </c>
      <c r="AJ4498" s="17" t="s">
        <v>34</v>
      </c>
      <c r="AK4498" s="17" t="s">
        <v>35</v>
      </c>
      <c r="AL4498" s="17" t="s">
        <v>10388</v>
      </c>
      <c r="AM4498" s="17">
        <f>MONTH(EMPENHO[[#This Row],[data_empenho]])</f>
        <v>6</v>
      </c>
    </row>
    <row r="4499" spans="1:39" x14ac:dyDescent="0.25">
      <c r="A4499">
        <v>5</v>
      </c>
      <c r="B4499">
        <v>502</v>
      </c>
      <c r="C4499">
        <v>12</v>
      </c>
      <c r="D4499">
        <v>365</v>
      </c>
      <c r="E4499">
        <v>2</v>
      </c>
      <c r="F4499">
        <v>0</v>
      </c>
      <c r="G4499">
        <v>2026</v>
      </c>
      <c r="H4499" s="17" t="s">
        <v>1145</v>
      </c>
      <c r="I4499">
        <v>31</v>
      </c>
      <c r="J4499">
        <v>0</v>
      </c>
      <c r="K4499" s="17" t="s">
        <v>9905</v>
      </c>
      <c r="L4499" s="1">
        <v>44739</v>
      </c>
      <c r="M4499">
        <v>1224.8399999999999</v>
      </c>
      <c r="N4499" s="17" t="s">
        <v>437</v>
      </c>
      <c r="O4499">
        <v>213</v>
      </c>
      <c r="P4499" s="17" t="s">
        <v>438</v>
      </c>
      <c r="Q4499">
        <v>501</v>
      </c>
      <c r="R4499" s="17" t="s">
        <v>439</v>
      </c>
      <c r="S4499" s="17" t="s">
        <v>440</v>
      </c>
      <c r="T4499" s="17" t="s">
        <v>438</v>
      </c>
      <c r="U4499">
        <v>0</v>
      </c>
      <c r="V4499">
        <v>0</v>
      </c>
      <c r="W4499" s="17" t="s">
        <v>9906</v>
      </c>
      <c r="X4499" s="17" t="s">
        <v>442</v>
      </c>
      <c r="Y4499">
        <v>0</v>
      </c>
      <c r="Z4499" s="17" t="s">
        <v>486</v>
      </c>
      <c r="AA4499" s="17" t="s">
        <v>443</v>
      </c>
      <c r="AB4499" s="17" t="s">
        <v>444</v>
      </c>
      <c r="AC4499">
        <v>0</v>
      </c>
      <c r="AD4499">
        <v>0</v>
      </c>
      <c r="AE4499">
        <v>0</v>
      </c>
      <c r="AF4499">
        <v>2022</v>
      </c>
      <c r="AG4499" s="1">
        <v>44562</v>
      </c>
      <c r="AH4499" s="1">
        <v>44773</v>
      </c>
      <c r="AI4499" s="1">
        <v>44785</v>
      </c>
      <c r="AJ4499" s="17" t="s">
        <v>34</v>
      </c>
      <c r="AK4499" s="17" t="s">
        <v>35</v>
      </c>
      <c r="AL4499" s="17" t="s">
        <v>10388</v>
      </c>
      <c r="AM4499" s="17">
        <f>MONTH(EMPENHO[[#This Row],[data_empenho]])</f>
        <v>6</v>
      </c>
    </row>
    <row r="4500" spans="1:39" x14ac:dyDescent="0.25">
      <c r="A4500">
        <v>5</v>
      </c>
      <c r="B4500">
        <v>502</v>
      </c>
      <c r="C4500">
        <v>12</v>
      </c>
      <c r="D4500">
        <v>365</v>
      </c>
      <c r="E4500">
        <v>2</v>
      </c>
      <c r="F4500">
        <v>0</v>
      </c>
      <c r="G4500">
        <v>2026</v>
      </c>
      <c r="H4500" s="17" t="s">
        <v>1173</v>
      </c>
      <c r="I4500">
        <v>31</v>
      </c>
      <c r="J4500">
        <v>0</v>
      </c>
      <c r="K4500" s="17" t="s">
        <v>9907</v>
      </c>
      <c r="L4500" s="1">
        <v>44739</v>
      </c>
      <c r="M4500">
        <v>20046.900000000001</v>
      </c>
      <c r="N4500" s="17" t="s">
        <v>437</v>
      </c>
      <c r="O4500">
        <v>213</v>
      </c>
      <c r="P4500" s="17" t="s">
        <v>438</v>
      </c>
      <c r="Q4500">
        <v>501</v>
      </c>
      <c r="R4500" s="17" t="s">
        <v>439</v>
      </c>
      <c r="S4500" s="17" t="s">
        <v>440</v>
      </c>
      <c r="T4500" s="17" t="s">
        <v>438</v>
      </c>
      <c r="U4500">
        <v>0</v>
      </c>
      <c r="V4500">
        <v>0</v>
      </c>
      <c r="W4500" s="17" t="s">
        <v>9908</v>
      </c>
      <c r="X4500" s="17" t="s">
        <v>442</v>
      </c>
      <c r="Y4500">
        <v>0</v>
      </c>
      <c r="Z4500" s="17" t="s">
        <v>486</v>
      </c>
      <c r="AA4500" s="17" t="s">
        <v>443</v>
      </c>
      <c r="AB4500" s="17" t="s">
        <v>444</v>
      </c>
      <c r="AC4500">
        <v>0</v>
      </c>
      <c r="AD4500">
        <v>0</v>
      </c>
      <c r="AE4500">
        <v>0</v>
      </c>
      <c r="AF4500">
        <v>2022</v>
      </c>
      <c r="AG4500" s="1">
        <v>44562</v>
      </c>
      <c r="AH4500" s="1">
        <v>44773</v>
      </c>
      <c r="AI4500" s="1">
        <v>44785</v>
      </c>
      <c r="AJ4500" s="17" t="s">
        <v>34</v>
      </c>
      <c r="AK4500" s="17" t="s">
        <v>35</v>
      </c>
      <c r="AL4500" s="17" t="s">
        <v>10388</v>
      </c>
      <c r="AM4500" s="17">
        <f>MONTH(EMPENHO[[#This Row],[data_empenho]])</f>
        <v>6</v>
      </c>
    </row>
    <row r="4501" spans="1:39" x14ac:dyDescent="0.25">
      <c r="A4501">
        <v>5</v>
      </c>
      <c r="B4501">
        <v>502</v>
      </c>
      <c r="C4501">
        <v>12</v>
      </c>
      <c r="D4501">
        <v>365</v>
      </c>
      <c r="E4501">
        <v>2</v>
      </c>
      <c r="F4501">
        <v>0</v>
      </c>
      <c r="G4501">
        <v>2026</v>
      </c>
      <c r="H4501" s="17" t="s">
        <v>1173</v>
      </c>
      <c r="I4501">
        <v>31</v>
      </c>
      <c r="J4501">
        <v>0</v>
      </c>
      <c r="K4501" s="17" t="s">
        <v>9909</v>
      </c>
      <c r="L4501" s="1">
        <v>44739</v>
      </c>
      <c r="M4501">
        <v>2115.0300000000002</v>
      </c>
      <c r="N4501" s="17" t="s">
        <v>437</v>
      </c>
      <c r="O4501">
        <v>213</v>
      </c>
      <c r="P4501" s="17" t="s">
        <v>438</v>
      </c>
      <c r="Q4501">
        <v>501</v>
      </c>
      <c r="R4501" s="17" t="s">
        <v>439</v>
      </c>
      <c r="S4501" s="17" t="s">
        <v>440</v>
      </c>
      <c r="T4501" s="17" t="s">
        <v>438</v>
      </c>
      <c r="U4501">
        <v>0</v>
      </c>
      <c r="V4501">
        <v>0</v>
      </c>
      <c r="W4501" s="17" t="s">
        <v>9910</v>
      </c>
      <c r="X4501" s="17" t="s">
        <v>442</v>
      </c>
      <c r="Y4501">
        <v>0</v>
      </c>
      <c r="Z4501" s="17" t="s">
        <v>486</v>
      </c>
      <c r="AA4501" s="17" t="s">
        <v>443</v>
      </c>
      <c r="AB4501" s="17" t="s">
        <v>444</v>
      </c>
      <c r="AC4501">
        <v>0</v>
      </c>
      <c r="AD4501">
        <v>0</v>
      </c>
      <c r="AE4501">
        <v>0</v>
      </c>
      <c r="AF4501">
        <v>2022</v>
      </c>
      <c r="AG4501" s="1">
        <v>44562</v>
      </c>
      <c r="AH4501" s="1">
        <v>44773</v>
      </c>
      <c r="AI4501" s="1">
        <v>44785</v>
      </c>
      <c r="AJ4501" s="17" t="s">
        <v>34</v>
      </c>
      <c r="AK4501" s="17" t="s">
        <v>35</v>
      </c>
      <c r="AL4501" s="17" t="s">
        <v>10388</v>
      </c>
      <c r="AM4501" s="17">
        <f>MONTH(EMPENHO[[#This Row],[data_empenho]])</f>
        <v>6</v>
      </c>
    </row>
    <row r="4502" spans="1:39" x14ac:dyDescent="0.25">
      <c r="A4502">
        <v>5</v>
      </c>
      <c r="B4502">
        <v>502</v>
      </c>
      <c r="C4502">
        <v>12</v>
      </c>
      <c r="D4502">
        <v>365</v>
      </c>
      <c r="E4502">
        <v>2</v>
      </c>
      <c r="F4502">
        <v>0</v>
      </c>
      <c r="G4502">
        <v>2026</v>
      </c>
      <c r="H4502" s="17" t="s">
        <v>1176</v>
      </c>
      <c r="I4502">
        <v>31</v>
      </c>
      <c r="J4502">
        <v>0</v>
      </c>
      <c r="K4502" s="17" t="s">
        <v>9911</v>
      </c>
      <c r="L4502" s="1">
        <v>44739</v>
      </c>
      <c r="M4502">
        <v>1352.25</v>
      </c>
      <c r="N4502" s="17" t="s">
        <v>437</v>
      </c>
      <c r="O4502">
        <v>213</v>
      </c>
      <c r="P4502" s="17" t="s">
        <v>438</v>
      </c>
      <c r="Q4502">
        <v>501</v>
      </c>
      <c r="R4502" s="17" t="s">
        <v>439</v>
      </c>
      <c r="S4502" s="17" t="s">
        <v>440</v>
      </c>
      <c r="T4502" s="17" t="s">
        <v>438</v>
      </c>
      <c r="U4502">
        <v>0</v>
      </c>
      <c r="V4502">
        <v>0</v>
      </c>
      <c r="W4502" s="17" t="s">
        <v>9912</v>
      </c>
      <c r="X4502" s="17" t="s">
        <v>442</v>
      </c>
      <c r="Y4502">
        <v>0</v>
      </c>
      <c r="Z4502" s="17" t="s">
        <v>486</v>
      </c>
      <c r="AA4502" s="17" t="s">
        <v>443</v>
      </c>
      <c r="AB4502" s="17" t="s">
        <v>444</v>
      </c>
      <c r="AC4502">
        <v>0</v>
      </c>
      <c r="AD4502">
        <v>0</v>
      </c>
      <c r="AE4502">
        <v>0</v>
      </c>
      <c r="AF4502">
        <v>2022</v>
      </c>
      <c r="AG4502" s="1">
        <v>44562</v>
      </c>
      <c r="AH4502" s="1">
        <v>44773</v>
      </c>
      <c r="AI4502" s="1">
        <v>44785</v>
      </c>
      <c r="AJ4502" s="17" t="s">
        <v>34</v>
      </c>
      <c r="AK4502" s="17" t="s">
        <v>35</v>
      </c>
      <c r="AL4502" s="17" t="s">
        <v>10388</v>
      </c>
      <c r="AM4502" s="17">
        <f>MONTH(EMPENHO[[#This Row],[data_empenho]])</f>
        <v>6</v>
      </c>
    </row>
    <row r="4503" spans="1:39" x14ac:dyDescent="0.25">
      <c r="A4503">
        <v>5</v>
      </c>
      <c r="B4503">
        <v>502</v>
      </c>
      <c r="C4503">
        <v>12</v>
      </c>
      <c r="D4503">
        <v>365</v>
      </c>
      <c r="E4503">
        <v>2</v>
      </c>
      <c r="F4503">
        <v>0</v>
      </c>
      <c r="G4503">
        <v>2026</v>
      </c>
      <c r="H4503" s="17" t="s">
        <v>1213</v>
      </c>
      <c r="I4503">
        <v>31</v>
      </c>
      <c r="J4503">
        <v>0</v>
      </c>
      <c r="K4503" s="17" t="s">
        <v>9913</v>
      </c>
      <c r="L4503" s="1">
        <v>44739</v>
      </c>
      <c r="M4503">
        <v>1643.81</v>
      </c>
      <c r="N4503" s="17" t="s">
        <v>437</v>
      </c>
      <c r="O4503">
        <v>213</v>
      </c>
      <c r="P4503" s="17" t="s">
        <v>438</v>
      </c>
      <c r="Q4503">
        <v>501</v>
      </c>
      <c r="R4503" s="17" t="s">
        <v>439</v>
      </c>
      <c r="S4503" s="17" t="s">
        <v>440</v>
      </c>
      <c r="T4503" s="17" t="s">
        <v>438</v>
      </c>
      <c r="U4503">
        <v>0</v>
      </c>
      <c r="V4503">
        <v>0</v>
      </c>
      <c r="W4503" s="17" t="s">
        <v>9914</v>
      </c>
      <c r="X4503" s="17" t="s">
        <v>442</v>
      </c>
      <c r="Y4503">
        <v>0</v>
      </c>
      <c r="Z4503" s="17" t="s">
        <v>486</v>
      </c>
      <c r="AA4503" s="17" t="s">
        <v>443</v>
      </c>
      <c r="AB4503" s="17" t="s">
        <v>444</v>
      </c>
      <c r="AC4503">
        <v>0</v>
      </c>
      <c r="AD4503">
        <v>0</v>
      </c>
      <c r="AE4503">
        <v>0</v>
      </c>
      <c r="AF4503">
        <v>2022</v>
      </c>
      <c r="AG4503" s="1">
        <v>44562</v>
      </c>
      <c r="AH4503" s="1">
        <v>44773</v>
      </c>
      <c r="AI4503" s="1">
        <v>44785</v>
      </c>
      <c r="AJ4503" s="17" t="s">
        <v>34</v>
      </c>
      <c r="AK4503" s="17" t="s">
        <v>35</v>
      </c>
      <c r="AL4503" s="17" t="s">
        <v>10388</v>
      </c>
      <c r="AM4503" s="17">
        <f>MONTH(EMPENHO[[#This Row],[data_empenho]])</f>
        <v>6</v>
      </c>
    </row>
    <row r="4504" spans="1:39" x14ac:dyDescent="0.25">
      <c r="A4504">
        <v>5</v>
      </c>
      <c r="B4504">
        <v>502</v>
      </c>
      <c r="C4504">
        <v>12</v>
      </c>
      <c r="D4504">
        <v>365</v>
      </c>
      <c r="E4504">
        <v>2</v>
      </c>
      <c r="F4504">
        <v>0</v>
      </c>
      <c r="G4504">
        <v>2026</v>
      </c>
      <c r="H4504" s="17" t="s">
        <v>1176</v>
      </c>
      <c r="I4504">
        <v>31</v>
      </c>
      <c r="J4504">
        <v>0</v>
      </c>
      <c r="K4504" s="17" t="s">
        <v>9915</v>
      </c>
      <c r="L4504" s="1">
        <v>44739</v>
      </c>
      <c r="M4504">
        <v>676.35</v>
      </c>
      <c r="N4504" s="17" t="s">
        <v>437</v>
      </c>
      <c r="O4504">
        <v>213</v>
      </c>
      <c r="P4504" s="17" t="s">
        <v>438</v>
      </c>
      <c r="Q4504">
        <v>501</v>
      </c>
      <c r="R4504" s="17" t="s">
        <v>439</v>
      </c>
      <c r="S4504" s="17" t="s">
        <v>440</v>
      </c>
      <c r="T4504" s="17" t="s">
        <v>438</v>
      </c>
      <c r="U4504">
        <v>0</v>
      </c>
      <c r="V4504">
        <v>0</v>
      </c>
      <c r="W4504" s="17" t="s">
        <v>9916</v>
      </c>
      <c r="X4504" s="17" t="s">
        <v>442</v>
      </c>
      <c r="Y4504">
        <v>0</v>
      </c>
      <c r="Z4504" s="17" t="s">
        <v>486</v>
      </c>
      <c r="AA4504" s="17" t="s">
        <v>443</v>
      </c>
      <c r="AB4504" s="17" t="s">
        <v>444</v>
      </c>
      <c r="AC4504">
        <v>0</v>
      </c>
      <c r="AD4504">
        <v>0</v>
      </c>
      <c r="AE4504">
        <v>0</v>
      </c>
      <c r="AF4504">
        <v>2022</v>
      </c>
      <c r="AG4504" s="1">
        <v>44562</v>
      </c>
      <c r="AH4504" s="1">
        <v>44773</v>
      </c>
      <c r="AI4504" s="1">
        <v>44785</v>
      </c>
      <c r="AJ4504" s="17" t="s">
        <v>34</v>
      </c>
      <c r="AK4504" s="17" t="s">
        <v>35</v>
      </c>
      <c r="AL4504" s="17" t="s">
        <v>10388</v>
      </c>
      <c r="AM4504" s="17">
        <f>MONTH(EMPENHO[[#This Row],[data_empenho]])</f>
        <v>6</v>
      </c>
    </row>
    <row r="4505" spans="1:39" x14ac:dyDescent="0.25">
      <c r="A4505">
        <v>5</v>
      </c>
      <c r="B4505">
        <v>502</v>
      </c>
      <c r="C4505">
        <v>12</v>
      </c>
      <c r="D4505">
        <v>365</v>
      </c>
      <c r="E4505">
        <v>2</v>
      </c>
      <c r="F4505">
        <v>0</v>
      </c>
      <c r="G4505">
        <v>2026</v>
      </c>
      <c r="H4505" s="17" t="s">
        <v>1173</v>
      </c>
      <c r="I4505">
        <v>31</v>
      </c>
      <c r="J4505">
        <v>0</v>
      </c>
      <c r="K4505" s="17" t="s">
        <v>9917</v>
      </c>
      <c r="L4505" s="1">
        <v>44739</v>
      </c>
      <c r="M4505">
        <v>16606.560000000001</v>
      </c>
      <c r="N4505" s="17" t="s">
        <v>437</v>
      </c>
      <c r="O4505">
        <v>213</v>
      </c>
      <c r="P4505" s="17" t="s">
        <v>438</v>
      </c>
      <c r="Q4505">
        <v>501</v>
      </c>
      <c r="R4505" s="17" t="s">
        <v>439</v>
      </c>
      <c r="S4505" s="17" t="s">
        <v>440</v>
      </c>
      <c r="T4505" s="17" t="s">
        <v>438</v>
      </c>
      <c r="U4505">
        <v>0</v>
      </c>
      <c r="V4505">
        <v>0</v>
      </c>
      <c r="W4505" s="17" t="s">
        <v>9918</v>
      </c>
      <c r="X4505" s="17" t="s">
        <v>442</v>
      </c>
      <c r="Y4505">
        <v>0</v>
      </c>
      <c r="Z4505" s="17" t="s">
        <v>486</v>
      </c>
      <c r="AA4505" s="17" t="s">
        <v>443</v>
      </c>
      <c r="AB4505" s="17" t="s">
        <v>444</v>
      </c>
      <c r="AC4505">
        <v>0</v>
      </c>
      <c r="AD4505">
        <v>0</v>
      </c>
      <c r="AE4505">
        <v>0</v>
      </c>
      <c r="AF4505">
        <v>2022</v>
      </c>
      <c r="AG4505" s="1">
        <v>44562</v>
      </c>
      <c r="AH4505" s="1">
        <v>44773</v>
      </c>
      <c r="AI4505" s="1">
        <v>44785</v>
      </c>
      <c r="AJ4505" s="17" t="s">
        <v>34</v>
      </c>
      <c r="AK4505" s="17" t="s">
        <v>35</v>
      </c>
      <c r="AL4505" s="17" t="s">
        <v>10388</v>
      </c>
      <c r="AM4505" s="17">
        <f>MONTH(EMPENHO[[#This Row],[data_empenho]])</f>
        <v>6</v>
      </c>
    </row>
    <row r="4506" spans="1:39" x14ac:dyDescent="0.25">
      <c r="A4506">
        <v>5</v>
      </c>
      <c r="B4506">
        <v>502</v>
      </c>
      <c r="C4506">
        <v>12</v>
      </c>
      <c r="D4506">
        <v>365</v>
      </c>
      <c r="E4506">
        <v>2</v>
      </c>
      <c r="F4506">
        <v>0</v>
      </c>
      <c r="G4506">
        <v>2026</v>
      </c>
      <c r="H4506" s="17" t="s">
        <v>1176</v>
      </c>
      <c r="I4506">
        <v>31</v>
      </c>
      <c r="J4506">
        <v>0</v>
      </c>
      <c r="K4506" s="17" t="s">
        <v>9919</v>
      </c>
      <c r="L4506" s="1">
        <v>44739</v>
      </c>
      <c r="M4506">
        <v>557.82000000000005</v>
      </c>
      <c r="N4506" s="17" t="s">
        <v>437</v>
      </c>
      <c r="O4506">
        <v>213</v>
      </c>
      <c r="P4506" s="17" t="s">
        <v>438</v>
      </c>
      <c r="Q4506">
        <v>501</v>
      </c>
      <c r="R4506" s="17" t="s">
        <v>439</v>
      </c>
      <c r="S4506" s="17" t="s">
        <v>440</v>
      </c>
      <c r="T4506" s="17" t="s">
        <v>438</v>
      </c>
      <c r="U4506">
        <v>0</v>
      </c>
      <c r="V4506">
        <v>0</v>
      </c>
      <c r="W4506" s="17" t="s">
        <v>9920</v>
      </c>
      <c r="X4506" s="17" t="s">
        <v>442</v>
      </c>
      <c r="Y4506">
        <v>0</v>
      </c>
      <c r="Z4506" s="17" t="s">
        <v>486</v>
      </c>
      <c r="AA4506" s="17" t="s">
        <v>443</v>
      </c>
      <c r="AB4506" s="17" t="s">
        <v>444</v>
      </c>
      <c r="AC4506">
        <v>0</v>
      </c>
      <c r="AD4506">
        <v>0</v>
      </c>
      <c r="AE4506">
        <v>0</v>
      </c>
      <c r="AF4506">
        <v>2022</v>
      </c>
      <c r="AG4506" s="1">
        <v>44562</v>
      </c>
      <c r="AH4506" s="1">
        <v>44773</v>
      </c>
      <c r="AI4506" s="1">
        <v>44785</v>
      </c>
      <c r="AJ4506" s="17" t="s">
        <v>34</v>
      </c>
      <c r="AK4506" s="17" t="s">
        <v>35</v>
      </c>
      <c r="AL4506" s="17" t="s">
        <v>10388</v>
      </c>
      <c r="AM4506" s="17">
        <f>MONTH(EMPENHO[[#This Row],[data_empenho]])</f>
        <v>6</v>
      </c>
    </row>
    <row r="4507" spans="1:39" x14ac:dyDescent="0.25">
      <c r="A4507">
        <v>5</v>
      </c>
      <c r="B4507">
        <v>502</v>
      </c>
      <c r="C4507">
        <v>12</v>
      </c>
      <c r="D4507">
        <v>365</v>
      </c>
      <c r="E4507">
        <v>2</v>
      </c>
      <c r="F4507">
        <v>0</v>
      </c>
      <c r="G4507">
        <v>2026</v>
      </c>
      <c r="H4507" s="17" t="s">
        <v>1213</v>
      </c>
      <c r="I4507">
        <v>31</v>
      </c>
      <c r="J4507">
        <v>0</v>
      </c>
      <c r="K4507" s="17" t="s">
        <v>9921</v>
      </c>
      <c r="L4507" s="1">
        <v>44739</v>
      </c>
      <c r="M4507">
        <v>922.72</v>
      </c>
      <c r="N4507" s="17" t="s">
        <v>437</v>
      </c>
      <c r="O4507">
        <v>213</v>
      </c>
      <c r="P4507" s="17" t="s">
        <v>438</v>
      </c>
      <c r="Q4507">
        <v>501</v>
      </c>
      <c r="R4507" s="17" t="s">
        <v>439</v>
      </c>
      <c r="S4507" s="17" t="s">
        <v>440</v>
      </c>
      <c r="T4507" s="17" t="s">
        <v>438</v>
      </c>
      <c r="U4507">
        <v>0</v>
      </c>
      <c r="V4507">
        <v>0</v>
      </c>
      <c r="W4507" s="17" t="s">
        <v>9922</v>
      </c>
      <c r="X4507" s="17" t="s">
        <v>442</v>
      </c>
      <c r="Y4507">
        <v>0</v>
      </c>
      <c r="Z4507" s="17" t="s">
        <v>486</v>
      </c>
      <c r="AA4507" s="17" t="s">
        <v>443</v>
      </c>
      <c r="AB4507" s="17" t="s">
        <v>444</v>
      </c>
      <c r="AC4507">
        <v>0</v>
      </c>
      <c r="AD4507">
        <v>0</v>
      </c>
      <c r="AE4507">
        <v>0</v>
      </c>
      <c r="AF4507">
        <v>2022</v>
      </c>
      <c r="AG4507" s="1">
        <v>44562</v>
      </c>
      <c r="AH4507" s="1">
        <v>44773</v>
      </c>
      <c r="AI4507" s="1">
        <v>44785</v>
      </c>
      <c r="AJ4507" s="17" t="s">
        <v>34</v>
      </c>
      <c r="AK4507" s="17" t="s">
        <v>35</v>
      </c>
      <c r="AL4507" s="17" t="s">
        <v>10388</v>
      </c>
      <c r="AM4507" s="17">
        <f>MONTH(EMPENHO[[#This Row],[data_empenho]])</f>
        <v>6</v>
      </c>
    </row>
    <row r="4508" spans="1:39" x14ac:dyDescent="0.25">
      <c r="A4508">
        <v>5</v>
      </c>
      <c r="B4508">
        <v>502</v>
      </c>
      <c r="C4508">
        <v>12</v>
      </c>
      <c r="D4508">
        <v>365</v>
      </c>
      <c r="E4508">
        <v>2</v>
      </c>
      <c r="F4508">
        <v>0</v>
      </c>
      <c r="G4508">
        <v>2026</v>
      </c>
      <c r="H4508" s="17" t="s">
        <v>1173</v>
      </c>
      <c r="I4508">
        <v>31</v>
      </c>
      <c r="J4508">
        <v>0</v>
      </c>
      <c r="K4508" s="17" t="s">
        <v>9923</v>
      </c>
      <c r="L4508" s="1">
        <v>44739</v>
      </c>
      <c r="M4508">
        <v>7293.35</v>
      </c>
      <c r="N4508" s="17" t="s">
        <v>437</v>
      </c>
      <c r="O4508">
        <v>213</v>
      </c>
      <c r="P4508" s="17" t="s">
        <v>438</v>
      </c>
      <c r="Q4508">
        <v>501</v>
      </c>
      <c r="R4508" s="17" t="s">
        <v>439</v>
      </c>
      <c r="S4508" s="17" t="s">
        <v>440</v>
      </c>
      <c r="T4508" s="17" t="s">
        <v>438</v>
      </c>
      <c r="U4508">
        <v>0</v>
      </c>
      <c r="V4508">
        <v>0</v>
      </c>
      <c r="W4508" s="17" t="s">
        <v>9924</v>
      </c>
      <c r="X4508" s="17" t="s">
        <v>442</v>
      </c>
      <c r="Y4508">
        <v>0</v>
      </c>
      <c r="Z4508" s="17" t="s">
        <v>486</v>
      </c>
      <c r="AA4508" s="17" t="s">
        <v>443</v>
      </c>
      <c r="AB4508" s="17" t="s">
        <v>444</v>
      </c>
      <c r="AC4508">
        <v>0</v>
      </c>
      <c r="AD4508">
        <v>0</v>
      </c>
      <c r="AE4508">
        <v>0</v>
      </c>
      <c r="AF4508">
        <v>2022</v>
      </c>
      <c r="AG4508" s="1">
        <v>44562</v>
      </c>
      <c r="AH4508" s="1">
        <v>44773</v>
      </c>
      <c r="AI4508" s="1">
        <v>44785</v>
      </c>
      <c r="AJ4508" s="17" t="s">
        <v>34</v>
      </c>
      <c r="AK4508" s="17" t="s">
        <v>35</v>
      </c>
      <c r="AL4508" s="17" t="s">
        <v>10388</v>
      </c>
      <c r="AM4508" s="17">
        <f>MONTH(EMPENHO[[#This Row],[data_empenho]])</f>
        <v>6</v>
      </c>
    </row>
    <row r="4509" spans="1:39" x14ac:dyDescent="0.25">
      <c r="A4509">
        <v>5</v>
      </c>
      <c r="B4509">
        <v>502</v>
      </c>
      <c r="C4509">
        <v>12</v>
      </c>
      <c r="D4509">
        <v>365</v>
      </c>
      <c r="E4509">
        <v>2</v>
      </c>
      <c r="F4509">
        <v>0</v>
      </c>
      <c r="G4509">
        <v>2026</v>
      </c>
      <c r="H4509" s="17" t="s">
        <v>1176</v>
      </c>
      <c r="I4509">
        <v>31</v>
      </c>
      <c r="J4509">
        <v>0</v>
      </c>
      <c r="K4509" s="17" t="s">
        <v>9925</v>
      </c>
      <c r="L4509" s="1">
        <v>44739</v>
      </c>
      <c r="M4509">
        <v>185.4</v>
      </c>
      <c r="N4509" s="17" t="s">
        <v>437</v>
      </c>
      <c r="O4509">
        <v>213</v>
      </c>
      <c r="P4509" s="17" t="s">
        <v>438</v>
      </c>
      <c r="Q4509">
        <v>501</v>
      </c>
      <c r="R4509" s="17" t="s">
        <v>439</v>
      </c>
      <c r="S4509" s="17" t="s">
        <v>440</v>
      </c>
      <c r="T4509" s="17" t="s">
        <v>438</v>
      </c>
      <c r="U4509">
        <v>0</v>
      </c>
      <c r="V4509">
        <v>0</v>
      </c>
      <c r="W4509" s="17" t="s">
        <v>9926</v>
      </c>
      <c r="X4509" s="17" t="s">
        <v>442</v>
      </c>
      <c r="Y4509">
        <v>0</v>
      </c>
      <c r="Z4509" s="17" t="s">
        <v>486</v>
      </c>
      <c r="AA4509" s="17" t="s">
        <v>443</v>
      </c>
      <c r="AB4509" s="17" t="s">
        <v>444</v>
      </c>
      <c r="AC4509">
        <v>0</v>
      </c>
      <c r="AD4509">
        <v>0</v>
      </c>
      <c r="AE4509">
        <v>0</v>
      </c>
      <c r="AF4509">
        <v>2022</v>
      </c>
      <c r="AG4509" s="1">
        <v>44562</v>
      </c>
      <c r="AH4509" s="1">
        <v>44773</v>
      </c>
      <c r="AI4509" s="1">
        <v>44785</v>
      </c>
      <c r="AJ4509" s="17" t="s">
        <v>34</v>
      </c>
      <c r="AK4509" s="17" t="s">
        <v>35</v>
      </c>
      <c r="AL4509" s="17" t="s">
        <v>10388</v>
      </c>
      <c r="AM4509" s="17">
        <f>MONTH(EMPENHO[[#This Row],[data_empenho]])</f>
        <v>6</v>
      </c>
    </row>
    <row r="4510" spans="1:39" x14ac:dyDescent="0.25">
      <c r="A4510">
        <v>5</v>
      </c>
      <c r="B4510">
        <v>502</v>
      </c>
      <c r="C4510">
        <v>12</v>
      </c>
      <c r="D4510">
        <v>365</v>
      </c>
      <c r="E4510">
        <v>2</v>
      </c>
      <c r="F4510">
        <v>0</v>
      </c>
      <c r="G4510">
        <v>2026</v>
      </c>
      <c r="H4510" s="17" t="s">
        <v>1213</v>
      </c>
      <c r="I4510">
        <v>31</v>
      </c>
      <c r="J4510">
        <v>0</v>
      </c>
      <c r="K4510" s="17" t="s">
        <v>9927</v>
      </c>
      <c r="L4510" s="1">
        <v>44739</v>
      </c>
      <c r="M4510">
        <v>1109.42</v>
      </c>
      <c r="N4510" s="17" t="s">
        <v>437</v>
      </c>
      <c r="O4510">
        <v>213</v>
      </c>
      <c r="P4510" s="17" t="s">
        <v>438</v>
      </c>
      <c r="Q4510">
        <v>501</v>
      </c>
      <c r="R4510" s="17" t="s">
        <v>439</v>
      </c>
      <c r="S4510" s="17" t="s">
        <v>440</v>
      </c>
      <c r="T4510" s="17" t="s">
        <v>438</v>
      </c>
      <c r="U4510">
        <v>0</v>
      </c>
      <c r="V4510">
        <v>0</v>
      </c>
      <c r="W4510" s="17" t="s">
        <v>9928</v>
      </c>
      <c r="X4510" s="17" t="s">
        <v>442</v>
      </c>
      <c r="Y4510">
        <v>0</v>
      </c>
      <c r="Z4510" s="17" t="s">
        <v>486</v>
      </c>
      <c r="AA4510" s="17" t="s">
        <v>443</v>
      </c>
      <c r="AB4510" s="17" t="s">
        <v>444</v>
      </c>
      <c r="AC4510">
        <v>0</v>
      </c>
      <c r="AD4510">
        <v>0</v>
      </c>
      <c r="AE4510">
        <v>0</v>
      </c>
      <c r="AF4510">
        <v>2022</v>
      </c>
      <c r="AG4510" s="1">
        <v>44562</v>
      </c>
      <c r="AH4510" s="1">
        <v>44773</v>
      </c>
      <c r="AI4510" s="1">
        <v>44785</v>
      </c>
      <c r="AJ4510" s="17" t="s">
        <v>34</v>
      </c>
      <c r="AK4510" s="17" t="s">
        <v>35</v>
      </c>
      <c r="AL4510" s="17" t="s">
        <v>10388</v>
      </c>
      <c r="AM4510" s="17">
        <f>MONTH(EMPENHO[[#This Row],[data_empenho]])</f>
        <v>6</v>
      </c>
    </row>
    <row r="4511" spans="1:39" x14ac:dyDescent="0.25">
      <c r="A4511">
        <v>5</v>
      </c>
      <c r="B4511">
        <v>502</v>
      </c>
      <c r="C4511">
        <v>12</v>
      </c>
      <c r="D4511">
        <v>361</v>
      </c>
      <c r="E4511">
        <v>2</v>
      </c>
      <c r="F4511">
        <v>0</v>
      </c>
      <c r="G4511">
        <v>2025</v>
      </c>
      <c r="H4511" s="17" t="s">
        <v>1173</v>
      </c>
      <c r="I4511">
        <v>31</v>
      </c>
      <c r="J4511">
        <v>0</v>
      </c>
      <c r="K4511" s="17" t="s">
        <v>9929</v>
      </c>
      <c r="L4511" s="1">
        <v>44739</v>
      </c>
      <c r="M4511">
        <v>106765.16</v>
      </c>
      <c r="N4511" s="17" t="s">
        <v>437</v>
      </c>
      <c r="O4511">
        <v>213</v>
      </c>
      <c r="P4511" s="17" t="s">
        <v>438</v>
      </c>
      <c r="Q4511">
        <v>501</v>
      </c>
      <c r="R4511" s="17" t="s">
        <v>439</v>
      </c>
      <c r="S4511" s="17" t="s">
        <v>440</v>
      </c>
      <c r="T4511" s="17" t="s">
        <v>438</v>
      </c>
      <c r="U4511">
        <v>0</v>
      </c>
      <c r="V4511">
        <v>0</v>
      </c>
      <c r="W4511" s="17" t="s">
        <v>9930</v>
      </c>
      <c r="X4511" s="17" t="s">
        <v>442</v>
      </c>
      <c r="Y4511">
        <v>0</v>
      </c>
      <c r="Z4511" s="17" t="s">
        <v>486</v>
      </c>
      <c r="AA4511" s="17" t="s">
        <v>443</v>
      </c>
      <c r="AB4511" s="17" t="s">
        <v>444</v>
      </c>
      <c r="AC4511">
        <v>0</v>
      </c>
      <c r="AD4511">
        <v>0</v>
      </c>
      <c r="AE4511">
        <v>0</v>
      </c>
      <c r="AF4511">
        <v>2022</v>
      </c>
      <c r="AG4511" s="1">
        <v>44562</v>
      </c>
      <c r="AH4511" s="1">
        <v>44773</v>
      </c>
      <c r="AI4511" s="1">
        <v>44785</v>
      </c>
      <c r="AJ4511" s="17" t="s">
        <v>34</v>
      </c>
      <c r="AK4511" s="17" t="s">
        <v>35</v>
      </c>
      <c r="AL4511" s="17" t="s">
        <v>10388</v>
      </c>
      <c r="AM4511" s="17">
        <f>MONTH(EMPENHO[[#This Row],[data_empenho]])</f>
        <v>6</v>
      </c>
    </row>
    <row r="4512" spans="1:39" x14ac:dyDescent="0.25">
      <c r="A4512">
        <v>5</v>
      </c>
      <c r="B4512">
        <v>502</v>
      </c>
      <c r="C4512">
        <v>12</v>
      </c>
      <c r="D4512">
        <v>361</v>
      </c>
      <c r="E4512">
        <v>2</v>
      </c>
      <c r="F4512">
        <v>0</v>
      </c>
      <c r="G4512">
        <v>2025</v>
      </c>
      <c r="H4512" s="17" t="s">
        <v>1173</v>
      </c>
      <c r="I4512">
        <v>31</v>
      </c>
      <c r="J4512">
        <v>0</v>
      </c>
      <c r="K4512" s="17" t="s">
        <v>9931</v>
      </c>
      <c r="L4512" s="1">
        <v>44739</v>
      </c>
      <c r="M4512">
        <v>10575.15</v>
      </c>
      <c r="N4512" s="17" t="s">
        <v>437</v>
      </c>
      <c r="O4512">
        <v>213</v>
      </c>
      <c r="P4512" s="17" t="s">
        <v>438</v>
      </c>
      <c r="Q4512">
        <v>501</v>
      </c>
      <c r="R4512" s="17" t="s">
        <v>439</v>
      </c>
      <c r="S4512" s="17" t="s">
        <v>440</v>
      </c>
      <c r="T4512" s="17" t="s">
        <v>438</v>
      </c>
      <c r="U4512">
        <v>0</v>
      </c>
      <c r="V4512">
        <v>0</v>
      </c>
      <c r="W4512" s="17" t="s">
        <v>9932</v>
      </c>
      <c r="X4512" s="17" t="s">
        <v>442</v>
      </c>
      <c r="Y4512">
        <v>0</v>
      </c>
      <c r="Z4512" s="17" t="s">
        <v>486</v>
      </c>
      <c r="AA4512" s="17" t="s">
        <v>443</v>
      </c>
      <c r="AB4512" s="17" t="s">
        <v>444</v>
      </c>
      <c r="AC4512">
        <v>0</v>
      </c>
      <c r="AD4512">
        <v>0</v>
      </c>
      <c r="AE4512">
        <v>0</v>
      </c>
      <c r="AF4512">
        <v>2022</v>
      </c>
      <c r="AG4512" s="1">
        <v>44562</v>
      </c>
      <c r="AH4512" s="1">
        <v>44773</v>
      </c>
      <c r="AI4512" s="1">
        <v>44785</v>
      </c>
      <c r="AJ4512" s="17" t="s">
        <v>34</v>
      </c>
      <c r="AK4512" s="17" t="s">
        <v>35</v>
      </c>
      <c r="AL4512" s="17" t="s">
        <v>10388</v>
      </c>
      <c r="AM4512" s="17">
        <f>MONTH(EMPENHO[[#This Row],[data_empenho]])</f>
        <v>6</v>
      </c>
    </row>
    <row r="4513" spans="1:39" x14ac:dyDescent="0.25">
      <c r="A4513">
        <v>5</v>
      </c>
      <c r="B4513">
        <v>502</v>
      </c>
      <c r="C4513">
        <v>12</v>
      </c>
      <c r="D4513">
        <v>361</v>
      </c>
      <c r="E4513">
        <v>2</v>
      </c>
      <c r="F4513">
        <v>0</v>
      </c>
      <c r="G4513">
        <v>2025</v>
      </c>
      <c r="H4513" s="17" t="s">
        <v>1273</v>
      </c>
      <c r="I4513">
        <v>31</v>
      </c>
      <c r="J4513">
        <v>0</v>
      </c>
      <c r="K4513" s="17" t="s">
        <v>9933</v>
      </c>
      <c r="L4513" s="1">
        <v>44739</v>
      </c>
      <c r="M4513">
        <v>6386.1</v>
      </c>
      <c r="N4513" s="17" t="s">
        <v>437</v>
      </c>
      <c r="O4513">
        <v>213</v>
      </c>
      <c r="P4513" s="17" t="s">
        <v>438</v>
      </c>
      <c r="Q4513">
        <v>501</v>
      </c>
      <c r="R4513" s="17" t="s">
        <v>439</v>
      </c>
      <c r="S4513" s="17" t="s">
        <v>440</v>
      </c>
      <c r="T4513" s="17" t="s">
        <v>438</v>
      </c>
      <c r="U4513">
        <v>0</v>
      </c>
      <c r="V4513">
        <v>0</v>
      </c>
      <c r="W4513" s="17" t="s">
        <v>9934</v>
      </c>
      <c r="X4513" s="17" t="s">
        <v>442</v>
      </c>
      <c r="Y4513">
        <v>0</v>
      </c>
      <c r="Z4513" s="17" t="s">
        <v>486</v>
      </c>
      <c r="AA4513" s="17" t="s">
        <v>443</v>
      </c>
      <c r="AB4513" s="17" t="s">
        <v>444</v>
      </c>
      <c r="AC4513">
        <v>0</v>
      </c>
      <c r="AD4513">
        <v>0</v>
      </c>
      <c r="AE4513">
        <v>0</v>
      </c>
      <c r="AF4513">
        <v>2022</v>
      </c>
      <c r="AG4513" s="1">
        <v>44562</v>
      </c>
      <c r="AH4513" s="1">
        <v>44773</v>
      </c>
      <c r="AI4513" s="1">
        <v>44785</v>
      </c>
      <c r="AJ4513" s="17" t="s">
        <v>34</v>
      </c>
      <c r="AK4513" s="17" t="s">
        <v>35</v>
      </c>
      <c r="AL4513" s="17" t="s">
        <v>10388</v>
      </c>
      <c r="AM4513" s="17">
        <f>MONTH(EMPENHO[[#This Row],[data_empenho]])</f>
        <v>6</v>
      </c>
    </row>
    <row r="4514" spans="1:39" x14ac:dyDescent="0.25">
      <c r="A4514">
        <v>5</v>
      </c>
      <c r="B4514">
        <v>502</v>
      </c>
      <c r="C4514">
        <v>12</v>
      </c>
      <c r="D4514">
        <v>361</v>
      </c>
      <c r="E4514">
        <v>2</v>
      </c>
      <c r="F4514">
        <v>0</v>
      </c>
      <c r="G4514">
        <v>2025</v>
      </c>
      <c r="H4514" s="17" t="s">
        <v>1176</v>
      </c>
      <c r="I4514">
        <v>31</v>
      </c>
      <c r="J4514">
        <v>0</v>
      </c>
      <c r="K4514" s="17" t="s">
        <v>9935</v>
      </c>
      <c r="L4514" s="1">
        <v>44739</v>
      </c>
      <c r="M4514">
        <v>10506.07</v>
      </c>
      <c r="N4514" s="17" t="s">
        <v>437</v>
      </c>
      <c r="O4514">
        <v>213</v>
      </c>
      <c r="P4514" s="17" t="s">
        <v>438</v>
      </c>
      <c r="Q4514">
        <v>501</v>
      </c>
      <c r="R4514" s="17" t="s">
        <v>439</v>
      </c>
      <c r="S4514" s="17" t="s">
        <v>440</v>
      </c>
      <c r="T4514" s="17" t="s">
        <v>438</v>
      </c>
      <c r="U4514">
        <v>0</v>
      </c>
      <c r="V4514">
        <v>0</v>
      </c>
      <c r="W4514" s="17" t="s">
        <v>9936</v>
      </c>
      <c r="X4514" s="17" t="s">
        <v>442</v>
      </c>
      <c r="Y4514">
        <v>0</v>
      </c>
      <c r="Z4514" s="17" t="s">
        <v>486</v>
      </c>
      <c r="AA4514" s="17" t="s">
        <v>443</v>
      </c>
      <c r="AB4514" s="17" t="s">
        <v>444</v>
      </c>
      <c r="AC4514">
        <v>0</v>
      </c>
      <c r="AD4514">
        <v>0</v>
      </c>
      <c r="AE4514">
        <v>0</v>
      </c>
      <c r="AF4514">
        <v>2022</v>
      </c>
      <c r="AG4514" s="1">
        <v>44562</v>
      </c>
      <c r="AH4514" s="1">
        <v>44773</v>
      </c>
      <c r="AI4514" s="1">
        <v>44785</v>
      </c>
      <c r="AJ4514" s="17" t="s">
        <v>34</v>
      </c>
      <c r="AK4514" s="17" t="s">
        <v>35</v>
      </c>
      <c r="AL4514" s="17" t="s">
        <v>10388</v>
      </c>
      <c r="AM4514" s="17">
        <f>MONTH(EMPENHO[[#This Row],[data_empenho]])</f>
        <v>6</v>
      </c>
    </row>
    <row r="4515" spans="1:39" x14ac:dyDescent="0.25">
      <c r="A4515">
        <v>5</v>
      </c>
      <c r="B4515">
        <v>502</v>
      </c>
      <c r="C4515">
        <v>12</v>
      </c>
      <c r="D4515">
        <v>361</v>
      </c>
      <c r="E4515">
        <v>2</v>
      </c>
      <c r="F4515">
        <v>0</v>
      </c>
      <c r="G4515">
        <v>2025</v>
      </c>
      <c r="H4515" s="17" t="s">
        <v>1213</v>
      </c>
      <c r="I4515">
        <v>31</v>
      </c>
      <c r="J4515">
        <v>0</v>
      </c>
      <c r="K4515" s="17" t="s">
        <v>9937</v>
      </c>
      <c r="L4515" s="1">
        <v>44739</v>
      </c>
      <c r="M4515">
        <v>7435.11</v>
      </c>
      <c r="N4515" s="17" t="s">
        <v>437</v>
      </c>
      <c r="O4515">
        <v>213</v>
      </c>
      <c r="P4515" s="17" t="s">
        <v>438</v>
      </c>
      <c r="Q4515">
        <v>501</v>
      </c>
      <c r="R4515" s="17" t="s">
        <v>439</v>
      </c>
      <c r="S4515" s="17" t="s">
        <v>440</v>
      </c>
      <c r="T4515" s="17" t="s">
        <v>438</v>
      </c>
      <c r="U4515">
        <v>0</v>
      </c>
      <c r="V4515">
        <v>0</v>
      </c>
      <c r="W4515" s="17" t="s">
        <v>9938</v>
      </c>
      <c r="X4515" s="17" t="s">
        <v>442</v>
      </c>
      <c r="Y4515">
        <v>0</v>
      </c>
      <c r="Z4515" s="17" t="s">
        <v>486</v>
      </c>
      <c r="AA4515" s="17" t="s">
        <v>443</v>
      </c>
      <c r="AB4515" s="17" t="s">
        <v>444</v>
      </c>
      <c r="AC4515">
        <v>0</v>
      </c>
      <c r="AD4515">
        <v>0</v>
      </c>
      <c r="AE4515">
        <v>0</v>
      </c>
      <c r="AF4515">
        <v>2022</v>
      </c>
      <c r="AG4515" s="1">
        <v>44562</v>
      </c>
      <c r="AH4515" s="1">
        <v>44773</v>
      </c>
      <c r="AI4515" s="1">
        <v>44785</v>
      </c>
      <c r="AJ4515" s="17" t="s">
        <v>34</v>
      </c>
      <c r="AK4515" s="17" t="s">
        <v>35</v>
      </c>
      <c r="AL4515" s="17" t="s">
        <v>10388</v>
      </c>
      <c r="AM4515" s="17">
        <f>MONTH(EMPENHO[[#This Row],[data_empenho]])</f>
        <v>6</v>
      </c>
    </row>
    <row r="4516" spans="1:39" x14ac:dyDescent="0.25">
      <c r="A4516">
        <v>5</v>
      </c>
      <c r="B4516">
        <v>502</v>
      </c>
      <c r="C4516">
        <v>12</v>
      </c>
      <c r="D4516">
        <v>361</v>
      </c>
      <c r="E4516">
        <v>2</v>
      </c>
      <c r="F4516">
        <v>0</v>
      </c>
      <c r="G4516">
        <v>2025</v>
      </c>
      <c r="H4516" s="17" t="s">
        <v>1317</v>
      </c>
      <c r="I4516">
        <v>31</v>
      </c>
      <c r="J4516">
        <v>0</v>
      </c>
      <c r="K4516" s="17" t="s">
        <v>9939</v>
      </c>
      <c r="L4516" s="1">
        <v>44739</v>
      </c>
      <c r="M4516">
        <v>4600.2</v>
      </c>
      <c r="N4516" s="17" t="s">
        <v>437</v>
      </c>
      <c r="O4516">
        <v>213</v>
      </c>
      <c r="P4516" s="17" t="s">
        <v>438</v>
      </c>
      <c r="Q4516">
        <v>501</v>
      </c>
      <c r="R4516" s="17" t="s">
        <v>439</v>
      </c>
      <c r="S4516" s="17" t="s">
        <v>440</v>
      </c>
      <c r="T4516" s="17" t="s">
        <v>438</v>
      </c>
      <c r="U4516">
        <v>0</v>
      </c>
      <c r="V4516">
        <v>0</v>
      </c>
      <c r="W4516" s="17" t="s">
        <v>9940</v>
      </c>
      <c r="X4516" s="17" t="s">
        <v>442</v>
      </c>
      <c r="Y4516">
        <v>0</v>
      </c>
      <c r="Z4516" s="17" t="s">
        <v>486</v>
      </c>
      <c r="AA4516" s="17" t="s">
        <v>443</v>
      </c>
      <c r="AB4516" s="17" t="s">
        <v>444</v>
      </c>
      <c r="AC4516">
        <v>0</v>
      </c>
      <c r="AD4516">
        <v>0</v>
      </c>
      <c r="AE4516">
        <v>0</v>
      </c>
      <c r="AF4516">
        <v>2022</v>
      </c>
      <c r="AG4516" s="1">
        <v>44562</v>
      </c>
      <c r="AH4516" s="1">
        <v>44773</v>
      </c>
      <c r="AI4516" s="1">
        <v>44785</v>
      </c>
      <c r="AJ4516" s="17" t="s">
        <v>34</v>
      </c>
      <c r="AK4516" s="17" t="s">
        <v>35</v>
      </c>
      <c r="AL4516" s="17" t="s">
        <v>10388</v>
      </c>
      <c r="AM4516" s="17">
        <f>MONTH(EMPENHO[[#This Row],[data_empenho]])</f>
        <v>6</v>
      </c>
    </row>
    <row r="4517" spans="1:39" x14ac:dyDescent="0.25">
      <c r="A4517">
        <v>5</v>
      </c>
      <c r="B4517">
        <v>502</v>
      </c>
      <c r="C4517">
        <v>12</v>
      </c>
      <c r="D4517">
        <v>361</v>
      </c>
      <c r="E4517">
        <v>2</v>
      </c>
      <c r="F4517">
        <v>0</v>
      </c>
      <c r="G4517">
        <v>2025</v>
      </c>
      <c r="H4517" s="17" t="s">
        <v>1145</v>
      </c>
      <c r="I4517">
        <v>31</v>
      </c>
      <c r="J4517">
        <v>0</v>
      </c>
      <c r="K4517" s="17" t="s">
        <v>9941</v>
      </c>
      <c r="L4517" s="1">
        <v>44739</v>
      </c>
      <c r="M4517">
        <v>961.26</v>
      </c>
      <c r="N4517" s="17" t="s">
        <v>437</v>
      </c>
      <c r="O4517">
        <v>213</v>
      </c>
      <c r="P4517" s="17" t="s">
        <v>438</v>
      </c>
      <c r="Q4517">
        <v>501</v>
      </c>
      <c r="R4517" s="17" t="s">
        <v>439</v>
      </c>
      <c r="S4517" s="17" t="s">
        <v>440</v>
      </c>
      <c r="T4517" s="17" t="s">
        <v>438</v>
      </c>
      <c r="U4517">
        <v>0</v>
      </c>
      <c r="V4517">
        <v>0</v>
      </c>
      <c r="W4517" s="17" t="s">
        <v>9942</v>
      </c>
      <c r="X4517" s="17" t="s">
        <v>442</v>
      </c>
      <c r="Y4517">
        <v>0</v>
      </c>
      <c r="Z4517" s="17" t="s">
        <v>486</v>
      </c>
      <c r="AA4517" s="17" t="s">
        <v>443</v>
      </c>
      <c r="AB4517" s="17" t="s">
        <v>444</v>
      </c>
      <c r="AC4517">
        <v>0</v>
      </c>
      <c r="AD4517">
        <v>0</v>
      </c>
      <c r="AE4517">
        <v>0</v>
      </c>
      <c r="AF4517">
        <v>2022</v>
      </c>
      <c r="AG4517" s="1">
        <v>44562</v>
      </c>
      <c r="AH4517" s="1">
        <v>44773</v>
      </c>
      <c r="AI4517" s="1">
        <v>44785</v>
      </c>
      <c r="AJ4517" s="17" t="s">
        <v>34</v>
      </c>
      <c r="AK4517" s="17" t="s">
        <v>35</v>
      </c>
      <c r="AL4517" s="17" t="s">
        <v>10388</v>
      </c>
      <c r="AM4517" s="17">
        <f>MONTH(EMPENHO[[#This Row],[data_empenho]])</f>
        <v>6</v>
      </c>
    </row>
    <row r="4518" spans="1:39" x14ac:dyDescent="0.25">
      <c r="A4518">
        <v>5</v>
      </c>
      <c r="B4518">
        <v>502</v>
      </c>
      <c r="C4518">
        <v>12</v>
      </c>
      <c r="D4518">
        <v>361</v>
      </c>
      <c r="E4518">
        <v>2</v>
      </c>
      <c r="F4518">
        <v>0</v>
      </c>
      <c r="G4518">
        <v>2025</v>
      </c>
      <c r="H4518" s="17" t="s">
        <v>1145</v>
      </c>
      <c r="I4518">
        <v>31</v>
      </c>
      <c r="J4518">
        <v>0</v>
      </c>
      <c r="K4518" s="17" t="s">
        <v>9943</v>
      </c>
      <c r="L4518" s="1">
        <v>44739</v>
      </c>
      <c r="M4518">
        <v>1587.1</v>
      </c>
      <c r="N4518" s="17" t="s">
        <v>437</v>
      </c>
      <c r="O4518">
        <v>213</v>
      </c>
      <c r="P4518" s="17" t="s">
        <v>438</v>
      </c>
      <c r="Q4518">
        <v>501</v>
      </c>
      <c r="R4518" s="17" t="s">
        <v>439</v>
      </c>
      <c r="S4518" s="17" t="s">
        <v>440</v>
      </c>
      <c r="T4518" s="17" t="s">
        <v>438</v>
      </c>
      <c r="U4518">
        <v>0</v>
      </c>
      <c r="V4518">
        <v>0</v>
      </c>
      <c r="W4518" s="17" t="s">
        <v>9944</v>
      </c>
      <c r="X4518" s="17" t="s">
        <v>442</v>
      </c>
      <c r="Y4518">
        <v>0</v>
      </c>
      <c r="Z4518" s="17" t="s">
        <v>486</v>
      </c>
      <c r="AA4518" s="17" t="s">
        <v>443</v>
      </c>
      <c r="AB4518" s="17" t="s">
        <v>444</v>
      </c>
      <c r="AC4518">
        <v>0</v>
      </c>
      <c r="AD4518">
        <v>0</v>
      </c>
      <c r="AE4518">
        <v>0</v>
      </c>
      <c r="AF4518">
        <v>2022</v>
      </c>
      <c r="AG4518" s="1">
        <v>44562</v>
      </c>
      <c r="AH4518" s="1">
        <v>44773</v>
      </c>
      <c r="AI4518" s="1">
        <v>44785</v>
      </c>
      <c r="AJ4518" s="17" t="s">
        <v>34</v>
      </c>
      <c r="AK4518" s="17" t="s">
        <v>35</v>
      </c>
      <c r="AL4518" s="17" t="s">
        <v>10388</v>
      </c>
      <c r="AM4518" s="17">
        <f>MONTH(EMPENHO[[#This Row],[data_empenho]])</f>
        <v>6</v>
      </c>
    </row>
    <row r="4519" spans="1:39" x14ac:dyDescent="0.25">
      <c r="A4519">
        <v>5</v>
      </c>
      <c r="B4519">
        <v>502</v>
      </c>
      <c r="C4519">
        <v>12</v>
      </c>
      <c r="D4519">
        <v>361</v>
      </c>
      <c r="E4519">
        <v>2</v>
      </c>
      <c r="F4519">
        <v>0</v>
      </c>
      <c r="G4519">
        <v>2025</v>
      </c>
      <c r="H4519" s="17" t="s">
        <v>1145</v>
      </c>
      <c r="I4519">
        <v>31</v>
      </c>
      <c r="J4519">
        <v>0</v>
      </c>
      <c r="K4519" s="17" t="s">
        <v>9945</v>
      </c>
      <c r="L4519" s="1">
        <v>44739</v>
      </c>
      <c r="M4519">
        <v>4899.3599999999997</v>
      </c>
      <c r="N4519" s="17" t="s">
        <v>437</v>
      </c>
      <c r="O4519">
        <v>213</v>
      </c>
      <c r="P4519" s="17" t="s">
        <v>438</v>
      </c>
      <c r="Q4519">
        <v>501</v>
      </c>
      <c r="R4519" s="17" t="s">
        <v>439</v>
      </c>
      <c r="S4519" s="17" t="s">
        <v>440</v>
      </c>
      <c r="T4519" s="17" t="s">
        <v>438</v>
      </c>
      <c r="U4519">
        <v>0</v>
      </c>
      <c r="V4519">
        <v>0</v>
      </c>
      <c r="W4519" s="17" t="s">
        <v>9946</v>
      </c>
      <c r="X4519" s="17" t="s">
        <v>442</v>
      </c>
      <c r="Y4519">
        <v>0</v>
      </c>
      <c r="Z4519" s="17" t="s">
        <v>486</v>
      </c>
      <c r="AA4519" s="17" t="s">
        <v>443</v>
      </c>
      <c r="AB4519" s="17" t="s">
        <v>444</v>
      </c>
      <c r="AC4519">
        <v>0</v>
      </c>
      <c r="AD4519">
        <v>0</v>
      </c>
      <c r="AE4519">
        <v>0</v>
      </c>
      <c r="AF4519">
        <v>2022</v>
      </c>
      <c r="AG4519" s="1">
        <v>44562</v>
      </c>
      <c r="AH4519" s="1">
        <v>44773</v>
      </c>
      <c r="AI4519" s="1">
        <v>44785</v>
      </c>
      <c r="AJ4519" s="17" t="s">
        <v>34</v>
      </c>
      <c r="AK4519" s="17" t="s">
        <v>35</v>
      </c>
      <c r="AL4519" s="17" t="s">
        <v>10388</v>
      </c>
      <c r="AM4519" s="17">
        <f>MONTH(EMPENHO[[#This Row],[data_empenho]])</f>
        <v>6</v>
      </c>
    </row>
    <row r="4520" spans="1:39" x14ac:dyDescent="0.25">
      <c r="A4520">
        <v>5</v>
      </c>
      <c r="B4520">
        <v>502</v>
      </c>
      <c r="C4520">
        <v>12</v>
      </c>
      <c r="D4520">
        <v>361</v>
      </c>
      <c r="E4520">
        <v>2</v>
      </c>
      <c r="F4520">
        <v>0</v>
      </c>
      <c r="G4520">
        <v>2025</v>
      </c>
      <c r="H4520" s="17" t="s">
        <v>1173</v>
      </c>
      <c r="I4520">
        <v>31</v>
      </c>
      <c r="J4520">
        <v>0</v>
      </c>
      <c r="K4520" s="17" t="s">
        <v>9947</v>
      </c>
      <c r="L4520" s="1">
        <v>44739</v>
      </c>
      <c r="M4520">
        <v>194.28</v>
      </c>
      <c r="N4520" s="17" t="s">
        <v>437</v>
      </c>
      <c r="O4520">
        <v>213</v>
      </c>
      <c r="P4520" s="17" t="s">
        <v>438</v>
      </c>
      <c r="Q4520">
        <v>501</v>
      </c>
      <c r="R4520" s="17" t="s">
        <v>439</v>
      </c>
      <c r="S4520" s="17" t="s">
        <v>440</v>
      </c>
      <c r="T4520" s="17" t="s">
        <v>438</v>
      </c>
      <c r="U4520">
        <v>0</v>
      </c>
      <c r="V4520">
        <v>0</v>
      </c>
      <c r="W4520" s="17" t="s">
        <v>9948</v>
      </c>
      <c r="X4520" s="17" t="s">
        <v>442</v>
      </c>
      <c r="Y4520">
        <v>0</v>
      </c>
      <c r="Z4520" s="17" t="s">
        <v>486</v>
      </c>
      <c r="AA4520" s="17" t="s">
        <v>443</v>
      </c>
      <c r="AB4520" s="17" t="s">
        <v>444</v>
      </c>
      <c r="AC4520">
        <v>0</v>
      </c>
      <c r="AD4520">
        <v>0</v>
      </c>
      <c r="AE4520">
        <v>0</v>
      </c>
      <c r="AF4520">
        <v>2022</v>
      </c>
      <c r="AG4520" s="1">
        <v>44562</v>
      </c>
      <c r="AH4520" s="1">
        <v>44773</v>
      </c>
      <c r="AI4520" s="1">
        <v>44785</v>
      </c>
      <c r="AJ4520" s="17" t="s">
        <v>34</v>
      </c>
      <c r="AK4520" s="17" t="s">
        <v>35</v>
      </c>
      <c r="AL4520" s="17" t="s">
        <v>10388</v>
      </c>
      <c r="AM4520" s="17">
        <f>MONTH(EMPENHO[[#This Row],[data_empenho]])</f>
        <v>6</v>
      </c>
    </row>
    <row r="4521" spans="1:39" x14ac:dyDescent="0.25">
      <c r="A4521">
        <v>5</v>
      </c>
      <c r="B4521">
        <v>502</v>
      </c>
      <c r="C4521">
        <v>12</v>
      </c>
      <c r="D4521">
        <v>365</v>
      </c>
      <c r="E4521">
        <v>2</v>
      </c>
      <c r="F4521">
        <v>0</v>
      </c>
      <c r="G4521">
        <v>2033</v>
      </c>
      <c r="H4521" s="17" t="s">
        <v>1173</v>
      </c>
      <c r="I4521">
        <v>20</v>
      </c>
      <c r="J4521">
        <v>0</v>
      </c>
      <c r="K4521" s="17" t="s">
        <v>9949</v>
      </c>
      <c r="L4521" s="1">
        <v>44739</v>
      </c>
      <c r="M4521">
        <v>1338.03</v>
      </c>
      <c r="N4521" s="17" t="s">
        <v>437</v>
      </c>
      <c r="O4521">
        <v>213</v>
      </c>
      <c r="P4521" s="17" t="s">
        <v>438</v>
      </c>
      <c r="Q4521">
        <v>0</v>
      </c>
      <c r="R4521" s="17" t="s">
        <v>439</v>
      </c>
      <c r="S4521" s="17" t="s">
        <v>440</v>
      </c>
      <c r="T4521" s="17" t="s">
        <v>438</v>
      </c>
      <c r="U4521">
        <v>0</v>
      </c>
      <c r="V4521">
        <v>0</v>
      </c>
      <c r="W4521" s="17" t="s">
        <v>9950</v>
      </c>
      <c r="X4521" s="17" t="s">
        <v>442</v>
      </c>
      <c r="Y4521">
        <v>0</v>
      </c>
      <c r="Z4521" s="17" t="s">
        <v>486</v>
      </c>
      <c r="AA4521" s="17" t="s">
        <v>443</v>
      </c>
      <c r="AB4521" s="17" t="s">
        <v>444</v>
      </c>
      <c r="AC4521">
        <v>0</v>
      </c>
      <c r="AD4521">
        <v>0</v>
      </c>
      <c r="AE4521">
        <v>0</v>
      </c>
      <c r="AF4521">
        <v>2022</v>
      </c>
      <c r="AG4521" s="1">
        <v>44562</v>
      </c>
      <c r="AH4521" s="1">
        <v>44773</v>
      </c>
      <c r="AI4521" s="1">
        <v>44785</v>
      </c>
      <c r="AJ4521" s="17" t="s">
        <v>34</v>
      </c>
      <c r="AK4521" s="17" t="s">
        <v>35</v>
      </c>
      <c r="AL4521" s="17" t="s">
        <v>10388</v>
      </c>
      <c r="AM4521" s="17">
        <f>MONTH(EMPENHO[[#This Row],[data_empenho]])</f>
        <v>6</v>
      </c>
    </row>
    <row r="4522" spans="1:39" x14ac:dyDescent="0.25">
      <c r="A4522">
        <v>5</v>
      </c>
      <c r="B4522">
        <v>502</v>
      </c>
      <c r="C4522">
        <v>12</v>
      </c>
      <c r="D4522">
        <v>365</v>
      </c>
      <c r="E4522">
        <v>2</v>
      </c>
      <c r="F4522">
        <v>0</v>
      </c>
      <c r="G4522">
        <v>2033</v>
      </c>
      <c r="H4522" s="17" t="s">
        <v>1181</v>
      </c>
      <c r="I4522">
        <v>20</v>
      </c>
      <c r="J4522">
        <v>0</v>
      </c>
      <c r="K4522" s="17" t="s">
        <v>9951</v>
      </c>
      <c r="L4522" s="1">
        <v>44739</v>
      </c>
      <c r="M4522">
        <v>429.08</v>
      </c>
      <c r="N4522" s="17" t="s">
        <v>437</v>
      </c>
      <c r="O4522">
        <v>213</v>
      </c>
      <c r="P4522" s="17" t="s">
        <v>438</v>
      </c>
      <c r="Q4522">
        <v>0</v>
      </c>
      <c r="R4522" s="17" t="s">
        <v>439</v>
      </c>
      <c r="S4522" s="17" t="s">
        <v>440</v>
      </c>
      <c r="T4522" s="17" t="s">
        <v>438</v>
      </c>
      <c r="U4522">
        <v>0</v>
      </c>
      <c r="V4522">
        <v>0</v>
      </c>
      <c r="W4522" s="17" t="s">
        <v>9952</v>
      </c>
      <c r="X4522" s="17" t="s">
        <v>442</v>
      </c>
      <c r="Y4522">
        <v>0</v>
      </c>
      <c r="Z4522" s="17" t="s">
        <v>486</v>
      </c>
      <c r="AA4522" s="17" t="s">
        <v>443</v>
      </c>
      <c r="AB4522" s="17" t="s">
        <v>444</v>
      </c>
      <c r="AC4522">
        <v>0</v>
      </c>
      <c r="AD4522">
        <v>0</v>
      </c>
      <c r="AE4522">
        <v>0</v>
      </c>
      <c r="AF4522">
        <v>2022</v>
      </c>
      <c r="AG4522" s="1">
        <v>44562</v>
      </c>
      <c r="AH4522" s="1">
        <v>44773</v>
      </c>
      <c r="AI4522" s="1">
        <v>44785</v>
      </c>
      <c r="AJ4522" s="17" t="s">
        <v>34</v>
      </c>
      <c r="AK4522" s="17" t="s">
        <v>35</v>
      </c>
      <c r="AL4522" s="17" t="s">
        <v>10388</v>
      </c>
      <c r="AM4522" s="17">
        <f>MONTH(EMPENHO[[#This Row],[data_empenho]])</f>
        <v>6</v>
      </c>
    </row>
    <row r="4523" spans="1:39" x14ac:dyDescent="0.25">
      <c r="A4523">
        <v>5</v>
      </c>
      <c r="B4523">
        <v>502</v>
      </c>
      <c r="C4523">
        <v>12</v>
      </c>
      <c r="D4523">
        <v>365</v>
      </c>
      <c r="E4523">
        <v>2</v>
      </c>
      <c r="F4523">
        <v>0</v>
      </c>
      <c r="G4523">
        <v>2033</v>
      </c>
      <c r="H4523" s="17" t="s">
        <v>1173</v>
      </c>
      <c r="I4523">
        <v>20</v>
      </c>
      <c r="J4523">
        <v>0</v>
      </c>
      <c r="K4523" s="17" t="s">
        <v>9953</v>
      </c>
      <c r="L4523" s="1">
        <v>44739</v>
      </c>
      <c r="M4523">
        <v>1883.39</v>
      </c>
      <c r="N4523" s="17" t="s">
        <v>437</v>
      </c>
      <c r="O4523">
        <v>213</v>
      </c>
      <c r="P4523" s="17" t="s">
        <v>438</v>
      </c>
      <c r="Q4523">
        <v>0</v>
      </c>
      <c r="R4523" s="17" t="s">
        <v>439</v>
      </c>
      <c r="S4523" s="17" t="s">
        <v>440</v>
      </c>
      <c r="T4523" s="17" t="s">
        <v>438</v>
      </c>
      <c r="U4523">
        <v>0</v>
      </c>
      <c r="V4523">
        <v>0</v>
      </c>
      <c r="W4523" s="17" t="s">
        <v>9954</v>
      </c>
      <c r="X4523" s="17" t="s">
        <v>442</v>
      </c>
      <c r="Y4523">
        <v>0</v>
      </c>
      <c r="Z4523" s="17" t="s">
        <v>486</v>
      </c>
      <c r="AA4523" s="17" t="s">
        <v>443</v>
      </c>
      <c r="AB4523" s="17" t="s">
        <v>444</v>
      </c>
      <c r="AC4523">
        <v>0</v>
      </c>
      <c r="AD4523">
        <v>0</v>
      </c>
      <c r="AE4523">
        <v>0</v>
      </c>
      <c r="AF4523">
        <v>2022</v>
      </c>
      <c r="AG4523" s="1">
        <v>44562</v>
      </c>
      <c r="AH4523" s="1">
        <v>44773</v>
      </c>
      <c r="AI4523" s="1">
        <v>44785</v>
      </c>
      <c r="AJ4523" s="17" t="s">
        <v>34</v>
      </c>
      <c r="AK4523" s="17" t="s">
        <v>35</v>
      </c>
      <c r="AL4523" s="17" t="s">
        <v>10388</v>
      </c>
      <c r="AM4523" s="17">
        <f>MONTH(EMPENHO[[#This Row],[data_empenho]])</f>
        <v>6</v>
      </c>
    </row>
    <row r="4524" spans="1:39" x14ac:dyDescent="0.25">
      <c r="A4524">
        <v>5</v>
      </c>
      <c r="B4524">
        <v>502</v>
      </c>
      <c r="C4524">
        <v>12</v>
      </c>
      <c r="D4524">
        <v>365</v>
      </c>
      <c r="E4524">
        <v>2</v>
      </c>
      <c r="F4524">
        <v>0</v>
      </c>
      <c r="G4524">
        <v>2033</v>
      </c>
      <c r="H4524" s="17" t="s">
        <v>1296</v>
      </c>
      <c r="I4524">
        <v>20</v>
      </c>
      <c r="J4524">
        <v>0</v>
      </c>
      <c r="K4524" s="17" t="s">
        <v>9955</v>
      </c>
      <c r="L4524" s="1">
        <v>44739</v>
      </c>
      <c r="M4524">
        <v>1430.28</v>
      </c>
      <c r="N4524" s="17" t="s">
        <v>437</v>
      </c>
      <c r="O4524">
        <v>213</v>
      </c>
      <c r="P4524" s="17" t="s">
        <v>438</v>
      </c>
      <c r="Q4524">
        <v>0</v>
      </c>
      <c r="R4524" s="17" t="s">
        <v>439</v>
      </c>
      <c r="S4524" s="17" t="s">
        <v>440</v>
      </c>
      <c r="T4524" s="17" t="s">
        <v>438</v>
      </c>
      <c r="U4524">
        <v>0</v>
      </c>
      <c r="V4524">
        <v>0</v>
      </c>
      <c r="W4524" s="17" t="s">
        <v>9956</v>
      </c>
      <c r="X4524" s="17" t="s">
        <v>442</v>
      </c>
      <c r="Y4524">
        <v>0</v>
      </c>
      <c r="Z4524" s="17" t="s">
        <v>486</v>
      </c>
      <c r="AA4524" s="17" t="s">
        <v>443</v>
      </c>
      <c r="AB4524" s="17" t="s">
        <v>444</v>
      </c>
      <c r="AC4524">
        <v>0</v>
      </c>
      <c r="AD4524">
        <v>0</v>
      </c>
      <c r="AE4524">
        <v>0</v>
      </c>
      <c r="AF4524">
        <v>2022</v>
      </c>
      <c r="AG4524" s="1">
        <v>44562</v>
      </c>
      <c r="AH4524" s="1">
        <v>44773</v>
      </c>
      <c r="AI4524" s="1">
        <v>44785</v>
      </c>
      <c r="AJ4524" s="17" t="s">
        <v>34</v>
      </c>
      <c r="AK4524" s="17" t="s">
        <v>35</v>
      </c>
      <c r="AL4524" s="17" t="s">
        <v>10388</v>
      </c>
      <c r="AM4524" s="17">
        <f>MONTH(EMPENHO[[#This Row],[data_empenho]])</f>
        <v>6</v>
      </c>
    </row>
    <row r="4525" spans="1:39" x14ac:dyDescent="0.25">
      <c r="A4525">
        <v>5</v>
      </c>
      <c r="B4525">
        <v>502</v>
      </c>
      <c r="C4525">
        <v>12</v>
      </c>
      <c r="D4525">
        <v>365</v>
      </c>
      <c r="E4525">
        <v>2</v>
      </c>
      <c r="F4525">
        <v>0</v>
      </c>
      <c r="G4525">
        <v>2033</v>
      </c>
      <c r="H4525" s="17" t="s">
        <v>1195</v>
      </c>
      <c r="I4525">
        <v>1</v>
      </c>
      <c r="J4525">
        <v>0</v>
      </c>
      <c r="K4525" s="17" t="s">
        <v>9957</v>
      </c>
      <c r="L4525" s="1">
        <v>44739</v>
      </c>
      <c r="M4525">
        <v>56.47</v>
      </c>
      <c r="N4525" s="17" t="s">
        <v>437</v>
      </c>
      <c r="O4525">
        <v>213</v>
      </c>
      <c r="P4525" s="17" t="s">
        <v>438</v>
      </c>
      <c r="Q4525">
        <v>0</v>
      </c>
      <c r="R4525" s="17" t="s">
        <v>439</v>
      </c>
      <c r="S4525" s="17" t="s">
        <v>440</v>
      </c>
      <c r="T4525" s="17" t="s">
        <v>438</v>
      </c>
      <c r="U4525">
        <v>0</v>
      </c>
      <c r="V4525">
        <v>0</v>
      </c>
      <c r="W4525" s="17" t="s">
        <v>9958</v>
      </c>
      <c r="X4525" s="17" t="s">
        <v>442</v>
      </c>
      <c r="Y4525">
        <v>0</v>
      </c>
      <c r="Z4525" s="17" t="s">
        <v>486</v>
      </c>
      <c r="AA4525" s="17" t="s">
        <v>443</v>
      </c>
      <c r="AB4525" s="17" t="s">
        <v>444</v>
      </c>
      <c r="AC4525">
        <v>0</v>
      </c>
      <c r="AD4525">
        <v>0</v>
      </c>
      <c r="AE4525">
        <v>0</v>
      </c>
      <c r="AF4525">
        <v>2022</v>
      </c>
      <c r="AG4525" s="1">
        <v>44562</v>
      </c>
      <c r="AH4525" s="1">
        <v>44773</v>
      </c>
      <c r="AI4525" s="1">
        <v>44785</v>
      </c>
      <c r="AJ4525" s="17" t="s">
        <v>34</v>
      </c>
      <c r="AK4525" s="17" t="s">
        <v>35</v>
      </c>
      <c r="AL4525" s="17" t="s">
        <v>10388</v>
      </c>
      <c r="AM4525" s="17">
        <f>MONTH(EMPENHO[[#This Row],[data_empenho]])</f>
        <v>6</v>
      </c>
    </row>
    <row r="4526" spans="1:39" x14ac:dyDescent="0.25">
      <c r="A4526">
        <v>5</v>
      </c>
      <c r="B4526">
        <v>502</v>
      </c>
      <c r="C4526">
        <v>12</v>
      </c>
      <c r="D4526">
        <v>361</v>
      </c>
      <c r="E4526">
        <v>2</v>
      </c>
      <c r="F4526">
        <v>0</v>
      </c>
      <c r="G4526">
        <v>2031</v>
      </c>
      <c r="H4526" s="17" t="s">
        <v>1173</v>
      </c>
      <c r="I4526">
        <v>20</v>
      </c>
      <c r="J4526">
        <v>0</v>
      </c>
      <c r="K4526" s="17" t="s">
        <v>9959</v>
      </c>
      <c r="L4526" s="1">
        <v>44739</v>
      </c>
      <c r="M4526">
        <v>16586.900000000001</v>
      </c>
      <c r="N4526" s="17" t="s">
        <v>437</v>
      </c>
      <c r="O4526">
        <v>213</v>
      </c>
      <c r="P4526" s="17" t="s">
        <v>438</v>
      </c>
      <c r="Q4526">
        <v>0</v>
      </c>
      <c r="R4526" s="17" t="s">
        <v>439</v>
      </c>
      <c r="S4526" s="17" t="s">
        <v>440</v>
      </c>
      <c r="T4526" s="17" t="s">
        <v>438</v>
      </c>
      <c r="U4526">
        <v>0</v>
      </c>
      <c r="V4526">
        <v>0</v>
      </c>
      <c r="W4526" s="17" t="s">
        <v>9960</v>
      </c>
      <c r="X4526" s="17" t="s">
        <v>442</v>
      </c>
      <c r="Y4526">
        <v>0</v>
      </c>
      <c r="Z4526" s="17" t="s">
        <v>486</v>
      </c>
      <c r="AA4526" s="17" t="s">
        <v>443</v>
      </c>
      <c r="AB4526" s="17" t="s">
        <v>444</v>
      </c>
      <c r="AC4526">
        <v>0</v>
      </c>
      <c r="AD4526">
        <v>0</v>
      </c>
      <c r="AE4526">
        <v>0</v>
      </c>
      <c r="AF4526">
        <v>2022</v>
      </c>
      <c r="AG4526" s="1">
        <v>44562</v>
      </c>
      <c r="AH4526" s="1">
        <v>44773</v>
      </c>
      <c r="AI4526" s="1">
        <v>44785</v>
      </c>
      <c r="AJ4526" s="17" t="s">
        <v>34</v>
      </c>
      <c r="AK4526" s="17" t="s">
        <v>35</v>
      </c>
      <c r="AL4526" s="17" t="s">
        <v>10388</v>
      </c>
      <c r="AM4526" s="17">
        <f>MONTH(EMPENHO[[#This Row],[data_empenho]])</f>
        <v>6</v>
      </c>
    </row>
    <row r="4527" spans="1:39" x14ac:dyDescent="0.25">
      <c r="A4527">
        <v>5</v>
      </c>
      <c r="B4527">
        <v>502</v>
      </c>
      <c r="C4527">
        <v>12</v>
      </c>
      <c r="D4527">
        <v>361</v>
      </c>
      <c r="E4527">
        <v>2</v>
      </c>
      <c r="F4527">
        <v>0</v>
      </c>
      <c r="G4527">
        <v>2031</v>
      </c>
      <c r="H4527" s="17" t="s">
        <v>1181</v>
      </c>
      <c r="I4527">
        <v>20</v>
      </c>
      <c r="J4527">
        <v>0</v>
      </c>
      <c r="K4527" s="17" t="s">
        <v>9961</v>
      </c>
      <c r="L4527" s="1">
        <v>44739</v>
      </c>
      <c r="M4527">
        <v>3003.56</v>
      </c>
      <c r="N4527" s="17" t="s">
        <v>437</v>
      </c>
      <c r="O4527">
        <v>213</v>
      </c>
      <c r="P4527" s="17" t="s">
        <v>438</v>
      </c>
      <c r="Q4527">
        <v>0</v>
      </c>
      <c r="R4527" s="17" t="s">
        <v>439</v>
      </c>
      <c r="S4527" s="17" t="s">
        <v>440</v>
      </c>
      <c r="T4527" s="17" t="s">
        <v>438</v>
      </c>
      <c r="U4527">
        <v>0</v>
      </c>
      <c r="V4527">
        <v>0</v>
      </c>
      <c r="W4527" s="17" t="s">
        <v>9962</v>
      </c>
      <c r="X4527" s="17" t="s">
        <v>442</v>
      </c>
      <c r="Y4527">
        <v>0</v>
      </c>
      <c r="Z4527" s="17" t="s">
        <v>486</v>
      </c>
      <c r="AA4527" s="17" t="s">
        <v>443</v>
      </c>
      <c r="AB4527" s="17" t="s">
        <v>444</v>
      </c>
      <c r="AC4527">
        <v>0</v>
      </c>
      <c r="AD4527">
        <v>0</v>
      </c>
      <c r="AE4527">
        <v>0</v>
      </c>
      <c r="AF4527">
        <v>2022</v>
      </c>
      <c r="AG4527" s="1">
        <v>44562</v>
      </c>
      <c r="AH4527" s="1">
        <v>44773</v>
      </c>
      <c r="AI4527" s="1">
        <v>44785</v>
      </c>
      <c r="AJ4527" s="17" t="s">
        <v>34</v>
      </c>
      <c r="AK4527" s="17" t="s">
        <v>35</v>
      </c>
      <c r="AL4527" s="17" t="s">
        <v>10388</v>
      </c>
      <c r="AM4527" s="17">
        <f>MONTH(EMPENHO[[#This Row],[data_empenho]])</f>
        <v>6</v>
      </c>
    </row>
    <row r="4528" spans="1:39" x14ac:dyDescent="0.25">
      <c r="A4528">
        <v>5</v>
      </c>
      <c r="B4528">
        <v>502</v>
      </c>
      <c r="C4528">
        <v>12</v>
      </c>
      <c r="D4528">
        <v>361</v>
      </c>
      <c r="E4528">
        <v>2</v>
      </c>
      <c r="F4528">
        <v>0</v>
      </c>
      <c r="G4528">
        <v>2031</v>
      </c>
      <c r="H4528" s="17" t="s">
        <v>1176</v>
      </c>
      <c r="I4528">
        <v>20</v>
      </c>
      <c r="J4528">
        <v>0</v>
      </c>
      <c r="K4528" s="17" t="s">
        <v>9963</v>
      </c>
      <c r="L4528" s="1">
        <v>44739</v>
      </c>
      <c r="M4528">
        <v>777.38</v>
      </c>
      <c r="N4528" s="17" t="s">
        <v>437</v>
      </c>
      <c r="O4528">
        <v>213</v>
      </c>
      <c r="P4528" s="17" t="s">
        <v>438</v>
      </c>
      <c r="Q4528">
        <v>0</v>
      </c>
      <c r="R4528" s="17" t="s">
        <v>439</v>
      </c>
      <c r="S4528" s="17" t="s">
        <v>440</v>
      </c>
      <c r="T4528" s="17" t="s">
        <v>438</v>
      </c>
      <c r="U4528">
        <v>0</v>
      </c>
      <c r="V4528">
        <v>0</v>
      </c>
      <c r="W4528" s="17" t="s">
        <v>9964</v>
      </c>
      <c r="X4528" s="17" t="s">
        <v>442</v>
      </c>
      <c r="Y4528">
        <v>0</v>
      </c>
      <c r="Z4528" s="17" t="s">
        <v>486</v>
      </c>
      <c r="AA4528" s="17" t="s">
        <v>443</v>
      </c>
      <c r="AB4528" s="17" t="s">
        <v>444</v>
      </c>
      <c r="AC4528">
        <v>0</v>
      </c>
      <c r="AD4528">
        <v>0</v>
      </c>
      <c r="AE4528">
        <v>0</v>
      </c>
      <c r="AF4528">
        <v>2022</v>
      </c>
      <c r="AG4528" s="1">
        <v>44562</v>
      </c>
      <c r="AH4528" s="1">
        <v>44773</v>
      </c>
      <c r="AI4528" s="1">
        <v>44785</v>
      </c>
      <c r="AJ4528" s="17" t="s">
        <v>34</v>
      </c>
      <c r="AK4528" s="17" t="s">
        <v>35</v>
      </c>
      <c r="AL4528" s="17" t="s">
        <v>10388</v>
      </c>
      <c r="AM4528" s="17">
        <f>MONTH(EMPENHO[[#This Row],[data_empenho]])</f>
        <v>6</v>
      </c>
    </row>
    <row r="4529" spans="1:39" x14ac:dyDescent="0.25">
      <c r="A4529">
        <v>5</v>
      </c>
      <c r="B4529">
        <v>502</v>
      </c>
      <c r="C4529">
        <v>12</v>
      </c>
      <c r="D4529">
        <v>361</v>
      </c>
      <c r="E4529">
        <v>2</v>
      </c>
      <c r="F4529">
        <v>0</v>
      </c>
      <c r="G4529">
        <v>2025</v>
      </c>
      <c r="H4529" s="17" t="s">
        <v>1213</v>
      </c>
      <c r="I4529">
        <v>31</v>
      </c>
      <c r="J4529">
        <v>0</v>
      </c>
      <c r="K4529" s="17" t="s">
        <v>9965</v>
      </c>
      <c r="L4529" s="1">
        <v>44739</v>
      </c>
      <c r="M4529">
        <v>21.29</v>
      </c>
      <c r="N4529" s="17" t="s">
        <v>437</v>
      </c>
      <c r="O4529">
        <v>213</v>
      </c>
      <c r="P4529" s="17" t="s">
        <v>438</v>
      </c>
      <c r="Q4529">
        <v>501</v>
      </c>
      <c r="R4529" s="17" t="s">
        <v>439</v>
      </c>
      <c r="S4529" s="17" t="s">
        <v>440</v>
      </c>
      <c r="T4529" s="17" t="s">
        <v>438</v>
      </c>
      <c r="U4529">
        <v>0</v>
      </c>
      <c r="V4529">
        <v>0</v>
      </c>
      <c r="W4529" s="17" t="s">
        <v>9966</v>
      </c>
      <c r="X4529" s="17" t="s">
        <v>442</v>
      </c>
      <c r="Y4529">
        <v>0</v>
      </c>
      <c r="Z4529" s="17" t="s">
        <v>486</v>
      </c>
      <c r="AA4529" s="17" t="s">
        <v>443</v>
      </c>
      <c r="AB4529" s="17" t="s">
        <v>444</v>
      </c>
      <c r="AC4529">
        <v>0</v>
      </c>
      <c r="AD4529">
        <v>0</v>
      </c>
      <c r="AE4529">
        <v>0</v>
      </c>
      <c r="AF4529">
        <v>2022</v>
      </c>
      <c r="AG4529" s="1">
        <v>44562</v>
      </c>
      <c r="AH4529" s="1">
        <v>44773</v>
      </c>
      <c r="AI4529" s="1">
        <v>44785</v>
      </c>
      <c r="AJ4529" s="17" t="s">
        <v>34</v>
      </c>
      <c r="AK4529" s="17" t="s">
        <v>35</v>
      </c>
      <c r="AL4529" s="17" t="s">
        <v>10388</v>
      </c>
      <c r="AM4529" s="17">
        <f>MONTH(EMPENHO[[#This Row],[data_empenho]])</f>
        <v>6</v>
      </c>
    </row>
    <row r="4530" spans="1:39" x14ac:dyDescent="0.25">
      <c r="A4530">
        <v>9</v>
      </c>
      <c r="B4530">
        <v>902</v>
      </c>
      <c r="C4530">
        <v>8</v>
      </c>
      <c r="D4530">
        <v>244</v>
      </c>
      <c r="E4530">
        <v>11</v>
      </c>
      <c r="F4530">
        <v>0</v>
      </c>
      <c r="G4530">
        <v>2018</v>
      </c>
      <c r="H4530" s="17" t="s">
        <v>1173</v>
      </c>
      <c r="I4530">
        <v>1</v>
      </c>
      <c r="J4530">
        <v>0</v>
      </c>
      <c r="K4530" s="17" t="s">
        <v>9967</v>
      </c>
      <c r="L4530" s="1">
        <v>44739</v>
      </c>
      <c r="M4530">
        <v>9610.19</v>
      </c>
      <c r="N4530" s="17" t="s">
        <v>437</v>
      </c>
      <c r="O4530">
        <v>213</v>
      </c>
      <c r="P4530" s="17" t="s">
        <v>438</v>
      </c>
      <c r="Q4530">
        <v>0</v>
      </c>
      <c r="R4530" s="17" t="s">
        <v>439</v>
      </c>
      <c r="S4530" s="17" t="s">
        <v>440</v>
      </c>
      <c r="T4530" s="17" t="s">
        <v>438</v>
      </c>
      <c r="U4530">
        <v>0</v>
      </c>
      <c r="V4530">
        <v>0</v>
      </c>
      <c r="W4530" s="17" t="s">
        <v>9968</v>
      </c>
      <c r="X4530" s="17" t="s">
        <v>442</v>
      </c>
      <c r="Y4530">
        <v>0</v>
      </c>
      <c r="Z4530" s="17" t="s">
        <v>486</v>
      </c>
      <c r="AA4530" s="17" t="s">
        <v>443</v>
      </c>
      <c r="AB4530" s="17" t="s">
        <v>444</v>
      </c>
      <c r="AC4530">
        <v>0</v>
      </c>
      <c r="AD4530">
        <v>0</v>
      </c>
      <c r="AE4530">
        <v>0</v>
      </c>
      <c r="AF4530">
        <v>2022</v>
      </c>
      <c r="AG4530" s="1">
        <v>44562</v>
      </c>
      <c r="AH4530" s="1">
        <v>44773</v>
      </c>
      <c r="AI4530" s="1">
        <v>44785</v>
      </c>
      <c r="AJ4530" s="17" t="s">
        <v>34</v>
      </c>
      <c r="AK4530" s="17" t="s">
        <v>35</v>
      </c>
      <c r="AL4530" s="17" t="s">
        <v>10388</v>
      </c>
      <c r="AM4530" s="17">
        <f>MONTH(EMPENHO[[#This Row],[data_empenho]])</f>
        <v>6</v>
      </c>
    </row>
    <row r="4531" spans="1:39" x14ac:dyDescent="0.25">
      <c r="A4531">
        <v>9</v>
      </c>
      <c r="B4531">
        <v>902</v>
      </c>
      <c r="C4531">
        <v>8</v>
      </c>
      <c r="D4531">
        <v>244</v>
      </c>
      <c r="E4531">
        <v>11</v>
      </c>
      <c r="F4531">
        <v>0</v>
      </c>
      <c r="G4531">
        <v>2018</v>
      </c>
      <c r="H4531" s="17" t="s">
        <v>1568</v>
      </c>
      <c r="I4531">
        <v>1</v>
      </c>
      <c r="J4531">
        <v>0</v>
      </c>
      <c r="K4531" s="17" t="s">
        <v>9969</v>
      </c>
      <c r="L4531" s="1">
        <v>44739</v>
      </c>
      <c r="M4531">
        <v>1301.1199999999999</v>
      </c>
      <c r="N4531" s="17" t="s">
        <v>437</v>
      </c>
      <c r="O4531">
        <v>213</v>
      </c>
      <c r="P4531" s="17" t="s">
        <v>438</v>
      </c>
      <c r="Q4531">
        <v>0</v>
      </c>
      <c r="R4531" s="17" t="s">
        <v>439</v>
      </c>
      <c r="S4531" s="17" t="s">
        <v>440</v>
      </c>
      <c r="T4531" s="17" t="s">
        <v>438</v>
      </c>
      <c r="U4531">
        <v>0</v>
      </c>
      <c r="V4531">
        <v>0</v>
      </c>
      <c r="W4531" s="17" t="s">
        <v>9970</v>
      </c>
      <c r="X4531" s="17" t="s">
        <v>442</v>
      </c>
      <c r="Y4531">
        <v>0</v>
      </c>
      <c r="Z4531" s="17" t="s">
        <v>486</v>
      </c>
      <c r="AA4531" s="17" t="s">
        <v>443</v>
      </c>
      <c r="AB4531" s="17" t="s">
        <v>444</v>
      </c>
      <c r="AC4531">
        <v>0</v>
      </c>
      <c r="AD4531">
        <v>0</v>
      </c>
      <c r="AE4531">
        <v>0</v>
      </c>
      <c r="AF4531">
        <v>2022</v>
      </c>
      <c r="AG4531" s="1">
        <v>44562</v>
      </c>
      <c r="AH4531" s="1">
        <v>44773</v>
      </c>
      <c r="AI4531" s="1">
        <v>44785</v>
      </c>
      <c r="AJ4531" s="17" t="s">
        <v>34</v>
      </c>
      <c r="AK4531" s="17" t="s">
        <v>35</v>
      </c>
      <c r="AL4531" s="17" t="s">
        <v>10388</v>
      </c>
      <c r="AM4531" s="17">
        <f>MONTH(EMPENHO[[#This Row],[data_empenho]])</f>
        <v>6</v>
      </c>
    </row>
    <row r="4532" spans="1:39" x14ac:dyDescent="0.25">
      <c r="A4532">
        <v>9</v>
      </c>
      <c r="B4532">
        <v>902</v>
      </c>
      <c r="C4532">
        <v>8</v>
      </c>
      <c r="D4532">
        <v>244</v>
      </c>
      <c r="E4532">
        <v>11</v>
      </c>
      <c r="F4532">
        <v>0</v>
      </c>
      <c r="G4532">
        <v>2018</v>
      </c>
      <c r="H4532" s="17" t="s">
        <v>1181</v>
      </c>
      <c r="I4532">
        <v>1</v>
      </c>
      <c r="J4532">
        <v>0</v>
      </c>
      <c r="K4532" s="17" t="s">
        <v>9971</v>
      </c>
      <c r="L4532" s="1">
        <v>44739</v>
      </c>
      <c r="M4532">
        <v>429.08</v>
      </c>
      <c r="N4532" s="17" t="s">
        <v>437</v>
      </c>
      <c r="O4532">
        <v>213</v>
      </c>
      <c r="P4532" s="17" t="s">
        <v>438</v>
      </c>
      <c r="Q4532">
        <v>0</v>
      </c>
      <c r="R4532" s="17" t="s">
        <v>439</v>
      </c>
      <c r="S4532" s="17" t="s">
        <v>440</v>
      </c>
      <c r="T4532" s="17" t="s">
        <v>438</v>
      </c>
      <c r="U4532">
        <v>0</v>
      </c>
      <c r="V4532">
        <v>0</v>
      </c>
      <c r="W4532" s="17" t="s">
        <v>9972</v>
      </c>
      <c r="X4532" s="17" t="s">
        <v>442</v>
      </c>
      <c r="Y4532">
        <v>0</v>
      </c>
      <c r="Z4532" s="17" t="s">
        <v>486</v>
      </c>
      <c r="AA4532" s="17" t="s">
        <v>443</v>
      </c>
      <c r="AB4532" s="17" t="s">
        <v>444</v>
      </c>
      <c r="AC4532">
        <v>0</v>
      </c>
      <c r="AD4532">
        <v>0</v>
      </c>
      <c r="AE4532">
        <v>0</v>
      </c>
      <c r="AF4532">
        <v>2022</v>
      </c>
      <c r="AG4532" s="1">
        <v>44562</v>
      </c>
      <c r="AH4532" s="1">
        <v>44773</v>
      </c>
      <c r="AI4532" s="1">
        <v>44785</v>
      </c>
      <c r="AJ4532" s="17" t="s">
        <v>34</v>
      </c>
      <c r="AK4532" s="17" t="s">
        <v>35</v>
      </c>
      <c r="AL4532" s="17" t="s">
        <v>10388</v>
      </c>
      <c r="AM4532" s="17">
        <f>MONTH(EMPENHO[[#This Row],[data_empenho]])</f>
        <v>6</v>
      </c>
    </row>
    <row r="4533" spans="1:39" x14ac:dyDescent="0.25">
      <c r="A4533">
        <v>9</v>
      </c>
      <c r="B4533">
        <v>902</v>
      </c>
      <c r="C4533">
        <v>8</v>
      </c>
      <c r="D4533">
        <v>244</v>
      </c>
      <c r="E4533">
        <v>11</v>
      </c>
      <c r="F4533">
        <v>0</v>
      </c>
      <c r="G4533">
        <v>2018</v>
      </c>
      <c r="H4533" s="17" t="s">
        <v>1184</v>
      </c>
      <c r="I4533">
        <v>1</v>
      </c>
      <c r="J4533">
        <v>0</v>
      </c>
      <c r="K4533" s="17" t="s">
        <v>9973</v>
      </c>
      <c r="L4533" s="1">
        <v>44739</v>
      </c>
      <c r="M4533">
        <v>120.99</v>
      </c>
      <c r="N4533" s="17" t="s">
        <v>437</v>
      </c>
      <c r="O4533">
        <v>213</v>
      </c>
      <c r="P4533" s="17" t="s">
        <v>438</v>
      </c>
      <c r="Q4533">
        <v>0</v>
      </c>
      <c r="R4533" s="17" t="s">
        <v>439</v>
      </c>
      <c r="S4533" s="17" t="s">
        <v>440</v>
      </c>
      <c r="T4533" s="17" t="s">
        <v>438</v>
      </c>
      <c r="U4533">
        <v>0</v>
      </c>
      <c r="V4533">
        <v>0</v>
      </c>
      <c r="W4533" s="17" t="s">
        <v>9974</v>
      </c>
      <c r="X4533" s="17" t="s">
        <v>442</v>
      </c>
      <c r="Y4533">
        <v>0</v>
      </c>
      <c r="Z4533" s="17" t="s">
        <v>486</v>
      </c>
      <c r="AA4533" s="17" t="s">
        <v>443</v>
      </c>
      <c r="AB4533" s="17" t="s">
        <v>444</v>
      </c>
      <c r="AC4533">
        <v>0</v>
      </c>
      <c r="AD4533">
        <v>0</v>
      </c>
      <c r="AE4533">
        <v>0</v>
      </c>
      <c r="AF4533">
        <v>2022</v>
      </c>
      <c r="AG4533" s="1">
        <v>44562</v>
      </c>
      <c r="AH4533" s="1">
        <v>44773</v>
      </c>
      <c r="AI4533" s="1">
        <v>44785</v>
      </c>
      <c r="AJ4533" s="17" t="s">
        <v>34</v>
      </c>
      <c r="AK4533" s="17" t="s">
        <v>35</v>
      </c>
      <c r="AL4533" s="17" t="s">
        <v>10388</v>
      </c>
      <c r="AM4533" s="17">
        <f>MONTH(EMPENHO[[#This Row],[data_empenho]])</f>
        <v>6</v>
      </c>
    </row>
    <row r="4534" spans="1:39" x14ac:dyDescent="0.25">
      <c r="A4534">
        <v>9</v>
      </c>
      <c r="B4534">
        <v>902</v>
      </c>
      <c r="C4534">
        <v>8</v>
      </c>
      <c r="D4534">
        <v>244</v>
      </c>
      <c r="E4534">
        <v>11</v>
      </c>
      <c r="F4534">
        <v>0</v>
      </c>
      <c r="G4534">
        <v>2018</v>
      </c>
      <c r="H4534" s="17" t="s">
        <v>1273</v>
      </c>
      <c r="I4534">
        <v>1</v>
      </c>
      <c r="J4534">
        <v>0</v>
      </c>
      <c r="K4534" s="17" t="s">
        <v>9975</v>
      </c>
      <c r="L4534" s="1">
        <v>44739</v>
      </c>
      <c r="M4534">
        <v>325.27999999999997</v>
      </c>
      <c r="N4534" s="17" t="s">
        <v>437</v>
      </c>
      <c r="O4534">
        <v>213</v>
      </c>
      <c r="P4534" s="17" t="s">
        <v>438</v>
      </c>
      <c r="Q4534">
        <v>0</v>
      </c>
      <c r="R4534" s="17" t="s">
        <v>439</v>
      </c>
      <c r="S4534" s="17" t="s">
        <v>440</v>
      </c>
      <c r="T4534" s="17" t="s">
        <v>438</v>
      </c>
      <c r="U4534">
        <v>0</v>
      </c>
      <c r="V4534">
        <v>0</v>
      </c>
      <c r="W4534" s="17" t="s">
        <v>9976</v>
      </c>
      <c r="X4534" s="17" t="s">
        <v>442</v>
      </c>
      <c r="Y4534">
        <v>0</v>
      </c>
      <c r="Z4534" s="17" t="s">
        <v>486</v>
      </c>
      <c r="AA4534" s="17" t="s">
        <v>443</v>
      </c>
      <c r="AB4534" s="17" t="s">
        <v>444</v>
      </c>
      <c r="AC4534">
        <v>0</v>
      </c>
      <c r="AD4534">
        <v>0</v>
      </c>
      <c r="AE4534">
        <v>0</v>
      </c>
      <c r="AF4534">
        <v>2022</v>
      </c>
      <c r="AG4534" s="1">
        <v>44562</v>
      </c>
      <c r="AH4534" s="1">
        <v>44773</v>
      </c>
      <c r="AI4534" s="1">
        <v>44785</v>
      </c>
      <c r="AJ4534" s="17" t="s">
        <v>34</v>
      </c>
      <c r="AK4534" s="17" t="s">
        <v>35</v>
      </c>
      <c r="AL4534" s="17" t="s">
        <v>10388</v>
      </c>
      <c r="AM4534" s="17">
        <f>MONTH(EMPENHO[[#This Row],[data_empenho]])</f>
        <v>6</v>
      </c>
    </row>
    <row r="4535" spans="1:39" x14ac:dyDescent="0.25">
      <c r="A4535">
        <v>9</v>
      </c>
      <c r="B4535">
        <v>902</v>
      </c>
      <c r="C4535">
        <v>8</v>
      </c>
      <c r="D4535">
        <v>244</v>
      </c>
      <c r="E4535">
        <v>11</v>
      </c>
      <c r="F4535">
        <v>0</v>
      </c>
      <c r="G4535">
        <v>2018</v>
      </c>
      <c r="H4535" s="17" t="s">
        <v>1176</v>
      </c>
      <c r="I4535">
        <v>1</v>
      </c>
      <c r="J4535">
        <v>0</v>
      </c>
      <c r="K4535" s="17" t="s">
        <v>9977</v>
      </c>
      <c r="L4535" s="1">
        <v>44739</v>
      </c>
      <c r="M4535">
        <v>727.95</v>
      </c>
      <c r="N4535" s="17" t="s">
        <v>437</v>
      </c>
      <c r="O4535">
        <v>213</v>
      </c>
      <c r="P4535" s="17" t="s">
        <v>438</v>
      </c>
      <c r="Q4535">
        <v>0</v>
      </c>
      <c r="R4535" s="17" t="s">
        <v>439</v>
      </c>
      <c r="S4535" s="17" t="s">
        <v>440</v>
      </c>
      <c r="T4535" s="17" t="s">
        <v>438</v>
      </c>
      <c r="U4535">
        <v>0</v>
      </c>
      <c r="V4535">
        <v>0</v>
      </c>
      <c r="W4535" s="17" t="s">
        <v>9978</v>
      </c>
      <c r="X4535" s="17" t="s">
        <v>442</v>
      </c>
      <c r="Y4535">
        <v>0</v>
      </c>
      <c r="Z4535" s="17" t="s">
        <v>486</v>
      </c>
      <c r="AA4535" s="17" t="s">
        <v>443</v>
      </c>
      <c r="AB4535" s="17" t="s">
        <v>444</v>
      </c>
      <c r="AC4535">
        <v>0</v>
      </c>
      <c r="AD4535">
        <v>0</v>
      </c>
      <c r="AE4535">
        <v>0</v>
      </c>
      <c r="AF4535">
        <v>2022</v>
      </c>
      <c r="AG4535" s="1">
        <v>44562</v>
      </c>
      <c r="AH4535" s="1">
        <v>44773</v>
      </c>
      <c r="AI4535" s="1">
        <v>44785</v>
      </c>
      <c r="AJ4535" s="17" t="s">
        <v>34</v>
      </c>
      <c r="AK4535" s="17" t="s">
        <v>35</v>
      </c>
      <c r="AL4535" s="17" t="s">
        <v>10388</v>
      </c>
      <c r="AM4535" s="17">
        <f>MONTH(EMPENHO[[#This Row],[data_empenho]])</f>
        <v>6</v>
      </c>
    </row>
    <row r="4536" spans="1:39" x14ac:dyDescent="0.25">
      <c r="A4536">
        <v>9</v>
      </c>
      <c r="B4536">
        <v>901</v>
      </c>
      <c r="C4536">
        <v>4</v>
      </c>
      <c r="D4536">
        <v>122</v>
      </c>
      <c r="E4536">
        <v>1</v>
      </c>
      <c r="F4536">
        <v>0</v>
      </c>
      <c r="G4536">
        <v>2010</v>
      </c>
      <c r="H4536" s="17" t="s">
        <v>1213</v>
      </c>
      <c r="I4536">
        <v>1</v>
      </c>
      <c r="J4536">
        <v>0</v>
      </c>
      <c r="K4536" s="17" t="s">
        <v>9979</v>
      </c>
      <c r="L4536" s="1">
        <v>44739</v>
      </c>
      <c r="M4536">
        <v>125.67</v>
      </c>
      <c r="N4536" s="17" t="s">
        <v>437</v>
      </c>
      <c r="O4536">
        <v>213</v>
      </c>
      <c r="P4536" s="17" t="s">
        <v>438</v>
      </c>
      <c r="Q4536">
        <v>0</v>
      </c>
      <c r="R4536" s="17" t="s">
        <v>439</v>
      </c>
      <c r="S4536" s="17" t="s">
        <v>440</v>
      </c>
      <c r="T4536" s="17" t="s">
        <v>438</v>
      </c>
      <c r="U4536">
        <v>0</v>
      </c>
      <c r="V4536">
        <v>0</v>
      </c>
      <c r="W4536" s="17" t="s">
        <v>9980</v>
      </c>
      <c r="X4536" s="17" t="s">
        <v>442</v>
      </c>
      <c r="Y4536">
        <v>0</v>
      </c>
      <c r="Z4536" s="17" t="s">
        <v>486</v>
      </c>
      <c r="AA4536" s="17" t="s">
        <v>443</v>
      </c>
      <c r="AB4536" s="17" t="s">
        <v>444</v>
      </c>
      <c r="AC4536">
        <v>0</v>
      </c>
      <c r="AD4536">
        <v>0</v>
      </c>
      <c r="AE4536">
        <v>0</v>
      </c>
      <c r="AF4536">
        <v>2022</v>
      </c>
      <c r="AG4536" s="1">
        <v>44562</v>
      </c>
      <c r="AH4536" s="1">
        <v>44773</v>
      </c>
      <c r="AI4536" s="1">
        <v>44785</v>
      </c>
      <c r="AJ4536" s="17" t="s">
        <v>34</v>
      </c>
      <c r="AK4536" s="17" t="s">
        <v>35</v>
      </c>
      <c r="AL4536" s="17" t="s">
        <v>10388</v>
      </c>
      <c r="AM4536" s="17">
        <f>MONTH(EMPENHO[[#This Row],[data_empenho]])</f>
        <v>6</v>
      </c>
    </row>
    <row r="4537" spans="1:39" x14ac:dyDescent="0.25">
      <c r="A4537">
        <v>9</v>
      </c>
      <c r="B4537">
        <v>902</v>
      </c>
      <c r="C4537">
        <v>8</v>
      </c>
      <c r="D4537">
        <v>244</v>
      </c>
      <c r="E4537">
        <v>11</v>
      </c>
      <c r="F4537">
        <v>0</v>
      </c>
      <c r="G4537">
        <v>2018</v>
      </c>
      <c r="H4537" s="17" t="s">
        <v>1568</v>
      </c>
      <c r="I4537">
        <v>1</v>
      </c>
      <c r="J4537">
        <v>0</v>
      </c>
      <c r="K4537" s="17" t="s">
        <v>9981</v>
      </c>
      <c r="L4537" s="1">
        <v>44739</v>
      </c>
      <c r="M4537">
        <v>1778.2</v>
      </c>
      <c r="N4537" s="17" t="s">
        <v>437</v>
      </c>
      <c r="O4537">
        <v>213</v>
      </c>
      <c r="P4537" s="17" t="s">
        <v>438</v>
      </c>
      <c r="Q4537">
        <v>0</v>
      </c>
      <c r="R4537" s="17" t="s">
        <v>439</v>
      </c>
      <c r="S4537" s="17" t="s">
        <v>440</v>
      </c>
      <c r="T4537" s="17" t="s">
        <v>438</v>
      </c>
      <c r="U4537">
        <v>0</v>
      </c>
      <c r="V4537">
        <v>0</v>
      </c>
      <c r="W4537" s="17" t="s">
        <v>9982</v>
      </c>
      <c r="X4537" s="17" t="s">
        <v>442</v>
      </c>
      <c r="Y4537">
        <v>0</v>
      </c>
      <c r="Z4537" s="17" t="s">
        <v>486</v>
      </c>
      <c r="AA4537" s="17" t="s">
        <v>443</v>
      </c>
      <c r="AB4537" s="17" t="s">
        <v>444</v>
      </c>
      <c r="AC4537">
        <v>0</v>
      </c>
      <c r="AD4537">
        <v>0</v>
      </c>
      <c r="AE4537">
        <v>0</v>
      </c>
      <c r="AF4537">
        <v>2022</v>
      </c>
      <c r="AG4537" s="1">
        <v>44562</v>
      </c>
      <c r="AH4537" s="1">
        <v>44773</v>
      </c>
      <c r="AI4537" s="1">
        <v>44785</v>
      </c>
      <c r="AJ4537" s="17" t="s">
        <v>34</v>
      </c>
      <c r="AK4537" s="17" t="s">
        <v>35</v>
      </c>
      <c r="AL4537" s="17" t="s">
        <v>10388</v>
      </c>
      <c r="AM4537" s="17">
        <f>MONTH(EMPENHO[[#This Row],[data_empenho]])</f>
        <v>6</v>
      </c>
    </row>
    <row r="4538" spans="1:39" x14ac:dyDescent="0.25">
      <c r="A4538">
        <v>9</v>
      </c>
      <c r="B4538">
        <v>902</v>
      </c>
      <c r="C4538">
        <v>8</v>
      </c>
      <c r="D4538">
        <v>244</v>
      </c>
      <c r="E4538">
        <v>11</v>
      </c>
      <c r="F4538">
        <v>0</v>
      </c>
      <c r="G4538">
        <v>2018</v>
      </c>
      <c r="H4538" s="17" t="s">
        <v>1184</v>
      </c>
      <c r="I4538">
        <v>1</v>
      </c>
      <c r="J4538">
        <v>0</v>
      </c>
      <c r="K4538" s="17" t="s">
        <v>9983</v>
      </c>
      <c r="L4538" s="1">
        <v>44739</v>
      </c>
      <c r="M4538">
        <v>1192.7</v>
      </c>
      <c r="N4538" s="17" t="s">
        <v>437</v>
      </c>
      <c r="O4538">
        <v>213</v>
      </c>
      <c r="P4538" s="17" t="s">
        <v>438</v>
      </c>
      <c r="Q4538">
        <v>0</v>
      </c>
      <c r="R4538" s="17" t="s">
        <v>439</v>
      </c>
      <c r="S4538" s="17" t="s">
        <v>440</v>
      </c>
      <c r="T4538" s="17" t="s">
        <v>438</v>
      </c>
      <c r="U4538">
        <v>0</v>
      </c>
      <c r="V4538">
        <v>0</v>
      </c>
      <c r="W4538" s="17" t="s">
        <v>9984</v>
      </c>
      <c r="X4538" s="17" t="s">
        <v>442</v>
      </c>
      <c r="Y4538">
        <v>0</v>
      </c>
      <c r="Z4538" s="17" t="s">
        <v>486</v>
      </c>
      <c r="AA4538" s="17" t="s">
        <v>443</v>
      </c>
      <c r="AB4538" s="17" t="s">
        <v>444</v>
      </c>
      <c r="AC4538">
        <v>0</v>
      </c>
      <c r="AD4538">
        <v>0</v>
      </c>
      <c r="AE4538">
        <v>0</v>
      </c>
      <c r="AF4538">
        <v>2022</v>
      </c>
      <c r="AG4538" s="1">
        <v>44562</v>
      </c>
      <c r="AH4538" s="1">
        <v>44773</v>
      </c>
      <c r="AI4538" s="1">
        <v>44785</v>
      </c>
      <c r="AJ4538" s="17" t="s">
        <v>34</v>
      </c>
      <c r="AK4538" s="17" t="s">
        <v>35</v>
      </c>
      <c r="AL4538" s="17" t="s">
        <v>10388</v>
      </c>
      <c r="AM4538" s="17">
        <f>MONTH(EMPENHO[[#This Row],[data_empenho]])</f>
        <v>6</v>
      </c>
    </row>
    <row r="4539" spans="1:39" x14ac:dyDescent="0.25">
      <c r="A4539">
        <v>9</v>
      </c>
      <c r="B4539">
        <v>902</v>
      </c>
      <c r="C4539">
        <v>8</v>
      </c>
      <c r="D4539">
        <v>244</v>
      </c>
      <c r="E4539">
        <v>11</v>
      </c>
      <c r="F4539">
        <v>0</v>
      </c>
      <c r="G4539">
        <v>2018</v>
      </c>
      <c r="H4539" s="17" t="s">
        <v>1184</v>
      </c>
      <c r="I4539">
        <v>1</v>
      </c>
      <c r="J4539">
        <v>0</v>
      </c>
      <c r="K4539" s="17" t="s">
        <v>9985</v>
      </c>
      <c r="L4539" s="1">
        <v>44739</v>
      </c>
      <c r="M4539">
        <v>3578.09</v>
      </c>
      <c r="N4539" s="17" t="s">
        <v>437</v>
      </c>
      <c r="O4539">
        <v>213</v>
      </c>
      <c r="P4539" s="17" t="s">
        <v>438</v>
      </c>
      <c r="Q4539">
        <v>0</v>
      </c>
      <c r="R4539" s="17" t="s">
        <v>439</v>
      </c>
      <c r="S4539" s="17" t="s">
        <v>440</v>
      </c>
      <c r="T4539" s="17" t="s">
        <v>438</v>
      </c>
      <c r="U4539">
        <v>0</v>
      </c>
      <c r="V4539">
        <v>0</v>
      </c>
      <c r="W4539" s="17" t="s">
        <v>9986</v>
      </c>
      <c r="X4539" s="17" t="s">
        <v>442</v>
      </c>
      <c r="Y4539">
        <v>0</v>
      </c>
      <c r="Z4539" s="17" t="s">
        <v>486</v>
      </c>
      <c r="AA4539" s="17" t="s">
        <v>443</v>
      </c>
      <c r="AB4539" s="17" t="s">
        <v>444</v>
      </c>
      <c r="AC4539">
        <v>0</v>
      </c>
      <c r="AD4539">
        <v>0</v>
      </c>
      <c r="AE4539">
        <v>0</v>
      </c>
      <c r="AF4539">
        <v>2022</v>
      </c>
      <c r="AG4539" s="1">
        <v>44562</v>
      </c>
      <c r="AH4539" s="1">
        <v>44773</v>
      </c>
      <c r="AI4539" s="1">
        <v>44785</v>
      </c>
      <c r="AJ4539" s="17" t="s">
        <v>34</v>
      </c>
      <c r="AK4539" s="17" t="s">
        <v>35</v>
      </c>
      <c r="AL4539" s="17" t="s">
        <v>10388</v>
      </c>
      <c r="AM4539" s="17">
        <f>MONTH(EMPENHO[[#This Row],[data_empenho]])</f>
        <v>6</v>
      </c>
    </row>
    <row r="4540" spans="1:39" x14ac:dyDescent="0.25">
      <c r="A4540">
        <v>9</v>
      </c>
      <c r="B4540">
        <v>902</v>
      </c>
      <c r="C4540">
        <v>8</v>
      </c>
      <c r="D4540">
        <v>244</v>
      </c>
      <c r="E4540">
        <v>11</v>
      </c>
      <c r="F4540">
        <v>0</v>
      </c>
      <c r="G4540">
        <v>2018</v>
      </c>
      <c r="H4540" s="17" t="s">
        <v>1568</v>
      </c>
      <c r="I4540">
        <v>1</v>
      </c>
      <c r="J4540">
        <v>0</v>
      </c>
      <c r="K4540" s="17" t="s">
        <v>9987</v>
      </c>
      <c r="L4540" s="1">
        <v>44739</v>
      </c>
      <c r="M4540">
        <v>5334.61</v>
      </c>
      <c r="N4540" s="17" t="s">
        <v>437</v>
      </c>
      <c r="O4540">
        <v>213</v>
      </c>
      <c r="P4540" s="17" t="s">
        <v>438</v>
      </c>
      <c r="Q4540">
        <v>0</v>
      </c>
      <c r="R4540" s="17" t="s">
        <v>439</v>
      </c>
      <c r="S4540" s="17" t="s">
        <v>440</v>
      </c>
      <c r="T4540" s="17" t="s">
        <v>438</v>
      </c>
      <c r="U4540">
        <v>0</v>
      </c>
      <c r="V4540">
        <v>0</v>
      </c>
      <c r="W4540" s="17" t="s">
        <v>9988</v>
      </c>
      <c r="X4540" s="17" t="s">
        <v>442</v>
      </c>
      <c r="Y4540">
        <v>0</v>
      </c>
      <c r="Z4540" s="17" t="s">
        <v>486</v>
      </c>
      <c r="AA4540" s="17" t="s">
        <v>443</v>
      </c>
      <c r="AB4540" s="17" t="s">
        <v>444</v>
      </c>
      <c r="AC4540">
        <v>0</v>
      </c>
      <c r="AD4540">
        <v>0</v>
      </c>
      <c r="AE4540">
        <v>0</v>
      </c>
      <c r="AF4540">
        <v>2022</v>
      </c>
      <c r="AG4540" s="1">
        <v>44562</v>
      </c>
      <c r="AH4540" s="1">
        <v>44773</v>
      </c>
      <c r="AI4540" s="1">
        <v>44785</v>
      </c>
      <c r="AJ4540" s="17" t="s">
        <v>34</v>
      </c>
      <c r="AK4540" s="17" t="s">
        <v>35</v>
      </c>
      <c r="AL4540" s="17" t="s">
        <v>10388</v>
      </c>
      <c r="AM4540" s="17">
        <f>MONTH(EMPENHO[[#This Row],[data_empenho]])</f>
        <v>6</v>
      </c>
    </row>
    <row r="4541" spans="1:39" x14ac:dyDescent="0.25">
      <c r="A4541">
        <v>12</v>
      </c>
      <c r="B4541">
        <v>1201</v>
      </c>
      <c r="C4541">
        <v>9</v>
      </c>
      <c r="D4541">
        <v>122</v>
      </c>
      <c r="E4541">
        <v>1</v>
      </c>
      <c r="F4541">
        <v>0</v>
      </c>
      <c r="G4541">
        <v>2066</v>
      </c>
      <c r="H4541" s="17" t="s">
        <v>483</v>
      </c>
      <c r="I4541">
        <v>50</v>
      </c>
      <c r="J4541">
        <v>0</v>
      </c>
      <c r="K4541" s="17" t="s">
        <v>9989</v>
      </c>
      <c r="L4541" s="1">
        <v>44739</v>
      </c>
      <c r="M4541">
        <v>1200.99</v>
      </c>
      <c r="N4541" s="17" t="s">
        <v>437</v>
      </c>
      <c r="O4541">
        <v>213</v>
      </c>
      <c r="P4541" s="17" t="s">
        <v>438</v>
      </c>
      <c r="Q4541">
        <v>0</v>
      </c>
      <c r="R4541" s="17" t="s">
        <v>439</v>
      </c>
      <c r="S4541" s="17" t="s">
        <v>440</v>
      </c>
      <c r="T4541" s="17" t="s">
        <v>438</v>
      </c>
      <c r="U4541">
        <v>0</v>
      </c>
      <c r="V4541">
        <v>0</v>
      </c>
      <c r="W4541" s="17" t="s">
        <v>9990</v>
      </c>
      <c r="X4541" s="17" t="s">
        <v>442</v>
      </c>
      <c r="Y4541">
        <v>0</v>
      </c>
      <c r="Z4541" s="17" t="s">
        <v>486</v>
      </c>
      <c r="AA4541" s="17" t="s">
        <v>443</v>
      </c>
      <c r="AB4541" s="17" t="s">
        <v>444</v>
      </c>
      <c r="AC4541">
        <v>0</v>
      </c>
      <c r="AD4541">
        <v>0</v>
      </c>
      <c r="AE4541">
        <v>0</v>
      </c>
      <c r="AF4541">
        <v>2022</v>
      </c>
      <c r="AG4541" s="1">
        <v>44562</v>
      </c>
      <c r="AH4541" s="1">
        <v>44773</v>
      </c>
      <c r="AI4541" s="1">
        <v>44785</v>
      </c>
      <c r="AJ4541" s="17" t="s">
        <v>34</v>
      </c>
      <c r="AK4541" s="17" t="s">
        <v>35</v>
      </c>
      <c r="AL4541" s="17" t="s">
        <v>10388</v>
      </c>
      <c r="AM4541" s="17">
        <f>MONTH(EMPENHO[[#This Row],[data_empenho]])</f>
        <v>6</v>
      </c>
    </row>
    <row r="4542" spans="1:39" x14ac:dyDescent="0.25">
      <c r="A4542">
        <v>8</v>
      </c>
      <c r="B4542">
        <v>801</v>
      </c>
      <c r="C4542">
        <v>10</v>
      </c>
      <c r="D4542">
        <v>122</v>
      </c>
      <c r="E4542">
        <v>5</v>
      </c>
      <c r="F4542">
        <v>0</v>
      </c>
      <c r="G4542">
        <v>2084</v>
      </c>
      <c r="H4542" s="17" t="s">
        <v>445</v>
      </c>
      <c r="I4542">
        <v>40</v>
      </c>
      <c r="J4542">
        <v>0</v>
      </c>
      <c r="K4542" s="17" t="s">
        <v>9991</v>
      </c>
      <c r="L4542" s="1">
        <v>44739</v>
      </c>
      <c r="M4542">
        <v>525</v>
      </c>
      <c r="N4542" s="17" t="s">
        <v>437</v>
      </c>
      <c r="O4542">
        <v>3567</v>
      </c>
      <c r="P4542" s="17" t="s">
        <v>438</v>
      </c>
      <c r="Q4542">
        <v>0</v>
      </c>
      <c r="R4542" s="17" t="s">
        <v>439</v>
      </c>
      <c r="S4542" s="17" t="s">
        <v>440</v>
      </c>
      <c r="T4542" s="17" t="s">
        <v>438</v>
      </c>
      <c r="U4542">
        <v>0</v>
      </c>
      <c r="V4542">
        <v>0</v>
      </c>
      <c r="W4542" s="17" t="s">
        <v>9992</v>
      </c>
      <c r="X4542" s="17" t="s">
        <v>442</v>
      </c>
      <c r="Y4542">
        <v>0</v>
      </c>
      <c r="Z4542" s="17" t="s">
        <v>486</v>
      </c>
      <c r="AA4542" s="17" t="s">
        <v>443</v>
      </c>
      <c r="AB4542" s="17" t="s">
        <v>444</v>
      </c>
      <c r="AC4542">
        <v>0</v>
      </c>
      <c r="AD4542">
        <v>0</v>
      </c>
      <c r="AE4542">
        <v>0</v>
      </c>
      <c r="AF4542">
        <v>2022</v>
      </c>
      <c r="AG4542" s="1">
        <v>44562</v>
      </c>
      <c r="AH4542" s="1">
        <v>44773</v>
      </c>
      <c r="AI4542" s="1">
        <v>44785</v>
      </c>
      <c r="AJ4542" s="17" t="s">
        <v>34</v>
      </c>
      <c r="AK4542" s="17" t="s">
        <v>35</v>
      </c>
      <c r="AL4542" s="17" t="s">
        <v>10388</v>
      </c>
      <c r="AM4542" s="17">
        <f>MONTH(EMPENHO[[#This Row],[data_empenho]])</f>
        <v>6</v>
      </c>
    </row>
    <row r="4543" spans="1:39" x14ac:dyDescent="0.25">
      <c r="A4543">
        <v>8</v>
      </c>
      <c r="B4543">
        <v>801</v>
      </c>
      <c r="C4543">
        <v>10</v>
      </c>
      <c r="D4543">
        <v>301</v>
      </c>
      <c r="E4543">
        <v>6</v>
      </c>
      <c r="F4543">
        <v>0</v>
      </c>
      <c r="G4543">
        <v>2092</v>
      </c>
      <c r="H4543" s="17" t="s">
        <v>828</v>
      </c>
      <c r="I4543">
        <v>40</v>
      </c>
      <c r="J4543">
        <v>0</v>
      </c>
      <c r="K4543" s="17" t="s">
        <v>9993</v>
      </c>
      <c r="L4543" s="1">
        <v>44739</v>
      </c>
      <c r="M4543">
        <v>1883.09</v>
      </c>
      <c r="N4543" s="17" t="s">
        <v>437</v>
      </c>
      <c r="O4543">
        <v>4816</v>
      </c>
      <c r="P4543" s="17" t="s">
        <v>438</v>
      </c>
      <c r="Q4543">
        <v>0</v>
      </c>
      <c r="R4543" s="17" t="s">
        <v>439</v>
      </c>
      <c r="S4543" s="17" t="s">
        <v>440</v>
      </c>
      <c r="T4543" s="17" t="s">
        <v>438</v>
      </c>
      <c r="U4543">
        <v>174</v>
      </c>
      <c r="V4543">
        <v>2022</v>
      </c>
      <c r="W4543" s="17" t="s">
        <v>9994</v>
      </c>
      <c r="X4543" s="17" t="s">
        <v>465</v>
      </c>
      <c r="Y4543">
        <v>1</v>
      </c>
      <c r="Z4543" s="17" t="s">
        <v>443</v>
      </c>
      <c r="AA4543" s="17" t="s">
        <v>443</v>
      </c>
      <c r="AB4543" s="17" t="s">
        <v>444</v>
      </c>
      <c r="AC4543">
        <v>0</v>
      </c>
      <c r="AD4543">
        <v>0</v>
      </c>
      <c r="AE4543">
        <v>0</v>
      </c>
      <c r="AF4543">
        <v>2022</v>
      </c>
      <c r="AG4543" s="1">
        <v>44562</v>
      </c>
      <c r="AH4543" s="1">
        <v>44773</v>
      </c>
      <c r="AI4543" s="1">
        <v>44785</v>
      </c>
      <c r="AJ4543" s="17" t="s">
        <v>34</v>
      </c>
      <c r="AK4543" s="17" t="s">
        <v>35</v>
      </c>
      <c r="AL4543" s="17" t="s">
        <v>10388</v>
      </c>
      <c r="AM4543" s="17">
        <f>MONTH(EMPENHO[[#This Row],[data_empenho]])</f>
        <v>6</v>
      </c>
    </row>
    <row r="4544" spans="1:39" x14ac:dyDescent="0.25">
      <c r="A4544">
        <v>8</v>
      </c>
      <c r="B4544">
        <v>801</v>
      </c>
      <c r="C4544">
        <v>10</v>
      </c>
      <c r="D4544">
        <v>301</v>
      </c>
      <c r="E4544">
        <v>6</v>
      </c>
      <c r="F4544">
        <v>0</v>
      </c>
      <c r="G4544">
        <v>2092</v>
      </c>
      <c r="H4544" s="17" t="s">
        <v>860</v>
      </c>
      <c r="I4544">
        <v>40</v>
      </c>
      <c r="J4544">
        <v>0</v>
      </c>
      <c r="K4544" s="17" t="s">
        <v>9995</v>
      </c>
      <c r="L4544" s="1">
        <v>44739</v>
      </c>
      <c r="M4544">
        <v>890.88</v>
      </c>
      <c r="N4544" s="17" t="s">
        <v>437</v>
      </c>
      <c r="O4544">
        <v>4816</v>
      </c>
      <c r="P4544" s="17" t="s">
        <v>438</v>
      </c>
      <c r="Q4544">
        <v>0</v>
      </c>
      <c r="R4544" s="17" t="s">
        <v>439</v>
      </c>
      <c r="S4544" s="17" t="s">
        <v>440</v>
      </c>
      <c r="T4544" s="17" t="s">
        <v>438</v>
      </c>
      <c r="U4544">
        <v>174</v>
      </c>
      <c r="V4544">
        <v>2022</v>
      </c>
      <c r="W4544" s="17" t="s">
        <v>9996</v>
      </c>
      <c r="X4544" s="17" t="s">
        <v>465</v>
      </c>
      <c r="Y4544">
        <v>1</v>
      </c>
      <c r="Z4544" s="17" t="s">
        <v>443</v>
      </c>
      <c r="AA4544" s="17" t="s">
        <v>443</v>
      </c>
      <c r="AB4544" s="17" t="s">
        <v>444</v>
      </c>
      <c r="AC4544">
        <v>0</v>
      </c>
      <c r="AD4544">
        <v>0</v>
      </c>
      <c r="AE4544">
        <v>0</v>
      </c>
      <c r="AF4544">
        <v>2022</v>
      </c>
      <c r="AG4544" s="1">
        <v>44562</v>
      </c>
      <c r="AH4544" s="1">
        <v>44773</v>
      </c>
      <c r="AI4544" s="1">
        <v>44785</v>
      </c>
      <c r="AJ4544" s="17" t="s">
        <v>34</v>
      </c>
      <c r="AK4544" s="17" t="s">
        <v>35</v>
      </c>
      <c r="AL4544" s="17" t="s">
        <v>10388</v>
      </c>
      <c r="AM4544" s="17">
        <f>MONTH(EMPENHO[[#This Row],[data_empenho]])</f>
        <v>6</v>
      </c>
    </row>
    <row r="4545" spans="1:39" x14ac:dyDescent="0.25">
      <c r="A4545">
        <v>2</v>
      </c>
      <c r="B4545">
        <v>201</v>
      </c>
      <c r="C4545">
        <v>4</v>
      </c>
      <c r="D4545">
        <v>122</v>
      </c>
      <c r="E4545">
        <v>1</v>
      </c>
      <c r="F4545">
        <v>0</v>
      </c>
      <c r="G4545">
        <v>2078</v>
      </c>
      <c r="H4545" s="17" t="s">
        <v>2730</v>
      </c>
      <c r="I4545">
        <v>1</v>
      </c>
      <c r="J4545">
        <v>0</v>
      </c>
      <c r="K4545" s="17" t="s">
        <v>9997</v>
      </c>
      <c r="L4545" s="1">
        <v>44739</v>
      </c>
      <c r="M4545">
        <v>88</v>
      </c>
      <c r="N4545" s="17" t="s">
        <v>437</v>
      </c>
      <c r="O4545">
        <v>6315</v>
      </c>
      <c r="P4545" s="17" t="s">
        <v>438</v>
      </c>
      <c r="Q4545">
        <v>0</v>
      </c>
      <c r="R4545" s="17" t="s">
        <v>439</v>
      </c>
      <c r="S4545" s="17" t="s">
        <v>440</v>
      </c>
      <c r="T4545" s="17" t="s">
        <v>438</v>
      </c>
      <c r="U4545">
        <v>0</v>
      </c>
      <c r="V4545">
        <v>0</v>
      </c>
      <c r="W4545" s="17" t="s">
        <v>9998</v>
      </c>
      <c r="X4545" s="17" t="s">
        <v>442</v>
      </c>
      <c r="Y4545">
        <v>1</v>
      </c>
      <c r="Z4545" s="17" t="s">
        <v>443</v>
      </c>
      <c r="AA4545" s="17" t="s">
        <v>443</v>
      </c>
      <c r="AB4545" s="17" t="s">
        <v>444</v>
      </c>
      <c r="AC4545">
        <v>0</v>
      </c>
      <c r="AD4545">
        <v>0</v>
      </c>
      <c r="AE4545">
        <v>0</v>
      </c>
      <c r="AF4545">
        <v>2022</v>
      </c>
      <c r="AG4545" s="1">
        <v>44562</v>
      </c>
      <c r="AH4545" s="1">
        <v>44773</v>
      </c>
      <c r="AI4545" s="1">
        <v>44785</v>
      </c>
      <c r="AJ4545" s="17" t="s">
        <v>34</v>
      </c>
      <c r="AK4545" s="17" t="s">
        <v>35</v>
      </c>
      <c r="AL4545" s="17" t="s">
        <v>10388</v>
      </c>
      <c r="AM4545" s="17">
        <f>MONTH(EMPENHO[[#This Row],[data_empenho]])</f>
        <v>6</v>
      </c>
    </row>
    <row r="4546" spans="1:39" x14ac:dyDescent="0.25">
      <c r="A4546">
        <v>7</v>
      </c>
      <c r="B4546">
        <v>702</v>
      </c>
      <c r="C4546">
        <v>15</v>
      </c>
      <c r="D4546">
        <v>451</v>
      </c>
      <c r="E4546">
        <v>17</v>
      </c>
      <c r="F4546">
        <v>0</v>
      </c>
      <c r="G4546">
        <v>2002</v>
      </c>
      <c r="H4546" s="17" t="s">
        <v>698</v>
      </c>
      <c r="I4546">
        <v>1</v>
      </c>
      <c r="J4546">
        <v>0</v>
      </c>
      <c r="K4546" s="17" t="s">
        <v>9999</v>
      </c>
      <c r="L4546" s="1">
        <v>44739</v>
      </c>
      <c r="M4546">
        <v>3550</v>
      </c>
      <c r="N4546" s="17" t="s">
        <v>437</v>
      </c>
      <c r="O4546">
        <v>5965</v>
      </c>
      <c r="P4546" s="17" t="s">
        <v>438</v>
      </c>
      <c r="Q4546">
        <v>0</v>
      </c>
      <c r="R4546" s="17" t="s">
        <v>480</v>
      </c>
      <c r="S4546" s="17" t="s">
        <v>440</v>
      </c>
      <c r="T4546" s="17" t="s">
        <v>438</v>
      </c>
      <c r="U4546">
        <v>39</v>
      </c>
      <c r="V4546">
        <v>2021</v>
      </c>
      <c r="W4546" s="17" t="s">
        <v>10000</v>
      </c>
      <c r="X4546" s="17" t="s">
        <v>482</v>
      </c>
      <c r="Y4546">
        <v>7</v>
      </c>
      <c r="Z4546" s="17" t="s">
        <v>443</v>
      </c>
      <c r="AA4546" s="17" t="s">
        <v>443</v>
      </c>
      <c r="AB4546" s="17" t="s">
        <v>444</v>
      </c>
      <c r="AC4546">
        <v>0</v>
      </c>
      <c r="AD4546">
        <v>0</v>
      </c>
      <c r="AE4546">
        <v>0</v>
      </c>
      <c r="AF4546">
        <v>2022</v>
      </c>
      <c r="AG4546" s="1">
        <v>44562</v>
      </c>
      <c r="AH4546" s="1">
        <v>44773</v>
      </c>
      <c r="AI4546" s="1">
        <v>44785</v>
      </c>
      <c r="AJ4546" s="17" t="s">
        <v>34</v>
      </c>
      <c r="AK4546" s="17" t="s">
        <v>35</v>
      </c>
      <c r="AL4546" s="17" t="s">
        <v>10388</v>
      </c>
      <c r="AM4546" s="17">
        <f>MONTH(EMPENHO[[#This Row],[data_empenho]])</f>
        <v>6</v>
      </c>
    </row>
    <row r="4547" spans="1:39" x14ac:dyDescent="0.25">
      <c r="A4547">
        <v>6</v>
      </c>
      <c r="B4547">
        <v>603</v>
      </c>
      <c r="C4547">
        <v>26</v>
      </c>
      <c r="D4547">
        <v>782</v>
      </c>
      <c r="E4547">
        <v>17</v>
      </c>
      <c r="F4547">
        <v>0</v>
      </c>
      <c r="G4547">
        <v>2073</v>
      </c>
      <c r="H4547" s="17" t="s">
        <v>698</v>
      </c>
      <c r="I4547">
        <v>1</v>
      </c>
      <c r="J4547">
        <v>0</v>
      </c>
      <c r="K4547" s="17" t="s">
        <v>10001</v>
      </c>
      <c r="L4547" s="1">
        <v>44739</v>
      </c>
      <c r="M4547">
        <v>2135</v>
      </c>
      <c r="N4547" s="17" t="s">
        <v>437</v>
      </c>
      <c r="O4547">
        <v>5965</v>
      </c>
      <c r="P4547" s="17" t="s">
        <v>438</v>
      </c>
      <c r="Q4547">
        <v>0</v>
      </c>
      <c r="R4547" s="17" t="s">
        <v>480</v>
      </c>
      <c r="S4547" s="17" t="s">
        <v>653</v>
      </c>
      <c r="T4547" s="17" t="s">
        <v>438</v>
      </c>
      <c r="U4547">
        <v>39</v>
      </c>
      <c r="V4547">
        <v>2021</v>
      </c>
      <c r="W4547" s="17" t="s">
        <v>10002</v>
      </c>
      <c r="X4547" s="17" t="s">
        <v>482</v>
      </c>
      <c r="Y4547">
        <v>7</v>
      </c>
      <c r="Z4547" s="17" t="s">
        <v>443</v>
      </c>
      <c r="AA4547" s="17" t="s">
        <v>443</v>
      </c>
      <c r="AB4547" s="17" t="s">
        <v>444</v>
      </c>
      <c r="AC4547">
        <v>0</v>
      </c>
      <c r="AD4547">
        <v>0</v>
      </c>
      <c r="AE4547">
        <v>0</v>
      </c>
      <c r="AF4547">
        <v>2022</v>
      </c>
      <c r="AG4547" s="1">
        <v>44562</v>
      </c>
      <c r="AH4547" s="1">
        <v>44773</v>
      </c>
      <c r="AI4547" s="1">
        <v>44785</v>
      </c>
      <c r="AJ4547" s="17" t="s">
        <v>34</v>
      </c>
      <c r="AK4547" s="17" t="s">
        <v>35</v>
      </c>
      <c r="AL4547" s="17" t="s">
        <v>10388</v>
      </c>
      <c r="AM4547" s="17">
        <f>MONTH(EMPENHO[[#This Row],[data_empenho]])</f>
        <v>6</v>
      </c>
    </row>
    <row r="4548" spans="1:39" x14ac:dyDescent="0.25">
      <c r="A4548">
        <v>8</v>
      </c>
      <c r="B4548">
        <v>801</v>
      </c>
      <c r="C4548">
        <v>10</v>
      </c>
      <c r="D4548">
        <v>303</v>
      </c>
      <c r="E4548">
        <v>8</v>
      </c>
      <c r="F4548">
        <v>0</v>
      </c>
      <c r="G4548">
        <v>2101</v>
      </c>
      <c r="H4548" s="17" t="s">
        <v>1060</v>
      </c>
      <c r="I4548">
        <v>40</v>
      </c>
      <c r="J4548">
        <v>0</v>
      </c>
      <c r="K4548" s="17" t="s">
        <v>10003</v>
      </c>
      <c r="L4548" s="1">
        <v>44740</v>
      </c>
      <c r="M4548">
        <v>220</v>
      </c>
      <c r="N4548" s="17" t="s">
        <v>437</v>
      </c>
      <c r="O4548">
        <v>7501</v>
      </c>
      <c r="P4548" s="17" t="s">
        <v>438</v>
      </c>
      <c r="Q4548">
        <v>0</v>
      </c>
      <c r="R4548" s="17" t="s">
        <v>439</v>
      </c>
      <c r="S4548" s="17" t="s">
        <v>440</v>
      </c>
      <c r="T4548" s="17" t="s">
        <v>438</v>
      </c>
      <c r="U4548">
        <v>0</v>
      </c>
      <c r="V4548">
        <v>0</v>
      </c>
      <c r="W4548" s="17" t="s">
        <v>10004</v>
      </c>
      <c r="X4548" s="17" t="s">
        <v>442</v>
      </c>
      <c r="Y4548">
        <v>1</v>
      </c>
      <c r="Z4548" s="17" t="s">
        <v>443</v>
      </c>
      <c r="AA4548" s="17" t="s">
        <v>443</v>
      </c>
      <c r="AB4548" s="17" t="s">
        <v>444</v>
      </c>
      <c r="AC4548">
        <v>0</v>
      </c>
      <c r="AD4548">
        <v>0</v>
      </c>
      <c r="AE4548">
        <v>0</v>
      </c>
      <c r="AF4548">
        <v>2022</v>
      </c>
      <c r="AG4548" s="1">
        <v>44562</v>
      </c>
      <c r="AH4548" s="1">
        <v>44773</v>
      </c>
      <c r="AI4548" s="1">
        <v>44785</v>
      </c>
      <c r="AJ4548" s="17" t="s">
        <v>34</v>
      </c>
      <c r="AK4548" s="17" t="s">
        <v>35</v>
      </c>
      <c r="AL4548" s="17" t="s">
        <v>10388</v>
      </c>
      <c r="AM4548" s="17">
        <f>MONTH(EMPENHO[[#This Row],[data_empenho]])</f>
        <v>6</v>
      </c>
    </row>
    <row r="4549" spans="1:39" x14ac:dyDescent="0.25">
      <c r="A4549">
        <v>5</v>
      </c>
      <c r="B4549">
        <v>502</v>
      </c>
      <c r="C4549">
        <v>12</v>
      </c>
      <c r="D4549">
        <v>782</v>
      </c>
      <c r="E4549">
        <v>2</v>
      </c>
      <c r="F4549">
        <v>0</v>
      </c>
      <c r="G4549">
        <v>2035</v>
      </c>
      <c r="H4549" s="17" t="s">
        <v>828</v>
      </c>
      <c r="I4549">
        <v>20</v>
      </c>
      <c r="J4549">
        <v>0</v>
      </c>
      <c r="K4549" s="17" t="s">
        <v>10005</v>
      </c>
      <c r="L4549" s="1">
        <v>44740</v>
      </c>
      <c r="M4549">
        <v>6216</v>
      </c>
      <c r="N4549" s="17" t="s">
        <v>437</v>
      </c>
      <c r="O4549">
        <v>3923</v>
      </c>
      <c r="P4549" s="17" t="s">
        <v>438</v>
      </c>
      <c r="Q4549">
        <v>0</v>
      </c>
      <c r="R4549" s="17" t="s">
        <v>480</v>
      </c>
      <c r="S4549" s="17" t="s">
        <v>653</v>
      </c>
      <c r="T4549" s="17" t="s">
        <v>438</v>
      </c>
      <c r="U4549">
        <v>16</v>
      </c>
      <c r="V4549">
        <v>2022</v>
      </c>
      <c r="W4549" s="17" t="s">
        <v>10006</v>
      </c>
      <c r="X4549" s="17" t="s">
        <v>482</v>
      </c>
      <c r="Y4549">
        <v>7</v>
      </c>
      <c r="Z4549" s="17" t="s">
        <v>443</v>
      </c>
      <c r="AA4549" s="17" t="s">
        <v>443</v>
      </c>
      <c r="AB4549" s="17" t="s">
        <v>444</v>
      </c>
      <c r="AC4549">
        <v>0</v>
      </c>
      <c r="AD4549">
        <v>0</v>
      </c>
      <c r="AE4549">
        <v>0</v>
      </c>
      <c r="AF4549">
        <v>2022</v>
      </c>
      <c r="AG4549" s="1">
        <v>44562</v>
      </c>
      <c r="AH4549" s="1">
        <v>44773</v>
      </c>
      <c r="AI4549" s="1">
        <v>44785</v>
      </c>
      <c r="AJ4549" s="17" t="s">
        <v>34</v>
      </c>
      <c r="AK4549" s="17" t="s">
        <v>35</v>
      </c>
      <c r="AL4549" s="17" t="s">
        <v>10388</v>
      </c>
      <c r="AM4549" s="17">
        <f>MONTH(EMPENHO[[#This Row],[data_empenho]])</f>
        <v>6</v>
      </c>
    </row>
    <row r="4550" spans="1:39" x14ac:dyDescent="0.25">
      <c r="A4550">
        <v>6</v>
      </c>
      <c r="B4550">
        <v>604</v>
      </c>
      <c r="C4550">
        <v>26</v>
      </c>
      <c r="D4550">
        <v>782</v>
      </c>
      <c r="E4550">
        <v>17</v>
      </c>
      <c r="F4550">
        <v>0</v>
      </c>
      <c r="G4550">
        <v>2074</v>
      </c>
      <c r="H4550" s="17" t="s">
        <v>828</v>
      </c>
      <c r="I4550">
        <v>1</v>
      </c>
      <c r="J4550">
        <v>0</v>
      </c>
      <c r="K4550" s="17" t="s">
        <v>10007</v>
      </c>
      <c r="L4550" s="1">
        <v>44740</v>
      </c>
      <c r="M4550">
        <v>2502</v>
      </c>
      <c r="N4550" s="17" t="s">
        <v>437</v>
      </c>
      <c r="O4550">
        <v>7210</v>
      </c>
      <c r="P4550" s="17" t="s">
        <v>438</v>
      </c>
      <c r="Q4550">
        <v>0</v>
      </c>
      <c r="R4550" s="17" t="s">
        <v>480</v>
      </c>
      <c r="S4550" s="17" t="s">
        <v>653</v>
      </c>
      <c r="T4550" s="17" t="s">
        <v>438</v>
      </c>
      <c r="U4550">
        <v>48</v>
      </c>
      <c r="V4550">
        <v>2021</v>
      </c>
      <c r="W4550" s="17" t="s">
        <v>10008</v>
      </c>
      <c r="X4550" s="17" t="s">
        <v>482</v>
      </c>
      <c r="Y4550">
        <v>7</v>
      </c>
      <c r="Z4550" s="17" t="s">
        <v>443</v>
      </c>
      <c r="AA4550" s="17" t="s">
        <v>443</v>
      </c>
      <c r="AB4550" s="17" t="s">
        <v>444</v>
      </c>
      <c r="AC4550">
        <v>0</v>
      </c>
      <c r="AD4550">
        <v>0</v>
      </c>
      <c r="AE4550">
        <v>0</v>
      </c>
      <c r="AF4550">
        <v>2022</v>
      </c>
      <c r="AG4550" s="1">
        <v>44562</v>
      </c>
      <c r="AH4550" s="1">
        <v>44773</v>
      </c>
      <c r="AI4550" s="1">
        <v>44785</v>
      </c>
      <c r="AJ4550" s="17" t="s">
        <v>34</v>
      </c>
      <c r="AK4550" s="17" t="s">
        <v>35</v>
      </c>
      <c r="AL4550" s="17" t="s">
        <v>10388</v>
      </c>
      <c r="AM4550" s="17">
        <f>MONTH(EMPENHO[[#This Row],[data_empenho]])</f>
        <v>6</v>
      </c>
    </row>
    <row r="4551" spans="1:39" x14ac:dyDescent="0.25">
      <c r="A4551">
        <v>6</v>
      </c>
      <c r="B4551">
        <v>603</v>
      </c>
      <c r="C4551">
        <v>26</v>
      </c>
      <c r="D4551">
        <v>782</v>
      </c>
      <c r="E4551">
        <v>17</v>
      </c>
      <c r="F4551">
        <v>0</v>
      </c>
      <c r="G4551">
        <v>2073</v>
      </c>
      <c r="H4551" s="17" t="s">
        <v>478</v>
      </c>
      <c r="I4551">
        <v>1</v>
      </c>
      <c r="J4551">
        <v>0</v>
      </c>
      <c r="K4551" s="17" t="s">
        <v>10009</v>
      </c>
      <c r="L4551" s="1">
        <v>44740</v>
      </c>
      <c r="M4551">
        <v>6372</v>
      </c>
      <c r="N4551" s="17" t="s">
        <v>437</v>
      </c>
      <c r="O4551">
        <v>8264</v>
      </c>
      <c r="P4551" s="17" t="s">
        <v>438</v>
      </c>
      <c r="Q4551">
        <v>0</v>
      </c>
      <c r="R4551" s="17" t="s">
        <v>480</v>
      </c>
      <c r="S4551" s="17" t="s">
        <v>653</v>
      </c>
      <c r="T4551" s="17" t="s">
        <v>438</v>
      </c>
      <c r="U4551">
        <v>2</v>
      </c>
      <c r="V4551">
        <v>2022</v>
      </c>
      <c r="W4551" s="17" t="s">
        <v>10010</v>
      </c>
      <c r="X4551" s="17" t="s">
        <v>482</v>
      </c>
      <c r="Y4551">
        <v>7</v>
      </c>
      <c r="Z4551" s="17" t="s">
        <v>443</v>
      </c>
      <c r="AA4551" s="17" t="s">
        <v>443</v>
      </c>
      <c r="AB4551" s="17" t="s">
        <v>444</v>
      </c>
      <c r="AC4551">
        <v>0</v>
      </c>
      <c r="AD4551">
        <v>0</v>
      </c>
      <c r="AE4551">
        <v>0</v>
      </c>
      <c r="AF4551">
        <v>2022</v>
      </c>
      <c r="AG4551" s="1">
        <v>44562</v>
      </c>
      <c r="AH4551" s="1">
        <v>44773</v>
      </c>
      <c r="AI4551" s="1">
        <v>44785</v>
      </c>
      <c r="AJ4551" s="17" t="s">
        <v>34</v>
      </c>
      <c r="AK4551" s="17" t="s">
        <v>35</v>
      </c>
      <c r="AL4551" s="17" t="s">
        <v>10388</v>
      </c>
      <c r="AM4551" s="17">
        <f>MONTH(EMPENHO[[#This Row],[data_empenho]])</f>
        <v>6</v>
      </c>
    </row>
    <row r="4552" spans="1:39" x14ac:dyDescent="0.25">
      <c r="A4552">
        <v>10</v>
      </c>
      <c r="B4552">
        <v>1002</v>
      </c>
      <c r="C4552">
        <v>20</v>
      </c>
      <c r="D4552">
        <v>608</v>
      </c>
      <c r="E4552">
        <v>4</v>
      </c>
      <c r="F4552">
        <v>0</v>
      </c>
      <c r="G4552">
        <v>2056</v>
      </c>
      <c r="H4552" s="17" t="s">
        <v>698</v>
      </c>
      <c r="I4552">
        <v>1</v>
      </c>
      <c r="J4552">
        <v>0</v>
      </c>
      <c r="K4552" s="17" t="s">
        <v>10011</v>
      </c>
      <c r="L4552" s="1">
        <v>44740</v>
      </c>
      <c r="M4552">
        <v>10152.5</v>
      </c>
      <c r="N4552" s="17" t="s">
        <v>437</v>
      </c>
      <c r="O4552">
        <v>5965</v>
      </c>
      <c r="P4552" s="17" t="s">
        <v>438</v>
      </c>
      <c r="Q4552">
        <v>0</v>
      </c>
      <c r="R4552" s="17" t="s">
        <v>480</v>
      </c>
      <c r="S4552" s="17" t="s">
        <v>653</v>
      </c>
      <c r="T4552" s="17" t="s">
        <v>438</v>
      </c>
      <c r="U4552">
        <v>39</v>
      </c>
      <c r="V4552">
        <v>2021</v>
      </c>
      <c r="W4552" s="17" t="s">
        <v>10012</v>
      </c>
      <c r="X4552" s="17" t="s">
        <v>482</v>
      </c>
      <c r="Y4552">
        <v>7</v>
      </c>
      <c r="Z4552" s="17" t="s">
        <v>443</v>
      </c>
      <c r="AA4552" s="17" t="s">
        <v>443</v>
      </c>
      <c r="AB4552" s="17" t="s">
        <v>444</v>
      </c>
      <c r="AC4552">
        <v>0</v>
      </c>
      <c r="AD4552">
        <v>0</v>
      </c>
      <c r="AE4552">
        <v>0</v>
      </c>
      <c r="AF4552">
        <v>2022</v>
      </c>
      <c r="AG4552" s="1">
        <v>44562</v>
      </c>
      <c r="AH4552" s="1">
        <v>44773</v>
      </c>
      <c r="AI4552" s="1">
        <v>44785</v>
      </c>
      <c r="AJ4552" s="17" t="s">
        <v>34</v>
      </c>
      <c r="AK4552" s="17" t="s">
        <v>35</v>
      </c>
      <c r="AL4552" s="17" t="s">
        <v>10388</v>
      </c>
      <c r="AM4552" s="17">
        <f>MONTH(EMPENHO[[#This Row],[data_empenho]])</f>
        <v>6</v>
      </c>
    </row>
    <row r="4553" spans="1:39" x14ac:dyDescent="0.25">
      <c r="A4553">
        <v>11</v>
      </c>
      <c r="B4553">
        <v>1101</v>
      </c>
      <c r="C4553">
        <v>10</v>
      </c>
      <c r="D4553">
        <v>122</v>
      </c>
      <c r="E4553">
        <v>5</v>
      </c>
      <c r="F4553">
        <v>0</v>
      </c>
      <c r="G4553">
        <v>12</v>
      </c>
      <c r="H4553" s="17" t="s">
        <v>863</v>
      </c>
      <c r="I4553">
        <v>1</v>
      </c>
      <c r="J4553">
        <v>0</v>
      </c>
      <c r="K4553" s="17" t="s">
        <v>10013</v>
      </c>
      <c r="L4553" s="1">
        <v>44740</v>
      </c>
      <c r="M4553">
        <v>1505.6</v>
      </c>
      <c r="N4553" s="17" t="s">
        <v>437</v>
      </c>
      <c r="O4553">
        <v>3954</v>
      </c>
      <c r="P4553" s="17" t="s">
        <v>438</v>
      </c>
      <c r="Q4553">
        <v>0</v>
      </c>
      <c r="R4553" s="17" t="s">
        <v>439</v>
      </c>
      <c r="S4553" s="17" t="s">
        <v>440</v>
      </c>
      <c r="T4553" s="17" t="s">
        <v>438</v>
      </c>
      <c r="U4553">
        <v>0</v>
      </c>
      <c r="V4553">
        <v>0</v>
      </c>
      <c r="W4553" s="17" t="s">
        <v>10014</v>
      </c>
      <c r="X4553" s="17" t="s">
        <v>442</v>
      </c>
      <c r="Y4553">
        <v>1</v>
      </c>
      <c r="Z4553" s="17" t="s">
        <v>443</v>
      </c>
      <c r="AA4553" s="17" t="s">
        <v>443</v>
      </c>
      <c r="AB4553" s="17" t="s">
        <v>444</v>
      </c>
      <c r="AC4553">
        <v>0</v>
      </c>
      <c r="AD4553">
        <v>0</v>
      </c>
      <c r="AE4553">
        <v>0</v>
      </c>
      <c r="AF4553">
        <v>2022</v>
      </c>
      <c r="AG4553" s="1">
        <v>44562</v>
      </c>
      <c r="AH4553" s="1">
        <v>44773</v>
      </c>
      <c r="AI4553" s="1">
        <v>44785</v>
      </c>
      <c r="AJ4553" s="17" t="s">
        <v>34</v>
      </c>
      <c r="AK4553" s="17" t="s">
        <v>35</v>
      </c>
      <c r="AL4553" s="17" t="s">
        <v>10388</v>
      </c>
      <c r="AM4553" s="17">
        <f>MONTH(EMPENHO[[#This Row],[data_empenho]])</f>
        <v>6</v>
      </c>
    </row>
    <row r="4554" spans="1:39" x14ac:dyDescent="0.25">
      <c r="A4554">
        <v>11</v>
      </c>
      <c r="B4554">
        <v>1101</v>
      </c>
      <c r="C4554">
        <v>28</v>
      </c>
      <c r="D4554">
        <v>846</v>
      </c>
      <c r="E4554">
        <v>0</v>
      </c>
      <c r="F4554">
        <v>0</v>
      </c>
      <c r="G4554">
        <v>7</v>
      </c>
      <c r="H4554" s="17" t="s">
        <v>739</v>
      </c>
      <c r="I4554">
        <v>1</v>
      </c>
      <c r="J4554">
        <v>0</v>
      </c>
      <c r="K4554" s="17" t="s">
        <v>10015</v>
      </c>
      <c r="L4554" s="1">
        <v>44741</v>
      </c>
      <c r="M4554">
        <v>88.78</v>
      </c>
      <c r="N4554" s="17" t="s">
        <v>437</v>
      </c>
      <c r="O4554">
        <v>38</v>
      </c>
      <c r="P4554" s="17" t="s">
        <v>438</v>
      </c>
      <c r="Q4554">
        <v>0</v>
      </c>
      <c r="R4554" s="17" t="s">
        <v>439</v>
      </c>
      <c r="S4554" s="17" t="s">
        <v>440</v>
      </c>
      <c r="T4554" s="17" t="s">
        <v>438</v>
      </c>
      <c r="U4554">
        <v>0</v>
      </c>
      <c r="V4554">
        <v>0</v>
      </c>
      <c r="W4554" s="17" t="s">
        <v>10016</v>
      </c>
      <c r="X4554" s="17" t="s">
        <v>442</v>
      </c>
      <c r="Y4554">
        <v>1</v>
      </c>
      <c r="Z4554" s="17" t="s">
        <v>443</v>
      </c>
      <c r="AA4554" s="17" t="s">
        <v>443</v>
      </c>
      <c r="AB4554" s="17" t="s">
        <v>444</v>
      </c>
      <c r="AC4554">
        <v>0</v>
      </c>
      <c r="AD4554">
        <v>0</v>
      </c>
      <c r="AE4554">
        <v>0</v>
      </c>
      <c r="AF4554">
        <v>2022</v>
      </c>
      <c r="AG4554" s="1">
        <v>44562</v>
      </c>
      <c r="AH4554" s="1">
        <v>44773</v>
      </c>
      <c r="AI4554" s="1">
        <v>44785</v>
      </c>
      <c r="AJ4554" s="17" t="s">
        <v>34</v>
      </c>
      <c r="AK4554" s="17" t="s">
        <v>35</v>
      </c>
      <c r="AL4554" s="17" t="s">
        <v>10388</v>
      </c>
      <c r="AM4554" s="17">
        <f>MONTH(EMPENHO[[#This Row],[data_empenho]])</f>
        <v>6</v>
      </c>
    </row>
    <row r="4555" spans="1:39" x14ac:dyDescent="0.25">
      <c r="A4555">
        <v>8</v>
      </c>
      <c r="B4555">
        <v>801</v>
      </c>
      <c r="C4555">
        <v>10</v>
      </c>
      <c r="D4555">
        <v>122</v>
      </c>
      <c r="E4555">
        <v>5</v>
      </c>
      <c r="F4555">
        <v>0</v>
      </c>
      <c r="G4555">
        <v>2084</v>
      </c>
      <c r="H4555" s="17" t="s">
        <v>2730</v>
      </c>
      <c r="I4555">
        <v>40</v>
      </c>
      <c r="J4555">
        <v>0</v>
      </c>
      <c r="K4555" s="17" t="s">
        <v>10017</v>
      </c>
      <c r="L4555" s="1">
        <v>44741</v>
      </c>
      <c r="M4555">
        <v>80</v>
      </c>
      <c r="N4555" s="17" t="s">
        <v>437</v>
      </c>
      <c r="O4555">
        <v>3567</v>
      </c>
      <c r="P4555" s="17" t="s">
        <v>438</v>
      </c>
      <c r="Q4555">
        <v>0</v>
      </c>
      <c r="R4555" s="17" t="s">
        <v>439</v>
      </c>
      <c r="S4555" s="17" t="s">
        <v>440</v>
      </c>
      <c r="T4555" s="17" t="s">
        <v>438</v>
      </c>
      <c r="U4555">
        <v>0</v>
      </c>
      <c r="V4555">
        <v>0</v>
      </c>
      <c r="W4555" s="17" t="s">
        <v>10018</v>
      </c>
      <c r="X4555" s="17" t="s">
        <v>442</v>
      </c>
      <c r="Y4555">
        <v>1</v>
      </c>
      <c r="Z4555" s="17" t="s">
        <v>443</v>
      </c>
      <c r="AA4555" s="17" t="s">
        <v>443</v>
      </c>
      <c r="AB4555" s="17" t="s">
        <v>444</v>
      </c>
      <c r="AC4555">
        <v>0</v>
      </c>
      <c r="AD4555">
        <v>0</v>
      </c>
      <c r="AE4555">
        <v>0</v>
      </c>
      <c r="AF4555">
        <v>2022</v>
      </c>
      <c r="AG4555" s="1">
        <v>44562</v>
      </c>
      <c r="AH4555" s="1">
        <v>44773</v>
      </c>
      <c r="AI4555" s="1">
        <v>44785</v>
      </c>
      <c r="AJ4555" s="17" t="s">
        <v>34</v>
      </c>
      <c r="AK4555" s="17" t="s">
        <v>35</v>
      </c>
      <c r="AL4555" s="17" t="s">
        <v>10388</v>
      </c>
      <c r="AM4555" s="17">
        <f>MONTH(EMPENHO[[#This Row],[data_empenho]])</f>
        <v>6</v>
      </c>
    </row>
    <row r="4556" spans="1:39" x14ac:dyDescent="0.25">
      <c r="A4556">
        <v>8</v>
      </c>
      <c r="B4556">
        <v>801</v>
      </c>
      <c r="C4556">
        <v>10</v>
      </c>
      <c r="D4556">
        <v>301</v>
      </c>
      <c r="E4556">
        <v>6</v>
      </c>
      <c r="F4556">
        <v>0</v>
      </c>
      <c r="G4556">
        <v>2105</v>
      </c>
      <c r="H4556" s="17" t="s">
        <v>828</v>
      </c>
      <c r="I4556">
        <v>40</v>
      </c>
      <c r="J4556">
        <v>0</v>
      </c>
      <c r="K4556" s="17" t="s">
        <v>10019</v>
      </c>
      <c r="L4556" s="1">
        <v>44741</v>
      </c>
      <c r="M4556">
        <v>1086</v>
      </c>
      <c r="N4556" s="17" t="s">
        <v>437</v>
      </c>
      <c r="O4556">
        <v>5965</v>
      </c>
      <c r="P4556" s="17" t="s">
        <v>438</v>
      </c>
      <c r="Q4556">
        <v>0</v>
      </c>
      <c r="R4556" s="17" t="s">
        <v>480</v>
      </c>
      <c r="S4556" s="17" t="s">
        <v>653</v>
      </c>
      <c r="T4556" s="17" t="s">
        <v>438</v>
      </c>
      <c r="U4556">
        <v>39</v>
      </c>
      <c r="V4556">
        <v>2021</v>
      </c>
      <c r="W4556" s="17" t="s">
        <v>10020</v>
      </c>
      <c r="X4556" s="17" t="s">
        <v>482</v>
      </c>
      <c r="Y4556">
        <v>7</v>
      </c>
      <c r="Z4556" s="17" t="s">
        <v>443</v>
      </c>
      <c r="AA4556" s="17" t="s">
        <v>443</v>
      </c>
      <c r="AB4556" s="17" t="s">
        <v>444</v>
      </c>
      <c r="AC4556">
        <v>0</v>
      </c>
      <c r="AD4556">
        <v>0</v>
      </c>
      <c r="AE4556">
        <v>0</v>
      </c>
      <c r="AF4556">
        <v>2022</v>
      </c>
      <c r="AG4556" s="1">
        <v>44562</v>
      </c>
      <c r="AH4556" s="1">
        <v>44773</v>
      </c>
      <c r="AI4556" s="1">
        <v>44785</v>
      </c>
      <c r="AJ4556" s="17" t="s">
        <v>34</v>
      </c>
      <c r="AK4556" s="17" t="s">
        <v>35</v>
      </c>
      <c r="AL4556" s="17" t="s">
        <v>10388</v>
      </c>
      <c r="AM4556" s="17">
        <f>MONTH(EMPENHO[[#This Row],[data_empenho]])</f>
        <v>6</v>
      </c>
    </row>
    <row r="4557" spans="1:39" x14ac:dyDescent="0.25">
      <c r="A4557">
        <v>8</v>
      </c>
      <c r="B4557">
        <v>801</v>
      </c>
      <c r="C4557">
        <v>10</v>
      </c>
      <c r="D4557">
        <v>303</v>
      </c>
      <c r="E4557">
        <v>8</v>
      </c>
      <c r="F4557">
        <v>0</v>
      </c>
      <c r="G4557">
        <v>2101</v>
      </c>
      <c r="H4557" s="17" t="s">
        <v>582</v>
      </c>
      <c r="I4557">
        <v>40</v>
      </c>
      <c r="J4557">
        <v>0</v>
      </c>
      <c r="K4557" s="17" t="s">
        <v>10021</v>
      </c>
      <c r="L4557" s="1">
        <v>44741</v>
      </c>
      <c r="M4557">
        <v>6600</v>
      </c>
      <c r="N4557" s="17" t="s">
        <v>437</v>
      </c>
      <c r="O4557">
        <v>6671</v>
      </c>
      <c r="P4557" s="17" t="s">
        <v>438</v>
      </c>
      <c r="Q4557">
        <v>0</v>
      </c>
      <c r="R4557" s="17" t="s">
        <v>673</v>
      </c>
      <c r="S4557" s="17" t="s">
        <v>440</v>
      </c>
      <c r="T4557" s="17" t="s">
        <v>674</v>
      </c>
      <c r="U4557">
        <v>1</v>
      </c>
      <c r="V4557">
        <v>2018</v>
      </c>
      <c r="W4557" s="17" t="s">
        <v>10022</v>
      </c>
      <c r="X4557" s="17" t="s">
        <v>676</v>
      </c>
      <c r="Y4557">
        <v>1</v>
      </c>
      <c r="Z4557" s="17" t="s">
        <v>443</v>
      </c>
      <c r="AA4557" s="17" t="s">
        <v>443</v>
      </c>
      <c r="AB4557" s="17" t="s">
        <v>444</v>
      </c>
      <c r="AC4557">
        <v>0</v>
      </c>
      <c r="AD4557">
        <v>0</v>
      </c>
      <c r="AE4557">
        <v>0</v>
      </c>
      <c r="AF4557">
        <v>2022</v>
      </c>
      <c r="AG4557" s="1">
        <v>44562</v>
      </c>
      <c r="AH4557" s="1">
        <v>44773</v>
      </c>
      <c r="AI4557" s="1">
        <v>44785</v>
      </c>
      <c r="AJ4557" s="17" t="s">
        <v>34</v>
      </c>
      <c r="AK4557" s="17" t="s">
        <v>35</v>
      </c>
      <c r="AL4557" s="17" t="s">
        <v>10388</v>
      </c>
      <c r="AM4557" s="17">
        <f>MONTH(EMPENHO[[#This Row],[data_empenho]])</f>
        <v>6</v>
      </c>
    </row>
    <row r="4558" spans="1:39" x14ac:dyDescent="0.25">
      <c r="A4558">
        <v>5</v>
      </c>
      <c r="B4558">
        <v>502</v>
      </c>
      <c r="C4558">
        <v>12</v>
      </c>
      <c r="D4558">
        <v>361</v>
      </c>
      <c r="E4558">
        <v>2</v>
      </c>
      <c r="F4558">
        <v>0</v>
      </c>
      <c r="G4558">
        <v>2025</v>
      </c>
      <c r="H4558" s="17" t="s">
        <v>1712</v>
      </c>
      <c r="I4558">
        <v>31</v>
      </c>
      <c r="J4558">
        <v>0</v>
      </c>
      <c r="K4558" s="17" t="s">
        <v>10023</v>
      </c>
      <c r="L4558" s="1">
        <v>44741</v>
      </c>
      <c r="M4558">
        <v>242.11</v>
      </c>
      <c r="N4558" s="17" t="s">
        <v>437</v>
      </c>
      <c r="O4558">
        <v>249</v>
      </c>
      <c r="P4558" s="17" t="s">
        <v>438</v>
      </c>
      <c r="Q4558">
        <v>501</v>
      </c>
      <c r="R4558" s="17" t="s">
        <v>439</v>
      </c>
      <c r="S4558" s="17" t="s">
        <v>440</v>
      </c>
      <c r="T4558" s="17" t="s">
        <v>438</v>
      </c>
      <c r="U4558">
        <v>0</v>
      </c>
      <c r="V4558">
        <v>0</v>
      </c>
      <c r="W4558" s="17" t="s">
        <v>10024</v>
      </c>
      <c r="X4558" s="17" t="s">
        <v>442</v>
      </c>
      <c r="Y4558">
        <v>0</v>
      </c>
      <c r="Z4558" s="17" t="s">
        <v>443</v>
      </c>
      <c r="AA4558" s="17" t="s">
        <v>443</v>
      </c>
      <c r="AB4558" s="17" t="s">
        <v>444</v>
      </c>
      <c r="AC4558">
        <v>0</v>
      </c>
      <c r="AD4558">
        <v>0</v>
      </c>
      <c r="AE4558">
        <v>0</v>
      </c>
      <c r="AF4558">
        <v>2022</v>
      </c>
      <c r="AG4558" s="1">
        <v>44562</v>
      </c>
      <c r="AH4558" s="1">
        <v>44773</v>
      </c>
      <c r="AI4558" s="1">
        <v>44785</v>
      </c>
      <c r="AJ4558" s="17" t="s">
        <v>34</v>
      </c>
      <c r="AK4558" s="17" t="s">
        <v>35</v>
      </c>
      <c r="AL4558" s="17" t="s">
        <v>10388</v>
      </c>
      <c r="AM4558" s="17">
        <f>MONTH(EMPENHO[[#This Row],[data_empenho]])</f>
        <v>6</v>
      </c>
    </row>
    <row r="4559" spans="1:39" x14ac:dyDescent="0.25">
      <c r="A4559">
        <v>8</v>
      </c>
      <c r="B4559">
        <v>801</v>
      </c>
      <c r="C4559">
        <v>10</v>
      </c>
      <c r="D4559">
        <v>305</v>
      </c>
      <c r="E4559">
        <v>7</v>
      </c>
      <c r="F4559">
        <v>0</v>
      </c>
      <c r="G4559">
        <v>2104</v>
      </c>
      <c r="H4559" s="17" t="s">
        <v>1712</v>
      </c>
      <c r="I4559">
        <v>40</v>
      </c>
      <c r="J4559">
        <v>0</v>
      </c>
      <c r="K4559" s="17" t="s">
        <v>10025</v>
      </c>
      <c r="L4559" s="1">
        <v>44741</v>
      </c>
      <c r="M4559">
        <v>162.09</v>
      </c>
      <c r="N4559" s="17" t="s">
        <v>437</v>
      </c>
      <c r="O4559">
        <v>249</v>
      </c>
      <c r="P4559" s="17" t="s">
        <v>438</v>
      </c>
      <c r="Q4559">
        <v>0</v>
      </c>
      <c r="R4559" s="17" t="s">
        <v>439</v>
      </c>
      <c r="S4559" s="17" t="s">
        <v>440</v>
      </c>
      <c r="T4559" s="17" t="s">
        <v>438</v>
      </c>
      <c r="U4559">
        <v>0</v>
      </c>
      <c r="V4559">
        <v>0</v>
      </c>
      <c r="W4559" s="17" t="s">
        <v>10024</v>
      </c>
      <c r="X4559" s="17" t="s">
        <v>442</v>
      </c>
      <c r="Y4559">
        <v>0</v>
      </c>
      <c r="Z4559" s="17" t="s">
        <v>443</v>
      </c>
      <c r="AA4559" s="17" t="s">
        <v>443</v>
      </c>
      <c r="AB4559" s="17" t="s">
        <v>444</v>
      </c>
      <c r="AC4559">
        <v>0</v>
      </c>
      <c r="AD4559">
        <v>0</v>
      </c>
      <c r="AE4559">
        <v>0</v>
      </c>
      <c r="AF4559">
        <v>2022</v>
      </c>
      <c r="AG4559" s="1">
        <v>44562</v>
      </c>
      <c r="AH4559" s="1">
        <v>44773</v>
      </c>
      <c r="AI4559" s="1">
        <v>44785</v>
      </c>
      <c r="AJ4559" s="17" t="s">
        <v>34</v>
      </c>
      <c r="AK4559" s="17" t="s">
        <v>35</v>
      </c>
      <c r="AL4559" s="17" t="s">
        <v>10388</v>
      </c>
      <c r="AM4559" s="17">
        <f>MONTH(EMPENHO[[#This Row],[data_empenho]])</f>
        <v>6</v>
      </c>
    </row>
    <row r="4560" spans="1:39" x14ac:dyDescent="0.25">
      <c r="A4560">
        <v>8</v>
      </c>
      <c r="B4560">
        <v>801</v>
      </c>
      <c r="C4560">
        <v>10</v>
      </c>
      <c r="D4560">
        <v>301</v>
      </c>
      <c r="E4560">
        <v>6</v>
      </c>
      <c r="F4560">
        <v>0</v>
      </c>
      <c r="G4560">
        <v>2091</v>
      </c>
      <c r="H4560" s="17" t="s">
        <v>1712</v>
      </c>
      <c r="I4560">
        <v>40</v>
      </c>
      <c r="J4560">
        <v>0</v>
      </c>
      <c r="K4560" s="17" t="s">
        <v>10026</v>
      </c>
      <c r="L4560" s="1">
        <v>44741</v>
      </c>
      <c r="M4560">
        <v>1254.6300000000001</v>
      </c>
      <c r="N4560" s="17" t="s">
        <v>437</v>
      </c>
      <c r="O4560">
        <v>249</v>
      </c>
      <c r="P4560" s="17" t="s">
        <v>438</v>
      </c>
      <c r="Q4560">
        <v>0</v>
      </c>
      <c r="R4560" s="17" t="s">
        <v>439</v>
      </c>
      <c r="S4560" s="17" t="s">
        <v>440</v>
      </c>
      <c r="T4560" s="17" t="s">
        <v>438</v>
      </c>
      <c r="U4560">
        <v>0</v>
      </c>
      <c r="V4560">
        <v>0</v>
      </c>
      <c r="W4560" s="17" t="s">
        <v>10024</v>
      </c>
      <c r="X4560" s="17" t="s">
        <v>442</v>
      </c>
      <c r="Y4560">
        <v>0</v>
      </c>
      <c r="Z4560" s="17" t="s">
        <v>443</v>
      </c>
      <c r="AA4560" s="17" t="s">
        <v>443</v>
      </c>
      <c r="AB4560" s="17" t="s">
        <v>444</v>
      </c>
      <c r="AC4560">
        <v>0</v>
      </c>
      <c r="AD4560">
        <v>0</v>
      </c>
      <c r="AE4560">
        <v>0</v>
      </c>
      <c r="AF4560">
        <v>2022</v>
      </c>
      <c r="AG4560" s="1">
        <v>44562</v>
      </c>
      <c r="AH4560" s="1">
        <v>44773</v>
      </c>
      <c r="AI4560" s="1">
        <v>44785</v>
      </c>
      <c r="AJ4560" s="17" t="s">
        <v>34</v>
      </c>
      <c r="AK4560" s="17" t="s">
        <v>35</v>
      </c>
      <c r="AL4560" s="17" t="s">
        <v>10388</v>
      </c>
      <c r="AM4560" s="17">
        <f>MONTH(EMPENHO[[#This Row],[data_empenho]])</f>
        <v>6</v>
      </c>
    </row>
    <row r="4561" spans="1:39" x14ac:dyDescent="0.25">
      <c r="A4561">
        <v>8</v>
      </c>
      <c r="B4561">
        <v>801</v>
      </c>
      <c r="C4561">
        <v>10</v>
      </c>
      <c r="D4561">
        <v>301</v>
      </c>
      <c r="E4561">
        <v>6</v>
      </c>
      <c r="F4561">
        <v>0</v>
      </c>
      <c r="G4561">
        <v>2091</v>
      </c>
      <c r="H4561" s="17" t="s">
        <v>1712</v>
      </c>
      <c r="I4561">
        <v>40</v>
      </c>
      <c r="J4561">
        <v>0</v>
      </c>
      <c r="K4561" s="17" t="s">
        <v>10027</v>
      </c>
      <c r="L4561" s="1">
        <v>44741</v>
      </c>
      <c r="M4561">
        <v>1433.87</v>
      </c>
      <c r="N4561" s="17" t="s">
        <v>437</v>
      </c>
      <c r="O4561">
        <v>249</v>
      </c>
      <c r="P4561" s="17" t="s">
        <v>438</v>
      </c>
      <c r="Q4561">
        <v>0</v>
      </c>
      <c r="R4561" s="17" t="s">
        <v>439</v>
      </c>
      <c r="S4561" s="17" t="s">
        <v>440</v>
      </c>
      <c r="T4561" s="17" t="s">
        <v>438</v>
      </c>
      <c r="U4561">
        <v>0</v>
      </c>
      <c r="V4561">
        <v>0</v>
      </c>
      <c r="W4561" s="17" t="s">
        <v>10024</v>
      </c>
      <c r="X4561" s="17" t="s">
        <v>442</v>
      </c>
      <c r="Y4561">
        <v>0</v>
      </c>
      <c r="Z4561" s="17" t="s">
        <v>443</v>
      </c>
      <c r="AA4561" s="17" t="s">
        <v>443</v>
      </c>
      <c r="AB4561" s="17" t="s">
        <v>444</v>
      </c>
      <c r="AC4561">
        <v>0</v>
      </c>
      <c r="AD4561">
        <v>0</v>
      </c>
      <c r="AE4561">
        <v>0</v>
      </c>
      <c r="AF4561">
        <v>2022</v>
      </c>
      <c r="AG4561" s="1">
        <v>44562</v>
      </c>
      <c r="AH4561" s="1">
        <v>44773</v>
      </c>
      <c r="AI4561" s="1">
        <v>44785</v>
      </c>
      <c r="AJ4561" s="17" t="s">
        <v>34</v>
      </c>
      <c r="AK4561" s="17" t="s">
        <v>35</v>
      </c>
      <c r="AL4561" s="17" t="s">
        <v>10388</v>
      </c>
      <c r="AM4561" s="17">
        <f>MONTH(EMPENHO[[#This Row],[data_empenho]])</f>
        <v>6</v>
      </c>
    </row>
    <row r="4562" spans="1:39" x14ac:dyDescent="0.25">
      <c r="A4562">
        <v>9</v>
      </c>
      <c r="B4562">
        <v>904</v>
      </c>
      <c r="C4562">
        <v>8</v>
      </c>
      <c r="D4562">
        <v>243</v>
      </c>
      <c r="E4562">
        <v>11</v>
      </c>
      <c r="F4562">
        <v>0</v>
      </c>
      <c r="G4562">
        <v>2107</v>
      </c>
      <c r="H4562" s="17" t="s">
        <v>1716</v>
      </c>
      <c r="I4562">
        <v>1</v>
      </c>
      <c r="J4562">
        <v>0</v>
      </c>
      <c r="K4562" s="17" t="s">
        <v>10028</v>
      </c>
      <c r="L4562" s="1">
        <v>44741</v>
      </c>
      <c r="M4562">
        <v>2695.68</v>
      </c>
      <c r="N4562" s="17" t="s">
        <v>437</v>
      </c>
      <c r="O4562">
        <v>155</v>
      </c>
      <c r="P4562" s="17" t="s">
        <v>438</v>
      </c>
      <c r="Q4562">
        <v>0</v>
      </c>
      <c r="R4562" s="17" t="s">
        <v>439</v>
      </c>
      <c r="S4562" s="17" t="s">
        <v>440</v>
      </c>
      <c r="T4562" s="17" t="s">
        <v>438</v>
      </c>
      <c r="U4562">
        <v>0</v>
      </c>
      <c r="V4562">
        <v>0</v>
      </c>
      <c r="W4562" s="17" t="s">
        <v>10029</v>
      </c>
      <c r="X4562" s="17" t="s">
        <v>442</v>
      </c>
      <c r="Y4562">
        <v>0</v>
      </c>
      <c r="Z4562" s="17" t="s">
        <v>443</v>
      </c>
      <c r="AA4562" s="17" t="s">
        <v>443</v>
      </c>
      <c r="AB4562" s="17" t="s">
        <v>444</v>
      </c>
      <c r="AC4562">
        <v>0</v>
      </c>
      <c r="AD4562">
        <v>0</v>
      </c>
      <c r="AE4562">
        <v>0</v>
      </c>
      <c r="AF4562">
        <v>2022</v>
      </c>
      <c r="AG4562" s="1">
        <v>44562</v>
      </c>
      <c r="AH4562" s="1">
        <v>44773</v>
      </c>
      <c r="AI4562" s="1">
        <v>44785</v>
      </c>
      <c r="AJ4562" s="17" t="s">
        <v>34</v>
      </c>
      <c r="AK4562" s="17" t="s">
        <v>35</v>
      </c>
      <c r="AL4562" s="17" t="s">
        <v>10388</v>
      </c>
      <c r="AM4562" s="17">
        <f>MONTH(EMPENHO[[#This Row],[data_empenho]])</f>
        <v>6</v>
      </c>
    </row>
    <row r="4563" spans="1:39" x14ac:dyDescent="0.25">
      <c r="A4563">
        <v>2</v>
      </c>
      <c r="B4563">
        <v>201</v>
      </c>
      <c r="C4563">
        <v>4</v>
      </c>
      <c r="D4563">
        <v>122</v>
      </c>
      <c r="E4563">
        <v>1</v>
      </c>
      <c r="F4563">
        <v>0</v>
      </c>
      <c r="G4563">
        <v>2078</v>
      </c>
      <c r="H4563" s="17" t="s">
        <v>1716</v>
      </c>
      <c r="I4563">
        <v>1</v>
      </c>
      <c r="J4563">
        <v>0</v>
      </c>
      <c r="K4563" s="17" t="s">
        <v>10030</v>
      </c>
      <c r="L4563" s="1">
        <v>44741</v>
      </c>
      <c r="M4563">
        <v>5189.9399999999996</v>
      </c>
      <c r="N4563" s="17" t="s">
        <v>437</v>
      </c>
      <c r="O4563">
        <v>155</v>
      </c>
      <c r="P4563" s="17" t="s">
        <v>438</v>
      </c>
      <c r="Q4563">
        <v>0</v>
      </c>
      <c r="R4563" s="17" t="s">
        <v>439</v>
      </c>
      <c r="S4563" s="17" t="s">
        <v>440</v>
      </c>
      <c r="T4563" s="17" t="s">
        <v>438</v>
      </c>
      <c r="U4563">
        <v>0</v>
      </c>
      <c r="V4563">
        <v>0</v>
      </c>
      <c r="W4563" s="17" t="s">
        <v>10031</v>
      </c>
      <c r="X4563" s="17" t="s">
        <v>442</v>
      </c>
      <c r="Y4563">
        <v>0</v>
      </c>
      <c r="Z4563" s="17" t="s">
        <v>443</v>
      </c>
      <c r="AA4563" s="17" t="s">
        <v>443</v>
      </c>
      <c r="AB4563" s="17" t="s">
        <v>444</v>
      </c>
      <c r="AC4563">
        <v>0</v>
      </c>
      <c r="AD4563">
        <v>0</v>
      </c>
      <c r="AE4563">
        <v>0</v>
      </c>
      <c r="AF4563">
        <v>2022</v>
      </c>
      <c r="AG4563" s="1">
        <v>44562</v>
      </c>
      <c r="AH4563" s="1">
        <v>44773</v>
      </c>
      <c r="AI4563" s="1">
        <v>44785</v>
      </c>
      <c r="AJ4563" s="17" t="s">
        <v>34</v>
      </c>
      <c r="AK4563" s="17" t="s">
        <v>35</v>
      </c>
      <c r="AL4563" s="17" t="s">
        <v>10388</v>
      </c>
      <c r="AM4563" s="17">
        <f>MONTH(EMPENHO[[#This Row],[data_empenho]])</f>
        <v>6</v>
      </c>
    </row>
    <row r="4564" spans="1:39" x14ac:dyDescent="0.25">
      <c r="A4564">
        <v>2</v>
      </c>
      <c r="B4564">
        <v>203</v>
      </c>
      <c r="C4564">
        <v>4</v>
      </c>
      <c r="D4564">
        <v>122</v>
      </c>
      <c r="E4564">
        <v>1</v>
      </c>
      <c r="F4564">
        <v>0</v>
      </c>
      <c r="G4564">
        <v>2081</v>
      </c>
      <c r="H4564" s="17" t="s">
        <v>1721</v>
      </c>
      <c r="I4564">
        <v>1</v>
      </c>
      <c r="J4564">
        <v>0</v>
      </c>
      <c r="K4564" s="17" t="s">
        <v>10032</v>
      </c>
      <c r="L4564" s="1">
        <v>44741</v>
      </c>
      <c r="M4564">
        <v>2426.9499999999998</v>
      </c>
      <c r="N4564" s="17" t="s">
        <v>437</v>
      </c>
      <c r="O4564">
        <v>155</v>
      </c>
      <c r="P4564" s="17" t="s">
        <v>438</v>
      </c>
      <c r="Q4564">
        <v>0</v>
      </c>
      <c r="R4564" s="17" t="s">
        <v>439</v>
      </c>
      <c r="S4564" s="17" t="s">
        <v>440</v>
      </c>
      <c r="T4564" s="17" t="s">
        <v>438</v>
      </c>
      <c r="U4564">
        <v>0</v>
      </c>
      <c r="V4564">
        <v>0</v>
      </c>
      <c r="W4564" s="17" t="s">
        <v>10033</v>
      </c>
      <c r="X4564" s="17" t="s">
        <v>442</v>
      </c>
      <c r="Y4564">
        <v>0</v>
      </c>
      <c r="Z4564" s="17" t="s">
        <v>443</v>
      </c>
      <c r="AA4564" s="17" t="s">
        <v>443</v>
      </c>
      <c r="AB4564" s="17" t="s">
        <v>444</v>
      </c>
      <c r="AC4564">
        <v>0</v>
      </c>
      <c r="AD4564">
        <v>0</v>
      </c>
      <c r="AE4564">
        <v>0</v>
      </c>
      <c r="AF4564">
        <v>2022</v>
      </c>
      <c r="AG4564" s="1">
        <v>44562</v>
      </c>
      <c r="AH4564" s="1">
        <v>44773</v>
      </c>
      <c r="AI4564" s="1">
        <v>44785</v>
      </c>
      <c r="AJ4564" s="17" t="s">
        <v>34</v>
      </c>
      <c r="AK4564" s="17" t="s">
        <v>35</v>
      </c>
      <c r="AL4564" s="17" t="s">
        <v>10388</v>
      </c>
      <c r="AM4564" s="17">
        <f>MONTH(EMPENHO[[#This Row],[data_empenho]])</f>
        <v>6</v>
      </c>
    </row>
    <row r="4565" spans="1:39" x14ac:dyDescent="0.25">
      <c r="A4565">
        <v>3</v>
      </c>
      <c r="B4565">
        <v>301</v>
      </c>
      <c r="C4565">
        <v>4</v>
      </c>
      <c r="D4565">
        <v>122</v>
      </c>
      <c r="E4565">
        <v>1</v>
      </c>
      <c r="F4565">
        <v>0</v>
      </c>
      <c r="G4565">
        <v>2068</v>
      </c>
      <c r="H4565" s="17" t="s">
        <v>1721</v>
      </c>
      <c r="I4565">
        <v>1</v>
      </c>
      <c r="J4565">
        <v>0</v>
      </c>
      <c r="K4565" s="17" t="s">
        <v>10034</v>
      </c>
      <c r="L4565" s="1">
        <v>44741</v>
      </c>
      <c r="M4565">
        <v>1694.43</v>
      </c>
      <c r="N4565" s="17" t="s">
        <v>437</v>
      </c>
      <c r="O4565">
        <v>155</v>
      </c>
      <c r="P4565" s="17" t="s">
        <v>438</v>
      </c>
      <c r="Q4565">
        <v>0</v>
      </c>
      <c r="R4565" s="17" t="s">
        <v>439</v>
      </c>
      <c r="S4565" s="17" t="s">
        <v>440</v>
      </c>
      <c r="T4565" s="17" t="s">
        <v>438</v>
      </c>
      <c r="U4565">
        <v>0</v>
      </c>
      <c r="V4565">
        <v>0</v>
      </c>
      <c r="W4565" s="17" t="s">
        <v>10035</v>
      </c>
      <c r="X4565" s="17" t="s">
        <v>442</v>
      </c>
      <c r="Y4565">
        <v>0</v>
      </c>
      <c r="Z4565" s="17" t="s">
        <v>443</v>
      </c>
      <c r="AA4565" s="17" t="s">
        <v>443</v>
      </c>
      <c r="AB4565" s="17" t="s">
        <v>444</v>
      </c>
      <c r="AC4565">
        <v>0</v>
      </c>
      <c r="AD4565">
        <v>0</v>
      </c>
      <c r="AE4565">
        <v>0</v>
      </c>
      <c r="AF4565">
        <v>2022</v>
      </c>
      <c r="AG4565" s="1">
        <v>44562</v>
      </c>
      <c r="AH4565" s="1">
        <v>44773</v>
      </c>
      <c r="AI4565" s="1">
        <v>44785</v>
      </c>
      <c r="AJ4565" s="17" t="s">
        <v>34</v>
      </c>
      <c r="AK4565" s="17" t="s">
        <v>35</v>
      </c>
      <c r="AL4565" s="17" t="s">
        <v>10388</v>
      </c>
      <c r="AM4565" s="17">
        <f>MONTH(EMPENHO[[#This Row],[data_empenho]])</f>
        <v>6</v>
      </c>
    </row>
    <row r="4566" spans="1:39" x14ac:dyDescent="0.25">
      <c r="A4566">
        <v>4</v>
      </c>
      <c r="B4566">
        <v>401</v>
      </c>
      <c r="C4566">
        <v>4</v>
      </c>
      <c r="D4566">
        <v>123</v>
      </c>
      <c r="E4566">
        <v>1</v>
      </c>
      <c r="F4566">
        <v>0</v>
      </c>
      <c r="G4566">
        <v>2075</v>
      </c>
      <c r="H4566" s="17" t="s">
        <v>1721</v>
      </c>
      <c r="I4566">
        <v>1</v>
      </c>
      <c r="J4566">
        <v>0</v>
      </c>
      <c r="K4566" s="17" t="s">
        <v>10036</v>
      </c>
      <c r="L4566" s="1">
        <v>44741</v>
      </c>
      <c r="M4566">
        <v>1361.97</v>
      </c>
      <c r="N4566" s="17" t="s">
        <v>437</v>
      </c>
      <c r="O4566">
        <v>155</v>
      </c>
      <c r="P4566" s="17" t="s">
        <v>438</v>
      </c>
      <c r="Q4566">
        <v>0</v>
      </c>
      <c r="R4566" s="17" t="s">
        <v>439</v>
      </c>
      <c r="S4566" s="17" t="s">
        <v>440</v>
      </c>
      <c r="T4566" s="17" t="s">
        <v>438</v>
      </c>
      <c r="U4566">
        <v>0</v>
      </c>
      <c r="V4566">
        <v>0</v>
      </c>
      <c r="W4566" s="17" t="s">
        <v>10037</v>
      </c>
      <c r="X4566" s="17" t="s">
        <v>442</v>
      </c>
      <c r="Y4566">
        <v>0</v>
      </c>
      <c r="Z4566" s="17" t="s">
        <v>443</v>
      </c>
      <c r="AA4566" s="17" t="s">
        <v>443</v>
      </c>
      <c r="AB4566" s="17" t="s">
        <v>444</v>
      </c>
      <c r="AC4566">
        <v>0</v>
      </c>
      <c r="AD4566">
        <v>0</v>
      </c>
      <c r="AE4566">
        <v>0</v>
      </c>
      <c r="AF4566">
        <v>2022</v>
      </c>
      <c r="AG4566" s="1">
        <v>44562</v>
      </c>
      <c r="AH4566" s="1">
        <v>44773</v>
      </c>
      <c r="AI4566" s="1">
        <v>44785</v>
      </c>
      <c r="AJ4566" s="17" t="s">
        <v>34</v>
      </c>
      <c r="AK4566" s="17" t="s">
        <v>35</v>
      </c>
      <c r="AL4566" s="17" t="s">
        <v>10388</v>
      </c>
      <c r="AM4566" s="17">
        <f>MONTH(EMPENHO[[#This Row],[data_empenho]])</f>
        <v>6</v>
      </c>
    </row>
    <row r="4567" spans="1:39" x14ac:dyDescent="0.25">
      <c r="A4567">
        <v>9</v>
      </c>
      <c r="B4567">
        <v>901</v>
      </c>
      <c r="C4567">
        <v>4</v>
      </c>
      <c r="D4567">
        <v>122</v>
      </c>
      <c r="E4567">
        <v>1</v>
      </c>
      <c r="F4567">
        <v>0</v>
      </c>
      <c r="G4567">
        <v>2010</v>
      </c>
      <c r="H4567" s="17" t="s">
        <v>1721</v>
      </c>
      <c r="I4567">
        <v>1</v>
      </c>
      <c r="J4567">
        <v>0</v>
      </c>
      <c r="K4567" s="17" t="s">
        <v>10038</v>
      </c>
      <c r="L4567" s="1">
        <v>44741</v>
      </c>
      <c r="M4567">
        <v>1169.3399999999999</v>
      </c>
      <c r="N4567" s="17" t="s">
        <v>437</v>
      </c>
      <c r="O4567">
        <v>155</v>
      </c>
      <c r="P4567" s="17" t="s">
        <v>438</v>
      </c>
      <c r="Q4567">
        <v>0</v>
      </c>
      <c r="R4567" s="17" t="s">
        <v>439</v>
      </c>
      <c r="S4567" s="17" t="s">
        <v>440</v>
      </c>
      <c r="T4567" s="17" t="s">
        <v>438</v>
      </c>
      <c r="U4567">
        <v>0</v>
      </c>
      <c r="V4567">
        <v>0</v>
      </c>
      <c r="W4567" s="17" t="s">
        <v>10039</v>
      </c>
      <c r="X4567" s="17" t="s">
        <v>442</v>
      </c>
      <c r="Y4567">
        <v>0</v>
      </c>
      <c r="Z4567" s="17" t="s">
        <v>443</v>
      </c>
      <c r="AA4567" s="17" t="s">
        <v>443</v>
      </c>
      <c r="AB4567" s="17" t="s">
        <v>444</v>
      </c>
      <c r="AC4567">
        <v>0</v>
      </c>
      <c r="AD4567">
        <v>0</v>
      </c>
      <c r="AE4567">
        <v>0</v>
      </c>
      <c r="AF4567">
        <v>2022</v>
      </c>
      <c r="AG4567" s="1">
        <v>44562</v>
      </c>
      <c r="AH4567" s="1">
        <v>44773</v>
      </c>
      <c r="AI4567" s="1">
        <v>44785</v>
      </c>
      <c r="AJ4567" s="17" t="s">
        <v>34</v>
      </c>
      <c r="AK4567" s="17" t="s">
        <v>35</v>
      </c>
      <c r="AL4567" s="17" t="s">
        <v>10388</v>
      </c>
      <c r="AM4567" s="17">
        <f>MONTH(EMPENHO[[#This Row],[data_empenho]])</f>
        <v>6</v>
      </c>
    </row>
    <row r="4568" spans="1:39" x14ac:dyDescent="0.25">
      <c r="A4568">
        <v>6</v>
      </c>
      <c r="B4568">
        <v>601</v>
      </c>
      <c r="C4568">
        <v>4</v>
      </c>
      <c r="D4568">
        <v>122</v>
      </c>
      <c r="E4568">
        <v>1</v>
      </c>
      <c r="F4568">
        <v>0</v>
      </c>
      <c r="G4568">
        <v>2072</v>
      </c>
      <c r="H4568" s="17" t="s">
        <v>1721</v>
      </c>
      <c r="I4568">
        <v>1</v>
      </c>
      <c r="J4568">
        <v>0</v>
      </c>
      <c r="K4568" s="17" t="s">
        <v>10040</v>
      </c>
      <c r="L4568" s="1">
        <v>44741</v>
      </c>
      <c r="M4568">
        <v>2181.65</v>
      </c>
      <c r="N4568" s="17" t="s">
        <v>437</v>
      </c>
      <c r="O4568">
        <v>155</v>
      </c>
      <c r="P4568" s="17" t="s">
        <v>438</v>
      </c>
      <c r="Q4568">
        <v>0</v>
      </c>
      <c r="R4568" s="17" t="s">
        <v>439</v>
      </c>
      <c r="S4568" s="17" t="s">
        <v>440</v>
      </c>
      <c r="T4568" s="17" t="s">
        <v>438</v>
      </c>
      <c r="U4568">
        <v>0</v>
      </c>
      <c r="V4568">
        <v>0</v>
      </c>
      <c r="W4568" s="17" t="s">
        <v>10041</v>
      </c>
      <c r="X4568" s="17" t="s">
        <v>442</v>
      </c>
      <c r="Y4568">
        <v>0</v>
      </c>
      <c r="Z4568" s="17" t="s">
        <v>443</v>
      </c>
      <c r="AA4568" s="17" t="s">
        <v>443</v>
      </c>
      <c r="AB4568" s="17" t="s">
        <v>444</v>
      </c>
      <c r="AC4568">
        <v>0</v>
      </c>
      <c r="AD4568">
        <v>0</v>
      </c>
      <c r="AE4568">
        <v>0</v>
      </c>
      <c r="AF4568">
        <v>2022</v>
      </c>
      <c r="AG4568" s="1">
        <v>44562</v>
      </c>
      <c r="AH4568" s="1">
        <v>44773</v>
      </c>
      <c r="AI4568" s="1">
        <v>44785</v>
      </c>
      <c r="AJ4568" s="17" t="s">
        <v>34</v>
      </c>
      <c r="AK4568" s="17" t="s">
        <v>35</v>
      </c>
      <c r="AL4568" s="17" t="s">
        <v>10388</v>
      </c>
      <c r="AM4568" s="17">
        <f>MONTH(EMPENHO[[#This Row],[data_empenho]])</f>
        <v>6</v>
      </c>
    </row>
    <row r="4569" spans="1:39" x14ac:dyDescent="0.25">
      <c r="A4569">
        <v>7</v>
      </c>
      <c r="B4569">
        <v>701</v>
      </c>
      <c r="C4569">
        <v>4</v>
      </c>
      <c r="D4569">
        <v>122</v>
      </c>
      <c r="E4569">
        <v>1</v>
      </c>
      <c r="F4569">
        <v>0</v>
      </c>
      <c r="G4569">
        <v>2001</v>
      </c>
      <c r="H4569" s="17" t="s">
        <v>1721</v>
      </c>
      <c r="I4569">
        <v>1</v>
      </c>
      <c r="J4569">
        <v>0</v>
      </c>
      <c r="K4569" s="17" t="s">
        <v>10042</v>
      </c>
      <c r="L4569" s="1">
        <v>44741</v>
      </c>
      <c r="M4569">
        <v>750.9</v>
      </c>
      <c r="N4569" s="17" t="s">
        <v>437</v>
      </c>
      <c r="O4569">
        <v>155</v>
      </c>
      <c r="P4569" s="17" t="s">
        <v>438</v>
      </c>
      <c r="Q4569">
        <v>0</v>
      </c>
      <c r="R4569" s="17" t="s">
        <v>439</v>
      </c>
      <c r="S4569" s="17" t="s">
        <v>440</v>
      </c>
      <c r="T4569" s="17" t="s">
        <v>438</v>
      </c>
      <c r="U4569">
        <v>0</v>
      </c>
      <c r="V4569">
        <v>0</v>
      </c>
      <c r="W4569" s="17" t="s">
        <v>10043</v>
      </c>
      <c r="X4569" s="17" t="s">
        <v>442</v>
      </c>
      <c r="Y4569">
        <v>0</v>
      </c>
      <c r="Z4569" s="17" t="s">
        <v>443</v>
      </c>
      <c r="AA4569" s="17" t="s">
        <v>443</v>
      </c>
      <c r="AB4569" s="17" t="s">
        <v>444</v>
      </c>
      <c r="AC4569">
        <v>0</v>
      </c>
      <c r="AD4569">
        <v>0</v>
      </c>
      <c r="AE4569">
        <v>0</v>
      </c>
      <c r="AF4569">
        <v>2022</v>
      </c>
      <c r="AG4569" s="1">
        <v>44562</v>
      </c>
      <c r="AH4569" s="1">
        <v>44773</v>
      </c>
      <c r="AI4569" s="1">
        <v>44785</v>
      </c>
      <c r="AJ4569" s="17" t="s">
        <v>34</v>
      </c>
      <c r="AK4569" s="17" t="s">
        <v>35</v>
      </c>
      <c r="AL4569" s="17" t="s">
        <v>10388</v>
      </c>
      <c r="AM4569" s="17">
        <f>MONTH(EMPENHO[[#This Row],[data_empenho]])</f>
        <v>6</v>
      </c>
    </row>
    <row r="4570" spans="1:39" x14ac:dyDescent="0.25">
      <c r="A4570">
        <v>10</v>
      </c>
      <c r="B4570">
        <v>1001</v>
      </c>
      <c r="C4570">
        <v>4</v>
      </c>
      <c r="D4570">
        <v>122</v>
      </c>
      <c r="E4570">
        <v>1</v>
      </c>
      <c r="F4570">
        <v>0</v>
      </c>
      <c r="G4570">
        <v>2050</v>
      </c>
      <c r="H4570" s="17" t="s">
        <v>1721</v>
      </c>
      <c r="I4570">
        <v>1</v>
      </c>
      <c r="J4570">
        <v>0</v>
      </c>
      <c r="K4570" s="17" t="s">
        <v>10044</v>
      </c>
      <c r="L4570" s="1">
        <v>44741</v>
      </c>
      <c r="M4570">
        <v>619.05999999999995</v>
      </c>
      <c r="N4570" s="17" t="s">
        <v>437</v>
      </c>
      <c r="O4570">
        <v>155</v>
      </c>
      <c r="P4570" s="17" t="s">
        <v>438</v>
      </c>
      <c r="Q4570">
        <v>0</v>
      </c>
      <c r="R4570" s="17" t="s">
        <v>439</v>
      </c>
      <c r="S4570" s="17" t="s">
        <v>440</v>
      </c>
      <c r="T4570" s="17" t="s">
        <v>438</v>
      </c>
      <c r="U4570">
        <v>0</v>
      </c>
      <c r="V4570">
        <v>0</v>
      </c>
      <c r="W4570" s="17" t="s">
        <v>10045</v>
      </c>
      <c r="X4570" s="17" t="s">
        <v>442</v>
      </c>
      <c r="Y4570">
        <v>0</v>
      </c>
      <c r="Z4570" s="17" t="s">
        <v>443</v>
      </c>
      <c r="AA4570" s="17" t="s">
        <v>443</v>
      </c>
      <c r="AB4570" s="17" t="s">
        <v>444</v>
      </c>
      <c r="AC4570">
        <v>0</v>
      </c>
      <c r="AD4570">
        <v>0</v>
      </c>
      <c r="AE4570">
        <v>0</v>
      </c>
      <c r="AF4570">
        <v>2022</v>
      </c>
      <c r="AG4570" s="1">
        <v>44562</v>
      </c>
      <c r="AH4570" s="1">
        <v>44773</v>
      </c>
      <c r="AI4570" s="1">
        <v>44785</v>
      </c>
      <c r="AJ4570" s="17" t="s">
        <v>34</v>
      </c>
      <c r="AK4570" s="17" t="s">
        <v>35</v>
      </c>
      <c r="AL4570" s="17" t="s">
        <v>10388</v>
      </c>
      <c r="AM4570" s="17">
        <f>MONTH(EMPENHO[[#This Row],[data_empenho]])</f>
        <v>6</v>
      </c>
    </row>
    <row r="4571" spans="1:39" x14ac:dyDescent="0.25">
      <c r="A4571">
        <v>5</v>
      </c>
      <c r="B4571">
        <v>501</v>
      </c>
      <c r="C4571">
        <v>4</v>
      </c>
      <c r="D4571">
        <v>122</v>
      </c>
      <c r="E4571">
        <v>1</v>
      </c>
      <c r="F4571">
        <v>0</v>
      </c>
      <c r="G4571">
        <v>2022</v>
      </c>
      <c r="H4571" s="17" t="s">
        <v>1721</v>
      </c>
      <c r="I4571">
        <v>1</v>
      </c>
      <c r="J4571">
        <v>0</v>
      </c>
      <c r="K4571" s="17" t="s">
        <v>10046</v>
      </c>
      <c r="L4571" s="1">
        <v>44741</v>
      </c>
      <c r="M4571">
        <v>2306.61</v>
      </c>
      <c r="N4571" s="17" t="s">
        <v>437</v>
      </c>
      <c r="O4571">
        <v>155</v>
      </c>
      <c r="P4571" s="17" t="s">
        <v>438</v>
      </c>
      <c r="Q4571">
        <v>0</v>
      </c>
      <c r="R4571" s="17" t="s">
        <v>439</v>
      </c>
      <c r="S4571" s="17" t="s">
        <v>440</v>
      </c>
      <c r="T4571" s="17" t="s">
        <v>438</v>
      </c>
      <c r="U4571">
        <v>0</v>
      </c>
      <c r="V4571">
        <v>0</v>
      </c>
      <c r="W4571" s="17" t="s">
        <v>10047</v>
      </c>
      <c r="X4571" s="17" t="s">
        <v>442</v>
      </c>
      <c r="Y4571">
        <v>0</v>
      </c>
      <c r="Z4571" s="17" t="s">
        <v>443</v>
      </c>
      <c r="AA4571" s="17" t="s">
        <v>443</v>
      </c>
      <c r="AB4571" s="17" t="s">
        <v>444</v>
      </c>
      <c r="AC4571">
        <v>0</v>
      </c>
      <c r="AD4571">
        <v>0</v>
      </c>
      <c r="AE4571">
        <v>0</v>
      </c>
      <c r="AF4571">
        <v>2022</v>
      </c>
      <c r="AG4571" s="1">
        <v>44562</v>
      </c>
      <c r="AH4571" s="1">
        <v>44773</v>
      </c>
      <c r="AI4571" s="1">
        <v>44785</v>
      </c>
      <c r="AJ4571" s="17" t="s">
        <v>34</v>
      </c>
      <c r="AK4571" s="17" t="s">
        <v>35</v>
      </c>
      <c r="AL4571" s="17" t="s">
        <v>10388</v>
      </c>
      <c r="AM4571" s="17">
        <f>MONTH(EMPENHO[[#This Row],[data_empenho]])</f>
        <v>6</v>
      </c>
    </row>
    <row r="4572" spans="1:39" x14ac:dyDescent="0.25">
      <c r="A4572">
        <v>5</v>
      </c>
      <c r="B4572">
        <v>502</v>
      </c>
      <c r="C4572">
        <v>12</v>
      </c>
      <c r="D4572">
        <v>361</v>
      </c>
      <c r="E4572">
        <v>2</v>
      </c>
      <c r="F4572">
        <v>0</v>
      </c>
      <c r="G4572">
        <v>2031</v>
      </c>
      <c r="H4572" s="17" t="s">
        <v>1721</v>
      </c>
      <c r="I4572">
        <v>31</v>
      </c>
      <c r="J4572">
        <v>0</v>
      </c>
      <c r="K4572" s="17" t="s">
        <v>10048</v>
      </c>
      <c r="L4572" s="1">
        <v>44741</v>
      </c>
      <c r="M4572">
        <v>835.73</v>
      </c>
      <c r="N4572" s="17" t="s">
        <v>437</v>
      </c>
      <c r="O4572">
        <v>155</v>
      </c>
      <c r="P4572" s="17" t="s">
        <v>438</v>
      </c>
      <c r="Q4572">
        <v>501</v>
      </c>
      <c r="R4572" s="17" t="s">
        <v>439</v>
      </c>
      <c r="S4572" s="17" t="s">
        <v>440</v>
      </c>
      <c r="T4572" s="17" t="s">
        <v>438</v>
      </c>
      <c r="U4572">
        <v>0</v>
      </c>
      <c r="V4572">
        <v>0</v>
      </c>
      <c r="W4572" s="17" t="s">
        <v>10049</v>
      </c>
      <c r="X4572" s="17" t="s">
        <v>442</v>
      </c>
      <c r="Y4572">
        <v>0</v>
      </c>
      <c r="Z4572" s="17" t="s">
        <v>443</v>
      </c>
      <c r="AA4572" s="17" t="s">
        <v>443</v>
      </c>
      <c r="AB4572" s="17" t="s">
        <v>444</v>
      </c>
      <c r="AC4572">
        <v>0</v>
      </c>
      <c r="AD4572">
        <v>0</v>
      </c>
      <c r="AE4572">
        <v>0</v>
      </c>
      <c r="AF4572">
        <v>2022</v>
      </c>
      <c r="AG4572" s="1">
        <v>44562</v>
      </c>
      <c r="AH4572" s="1">
        <v>44773</v>
      </c>
      <c r="AI4572" s="1">
        <v>44785</v>
      </c>
      <c r="AJ4572" s="17" t="s">
        <v>34</v>
      </c>
      <c r="AK4572" s="17" t="s">
        <v>35</v>
      </c>
      <c r="AL4572" s="17" t="s">
        <v>10388</v>
      </c>
      <c r="AM4572" s="17">
        <f>MONTH(EMPENHO[[#This Row],[data_empenho]])</f>
        <v>6</v>
      </c>
    </row>
    <row r="4573" spans="1:39" x14ac:dyDescent="0.25">
      <c r="A4573">
        <v>5</v>
      </c>
      <c r="B4573">
        <v>502</v>
      </c>
      <c r="C4573">
        <v>12</v>
      </c>
      <c r="D4573">
        <v>361</v>
      </c>
      <c r="E4573">
        <v>2</v>
      </c>
      <c r="F4573">
        <v>0</v>
      </c>
      <c r="G4573">
        <v>2031</v>
      </c>
      <c r="H4573" s="17" t="s">
        <v>1721</v>
      </c>
      <c r="I4573">
        <v>31</v>
      </c>
      <c r="J4573">
        <v>0</v>
      </c>
      <c r="K4573" s="17" t="s">
        <v>10050</v>
      </c>
      <c r="L4573" s="1">
        <v>44741</v>
      </c>
      <c r="M4573">
        <v>365.7</v>
      </c>
      <c r="N4573" s="17" t="s">
        <v>437</v>
      </c>
      <c r="O4573">
        <v>155</v>
      </c>
      <c r="P4573" s="17" t="s">
        <v>438</v>
      </c>
      <c r="Q4573">
        <v>501</v>
      </c>
      <c r="R4573" s="17" t="s">
        <v>439</v>
      </c>
      <c r="S4573" s="17" t="s">
        <v>440</v>
      </c>
      <c r="T4573" s="17" t="s">
        <v>438</v>
      </c>
      <c r="U4573">
        <v>0</v>
      </c>
      <c r="V4573">
        <v>0</v>
      </c>
      <c r="W4573" s="17" t="s">
        <v>10051</v>
      </c>
      <c r="X4573" s="17" t="s">
        <v>442</v>
      </c>
      <c r="Y4573">
        <v>0</v>
      </c>
      <c r="Z4573" s="17" t="s">
        <v>443</v>
      </c>
      <c r="AA4573" s="17" t="s">
        <v>443</v>
      </c>
      <c r="AB4573" s="17" t="s">
        <v>444</v>
      </c>
      <c r="AC4573">
        <v>0</v>
      </c>
      <c r="AD4573">
        <v>0</v>
      </c>
      <c r="AE4573">
        <v>0</v>
      </c>
      <c r="AF4573">
        <v>2022</v>
      </c>
      <c r="AG4573" s="1">
        <v>44562</v>
      </c>
      <c r="AH4573" s="1">
        <v>44773</v>
      </c>
      <c r="AI4573" s="1">
        <v>44785</v>
      </c>
      <c r="AJ4573" s="17" t="s">
        <v>34</v>
      </c>
      <c r="AK4573" s="17" t="s">
        <v>35</v>
      </c>
      <c r="AL4573" s="17" t="s">
        <v>10388</v>
      </c>
      <c r="AM4573" s="17">
        <f>MONTH(EMPENHO[[#This Row],[data_empenho]])</f>
        <v>6</v>
      </c>
    </row>
    <row r="4574" spans="1:39" x14ac:dyDescent="0.25">
      <c r="A4574">
        <v>5</v>
      </c>
      <c r="B4574">
        <v>502</v>
      </c>
      <c r="C4574">
        <v>12</v>
      </c>
      <c r="D4574">
        <v>365</v>
      </c>
      <c r="E4574">
        <v>2</v>
      </c>
      <c r="F4574">
        <v>0</v>
      </c>
      <c r="G4574">
        <v>2033</v>
      </c>
      <c r="H4574" s="17" t="s">
        <v>1721</v>
      </c>
      <c r="I4574">
        <v>31</v>
      </c>
      <c r="J4574">
        <v>0</v>
      </c>
      <c r="K4574" s="17" t="s">
        <v>10052</v>
      </c>
      <c r="L4574" s="1">
        <v>44741</v>
      </c>
      <c r="M4574">
        <v>286.05</v>
      </c>
      <c r="N4574" s="17" t="s">
        <v>437</v>
      </c>
      <c r="O4574">
        <v>155</v>
      </c>
      <c r="P4574" s="17" t="s">
        <v>438</v>
      </c>
      <c r="Q4574">
        <v>501</v>
      </c>
      <c r="R4574" s="17" t="s">
        <v>439</v>
      </c>
      <c r="S4574" s="17" t="s">
        <v>440</v>
      </c>
      <c r="T4574" s="17" t="s">
        <v>438</v>
      </c>
      <c r="U4574">
        <v>0</v>
      </c>
      <c r="V4574">
        <v>0</v>
      </c>
      <c r="W4574" s="17" t="s">
        <v>10053</v>
      </c>
      <c r="X4574" s="17" t="s">
        <v>442</v>
      </c>
      <c r="Y4574">
        <v>0</v>
      </c>
      <c r="Z4574" s="17" t="s">
        <v>443</v>
      </c>
      <c r="AA4574" s="17" t="s">
        <v>443</v>
      </c>
      <c r="AB4574" s="17" t="s">
        <v>444</v>
      </c>
      <c r="AC4574">
        <v>0</v>
      </c>
      <c r="AD4574">
        <v>0</v>
      </c>
      <c r="AE4574">
        <v>0</v>
      </c>
      <c r="AF4574">
        <v>2022</v>
      </c>
      <c r="AG4574" s="1">
        <v>44562</v>
      </c>
      <c r="AH4574" s="1">
        <v>44773</v>
      </c>
      <c r="AI4574" s="1">
        <v>44785</v>
      </c>
      <c r="AJ4574" s="17" t="s">
        <v>34</v>
      </c>
      <c r="AK4574" s="17" t="s">
        <v>35</v>
      </c>
      <c r="AL4574" s="17" t="s">
        <v>10388</v>
      </c>
      <c r="AM4574" s="17">
        <f>MONTH(EMPENHO[[#This Row],[data_empenho]])</f>
        <v>6</v>
      </c>
    </row>
    <row r="4575" spans="1:39" x14ac:dyDescent="0.25">
      <c r="A4575">
        <v>5</v>
      </c>
      <c r="B4575">
        <v>502</v>
      </c>
      <c r="C4575">
        <v>12</v>
      </c>
      <c r="D4575">
        <v>365</v>
      </c>
      <c r="E4575">
        <v>2</v>
      </c>
      <c r="F4575">
        <v>0</v>
      </c>
      <c r="G4575">
        <v>2026</v>
      </c>
      <c r="H4575" s="17" t="s">
        <v>1721</v>
      </c>
      <c r="I4575">
        <v>31</v>
      </c>
      <c r="J4575">
        <v>0</v>
      </c>
      <c r="K4575" s="17" t="s">
        <v>10054</v>
      </c>
      <c r="L4575" s="1">
        <v>44741</v>
      </c>
      <c r="M4575">
        <v>1073.93</v>
      </c>
      <c r="N4575" s="17" t="s">
        <v>437</v>
      </c>
      <c r="O4575">
        <v>155</v>
      </c>
      <c r="P4575" s="17" t="s">
        <v>438</v>
      </c>
      <c r="Q4575">
        <v>501</v>
      </c>
      <c r="R4575" s="17" t="s">
        <v>439</v>
      </c>
      <c r="S4575" s="17" t="s">
        <v>440</v>
      </c>
      <c r="T4575" s="17" t="s">
        <v>438</v>
      </c>
      <c r="U4575">
        <v>0</v>
      </c>
      <c r="V4575">
        <v>0</v>
      </c>
      <c r="W4575" s="17" t="s">
        <v>10055</v>
      </c>
      <c r="X4575" s="17" t="s">
        <v>442</v>
      </c>
      <c r="Y4575">
        <v>0</v>
      </c>
      <c r="Z4575" s="17" t="s">
        <v>443</v>
      </c>
      <c r="AA4575" s="17" t="s">
        <v>443</v>
      </c>
      <c r="AB4575" s="17" t="s">
        <v>444</v>
      </c>
      <c r="AC4575">
        <v>0</v>
      </c>
      <c r="AD4575">
        <v>0</v>
      </c>
      <c r="AE4575">
        <v>0</v>
      </c>
      <c r="AF4575">
        <v>2022</v>
      </c>
      <c r="AG4575" s="1">
        <v>44562</v>
      </c>
      <c r="AH4575" s="1">
        <v>44773</v>
      </c>
      <c r="AI4575" s="1">
        <v>44785</v>
      </c>
      <c r="AJ4575" s="17" t="s">
        <v>34</v>
      </c>
      <c r="AK4575" s="17" t="s">
        <v>35</v>
      </c>
      <c r="AL4575" s="17" t="s">
        <v>10388</v>
      </c>
      <c r="AM4575" s="17">
        <f>MONTH(EMPENHO[[#This Row],[data_empenho]])</f>
        <v>6</v>
      </c>
    </row>
    <row r="4576" spans="1:39" x14ac:dyDescent="0.25">
      <c r="A4576">
        <v>5</v>
      </c>
      <c r="B4576">
        <v>502</v>
      </c>
      <c r="C4576">
        <v>12</v>
      </c>
      <c r="D4576">
        <v>361</v>
      </c>
      <c r="E4576">
        <v>2</v>
      </c>
      <c r="F4576">
        <v>0</v>
      </c>
      <c r="G4576">
        <v>2025</v>
      </c>
      <c r="H4576" s="17" t="s">
        <v>1721</v>
      </c>
      <c r="I4576">
        <v>31</v>
      </c>
      <c r="J4576">
        <v>0</v>
      </c>
      <c r="K4576" s="17" t="s">
        <v>10056</v>
      </c>
      <c r="L4576" s="1">
        <v>44741</v>
      </c>
      <c r="M4576">
        <v>3263.95</v>
      </c>
      <c r="N4576" s="17" t="s">
        <v>437</v>
      </c>
      <c r="O4576">
        <v>155</v>
      </c>
      <c r="P4576" s="17" t="s">
        <v>438</v>
      </c>
      <c r="Q4576">
        <v>501</v>
      </c>
      <c r="R4576" s="17" t="s">
        <v>439</v>
      </c>
      <c r="S4576" s="17" t="s">
        <v>440</v>
      </c>
      <c r="T4576" s="17" t="s">
        <v>438</v>
      </c>
      <c r="U4576">
        <v>0</v>
      </c>
      <c r="V4576">
        <v>0</v>
      </c>
      <c r="W4576" s="17" t="s">
        <v>10057</v>
      </c>
      <c r="X4576" s="17" t="s">
        <v>442</v>
      </c>
      <c r="Y4576">
        <v>0</v>
      </c>
      <c r="Z4576" s="17" t="s">
        <v>443</v>
      </c>
      <c r="AA4576" s="17" t="s">
        <v>443</v>
      </c>
      <c r="AB4576" s="17" t="s">
        <v>444</v>
      </c>
      <c r="AC4576">
        <v>0</v>
      </c>
      <c r="AD4576">
        <v>0</v>
      </c>
      <c r="AE4576">
        <v>0</v>
      </c>
      <c r="AF4576">
        <v>2022</v>
      </c>
      <c r="AG4576" s="1">
        <v>44562</v>
      </c>
      <c r="AH4576" s="1">
        <v>44773</v>
      </c>
      <c r="AI4576" s="1">
        <v>44785</v>
      </c>
      <c r="AJ4576" s="17" t="s">
        <v>34</v>
      </c>
      <c r="AK4576" s="17" t="s">
        <v>35</v>
      </c>
      <c r="AL4576" s="17" t="s">
        <v>10388</v>
      </c>
      <c r="AM4576" s="17">
        <f>MONTH(EMPENHO[[#This Row],[data_empenho]])</f>
        <v>6</v>
      </c>
    </row>
    <row r="4577" spans="1:39" x14ac:dyDescent="0.25">
      <c r="A4577">
        <v>5</v>
      </c>
      <c r="B4577">
        <v>502</v>
      </c>
      <c r="C4577">
        <v>12</v>
      </c>
      <c r="D4577">
        <v>361</v>
      </c>
      <c r="E4577">
        <v>2</v>
      </c>
      <c r="F4577">
        <v>0</v>
      </c>
      <c r="G4577">
        <v>2025</v>
      </c>
      <c r="H4577" s="17" t="s">
        <v>1721</v>
      </c>
      <c r="I4577">
        <v>31</v>
      </c>
      <c r="J4577">
        <v>0</v>
      </c>
      <c r="K4577" s="17" t="s">
        <v>10058</v>
      </c>
      <c r="L4577" s="1">
        <v>44741</v>
      </c>
      <c r="M4577">
        <v>1530.72</v>
      </c>
      <c r="N4577" s="17" t="s">
        <v>437</v>
      </c>
      <c r="O4577">
        <v>155</v>
      </c>
      <c r="P4577" s="17" t="s">
        <v>438</v>
      </c>
      <c r="Q4577">
        <v>501</v>
      </c>
      <c r="R4577" s="17" t="s">
        <v>439</v>
      </c>
      <c r="S4577" s="17" t="s">
        <v>440</v>
      </c>
      <c r="T4577" s="17" t="s">
        <v>438</v>
      </c>
      <c r="U4577">
        <v>0</v>
      </c>
      <c r="V4577">
        <v>0</v>
      </c>
      <c r="W4577" s="17" t="s">
        <v>10059</v>
      </c>
      <c r="X4577" s="17" t="s">
        <v>442</v>
      </c>
      <c r="Y4577">
        <v>0</v>
      </c>
      <c r="Z4577" s="17" t="s">
        <v>443</v>
      </c>
      <c r="AA4577" s="17" t="s">
        <v>443</v>
      </c>
      <c r="AB4577" s="17" t="s">
        <v>444</v>
      </c>
      <c r="AC4577">
        <v>0</v>
      </c>
      <c r="AD4577">
        <v>0</v>
      </c>
      <c r="AE4577">
        <v>0</v>
      </c>
      <c r="AF4577">
        <v>2022</v>
      </c>
      <c r="AG4577" s="1">
        <v>44562</v>
      </c>
      <c r="AH4577" s="1">
        <v>44773</v>
      </c>
      <c r="AI4577" s="1">
        <v>44785</v>
      </c>
      <c r="AJ4577" s="17" t="s">
        <v>34</v>
      </c>
      <c r="AK4577" s="17" t="s">
        <v>35</v>
      </c>
      <c r="AL4577" s="17" t="s">
        <v>10388</v>
      </c>
      <c r="AM4577" s="17">
        <f>MONTH(EMPENHO[[#This Row],[data_empenho]])</f>
        <v>6</v>
      </c>
    </row>
    <row r="4578" spans="1:39" x14ac:dyDescent="0.25">
      <c r="A4578">
        <v>5</v>
      </c>
      <c r="B4578">
        <v>502</v>
      </c>
      <c r="C4578">
        <v>12</v>
      </c>
      <c r="D4578">
        <v>361</v>
      </c>
      <c r="E4578">
        <v>2</v>
      </c>
      <c r="F4578">
        <v>0</v>
      </c>
      <c r="G4578">
        <v>2025</v>
      </c>
      <c r="H4578" s="17" t="s">
        <v>1721</v>
      </c>
      <c r="I4578">
        <v>31</v>
      </c>
      <c r="J4578">
        <v>0</v>
      </c>
      <c r="K4578" s="17" t="s">
        <v>10060</v>
      </c>
      <c r="L4578" s="1">
        <v>44741</v>
      </c>
      <c r="M4578">
        <v>635.54999999999995</v>
      </c>
      <c r="N4578" s="17" t="s">
        <v>437</v>
      </c>
      <c r="O4578">
        <v>155</v>
      </c>
      <c r="P4578" s="17" t="s">
        <v>438</v>
      </c>
      <c r="Q4578">
        <v>501</v>
      </c>
      <c r="R4578" s="17" t="s">
        <v>439</v>
      </c>
      <c r="S4578" s="17" t="s">
        <v>440</v>
      </c>
      <c r="T4578" s="17" t="s">
        <v>438</v>
      </c>
      <c r="U4578">
        <v>0</v>
      </c>
      <c r="V4578">
        <v>0</v>
      </c>
      <c r="W4578" s="17" t="s">
        <v>10061</v>
      </c>
      <c r="X4578" s="17" t="s">
        <v>442</v>
      </c>
      <c r="Y4578">
        <v>0</v>
      </c>
      <c r="Z4578" s="17" t="s">
        <v>443</v>
      </c>
      <c r="AA4578" s="17" t="s">
        <v>443</v>
      </c>
      <c r="AB4578" s="17" t="s">
        <v>444</v>
      </c>
      <c r="AC4578">
        <v>0</v>
      </c>
      <c r="AD4578">
        <v>0</v>
      </c>
      <c r="AE4578">
        <v>0</v>
      </c>
      <c r="AF4578">
        <v>2022</v>
      </c>
      <c r="AG4578" s="1">
        <v>44562</v>
      </c>
      <c r="AH4578" s="1">
        <v>44773</v>
      </c>
      <c r="AI4578" s="1">
        <v>44785</v>
      </c>
      <c r="AJ4578" s="17" t="s">
        <v>34</v>
      </c>
      <c r="AK4578" s="17" t="s">
        <v>35</v>
      </c>
      <c r="AL4578" s="17" t="s">
        <v>10388</v>
      </c>
      <c r="AM4578" s="17">
        <f>MONTH(EMPENHO[[#This Row],[data_empenho]])</f>
        <v>6</v>
      </c>
    </row>
    <row r="4579" spans="1:39" x14ac:dyDescent="0.25">
      <c r="A4579">
        <v>8</v>
      </c>
      <c r="B4579">
        <v>801</v>
      </c>
      <c r="C4579">
        <v>10</v>
      </c>
      <c r="D4579">
        <v>301</v>
      </c>
      <c r="E4579">
        <v>6</v>
      </c>
      <c r="F4579">
        <v>0</v>
      </c>
      <c r="G4579">
        <v>2091</v>
      </c>
      <c r="H4579" s="17" t="s">
        <v>1721</v>
      </c>
      <c r="I4579">
        <v>40</v>
      </c>
      <c r="J4579">
        <v>0</v>
      </c>
      <c r="K4579" s="17" t="s">
        <v>10062</v>
      </c>
      <c r="L4579" s="1">
        <v>44741</v>
      </c>
      <c r="M4579">
        <v>3293.42</v>
      </c>
      <c r="N4579" s="17" t="s">
        <v>437</v>
      </c>
      <c r="O4579">
        <v>155</v>
      </c>
      <c r="P4579" s="17" t="s">
        <v>438</v>
      </c>
      <c r="Q4579">
        <v>0</v>
      </c>
      <c r="R4579" s="17" t="s">
        <v>439</v>
      </c>
      <c r="S4579" s="17" t="s">
        <v>440</v>
      </c>
      <c r="T4579" s="17" t="s">
        <v>438</v>
      </c>
      <c r="U4579">
        <v>0</v>
      </c>
      <c r="V4579">
        <v>0</v>
      </c>
      <c r="W4579" s="17" t="s">
        <v>10063</v>
      </c>
      <c r="X4579" s="17" t="s">
        <v>442</v>
      </c>
      <c r="Y4579">
        <v>0</v>
      </c>
      <c r="Z4579" s="17" t="s">
        <v>443</v>
      </c>
      <c r="AA4579" s="17" t="s">
        <v>443</v>
      </c>
      <c r="AB4579" s="17" t="s">
        <v>444</v>
      </c>
      <c r="AC4579">
        <v>0</v>
      </c>
      <c r="AD4579">
        <v>0</v>
      </c>
      <c r="AE4579">
        <v>0</v>
      </c>
      <c r="AF4579">
        <v>2022</v>
      </c>
      <c r="AG4579" s="1">
        <v>44562</v>
      </c>
      <c r="AH4579" s="1">
        <v>44773</v>
      </c>
      <c r="AI4579" s="1">
        <v>44785</v>
      </c>
      <c r="AJ4579" s="17" t="s">
        <v>34</v>
      </c>
      <c r="AK4579" s="17" t="s">
        <v>35</v>
      </c>
      <c r="AL4579" s="17" t="s">
        <v>10388</v>
      </c>
      <c r="AM4579" s="17">
        <f>MONTH(EMPENHO[[#This Row],[data_empenho]])</f>
        <v>6</v>
      </c>
    </row>
    <row r="4580" spans="1:39" x14ac:dyDescent="0.25">
      <c r="A4580">
        <v>8</v>
      </c>
      <c r="B4580">
        <v>801</v>
      </c>
      <c r="C4580">
        <v>10</v>
      </c>
      <c r="D4580">
        <v>301</v>
      </c>
      <c r="E4580">
        <v>6</v>
      </c>
      <c r="F4580">
        <v>0</v>
      </c>
      <c r="G4580">
        <v>2091</v>
      </c>
      <c r="H4580" s="17" t="s">
        <v>1721</v>
      </c>
      <c r="I4580">
        <v>40</v>
      </c>
      <c r="J4580">
        <v>0</v>
      </c>
      <c r="K4580" s="17" t="s">
        <v>10064</v>
      </c>
      <c r="L4580" s="1">
        <v>44741</v>
      </c>
      <c r="M4580">
        <v>3763.91</v>
      </c>
      <c r="N4580" s="17" t="s">
        <v>437</v>
      </c>
      <c r="O4580">
        <v>155</v>
      </c>
      <c r="P4580" s="17" t="s">
        <v>438</v>
      </c>
      <c r="Q4580">
        <v>0</v>
      </c>
      <c r="R4580" s="17" t="s">
        <v>439</v>
      </c>
      <c r="S4580" s="17" t="s">
        <v>440</v>
      </c>
      <c r="T4580" s="17" t="s">
        <v>438</v>
      </c>
      <c r="U4580">
        <v>0</v>
      </c>
      <c r="V4580">
        <v>0</v>
      </c>
      <c r="W4580" s="17" t="s">
        <v>10065</v>
      </c>
      <c r="X4580" s="17" t="s">
        <v>442</v>
      </c>
      <c r="Y4580">
        <v>0</v>
      </c>
      <c r="Z4580" s="17" t="s">
        <v>443</v>
      </c>
      <c r="AA4580" s="17" t="s">
        <v>443</v>
      </c>
      <c r="AB4580" s="17" t="s">
        <v>444</v>
      </c>
      <c r="AC4580">
        <v>0</v>
      </c>
      <c r="AD4580">
        <v>0</v>
      </c>
      <c r="AE4580">
        <v>0</v>
      </c>
      <c r="AF4580">
        <v>2022</v>
      </c>
      <c r="AG4580" s="1">
        <v>44562</v>
      </c>
      <c r="AH4580" s="1">
        <v>44773</v>
      </c>
      <c r="AI4580" s="1">
        <v>44785</v>
      </c>
      <c r="AJ4580" s="17" t="s">
        <v>34</v>
      </c>
      <c r="AK4580" s="17" t="s">
        <v>35</v>
      </c>
      <c r="AL4580" s="17" t="s">
        <v>10388</v>
      </c>
      <c r="AM4580" s="17">
        <f>MONTH(EMPENHO[[#This Row],[data_empenho]])</f>
        <v>6</v>
      </c>
    </row>
    <row r="4581" spans="1:39" x14ac:dyDescent="0.25">
      <c r="A4581">
        <v>8</v>
      </c>
      <c r="B4581">
        <v>801</v>
      </c>
      <c r="C4581">
        <v>10</v>
      </c>
      <c r="D4581">
        <v>305</v>
      </c>
      <c r="E4581">
        <v>7</v>
      </c>
      <c r="F4581">
        <v>0</v>
      </c>
      <c r="G4581">
        <v>2104</v>
      </c>
      <c r="H4581" s="17" t="s">
        <v>1721</v>
      </c>
      <c r="I4581">
        <v>40</v>
      </c>
      <c r="J4581">
        <v>0</v>
      </c>
      <c r="K4581" s="17" t="s">
        <v>10066</v>
      </c>
      <c r="L4581" s="1">
        <v>44741</v>
      </c>
      <c r="M4581">
        <v>425.48</v>
      </c>
      <c r="N4581" s="17" t="s">
        <v>437</v>
      </c>
      <c r="O4581">
        <v>155</v>
      </c>
      <c r="P4581" s="17" t="s">
        <v>438</v>
      </c>
      <c r="Q4581">
        <v>0</v>
      </c>
      <c r="R4581" s="17" t="s">
        <v>439</v>
      </c>
      <c r="S4581" s="17" t="s">
        <v>440</v>
      </c>
      <c r="T4581" s="17" t="s">
        <v>438</v>
      </c>
      <c r="U4581">
        <v>0</v>
      </c>
      <c r="V4581">
        <v>0</v>
      </c>
      <c r="W4581" s="17" t="s">
        <v>10067</v>
      </c>
      <c r="X4581" s="17" t="s">
        <v>442</v>
      </c>
      <c r="Y4581">
        <v>0</v>
      </c>
      <c r="Z4581" s="17" t="s">
        <v>443</v>
      </c>
      <c r="AA4581" s="17" t="s">
        <v>443</v>
      </c>
      <c r="AB4581" s="17" t="s">
        <v>444</v>
      </c>
      <c r="AC4581">
        <v>0</v>
      </c>
      <c r="AD4581">
        <v>0</v>
      </c>
      <c r="AE4581">
        <v>0</v>
      </c>
      <c r="AF4581">
        <v>2022</v>
      </c>
      <c r="AG4581" s="1">
        <v>44562</v>
      </c>
      <c r="AH4581" s="1">
        <v>44773</v>
      </c>
      <c r="AI4581" s="1">
        <v>44785</v>
      </c>
      <c r="AJ4581" s="17" t="s">
        <v>34</v>
      </c>
      <c r="AK4581" s="17" t="s">
        <v>35</v>
      </c>
      <c r="AL4581" s="17" t="s">
        <v>10388</v>
      </c>
      <c r="AM4581" s="17">
        <f>MONTH(EMPENHO[[#This Row],[data_empenho]])</f>
        <v>6</v>
      </c>
    </row>
    <row r="4582" spans="1:39" x14ac:dyDescent="0.25">
      <c r="A4582">
        <v>8</v>
      </c>
      <c r="B4582">
        <v>801</v>
      </c>
      <c r="C4582">
        <v>10</v>
      </c>
      <c r="D4582">
        <v>302</v>
      </c>
      <c r="E4582">
        <v>8</v>
      </c>
      <c r="F4582">
        <v>0</v>
      </c>
      <c r="G4582">
        <v>2096</v>
      </c>
      <c r="H4582" s="17" t="s">
        <v>1721</v>
      </c>
      <c r="I4582">
        <v>40</v>
      </c>
      <c r="J4582">
        <v>0</v>
      </c>
      <c r="K4582" s="17" t="s">
        <v>10068</v>
      </c>
      <c r="L4582" s="1">
        <v>44741</v>
      </c>
      <c r="M4582">
        <v>526.01</v>
      </c>
      <c r="N4582" s="17" t="s">
        <v>437</v>
      </c>
      <c r="O4582">
        <v>155</v>
      </c>
      <c r="P4582" s="17" t="s">
        <v>438</v>
      </c>
      <c r="Q4582">
        <v>0</v>
      </c>
      <c r="R4582" s="17" t="s">
        <v>439</v>
      </c>
      <c r="S4582" s="17" t="s">
        <v>440</v>
      </c>
      <c r="T4582" s="17" t="s">
        <v>438</v>
      </c>
      <c r="U4582">
        <v>0</v>
      </c>
      <c r="V4582">
        <v>0</v>
      </c>
      <c r="W4582" s="17" t="s">
        <v>10069</v>
      </c>
      <c r="X4582" s="17" t="s">
        <v>442</v>
      </c>
      <c r="Y4582">
        <v>0</v>
      </c>
      <c r="Z4582" s="17" t="s">
        <v>443</v>
      </c>
      <c r="AA4582" s="17" t="s">
        <v>443</v>
      </c>
      <c r="AB4582" s="17" t="s">
        <v>444</v>
      </c>
      <c r="AC4582">
        <v>0</v>
      </c>
      <c r="AD4582">
        <v>0</v>
      </c>
      <c r="AE4582">
        <v>0</v>
      </c>
      <c r="AF4582">
        <v>2022</v>
      </c>
      <c r="AG4582" s="1">
        <v>44562</v>
      </c>
      <c r="AH4582" s="1">
        <v>44773</v>
      </c>
      <c r="AI4582" s="1">
        <v>44785</v>
      </c>
      <c r="AJ4582" s="17" t="s">
        <v>34</v>
      </c>
      <c r="AK4582" s="17" t="s">
        <v>35</v>
      </c>
      <c r="AL4582" s="17" t="s">
        <v>10388</v>
      </c>
      <c r="AM4582" s="17">
        <f>MONTH(EMPENHO[[#This Row],[data_empenho]])</f>
        <v>6</v>
      </c>
    </row>
    <row r="4583" spans="1:39" x14ac:dyDescent="0.25">
      <c r="A4583">
        <v>8</v>
      </c>
      <c r="B4583">
        <v>801</v>
      </c>
      <c r="C4583">
        <v>10</v>
      </c>
      <c r="D4583">
        <v>301</v>
      </c>
      <c r="E4583">
        <v>6</v>
      </c>
      <c r="F4583">
        <v>0</v>
      </c>
      <c r="G4583">
        <v>2092</v>
      </c>
      <c r="H4583" s="17" t="s">
        <v>1721</v>
      </c>
      <c r="I4583">
        <v>40</v>
      </c>
      <c r="J4583">
        <v>0</v>
      </c>
      <c r="K4583" s="17" t="s">
        <v>10070</v>
      </c>
      <c r="L4583" s="1">
        <v>44741</v>
      </c>
      <c r="M4583">
        <v>1016.85</v>
      </c>
      <c r="N4583" s="17" t="s">
        <v>437</v>
      </c>
      <c r="O4583">
        <v>155</v>
      </c>
      <c r="P4583" s="17" t="s">
        <v>438</v>
      </c>
      <c r="Q4583">
        <v>0</v>
      </c>
      <c r="R4583" s="17" t="s">
        <v>439</v>
      </c>
      <c r="S4583" s="17" t="s">
        <v>440</v>
      </c>
      <c r="T4583" s="17" t="s">
        <v>438</v>
      </c>
      <c r="U4583">
        <v>0</v>
      </c>
      <c r="V4583">
        <v>0</v>
      </c>
      <c r="W4583" s="17" t="s">
        <v>10071</v>
      </c>
      <c r="X4583" s="17" t="s">
        <v>442</v>
      </c>
      <c r="Y4583">
        <v>0</v>
      </c>
      <c r="Z4583" s="17" t="s">
        <v>443</v>
      </c>
      <c r="AA4583" s="17" t="s">
        <v>443</v>
      </c>
      <c r="AB4583" s="17" t="s">
        <v>444</v>
      </c>
      <c r="AC4583">
        <v>0</v>
      </c>
      <c r="AD4583">
        <v>0</v>
      </c>
      <c r="AE4583">
        <v>0</v>
      </c>
      <c r="AF4583">
        <v>2022</v>
      </c>
      <c r="AG4583" s="1">
        <v>44562</v>
      </c>
      <c r="AH4583" s="1">
        <v>44773</v>
      </c>
      <c r="AI4583" s="1">
        <v>44785</v>
      </c>
      <c r="AJ4583" s="17" t="s">
        <v>34</v>
      </c>
      <c r="AK4583" s="17" t="s">
        <v>35</v>
      </c>
      <c r="AL4583" s="17" t="s">
        <v>10388</v>
      </c>
      <c r="AM4583" s="17">
        <f>MONTH(EMPENHO[[#This Row],[data_empenho]])</f>
        <v>6</v>
      </c>
    </row>
    <row r="4584" spans="1:39" x14ac:dyDescent="0.25">
      <c r="A4584">
        <v>8</v>
      </c>
      <c r="B4584">
        <v>801</v>
      </c>
      <c r="C4584">
        <v>10</v>
      </c>
      <c r="D4584">
        <v>122</v>
      </c>
      <c r="E4584">
        <v>5</v>
      </c>
      <c r="F4584">
        <v>0</v>
      </c>
      <c r="G4584">
        <v>2084</v>
      </c>
      <c r="H4584" s="17" t="s">
        <v>1721</v>
      </c>
      <c r="I4584">
        <v>40</v>
      </c>
      <c r="J4584">
        <v>0</v>
      </c>
      <c r="K4584" s="17" t="s">
        <v>10072</v>
      </c>
      <c r="L4584" s="1">
        <v>44741</v>
      </c>
      <c r="M4584">
        <v>2933.86</v>
      </c>
      <c r="N4584" s="17" t="s">
        <v>437</v>
      </c>
      <c r="O4584">
        <v>155</v>
      </c>
      <c r="P4584" s="17" t="s">
        <v>438</v>
      </c>
      <c r="Q4584">
        <v>0</v>
      </c>
      <c r="R4584" s="17" t="s">
        <v>439</v>
      </c>
      <c r="S4584" s="17" t="s">
        <v>440</v>
      </c>
      <c r="T4584" s="17" t="s">
        <v>438</v>
      </c>
      <c r="U4584">
        <v>0</v>
      </c>
      <c r="V4584">
        <v>0</v>
      </c>
      <c r="W4584" s="17" t="s">
        <v>10073</v>
      </c>
      <c r="X4584" s="17" t="s">
        <v>442</v>
      </c>
      <c r="Y4584">
        <v>0</v>
      </c>
      <c r="Z4584" s="17" t="s">
        <v>443</v>
      </c>
      <c r="AA4584" s="17" t="s">
        <v>443</v>
      </c>
      <c r="AB4584" s="17" t="s">
        <v>444</v>
      </c>
      <c r="AC4584">
        <v>0</v>
      </c>
      <c r="AD4584">
        <v>0</v>
      </c>
      <c r="AE4584">
        <v>0</v>
      </c>
      <c r="AF4584">
        <v>2022</v>
      </c>
      <c r="AG4584" s="1">
        <v>44562</v>
      </c>
      <c r="AH4584" s="1">
        <v>44773</v>
      </c>
      <c r="AI4584" s="1">
        <v>44785</v>
      </c>
      <c r="AJ4584" s="17" t="s">
        <v>34</v>
      </c>
      <c r="AK4584" s="17" t="s">
        <v>35</v>
      </c>
      <c r="AL4584" s="17" t="s">
        <v>10388</v>
      </c>
      <c r="AM4584" s="17">
        <f>MONTH(EMPENHO[[#This Row],[data_empenho]])</f>
        <v>6</v>
      </c>
    </row>
    <row r="4585" spans="1:39" x14ac:dyDescent="0.25">
      <c r="A4585">
        <v>2</v>
      </c>
      <c r="B4585">
        <v>203</v>
      </c>
      <c r="C4585">
        <v>4</v>
      </c>
      <c r="D4585">
        <v>124</v>
      </c>
      <c r="E4585">
        <v>1</v>
      </c>
      <c r="F4585">
        <v>0</v>
      </c>
      <c r="G4585">
        <v>2082</v>
      </c>
      <c r="H4585" s="17" t="s">
        <v>2478</v>
      </c>
      <c r="I4585">
        <v>1</v>
      </c>
      <c r="J4585">
        <v>0</v>
      </c>
      <c r="K4585" s="17" t="s">
        <v>10074</v>
      </c>
      <c r="L4585" s="1">
        <v>44741</v>
      </c>
      <c r="M4585">
        <v>1060.45</v>
      </c>
      <c r="N4585" s="17" t="s">
        <v>437</v>
      </c>
      <c r="O4585">
        <v>6</v>
      </c>
      <c r="P4585" s="17" t="s">
        <v>438</v>
      </c>
      <c r="Q4585">
        <v>0</v>
      </c>
      <c r="R4585" s="17" t="s">
        <v>439</v>
      </c>
      <c r="S4585" s="17" t="s">
        <v>440</v>
      </c>
      <c r="T4585" s="17" t="s">
        <v>438</v>
      </c>
      <c r="U4585">
        <v>0</v>
      </c>
      <c r="V4585">
        <v>0</v>
      </c>
      <c r="W4585" s="17" t="s">
        <v>10075</v>
      </c>
      <c r="X4585" s="17" t="s">
        <v>442</v>
      </c>
      <c r="Y4585">
        <v>0</v>
      </c>
      <c r="Z4585" s="17" t="s">
        <v>443</v>
      </c>
      <c r="AA4585" s="17" t="s">
        <v>443</v>
      </c>
      <c r="AB4585" s="17" t="s">
        <v>444</v>
      </c>
      <c r="AC4585">
        <v>0</v>
      </c>
      <c r="AD4585">
        <v>0</v>
      </c>
      <c r="AE4585">
        <v>0</v>
      </c>
      <c r="AF4585">
        <v>2022</v>
      </c>
      <c r="AG4585" s="1">
        <v>44562</v>
      </c>
      <c r="AH4585" s="1">
        <v>44773</v>
      </c>
      <c r="AI4585" s="1">
        <v>44785</v>
      </c>
      <c r="AJ4585" s="17" t="s">
        <v>34</v>
      </c>
      <c r="AK4585" s="17" t="s">
        <v>35</v>
      </c>
      <c r="AL4585" s="17" t="s">
        <v>10388</v>
      </c>
      <c r="AM4585" s="17">
        <f>MONTH(EMPENHO[[#This Row],[data_empenho]])</f>
        <v>6</v>
      </c>
    </row>
    <row r="4586" spans="1:39" x14ac:dyDescent="0.25">
      <c r="A4586">
        <v>2</v>
      </c>
      <c r="B4586">
        <v>201</v>
      </c>
      <c r="C4586">
        <v>4</v>
      </c>
      <c r="D4586">
        <v>122</v>
      </c>
      <c r="E4586">
        <v>1</v>
      </c>
      <c r="F4586">
        <v>0</v>
      </c>
      <c r="G4586">
        <v>2078</v>
      </c>
      <c r="H4586" s="17" t="s">
        <v>2478</v>
      </c>
      <c r="I4586">
        <v>1</v>
      </c>
      <c r="J4586">
        <v>0</v>
      </c>
      <c r="K4586" s="17" t="s">
        <v>10076</v>
      </c>
      <c r="L4586" s="1">
        <v>44741</v>
      </c>
      <c r="M4586">
        <v>267.3</v>
      </c>
      <c r="N4586" s="17" t="s">
        <v>437</v>
      </c>
      <c r="O4586">
        <v>6</v>
      </c>
      <c r="P4586" s="17" t="s">
        <v>438</v>
      </c>
      <c r="Q4586">
        <v>0</v>
      </c>
      <c r="R4586" s="17" t="s">
        <v>439</v>
      </c>
      <c r="S4586" s="17" t="s">
        <v>440</v>
      </c>
      <c r="T4586" s="17" t="s">
        <v>438</v>
      </c>
      <c r="U4586">
        <v>0</v>
      </c>
      <c r="V4586">
        <v>0</v>
      </c>
      <c r="W4586" s="17" t="s">
        <v>10077</v>
      </c>
      <c r="X4586" s="17" t="s">
        <v>442</v>
      </c>
      <c r="Y4586">
        <v>0</v>
      </c>
      <c r="Z4586" s="17" t="s">
        <v>443</v>
      </c>
      <c r="AA4586" s="17" t="s">
        <v>443</v>
      </c>
      <c r="AB4586" s="17" t="s">
        <v>444</v>
      </c>
      <c r="AC4586">
        <v>0</v>
      </c>
      <c r="AD4586">
        <v>0</v>
      </c>
      <c r="AE4586">
        <v>0</v>
      </c>
      <c r="AF4586">
        <v>2022</v>
      </c>
      <c r="AG4586" s="1">
        <v>44562</v>
      </c>
      <c r="AH4586" s="1">
        <v>44773</v>
      </c>
      <c r="AI4586" s="1">
        <v>44785</v>
      </c>
      <c r="AJ4586" s="17" t="s">
        <v>34</v>
      </c>
      <c r="AK4586" s="17" t="s">
        <v>35</v>
      </c>
      <c r="AL4586" s="17" t="s">
        <v>10388</v>
      </c>
      <c r="AM4586" s="17">
        <f>MONTH(EMPENHO[[#This Row],[data_empenho]])</f>
        <v>6</v>
      </c>
    </row>
    <row r="4587" spans="1:39" x14ac:dyDescent="0.25">
      <c r="A4587">
        <v>3</v>
      </c>
      <c r="B4587">
        <v>301</v>
      </c>
      <c r="C4587">
        <v>4</v>
      </c>
      <c r="D4587">
        <v>122</v>
      </c>
      <c r="E4587">
        <v>1</v>
      </c>
      <c r="F4587">
        <v>0</v>
      </c>
      <c r="G4587">
        <v>2067</v>
      </c>
      <c r="H4587" s="17" t="s">
        <v>2478</v>
      </c>
      <c r="I4587">
        <v>1</v>
      </c>
      <c r="J4587">
        <v>0</v>
      </c>
      <c r="K4587" s="17" t="s">
        <v>10078</v>
      </c>
      <c r="L4587" s="1">
        <v>44741</v>
      </c>
      <c r="M4587">
        <v>744.13</v>
      </c>
      <c r="N4587" s="17" t="s">
        <v>437</v>
      </c>
      <c r="O4587">
        <v>6</v>
      </c>
      <c r="P4587" s="17" t="s">
        <v>438</v>
      </c>
      <c r="Q4587">
        <v>0</v>
      </c>
      <c r="R4587" s="17" t="s">
        <v>439</v>
      </c>
      <c r="S4587" s="17" t="s">
        <v>440</v>
      </c>
      <c r="T4587" s="17" t="s">
        <v>438</v>
      </c>
      <c r="U4587">
        <v>0</v>
      </c>
      <c r="V4587">
        <v>0</v>
      </c>
      <c r="W4587" s="17" t="s">
        <v>10079</v>
      </c>
      <c r="X4587" s="17" t="s">
        <v>442</v>
      </c>
      <c r="Y4587">
        <v>0</v>
      </c>
      <c r="Z4587" s="17" t="s">
        <v>443</v>
      </c>
      <c r="AA4587" s="17" t="s">
        <v>443</v>
      </c>
      <c r="AB4587" s="17" t="s">
        <v>444</v>
      </c>
      <c r="AC4587">
        <v>0</v>
      </c>
      <c r="AD4587">
        <v>0</v>
      </c>
      <c r="AE4587">
        <v>0</v>
      </c>
      <c r="AF4587">
        <v>2022</v>
      </c>
      <c r="AG4587" s="1">
        <v>44562</v>
      </c>
      <c r="AH4587" s="1">
        <v>44773</v>
      </c>
      <c r="AI4587" s="1">
        <v>44785</v>
      </c>
      <c r="AJ4587" s="17" t="s">
        <v>34</v>
      </c>
      <c r="AK4587" s="17" t="s">
        <v>35</v>
      </c>
      <c r="AL4587" s="17" t="s">
        <v>10388</v>
      </c>
      <c r="AM4587" s="17">
        <f>MONTH(EMPENHO[[#This Row],[data_empenho]])</f>
        <v>6</v>
      </c>
    </row>
    <row r="4588" spans="1:39" x14ac:dyDescent="0.25">
      <c r="A4588">
        <v>3</v>
      </c>
      <c r="B4588">
        <v>301</v>
      </c>
      <c r="C4588">
        <v>4</v>
      </c>
      <c r="D4588">
        <v>122</v>
      </c>
      <c r="E4588">
        <v>1</v>
      </c>
      <c r="F4588">
        <v>0</v>
      </c>
      <c r="G4588">
        <v>2068</v>
      </c>
      <c r="H4588" s="17" t="s">
        <v>2478</v>
      </c>
      <c r="I4588">
        <v>1</v>
      </c>
      <c r="J4588">
        <v>0</v>
      </c>
      <c r="K4588" s="17" t="s">
        <v>10080</v>
      </c>
      <c r="L4588" s="1">
        <v>44741</v>
      </c>
      <c r="M4588">
        <v>2923.62</v>
      </c>
      <c r="N4588" s="17" t="s">
        <v>437</v>
      </c>
      <c r="O4588">
        <v>6</v>
      </c>
      <c r="P4588" s="17" t="s">
        <v>438</v>
      </c>
      <c r="Q4588">
        <v>0</v>
      </c>
      <c r="R4588" s="17" t="s">
        <v>439</v>
      </c>
      <c r="S4588" s="17" t="s">
        <v>440</v>
      </c>
      <c r="T4588" s="17" t="s">
        <v>438</v>
      </c>
      <c r="U4588">
        <v>0</v>
      </c>
      <c r="V4588">
        <v>0</v>
      </c>
      <c r="W4588" s="17" t="s">
        <v>10081</v>
      </c>
      <c r="X4588" s="17" t="s">
        <v>442</v>
      </c>
      <c r="Y4588">
        <v>0</v>
      </c>
      <c r="Z4588" s="17" t="s">
        <v>443</v>
      </c>
      <c r="AA4588" s="17" t="s">
        <v>443</v>
      </c>
      <c r="AB4588" s="17" t="s">
        <v>444</v>
      </c>
      <c r="AC4588">
        <v>0</v>
      </c>
      <c r="AD4588">
        <v>0</v>
      </c>
      <c r="AE4588">
        <v>0</v>
      </c>
      <c r="AF4588">
        <v>2022</v>
      </c>
      <c r="AG4588" s="1">
        <v>44562</v>
      </c>
      <c r="AH4588" s="1">
        <v>44773</v>
      </c>
      <c r="AI4588" s="1">
        <v>44785</v>
      </c>
      <c r="AJ4588" s="17" t="s">
        <v>34</v>
      </c>
      <c r="AK4588" s="17" t="s">
        <v>35</v>
      </c>
      <c r="AL4588" s="17" t="s">
        <v>10388</v>
      </c>
      <c r="AM4588" s="17">
        <f>MONTH(EMPENHO[[#This Row],[data_empenho]])</f>
        <v>6</v>
      </c>
    </row>
    <row r="4589" spans="1:39" x14ac:dyDescent="0.25">
      <c r="A4589">
        <v>3</v>
      </c>
      <c r="B4589">
        <v>301</v>
      </c>
      <c r="C4589">
        <v>4</v>
      </c>
      <c r="D4589">
        <v>122</v>
      </c>
      <c r="E4589">
        <v>1</v>
      </c>
      <c r="F4589">
        <v>0</v>
      </c>
      <c r="G4589">
        <v>2068</v>
      </c>
      <c r="H4589" s="17" t="s">
        <v>2478</v>
      </c>
      <c r="I4589">
        <v>1</v>
      </c>
      <c r="J4589">
        <v>0</v>
      </c>
      <c r="K4589" s="17" t="s">
        <v>10082</v>
      </c>
      <c r="L4589" s="1">
        <v>44741</v>
      </c>
      <c r="M4589">
        <v>524.07000000000005</v>
      </c>
      <c r="N4589" s="17" t="s">
        <v>437</v>
      </c>
      <c r="O4589">
        <v>6</v>
      </c>
      <c r="P4589" s="17" t="s">
        <v>438</v>
      </c>
      <c r="Q4589">
        <v>0</v>
      </c>
      <c r="R4589" s="17" t="s">
        <v>439</v>
      </c>
      <c r="S4589" s="17" t="s">
        <v>440</v>
      </c>
      <c r="T4589" s="17" t="s">
        <v>438</v>
      </c>
      <c r="U4589">
        <v>0</v>
      </c>
      <c r="V4589">
        <v>0</v>
      </c>
      <c r="W4589" s="17" t="s">
        <v>10083</v>
      </c>
      <c r="X4589" s="17" t="s">
        <v>442</v>
      </c>
      <c r="Y4589">
        <v>0</v>
      </c>
      <c r="Z4589" s="17" t="s">
        <v>443</v>
      </c>
      <c r="AA4589" s="17" t="s">
        <v>443</v>
      </c>
      <c r="AB4589" s="17" t="s">
        <v>444</v>
      </c>
      <c r="AC4589">
        <v>0</v>
      </c>
      <c r="AD4589">
        <v>0</v>
      </c>
      <c r="AE4589">
        <v>0</v>
      </c>
      <c r="AF4589">
        <v>2022</v>
      </c>
      <c r="AG4589" s="1">
        <v>44562</v>
      </c>
      <c r="AH4589" s="1">
        <v>44773</v>
      </c>
      <c r="AI4589" s="1">
        <v>44785</v>
      </c>
      <c r="AJ4589" s="17" t="s">
        <v>34</v>
      </c>
      <c r="AK4589" s="17" t="s">
        <v>35</v>
      </c>
      <c r="AL4589" s="17" t="s">
        <v>10388</v>
      </c>
      <c r="AM4589" s="17">
        <f>MONTH(EMPENHO[[#This Row],[data_empenho]])</f>
        <v>6</v>
      </c>
    </row>
    <row r="4590" spans="1:39" x14ac:dyDescent="0.25">
      <c r="A4590">
        <v>3</v>
      </c>
      <c r="B4590">
        <v>301</v>
      </c>
      <c r="C4590">
        <v>4</v>
      </c>
      <c r="D4590">
        <v>122</v>
      </c>
      <c r="E4590">
        <v>1</v>
      </c>
      <c r="F4590">
        <v>0</v>
      </c>
      <c r="G4590">
        <v>2068</v>
      </c>
      <c r="H4590" s="17" t="s">
        <v>2478</v>
      </c>
      <c r="I4590">
        <v>1</v>
      </c>
      <c r="J4590">
        <v>0</v>
      </c>
      <c r="K4590" s="17" t="s">
        <v>10084</v>
      </c>
      <c r="L4590" s="1">
        <v>44741</v>
      </c>
      <c r="M4590">
        <v>524.07000000000005</v>
      </c>
      <c r="N4590" s="17" t="s">
        <v>437</v>
      </c>
      <c r="O4590">
        <v>6</v>
      </c>
      <c r="P4590" s="17" t="s">
        <v>438</v>
      </c>
      <c r="Q4590">
        <v>0</v>
      </c>
      <c r="R4590" s="17" t="s">
        <v>439</v>
      </c>
      <c r="S4590" s="17" t="s">
        <v>440</v>
      </c>
      <c r="T4590" s="17" t="s">
        <v>438</v>
      </c>
      <c r="U4590">
        <v>0</v>
      </c>
      <c r="V4590">
        <v>0</v>
      </c>
      <c r="W4590" s="17" t="s">
        <v>10085</v>
      </c>
      <c r="X4590" s="17" t="s">
        <v>442</v>
      </c>
      <c r="Y4590">
        <v>0</v>
      </c>
      <c r="Z4590" s="17" t="s">
        <v>443</v>
      </c>
      <c r="AA4590" s="17" t="s">
        <v>443</v>
      </c>
      <c r="AB4590" s="17" t="s">
        <v>444</v>
      </c>
      <c r="AC4590">
        <v>0</v>
      </c>
      <c r="AD4590">
        <v>0</v>
      </c>
      <c r="AE4590">
        <v>0</v>
      </c>
      <c r="AF4590">
        <v>2022</v>
      </c>
      <c r="AG4590" s="1">
        <v>44562</v>
      </c>
      <c r="AH4590" s="1">
        <v>44773</v>
      </c>
      <c r="AI4590" s="1">
        <v>44785</v>
      </c>
      <c r="AJ4590" s="17" t="s">
        <v>34</v>
      </c>
      <c r="AK4590" s="17" t="s">
        <v>35</v>
      </c>
      <c r="AL4590" s="17" t="s">
        <v>10388</v>
      </c>
      <c r="AM4590" s="17">
        <f>MONTH(EMPENHO[[#This Row],[data_empenho]])</f>
        <v>6</v>
      </c>
    </row>
    <row r="4591" spans="1:39" x14ac:dyDescent="0.25">
      <c r="A4591">
        <v>4</v>
      </c>
      <c r="B4591">
        <v>401</v>
      </c>
      <c r="C4591">
        <v>4</v>
      </c>
      <c r="D4591">
        <v>123</v>
      </c>
      <c r="E4591">
        <v>1</v>
      </c>
      <c r="F4591">
        <v>0</v>
      </c>
      <c r="G4591">
        <v>2075</v>
      </c>
      <c r="H4591" s="17" t="s">
        <v>2478</v>
      </c>
      <c r="I4591">
        <v>1</v>
      </c>
      <c r="J4591">
        <v>0</v>
      </c>
      <c r="K4591" s="17" t="s">
        <v>10086</v>
      </c>
      <c r="L4591" s="1">
        <v>44741</v>
      </c>
      <c r="M4591">
        <v>4784.93</v>
      </c>
      <c r="N4591" s="17" t="s">
        <v>437</v>
      </c>
      <c r="O4591">
        <v>6</v>
      </c>
      <c r="P4591" s="17" t="s">
        <v>438</v>
      </c>
      <c r="Q4591">
        <v>0</v>
      </c>
      <c r="R4591" s="17" t="s">
        <v>439</v>
      </c>
      <c r="S4591" s="17" t="s">
        <v>440</v>
      </c>
      <c r="T4591" s="17" t="s">
        <v>438</v>
      </c>
      <c r="U4591">
        <v>0</v>
      </c>
      <c r="V4591">
        <v>0</v>
      </c>
      <c r="W4591" s="17" t="s">
        <v>10087</v>
      </c>
      <c r="X4591" s="17" t="s">
        <v>442</v>
      </c>
      <c r="Y4591">
        <v>0</v>
      </c>
      <c r="Z4591" s="17" t="s">
        <v>443</v>
      </c>
      <c r="AA4591" s="17" t="s">
        <v>443</v>
      </c>
      <c r="AB4591" s="17" t="s">
        <v>444</v>
      </c>
      <c r="AC4591">
        <v>0</v>
      </c>
      <c r="AD4591">
        <v>0</v>
      </c>
      <c r="AE4591">
        <v>0</v>
      </c>
      <c r="AF4591">
        <v>2022</v>
      </c>
      <c r="AG4591" s="1">
        <v>44562</v>
      </c>
      <c r="AH4591" s="1">
        <v>44773</v>
      </c>
      <c r="AI4591" s="1">
        <v>44785</v>
      </c>
      <c r="AJ4591" s="17" t="s">
        <v>34</v>
      </c>
      <c r="AK4591" s="17" t="s">
        <v>35</v>
      </c>
      <c r="AL4591" s="17" t="s">
        <v>10388</v>
      </c>
      <c r="AM4591" s="17">
        <f>MONTH(EMPENHO[[#This Row],[data_empenho]])</f>
        <v>6</v>
      </c>
    </row>
    <row r="4592" spans="1:39" x14ac:dyDescent="0.25">
      <c r="A4592">
        <v>4</v>
      </c>
      <c r="B4592">
        <v>401</v>
      </c>
      <c r="C4592">
        <v>4</v>
      </c>
      <c r="D4592">
        <v>123</v>
      </c>
      <c r="E4592">
        <v>1</v>
      </c>
      <c r="F4592">
        <v>0</v>
      </c>
      <c r="G4592">
        <v>2075</v>
      </c>
      <c r="H4592" s="17" t="s">
        <v>2478</v>
      </c>
      <c r="I4592">
        <v>1</v>
      </c>
      <c r="J4592">
        <v>0</v>
      </c>
      <c r="K4592" s="17" t="s">
        <v>10088</v>
      </c>
      <c r="L4592" s="1">
        <v>44741</v>
      </c>
      <c r="M4592">
        <v>524.07000000000005</v>
      </c>
      <c r="N4592" s="17" t="s">
        <v>437</v>
      </c>
      <c r="O4592">
        <v>6</v>
      </c>
      <c r="P4592" s="17" t="s">
        <v>438</v>
      </c>
      <c r="Q4592">
        <v>0</v>
      </c>
      <c r="R4592" s="17" t="s">
        <v>439</v>
      </c>
      <c r="S4592" s="17" t="s">
        <v>440</v>
      </c>
      <c r="T4592" s="17" t="s">
        <v>438</v>
      </c>
      <c r="U4592">
        <v>0</v>
      </c>
      <c r="V4592">
        <v>0</v>
      </c>
      <c r="W4592" s="17" t="s">
        <v>10089</v>
      </c>
      <c r="X4592" s="17" t="s">
        <v>442</v>
      </c>
      <c r="Y4592">
        <v>0</v>
      </c>
      <c r="Z4592" s="17" t="s">
        <v>443</v>
      </c>
      <c r="AA4592" s="17" t="s">
        <v>443</v>
      </c>
      <c r="AB4592" s="17" t="s">
        <v>444</v>
      </c>
      <c r="AC4592">
        <v>0</v>
      </c>
      <c r="AD4592">
        <v>0</v>
      </c>
      <c r="AE4592">
        <v>0</v>
      </c>
      <c r="AF4592">
        <v>2022</v>
      </c>
      <c r="AG4592" s="1">
        <v>44562</v>
      </c>
      <c r="AH4592" s="1">
        <v>44773</v>
      </c>
      <c r="AI4592" s="1">
        <v>44785</v>
      </c>
      <c r="AJ4592" s="17" t="s">
        <v>34</v>
      </c>
      <c r="AK4592" s="17" t="s">
        <v>35</v>
      </c>
      <c r="AL4592" s="17" t="s">
        <v>10388</v>
      </c>
      <c r="AM4592" s="17">
        <f>MONTH(EMPENHO[[#This Row],[data_empenho]])</f>
        <v>6</v>
      </c>
    </row>
    <row r="4593" spans="1:39" x14ac:dyDescent="0.25">
      <c r="A4593">
        <v>4</v>
      </c>
      <c r="B4593">
        <v>401</v>
      </c>
      <c r="C4593">
        <v>4</v>
      </c>
      <c r="D4593">
        <v>123</v>
      </c>
      <c r="E4593">
        <v>1</v>
      </c>
      <c r="F4593">
        <v>0</v>
      </c>
      <c r="G4593">
        <v>2075</v>
      </c>
      <c r="H4593" s="17" t="s">
        <v>2478</v>
      </c>
      <c r="I4593">
        <v>1</v>
      </c>
      <c r="J4593">
        <v>0</v>
      </c>
      <c r="K4593" s="17" t="s">
        <v>10090</v>
      </c>
      <c r="L4593" s="1">
        <v>44741</v>
      </c>
      <c r="M4593">
        <v>524.07000000000005</v>
      </c>
      <c r="N4593" s="17" t="s">
        <v>437</v>
      </c>
      <c r="O4593">
        <v>6</v>
      </c>
      <c r="P4593" s="17" t="s">
        <v>438</v>
      </c>
      <c r="Q4593">
        <v>0</v>
      </c>
      <c r="R4593" s="17" t="s">
        <v>439</v>
      </c>
      <c r="S4593" s="17" t="s">
        <v>440</v>
      </c>
      <c r="T4593" s="17" t="s">
        <v>438</v>
      </c>
      <c r="U4593">
        <v>0</v>
      </c>
      <c r="V4593">
        <v>0</v>
      </c>
      <c r="W4593" s="17" t="s">
        <v>10091</v>
      </c>
      <c r="X4593" s="17" t="s">
        <v>442</v>
      </c>
      <c r="Y4593">
        <v>0</v>
      </c>
      <c r="Z4593" s="17" t="s">
        <v>443</v>
      </c>
      <c r="AA4593" s="17" t="s">
        <v>443</v>
      </c>
      <c r="AB4593" s="17" t="s">
        <v>444</v>
      </c>
      <c r="AC4593">
        <v>0</v>
      </c>
      <c r="AD4593">
        <v>0</v>
      </c>
      <c r="AE4593">
        <v>0</v>
      </c>
      <c r="AF4593">
        <v>2022</v>
      </c>
      <c r="AG4593" s="1">
        <v>44562</v>
      </c>
      <c r="AH4593" s="1">
        <v>44773</v>
      </c>
      <c r="AI4593" s="1">
        <v>44785</v>
      </c>
      <c r="AJ4593" s="17" t="s">
        <v>34</v>
      </c>
      <c r="AK4593" s="17" t="s">
        <v>35</v>
      </c>
      <c r="AL4593" s="17" t="s">
        <v>10388</v>
      </c>
      <c r="AM4593" s="17">
        <f>MONTH(EMPENHO[[#This Row],[data_empenho]])</f>
        <v>6</v>
      </c>
    </row>
    <row r="4594" spans="1:39" x14ac:dyDescent="0.25">
      <c r="A4594">
        <v>4</v>
      </c>
      <c r="B4594">
        <v>401</v>
      </c>
      <c r="C4594">
        <v>4</v>
      </c>
      <c r="D4594">
        <v>129</v>
      </c>
      <c r="E4594">
        <v>1</v>
      </c>
      <c r="F4594">
        <v>0</v>
      </c>
      <c r="G4594">
        <v>2077</v>
      </c>
      <c r="H4594" s="17" t="s">
        <v>2478</v>
      </c>
      <c r="I4594">
        <v>1</v>
      </c>
      <c r="J4594">
        <v>0</v>
      </c>
      <c r="K4594" s="17" t="s">
        <v>10092</v>
      </c>
      <c r="L4594" s="1">
        <v>44741</v>
      </c>
      <c r="M4594">
        <v>2098.15</v>
      </c>
      <c r="N4594" s="17" t="s">
        <v>437</v>
      </c>
      <c r="O4594">
        <v>6</v>
      </c>
      <c r="P4594" s="17" t="s">
        <v>438</v>
      </c>
      <c r="Q4594">
        <v>0</v>
      </c>
      <c r="R4594" s="17" t="s">
        <v>439</v>
      </c>
      <c r="S4594" s="17" t="s">
        <v>440</v>
      </c>
      <c r="T4594" s="17" t="s">
        <v>438</v>
      </c>
      <c r="U4594">
        <v>0</v>
      </c>
      <c r="V4594">
        <v>0</v>
      </c>
      <c r="W4594" s="17" t="s">
        <v>10093</v>
      </c>
      <c r="X4594" s="17" t="s">
        <v>442</v>
      </c>
      <c r="Y4594">
        <v>0</v>
      </c>
      <c r="Z4594" s="17" t="s">
        <v>443</v>
      </c>
      <c r="AA4594" s="17" t="s">
        <v>443</v>
      </c>
      <c r="AB4594" s="17" t="s">
        <v>444</v>
      </c>
      <c r="AC4594">
        <v>0</v>
      </c>
      <c r="AD4594">
        <v>0</v>
      </c>
      <c r="AE4594">
        <v>0</v>
      </c>
      <c r="AF4594">
        <v>2022</v>
      </c>
      <c r="AG4594" s="1">
        <v>44562</v>
      </c>
      <c r="AH4594" s="1">
        <v>44773</v>
      </c>
      <c r="AI4594" s="1">
        <v>44785</v>
      </c>
      <c r="AJ4594" s="17" t="s">
        <v>34</v>
      </c>
      <c r="AK4594" s="17" t="s">
        <v>35</v>
      </c>
      <c r="AL4594" s="17" t="s">
        <v>10388</v>
      </c>
      <c r="AM4594" s="17">
        <f>MONTH(EMPENHO[[#This Row],[data_empenho]])</f>
        <v>6</v>
      </c>
    </row>
    <row r="4595" spans="1:39" x14ac:dyDescent="0.25">
      <c r="A4595">
        <v>6</v>
      </c>
      <c r="B4595">
        <v>601</v>
      </c>
      <c r="C4595">
        <v>4</v>
      </c>
      <c r="D4595">
        <v>122</v>
      </c>
      <c r="E4595">
        <v>1</v>
      </c>
      <c r="F4595">
        <v>0</v>
      </c>
      <c r="G4595">
        <v>2072</v>
      </c>
      <c r="H4595" s="17" t="s">
        <v>2478</v>
      </c>
      <c r="I4595">
        <v>1</v>
      </c>
      <c r="J4595">
        <v>0</v>
      </c>
      <c r="K4595" s="17" t="s">
        <v>10094</v>
      </c>
      <c r="L4595" s="1">
        <v>44741</v>
      </c>
      <c r="M4595">
        <v>4371.3900000000003</v>
      </c>
      <c r="N4595" s="17" t="s">
        <v>437</v>
      </c>
      <c r="O4595">
        <v>6</v>
      </c>
      <c r="P4595" s="17" t="s">
        <v>438</v>
      </c>
      <c r="Q4595">
        <v>0</v>
      </c>
      <c r="R4595" s="17" t="s">
        <v>439</v>
      </c>
      <c r="S4595" s="17" t="s">
        <v>440</v>
      </c>
      <c r="T4595" s="17" t="s">
        <v>438</v>
      </c>
      <c r="U4595">
        <v>0</v>
      </c>
      <c r="V4595">
        <v>0</v>
      </c>
      <c r="W4595" s="17" t="s">
        <v>10095</v>
      </c>
      <c r="X4595" s="17" t="s">
        <v>442</v>
      </c>
      <c r="Y4595">
        <v>0</v>
      </c>
      <c r="Z4595" s="17" t="s">
        <v>443</v>
      </c>
      <c r="AA4595" s="17" t="s">
        <v>443</v>
      </c>
      <c r="AB4595" s="17" t="s">
        <v>444</v>
      </c>
      <c r="AC4595">
        <v>0</v>
      </c>
      <c r="AD4595">
        <v>0</v>
      </c>
      <c r="AE4595">
        <v>0</v>
      </c>
      <c r="AF4595">
        <v>2022</v>
      </c>
      <c r="AG4595" s="1">
        <v>44562</v>
      </c>
      <c r="AH4595" s="1">
        <v>44773</v>
      </c>
      <c r="AI4595" s="1">
        <v>44785</v>
      </c>
      <c r="AJ4595" s="17" t="s">
        <v>34</v>
      </c>
      <c r="AK4595" s="17" t="s">
        <v>35</v>
      </c>
      <c r="AL4595" s="17" t="s">
        <v>10388</v>
      </c>
      <c r="AM4595" s="17">
        <f>MONTH(EMPENHO[[#This Row],[data_empenho]])</f>
        <v>6</v>
      </c>
    </row>
    <row r="4596" spans="1:39" x14ac:dyDescent="0.25">
      <c r="A4596">
        <v>7</v>
      </c>
      <c r="B4596">
        <v>701</v>
      </c>
      <c r="C4596">
        <v>4</v>
      </c>
      <c r="D4596">
        <v>122</v>
      </c>
      <c r="E4596">
        <v>1</v>
      </c>
      <c r="F4596">
        <v>0</v>
      </c>
      <c r="G4596">
        <v>2001</v>
      </c>
      <c r="H4596" s="17" t="s">
        <v>2478</v>
      </c>
      <c r="I4596">
        <v>1</v>
      </c>
      <c r="J4596">
        <v>0</v>
      </c>
      <c r="K4596" s="17" t="s">
        <v>10096</v>
      </c>
      <c r="L4596" s="1">
        <v>44741</v>
      </c>
      <c r="M4596">
        <v>8220.8700000000008</v>
      </c>
      <c r="N4596" s="17" t="s">
        <v>437</v>
      </c>
      <c r="O4596">
        <v>6</v>
      </c>
      <c r="P4596" s="17" t="s">
        <v>438</v>
      </c>
      <c r="Q4596">
        <v>0</v>
      </c>
      <c r="R4596" s="17" t="s">
        <v>439</v>
      </c>
      <c r="S4596" s="17" t="s">
        <v>440</v>
      </c>
      <c r="T4596" s="17" t="s">
        <v>438</v>
      </c>
      <c r="U4596">
        <v>0</v>
      </c>
      <c r="V4596">
        <v>0</v>
      </c>
      <c r="W4596" s="17" t="s">
        <v>10097</v>
      </c>
      <c r="X4596" s="17" t="s">
        <v>442</v>
      </c>
      <c r="Y4596">
        <v>0</v>
      </c>
      <c r="Z4596" s="17" t="s">
        <v>443</v>
      </c>
      <c r="AA4596" s="17" t="s">
        <v>443</v>
      </c>
      <c r="AB4596" s="17" t="s">
        <v>444</v>
      </c>
      <c r="AC4596">
        <v>0</v>
      </c>
      <c r="AD4596">
        <v>0</v>
      </c>
      <c r="AE4596">
        <v>0</v>
      </c>
      <c r="AF4596">
        <v>2022</v>
      </c>
      <c r="AG4596" s="1">
        <v>44562</v>
      </c>
      <c r="AH4596" s="1">
        <v>44773</v>
      </c>
      <c r="AI4596" s="1">
        <v>44785</v>
      </c>
      <c r="AJ4596" s="17" t="s">
        <v>34</v>
      </c>
      <c r="AK4596" s="17" t="s">
        <v>35</v>
      </c>
      <c r="AL4596" s="17" t="s">
        <v>10388</v>
      </c>
      <c r="AM4596" s="17">
        <f>MONTH(EMPENHO[[#This Row],[data_empenho]])</f>
        <v>6</v>
      </c>
    </row>
    <row r="4597" spans="1:39" x14ac:dyDescent="0.25">
      <c r="A4597">
        <v>9</v>
      </c>
      <c r="B4597">
        <v>901</v>
      </c>
      <c r="C4597">
        <v>4</v>
      </c>
      <c r="D4597">
        <v>122</v>
      </c>
      <c r="E4597">
        <v>1</v>
      </c>
      <c r="F4597">
        <v>0</v>
      </c>
      <c r="G4597">
        <v>2010</v>
      </c>
      <c r="H4597" s="17" t="s">
        <v>2478</v>
      </c>
      <c r="I4597">
        <v>1</v>
      </c>
      <c r="J4597">
        <v>0</v>
      </c>
      <c r="K4597" s="17" t="s">
        <v>10098</v>
      </c>
      <c r="L4597" s="1">
        <v>44741</v>
      </c>
      <c r="M4597">
        <v>2196.64</v>
      </c>
      <c r="N4597" s="17" t="s">
        <v>437</v>
      </c>
      <c r="O4597">
        <v>6</v>
      </c>
      <c r="P4597" s="17" t="s">
        <v>438</v>
      </c>
      <c r="Q4597">
        <v>0</v>
      </c>
      <c r="R4597" s="17" t="s">
        <v>439</v>
      </c>
      <c r="S4597" s="17" t="s">
        <v>440</v>
      </c>
      <c r="T4597" s="17" t="s">
        <v>438</v>
      </c>
      <c r="U4597">
        <v>0</v>
      </c>
      <c r="V4597">
        <v>0</v>
      </c>
      <c r="W4597" s="17" t="s">
        <v>10099</v>
      </c>
      <c r="X4597" s="17" t="s">
        <v>442</v>
      </c>
      <c r="Y4597">
        <v>0</v>
      </c>
      <c r="Z4597" s="17" t="s">
        <v>443</v>
      </c>
      <c r="AA4597" s="17" t="s">
        <v>443</v>
      </c>
      <c r="AB4597" s="17" t="s">
        <v>444</v>
      </c>
      <c r="AC4597">
        <v>0</v>
      </c>
      <c r="AD4597">
        <v>0</v>
      </c>
      <c r="AE4597">
        <v>0</v>
      </c>
      <c r="AF4597">
        <v>2022</v>
      </c>
      <c r="AG4597" s="1">
        <v>44562</v>
      </c>
      <c r="AH4597" s="1">
        <v>44773</v>
      </c>
      <c r="AI4597" s="1">
        <v>44785</v>
      </c>
      <c r="AJ4597" s="17" t="s">
        <v>34</v>
      </c>
      <c r="AK4597" s="17" t="s">
        <v>35</v>
      </c>
      <c r="AL4597" s="17" t="s">
        <v>10388</v>
      </c>
      <c r="AM4597" s="17">
        <f>MONTH(EMPENHO[[#This Row],[data_empenho]])</f>
        <v>6</v>
      </c>
    </row>
    <row r="4598" spans="1:39" x14ac:dyDescent="0.25">
      <c r="A4598">
        <v>9</v>
      </c>
      <c r="B4598">
        <v>902</v>
      </c>
      <c r="C4598">
        <v>8</v>
      </c>
      <c r="D4598">
        <v>244</v>
      </c>
      <c r="E4598">
        <v>11</v>
      </c>
      <c r="F4598">
        <v>0</v>
      </c>
      <c r="G4598">
        <v>2018</v>
      </c>
      <c r="H4598" s="17" t="s">
        <v>2478</v>
      </c>
      <c r="I4598">
        <v>1</v>
      </c>
      <c r="J4598">
        <v>0</v>
      </c>
      <c r="K4598" s="17" t="s">
        <v>10100</v>
      </c>
      <c r="L4598" s="1">
        <v>44741</v>
      </c>
      <c r="M4598">
        <v>1933.68</v>
      </c>
      <c r="N4598" s="17" t="s">
        <v>437</v>
      </c>
      <c r="O4598">
        <v>6</v>
      </c>
      <c r="P4598" s="17" t="s">
        <v>438</v>
      </c>
      <c r="Q4598">
        <v>0</v>
      </c>
      <c r="R4598" s="17" t="s">
        <v>439</v>
      </c>
      <c r="S4598" s="17" t="s">
        <v>440</v>
      </c>
      <c r="T4598" s="17" t="s">
        <v>438</v>
      </c>
      <c r="U4598">
        <v>0</v>
      </c>
      <c r="V4598">
        <v>0</v>
      </c>
      <c r="W4598" s="17" t="s">
        <v>10101</v>
      </c>
      <c r="X4598" s="17" t="s">
        <v>442</v>
      </c>
      <c r="Y4598">
        <v>0</v>
      </c>
      <c r="Z4598" s="17" t="s">
        <v>443</v>
      </c>
      <c r="AA4598" s="17" t="s">
        <v>443</v>
      </c>
      <c r="AB4598" s="17" t="s">
        <v>444</v>
      </c>
      <c r="AC4598">
        <v>0</v>
      </c>
      <c r="AD4598">
        <v>0</v>
      </c>
      <c r="AE4598">
        <v>0</v>
      </c>
      <c r="AF4598">
        <v>2022</v>
      </c>
      <c r="AG4598" s="1">
        <v>44562</v>
      </c>
      <c r="AH4598" s="1">
        <v>44773</v>
      </c>
      <c r="AI4598" s="1">
        <v>44785</v>
      </c>
      <c r="AJ4598" s="17" t="s">
        <v>34</v>
      </c>
      <c r="AK4598" s="17" t="s">
        <v>35</v>
      </c>
      <c r="AL4598" s="17" t="s">
        <v>10388</v>
      </c>
      <c r="AM4598" s="17">
        <f>MONTH(EMPENHO[[#This Row],[data_empenho]])</f>
        <v>6</v>
      </c>
    </row>
    <row r="4599" spans="1:39" x14ac:dyDescent="0.25">
      <c r="A4599">
        <v>10</v>
      </c>
      <c r="B4599">
        <v>1001</v>
      </c>
      <c r="C4599">
        <v>4</v>
      </c>
      <c r="D4599">
        <v>122</v>
      </c>
      <c r="E4599">
        <v>1</v>
      </c>
      <c r="F4599">
        <v>0</v>
      </c>
      <c r="G4599">
        <v>2050</v>
      </c>
      <c r="H4599" s="17" t="s">
        <v>2478</v>
      </c>
      <c r="I4599">
        <v>1</v>
      </c>
      <c r="J4599">
        <v>0</v>
      </c>
      <c r="K4599" s="17" t="s">
        <v>10102</v>
      </c>
      <c r="L4599" s="1">
        <v>44741</v>
      </c>
      <c r="M4599">
        <v>5056.68</v>
      </c>
      <c r="N4599" s="17" t="s">
        <v>437</v>
      </c>
      <c r="O4599">
        <v>6</v>
      </c>
      <c r="P4599" s="17" t="s">
        <v>438</v>
      </c>
      <c r="Q4599">
        <v>0</v>
      </c>
      <c r="R4599" s="17" t="s">
        <v>439</v>
      </c>
      <c r="S4599" s="17" t="s">
        <v>440</v>
      </c>
      <c r="T4599" s="17" t="s">
        <v>438</v>
      </c>
      <c r="U4599">
        <v>0</v>
      </c>
      <c r="V4599">
        <v>0</v>
      </c>
      <c r="W4599" s="17" t="s">
        <v>10103</v>
      </c>
      <c r="X4599" s="17" t="s">
        <v>442</v>
      </c>
      <c r="Y4599">
        <v>0</v>
      </c>
      <c r="Z4599" s="17" t="s">
        <v>443</v>
      </c>
      <c r="AA4599" s="17" t="s">
        <v>443</v>
      </c>
      <c r="AB4599" s="17" t="s">
        <v>444</v>
      </c>
      <c r="AC4599">
        <v>0</v>
      </c>
      <c r="AD4599">
        <v>0</v>
      </c>
      <c r="AE4599">
        <v>0</v>
      </c>
      <c r="AF4599">
        <v>2022</v>
      </c>
      <c r="AG4599" s="1">
        <v>44562</v>
      </c>
      <c r="AH4599" s="1">
        <v>44773</v>
      </c>
      <c r="AI4599" s="1">
        <v>44785</v>
      </c>
      <c r="AJ4599" s="17" t="s">
        <v>34</v>
      </c>
      <c r="AK4599" s="17" t="s">
        <v>35</v>
      </c>
      <c r="AL4599" s="17" t="s">
        <v>10388</v>
      </c>
      <c r="AM4599" s="17">
        <f>MONTH(EMPENHO[[#This Row],[data_empenho]])</f>
        <v>6</v>
      </c>
    </row>
    <row r="4600" spans="1:39" x14ac:dyDescent="0.25">
      <c r="A4600">
        <v>5</v>
      </c>
      <c r="B4600">
        <v>501</v>
      </c>
      <c r="C4600">
        <v>4</v>
      </c>
      <c r="D4600">
        <v>122</v>
      </c>
      <c r="E4600">
        <v>1</v>
      </c>
      <c r="F4600">
        <v>0</v>
      </c>
      <c r="G4600">
        <v>2022</v>
      </c>
      <c r="H4600" s="17" t="s">
        <v>2478</v>
      </c>
      <c r="I4600">
        <v>1</v>
      </c>
      <c r="J4600">
        <v>0</v>
      </c>
      <c r="K4600" s="17" t="s">
        <v>10104</v>
      </c>
      <c r="L4600" s="1">
        <v>44741</v>
      </c>
      <c r="M4600">
        <v>2493.7199999999998</v>
      </c>
      <c r="N4600" s="17" t="s">
        <v>437</v>
      </c>
      <c r="O4600">
        <v>6</v>
      </c>
      <c r="P4600" s="17" t="s">
        <v>438</v>
      </c>
      <c r="Q4600">
        <v>0</v>
      </c>
      <c r="R4600" s="17" t="s">
        <v>439</v>
      </c>
      <c r="S4600" s="17" t="s">
        <v>440</v>
      </c>
      <c r="T4600" s="17" t="s">
        <v>438</v>
      </c>
      <c r="U4600">
        <v>0</v>
      </c>
      <c r="V4600">
        <v>0</v>
      </c>
      <c r="W4600" s="17" t="s">
        <v>10105</v>
      </c>
      <c r="X4600" s="17" t="s">
        <v>442</v>
      </c>
      <c r="Y4600">
        <v>0</v>
      </c>
      <c r="Z4600" s="17" t="s">
        <v>443</v>
      </c>
      <c r="AA4600" s="17" t="s">
        <v>443</v>
      </c>
      <c r="AB4600" s="17" t="s">
        <v>444</v>
      </c>
      <c r="AC4600">
        <v>0</v>
      </c>
      <c r="AD4600">
        <v>0</v>
      </c>
      <c r="AE4600">
        <v>0</v>
      </c>
      <c r="AF4600">
        <v>2022</v>
      </c>
      <c r="AG4600" s="1">
        <v>44562</v>
      </c>
      <c r="AH4600" s="1">
        <v>44773</v>
      </c>
      <c r="AI4600" s="1">
        <v>44785</v>
      </c>
      <c r="AJ4600" s="17" t="s">
        <v>34</v>
      </c>
      <c r="AK4600" s="17" t="s">
        <v>35</v>
      </c>
      <c r="AL4600" s="17" t="s">
        <v>10388</v>
      </c>
      <c r="AM4600" s="17">
        <f>MONTH(EMPENHO[[#This Row],[data_empenho]])</f>
        <v>6</v>
      </c>
    </row>
    <row r="4601" spans="1:39" x14ac:dyDescent="0.25">
      <c r="A4601">
        <v>5</v>
      </c>
      <c r="B4601">
        <v>502</v>
      </c>
      <c r="C4601">
        <v>12</v>
      </c>
      <c r="D4601">
        <v>365</v>
      </c>
      <c r="E4601">
        <v>2</v>
      </c>
      <c r="F4601">
        <v>0</v>
      </c>
      <c r="G4601">
        <v>2026</v>
      </c>
      <c r="H4601" s="17" t="s">
        <v>2478</v>
      </c>
      <c r="I4601">
        <v>31</v>
      </c>
      <c r="J4601">
        <v>0</v>
      </c>
      <c r="K4601" s="17" t="s">
        <v>10106</v>
      </c>
      <c r="L4601" s="1">
        <v>44741</v>
      </c>
      <c r="M4601">
        <v>11817.99</v>
      </c>
      <c r="N4601" s="17" t="s">
        <v>437</v>
      </c>
      <c r="O4601">
        <v>6</v>
      </c>
      <c r="P4601" s="17" t="s">
        <v>438</v>
      </c>
      <c r="Q4601">
        <v>501</v>
      </c>
      <c r="R4601" s="17" t="s">
        <v>439</v>
      </c>
      <c r="S4601" s="17" t="s">
        <v>440</v>
      </c>
      <c r="T4601" s="17" t="s">
        <v>438</v>
      </c>
      <c r="U4601">
        <v>0</v>
      </c>
      <c r="V4601">
        <v>0</v>
      </c>
      <c r="W4601" s="17" t="s">
        <v>10107</v>
      </c>
      <c r="X4601" s="17" t="s">
        <v>442</v>
      </c>
      <c r="Y4601">
        <v>0</v>
      </c>
      <c r="Z4601" s="17" t="s">
        <v>443</v>
      </c>
      <c r="AA4601" s="17" t="s">
        <v>443</v>
      </c>
      <c r="AB4601" s="17" t="s">
        <v>444</v>
      </c>
      <c r="AC4601">
        <v>0</v>
      </c>
      <c r="AD4601">
        <v>0</v>
      </c>
      <c r="AE4601">
        <v>0</v>
      </c>
      <c r="AF4601">
        <v>2022</v>
      </c>
      <c r="AG4601" s="1">
        <v>44562</v>
      </c>
      <c r="AH4601" s="1">
        <v>44773</v>
      </c>
      <c r="AI4601" s="1">
        <v>44785</v>
      </c>
      <c r="AJ4601" s="17" t="s">
        <v>34</v>
      </c>
      <c r="AK4601" s="17" t="s">
        <v>35</v>
      </c>
      <c r="AL4601" s="17" t="s">
        <v>10388</v>
      </c>
      <c r="AM4601" s="17">
        <f>MONTH(EMPENHO[[#This Row],[data_empenho]])</f>
        <v>6</v>
      </c>
    </row>
    <row r="4602" spans="1:39" x14ac:dyDescent="0.25">
      <c r="A4602">
        <v>5</v>
      </c>
      <c r="B4602">
        <v>502</v>
      </c>
      <c r="C4602">
        <v>12</v>
      </c>
      <c r="D4602">
        <v>365</v>
      </c>
      <c r="E4602">
        <v>2</v>
      </c>
      <c r="F4602">
        <v>0</v>
      </c>
      <c r="G4602">
        <v>2033</v>
      </c>
      <c r="H4602" s="17" t="s">
        <v>2478</v>
      </c>
      <c r="I4602">
        <v>31</v>
      </c>
      <c r="J4602">
        <v>0</v>
      </c>
      <c r="K4602" s="17" t="s">
        <v>10108</v>
      </c>
      <c r="L4602" s="1">
        <v>44741</v>
      </c>
      <c r="M4602">
        <v>1961.38</v>
      </c>
      <c r="N4602" s="17" t="s">
        <v>437</v>
      </c>
      <c r="O4602">
        <v>6</v>
      </c>
      <c r="P4602" s="17" t="s">
        <v>438</v>
      </c>
      <c r="Q4602">
        <v>501</v>
      </c>
      <c r="R4602" s="17" t="s">
        <v>439</v>
      </c>
      <c r="S4602" s="17" t="s">
        <v>440</v>
      </c>
      <c r="T4602" s="17" t="s">
        <v>438</v>
      </c>
      <c r="U4602">
        <v>0</v>
      </c>
      <c r="V4602">
        <v>0</v>
      </c>
      <c r="W4602" s="17" t="s">
        <v>10109</v>
      </c>
      <c r="X4602" s="17" t="s">
        <v>442</v>
      </c>
      <c r="Y4602">
        <v>0</v>
      </c>
      <c r="Z4602" s="17" t="s">
        <v>443</v>
      </c>
      <c r="AA4602" s="17" t="s">
        <v>443</v>
      </c>
      <c r="AB4602" s="17" t="s">
        <v>444</v>
      </c>
      <c r="AC4602">
        <v>0</v>
      </c>
      <c r="AD4602">
        <v>0</v>
      </c>
      <c r="AE4602">
        <v>0</v>
      </c>
      <c r="AF4602">
        <v>2022</v>
      </c>
      <c r="AG4602" s="1">
        <v>44562</v>
      </c>
      <c r="AH4602" s="1">
        <v>44773</v>
      </c>
      <c r="AI4602" s="1">
        <v>44785</v>
      </c>
      <c r="AJ4602" s="17" t="s">
        <v>34</v>
      </c>
      <c r="AK4602" s="17" t="s">
        <v>35</v>
      </c>
      <c r="AL4602" s="17" t="s">
        <v>10388</v>
      </c>
      <c r="AM4602" s="17">
        <f>MONTH(EMPENHO[[#This Row],[data_empenho]])</f>
        <v>6</v>
      </c>
    </row>
    <row r="4603" spans="1:39" x14ac:dyDescent="0.25">
      <c r="A4603">
        <v>5</v>
      </c>
      <c r="B4603">
        <v>502</v>
      </c>
      <c r="C4603">
        <v>12</v>
      </c>
      <c r="D4603">
        <v>361</v>
      </c>
      <c r="E4603">
        <v>2</v>
      </c>
      <c r="F4603">
        <v>0</v>
      </c>
      <c r="G4603">
        <v>2025</v>
      </c>
      <c r="H4603" s="17" t="s">
        <v>2478</v>
      </c>
      <c r="I4603">
        <v>31</v>
      </c>
      <c r="J4603">
        <v>0</v>
      </c>
      <c r="K4603" s="17" t="s">
        <v>10110</v>
      </c>
      <c r="L4603" s="1">
        <v>44741</v>
      </c>
      <c r="M4603">
        <v>19816.259999999998</v>
      </c>
      <c r="N4603" s="17" t="s">
        <v>437</v>
      </c>
      <c r="O4603">
        <v>6</v>
      </c>
      <c r="P4603" s="17" t="s">
        <v>438</v>
      </c>
      <c r="Q4603">
        <v>501</v>
      </c>
      <c r="R4603" s="17" t="s">
        <v>439</v>
      </c>
      <c r="S4603" s="17" t="s">
        <v>440</v>
      </c>
      <c r="T4603" s="17" t="s">
        <v>438</v>
      </c>
      <c r="U4603">
        <v>0</v>
      </c>
      <c r="V4603">
        <v>0</v>
      </c>
      <c r="W4603" s="17" t="s">
        <v>10111</v>
      </c>
      <c r="X4603" s="17" t="s">
        <v>442</v>
      </c>
      <c r="Y4603">
        <v>0</v>
      </c>
      <c r="Z4603" s="17" t="s">
        <v>443</v>
      </c>
      <c r="AA4603" s="17" t="s">
        <v>443</v>
      </c>
      <c r="AB4603" s="17" t="s">
        <v>444</v>
      </c>
      <c r="AC4603">
        <v>0</v>
      </c>
      <c r="AD4603">
        <v>0</v>
      </c>
      <c r="AE4603">
        <v>0</v>
      </c>
      <c r="AF4603">
        <v>2022</v>
      </c>
      <c r="AG4603" s="1">
        <v>44562</v>
      </c>
      <c r="AH4603" s="1">
        <v>44773</v>
      </c>
      <c r="AI4603" s="1">
        <v>44785</v>
      </c>
      <c r="AJ4603" s="17" t="s">
        <v>34</v>
      </c>
      <c r="AK4603" s="17" t="s">
        <v>35</v>
      </c>
      <c r="AL4603" s="17" t="s">
        <v>10388</v>
      </c>
      <c r="AM4603" s="17">
        <f>MONTH(EMPENHO[[#This Row],[data_empenho]])</f>
        <v>6</v>
      </c>
    </row>
    <row r="4604" spans="1:39" x14ac:dyDescent="0.25">
      <c r="A4604">
        <v>5</v>
      </c>
      <c r="B4604">
        <v>502</v>
      </c>
      <c r="C4604">
        <v>12</v>
      </c>
      <c r="D4604">
        <v>365</v>
      </c>
      <c r="E4604">
        <v>2</v>
      </c>
      <c r="F4604">
        <v>0</v>
      </c>
      <c r="G4604">
        <v>2026</v>
      </c>
      <c r="H4604" s="17" t="s">
        <v>2478</v>
      </c>
      <c r="I4604">
        <v>31</v>
      </c>
      <c r="J4604">
        <v>0</v>
      </c>
      <c r="K4604" s="17" t="s">
        <v>10112</v>
      </c>
      <c r="L4604" s="1">
        <v>44741</v>
      </c>
      <c r="M4604">
        <v>3532.08</v>
      </c>
      <c r="N4604" s="17" t="s">
        <v>437</v>
      </c>
      <c r="O4604">
        <v>6</v>
      </c>
      <c r="P4604" s="17" t="s">
        <v>438</v>
      </c>
      <c r="Q4604">
        <v>501</v>
      </c>
      <c r="R4604" s="17" t="s">
        <v>439</v>
      </c>
      <c r="S4604" s="17" t="s">
        <v>440</v>
      </c>
      <c r="T4604" s="17" t="s">
        <v>438</v>
      </c>
      <c r="U4604">
        <v>0</v>
      </c>
      <c r="V4604">
        <v>0</v>
      </c>
      <c r="W4604" s="17" t="s">
        <v>10113</v>
      </c>
      <c r="X4604" s="17" t="s">
        <v>442</v>
      </c>
      <c r="Y4604">
        <v>0</v>
      </c>
      <c r="Z4604" s="17" t="s">
        <v>443</v>
      </c>
      <c r="AA4604" s="17" t="s">
        <v>443</v>
      </c>
      <c r="AB4604" s="17" t="s">
        <v>444</v>
      </c>
      <c r="AC4604">
        <v>0</v>
      </c>
      <c r="AD4604">
        <v>0</v>
      </c>
      <c r="AE4604">
        <v>0</v>
      </c>
      <c r="AF4604">
        <v>2022</v>
      </c>
      <c r="AG4604" s="1">
        <v>44562</v>
      </c>
      <c r="AH4604" s="1">
        <v>44773</v>
      </c>
      <c r="AI4604" s="1">
        <v>44785</v>
      </c>
      <c r="AJ4604" s="17" t="s">
        <v>34</v>
      </c>
      <c r="AK4604" s="17" t="s">
        <v>35</v>
      </c>
      <c r="AL4604" s="17" t="s">
        <v>10388</v>
      </c>
      <c r="AM4604" s="17">
        <f>MONTH(EMPENHO[[#This Row],[data_empenho]])</f>
        <v>6</v>
      </c>
    </row>
    <row r="4605" spans="1:39" x14ac:dyDescent="0.25">
      <c r="A4605">
        <v>5</v>
      </c>
      <c r="B4605">
        <v>502</v>
      </c>
      <c r="C4605">
        <v>12</v>
      </c>
      <c r="D4605">
        <v>361</v>
      </c>
      <c r="E4605">
        <v>2</v>
      </c>
      <c r="F4605">
        <v>0</v>
      </c>
      <c r="G4605">
        <v>2031</v>
      </c>
      <c r="H4605" s="17" t="s">
        <v>2478</v>
      </c>
      <c r="I4605">
        <v>31</v>
      </c>
      <c r="J4605">
        <v>0</v>
      </c>
      <c r="K4605" s="17" t="s">
        <v>10114</v>
      </c>
      <c r="L4605" s="1">
        <v>44741</v>
      </c>
      <c r="M4605">
        <v>549.58000000000004</v>
      </c>
      <c r="N4605" s="17" t="s">
        <v>437</v>
      </c>
      <c r="O4605">
        <v>6</v>
      </c>
      <c r="P4605" s="17" t="s">
        <v>438</v>
      </c>
      <c r="Q4605">
        <v>501</v>
      </c>
      <c r="R4605" s="17" t="s">
        <v>439</v>
      </c>
      <c r="S4605" s="17" t="s">
        <v>440</v>
      </c>
      <c r="T4605" s="17" t="s">
        <v>438</v>
      </c>
      <c r="U4605">
        <v>0</v>
      </c>
      <c r="V4605">
        <v>0</v>
      </c>
      <c r="W4605" s="17" t="s">
        <v>10115</v>
      </c>
      <c r="X4605" s="17" t="s">
        <v>442</v>
      </c>
      <c r="Y4605">
        <v>0</v>
      </c>
      <c r="Z4605" s="17" t="s">
        <v>443</v>
      </c>
      <c r="AA4605" s="17" t="s">
        <v>443</v>
      </c>
      <c r="AB4605" s="17" t="s">
        <v>444</v>
      </c>
      <c r="AC4605">
        <v>0</v>
      </c>
      <c r="AD4605">
        <v>0</v>
      </c>
      <c r="AE4605">
        <v>0</v>
      </c>
      <c r="AF4605">
        <v>2022</v>
      </c>
      <c r="AG4605" s="1">
        <v>44562</v>
      </c>
      <c r="AH4605" s="1">
        <v>44773</v>
      </c>
      <c r="AI4605" s="1">
        <v>44785</v>
      </c>
      <c r="AJ4605" s="17" t="s">
        <v>34</v>
      </c>
      <c r="AK4605" s="17" t="s">
        <v>35</v>
      </c>
      <c r="AL4605" s="17" t="s">
        <v>10388</v>
      </c>
      <c r="AM4605" s="17">
        <f>MONTH(EMPENHO[[#This Row],[data_empenho]])</f>
        <v>6</v>
      </c>
    </row>
    <row r="4606" spans="1:39" x14ac:dyDescent="0.25">
      <c r="A4606">
        <v>5</v>
      </c>
      <c r="B4606">
        <v>502</v>
      </c>
      <c r="C4606">
        <v>12</v>
      </c>
      <c r="D4606">
        <v>365</v>
      </c>
      <c r="E4606">
        <v>2</v>
      </c>
      <c r="F4606">
        <v>0</v>
      </c>
      <c r="G4606">
        <v>2033</v>
      </c>
      <c r="H4606" s="17" t="s">
        <v>2478</v>
      </c>
      <c r="I4606">
        <v>31</v>
      </c>
      <c r="J4606">
        <v>0</v>
      </c>
      <c r="K4606" s="17" t="s">
        <v>10116</v>
      </c>
      <c r="L4606" s="1">
        <v>44741</v>
      </c>
      <c r="M4606">
        <v>530.19000000000005</v>
      </c>
      <c r="N4606" s="17" t="s">
        <v>437</v>
      </c>
      <c r="O4606">
        <v>6</v>
      </c>
      <c r="P4606" s="17" t="s">
        <v>438</v>
      </c>
      <c r="Q4606">
        <v>501</v>
      </c>
      <c r="R4606" s="17" t="s">
        <v>439</v>
      </c>
      <c r="S4606" s="17" t="s">
        <v>440</v>
      </c>
      <c r="T4606" s="17" t="s">
        <v>438</v>
      </c>
      <c r="U4606">
        <v>0</v>
      </c>
      <c r="V4606">
        <v>0</v>
      </c>
      <c r="W4606" s="17" t="s">
        <v>10117</v>
      </c>
      <c r="X4606" s="17" t="s">
        <v>442</v>
      </c>
      <c r="Y4606">
        <v>0</v>
      </c>
      <c r="Z4606" s="17" t="s">
        <v>443</v>
      </c>
      <c r="AA4606" s="17" t="s">
        <v>443</v>
      </c>
      <c r="AB4606" s="17" t="s">
        <v>444</v>
      </c>
      <c r="AC4606">
        <v>0</v>
      </c>
      <c r="AD4606">
        <v>0</v>
      </c>
      <c r="AE4606">
        <v>0</v>
      </c>
      <c r="AF4606">
        <v>2022</v>
      </c>
      <c r="AG4606" s="1">
        <v>44562</v>
      </c>
      <c r="AH4606" s="1">
        <v>44773</v>
      </c>
      <c r="AI4606" s="1">
        <v>44785</v>
      </c>
      <c r="AJ4606" s="17" t="s">
        <v>34</v>
      </c>
      <c r="AK4606" s="17" t="s">
        <v>35</v>
      </c>
      <c r="AL4606" s="17" t="s">
        <v>10388</v>
      </c>
      <c r="AM4606" s="17">
        <f>MONTH(EMPENHO[[#This Row],[data_empenho]])</f>
        <v>6</v>
      </c>
    </row>
    <row r="4607" spans="1:39" x14ac:dyDescent="0.25">
      <c r="A4607">
        <v>5</v>
      </c>
      <c r="B4607">
        <v>502</v>
      </c>
      <c r="C4607">
        <v>12</v>
      </c>
      <c r="D4607">
        <v>782</v>
      </c>
      <c r="E4607">
        <v>2</v>
      </c>
      <c r="F4607">
        <v>0</v>
      </c>
      <c r="G4607">
        <v>2035</v>
      </c>
      <c r="H4607" s="17" t="s">
        <v>2478</v>
      </c>
      <c r="I4607">
        <v>31</v>
      </c>
      <c r="J4607">
        <v>0</v>
      </c>
      <c r="K4607" s="17" t="s">
        <v>10118</v>
      </c>
      <c r="L4607" s="1">
        <v>44741</v>
      </c>
      <c r="M4607">
        <v>3067.98</v>
      </c>
      <c r="N4607" s="17" t="s">
        <v>437</v>
      </c>
      <c r="O4607">
        <v>6</v>
      </c>
      <c r="P4607" s="17" t="s">
        <v>438</v>
      </c>
      <c r="Q4607">
        <v>501</v>
      </c>
      <c r="R4607" s="17" t="s">
        <v>439</v>
      </c>
      <c r="S4607" s="17" t="s">
        <v>440</v>
      </c>
      <c r="T4607" s="17" t="s">
        <v>438</v>
      </c>
      <c r="U4607">
        <v>0</v>
      </c>
      <c r="V4607">
        <v>0</v>
      </c>
      <c r="W4607" s="17" t="s">
        <v>10119</v>
      </c>
      <c r="X4607" s="17" t="s">
        <v>442</v>
      </c>
      <c r="Y4607">
        <v>0</v>
      </c>
      <c r="Z4607" s="17" t="s">
        <v>443</v>
      </c>
      <c r="AA4607" s="17" t="s">
        <v>443</v>
      </c>
      <c r="AB4607" s="17" t="s">
        <v>444</v>
      </c>
      <c r="AC4607">
        <v>0</v>
      </c>
      <c r="AD4607">
        <v>0</v>
      </c>
      <c r="AE4607">
        <v>0</v>
      </c>
      <c r="AF4607">
        <v>2022</v>
      </c>
      <c r="AG4607" s="1">
        <v>44562</v>
      </c>
      <c r="AH4607" s="1">
        <v>44773</v>
      </c>
      <c r="AI4607" s="1">
        <v>44785</v>
      </c>
      <c r="AJ4607" s="17" t="s">
        <v>34</v>
      </c>
      <c r="AK4607" s="17" t="s">
        <v>35</v>
      </c>
      <c r="AL4607" s="17" t="s">
        <v>10388</v>
      </c>
      <c r="AM4607" s="17">
        <f>MONTH(EMPENHO[[#This Row],[data_empenho]])</f>
        <v>6</v>
      </c>
    </row>
    <row r="4608" spans="1:39" x14ac:dyDescent="0.25">
      <c r="A4608">
        <v>5</v>
      </c>
      <c r="B4608">
        <v>502</v>
      </c>
      <c r="C4608">
        <v>12</v>
      </c>
      <c r="D4608">
        <v>361</v>
      </c>
      <c r="E4608">
        <v>2</v>
      </c>
      <c r="F4608">
        <v>0</v>
      </c>
      <c r="G4608">
        <v>2025</v>
      </c>
      <c r="H4608" s="17" t="s">
        <v>2478</v>
      </c>
      <c r="I4608">
        <v>31</v>
      </c>
      <c r="J4608">
        <v>0</v>
      </c>
      <c r="K4608" s="17" t="s">
        <v>10120</v>
      </c>
      <c r="L4608" s="1">
        <v>44741</v>
      </c>
      <c r="M4608">
        <v>472.01</v>
      </c>
      <c r="N4608" s="17" t="s">
        <v>437</v>
      </c>
      <c r="O4608">
        <v>6</v>
      </c>
      <c r="P4608" s="17" t="s">
        <v>438</v>
      </c>
      <c r="Q4608">
        <v>501</v>
      </c>
      <c r="R4608" s="17" t="s">
        <v>439</v>
      </c>
      <c r="S4608" s="17" t="s">
        <v>440</v>
      </c>
      <c r="T4608" s="17" t="s">
        <v>438</v>
      </c>
      <c r="U4608">
        <v>0</v>
      </c>
      <c r="V4608">
        <v>0</v>
      </c>
      <c r="W4608" s="17" t="s">
        <v>10121</v>
      </c>
      <c r="X4608" s="17" t="s">
        <v>442</v>
      </c>
      <c r="Y4608">
        <v>0</v>
      </c>
      <c r="Z4608" s="17" t="s">
        <v>443</v>
      </c>
      <c r="AA4608" s="17" t="s">
        <v>443</v>
      </c>
      <c r="AB4608" s="17" t="s">
        <v>444</v>
      </c>
      <c r="AC4608">
        <v>0</v>
      </c>
      <c r="AD4608">
        <v>0</v>
      </c>
      <c r="AE4608">
        <v>0</v>
      </c>
      <c r="AF4608">
        <v>2022</v>
      </c>
      <c r="AG4608" s="1">
        <v>44562</v>
      </c>
      <c r="AH4608" s="1">
        <v>44773</v>
      </c>
      <c r="AI4608" s="1">
        <v>44785</v>
      </c>
      <c r="AJ4608" s="17" t="s">
        <v>34</v>
      </c>
      <c r="AK4608" s="17" t="s">
        <v>35</v>
      </c>
      <c r="AL4608" s="17" t="s">
        <v>10388</v>
      </c>
      <c r="AM4608" s="17">
        <f>MONTH(EMPENHO[[#This Row],[data_empenho]])</f>
        <v>6</v>
      </c>
    </row>
    <row r="4609" spans="1:39" x14ac:dyDescent="0.25">
      <c r="A4609">
        <v>5</v>
      </c>
      <c r="B4609">
        <v>502</v>
      </c>
      <c r="C4609">
        <v>12</v>
      </c>
      <c r="D4609">
        <v>365</v>
      </c>
      <c r="E4609">
        <v>2</v>
      </c>
      <c r="F4609">
        <v>0</v>
      </c>
      <c r="G4609">
        <v>2026</v>
      </c>
      <c r="H4609" s="17" t="s">
        <v>2478</v>
      </c>
      <c r="I4609">
        <v>31</v>
      </c>
      <c r="J4609">
        <v>0</v>
      </c>
      <c r="K4609" s="17" t="s">
        <v>10122</v>
      </c>
      <c r="L4609" s="1">
        <v>44741</v>
      </c>
      <c r="M4609">
        <v>1196.5999999999999</v>
      </c>
      <c r="N4609" s="17" t="s">
        <v>437</v>
      </c>
      <c r="O4609">
        <v>6</v>
      </c>
      <c r="P4609" s="17" t="s">
        <v>438</v>
      </c>
      <c r="Q4609">
        <v>501</v>
      </c>
      <c r="R4609" s="17" t="s">
        <v>439</v>
      </c>
      <c r="S4609" s="17" t="s">
        <v>440</v>
      </c>
      <c r="T4609" s="17" t="s">
        <v>438</v>
      </c>
      <c r="U4609">
        <v>0</v>
      </c>
      <c r="V4609">
        <v>0</v>
      </c>
      <c r="W4609" s="17" t="s">
        <v>10123</v>
      </c>
      <c r="X4609" s="17" t="s">
        <v>442</v>
      </c>
      <c r="Y4609">
        <v>0</v>
      </c>
      <c r="Z4609" s="17" t="s">
        <v>443</v>
      </c>
      <c r="AA4609" s="17" t="s">
        <v>443</v>
      </c>
      <c r="AB4609" s="17" t="s">
        <v>444</v>
      </c>
      <c r="AC4609">
        <v>0</v>
      </c>
      <c r="AD4609">
        <v>0</v>
      </c>
      <c r="AE4609">
        <v>0</v>
      </c>
      <c r="AF4609">
        <v>2022</v>
      </c>
      <c r="AG4609" s="1">
        <v>44562</v>
      </c>
      <c r="AH4609" s="1">
        <v>44773</v>
      </c>
      <c r="AI4609" s="1">
        <v>44785</v>
      </c>
      <c r="AJ4609" s="17" t="s">
        <v>34</v>
      </c>
      <c r="AK4609" s="17" t="s">
        <v>35</v>
      </c>
      <c r="AL4609" s="17" t="s">
        <v>10388</v>
      </c>
      <c r="AM4609" s="17">
        <f>MONTH(EMPENHO[[#This Row],[data_empenho]])</f>
        <v>6</v>
      </c>
    </row>
    <row r="4610" spans="1:39" x14ac:dyDescent="0.25">
      <c r="A4610">
        <v>5</v>
      </c>
      <c r="B4610">
        <v>502</v>
      </c>
      <c r="C4610">
        <v>12</v>
      </c>
      <c r="D4610">
        <v>361</v>
      </c>
      <c r="E4610">
        <v>2</v>
      </c>
      <c r="F4610">
        <v>0</v>
      </c>
      <c r="G4610">
        <v>2031</v>
      </c>
      <c r="H4610" s="17" t="s">
        <v>2478</v>
      </c>
      <c r="I4610">
        <v>31</v>
      </c>
      <c r="J4610">
        <v>0</v>
      </c>
      <c r="K4610" s="17" t="s">
        <v>10124</v>
      </c>
      <c r="L4610" s="1">
        <v>44741</v>
      </c>
      <c r="M4610">
        <v>2778.28</v>
      </c>
      <c r="N4610" s="17" t="s">
        <v>437</v>
      </c>
      <c r="O4610">
        <v>6</v>
      </c>
      <c r="P4610" s="17" t="s">
        <v>438</v>
      </c>
      <c r="Q4610">
        <v>501</v>
      </c>
      <c r="R4610" s="17" t="s">
        <v>439</v>
      </c>
      <c r="S4610" s="17" t="s">
        <v>440</v>
      </c>
      <c r="T4610" s="17" t="s">
        <v>438</v>
      </c>
      <c r="U4610">
        <v>0</v>
      </c>
      <c r="V4610">
        <v>0</v>
      </c>
      <c r="W4610" s="17" t="s">
        <v>10125</v>
      </c>
      <c r="X4610" s="17" t="s">
        <v>442</v>
      </c>
      <c r="Y4610">
        <v>0</v>
      </c>
      <c r="Z4610" s="17" t="s">
        <v>443</v>
      </c>
      <c r="AA4610" s="17" t="s">
        <v>443</v>
      </c>
      <c r="AB4610" s="17" t="s">
        <v>444</v>
      </c>
      <c r="AC4610">
        <v>0</v>
      </c>
      <c r="AD4610">
        <v>0</v>
      </c>
      <c r="AE4610">
        <v>0</v>
      </c>
      <c r="AF4610">
        <v>2022</v>
      </c>
      <c r="AG4610" s="1">
        <v>44562</v>
      </c>
      <c r="AH4610" s="1">
        <v>44773</v>
      </c>
      <c r="AI4610" s="1">
        <v>44785</v>
      </c>
      <c r="AJ4610" s="17" t="s">
        <v>34</v>
      </c>
      <c r="AK4610" s="17" t="s">
        <v>35</v>
      </c>
      <c r="AL4610" s="17" t="s">
        <v>10388</v>
      </c>
      <c r="AM4610" s="17">
        <f>MONTH(EMPENHO[[#This Row],[data_empenho]])</f>
        <v>6</v>
      </c>
    </row>
    <row r="4611" spans="1:39" x14ac:dyDescent="0.25">
      <c r="A4611">
        <v>5</v>
      </c>
      <c r="B4611">
        <v>502</v>
      </c>
      <c r="C4611">
        <v>12</v>
      </c>
      <c r="D4611">
        <v>361</v>
      </c>
      <c r="E4611">
        <v>2</v>
      </c>
      <c r="F4611">
        <v>0</v>
      </c>
      <c r="G4611">
        <v>2031</v>
      </c>
      <c r="H4611" s="17" t="s">
        <v>2478</v>
      </c>
      <c r="I4611">
        <v>31</v>
      </c>
      <c r="J4611">
        <v>0</v>
      </c>
      <c r="K4611" s="17" t="s">
        <v>10126</v>
      </c>
      <c r="L4611" s="1">
        <v>44741</v>
      </c>
      <c r="M4611">
        <v>214.08</v>
      </c>
      <c r="N4611" s="17" t="s">
        <v>437</v>
      </c>
      <c r="O4611">
        <v>6</v>
      </c>
      <c r="P4611" s="17" t="s">
        <v>438</v>
      </c>
      <c r="Q4611">
        <v>501</v>
      </c>
      <c r="R4611" s="17" t="s">
        <v>439</v>
      </c>
      <c r="S4611" s="17" t="s">
        <v>440</v>
      </c>
      <c r="T4611" s="17" t="s">
        <v>438</v>
      </c>
      <c r="U4611">
        <v>0</v>
      </c>
      <c r="V4611">
        <v>0</v>
      </c>
      <c r="W4611" s="17" t="s">
        <v>10127</v>
      </c>
      <c r="X4611" s="17" t="s">
        <v>442</v>
      </c>
      <c r="Y4611">
        <v>0</v>
      </c>
      <c r="Z4611" s="17" t="s">
        <v>443</v>
      </c>
      <c r="AA4611" s="17" t="s">
        <v>443</v>
      </c>
      <c r="AB4611" s="17" t="s">
        <v>444</v>
      </c>
      <c r="AC4611">
        <v>0</v>
      </c>
      <c r="AD4611">
        <v>0</v>
      </c>
      <c r="AE4611">
        <v>0</v>
      </c>
      <c r="AF4611">
        <v>2022</v>
      </c>
      <c r="AG4611" s="1">
        <v>44562</v>
      </c>
      <c r="AH4611" s="1">
        <v>44773</v>
      </c>
      <c r="AI4611" s="1">
        <v>44785</v>
      </c>
      <c r="AJ4611" s="17" t="s">
        <v>34</v>
      </c>
      <c r="AK4611" s="17" t="s">
        <v>35</v>
      </c>
      <c r="AL4611" s="17" t="s">
        <v>10388</v>
      </c>
      <c r="AM4611" s="17">
        <f>MONTH(EMPENHO[[#This Row],[data_empenho]])</f>
        <v>6</v>
      </c>
    </row>
    <row r="4612" spans="1:39" x14ac:dyDescent="0.25">
      <c r="A4612">
        <v>5</v>
      </c>
      <c r="B4612">
        <v>502</v>
      </c>
      <c r="C4612">
        <v>12</v>
      </c>
      <c r="D4612">
        <v>361</v>
      </c>
      <c r="E4612">
        <v>2</v>
      </c>
      <c r="F4612">
        <v>0</v>
      </c>
      <c r="G4612">
        <v>2025</v>
      </c>
      <c r="H4612" s="17" t="s">
        <v>2478</v>
      </c>
      <c r="I4612">
        <v>31</v>
      </c>
      <c r="J4612">
        <v>0</v>
      </c>
      <c r="K4612" s="17" t="s">
        <v>10128</v>
      </c>
      <c r="L4612" s="1">
        <v>44741</v>
      </c>
      <c r="M4612">
        <v>2746.3</v>
      </c>
      <c r="N4612" s="17" t="s">
        <v>437</v>
      </c>
      <c r="O4612">
        <v>6</v>
      </c>
      <c r="P4612" s="17" t="s">
        <v>438</v>
      </c>
      <c r="Q4612">
        <v>501</v>
      </c>
      <c r="R4612" s="17" t="s">
        <v>439</v>
      </c>
      <c r="S4612" s="17" t="s">
        <v>440</v>
      </c>
      <c r="T4612" s="17" t="s">
        <v>438</v>
      </c>
      <c r="U4612">
        <v>0</v>
      </c>
      <c r="V4612">
        <v>0</v>
      </c>
      <c r="W4612" s="17" t="s">
        <v>10129</v>
      </c>
      <c r="X4612" s="17" t="s">
        <v>442</v>
      </c>
      <c r="Y4612">
        <v>0</v>
      </c>
      <c r="Z4612" s="17" t="s">
        <v>443</v>
      </c>
      <c r="AA4612" s="17" t="s">
        <v>443</v>
      </c>
      <c r="AB4612" s="17" t="s">
        <v>444</v>
      </c>
      <c r="AC4612">
        <v>0</v>
      </c>
      <c r="AD4612">
        <v>0</v>
      </c>
      <c r="AE4612">
        <v>0</v>
      </c>
      <c r="AF4612">
        <v>2022</v>
      </c>
      <c r="AG4612" s="1">
        <v>44562</v>
      </c>
      <c r="AH4612" s="1">
        <v>44773</v>
      </c>
      <c r="AI4612" s="1">
        <v>44785</v>
      </c>
      <c r="AJ4612" s="17" t="s">
        <v>34</v>
      </c>
      <c r="AK4612" s="17" t="s">
        <v>35</v>
      </c>
      <c r="AL4612" s="17" t="s">
        <v>10388</v>
      </c>
      <c r="AM4612" s="17">
        <f>MONTH(EMPENHO[[#This Row],[data_empenho]])</f>
        <v>6</v>
      </c>
    </row>
    <row r="4613" spans="1:39" x14ac:dyDescent="0.25">
      <c r="A4613">
        <v>8</v>
      </c>
      <c r="B4613">
        <v>801</v>
      </c>
      <c r="C4613">
        <v>10</v>
      </c>
      <c r="D4613">
        <v>122</v>
      </c>
      <c r="E4613">
        <v>5</v>
      </c>
      <c r="F4613">
        <v>0</v>
      </c>
      <c r="G4613">
        <v>2084</v>
      </c>
      <c r="H4613" s="17" t="s">
        <v>2478</v>
      </c>
      <c r="I4613">
        <v>40</v>
      </c>
      <c r="J4613">
        <v>0</v>
      </c>
      <c r="K4613" s="17" t="s">
        <v>10130</v>
      </c>
      <c r="L4613" s="1">
        <v>44741</v>
      </c>
      <c r="M4613">
        <v>1723.38</v>
      </c>
      <c r="N4613" s="17" t="s">
        <v>437</v>
      </c>
      <c r="O4613">
        <v>6</v>
      </c>
      <c r="P4613" s="17" t="s">
        <v>438</v>
      </c>
      <c r="Q4613">
        <v>0</v>
      </c>
      <c r="R4613" s="17" t="s">
        <v>439</v>
      </c>
      <c r="S4613" s="17" t="s">
        <v>440</v>
      </c>
      <c r="T4613" s="17" t="s">
        <v>438</v>
      </c>
      <c r="U4613">
        <v>0</v>
      </c>
      <c r="V4613">
        <v>0</v>
      </c>
      <c r="W4613" s="17" t="s">
        <v>10131</v>
      </c>
      <c r="X4613" s="17" t="s">
        <v>442</v>
      </c>
      <c r="Y4613">
        <v>0</v>
      </c>
      <c r="Z4613" s="17" t="s">
        <v>443</v>
      </c>
      <c r="AA4613" s="17" t="s">
        <v>443</v>
      </c>
      <c r="AB4613" s="17" t="s">
        <v>444</v>
      </c>
      <c r="AC4613">
        <v>0</v>
      </c>
      <c r="AD4613">
        <v>0</v>
      </c>
      <c r="AE4613">
        <v>0</v>
      </c>
      <c r="AF4613">
        <v>2022</v>
      </c>
      <c r="AG4613" s="1">
        <v>44562</v>
      </c>
      <c r="AH4613" s="1">
        <v>44773</v>
      </c>
      <c r="AI4613" s="1">
        <v>44785</v>
      </c>
      <c r="AJ4613" s="17" t="s">
        <v>34</v>
      </c>
      <c r="AK4613" s="17" t="s">
        <v>35</v>
      </c>
      <c r="AL4613" s="17" t="s">
        <v>10388</v>
      </c>
      <c r="AM4613" s="17">
        <f>MONTH(EMPENHO[[#This Row],[data_empenho]])</f>
        <v>6</v>
      </c>
    </row>
    <row r="4614" spans="1:39" x14ac:dyDescent="0.25">
      <c r="A4614">
        <v>8</v>
      </c>
      <c r="B4614">
        <v>801</v>
      </c>
      <c r="C4614">
        <v>10</v>
      </c>
      <c r="D4614">
        <v>305</v>
      </c>
      <c r="E4614">
        <v>7</v>
      </c>
      <c r="F4614">
        <v>0</v>
      </c>
      <c r="G4614">
        <v>2104</v>
      </c>
      <c r="H4614" s="17" t="s">
        <v>2478</v>
      </c>
      <c r="I4614">
        <v>40</v>
      </c>
      <c r="J4614">
        <v>0</v>
      </c>
      <c r="K4614" s="17" t="s">
        <v>10132</v>
      </c>
      <c r="L4614" s="1">
        <v>44741</v>
      </c>
      <c r="M4614">
        <v>1367.05</v>
      </c>
      <c r="N4614" s="17" t="s">
        <v>437</v>
      </c>
      <c r="O4614">
        <v>6</v>
      </c>
      <c r="P4614" s="17" t="s">
        <v>438</v>
      </c>
      <c r="Q4614">
        <v>0</v>
      </c>
      <c r="R4614" s="17" t="s">
        <v>439</v>
      </c>
      <c r="S4614" s="17" t="s">
        <v>440</v>
      </c>
      <c r="T4614" s="17" t="s">
        <v>438</v>
      </c>
      <c r="U4614">
        <v>0</v>
      </c>
      <c r="V4614">
        <v>0</v>
      </c>
      <c r="W4614" s="17" t="s">
        <v>10133</v>
      </c>
      <c r="X4614" s="17" t="s">
        <v>442</v>
      </c>
      <c r="Y4614">
        <v>0</v>
      </c>
      <c r="Z4614" s="17" t="s">
        <v>443</v>
      </c>
      <c r="AA4614" s="17" t="s">
        <v>443</v>
      </c>
      <c r="AB4614" s="17" t="s">
        <v>444</v>
      </c>
      <c r="AC4614">
        <v>0</v>
      </c>
      <c r="AD4614">
        <v>0</v>
      </c>
      <c r="AE4614">
        <v>0</v>
      </c>
      <c r="AF4614">
        <v>2022</v>
      </c>
      <c r="AG4614" s="1">
        <v>44562</v>
      </c>
      <c r="AH4614" s="1">
        <v>44773</v>
      </c>
      <c r="AI4614" s="1">
        <v>44785</v>
      </c>
      <c r="AJ4614" s="17" t="s">
        <v>34</v>
      </c>
      <c r="AK4614" s="17" t="s">
        <v>35</v>
      </c>
      <c r="AL4614" s="17" t="s">
        <v>10388</v>
      </c>
      <c r="AM4614" s="17">
        <f>MONTH(EMPENHO[[#This Row],[data_empenho]])</f>
        <v>6</v>
      </c>
    </row>
    <row r="4615" spans="1:39" x14ac:dyDescent="0.25">
      <c r="A4615">
        <v>8</v>
      </c>
      <c r="B4615">
        <v>801</v>
      </c>
      <c r="C4615">
        <v>10</v>
      </c>
      <c r="D4615">
        <v>301</v>
      </c>
      <c r="E4615">
        <v>6</v>
      </c>
      <c r="F4615">
        <v>0</v>
      </c>
      <c r="G4615">
        <v>2105</v>
      </c>
      <c r="H4615" s="17" t="s">
        <v>2478</v>
      </c>
      <c r="I4615">
        <v>40</v>
      </c>
      <c r="J4615">
        <v>0</v>
      </c>
      <c r="K4615" s="17" t="s">
        <v>10134</v>
      </c>
      <c r="L4615" s="1">
        <v>44741</v>
      </c>
      <c r="M4615">
        <v>2395.29</v>
      </c>
      <c r="N4615" s="17" t="s">
        <v>437</v>
      </c>
      <c r="O4615">
        <v>6</v>
      </c>
      <c r="P4615" s="17" t="s">
        <v>438</v>
      </c>
      <c r="Q4615">
        <v>0</v>
      </c>
      <c r="R4615" s="17" t="s">
        <v>439</v>
      </c>
      <c r="S4615" s="17" t="s">
        <v>440</v>
      </c>
      <c r="T4615" s="17" t="s">
        <v>438</v>
      </c>
      <c r="U4615">
        <v>0</v>
      </c>
      <c r="V4615">
        <v>0</v>
      </c>
      <c r="W4615" s="17" t="s">
        <v>10135</v>
      </c>
      <c r="X4615" s="17" t="s">
        <v>442</v>
      </c>
      <c r="Y4615">
        <v>0</v>
      </c>
      <c r="Z4615" s="17" t="s">
        <v>443</v>
      </c>
      <c r="AA4615" s="17" t="s">
        <v>443</v>
      </c>
      <c r="AB4615" s="17" t="s">
        <v>444</v>
      </c>
      <c r="AC4615">
        <v>0</v>
      </c>
      <c r="AD4615">
        <v>0</v>
      </c>
      <c r="AE4615">
        <v>0</v>
      </c>
      <c r="AF4615">
        <v>2022</v>
      </c>
      <c r="AG4615" s="1">
        <v>44562</v>
      </c>
      <c r="AH4615" s="1">
        <v>44773</v>
      </c>
      <c r="AI4615" s="1">
        <v>44785</v>
      </c>
      <c r="AJ4615" s="17" t="s">
        <v>34</v>
      </c>
      <c r="AK4615" s="17" t="s">
        <v>35</v>
      </c>
      <c r="AL4615" s="17" t="s">
        <v>10388</v>
      </c>
      <c r="AM4615" s="17">
        <f>MONTH(EMPENHO[[#This Row],[data_empenho]])</f>
        <v>6</v>
      </c>
    </row>
    <row r="4616" spans="1:39" x14ac:dyDescent="0.25">
      <c r="A4616">
        <v>8</v>
      </c>
      <c r="B4616">
        <v>801</v>
      </c>
      <c r="C4616">
        <v>10</v>
      </c>
      <c r="D4616">
        <v>301</v>
      </c>
      <c r="E4616">
        <v>6</v>
      </c>
      <c r="F4616">
        <v>0</v>
      </c>
      <c r="G4616">
        <v>2089</v>
      </c>
      <c r="H4616" s="17" t="s">
        <v>2478</v>
      </c>
      <c r="I4616">
        <v>40</v>
      </c>
      <c r="J4616">
        <v>0</v>
      </c>
      <c r="K4616" s="17" t="s">
        <v>10136</v>
      </c>
      <c r="L4616" s="1">
        <v>44741</v>
      </c>
      <c r="M4616">
        <v>712.9</v>
      </c>
      <c r="N4616" s="17" t="s">
        <v>437</v>
      </c>
      <c r="O4616">
        <v>6</v>
      </c>
      <c r="P4616" s="17" t="s">
        <v>438</v>
      </c>
      <c r="Q4616">
        <v>0</v>
      </c>
      <c r="R4616" s="17" t="s">
        <v>439</v>
      </c>
      <c r="S4616" s="17" t="s">
        <v>440</v>
      </c>
      <c r="T4616" s="17" t="s">
        <v>438</v>
      </c>
      <c r="U4616">
        <v>0</v>
      </c>
      <c r="V4616">
        <v>0</v>
      </c>
      <c r="W4616" s="17" t="s">
        <v>10137</v>
      </c>
      <c r="X4616" s="17" t="s">
        <v>442</v>
      </c>
      <c r="Y4616">
        <v>0</v>
      </c>
      <c r="Z4616" s="17" t="s">
        <v>443</v>
      </c>
      <c r="AA4616" s="17" t="s">
        <v>443</v>
      </c>
      <c r="AB4616" s="17" t="s">
        <v>444</v>
      </c>
      <c r="AC4616">
        <v>0</v>
      </c>
      <c r="AD4616">
        <v>0</v>
      </c>
      <c r="AE4616">
        <v>0</v>
      </c>
      <c r="AF4616">
        <v>2022</v>
      </c>
      <c r="AG4616" s="1">
        <v>44562</v>
      </c>
      <c r="AH4616" s="1">
        <v>44773</v>
      </c>
      <c r="AI4616" s="1">
        <v>44785</v>
      </c>
      <c r="AJ4616" s="17" t="s">
        <v>34</v>
      </c>
      <c r="AK4616" s="17" t="s">
        <v>35</v>
      </c>
      <c r="AL4616" s="17" t="s">
        <v>10388</v>
      </c>
      <c r="AM4616" s="17">
        <f>MONTH(EMPENHO[[#This Row],[data_empenho]])</f>
        <v>6</v>
      </c>
    </row>
    <row r="4617" spans="1:39" x14ac:dyDescent="0.25">
      <c r="A4617">
        <v>8</v>
      </c>
      <c r="B4617">
        <v>801</v>
      </c>
      <c r="C4617">
        <v>10</v>
      </c>
      <c r="D4617">
        <v>301</v>
      </c>
      <c r="E4617">
        <v>9</v>
      </c>
      <c r="F4617">
        <v>0</v>
      </c>
      <c r="G4617">
        <v>2109</v>
      </c>
      <c r="H4617" s="17" t="s">
        <v>2478</v>
      </c>
      <c r="I4617">
        <v>40</v>
      </c>
      <c r="J4617">
        <v>0</v>
      </c>
      <c r="K4617" s="17" t="s">
        <v>10138</v>
      </c>
      <c r="L4617" s="1">
        <v>44741</v>
      </c>
      <c r="M4617">
        <v>837.42</v>
      </c>
      <c r="N4617" s="17" t="s">
        <v>437</v>
      </c>
      <c r="O4617">
        <v>6</v>
      </c>
      <c r="P4617" s="17" t="s">
        <v>438</v>
      </c>
      <c r="Q4617">
        <v>0</v>
      </c>
      <c r="R4617" s="17" t="s">
        <v>439</v>
      </c>
      <c r="S4617" s="17" t="s">
        <v>440</v>
      </c>
      <c r="T4617" s="17" t="s">
        <v>438</v>
      </c>
      <c r="U4617">
        <v>0</v>
      </c>
      <c r="V4617">
        <v>0</v>
      </c>
      <c r="W4617" s="17" t="s">
        <v>10139</v>
      </c>
      <c r="X4617" s="17" t="s">
        <v>442</v>
      </c>
      <c r="Y4617">
        <v>0</v>
      </c>
      <c r="Z4617" s="17" t="s">
        <v>443</v>
      </c>
      <c r="AA4617" s="17" t="s">
        <v>443</v>
      </c>
      <c r="AB4617" s="17" t="s">
        <v>444</v>
      </c>
      <c r="AC4617">
        <v>0</v>
      </c>
      <c r="AD4617">
        <v>0</v>
      </c>
      <c r="AE4617">
        <v>0</v>
      </c>
      <c r="AF4617">
        <v>2022</v>
      </c>
      <c r="AG4617" s="1">
        <v>44562</v>
      </c>
      <c r="AH4617" s="1">
        <v>44773</v>
      </c>
      <c r="AI4617" s="1">
        <v>44785</v>
      </c>
      <c r="AJ4617" s="17" t="s">
        <v>34</v>
      </c>
      <c r="AK4617" s="17" t="s">
        <v>35</v>
      </c>
      <c r="AL4617" s="17" t="s">
        <v>10388</v>
      </c>
      <c r="AM4617" s="17">
        <f>MONTH(EMPENHO[[#This Row],[data_empenho]])</f>
        <v>6</v>
      </c>
    </row>
    <row r="4618" spans="1:39" x14ac:dyDescent="0.25">
      <c r="A4618">
        <v>8</v>
      </c>
      <c r="B4618">
        <v>801</v>
      </c>
      <c r="C4618">
        <v>10</v>
      </c>
      <c r="D4618">
        <v>301</v>
      </c>
      <c r="E4618">
        <v>6</v>
      </c>
      <c r="F4618">
        <v>0</v>
      </c>
      <c r="G4618">
        <v>2090</v>
      </c>
      <c r="H4618" s="17" t="s">
        <v>2478</v>
      </c>
      <c r="I4618">
        <v>40</v>
      </c>
      <c r="J4618">
        <v>0</v>
      </c>
      <c r="K4618" s="17" t="s">
        <v>10140</v>
      </c>
      <c r="L4618" s="1">
        <v>44741</v>
      </c>
      <c r="M4618">
        <v>1465.94</v>
      </c>
      <c r="N4618" s="17" t="s">
        <v>437</v>
      </c>
      <c r="O4618">
        <v>6</v>
      </c>
      <c r="P4618" s="17" t="s">
        <v>438</v>
      </c>
      <c r="Q4618">
        <v>0</v>
      </c>
      <c r="R4618" s="17" t="s">
        <v>439</v>
      </c>
      <c r="S4618" s="17" t="s">
        <v>440</v>
      </c>
      <c r="T4618" s="17" t="s">
        <v>438</v>
      </c>
      <c r="U4618">
        <v>0</v>
      </c>
      <c r="V4618">
        <v>0</v>
      </c>
      <c r="W4618" s="17" t="s">
        <v>10141</v>
      </c>
      <c r="X4618" s="17" t="s">
        <v>442</v>
      </c>
      <c r="Y4618">
        <v>0</v>
      </c>
      <c r="Z4618" s="17" t="s">
        <v>443</v>
      </c>
      <c r="AA4618" s="17" t="s">
        <v>443</v>
      </c>
      <c r="AB4618" s="17" t="s">
        <v>444</v>
      </c>
      <c r="AC4618">
        <v>0</v>
      </c>
      <c r="AD4618">
        <v>0</v>
      </c>
      <c r="AE4618">
        <v>0</v>
      </c>
      <c r="AF4618">
        <v>2022</v>
      </c>
      <c r="AG4618" s="1">
        <v>44562</v>
      </c>
      <c r="AH4618" s="1">
        <v>44773</v>
      </c>
      <c r="AI4618" s="1">
        <v>44785</v>
      </c>
      <c r="AJ4618" s="17" t="s">
        <v>34</v>
      </c>
      <c r="AK4618" s="17" t="s">
        <v>35</v>
      </c>
      <c r="AL4618" s="17" t="s">
        <v>10388</v>
      </c>
      <c r="AM4618" s="17">
        <f>MONTH(EMPENHO[[#This Row],[data_empenho]])</f>
        <v>6</v>
      </c>
    </row>
    <row r="4619" spans="1:39" x14ac:dyDescent="0.25">
      <c r="A4619">
        <v>8</v>
      </c>
      <c r="B4619">
        <v>801</v>
      </c>
      <c r="C4619">
        <v>10</v>
      </c>
      <c r="D4619">
        <v>301</v>
      </c>
      <c r="E4619">
        <v>6</v>
      </c>
      <c r="F4619">
        <v>0</v>
      </c>
      <c r="G4619">
        <v>2092</v>
      </c>
      <c r="H4619" s="17" t="s">
        <v>2478</v>
      </c>
      <c r="I4619">
        <v>40</v>
      </c>
      <c r="J4619">
        <v>0</v>
      </c>
      <c r="K4619" s="17" t="s">
        <v>10142</v>
      </c>
      <c r="L4619" s="1">
        <v>44741</v>
      </c>
      <c r="M4619">
        <v>3450.54</v>
      </c>
      <c r="N4619" s="17" t="s">
        <v>437</v>
      </c>
      <c r="O4619">
        <v>6</v>
      </c>
      <c r="P4619" s="17" t="s">
        <v>438</v>
      </c>
      <c r="Q4619">
        <v>0</v>
      </c>
      <c r="R4619" s="17" t="s">
        <v>439</v>
      </c>
      <c r="S4619" s="17" t="s">
        <v>440</v>
      </c>
      <c r="T4619" s="17" t="s">
        <v>438</v>
      </c>
      <c r="U4619">
        <v>0</v>
      </c>
      <c r="V4619">
        <v>0</v>
      </c>
      <c r="W4619" s="17" t="s">
        <v>10143</v>
      </c>
      <c r="X4619" s="17" t="s">
        <v>442</v>
      </c>
      <c r="Y4619">
        <v>0</v>
      </c>
      <c r="Z4619" s="17" t="s">
        <v>443</v>
      </c>
      <c r="AA4619" s="17" t="s">
        <v>443</v>
      </c>
      <c r="AB4619" s="17" t="s">
        <v>444</v>
      </c>
      <c r="AC4619">
        <v>0</v>
      </c>
      <c r="AD4619">
        <v>0</v>
      </c>
      <c r="AE4619">
        <v>0</v>
      </c>
      <c r="AF4619">
        <v>2022</v>
      </c>
      <c r="AG4619" s="1">
        <v>44562</v>
      </c>
      <c r="AH4619" s="1">
        <v>44773</v>
      </c>
      <c r="AI4619" s="1">
        <v>44785</v>
      </c>
      <c r="AJ4619" s="17" t="s">
        <v>34</v>
      </c>
      <c r="AK4619" s="17" t="s">
        <v>35</v>
      </c>
      <c r="AL4619" s="17" t="s">
        <v>10388</v>
      </c>
      <c r="AM4619" s="17">
        <f>MONTH(EMPENHO[[#This Row],[data_empenho]])</f>
        <v>6</v>
      </c>
    </row>
    <row r="4620" spans="1:39" x14ac:dyDescent="0.25">
      <c r="A4620">
        <v>8</v>
      </c>
      <c r="B4620">
        <v>801</v>
      </c>
      <c r="C4620">
        <v>10</v>
      </c>
      <c r="D4620">
        <v>301</v>
      </c>
      <c r="E4620">
        <v>6</v>
      </c>
      <c r="F4620">
        <v>0</v>
      </c>
      <c r="G4620">
        <v>2090</v>
      </c>
      <c r="H4620" s="17" t="s">
        <v>2478</v>
      </c>
      <c r="I4620">
        <v>40</v>
      </c>
      <c r="J4620">
        <v>0</v>
      </c>
      <c r="K4620" s="17" t="s">
        <v>10144</v>
      </c>
      <c r="L4620" s="1">
        <v>44741</v>
      </c>
      <c r="M4620">
        <v>1249.04</v>
      </c>
      <c r="N4620" s="17" t="s">
        <v>437</v>
      </c>
      <c r="O4620">
        <v>6</v>
      </c>
      <c r="P4620" s="17" t="s">
        <v>438</v>
      </c>
      <c r="Q4620">
        <v>0</v>
      </c>
      <c r="R4620" s="17" t="s">
        <v>439</v>
      </c>
      <c r="S4620" s="17" t="s">
        <v>440</v>
      </c>
      <c r="T4620" s="17" t="s">
        <v>438</v>
      </c>
      <c r="U4620">
        <v>0</v>
      </c>
      <c r="V4620">
        <v>0</v>
      </c>
      <c r="W4620" s="17" t="s">
        <v>10145</v>
      </c>
      <c r="X4620" s="17" t="s">
        <v>442</v>
      </c>
      <c r="Y4620">
        <v>0</v>
      </c>
      <c r="Z4620" s="17" t="s">
        <v>443</v>
      </c>
      <c r="AA4620" s="17" t="s">
        <v>443</v>
      </c>
      <c r="AB4620" s="17" t="s">
        <v>444</v>
      </c>
      <c r="AC4620">
        <v>0</v>
      </c>
      <c r="AD4620">
        <v>0</v>
      </c>
      <c r="AE4620">
        <v>0</v>
      </c>
      <c r="AF4620">
        <v>2022</v>
      </c>
      <c r="AG4620" s="1">
        <v>44562</v>
      </c>
      <c r="AH4620" s="1">
        <v>44773</v>
      </c>
      <c r="AI4620" s="1">
        <v>44785</v>
      </c>
      <c r="AJ4620" s="17" t="s">
        <v>34</v>
      </c>
      <c r="AK4620" s="17" t="s">
        <v>35</v>
      </c>
      <c r="AL4620" s="17" t="s">
        <v>10388</v>
      </c>
      <c r="AM4620" s="17">
        <f>MONTH(EMPENHO[[#This Row],[data_empenho]])</f>
        <v>6</v>
      </c>
    </row>
    <row r="4621" spans="1:39" x14ac:dyDescent="0.25">
      <c r="A4621">
        <v>8</v>
      </c>
      <c r="B4621">
        <v>801</v>
      </c>
      <c r="C4621">
        <v>10</v>
      </c>
      <c r="D4621">
        <v>301</v>
      </c>
      <c r="E4621">
        <v>6</v>
      </c>
      <c r="F4621">
        <v>0</v>
      </c>
      <c r="G4621">
        <v>2092</v>
      </c>
      <c r="H4621" s="17" t="s">
        <v>2478</v>
      </c>
      <c r="I4621">
        <v>40</v>
      </c>
      <c r="J4621">
        <v>0</v>
      </c>
      <c r="K4621" s="17" t="s">
        <v>10146</v>
      </c>
      <c r="L4621" s="1">
        <v>44741</v>
      </c>
      <c r="M4621">
        <v>3298.71</v>
      </c>
      <c r="N4621" s="17" t="s">
        <v>437</v>
      </c>
      <c r="O4621">
        <v>6</v>
      </c>
      <c r="P4621" s="17" t="s">
        <v>438</v>
      </c>
      <c r="Q4621">
        <v>0</v>
      </c>
      <c r="R4621" s="17" t="s">
        <v>439</v>
      </c>
      <c r="S4621" s="17" t="s">
        <v>440</v>
      </c>
      <c r="T4621" s="17" t="s">
        <v>438</v>
      </c>
      <c r="U4621">
        <v>0</v>
      </c>
      <c r="V4621">
        <v>0</v>
      </c>
      <c r="W4621" s="17" t="s">
        <v>10147</v>
      </c>
      <c r="X4621" s="17" t="s">
        <v>442</v>
      </c>
      <c r="Y4621">
        <v>0</v>
      </c>
      <c r="Z4621" s="17" t="s">
        <v>443</v>
      </c>
      <c r="AA4621" s="17" t="s">
        <v>443</v>
      </c>
      <c r="AB4621" s="17" t="s">
        <v>444</v>
      </c>
      <c r="AC4621">
        <v>0</v>
      </c>
      <c r="AD4621">
        <v>0</v>
      </c>
      <c r="AE4621">
        <v>0</v>
      </c>
      <c r="AF4621">
        <v>2022</v>
      </c>
      <c r="AG4621" s="1">
        <v>44562</v>
      </c>
      <c r="AH4621" s="1">
        <v>44773</v>
      </c>
      <c r="AI4621" s="1">
        <v>44785</v>
      </c>
      <c r="AJ4621" s="17" t="s">
        <v>34</v>
      </c>
      <c r="AK4621" s="17" t="s">
        <v>35</v>
      </c>
      <c r="AL4621" s="17" t="s">
        <v>10388</v>
      </c>
      <c r="AM4621" s="17">
        <f>MONTH(EMPENHO[[#This Row],[data_empenho]])</f>
        <v>6</v>
      </c>
    </row>
    <row r="4622" spans="1:39" x14ac:dyDescent="0.25">
      <c r="A4622">
        <v>8</v>
      </c>
      <c r="B4622">
        <v>801</v>
      </c>
      <c r="C4622">
        <v>10</v>
      </c>
      <c r="D4622">
        <v>302</v>
      </c>
      <c r="E4622">
        <v>8</v>
      </c>
      <c r="F4622">
        <v>0</v>
      </c>
      <c r="G4622">
        <v>2096</v>
      </c>
      <c r="H4622" s="17" t="s">
        <v>2478</v>
      </c>
      <c r="I4622">
        <v>40</v>
      </c>
      <c r="J4622">
        <v>0</v>
      </c>
      <c r="K4622" s="17" t="s">
        <v>10148</v>
      </c>
      <c r="L4622" s="1">
        <v>44741</v>
      </c>
      <c r="M4622">
        <v>4440.5</v>
      </c>
      <c r="N4622" s="17" t="s">
        <v>437</v>
      </c>
      <c r="O4622">
        <v>6</v>
      </c>
      <c r="P4622" s="17" t="s">
        <v>438</v>
      </c>
      <c r="Q4622">
        <v>0</v>
      </c>
      <c r="R4622" s="17" t="s">
        <v>439</v>
      </c>
      <c r="S4622" s="17" t="s">
        <v>440</v>
      </c>
      <c r="T4622" s="17" t="s">
        <v>438</v>
      </c>
      <c r="U4622">
        <v>0</v>
      </c>
      <c r="V4622">
        <v>0</v>
      </c>
      <c r="W4622" s="17" t="s">
        <v>10149</v>
      </c>
      <c r="X4622" s="17" t="s">
        <v>442</v>
      </c>
      <c r="Y4622">
        <v>0</v>
      </c>
      <c r="Z4622" s="17" t="s">
        <v>443</v>
      </c>
      <c r="AA4622" s="17" t="s">
        <v>443</v>
      </c>
      <c r="AB4622" s="17" t="s">
        <v>444</v>
      </c>
      <c r="AC4622">
        <v>0</v>
      </c>
      <c r="AD4622">
        <v>0</v>
      </c>
      <c r="AE4622">
        <v>0</v>
      </c>
      <c r="AF4622">
        <v>2022</v>
      </c>
      <c r="AG4622" s="1">
        <v>44562</v>
      </c>
      <c r="AH4622" s="1">
        <v>44773</v>
      </c>
      <c r="AI4622" s="1">
        <v>44785</v>
      </c>
      <c r="AJ4622" s="17" t="s">
        <v>34</v>
      </c>
      <c r="AK4622" s="17" t="s">
        <v>35</v>
      </c>
      <c r="AL4622" s="17" t="s">
        <v>10388</v>
      </c>
      <c r="AM4622" s="17">
        <f>MONTH(EMPENHO[[#This Row],[data_empenho]])</f>
        <v>6</v>
      </c>
    </row>
    <row r="4623" spans="1:39" x14ac:dyDescent="0.25">
      <c r="A4623">
        <v>8</v>
      </c>
      <c r="B4623">
        <v>801</v>
      </c>
      <c r="C4623">
        <v>10</v>
      </c>
      <c r="D4623">
        <v>301</v>
      </c>
      <c r="E4623">
        <v>6</v>
      </c>
      <c r="F4623">
        <v>0</v>
      </c>
      <c r="G4623">
        <v>2092</v>
      </c>
      <c r="H4623" s="17" t="s">
        <v>2478</v>
      </c>
      <c r="I4623">
        <v>40</v>
      </c>
      <c r="J4623">
        <v>0</v>
      </c>
      <c r="K4623" s="17" t="s">
        <v>10150</v>
      </c>
      <c r="L4623" s="1">
        <v>44741</v>
      </c>
      <c r="M4623">
        <v>306.39</v>
      </c>
      <c r="N4623" s="17" t="s">
        <v>437</v>
      </c>
      <c r="O4623">
        <v>6</v>
      </c>
      <c r="P4623" s="17" t="s">
        <v>438</v>
      </c>
      <c r="Q4623">
        <v>0</v>
      </c>
      <c r="R4623" s="17" t="s">
        <v>439</v>
      </c>
      <c r="S4623" s="17" t="s">
        <v>440</v>
      </c>
      <c r="T4623" s="17" t="s">
        <v>438</v>
      </c>
      <c r="U4623">
        <v>0</v>
      </c>
      <c r="V4623">
        <v>0</v>
      </c>
      <c r="W4623" s="17" t="s">
        <v>10151</v>
      </c>
      <c r="X4623" s="17" t="s">
        <v>442</v>
      </c>
      <c r="Y4623">
        <v>0</v>
      </c>
      <c r="Z4623" s="17" t="s">
        <v>443</v>
      </c>
      <c r="AA4623" s="17" t="s">
        <v>443</v>
      </c>
      <c r="AB4623" s="17" t="s">
        <v>444</v>
      </c>
      <c r="AC4623">
        <v>0</v>
      </c>
      <c r="AD4623">
        <v>0</v>
      </c>
      <c r="AE4623">
        <v>0</v>
      </c>
      <c r="AF4623">
        <v>2022</v>
      </c>
      <c r="AG4623" s="1">
        <v>44562</v>
      </c>
      <c r="AH4623" s="1">
        <v>44773</v>
      </c>
      <c r="AI4623" s="1">
        <v>44785</v>
      </c>
      <c r="AJ4623" s="17" t="s">
        <v>34</v>
      </c>
      <c r="AK4623" s="17" t="s">
        <v>35</v>
      </c>
      <c r="AL4623" s="17" t="s">
        <v>10388</v>
      </c>
      <c r="AM4623" s="17">
        <f>MONTH(EMPENHO[[#This Row],[data_empenho]])</f>
        <v>6</v>
      </c>
    </row>
    <row r="4624" spans="1:39" x14ac:dyDescent="0.25">
      <c r="A4624">
        <v>8</v>
      </c>
      <c r="B4624">
        <v>801</v>
      </c>
      <c r="C4624">
        <v>10</v>
      </c>
      <c r="D4624">
        <v>302</v>
      </c>
      <c r="E4624">
        <v>8</v>
      </c>
      <c r="F4624">
        <v>0</v>
      </c>
      <c r="G4624">
        <v>2096</v>
      </c>
      <c r="H4624" s="17" t="s">
        <v>2478</v>
      </c>
      <c r="I4624">
        <v>40</v>
      </c>
      <c r="J4624">
        <v>0</v>
      </c>
      <c r="K4624" s="17" t="s">
        <v>10152</v>
      </c>
      <c r="L4624" s="1">
        <v>44741</v>
      </c>
      <c r="M4624">
        <v>945.53</v>
      </c>
      <c r="N4624" s="17" t="s">
        <v>437</v>
      </c>
      <c r="O4624">
        <v>6</v>
      </c>
      <c r="P4624" s="17" t="s">
        <v>438</v>
      </c>
      <c r="Q4624">
        <v>0</v>
      </c>
      <c r="R4624" s="17" t="s">
        <v>439</v>
      </c>
      <c r="S4624" s="17" t="s">
        <v>440</v>
      </c>
      <c r="T4624" s="17" t="s">
        <v>438</v>
      </c>
      <c r="U4624">
        <v>0</v>
      </c>
      <c r="V4624">
        <v>0</v>
      </c>
      <c r="W4624" s="17" t="s">
        <v>10153</v>
      </c>
      <c r="X4624" s="17" t="s">
        <v>442</v>
      </c>
      <c r="Y4624">
        <v>0</v>
      </c>
      <c r="Z4624" s="17" t="s">
        <v>443</v>
      </c>
      <c r="AA4624" s="17" t="s">
        <v>443</v>
      </c>
      <c r="AB4624" s="17" t="s">
        <v>444</v>
      </c>
      <c r="AC4624">
        <v>0</v>
      </c>
      <c r="AD4624">
        <v>0</v>
      </c>
      <c r="AE4624">
        <v>0</v>
      </c>
      <c r="AF4624">
        <v>2022</v>
      </c>
      <c r="AG4624" s="1">
        <v>44562</v>
      </c>
      <c r="AH4624" s="1">
        <v>44773</v>
      </c>
      <c r="AI4624" s="1">
        <v>44785</v>
      </c>
      <c r="AJ4624" s="17" t="s">
        <v>34</v>
      </c>
      <c r="AK4624" s="17" t="s">
        <v>35</v>
      </c>
      <c r="AL4624" s="17" t="s">
        <v>10388</v>
      </c>
      <c r="AM4624" s="17">
        <f>MONTH(EMPENHO[[#This Row],[data_empenho]])</f>
        <v>6</v>
      </c>
    </row>
    <row r="4625" spans="1:39" x14ac:dyDescent="0.25">
      <c r="A4625">
        <v>12</v>
      </c>
      <c r="B4625">
        <v>1201</v>
      </c>
      <c r="C4625">
        <v>9</v>
      </c>
      <c r="D4625">
        <v>122</v>
      </c>
      <c r="E4625">
        <v>1</v>
      </c>
      <c r="F4625">
        <v>0</v>
      </c>
      <c r="G4625">
        <v>2066</v>
      </c>
      <c r="H4625" s="17" t="s">
        <v>1708</v>
      </c>
      <c r="I4625">
        <v>50</v>
      </c>
      <c r="J4625">
        <v>0</v>
      </c>
      <c r="K4625" s="17" t="s">
        <v>10154</v>
      </c>
      <c r="L4625" s="1">
        <v>44741</v>
      </c>
      <c r="M4625">
        <v>1262.52</v>
      </c>
      <c r="N4625" s="17" t="s">
        <v>437</v>
      </c>
      <c r="O4625">
        <v>6</v>
      </c>
      <c r="P4625" s="17" t="s">
        <v>438</v>
      </c>
      <c r="Q4625">
        <v>0</v>
      </c>
      <c r="R4625" s="17" t="s">
        <v>439</v>
      </c>
      <c r="S4625" s="17" t="s">
        <v>440</v>
      </c>
      <c r="T4625" s="17" t="s">
        <v>438</v>
      </c>
      <c r="U4625">
        <v>0</v>
      </c>
      <c r="V4625">
        <v>0</v>
      </c>
      <c r="W4625" s="17" t="s">
        <v>10155</v>
      </c>
      <c r="X4625" s="17" t="s">
        <v>442</v>
      </c>
      <c r="Y4625">
        <v>0</v>
      </c>
      <c r="Z4625" s="17" t="s">
        <v>443</v>
      </c>
      <c r="AA4625" s="17" t="s">
        <v>443</v>
      </c>
      <c r="AB4625" s="17" t="s">
        <v>444</v>
      </c>
      <c r="AC4625">
        <v>0</v>
      </c>
      <c r="AD4625">
        <v>0</v>
      </c>
      <c r="AE4625">
        <v>0</v>
      </c>
      <c r="AF4625">
        <v>2022</v>
      </c>
      <c r="AG4625" s="1">
        <v>44562</v>
      </c>
      <c r="AH4625" s="1">
        <v>44773</v>
      </c>
      <c r="AI4625" s="1">
        <v>44785</v>
      </c>
      <c r="AJ4625" s="17" t="s">
        <v>34</v>
      </c>
      <c r="AK4625" s="17" t="s">
        <v>35</v>
      </c>
      <c r="AL4625" s="17" t="s">
        <v>10388</v>
      </c>
      <c r="AM4625" s="17">
        <f>MONTH(EMPENHO[[#This Row],[data_empenho]])</f>
        <v>6</v>
      </c>
    </row>
    <row r="4626" spans="1:39" x14ac:dyDescent="0.25">
      <c r="A4626">
        <v>12</v>
      </c>
      <c r="B4626">
        <v>1201</v>
      </c>
      <c r="C4626">
        <v>9</v>
      </c>
      <c r="D4626">
        <v>122</v>
      </c>
      <c r="E4626">
        <v>1</v>
      </c>
      <c r="F4626">
        <v>0</v>
      </c>
      <c r="G4626">
        <v>2066</v>
      </c>
      <c r="H4626" s="17" t="s">
        <v>1708</v>
      </c>
      <c r="I4626">
        <v>50</v>
      </c>
      <c r="J4626">
        <v>0</v>
      </c>
      <c r="K4626" s="17" t="s">
        <v>10156</v>
      </c>
      <c r="L4626" s="1">
        <v>44741</v>
      </c>
      <c r="M4626">
        <v>454.48</v>
      </c>
      <c r="N4626" s="17" t="s">
        <v>437</v>
      </c>
      <c r="O4626">
        <v>6</v>
      </c>
      <c r="P4626" s="17" t="s">
        <v>438</v>
      </c>
      <c r="Q4626">
        <v>0</v>
      </c>
      <c r="R4626" s="17" t="s">
        <v>439</v>
      </c>
      <c r="S4626" s="17" t="s">
        <v>440</v>
      </c>
      <c r="T4626" s="17" t="s">
        <v>438</v>
      </c>
      <c r="U4626">
        <v>0</v>
      </c>
      <c r="V4626">
        <v>0</v>
      </c>
      <c r="W4626" s="17" t="s">
        <v>10157</v>
      </c>
      <c r="X4626" s="17" t="s">
        <v>442</v>
      </c>
      <c r="Y4626">
        <v>0</v>
      </c>
      <c r="Z4626" s="17" t="s">
        <v>443</v>
      </c>
      <c r="AA4626" s="17" t="s">
        <v>443</v>
      </c>
      <c r="AB4626" s="17" t="s">
        <v>444</v>
      </c>
      <c r="AC4626">
        <v>0</v>
      </c>
      <c r="AD4626">
        <v>0</v>
      </c>
      <c r="AE4626">
        <v>0</v>
      </c>
      <c r="AF4626">
        <v>2022</v>
      </c>
      <c r="AG4626" s="1">
        <v>44562</v>
      </c>
      <c r="AH4626" s="1">
        <v>44773</v>
      </c>
      <c r="AI4626" s="1">
        <v>44785</v>
      </c>
      <c r="AJ4626" s="17" t="s">
        <v>34</v>
      </c>
      <c r="AK4626" s="17" t="s">
        <v>35</v>
      </c>
      <c r="AL4626" s="17" t="s">
        <v>10388</v>
      </c>
      <c r="AM4626" s="17">
        <f>MONTH(EMPENHO[[#This Row],[data_empenho]])</f>
        <v>6</v>
      </c>
    </row>
    <row r="4627" spans="1:39" x14ac:dyDescent="0.25">
      <c r="A4627">
        <v>3</v>
      </c>
      <c r="B4627">
        <v>301</v>
      </c>
      <c r="C4627">
        <v>9</v>
      </c>
      <c r="D4627">
        <v>272</v>
      </c>
      <c r="E4627">
        <v>20</v>
      </c>
      <c r="F4627">
        <v>0</v>
      </c>
      <c r="G4627">
        <v>9</v>
      </c>
      <c r="H4627" s="17" t="s">
        <v>1847</v>
      </c>
      <c r="I4627">
        <v>1</v>
      </c>
      <c r="J4627">
        <v>0</v>
      </c>
      <c r="K4627" s="17" t="s">
        <v>10158</v>
      </c>
      <c r="L4627" s="1">
        <v>44741</v>
      </c>
      <c r="M4627">
        <v>49913.52</v>
      </c>
      <c r="N4627" s="17" t="s">
        <v>437</v>
      </c>
      <c r="O4627">
        <v>6</v>
      </c>
      <c r="P4627" s="17" t="s">
        <v>438</v>
      </c>
      <c r="Q4627">
        <v>0</v>
      </c>
      <c r="R4627" s="17" t="s">
        <v>439</v>
      </c>
      <c r="S4627" s="17" t="s">
        <v>440</v>
      </c>
      <c r="T4627" s="17" t="s">
        <v>438</v>
      </c>
      <c r="U4627">
        <v>0</v>
      </c>
      <c r="V4627">
        <v>0</v>
      </c>
      <c r="W4627" s="17" t="s">
        <v>10159</v>
      </c>
      <c r="X4627" s="17" t="s">
        <v>442</v>
      </c>
      <c r="Y4627">
        <v>0</v>
      </c>
      <c r="Z4627" s="17" t="s">
        <v>443</v>
      </c>
      <c r="AA4627" s="17" t="s">
        <v>443</v>
      </c>
      <c r="AB4627" s="17" t="s">
        <v>444</v>
      </c>
      <c r="AC4627">
        <v>0</v>
      </c>
      <c r="AD4627">
        <v>0</v>
      </c>
      <c r="AE4627">
        <v>0</v>
      </c>
      <c r="AF4627">
        <v>2022</v>
      </c>
      <c r="AG4627" s="1">
        <v>44562</v>
      </c>
      <c r="AH4627" s="1">
        <v>44773</v>
      </c>
      <c r="AI4627" s="1">
        <v>44785</v>
      </c>
      <c r="AJ4627" s="17" t="s">
        <v>34</v>
      </c>
      <c r="AK4627" s="17" t="s">
        <v>35</v>
      </c>
      <c r="AL4627" s="17" t="s">
        <v>10388</v>
      </c>
      <c r="AM4627" s="17">
        <f>MONTH(EMPENHO[[#This Row],[data_empenho]])</f>
        <v>6</v>
      </c>
    </row>
    <row r="4628" spans="1:39" x14ac:dyDescent="0.25">
      <c r="A4628">
        <v>5</v>
      </c>
      <c r="B4628">
        <v>502</v>
      </c>
      <c r="C4628">
        <v>12</v>
      </c>
      <c r="D4628">
        <v>272</v>
      </c>
      <c r="E4628">
        <v>20</v>
      </c>
      <c r="F4628">
        <v>0</v>
      </c>
      <c r="G4628">
        <v>16</v>
      </c>
      <c r="H4628" s="17" t="s">
        <v>1847</v>
      </c>
      <c r="I4628">
        <v>31</v>
      </c>
      <c r="J4628">
        <v>0</v>
      </c>
      <c r="K4628" s="17" t="s">
        <v>10160</v>
      </c>
      <c r="L4628" s="1">
        <v>44741</v>
      </c>
      <c r="M4628">
        <v>63530.95</v>
      </c>
      <c r="N4628" s="17" t="s">
        <v>437</v>
      </c>
      <c r="O4628">
        <v>6</v>
      </c>
      <c r="P4628" s="17" t="s">
        <v>438</v>
      </c>
      <c r="Q4628">
        <v>501</v>
      </c>
      <c r="R4628" s="17" t="s">
        <v>439</v>
      </c>
      <c r="S4628" s="17" t="s">
        <v>440</v>
      </c>
      <c r="T4628" s="17" t="s">
        <v>438</v>
      </c>
      <c r="U4628">
        <v>0</v>
      </c>
      <c r="V4628">
        <v>0</v>
      </c>
      <c r="W4628" s="17" t="s">
        <v>10161</v>
      </c>
      <c r="X4628" s="17" t="s">
        <v>442</v>
      </c>
      <c r="Y4628">
        <v>0</v>
      </c>
      <c r="Z4628" s="17" t="s">
        <v>443</v>
      </c>
      <c r="AA4628" s="17" t="s">
        <v>443</v>
      </c>
      <c r="AB4628" s="17" t="s">
        <v>444</v>
      </c>
      <c r="AC4628">
        <v>0</v>
      </c>
      <c r="AD4628">
        <v>0</v>
      </c>
      <c r="AE4628">
        <v>0</v>
      </c>
      <c r="AF4628">
        <v>2022</v>
      </c>
      <c r="AG4628" s="1">
        <v>44562</v>
      </c>
      <c r="AH4628" s="1">
        <v>44773</v>
      </c>
      <c r="AI4628" s="1">
        <v>44785</v>
      </c>
      <c r="AJ4628" s="17" t="s">
        <v>34</v>
      </c>
      <c r="AK4628" s="17" t="s">
        <v>35</v>
      </c>
      <c r="AL4628" s="17" t="s">
        <v>10388</v>
      </c>
      <c r="AM4628" s="17">
        <f>MONTH(EMPENHO[[#This Row],[data_empenho]])</f>
        <v>6</v>
      </c>
    </row>
    <row r="4629" spans="1:39" x14ac:dyDescent="0.25">
      <c r="A4629">
        <v>8</v>
      </c>
      <c r="B4629">
        <v>801</v>
      </c>
      <c r="C4629">
        <v>10</v>
      </c>
      <c r="D4629">
        <v>272</v>
      </c>
      <c r="E4629">
        <v>20</v>
      </c>
      <c r="F4629">
        <v>0</v>
      </c>
      <c r="G4629">
        <v>21</v>
      </c>
      <c r="H4629" s="17" t="s">
        <v>1847</v>
      </c>
      <c r="I4629">
        <v>40</v>
      </c>
      <c r="J4629">
        <v>0</v>
      </c>
      <c r="K4629" s="17" t="s">
        <v>10162</v>
      </c>
      <c r="L4629" s="1">
        <v>44741</v>
      </c>
      <c r="M4629">
        <v>28961.51</v>
      </c>
      <c r="N4629" s="17" t="s">
        <v>437</v>
      </c>
      <c r="O4629">
        <v>6</v>
      </c>
      <c r="P4629" s="17" t="s">
        <v>438</v>
      </c>
      <c r="Q4629">
        <v>0</v>
      </c>
      <c r="R4629" s="17" t="s">
        <v>439</v>
      </c>
      <c r="S4629" s="17" t="s">
        <v>440</v>
      </c>
      <c r="T4629" s="17" t="s">
        <v>438</v>
      </c>
      <c r="U4629">
        <v>0</v>
      </c>
      <c r="V4629">
        <v>0</v>
      </c>
      <c r="W4629" s="17" t="s">
        <v>10163</v>
      </c>
      <c r="X4629" s="17" t="s">
        <v>442</v>
      </c>
      <c r="Y4629">
        <v>0</v>
      </c>
      <c r="Z4629" s="17" t="s">
        <v>443</v>
      </c>
      <c r="AA4629" s="17" t="s">
        <v>443</v>
      </c>
      <c r="AB4629" s="17" t="s">
        <v>444</v>
      </c>
      <c r="AC4629">
        <v>0</v>
      </c>
      <c r="AD4629">
        <v>0</v>
      </c>
      <c r="AE4629">
        <v>0</v>
      </c>
      <c r="AF4629">
        <v>2022</v>
      </c>
      <c r="AG4629" s="1">
        <v>44562</v>
      </c>
      <c r="AH4629" s="1">
        <v>44773</v>
      </c>
      <c r="AI4629" s="1">
        <v>44785</v>
      </c>
      <c r="AJ4629" s="17" t="s">
        <v>34</v>
      </c>
      <c r="AK4629" s="17" t="s">
        <v>35</v>
      </c>
      <c r="AL4629" s="17" t="s">
        <v>10388</v>
      </c>
      <c r="AM4629" s="17">
        <f>MONTH(EMPENHO[[#This Row],[data_empenho]])</f>
        <v>6</v>
      </c>
    </row>
    <row r="4630" spans="1:39" x14ac:dyDescent="0.25">
      <c r="A4630">
        <v>3</v>
      </c>
      <c r="B4630">
        <v>301</v>
      </c>
      <c r="C4630">
        <v>9</v>
      </c>
      <c r="D4630">
        <v>272</v>
      </c>
      <c r="E4630">
        <v>20</v>
      </c>
      <c r="F4630">
        <v>0</v>
      </c>
      <c r="G4630">
        <v>9</v>
      </c>
      <c r="H4630" s="17" t="s">
        <v>2566</v>
      </c>
      <c r="I4630">
        <v>1</v>
      </c>
      <c r="J4630">
        <v>0</v>
      </c>
      <c r="K4630" s="17" t="s">
        <v>10164</v>
      </c>
      <c r="L4630" s="1">
        <v>44741</v>
      </c>
      <c r="M4630">
        <v>1647.61</v>
      </c>
      <c r="N4630" s="17" t="s">
        <v>437</v>
      </c>
      <c r="O4630">
        <v>6</v>
      </c>
      <c r="P4630" s="17" t="s">
        <v>438</v>
      </c>
      <c r="Q4630">
        <v>0</v>
      </c>
      <c r="R4630" s="17" t="s">
        <v>439</v>
      </c>
      <c r="S4630" s="17" t="s">
        <v>440</v>
      </c>
      <c r="T4630" s="17" t="s">
        <v>438</v>
      </c>
      <c r="U4630">
        <v>0</v>
      </c>
      <c r="V4630">
        <v>0</v>
      </c>
      <c r="W4630" s="17" t="s">
        <v>10165</v>
      </c>
      <c r="X4630" s="17" t="s">
        <v>442</v>
      </c>
      <c r="Y4630">
        <v>0</v>
      </c>
      <c r="Z4630" s="17" t="s">
        <v>443</v>
      </c>
      <c r="AA4630" s="17" t="s">
        <v>443</v>
      </c>
      <c r="AB4630" s="17" t="s">
        <v>444</v>
      </c>
      <c r="AC4630">
        <v>0</v>
      </c>
      <c r="AD4630">
        <v>0</v>
      </c>
      <c r="AE4630">
        <v>0</v>
      </c>
      <c r="AF4630">
        <v>2022</v>
      </c>
      <c r="AG4630" s="1">
        <v>44562</v>
      </c>
      <c r="AH4630" s="1">
        <v>44773</v>
      </c>
      <c r="AI4630" s="1">
        <v>44785</v>
      </c>
      <c r="AJ4630" s="17" t="s">
        <v>34</v>
      </c>
      <c r="AK4630" s="17" t="s">
        <v>35</v>
      </c>
      <c r="AL4630" s="17" t="s">
        <v>10388</v>
      </c>
      <c r="AM4630" s="17">
        <f>MONTH(EMPENHO[[#This Row],[data_empenho]])</f>
        <v>6</v>
      </c>
    </row>
    <row r="4631" spans="1:39" x14ac:dyDescent="0.25">
      <c r="A4631">
        <v>3</v>
      </c>
      <c r="B4631">
        <v>301</v>
      </c>
      <c r="C4631">
        <v>9</v>
      </c>
      <c r="D4631">
        <v>272</v>
      </c>
      <c r="E4631">
        <v>20</v>
      </c>
      <c r="F4631">
        <v>0</v>
      </c>
      <c r="G4631">
        <v>9</v>
      </c>
      <c r="H4631" s="17" t="s">
        <v>2569</v>
      </c>
      <c r="I4631">
        <v>1</v>
      </c>
      <c r="J4631">
        <v>0</v>
      </c>
      <c r="K4631" s="17" t="s">
        <v>10166</v>
      </c>
      <c r="L4631" s="1">
        <v>44741</v>
      </c>
      <c r="M4631">
        <v>593.12</v>
      </c>
      <c r="N4631" s="17" t="s">
        <v>437</v>
      </c>
      <c r="O4631">
        <v>6</v>
      </c>
      <c r="P4631" s="17" t="s">
        <v>438</v>
      </c>
      <c r="Q4631">
        <v>0</v>
      </c>
      <c r="R4631" s="17" t="s">
        <v>439</v>
      </c>
      <c r="S4631" s="17" t="s">
        <v>440</v>
      </c>
      <c r="T4631" s="17" t="s">
        <v>438</v>
      </c>
      <c r="U4631">
        <v>0</v>
      </c>
      <c r="V4631">
        <v>0</v>
      </c>
      <c r="W4631" s="17" t="s">
        <v>10167</v>
      </c>
      <c r="X4631" s="17" t="s">
        <v>442</v>
      </c>
      <c r="Y4631">
        <v>0</v>
      </c>
      <c r="Z4631" s="17" t="s">
        <v>443</v>
      </c>
      <c r="AA4631" s="17" t="s">
        <v>443</v>
      </c>
      <c r="AB4631" s="17" t="s">
        <v>444</v>
      </c>
      <c r="AC4631">
        <v>0</v>
      </c>
      <c r="AD4631">
        <v>0</v>
      </c>
      <c r="AE4631">
        <v>0</v>
      </c>
      <c r="AF4631">
        <v>2022</v>
      </c>
      <c r="AG4631" s="1">
        <v>44562</v>
      </c>
      <c r="AH4631" s="1">
        <v>44773</v>
      </c>
      <c r="AI4631" s="1">
        <v>44785</v>
      </c>
      <c r="AJ4631" s="17" t="s">
        <v>34</v>
      </c>
      <c r="AK4631" s="17" t="s">
        <v>35</v>
      </c>
      <c r="AL4631" s="17" t="s">
        <v>10388</v>
      </c>
      <c r="AM4631" s="17">
        <f>MONTH(EMPENHO[[#This Row],[data_empenho]])</f>
        <v>6</v>
      </c>
    </row>
    <row r="4632" spans="1:39" x14ac:dyDescent="0.25">
      <c r="A4632">
        <v>3</v>
      </c>
      <c r="B4632">
        <v>301</v>
      </c>
      <c r="C4632">
        <v>9</v>
      </c>
      <c r="D4632">
        <v>272</v>
      </c>
      <c r="E4632">
        <v>20</v>
      </c>
      <c r="F4632">
        <v>0</v>
      </c>
      <c r="G4632">
        <v>9</v>
      </c>
      <c r="H4632" s="17" t="s">
        <v>1847</v>
      </c>
      <c r="I4632">
        <v>1</v>
      </c>
      <c r="J4632">
        <v>0</v>
      </c>
      <c r="K4632" s="17" t="s">
        <v>10168</v>
      </c>
      <c r="L4632" s="1">
        <v>44741</v>
      </c>
      <c r="M4632">
        <v>1368.52</v>
      </c>
      <c r="N4632" s="17" t="s">
        <v>437</v>
      </c>
      <c r="O4632">
        <v>6</v>
      </c>
      <c r="P4632" s="17" t="s">
        <v>438</v>
      </c>
      <c r="Q4632">
        <v>0</v>
      </c>
      <c r="R4632" s="17" t="s">
        <v>439</v>
      </c>
      <c r="S4632" s="17" t="s">
        <v>440</v>
      </c>
      <c r="T4632" s="17" t="s">
        <v>438</v>
      </c>
      <c r="U4632">
        <v>0</v>
      </c>
      <c r="V4632">
        <v>0</v>
      </c>
      <c r="W4632" s="17" t="s">
        <v>10169</v>
      </c>
      <c r="X4632" s="17" t="s">
        <v>442</v>
      </c>
      <c r="Y4632">
        <v>0</v>
      </c>
      <c r="Z4632" s="17" t="s">
        <v>443</v>
      </c>
      <c r="AA4632" s="17" t="s">
        <v>443</v>
      </c>
      <c r="AB4632" s="17" t="s">
        <v>444</v>
      </c>
      <c r="AC4632">
        <v>0</v>
      </c>
      <c r="AD4632">
        <v>0</v>
      </c>
      <c r="AE4632">
        <v>0</v>
      </c>
      <c r="AF4632">
        <v>2022</v>
      </c>
      <c r="AG4632" s="1">
        <v>44562</v>
      </c>
      <c r="AH4632" s="1">
        <v>44773</v>
      </c>
      <c r="AI4632" s="1">
        <v>44785</v>
      </c>
      <c r="AJ4632" s="17" t="s">
        <v>34</v>
      </c>
      <c r="AK4632" s="17" t="s">
        <v>35</v>
      </c>
      <c r="AL4632" s="17" t="s">
        <v>10388</v>
      </c>
      <c r="AM4632" s="17">
        <f>MONTH(EMPENHO[[#This Row],[data_empenho]])</f>
        <v>6</v>
      </c>
    </row>
    <row r="4633" spans="1:39" x14ac:dyDescent="0.25">
      <c r="A4633">
        <v>4</v>
      </c>
      <c r="B4633">
        <v>401</v>
      </c>
      <c r="C4633">
        <v>4</v>
      </c>
      <c r="D4633">
        <v>123</v>
      </c>
      <c r="E4633">
        <v>1</v>
      </c>
      <c r="F4633">
        <v>0</v>
      </c>
      <c r="G4633">
        <v>2075</v>
      </c>
      <c r="H4633" s="17" t="s">
        <v>445</v>
      </c>
      <c r="I4633">
        <v>1</v>
      </c>
      <c r="J4633">
        <v>0</v>
      </c>
      <c r="K4633" s="17" t="s">
        <v>10170</v>
      </c>
      <c r="L4633" s="1">
        <v>44741</v>
      </c>
      <c r="M4633">
        <v>47.5</v>
      </c>
      <c r="N4633" s="17" t="s">
        <v>437</v>
      </c>
      <c r="O4633">
        <v>7071</v>
      </c>
      <c r="P4633" s="17" t="s">
        <v>438</v>
      </c>
      <c r="Q4633">
        <v>0</v>
      </c>
      <c r="R4633" s="17" t="s">
        <v>439</v>
      </c>
      <c r="S4633" s="17" t="s">
        <v>440</v>
      </c>
      <c r="T4633" s="17" t="s">
        <v>438</v>
      </c>
      <c r="U4633">
        <v>0</v>
      </c>
      <c r="V4633">
        <v>0</v>
      </c>
      <c r="W4633" s="17" t="s">
        <v>10171</v>
      </c>
      <c r="X4633" s="17" t="s">
        <v>442</v>
      </c>
      <c r="Y4633">
        <v>0</v>
      </c>
      <c r="Z4633" s="17" t="s">
        <v>450</v>
      </c>
      <c r="AA4633" s="17" t="s">
        <v>443</v>
      </c>
      <c r="AB4633" s="17" t="s">
        <v>444</v>
      </c>
      <c r="AC4633">
        <v>0</v>
      </c>
      <c r="AD4633">
        <v>0</v>
      </c>
      <c r="AE4633">
        <v>0</v>
      </c>
      <c r="AF4633">
        <v>2022</v>
      </c>
      <c r="AG4633" s="1">
        <v>44562</v>
      </c>
      <c r="AH4633" s="1">
        <v>44773</v>
      </c>
      <c r="AI4633" s="1">
        <v>44785</v>
      </c>
      <c r="AJ4633" s="17" t="s">
        <v>34</v>
      </c>
      <c r="AK4633" s="17" t="s">
        <v>35</v>
      </c>
      <c r="AL4633" s="17" t="s">
        <v>10388</v>
      </c>
      <c r="AM4633" s="17">
        <f>MONTH(EMPENHO[[#This Row],[data_empenho]])</f>
        <v>6</v>
      </c>
    </row>
    <row r="4634" spans="1:39" x14ac:dyDescent="0.25">
      <c r="A4634">
        <v>4</v>
      </c>
      <c r="B4634">
        <v>401</v>
      </c>
      <c r="C4634">
        <v>4</v>
      </c>
      <c r="D4634">
        <v>123</v>
      </c>
      <c r="E4634">
        <v>1</v>
      </c>
      <c r="F4634">
        <v>0</v>
      </c>
      <c r="G4634">
        <v>2075</v>
      </c>
      <c r="H4634" s="17" t="s">
        <v>445</v>
      </c>
      <c r="I4634">
        <v>1</v>
      </c>
      <c r="J4634">
        <v>0</v>
      </c>
      <c r="K4634" s="17" t="s">
        <v>10172</v>
      </c>
      <c r="L4634" s="1">
        <v>44741</v>
      </c>
      <c r="M4634">
        <v>47.5</v>
      </c>
      <c r="N4634" s="17" t="s">
        <v>437</v>
      </c>
      <c r="O4634">
        <v>7989</v>
      </c>
      <c r="P4634" s="17" t="s">
        <v>438</v>
      </c>
      <c r="Q4634">
        <v>0</v>
      </c>
      <c r="R4634" s="17" t="s">
        <v>439</v>
      </c>
      <c r="S4634" s="17" t="s">
        <v>440</v>
      </c>
      <c r="T4634" s="17" t="s">
        <v>438</v>
      </c>
      <c r="U4634">
        <v>0</v>
      </c>
      <c r="V4634">
        <v>0</v>
      </c>
      <c r="W4634" s="17" t="s">
        <v>10173</v>
      </c>
      <c r="X4634" s="17" t="s">
        <v>442</v>
      </c>
      <c r="Y4634">
        <v>0</v>
      </c>
      <c r="Z4634" s="17" t="s">
        <v>450</v>
      </c>
      <c r="AA4634" s="17" t="s">
        <v>443</v>
      </c>
      <c r="AB4634" s="17" t="s">
        <v>444</v>
      </c>
      <c r="AC4634">
        <v>0</v>
      </c>
      <c r="AD4634">
        <v>0</v>
      </c>
      <c r="AE4634">
        <v>0</v>
      </c>
      <c r="AF4634">
        <v>2022</v>
      </c>
      <c r="AG4634" s="1">
        <v>44562</v>
      </c>
      <c r="AH4634" s="1">
        <v>44773</v>
      </c>
      <c r="AI4634" s="1">
        <v>44785</v>
      </c>
      <c r="AJ4634" s="17" t="s">
        <v>34</v>
      </c>
      <c r="AK4634" s="17" t="s">
        <v>35</v>
      </c>
      <c r="AL4634" s="17" t="s">
        <v>10388</v>
      </c>
      <c r="AM4634" s="17">
        <f>MONTH(EMPENHO[[#This Row],[data_empenho]])</f>
        <v>6</v>
      </c>
    </row>
    <row r="4635" spans="1:39" x14ac:dyDescent="0.25">
      <c r="A4635">
        <v>4</v>
      </c>
      <c r="B4635">
        <v>401</v>
      </c>
      <c r="C4635">
        <v>4</v>
      </c>
      <c r="D4635">
        <v>123</v>
      </c>
      <c r="E4635">
        <v>1</v>
      </c>
      <c r="F4635">
        <v>0</v>
      </c>
      <c r="G4635">
        <v>2075</v>
      </c>
      <c r="H4635" s="17" t="s">
        <v>2730</v>
      </c>
      <c r="I4635">
        <v>1</v>
      </c>
      <c r="J4635">
        <v>0</v>
      </c>
      <c r="K4635" s="17" t="s">
        <v>10174</v>
      </c>
      <c r="L4635" s="1">
        <v>44741</v>
      </c>
      <c r="M4635">
        <v>160</v>
      </c>
      <c r="N4635" s="17" t="s">
        <v>437</v>
      </c>
      <c r="O4635">
        <v>7989</v>
      </c>
      <c r="P4635" s="17" t="s">
        <v>438</v>
      </c>
      <c r="Q4635">
        <v>0</v>
      </c>
      <c r="R4635" s="17" t="s">
        <v>439</v>
      </c>
      <c r="S4635" s="17" t="s">
        <v>440</v>
      </c>
      <c r="T4635" s="17" t="s">
        <v>438</v>
      </c>
      <c r="U4635">
        <v>0</v>
      </c>
      <c r="V4635">
        <v>0</v>
      </c>
      <c r="W4635" s="17" t="s">
        <v>10175</v>
      </c>
      <c r="X4635" s="17" t="s">
        <v>442</v>
      </c>
      <c r="Y4635">
        <v>1</v>
      </c>
      <c r="Z4635" s="17" t="s">
        <v>443</v>
      </c>
      <c r="AA4635" s="17" t="s">
        <v>443</v>
      </c>
      <c r="AB4635" s="17" t="s">
        <v>444</v>
      </c>
      <c r="AC4635">
        <v>0</v>
      </c>
      <c r="AD4635">
        <v>0</v>
      </c>
      <c r="AE4635">
        <v>0</v>
      </c>
      <c r="AF4635">
        <v>2022</v>
      </c>
      <c r="AG4635" s="1">
        <v>44562</v>
      </c>
      <c r="AH4635" s="1">
        <v>44773</v>
      </c>
      <c r="AI4635" s="1">
        <v>44785</v>
      </c>
      <c r="AJ4635" s="17" t="s">
        <v>34</v>
      </c>
      <c r="AK4635" s="17" t="s">
        <v>35</v>
      </c>
      <c r="AL4635" s="17" t="s">
        <v>10388</v>
      </c>
      <c r="AM4635" s="17">
        <f>MONTH(EMPENHO[[#This Row],[data_empenho]])</f>
        <v>6</v>
      </c>
    </row>
    <row r="4636" spans="1:39" x14ac:dyDescent="0.25">
      <c r="A4636">
        <v>5</v>
      </c>
      <c r="B4636">
        <v>504</v>
      </c>
      <c r="C4636">
        <v>27</v>
      </c>
      <c r="D4636">
        <v>812</v>
      </c>
      <c r="E4636">
        <v>3</v>
      </c>
      <c r="F4636">
        <v>0</v>
      </c>
      <c r="G4636">
        <v>2043</v>
      </c>
      <c r="H4636" s="17" t="s">
        <v>594</v>
      </c>
      <c r="I4636">
        <v>1</v>
      </c>
      <c r="J4636">
        <v>0</v>
      </c>
      <c r="K4636" s="17" t="s">
        <v>10176</v>
      </c>
      <c r="L4636" s="1">
        <v>44741</v>
      </c>
      <c r="M4636">
        <v>23000</v>
      </c>
      <c r="N4636" s="17" t="s">
        <v>437</v>
      </c>
      <c r="O4636">
        <v>6271</v>
      </c>
      <c r="P4636" s="17" t="s">
        <v>438</v>
      </c>
      <c r="Q4636">
        <v>0</v>
      </c>
      <c r="R4636" s="17" t="s">
        <v>480</v>
      </c>
      <c r="S4636" s="17" t="s">
        <v>653</v>
      </c>
      <c r="T4636" s="17" t="s">
        <v>438</v>
      </c>
      <c r="U4636">
        <v>55</v>
      </c>
      <c r="V4636">
        <v>2021</v>
      </c>
      <c r="W4636" s="17" t="s">
        <v>10177</v>
      </c>
      <c r="X4636" s="17" t="s">
        <v>482</v>
      </c>
      <c r="Y4636">
        <v>7</v>
      </c>
      <c r="Z4636" s="17" t="s">
        <v>443</v>
      </c>
      <c r="AA4636" s="17" t="s">
        <v>443</v>
      </c>
      <c r="AB4636" s="17" t="s">
        <v>444</v>
      </c>
      <c r="AC4636">
        <v>0</v>
      </c>
      <c r="AD4636">
        <v>0</v>
      </c>
      <c r="AE4636">
        <v>0</v>
      </c>
      <c r="AF4636">
        <v>2022</v>
      </c>
      <c r="AG4636" s="1">
        <v>44562</v>
      </c>
      <c r="AH4636" s="1">
        <v>44773</v>
      </c>
      <c r="AI4636" s="1">
        <v>44785</v>
      </c>
      <c r="AJ4636" s="17" t="s">
        <v>34</v>
      </c>
      <c r="AK4636" s="17" t="s">
        <v>35</v>
      </c>
      <c r="AL4636" s="17" t="s">
        <v>10388</v>
      </c>
      <c r="AM4636" s="17">
        <f>MONTH(EMPENHO[[#This Row],[data_empenho]])</f>
        <v>6</v>
      </c>
    </row>
    <row r="4637" spans="1:39" x14ac:dyDescent="0.25">
      <c r="A4637">
        <v>5</v>
      </c>
      <c r="B4637">
        <v>502</v>
      </c>
      <c r="C4637">
        <v>12</v>
      </c>
      <c r="D4637">
        <v>361</v>
      </c>
      <c r="E4637">
        <v>2</v>
      </c>
      <c r="F4637">
        <v>0</v>
      </c>
      <c r="G4637">
        <v>2031</v>
      </c>
      <c r="H4637" s="17" t="s">
        <v>1721</v>
      </c>
      <c r="I4637">
        <v>31</v>
      </c>
      <c r="J4637">
        <v>0</v>
      </c>
      <c r="K4637" s="17" t="s">
        <v>10178</v>
      </c>
      <c r="L4637" s="1">
        <v>44741</v>
      </c>
      <c r="M4637">
        <v>309.51</v>
      </c>
      <c r="N4637" s="17" t="s">
        <v>437</v>
      </c>
      <c r="O4637">
        <v>155</v>
      </c>
      <c r="P4637" s="17" t="s">
        <v>438</v>
      </c>
      <c r="Q4637">
        <v>501</v>
      </c>
      <c r="R4637" s="17" t="s">
        <v>439</v>
      </c>
      <c r="S4637" s="17" t="s">
        <v>440</v>
      </c>
      <c r="T4637" s="17" t="s">
        <v>438</v>
      </c>
      <c r="U4637">
        <v>0</v>
      </c>
      <c r="V4637">
        <v>0</v>
      </c>
      <c r="W4637" s="17" t="s">
        <v>10179</v>
      </c>
      <c r="X4637" s="17" t="s">
        <v>442</v>
      </c>
      <c r="Y4637">
        <v>0</v>
      </c>
      <c r="Z4637" s="17" t="s">
        <v>443</v>
      </c>
      <c r="AA4637" s="17" t="s">
        <v>443</v>
      </c>
      <c r="AB4637" s="17" t="s">
        <v>444</v>
      </c>
      <c r="AC4637">
        <v>0</v>
      </c>
      <c r="AD4637">
        <v>0</v>
      </c>
      <c r="AE4637">
        <v>0</v>
      </c>
      <c r="AF4637">
        <v>2022</v>
      </c>
      <c r="AG4637" s="1">
        <v>44562</v>
      </c>
      <c r="AH4637" s="1">
        <v>44773</v>
      </c>
      <c r="AI4637" s="1">
        <v>44785</v>
      </c>
      <c r="AJ4637" s="17" t="s">
        <v>34</v>
      </c>
      <c r="AK4637" s="17" t="s">
        <v>35</v>
      </c>
      <c r="AL4637" s="17" t="s">
        <v>10388</v>
      </c>
      <c r="AM4637" s="17">
        <f>MONTH(EMPENHO[[#This Row],[data_empenho]])</f>
        <v>6</v>
      </c>
    </row>
    <row r="4638" spans="1:39" x14ac:dyDescent="0.25">
      <c r="A4638">
        <v>5</v>
      </c>
      <c r="B4638">
        <v>503</v>
      </c>
      <c r="C4638">
        <v>13</v>
      </c>
      <c r="D4638">
        <v>392</v>
      </c>
      <c r="E4638">
        <v>3</v>
      </c>
      <c r="F4638">
        <v>0</v>
      </c>
      <c r="G4638">
        <v>2037</v>
      </c>
      <c r="H4638" s="17" t="s">
        <v>510</v>
      </c>
      <c r="I4638">
        <v>1</v>
      </c>
      <c r="J4638">
        <v>0</v>
      </c>
      <c r="K4638" s="17" t="s">
        <v>10180</v>
      </c>
      <c r="L4638" s="1">
        <v>44741</v>
      </c>
      <c r="M4638">
        <v>1900</v>
      </c>
      <c r="N4638" s="17" t="s">
        <v>437</v>
      </c>
      <c r="O4638">
        <v>1169</v>
      </c>
      <c r="P4638" s="17" t="s">
        <v>438</v>
      </c>
      <c r="Q4638">
        <v>0</v>
      </c>
      <c r="R4638" s="17" t="s">
        <v>439</v>
      </c>
      <c r="S4638" s="17" t="s">
        <v>440</v>
      </c>
      <c r="T4638" s="17" t="s">
        <v>438</v>
      </c>
      <c r="U4638">
        <v>0</v>
      </c>
      <c r="V4638">
        <v>0</v>
      </c>
      <c r="W4638" s="17" t="s">
        <v>10181</v>
      </c>
      <c r="X4638" s="17" t="s">
        <v>465</v>
      </c>
      <c r="Y4638">
        <v>1</v>
      </c>
      <c r="Z4638" s="17" t="s">
        <v>443</v>
      </c>
      <c r="AA4638" s="17" t="s">
        <v>443</v>
      </c>
      <c r="AB4638" s="17" t="s">
        <v>444</v>
      </c>
      <c r="AC4638">
        <v>0</v>
      </c>
      <c r="AD4638">
        <v>0</v>
      </c>
      <c r="AE4638">
        <v>0</v>
      </c>
      <c r="AF4638">
        <v>2022</v>
      </c>
      <c r="AG4638" s="1">
        <v>44562</v>
      </c>
      <c r="AH4638" s="1">
        <v>44773</v>
      </c>
      <c r="AI4638" s="1">
        <v>44785</v>
      </c>
      <c r="AJ4638" s="17" t="s">
        <v>34</v>
      </c>
      <c r="AK4638" s="17" t="s">
        <v>35</v>
      </c>
      <c r="AL4638" s="17" t="s">
        <v>10388</v>
      </c>
      <c r="AM4638" s="17">
        <f>MONTH(EMPENHO[[#This Row],[data_empenho]])</f>
        <v>6</v>
      </c>
    </row>
    <row r="4639" spans="1:39" x14ac:dyDescent="0.25">
      <c r="A4639">
        <v>6</v>
      </c>
      <c r="B4639">
        <v>603</v>
      </c>
      <c r="C4639">
        <v>26</v>
      </c>
      <c r="D4639">
        <v>782</v>
      </c>
      <c r="E4639">
        <v>17</v>
      </c>
      <c r="F4639">
        <v>0</v>
      </c>
      <c r="G4639">
        <v>2073</v>
      </c>
      <c r="H4639" s="17" t="s">
        <v>698</v>
      </c>
      <c r="I4639">
        <v>1</v>
      </c>
      <c r="J4639">
        <v>0</v>
      </c>
      <c r="K4639" s="17" t="s">
        <v>10182</v>
      </c>
      <c r="L4639" s="1">
        <v>44742</v>
      </c>
      <c r="M4639">
        <v>8963.7800000000007</v>
      </c>
      <c r="N4639" s="17" t="s">
        <v>437</v>
      </c>
      <c r="O4639">
        <v>8100</v>
      </c>
      <c r="P4639" s="17" t="s">
        <v>438</v>
      </c>
      <c r="Q4639">
        <v>0</v>
      </c>
      <c r="R4639" s="17" t="s">
        <v>439</v>
      </c>
      <c r="S4639" s="17" t="s">
        <v>440</v>
      </c>
      <c r="T4639" s="17" t="s">
        <v>438</v>
      </c>
      <c r="U4639">
        <v>179</v>
      </c>
      <c r="V4639">
        <v>2022</v>
      </c>
      <c r="W4639" s="17" t="s">
        <v>10183</v>
      </c>
      <c r="X4639" s="17" t="s">
        <v>465</v>
      </c>
      <c r="Y4639">
        <v>1</v>
      </c>
      <c r="Z4639" s="17" t="s">
        <v>443</v>
      </c>
      <c r="AA4639" s="17" t="s">
        <v>443</v>
      </c>
      <c r="AB4639" s="17" t="s">
        <v>444</v>
      </c>
      <c r="AC4639">
        <v>0</v>
      </c>
      <c r="AD4639">
        <v>0</v>
      </c>
      <c r="AE4639">
        <v>0</v>
      </c>
      <c r="AF4639">
        <v>2022</v>
      </c>
      <c r="AG4639" s="1">
        <v>44562</v>
      </c>
      <c r="AH4639" s="1">
        <v>44773</v>
      </c>
      <c r="AI4639" s="1">
        <v>44785</v>
      </c>
      <c r="AJ4639" s="17" t="s">
        <v>34</v>
      </c>
      <c r="AK4639" s="17" t="s">
        <v>35</v>
      </c>
      <c r="AL4639" s="17" t="s">
        <v>10388</v>
      </c>
      <c r="AM4639" s="17">
        <f>MONTH(EMPENHO[[#This Row],[data_empenho]])</f>
        <v>6</v>
      </c>
    </row>
    <row r="4640" spans="1:39" x14ac:dyDescent="0.25">
      <c r="A4640">
        <v>6</v>
      </c>
      <c r="B4640">
        <v>603</v>
      </c>
      <c r="C4640">
        <v>26</v>
      </c>
      <c r="D4640">
        <v>782</v>
      </c>
      <c r="E4640">
        <v>17</v>
      </c>
      <c r="F4640">
        <v>0</v>
      </c>
      <c r="G4640">
        <v>2073</v>
      </c>
      <c r="H4640" s="17" t="s">
        <v>698</v>
      </c>
      <c r="I4640">
        <v>1</v>
      </c>
      <c r="J4640">
        <v>0</v>
      </c>
      <c r="K4640" s="17" t="s">
        <v>10184</v>
      </c>
      <c r="L4640" s="1">
        <v>44742</v>
      </c>
      <c r="M4640">
        <v>3156.49</v>
      </c>
      <c r="N4640" s="17" t="s">
        <v>437</v>
      </c>
      <c r="O4640">
        <v>3831</v>
      </c>
      <c r="P4640" s="17" t="s">
        <v>438</v>
      </c>
      <c r="Q4640">
        <v>0</v>
      </c>
      <c r="R4640" s="17" t="s">
        <v>439</v>
      </c>
      <c r="S4640" s="17" t="s">
        <v>440</v>
      </c>
      <c r="T4640" s="17" t="s">
        <v>438</v>
      </c>
      <c r="U4640">
        <v>182</v>
      </c>
      <c r="V4640">
        <v>2022</v>
      </c>
      <c r="W4640" s="17" t="s">
        <v>10185</v>
      </c>
      <c r="X4640" s="17" t="s">
        <v>465</v>
      </c>
      <c r="Y4640">
        <v>1</v>
      </c>
      <c r="Z4640" s="17" t="s">
        <v>443</v>
      </c>
      <c r="AA4640" s="17" t="s">
        <v>443</v>
      </c>
      <c r="AB4640" s="17" t="s">
        <v>444</v>
      </c>
      <c r="AC4640">
        <v>0</v>
      </c>
      <c r="AD4640">
        <v>0</v>
      </c>
      <c r="AE4640">
        <v>0</v>
      </c>
      <c r="AF4640">
        <v>2022</v>
      </c>
      <c r="AG4640" s="1">
        <v>44562</v>
      </c>
      <c r="AH4640" s="1">
        <v>44773</v>
      </c>
      <c r="AI4640" s="1">
        <v>44785</v>
      </c>
      <c r="AJ4640" s="17" t="s">
        <v>34</v>
      </c>
      <c r="AK4640" s="17" t="s">
        <v>35</v>
      </c>
      <c r="AL4640" s="17" t="s">
        <v>10388</v>
      </c>
      <c r="AM4640" s="17">
        <f>MONTH(EMPENHO[[#This Row],[data_empenho]])</f>
        <v>6</v>
      </c>
    </row>
    <row r="4641" spans="1:39" x14ac:dyDescent="0.25">
      <c r="A4641">
        <v>6</v>
      </c>
      <c r="B4641">
        <v>603</v>
      </c>
      <c r="C4641">
        <v>26</v>
      </c>
      <c r="D4641">
        <v>782</v>
      </c>
      <c r="E4641">
        <v>17</v>
      </c>
      <c r="F4641">
        <v>0</v>
      </c>
      <c r="G4641">
        <v>2073</v>
      </c>
      <c r="H4641" s="17" t="s">
        <v>698</v>
      </c>
      <c r="I4641">
        <v>1</v>
      </c>
      <c r="J4641">
        <v>0</v>
      </c>
      <c r="K4641" s="17" t="s">
        <v>10186</v>
      </c>
      <c r="L4641" s="1">
        <v>44742</v>
      </c>
      <c r="M4641">
        <v>2410.4</v>
      </c>
      <c r="N4641" s="17" t="s">
        <v>437</v>
      </c>
      <c r="O4641">
        <v>6259</v>
      </c>
      <c r="P4641" s="17" t="s">
        <v>438</v>
      </c>
      <c r="Q4641">
        <v>0</v>
      </c>
      <c r="R4641" s="17" t="s">
        <v>439</v>
      </c>
      <c r="S4641" s="17" t="s">
        <v>440</v>
      </c>
      <c r="T4641" s="17" t="s">
        <v>438</v>
      </c>
      <c r="U4641">
        <v>181</v>
      </c>
      <c r="V4641">
        <v>2022</v>
      </c>
      <c r="W4641" s="17" t="s">
        <v>10187</v>
      </c>
      <c r="X4641" s="17" t="s">
        <v>465</v>
      </c>
      <c r="Y4641">
        <v>1</v>
      </c>
      <c r="Z4641" s="17" t="s">
        <v>443</v>
      </c>
      <c r="AA4641" s="17" t="s">
        <v>443</v>
      </c>
      <c r="AB4641" s="17" t="s">
        <v>444</v>
      </c>
      <c r="AC4641">
        <v>0</v>
      </c>
      <c r="AD4641">
        <v>0</v>
      </c>
      <c r="AE4641">
        <v>0</v>
      </c>
      <c r="AF4641">
        <v>2022</v>
      </c>
      <c r="AG4641" s="1">
        <v>44562</v>
      </c>
      <c r="AH4641" s="1">
        <v>44773</v>
      </c>
      <c r="AI4641" s="1">
        <v>44785</v>
      </c>
      <c r="AJ4641" s="17" t="s">
        <v>34</v>
      </c>
      <c r="AK4641" s="17" t="s">
        <v>35</v>
      </c>
      <c r="AL4641" s="17" t="s">
        <v>10388</v>
      </c>
      <c r="AM4641" s="17">
        <f>MONTH(EMPENHO[[#This Row],[data_empenho]])</f>
        <v>6</v>
      </c>
    </row>
    <row r="4642" spans="1:39" x14ac:dyDescent="0.25">
      <c r="A4642">
        <v>7</v>
      </c>
      <c r="B4642">
        <v>702</v>
      </c>
      <c r="C4642">
        <v>15</v>
      </c>
      <c r="D4642">
        <v>451</v>
      </c>
      <c r="E4642">
        <v>17</v>
      </c>
      <c r="F4642">
        <v>0</v>
      </c>
      <c r="G4642">
        <v>2002</v>
      </c>
      <c r="H4642" s="17" t="s">
        <v>698</v>
      </c>
      <c r="I4642">
        <v>1</v>
      </c>
      <c r="J4642">
        <v>0</v>
      </c>
      <c r="K4642" s="17" t="s">
        <v>10188</v>
      </c>
      <c r="L4642" s="1">
        <v>44742</v>
      </c>
      <c r="M4642">
        <v>1578</v>
      </c>
      <c r="N4642" s="17" t="s">
        <v>437</v>
      </c>
      <c r="O4642">
        <v>5923</v>
      </c>
      <c r="P4642" s="17" t="s">
        <v>438</v>
      </c>
      <c r="Q4642">
        <v>0</v>
      </c>
      <c r="R4642" s="17" t="s">
        <v>439</v>
      </c>
      <c r="S4642" s="17" t="s">
        <v>440</v>
      </c>
      <c r="T4642" s="17" t="s">
        <v>438</v>
      </c>
      <c r="U4642">
        <v>180</v>
      </c>
      <c r="V4642">
        <v>2022</v>
      </c>
      <c r="W4642" s="17" t="s">
        <v>10189</v>
      </c>
      <c r="X4642" s="17" t="s">
        <v>465</v>
      </c>
      <c r="Y4642">
        <v>1</v>
      </c>
      <c r="Z4642" s="17" t="s">
        <v>443</v>
      </c>
      <c r="AA4642" s="17" t="s">
        <v>443</v>
      </c>
      <c r="AB4642" s="17" t="s">
        <v>444</v>
      </c>
      <c r="AC4642">
        <v>0</v>
      </c>
      <c r="AD4642">
        <v>0</v>
      </c>
      <c r="AE4642">
        <v>0</v>
      </c>
      <c r="AF4642">
        <v>2022</v>
      </c>
      <c r="AG4642" s="1">
        <v>44562</v>
      </c>
      <c r="AH4642" s="1">
        <v>44773</v>
      </c>
      <c r="AI4642" s="1">
        <v>44785</v>
      </c>
      <c r="AJ4642" s="17" t="s">
        <v>34</v>
      </c>
      <c r="AK4642" s="17" t="s">
        <v>35</v>
      </c>
      <c r="AL4642" s="17" t="s">
        <v>10388</v>
      </c>
      <c r="AM4642" s="17">
        <f>MONTH(EMPENHO[[#This Row],[data_empenho]])</f>
        <v>6</v>
      </c>
    </row>
    <row r="4643" spans="1:39" x14ac:dyDescent="0.25">
      <c r="A4643">
        <v>7</v>
      </c>
      <c r="B4643">
        <v>702</v>
      </c>
      <c r="C4643">
        <v>15</v>
      </c>
      <c r="D4643">
        <v>451</v>
      </c>
      <c r="E4643">
        <v>17</v>
      </c>
      <c r="F4643">
        <v>0</v>
      </c>
      <c r="G4643">
        <v>2002</v>
      </c>
      <c r="H4643" s="17" t="s">
        <v>698</v>
      </c>
      <c r="I4643">
        <v>1</v>
      </c>
      <c r="J4643">
        <v>0</v>
      </c>
      <c r="K4643" s="17" t="s">
        <v>10190</v>
      </c>
      <c r="L4643" s="1">
        <v>44742</v>
      </c>
      <c r="M4643">
        <v>2769.2</v>
      </c>
      <c r="N4643" s="17" t="s">
        <v>437</v>
      </c>
      <c r="O4643">
        <v>6259</v>
      </c>
      <c r="P4643" s="17" t="s">
        <v>438</v>
      </c>
      <c r="Q4643">
        <v>0</v>
      </c>
      <c r="R4643" s="17" t="s">
        <v>439</v>
      </c>
      <c r="S4643" s="17" t="s">
        <v>440</v>
      </c>
      <c r="T4643" s="17" t="s">
        <v>438</v>
      </c>
      <c r="U4643">
        <v>180</v>
      </c>
      <c r="V4643">
        <v>2022</v>
      </c>
      <c r="W4643" s="17" t="s">
        <v>10191</v>
      </c>
      <c r="X4643" s="17" t="s">
        <v>465</v>
      </c>
      <c r="Y4643">
        <v>1</v>
      </c>
      <c r="Z4643" s="17" t="s">
        <v>443</v>
      </c>
      <c r="AA4643" s="17" t="s">
        <v>443</v>
      </c>
      <c r="AB4643" s="17" t="s">
        <v>444</v>
      </c>
      <c r="AC4643">
        <v>0</v>
      </c>
      <c r="AD4643">
        <v>0</v>
      </c>
      <c r="AE4643">
        <v>0</v>
      </c>
      <c r="AF4643">
        <v>2022</v>
      </c>
      <c r="AG4643" s="1">
        <v>44562</v>
      </c>
      <c r="AH4643" s="1">
        <v>44773</v>
      </c>
      <c r="AI4643" s="1">
        <v>44785</v>
      </c>
      <c r="AJ4643" s="17" t="s">
        <v>34</v>
      </c>
      <c r="AK4643" s="17" t="s">
        <v>35</v>
      </c>
      <c r="AL4643" s="17" t="s">
        <v>10388</v>
      </c>
      <c r="AM4643" s="17">
        <f>MONTH(EMPENHO[[#This Row],[data_empenho]])</f>
        <v>6</v>
      </c>
    </row>
    <row r="4644" spans="1:39" x14ac:dyDescent="0.25">
      <c r="A4644">
        <v>6</v>
      </c>
      <c r="B4644">
        <v>603</v>
      </c>
      <c r="C4644">
        <v>26</v>
      </c>
      <c r="D4644">
        <v>782</v>
      </c>
      <c r="E4644">
        <v>17</v>
      </c>
      <c r="F4644">
        <v>0</v>
      </c>
      <c r="G4644">
        <v>2073</v>
      </c>
      <c r="H4644" s="17" t="s">
        <v>698</v>
      </c>
      <c r="I4644">
        <v>1</v>
      </c>
      <c r="J4644">
        <v>0</v>
      </c>
      <c r="K4644" s="17" t="s">
        <v>10192</v>
      </c>
      <c r="L4644" s="1">
        <v>44742</v>
      </c>
      <c r="M4644">
        <v>280</v>
      </c>
      <c r="N4644" s="17" t="s">
        <v>437</v>
      </c>
      <c r="O4644">
        <v>5375</v>
      </c>
      <c r="P4644" s="17" t="s">
        <v>438</v>
      </c>
      <c r="Q4644">
        <v>0</v>
      </c>
      <c r="R4644" s="17" t="s">
        <v>439</v>
      </c>
      <c r="S4644" s="17" t="s">
        <v>440</v>
      </c>
      <c r="T4644" s="17" t="s">
        <v>438</v>
      </c>
      <c r="U4644">
        <v>178</v>
      </c>
      <c r="V4644">
        <v>2022</v>
      </c>
      <c r="W4644" s="17" t="s">
        <v>10193</v>
      </c>
      <c r="X4644" s="17" t="s">
        <v>465</v>
      </c>
      <c r="Y4644">
        <v>1</v>
      </c>
      <c r="Z4644" s="17" t="s">
        <v>443</v>
      </c>
      <c r="AA4644" s="17" t="s">
        <v>443</v>
      </c>
      <c r="AB4644" s="17" t="s">
        <v>444</v>
      </c>
      <c r="AC4644">
        <v>0</v>
      </c>
      <c r="AD4644">
        <v>0</v>
      </c>
      <c r="AE4644">
        <v>0</v>
      </c>
      <c r="AF4644">
        <v>2022</v>
      </c>
      <c r="AG4644" s="1">
        <v>44562</v>
      </c>
      <c r="AH4644" s="1">
        <v>44773</v>
      </c>
      <c r="AI4644" s="1">
        <v>44785</v>
      </c>
      <c r="AJ4644" s="17" t="s">
        <v>34</v>
      </c>
      <c r="AK4644" s="17" t="s">
        <v>35</v>
      </c>
      <c r="AL4644" s="17" t="s">
        <v>10388</v>
      </c>
      <c r="AM4644" s="17">
        <f>MONTH(EMPENHO[[#This Row],[data_empenho]])</f>
        <v>6</v>
      </c>
    </row>
    <row r="4645" spans="1:39" x14ac:dyDescent="0.25">
      <c r="A4645">
        <v>7</v>
      </c>
      <c r="B4645">
        <v>702</v>
      </c>
      <c r="C4645">
        <v>15</v>
      </c>
      <c r="D4645">
        <v>451</v>
      </c>
      <c r="E4645">
        <v>17</v>
      </c>
      <c r="F4645">
        <v>0</v>
      </c>
      <c r="G4645">
        <v>2002</v>
      </c>
      <c r="H4645" s="17" t="s">
        <v>828</v>
      </c>
      <c r="I4645">
        <v>1</v>
      </c>
      <c r="J4645">
        <v>0</v>
      </c>
      <c r="K4645" s="17" t="s">
        <v>10194</v>
      </c>
      <c r="L4645" s="1">
        <v>44742</v>
      </c>
      <c r="M4645">
        <v>350</v>
      </c>
      <c r="N4645" s="17" t="s">
        <v>437</v>
      </c>
      <c r="O4645">
        <v>5965</v>
      </c>
      <c r="P4645" s="17" t="s">
        <v>438</v>
      </c>
      <c r="Q4645">
        <v>0</v>
      </c>
      <c r="R4645" s="17" t="s">
        <v>439</v>
      </c>
      <c r="S4645" s="17" t="s">
        <v>440</v>
      </c>
      <c r="T4645" s="17" t="s">
        <v>438</v>
      </c>
      <c r="U4645">
        <v>178</v>
      </c>
      <c r="V4645">
        <v>2022</v>
      </c>
      <c r="W4645" s="17" t="s">
        <v>10195</v>
      </c>
      <c r="X4645" s="17" t="s">
        <v>465</v>
      </c>
      <c r="Y4645">
        <v>1</v>
      </c>
      <c r="Z4645" s="17" t="s">
        <v>443</v>
      </c>
      <c r="AA4645" s="17" t="s">
        <v>443</v>
      </c>
      <c r="AB4645" s="17" t="s">
        <v>444</v>
      </c>
      <c r="AC4645">
        <v>0</v>
      </c>
      <c r="AD4645">
        <v>0</v>
      </c>
      <c r="AE4645">
        <v>0</v>
      </c>
      <c r="AF4645">
        <v>2022</v>
      </c>
      <c r="AG4645" s="1">
        <v>44562</v>
      </c>
      <c r="AH4645" s="1">
        <v>44773</v>
      </c>
      <c r="AI4645" s="1">
        <v>44785</v>
      </c>
      <c r="AJ4645" s="17" t="s">
        <v>34</v>
      </c>
      <c r="AK4645" s="17" t="s">
        <v>35</v>
      </c>
      <c r="AL4645" s="17" t="s">
        <v>10388</v>
      </c>
      <c r="AM4645" s="17">
        <f>MONTH(EMPENHO[[#This Row],[data_empenho]])</f>
        <v>6</v>
      </c>
    </row>
    <row r="4646" spans="1:39" x14ac:dyDescent="0.25">
      <c r="A4646">
        <v>7</v>
      </c>
      <c r="B4646">
        <v>702</v>
      </c>
      <c r="C4646">
        <v>15</v>
      </c>
      <c r="D4646">
        <v>451</v>
      </c>
      <c r="E4646">
        <v>17</v>
      </c>
      <c r="F4646">
        <v>0</v>
      </c>
      <c r="G4646">
        <v>2002</v>
      </c>
      <c r="H4646" s="17" t="s">
        <v>828</v>
      </c>
      <c r="I4646">
        <v>1</v>
      </c>
      <c r="J4646">
        <v>0</v>
      </c>
      <c r="K4646" s="17" t="s">
        <v>10196</v>
      </c>
      <c r="L4646" s="1">
        <v>44742</v>
      </c>
      <c r="M4646">
        <v>200</v>
      </c>
      <c r="N4646" s="17" t="s">
        <v>437</v>
      </c>
      <c r="O4646">
        <v>4352</v>
      </c>
      <c r="P4646" s="17" t="s">
        <v>438</v>
      </c>
      <c r="Q4646">
        <v>0</v>
      </c>
      <c r="R4646" s="17" t="s">
        <v>439</v>
      </c>
      <c r="S4646" s="17" t="s">
        <v>440</v>
      </c>
      <c r="T4646" s="17" t="s">
        <v>438</v>
      </c>
      <c r="U4646">
        <v>178</v>
      </c>
      <c r="V4646">
        <v>2022</v>
      </c>
      <c r="W4646" s="17" t="s">
        <v>10197</v>
      </c>
      <c r="X4646" s="17" t="s">
        <v>465</v>
      </c>
      <c r="Y4646">
        <v>1</v>
      </c>
      <c r="Z4646" s="17" t="s">
        <v>443</v>
      </c>
      <c r="AA4646" s="17" t="s">
        <v>443</v>
      </c>
      <c r="AB4646" s="17" t="s">
        <v>444</v>
      </c>
      <c r="AC4646">
        <v>0</v>
      </c>
      <c r="AD4646">
        <v>0</v>
      </c>
      <c r="AE4646">
        <v>0</v>
      </c>
      <c r="AF4646">
        <v>2022</v>
      </c>
      <c r="AG4646" s="1">
        <v>44562</v>
      </c>
      <c r="AH4646" s="1">
        <v>44773</v>
      </c>
      <c r="AI4646" s="1">
        <v>44785</v>
      </c>
      <c r="AJ4646" s="17" t="s">
        <v>34</v>
      </c>
      <c r="AK4646" s="17" t="s">
        <v>35</v>
      </c>
      <c r="AL4646" s="17" t="s">
        <v>10388</v>
      </c>
      <c r="AM4646" s="17">
        <f>MONTH(EMPENHO[[#This Row],[data_empenho]])</f>
        <v>6</v>
      </c>
    </row>
    <row r="4647" spans="1:39" x14ac:dyDescent="0.25">
      <c r="A4647">
        <v>2</v>
      </c>
      <c r="B4647">
        <v>203</v>
      </c>
      <c r="C4647">
        <v>4</v>
      </c>
      <c r="D4647">
        <v>124</v>
      </c>
      <c r="E4647">
        <v>1</v>
      </c>
      <c r="F4647">
        <v>0</v>
      </c>
      <c r="G4647">
        <v>2082</v>
      </c>
      <c r="H4647" s="17" t="s">
        <v>2730</v>
      </c>
      <c r="I4647">
        <v>1</v>
      </c>
      <c r="J4647">
        <v>0</v>
      </c>
      <c r="K4647" s="17" t="s">
        <v>10198</v>
      </c>
      <c r="L4647" s="1">
        <v>44742</v>
      </c>
      <c r="M4647">
        <v>928</v>
      </c>
      <c r="N4647" s="17" t="s">
        <v>437</v>
      </c>
      <c r="O4647">
        <v>6821</v>
      </c>
      <c r="P4647" s="17" t="s">
        <v>438</v>
      </c>
      <c r="Q4647">
        <v>0</v>
      </c>
      <c r="R4647" s="17" t="s">
        <v>439</v>
      </c>
      <c r="S4647" s="17" t="s">
        <v>440</v>
      </c>
      <c r="T4647" s="17" t="s">
        <v>438</v>
      </c>
      <c r="U4647">
        <v>0</v>
      </c>
      <c r="V4647">
        <v>0</v>
      </c>
      <c r="W4647" s="17" t="s">
        <v>10199</v>
      </c>
      <c r="X4647" s="17" t="s">
        <v>442</v>
      </c>
      <c r="Y4647">
        <v>1</v>
      </c>
      <c r="Z4647" s="17" t="s">
        <v>443</v>
      </c>
      <c r="AA4647" s="17" t="s">
        <v>443</v>
      </c>
      <c r="AB4647" s="17" t="s">
        <v>444</v>
      </c>
      <c r="AC4647">
        <v>0</v>
      </c>
      <c r="AD4647">
        <v>0</v>
      </c>
      <c r="AE4647">
        <v>0</v>
      </c>
      <c r="AF4647">
        <v>2022</v>
      </c>
      <c r="AG4647" s="1">
        <v>44562</v>
      </c>
      <c r="AH4647" s="1">
        <v>44773</v>
      </c>
      <c r="AI4647" s="1">
        <v>44785</v>
      </c>
      <c r="AJ4647" s="17" t="s">
        <v>34</v>
      </c>
      <c r="AK4647" s="17" t="s">
        <v>35</v>
      </c>
      <c r="AL4647" s="17" t="s">
        <v>10388</v>
      </c>
      <c r="AM4647" s="17">
        <f>MONTH(EMPENHO[[#This Row],[data_empenho]])</f>
        <v>6</v>
      </c>
    </row>
    <row r="4648" spans="1:39" x14ac:dyDescent="0.25">
      <c r="A4648">
        <v>5</v>
      </c>
      <c r="B4648">
        <v>502</v>
      </c>
      <c r="C4648">
        <v>12</v>
      </c>
      <c r="D4648">
        <v>782</v>
      </c>
      <c r="E4648">
        <v>2</v>
      </c>
      <c r="F4648">
        <v>0</v>
      </c>
      <c r="G4648">
        <v>2035</v>
      </c>
      <c r="H4648" s="17" t="s">
        <v>478</v>
      </c>
      <c r="I4648">
        <v>20</v>
      </c>
      <c r="J4648">
        <v>0</v>
      </c>
      <c r="K4648" s="17" t="s">
        <v>10200</v>
      </c>
      <c r="L4648" s="1">
        <v>44742</v>
      </c>
      <c r="M4648">
        <v>17700</v>
      </c>
      <c r="N4648" s="17" t="s">
        <v>437</v>
      </c>
      <c r="O4648">
        <v>8264</v>
      </c>
      <c r="P4648" s="17" t="s">
        <v>438</v>
      </c>
      <c r="Q4648">
        <v>0</v>
      </c>
      <c r="R4648" s="17" t="s">
        <v>480</v>
      </c>
      <c r="S4648" s="17" t="s">
        <v>653</v>
      </c>
      <c r="T4648" s="17" t="s">
        <v>438</v>
      </c>
      <c r="U4648">
        <v>2</v>
      </c>
      <c r="V4648">
        <v>2022</v>
      </c>
      <c r="W4648" s="17" t="s">
        <v>10201</v>
      </c>
      <c r="X4648" s="17" t="s">
        <v>482</v>
      </c>
      <c r="Y4648">
        <v>7</v>
      </c>
      <c r="Z4648" s="17" t="s">
        <v>443</v>
      </c>
      <c r="AA4648" s="17" t="s">
        <v>443</v>
      </c>
      <c r="AB4648" s="17" t="s">
        <v>444</v>
      </c>
      <c r="AC4648">
        <v>0</v>
      </c>
      <c r="AD4648">
        <v>0</v>
      </c>
      <c r="AE4648">
        <v>0</v>
      </c>
      <c r="AF4648">
        <v>2022</v>
      </c>
      <c r="AG4648" s="1">
        <v>44562</v>
      </c>
      <c r="AH4648" s="1">
        <v>44773</v>
      </c>
      <c r="AI4648" s="1">
        <v>44785</v>
      </c>
      <c r="AJ4648" s="17" t="s">
        <v>34</v>
      </c>
      <c r="AK4648" s="17" t="s">
        <v>35</v>
      </c>
      <c r="AL4648" s="17" t="s">
        <v>10388</v>
      </c>
      <c r="AM4648" s="17">
        <f>MONTH(EMPENHO[[#This Row],[data_empenho]])</f>
        <v>6</v>
      </c>
    </row>
    <row r="4649" spans="1:39" x14ac:dyDescent="0.25">
      <c r="A4649">
        <v>3</v>
      </c>
      <c r="B4649">
        <v>301</v>
      </c>
      <c r="C4649">
        <v>4</v>
      </c>
      <c r="D4649">
        <v>122</v>
      </c>
      <c r="E4649">
        <v>1</v>
      </c>
      <c r="F4649">
        <v>0</v>
      </c>
      <c r="G4649">
        <v>2068</v>
      </c>
      <c r="H4649" s="17" t="s">
        <v>2107</v>
      </c>
      <c r="I4649">
        <v>1</v>
      </c>
      <c r="J4649">
        <v>0</v>
      </c>
      <c r="K4649" s="17" t="s">
        <v>10202</v>
      </c>
      <c r="L4649" s="1">
        <v>44742</v>
      </c>
      <c r="M4649">
        <v>138.5</v>
      </c>
      <c r="N4649" s="17" t="s">
        <v>437</v>
      </c>
      <c r="O4649">
        <v>8520</v>
      </c>
      <c r="P4649" s="17" t="s">
        <v>438</v>
      </c>
      <c r="Q4649">
        <v>0</v>
      </c>
      <c r="R4649" s="17" t="s">
        <v>480</v>
      </c>
      <c r="S4649" s="17" t="s">
        <v>653</v>
      </c>
      <c r="T4649" s="17" t="s">
        <v>438</v>
      </c>
      <c r="U4649">
        <v>23</v>
      </c>
      <c r="V4649">
        <v>2022</v>
      </c>
      <c r="W4649" s="17" t="s">
        <v>10203</v>
      </c>
      <c r="X4649" s="17" t="s">
        <v>482</v>
      </c>
      <c r="Y4649">
        <v>7</v>
      </c>
      <c r="Z4649" s="17" t="s">
        <v>443</v>
      </c>
      <c r="AA4649" s="17" t="s">
        <v>443</v>
      </c>
      <c r="AB4649" s="17" t="s">
        <v>444</v>
      </c>
      <c r="AC4649">
        <v>0</v>
      </c>
      <c r="AD4649">
        <v>0</v>
      </c>
      <c r="AE4649">
        <v>0</v>
      </c>
      <c r="AF4649">
        <v>2022</v>
      </c>
      <c r="AG4649" s="1">
        <v>44562</v>
      </c>
      <c r="AH4649" s="1">
        <v>44773</v>
      </c>
      <c r="AI4649" s="1">
        <v>44785</v>
      </c>
      <c r="AJ4649" s="17" t="s">
        <v>34</v>
      </c>
      <c r="AK4649" s="17" t="s">
        <v>35</v>
      </c>
      <c r="AL4649" s="17" t="s">
        <v>10388</v>
      </c>
      <c r="AM4649" s="17">
        <f>MONTH(EMPENHO[[#This Row],[data_empenho]])</f>
        <v>6</v>
      </c>
    </row>
    <row r="4650" spans="1:39" x14ac:dyDescent="0.25">
      <c r="A4650">
        <v>2</v>
      </c>
      <c r="B4650">
        <v>203</v>
      </c>
      <c r="C4650">
        <v>4</v>
      </c>
      <c r="D4650">
        <v>122</v>
      </c>
      <c r="E4650">
        <v>1</v>
      </c>
      <c r="F4650">
        <v>0</v>
      </c>
      <c r="G4650">
        <v>2081</v>
      </c>
      <c r="H4650" s="17" t="s">
        <v>1859</v>
      </c>
      <c r="I4650">
        <v>1</v>
      </c>
      <c r="J4650">
        <v>0</v>
      </c>
      <c r="K4650" s="17" t="s">
        <v>10204</v>
      </c>
      <c r="L4650" s="1">
        <v>44742</v>
      </c>
      <c r="M4650">
        <v>1397.97</v>
      </c>
      <c r="N4650" s="17" t="s">
        <v>437</v>
      </c>
      <c r="O4650">
        <v>6424</v>
      </c>
      <c r="P4650" s="17" t="s">
        <v>438</v>
      </c>
      <c r="Q4650">
        <v>0</v>
      </c>
      <c r="R4650" s="17" t="s">
        <v>1083</v>
      </c>
      <c r="S4650" s="17" t="s">
        <v>440</v>
      </c>
      <c r="T4650" s="17" t="s">
        <v>438</v>
      </c>
      <c r="U4650">
        <v>2</v>
      </c>
      <c r="V4650">
        <v>2021</v>
      </c>
      <c r="W4650" s="17" t="s">
        <v>10205</v>
      </c>
      <c r="X4650" s="17" t="s">
        <v>1085</v>
      </c>
      <c r="Y4650">
        <v>1</v>
      </c>
      <c r="Z4650" s="17" t="s">
        <v>443</v>
      </c>
      <c r="AA4650" s="17" t="s">
        <v>443</v>
      </c>
      <c r="AB4650" s="17" t="s">
        <v>444</v>
      </c>
      <c r="AC4650">
        <v>0</v>
      </c>
      <c r="AD4650">
        <v>0</v>
      </c>
      <c r="AE4650">
        <v>0</v>
      </c>
      <c r="AF4650">
        <v>2022</v>
      </c>
      <c r="AG4650" s="1">
        <v>44562</v>
      </c>
      <c r="AH4650" s="1">
        <v>44773</v>
      </c>
      <c r="AI4650" s="1">
        <v>44785</v>
      </c>
      <c r="AJ4650" s="17" t="s">
        <v>34</v>
      </c>
      <c r="AK4650" s="17" t="s">
        <v>35</v>
      </c>
      <c r="AL4650" s="17" t="s">
        <v>10388</v>
      </c>
      <c r="AM4650" s="17">
        <f>MONTH(EMPENHO[[#This Row],[data_empenho]])</f>
        <v>6</v>
      </c>
    </row>
    <row r="4651" spans="1:39" x14ac:dyDescent="0.25">
      <c r="A4651">
        <v>2</v>
      </c>
      <c r="B4651">
        <v>203</v>
      </c>
      <c r="C4651">
        <v>4</v>
      </c>
      <c r="D4651">
        <v>124</v>
      </c>
      <c r="E4651">
        <v>1</v>
      </c>
      <c r="F4651">
        <v>0</v>
      </c>
      <c r="G4651">
        <v>2082</v>
      </c>
      <c r="H4651" s="17" t="s">
        <v>1859</v>
      </c>
      <c r="I4651">
        <v>1</v>
      </c>
      <c r="J4651">
        <v>0</v>
      </c>
      <c r="K4651" s="17" t="s">
        <v>10206</v>
      </c>
      <c r="L4651" s="1">
        <v>44742</v>
      </c>
      <c r="M4651">
        <v>465.99</v>
      </c>
      <c r="N4651" s="17" t="s">
        <v>437</v>
      </c>
      <c r="O4651">
        <v>6424</v>
      </c>
      <c r="P4651" s="17" t="s">
        <v>438</v>
      </c>
      <c r="Q4651">
        <v>0</v>
      </c>
      <c r="R4651" s="17" t="s">
        <v>1083</v>
      </c>
      <c r="S4651" s="17" t="s">
        <v>440</v>
      </c>
      <c r="T4651" s="17" t="s">
        <v>438</v>
      </c>
      <c r="U4651">
        <v>2</v>
      </c>
      <c r="V4651">
        <v>2021</v>
      </c>
      <c r="W4651" s="17" t="s">
        <v>10205</v>
      </c>
      <c r="X4651" s="17" t="s">
        <v>1085</v>
      </c>
      <c r="Y4651">
        <v>1</v>
      </c>
      <c r="Z4651" s="17" t="s">
        <v>443</v>
      </c>
      <c r="AA4651" s="17" t="s">
        <v>443</v>
      </c>
      <c r="AB4651" s="17" t="s">
        <v>444</v>
      </c>
      <c r="AC4651">
        <v>0</v>
      </c>
      <c r="AD4651">
        <v>0</v>
      </c>
      <c r="AE4651">
        <v>0</v>
      </c>
      <c r="AF4651">
        <v>2022</v>
      </c>
      <c r="AG4651" s="1">
        <v>44562</v>
      </c>
      <c r="AH4651" s="1">
        <v>44773</v>
      </c>
      <c r="AI4651" s="1">
        <v>44785</v>
      </c>
      <c r="AJ4651" s="17" t="s">
        <v>34</v>
      </c>
      <c r="AK4651" s="17" t="s">
        <v>35</v>
      </c>
      <c r="AL4651" s="17" t="s">
        <v>10388</v>
      </c>
      <c r="AM4651" s="17">
        <f>MONTH(EMPENHO[[#This Row],[data_empenho]])</f>
        <v>6</v>
      </c>
    </row>
    <row r="4652" spans="1:39" x14ac:dyDescent="0.25">
      <c r="A4652">
        <v>3</v>
      </c>
      <c r="B4652">
        <v>301</v>
      </c>
      <c r="C4652">
        <v>4</v>
      </c>
      <c r="D4652">
        <v>122</v>
      </c>
      <c r="E4652">
        <v>1</v>
      </c>
      <c r="F4652">
        <v>0</v>
      </c>
      <c r="G4652">
        <v>2067</v>
      </c>
      <c r="H4652" s="17" t="s">
        <v>1859</v>
      </c>
      <c r="I4652">
        <v>1</v>
      </c>
      <c r="J4652">
        <v>0</v>
      </c>
      <c r="K4652" s="17" t="s">
        <v>10207</v>
      </c>
      <c r="L4652" s="1">
        <v>44742</v>
      </c>
      <c r="M4652">
        <v>1211.57</v>
      </c>
      <c r="N4652" s="17" t="s">
        <v>437</v>
      </c>
      <c r="O4652">
        <v>6424</v>
      </c>
      <c r="P4652" s="17" t="s">
        <v>438</v>
      </c>
      <c r="Q4652">
        <v>0</v>
      </c>
      <c r="R4652" s="17" t="s">
        <v>1083</v>
      </c>
      <c r="S4652" s="17" t="s">
        <v>440</v>
      </c>
      <c r="T4652" s="17" t="s">
        <v>438</v>
      </c>
      <c r="U4652">
        <v>2</v>
      </c>
      <c r="V4652">
        <v>2021</v>
      </c>
      <c r="W4652" s="17" t="s">
        <v>10205</v>
      </c>
      <c r="X4652" s="17" t="s">
        <v>1085</v>
      </c>
      <c r="Y4652">
        <v>1</v>
      </c>
      <c r="Z4652" s="17" t="s">
        <v>443</v>
      </c>
      <c r="AA4652" s="17" t="s">
        <v>443</v>
      </c>
      <c r="AB4652" s="17" t="s">
        <v>444</v>
      </c>
      <c r="AC4652">
        <v>0</v>
      </c>
      <c r="AD4652">
        <v>0</v>
      </c>
      <c r="AE4652">
        <v>0</v>
      </c>
      <c r="AF4652">
        <v>2022</v>
      </c>
      <c r="AG4652" s="1">
        <v>44562</v>
      </c>
      <c r="AH4652" s="1">
        <v>44773</v>
      </c>
      <c r="AI4652" s="1">
        <v>44785</v>
      </c>
      <c r="AJ4652" s="17" t="s">
        <v>34</v>
      </c>
      <c r="AK4652" s="17" t="s">
        <v>35</v>
      </c>
      <c r="AL4652" s="17" t="s">
        <v>10388</v>
      </c>
      <c r="AM4652" s="17">
        <f>MONTH(EMPENHO[[#This Row],[data_empenho]])</f>
        <v>6</v>
      </c>
    </row>
    <row r="4653" spans="1:39" x14ac:dyDescent="0.25">
      <c r="A4653">
        <v>3</v>
      </c>
      <c r="B4653">
        <v>301</v>
      </c>
      <c r="C4653">
        <v>4</v>
      </c>
      <c r="D4653">
        <v>122</v>
      </c>
      <c r="E4653">
        <v>1</v>
      </c>
      <c r="F4653">
        <v>0</v>
      </c>
      <c r="G4653">
        <v>2068</v>
      </c>
      <c r="H4653" s="17" t="s">
        <v>1859</v>
      </c>
      <c r="I4653">
        <v>1</v>
      </c>
      <c r="J4653">
        <v>0</v>
      </c>
      <c r="K4653" s="17" t="s">
        <v>10208</v>
      </c>
      <c r="L4653" s="1">
        <v>44742</v>
      </c>
      <c r="M4653">
        <v>5032.6899999999996</v>
      </c>
      <c r="N4653" s="17" t="s">
        <v>437</v>
      </c>
      <c r="O4653">
        <v>6424</v>
      </c>
      <c r="P4653" s="17" t="s">
        <v>438</v>
      </c>
      <c r="Q4653">
        <v>0</v>
      </c>
      <c r="R4653" s="17" t="s">
        <v>1083</v>
      </c>
      <c r="S4653" s="17" t="s">
        <v>440</v>
      </c>
      <c r="T4653" s="17" t="s">
        <v>438</v>
      </c>
      <c r="U4653">
        <v>2</v>
      </c>
      <c r="V4653">
        <v>2021</v>
      </c>
      <c r="W4653" s="17" t="s">
        <v>10205</v>
      </c>
      <c r="X4653" s="17" t="s">
        <v>1085</v>
      </c>
      <c r="Y4653">
        <v>1</v>
      </c>
      <c r="Z4653" s="17" t="s">
        <v>443</v>
      </c>
      <c r="AA4653" s="17" t="s">
        <v>443</v>
      </c>
      <c r="AB4653" s="17" t="s">
        <v>444</v>
      </c>
      <c r="AC4653">
        <v>0</v>
      </c>
      <c r="AD4653">
        <v>0</v>
      </c>
      <c r="AE4653">
        <v>0</v>
      </c>
      <c r="AF4653">
        <v>2022</v>
      </c>
      <c r="AG4653" s="1">
        <v>44562</v>
      </c>
      <c r="AH4653" s="1">
        <v>44773</v>
      </c>
      <c r="AI4653" s="1">
        <v>44785</v>
      </c>
      <c r="AJ4653" s="17" t="s">
        <v>34</v>
      </c>
      <c r="AK4653" s="17" t="s">
        <v>35</v>
      </c>
      <c r="AL4653" s="17" t="s">
        <v>10388</v>
      </c>
      <c r="AM4653" s="17">
        <f>MONTH(EMPENHO[[#This Row],[data_empenho]])</f>
        <v>6</v>
      </c>
    </row>
    <row r="4654" spans="1:39" x14ac:dyDescent="0.25">
      <c r="A4654">
        <v>4</v>
      </c>
      <c r="B4654">
        <v>401</v>
      </c>
      <c r="C4654">
        <v>4</v>
      </c>
      <c r="D4654">
        <v>123</v>
      </c>
      <c r="E4654">
        <v>1</v>
      </c>
      <c r="F4654">
        <v>0</v>
      </c>
      <c r="G4654">
        <v>2075</v>
      </c>
      <c r="H4654" s="17" t="s">
        <v>1859</v>
      </c>
      <c r="I4654">
        <v>1</v>
      </c>
      <c r="J4654">
        <v>0</v>
      </c>
      <c r="K4654" s="17" t="s">
        <v>10209</v>
      </c>
      <c r="L4654" s="1">
        <v>44742</v>
      </c>
      <c r="M4654">
        <v>5335.58</v>
      </c>
      <c r="N4654" s="17" t="s">
        <v>437</v>
      </c>
      <c r="O4654">
        <v>6424</v>
      </c>
      <c r="P4654" s="17" t="s">
        <v>438</v>
      </c>
      <c r="Q4654">
        <v>0</v>
      </c>
      <c r="R4654" s="17" t="s">
        <v>1083</v>
      </c>
      <c r="S4654" s="17" t="s">
        <v>440</v>
      </c>
      <c r="T4654" s="17" t="s">
        <v>438</v>
      </c>
      <c r="U4654">
        <v>2</v>
      </c>
      <c r="V4654">
        <v>2021</v>
      </c>
      <c r="W4654" s="17" t="s">
        <v>10205</v>
      </c>
      <c r="X4654" s="17" t="s">
        <v>1085</v>
      </c>
      <c r="Y4654">
        <v>1</v>
      </c>
      <c r="Z4654" s="17" t="s">
        <v>443</v>
      </c>
      <c r="AA4654" s="17" t="s">
        <v>443</v>
      </c>
      <c r="AB4654" s="17" t="s">
        <v>444</v>
      </c>
      <c r="AC4654">
        <v>0</v>
      </c>
      <c r="AD4654">
        <v>0</v>
      </c>
      <c r="AE4654">
        <v>0</v>
      </c>
      <c r="AF4654">
        <v>2022</v>
      </c>
      <c r="AG4654" s="1">
        <v>44562</v>
      </c>
      <c r="AH4654" s="1">
        <v>44773</v>
      </c>
      <c r="AI4654" s="1">
        <v>44785</v>
      </c>
      <c r="AJ4654" s="17" t="s">
        <v>34</v>
      </c>
      <c r="AK4654" s="17" t="s">
        <v>35</v>
      </c>
      <c r="AL4654" s="17" t="s">
        <v>10388</v>
      </c>
      <c r="AM4654" s="17">
        <f>MONTH(EMPENHO[[#This Row],[data_empenho]])</f>
        <v>6</v>
      </c>
    </row>
    <row r="4655" spans="1:39" x14ac:dyDescent="0.25">
      <c r="A4655">
        <v>4</v>
      </c>
      <c r="B4655">
        <v>401</v>
      </c>
      <c r="C4655">
        <v>4</v>
      </c>
      <c r="D4655">
        <v>129</v>
      </c>
      <c r="E4655">
        <v>1</v>
      </c>
      <c r="F4655">
        <v>0</v>
      </c>
      <c r="G4655">
        <v>2077</v>
      </c>
      <c r="H4655" s="17" t="s">
        <v>1859</v>
      </c>
      <c r="I4655">
        <v>1</v>
      </c>
      <c r="J4655">
        <v>0</v>
      </c>
      <c r="K4655" s="17" t="s">
        <v>10210</v>
      </c>
      <c r="L4655" s="1">
        <v>44742</v>
      </c>
      <c r="M4655">
        <v>1724.16</v>
      </c>
      <c r="N4655" s="17" t="s">
        <v>437</v>
      </c>
      <c r="O4655">
        <v>6424</v>
      </c>
      <c r="P4655" s="17" t="s">
        <v>438</v>
      </c>
      <c r="Q4655">
        <v>0</v>
      </c>
      <c r="R4655" s="17" t="s">
        <v>1083</v>
      </c>
      <c r="S4655" s="17" t="s">
        <v>440</v>
      </c>
      <c r="T4655" s="17" t="s">
        <v>438</v>
      </c>
      <c r="U4655">
        <v>2</v>
      </c>
      <c r="V4655">
        <v>2021</v>
      </c>
      <c r="W4655" s="17" t="s">
        <v>10205</v>
      </c>
      <c r="X4655" s="17" t="s">
        <v>1085</v>
      </c>
      <c r="Y4655">
        <v>1</v>
      </c>
      <c r="Z4655" s="17" t="s">
        <v>443</v>
      </c>
      <c r="AA4655" s="17" t="s">
        <v>443</v>
      </c>
      <c r="AB4655" s="17" t="s">
        <v>444</v>
      </c>
      <c r="AC4655">
        <v>0</v>
      </c>
      <c r="AD4655">
        <v>0</v>
      </c>
      <c r="AE4655">
        <v>0</v>
      </c>
      <c r="AF4655">
        <v>2022</v>
      </c>
      <c r="AG4655" s="1">
        <v>44562</v>
      </c>
      <c r="AH4655" s="1">
        <v>44773</v>
      </c>
      <c r="AI4655" s="1">
        <v>44785</v>
      </c>
      <c r="AJ4655" s="17" t="s">
        <v>34</v>
      </c>
      <c r="AK4655" s="17" t="s">
        <v>35</v>
      </c>
      <c r="AL4655" s="17" t="s">
        <v>10388</v>
      </c>
      <c r="AM4655" s="17">
        <f>MONTH(EMPENHO[[#This Row],[data_empenho]])</f>
        <v>6</v>
      </c>
    </row>
    <row r="4656" spans="1:39" x14ac:dyDescent="0.25">
      <c r="A4656">
        <v>5</v>
      </c>
      <c r="B4656">
        <v>501</v>
      </c>
      <c r="C4656">
        <v>4</v>
      </c>
      <c r="D4656">
        <v>122</v>
      </c>
      <c r="E4656">
        <v>1</v>
      </c>
      <c r="F4656">
        <v>0</v>
      </c>
      <c r="G4656">
        <v>2022</v>
      </c>
      <c r="H4656" s="17" t="s">
        <v>1859</v>
      </c>
      <c r="I4656">
        <v>1</v>
      </c>
      <c r="J4656">
        <v>0</v>
      </c>
      <c r="K4656" s="17" t="s">
        <v>10211</v>
      </c>
      <c r="L4656" s="1">
        <v>44742</v>
      </c>
      <c r="M4656">
        <v>3215.33</v>
      </c>
      <c r="N4656" s="17" t="s">
        <v>437</v>
      </c>
      <c r="O4656">
        <v>6424</v>
      </c>
      <c r="P4656" s="17" t="s">
        <v>438</v>
      </c>
      <c r="Q4656">
        <v>0</v>
      </c>
      <c r="R4656" s="17" t="s">
        <v>1083</v>
      </c>
      <c r="S4656" s="17" t="s">
        <v>440</v>
      </c>
      <c r="T4656" s="17" t="s">
        <v>438</v>
      </c>
      <c r="U4656">
        <v>2</v>
      </c>
      <c r="V4656">
        <v>2021</v>
      </c>
      <c r="W4656" s="17" t="s">
        <v>10205</v>
      </c>
      <c r="X4656" s="17" t="s">
        <v>1085</v>
      </c>
      <c r="Y4656">
        <v>1</v>
      </c>
      <c r="Z4656" s="17" t="s">
        <v>443</v>
      </c>
      <c r="AA4656" s="17" t="s">
        <v>443</v>
      </c>
      <c r="AB4656" s="17" t="s">
        <v>444</v>
      </c>
      <c r="AC4656">
        <v>0</v>
      </c>
      <c r="AD4656">
        <v>0</v>
      </c>
      <c r="AE4656">
        <v>0</v>
      </c>
      <c r="AF4656">
        <v>2022</v>
      </c>
      <c r="AG4656" s="1">
        <v>44562</v>
      </c>
      <c r="AH4656" s="1">
        <v>44773</v>
      </c>
      <c r="AI4656" s="1">
        <v>44785</v>
      </c>
      <c r="AJ4656" s="17" t="s">
        <v>34</v>
      </c>
      <c r="AK4656" s="17" t="s">
        <v>35</v>
      </c>
      <c r="AL4656" s="17" t="s">
        <v>10388</v>
      </c>
      <c r="AM4656" s="17">
        <f>MONTH(EMPENHO[[#This Row],[data_empenho]])</f>
        <v>6</v>
      </c>
    </row>
    <row r="4657" spans="1:39" x14ac:dyDescent="0.25">
      <c r="A4657">
        <v>5</v>
      </c>
      <c r="B4657">
        <v>502</v>
      </c>
      <c r="C4657">
        <v>12</v>
      </c>
      <c r="D4657">
        <v>361</v>
      </c>
      <c r="E4657">
        <v>2</v>
      </c>
      <c r="F4657">
        <v>0</v>
      </c>
      <c r="G4657">
        <v>2025</v>
      </c>
      <c r="H4657" s="17" t="s">
        <v>1859</v>
      </c>
      <c r="I4657">
        <v>20</v>
      </c>
      <c r="J4657">
        <v>0</v>
      </c>
      <c r="K4657" s="17" t="s">
        <v>10212</v>
      </c>
      <c r="L4657" s="1">
        <v>44742</v>
      </c>
      <c r="M4657">
        <v>9040.3799999999992</v>
      </c>
      <c r="N4657" s="17" t="s">
        <v>437</v>
      </c>
      <c r="O4657">
        <v>6424</v>
      </c>
      <c r="P4657" s="17" t="s">
        <v>438</v>
      </c>
      <c r="Q4657">
        <v>0</v>
      </c>
      <c r="R4657" s="17" t="s">
        <v>1083</v>
      </c>
      <c r="S4657" s="17" t="s">
        <v>440</v>
      </c>
      <c r="T4657" s="17" t="s">
        <v>438</v>
      </c>
      <c r="U4657">
        <v>2</v>
      </c>
      <c r="V4657">
        <v>2021</v>
      </c>
      <c r="W4657" s="17" t="s">
        <v>10205</v>
      </c>
      <c r="X4657" s="17" t="s">
        <v>1085</v>
      </c>
      <c r="Y4657">
        <v>1</v>
      </c>
      <c r="Z4657" s="17" t="s">
        <v>443</v>
      </c>
      <c r="AA4657" s="17" t="s">
        <v>443</v>
      </c>
      <c r="AB4657" s="17" t="s">
        <v>444</v>
      </c>
      <c r="AC4657">
        <v>0</v>
      </c>
      <c r="AD4657">
        <v>0</v>
      </c>
      <c r="AE4657">
        <v>0</v>
      </c>
      <c r="AF4657">
        <v>2022</v>
      </c>
      <c r="AG4657" s="1">
        <v>44562</v>
      </c>
      <c r="AH4657" s="1">
        <v>44773</v>
      </c>
      <c r="AI4657" s="1">
        <v>44785</v>
      </c>
      <c r="AJ4657" s="17" t="s">
        <v>34</v>
      </c>
      <c r="AK4657" s="17" t="s">
        <v>35</v>
      </c>
      <c r="AL4657" s="17" t="s">
        <v>10388</v>
      </c>
      <c r="AM4657" s="17">
        <f>MONTH(EMPENHO[[#This Row],[data_empenho]])</f>
        <v>6</v>
      </c>
    </row>
    <row r="4658" spans="1:39" x14ac:dyDescent="0.25">
      <c r="A4658">
        <v>5</v>
      </c>
      <c r="B4658">
        <v>502</v>
      </c>
      <c r="C4658">
        <v>12</v>
      </c>
      <c r="D4658">
        <v>361</v>
      </c>
      <c r="E4658">
        <v>2</v>
      </c>
      <c r="F4658">
        <v>0</v>
      </c>
      <c r="G4658">
        <v>2027</v>
      </c>
      <c r="H4658" s="17" t="s">
        <v>1859</v>
      </c>
      <c r="I4658">
        <v>20</v>
      </c>
      <c r="J4658">
        <v>0</v>
      </c>
      <c r="K4658" s="17" t="s">
        <v>10213</v>
      </c>
      <c r="L4658" s="1">
        <v>44742</v>
      </c>
      <c r="M4658">
        <v>1397.97</v>
      </c>
      <c r="N4658" s="17" t="s">
        <v>437</v>
      </c>
      <c r="O4658">
        <v>6424</v>
      </c>
      <c r="P4658" s="17" t="s">
        <v>438</v>
      </c>
      <c r="Q4658">
        <v>0</v>
      </c>
      <c r="R4658" s="17" t="s">
        <v>1083</v>
      </c>
      <c r="S4658" s="17" t="s">
        <v>440</v>
      </c>
      <c r="T4658" s="17" t="s">
        <v>438</v>
      </c>
      <c r="U4658">
        <v>2</v>
      </c>
      <c r="V4658">
        <v>2021</v>
      </c>
      <c r="W4658" s="17" t="s">
        <v>10205</v>
      </c>
      <c r="X4658" s="17" t="s">
        <v>1085</v>
      </c>
      <c r="Y4658">
        <v>1</v>
      </c>
      <c r="Z4658" s="17" t="s">
        <v>443</v>
      </c>
      <c r="AA4658" s="17" t="s">
        <v>443</v>
      </c>
      <c r="AB4658" s="17" t="s">
        <v>444</v>
      </c>
      <c r="AC4658">
        <v>0</v>
      </c>
      <c r="AD4658">
        <v>0</v>
      </c>
      <c r="AE4658">
        <v>0</v>
      </c>
      <c r="AF4658">
        <v>2022</v>
      </c>
      <c r="AG4658" s="1">
        <v>44562</v>
      </c>
      <c r="AH4658" s="1">
        <v>44773</v>
      </c>
      <c r="AI4658" s="1">
        <v>44785</v>
      </c>
      <c r="AJ4658" s="17" t="s">
        <v>34</v>
      </c>
      <c r="AK4658" s="17" t="s">
        <v>35</v>
      </c>
      <c r="AL4658" s="17" t="s">
        <v>10388</v>
      </c>
      <c r="AM4658" s="17">
        <f>MONTH(EMPENHO[[#This Row],[data_empenho]])</f>
        <v>6</v>
      </c>
    </row>
    <row r="4659" spans="1:39" x14ac:dyDescent="0.25">
      <c r="A4659">
        <v>5</v>
      </c>
      <c r="B4659">
        <v>502</v>
      </c>
      <c r="C4659">
        <v>12</v>
      </c>
      <c r="D4659">
        <v>361</v>
      </c>
      <c r="E4659">
        <v>2</v>
      </c>
      <c r="F4659">
        <v>0</v>
      </c>
      <c r="G4659">
        <v>2031</v>
      </c>
      <c r="H4659" s="17" t="s">
        <v>1859</v>
      </c>
      <c r="I4659">
        <v>20</v>
      </c>
      <c r="J4659">
        <v>0</v>
      </c>
      <c r="K4659" s="17" t="s">
        <v>10214</v>
      </c>
      <c r="L4659" s="1">
        <v>44742</v>
      </c>
      <c r="M4659">
        <v>6593.76</v>
      </c>
      <c r="N4659" s="17" t="s">
        <v>437</v>
      </c>
      <c r="O4659">
        <v>6424</v>
      </c>
      <c r="P4659" s="17" t="s">
        <v>438</v>
      </c>
      <c r="Q4659">
        <v>0</v>
      </c>
      <c r="R4659" s="17" t="s">
        <v>1083</v>
      </c>
      <c r="S4659" s="17" t="s">
        <v>440</v>
      </c>
      <c r="T4659" s="17" t="s">
        <v>438</v>
      </c>
      <c r="U4659">
        <v>2</v>
      </c>
      <c r="V4659">
        <v>2021</v>
      </c>
      <c r="W4659" s="17" t="s">
        <v>10205</v>
      </c>
      <c r="X4659" s="17" t="s">
        <v>1085</v>
      </c>
      <c r="Y4659">
        <v>1</v>
      </c>
      <c r="Z4659" s="17" t="s">
        <v>443</v>
      </c>
      <c r="AA4659" s="17" t="s">
        <v>443</v>
      </c>
      <c r="AB4659" s="17" t="s">
        <v>444</v>
      </c>
      <c r="AC4659">
        <v>0</v>
      </c>
      <c r="AD4659">
        <v>0</v>
      </c>
      <c r="AE4659">
        <v>0</v>
      </c>
      <c r="AF4659">
        <v>2022</v>
      </c>
      <c r="AG4659" s="1">
        <v>44562</v>
      </c>
      <c r="AH4659" s="1">
        <v>44773</v>
      </c>
      <c r="AI4659" s="1">
        <v>44785</v>
      </c>
      <c r="AJ4659" s="17" t="s">
        <v>34</v>
      </c>
      <c r="AK4659" s="17" t="s">
        <v>35</v>
      </c>
      <c r="AL4659" s="17" t="s">
        <v>10388</v>
      </c>
      <c r="AM4659" s="17">
        <f>MONTH(EMPENHO[[#This Row],[data_empenho]])</f>
        <v>6</v>
      </c>
    </row>
    <row r="4660" spans="1:39" x14ac:dyDescent="0.25">
      <c r="A4660">
        <v>5</v>
      </c>
      <c r="B4660">
        <v>502</v>
      </c>
      <c r="C4660">
        <v>12</v>
      </c>
      <c r="D4660">
        <v>365</v>
      </c>
      <c r="E4660">
        <v>2</v>
      </c>
      <c r="F4660">
        <v>0</v>
      </c>
      <c r="G4660">
        <v>2026</v>
      </c>
      <c r="H4660" s="17" t="s">
        <v>1859</v>
      </c>
      <c r="I4660">
        <v>20</v>
      </c>
      <c r="J4660">
        <v>0</v>
      </c>
      <c r="K4660" s="17" t="s">
        <v>10215</v>
      </c>
      <c r="L4660" s="1">
        <v>44742</v>
      </c>
      <c r="M4660">
        <v>15109.84</v>
      </c>
      <c r="N4660" s="17" t="s">
        <v>437</v>
      </c>
      <c r="O4660">
        <v>6424</v>
      </c>
      <c r="P4660" s="17" t="s">
        <v>438</v>
      </c>
      <c r="Q4660">
        <v>0</v>
      </c>
      <c r="R4660" s="17" t="s">
        <v>1083</v>
      </c>
      <c r="S4660" s="17" t="s">
        <v>440</v>
      </c>
      <c r="T4660" s="17" t="s">
        <v>438</v>
      </c>
      <c r="U4660">
        <v>2</v>
      </c>
      <c r="V4660">
        <v>2021</v>
      </c>
      <c r="W4660" s="17" t="s">
        <v>10205</v>
      </c>
      <c r="X4660" s="17" t="s">
        <v>1085</v>
      </c>
      <c r="Y4660">
        <v>1</v>
      </c>
      <c r="Z4660" s="17" t="s">
        <v>443</v>
      </c>
      <c r="AA4660" s="17" t="s">
        <v>443</v>
      </c>
      <c r="AB4660" s="17" t="s">
        <v>444</v>
      </c>
      <c r="AC4660">
        <v>0</v>
      </c>
      <c r="AD4660">
        <v>0</v>
      </c>
      <c r="AE4660">
        <v>0</v>
      </c>
      <c r="AF4660">
        <v>2022</v>
      </c>
      <c r="AG4660" s="1">
        <v>44562</v>
      </c>
      <c r="AH4660" s="1">
        <v>44773</v>
      </c>
      <c r="AI4660" s="1">
        <v>44785</v>
      </c>
      <c r="AJ4660" s="17" t="s">
        <v>34</v>
      </c>
      <c r="AK4660" s="17" t="s">
        <v>35</v>
      </c>
      <c r="AL4660" s="17" t="s">
        <v>10388</v>
      </c>
      <c r="AM4660" s="17">
        <f>MONTH(EMPENHO[[#This Row],[data_empenho]])</f>
        <v>6</v>
      </c>
    </row>
    <row r="4661" spans="1:39" x14ac:dyDescent="0.25">
      <c r="A4661">
        <v>5</v>
      </c>
      <c r="B4661">
        <v>502</v>
      </c>
      <c r="C4661">
        <v>12</v>
      </c>
      <c r="D4661">
        <v>365</v>
      </c>
      <c r="E4661">
        <v>2</v>
      </c>
      <c r="F4661">
        <v>0</v>
      </c>
      <c r="G4661">
        <v>2028</v>
      </c>
      <c r="H4661" s="17" t="s">
        <v>1859</v>
      </c>
      <c r="I4661">
        <v>20</v>
      </c>
      <c r="J4661">
        <v>0</v>
      </c>
      <c r="K4661" s="17" t="s">
        <v>10216</v>
      </c>
      <c r="L4661" s="1">
        <v>44742</v>
      </c>
      <c r="M4661">
        <v>3611.42</v>
      </c>
      <c r="N4661" s="17" t="s">
        <v>437</v>
      </c>
      <c r="O4661">
        <v>6424</v>
      </c>
      <c r="P4661" s="17" t="s">
        <v>438</v>
      </c>
      <c r="Q4661">
        <v>0</v>
      </c>
      <c r="R4661" s="17" t="s">
        <v>1083</v>
      </c>
      <c r="S4661" s="17" t="s">
        <v>440</v>
      </c>
      <c r="T4661" s="17" t="s">
        <v>438</v>
      </c>
      <c r="U4661">
        <v>2</v>
      </c>
      <c r="V4661">
        <v>2021</v>
      </c>
      <c r="W4661" s="17" t="s">
        <v>10205</v>
      </c>
      <c r="X4661" s="17" t="s">
        <v>1085</v>
      </c>
      <c r="Y4661">
        <v>1</v>
      </c>
      <c r="Z4661" s="17" t="s">
        <v>443</v>
      </c>
      <c r="AA4661" s="17" t="s">
        <v>443</v>
      </c>
      <c r="AB4661" s="17" t="s">
        <v>444</v>
      </c>
      <c r="AC4661">
        <v>0</v>
      </c>
      <c r="AD4661">
        <v>0</v>
      </c>
      <c r="AE4661">
        <v>0</v>
      </c>
      <c r="AF4661">
        <v>2022</v>
      </c>
      <c r="AG4661" s="1">
        <v>44562</v>
      </c>
      <c r="AH4661" s="1">
        <v>44773</v>
      </c>
      <c r="AI4661" s="1">
        <v>44785</v>
      </c>
      <c r="AJ4661" s="17" t="s">
        <v>34</v>
      </c>
      <c r="AK4661" s="17" t="s">
        <v>35</v>
      </c>
      <c r="AL4661" s="17" t="s">
        <v>10388</v>
      </c>
      <c r="AM4661" s="17">
        <f>MONTH(EMPENHO[[#This Row],[data_empenho]])</f>
        <v>6</v>
      </c>
    </row>
    <row r="4662" spans="1:39" x14ac:dyDescent="0.25">
      <c r="A4662">
        <v>5</v>
      </c>
      <c r="B4662">
        <v>502</v>
      </c>
      <c r="C4662">
        <v>12</v>
      </c>
      <c r="D4662">
        <v>365</v>
      </c>
      <c r="E4662">
        <v>2</v>
      </c>
      <c r="F4662">
        <v>0</v>
      </c>
      <c r="G4662">
        <v>2033</v>
      </c>
      <c r="H4662" s="17" t="s">
        <v>1859</v>
      </c>
      <c r="I4662">
        <v>20</v>
      </c>
      <c r="J4662">
        <v>0</v>
      </c>
      <c r="K4662" s="17" t="s">
        <v>10217</v>
      </c>
      <c r="L4662" s="1">
        <v>44742</v>
      </c>
      <c r="M4662">
        <v>862.08</v>
      </c>
      <c r="N4662" s="17" t="s">
        <v>437</v>
      </c>
      <c r="O4662">
        <v>6424</v>
      </c>
      <c r="P4662" s="17" t="s">
        <v>438</v>
      </c>
      <c r="Q4662">
        <v>0</v>
      </c>
      <c r="R4662" s="17" t="s">
        <v>1083</v>
      </c>
      <c r="S4662" s="17" t="s">
        <v>440</v>
      </c>
      <c r="T4662" s="17" t="s">
        <v>438</v>
      </c>
      <c r="U4662">
        <v>2</v>
      </c>
      <c r="V4662">
        <v>2021</v>
      </c>
      <c r="W4662" s="17" t="s">
        <v>10205</v>
      </c>
      <c r="X4662" s="17" t="s">
        <v>1085</v>
      </c>
      <c r="Y4662">
        <v>1</v>
      </c>
      <c r="Z4662" s="17" t="s">
        <v>443</v>
      </c>
      <c r="AA4662" s="17" t="s">
        <v>443</v>
      </c>
      <c r="AB4662" s="17" t="s">
        <v>444</v>
      </c>
      <c r="AC4662">
        <v>0</v>
      </c>
      <c r="AD4662">
        <v>0</v>
      </c>
      <c r="AE4662">
        <v>0</v>
      </c>
      <c r="AF4662">
        <v>2022</v>
      </c>
      <c r="AG4662" s="1">
        <v>44562</v>
      </c>
      <c r="AH4662" s="1">
        <v>44773</v>
      </c>
      <c r="AI4662" s="1">
        <v>44785</v>
      </c>
      <c r="AJ4662" s="17" t="s">
        <v>34</v>
      </c>
      <c r="AK4662" s="17" t="s">
        <v>35</v>
      </c>
      <c r="AL4662" s="17" t="s">
        <v>10388</v>
      </c>
      <c r="AM4662" s="17">
        <f>MONTH(EMPENHO[[#This Row],[data_empenho]])</f>
        <v>6</v>
      </c>
    </row>
    <row r="4663" spans="1:39" x14ac:dyDescent="0.25">
      <c r="A4663">
        <v>5</v>
      </c>
      <c r="B4663">
        <v>502</v>
      </c>
      <c r="C4663">
        <v>12</v>
      </c>
      <c r="D4663">
        <v>782</v>
      </c>
      <c r="E4663">
        <v>2</v>
      </c>
      <c r="F4663">
        <v>0</v>
      </c>
      <c r="G4663">
        <v>2035</v>
      </c>
      <c r="H4663" s="17" t="s">
        <v>1859</v>
      </c>
      <c r="I4663">
        <v>20</v>
      </c>
      <c r="J4663">
        <v>0</v>
      </c>
      <c r="K4663" s="17" t="s">
        <v>10218</v>
      </c>
      <c r="L4663" s="1">
        <v>44742</v>
      </c>
      <c r="M4663">
        <v>4636.6000000000004</v>
      </c>
      <c r="N4663" s="17" t="s">
        <v>437</v>
      </c>
      <c r="O4663">
        <v>6424</v>
      </c>
      <c r="P4663" s="17" t="s">
        <v>438</v>
      </c>
      <c r="Q4663">
        <v>0</v>
      </c>
      <c r="R4663" s="17" t="s">
        <v>1083</v>
      </c>
      <c r="S4663" s="17" t="s">
        <v>440</v>
      </c>
      <c r="T4663" s="17" t="s">
        <v>438</v>
      </c>
      <c r="U4663">
        <v>2</v>
      </c>
      <c r="V4663">
        <v>2021</v>
      </c>
      <c r="W4663" s="17" t="s">
        <v>10205</v>
      </c>
      <c r="X4663" s="17" t="s">
        <v>1085</v>
      </c>
      <c r="Y4663">
        <v>1</v>
      </c>
      <c r="Z4663" s="17" t="s">
        <v>443</v>
      </c>
      <c r="AA4663" s="17" t="s">
        <v>443</v>
      </c>
      <c r="AB4663" s="17" t="s">
        <v>444</v>
      </c>
      <c r="AC4663">
        <v>0</v>
      </c>
      <c r="AD4663">
        <v>0</v>
      </c>
      <c r="AE4663">
        <v>0</v>
      </c>
      <c r="AF4663">
        <v>2022</v>
      </c>
      <c r="AG4663" s="1">
        <v>44562</v>
      </c>
      <c r="AH4663" s="1">
        <v>44773</v>
      </c>
      <c r="AI4663" s="1">
        <v>44785</v>
      </c>
      <c r="AJ4663" s="17" t="s">
        <v>34</v>
      </c>
      <c r="AK4663" s="17" t="s">
        <v>35</v>
      </c>
      <c r="AL4663" s="17" t="s">
        <v>10388</v>
      </c>
      <c r="AM4663" s="17">
        <f>MONTH(EMPENHO[[#This Row],[data_empenho]])</f>
        <v>6</v>
      </c>
    </row>
    <row r="4664" spans="1:39" x14ac:dyDescent="0.25">
      <c r="A4664">
        <v>6</v>
      </c>
      <c r="B4664">
        <v>601</v>
      </c>
      <c r="C4664">
        <v>4</v>
      </c>
      <c r="D4664">
        <v>122</v>
      </c>
      <c r="E4664">
        <v>1</v>
      </c>
      <c r="F4664">
        <v>0</v>
      </c>
      <c r="G4664">
        <v>2072</v>
      </c>
      <c r="H4664" s="17" t="s">
        <v>1859</v>
      </c>
      <c r="I4664">
        <v>1</v>
      </c>
      <c r="J4664">
        <v>0</v>
      </c>
      <c r="K4664" s="17" t="s">
        <v>10219</v>
      </c>
      <c r="L4664" s="1">
        <v>44742</v>
      </c>
      <c r="M4664">
        <v>7805.33</v>
      </c>
      <c r="N4664" s="17" t="s">
        <v>437</v>
      </c>
      <c r="O4664">
        <v>6424</v>
      </c>
      <c r="P4664" s="17" t="s">
        <v>438</v>
      </c>
      <c r="Q4664">
        <v>0</v>
      </c>
      <c r="R4664" s="17" t="s">
        <v>1083</v>
      </c>
      <c r="S4664" s="17" t="s">
        <v>440</v>
      </c>
      <c r="T4664" s="17" t="s">
        <v>438</v>
      </c>
      <c r="U4664">
        <v>2</v>
      </c>
      <c r="V4664">
        <v>2021</v>
      </c>
      <c r="W4664" s="17" t="s">
        <v>10205</v>
      </c>
      <c r="X4664" s="17" t="s">
        <v>1085</v>
      </c>
      <c r="Y4664">
        <v>1</v>
      </c>
      <c r="Z4664" s="17" t="s">
        <v>443</v>
      </c>
      <c r="AA4664" s="17" t="s">
        <v>443</v>
      </c>
      <c r="AB4664" s="17" t="s">
        <v>444</v>
      </c>
      <c r="AC4664">
        <v>0</v>
      </c>
      <c r="AD4664">
        <v>0</v>
      </c>
      <c r="AE4664">
        <v>0</v>
      </c>
      <c r="AF4664">
        <v>2022</v>
      </c>
      <c r="AG4664" s="1">
        <v>44562</v>
      </c>
      <c r="AH4664" s="1">
        <v>44773</v>
      </c>
      <c r="AI4664" s="1">
        <v>44785</v>
      </c>
      <c r="AJ4664" s="17" t="s">
        <v>34</v>
      </c>
      <c r="AK4664" s="17" t="s">
        <v>35</v>
      </c>
      <c r="AL4664" s="17" t="s">
        <v>10388</v>
      </c>
      <c r="AM4664" s="17">
        <f>MONTH(EMPENHO[[#This Row],[data_empenho]])</f>
        <v>6</v>
      </c>
    </row>
    <row r="4665" spans="1:39" x14ac:dyDescent="0.25">
      <c r="A4665">
        <v>7</v>
      </c>
      <c r="B4665">
        <v>701</v>
      </c>
      <c r="C4665">
        <v>4</v>
      </c>
      <c r="D4665">
        <v>122</v>
      </c>
      <c r="E4665">
        <v>1</v>
      </c>
      <c r="F4665">
        <v>0</v>
      </c>
      <c r="G4665">
        <v>2001</v>
      </c>
      <c r="H4665" s="17" t="s">
        <v>1859</v>
      </c>
      <c r="I4665">
        <v>1</v>
      </c>
      <c r="J4665">
        <v>0</v>
      </c>
      <c r="K4665" s="17" t="s">
        <v>10220</v>
      </c>
      <c r="L4665" s="1">
        <v>44742</v>
      </c>
      <c r="M4665">
        <v>11725.49</v>
      </c>
      <c r="N4665" s="17" t="s">
        <v>437</v>
      </c>
      <c r="O4665">
        <v>6424</v>
      </c>
      <c r="P4665" s="17" t="s">
        <v>438</v>
      </c>
      <c r="Q4665">
        <v>0</v>
      </c>
      <c r="R4665" s="17" t="s">
        <v>1083</v>
      </c>
      <c r="S4665" s="17" t="s">
        <v>440</v>
      </c>
      <c r="T4665" s="17" t="s">
        <v>438</v>
      </c>
      <c r="U4665">
        <v>2</v>
      </c>
      <c r="V4665">
        <v>2021</v>
      </c>
      <c r="W4665" s="17" t="s">
        <v>10205</v>
      </c>
      <c r="X4665" s="17" t="s">
        <v>1085</v>
      </c>
      <c r="Y4665">
        <v>1</v>
      </c>
      <c r="Z4665" s="17" t="s">
        <v>443</v>
      </c>
      <c r="AA4665" s="17" t="s">
        <v>443</v>
      </c>
      <c r="AB4665" s="17" t="s">
        <v>444</v>
      </c>
      <c r="AC4665">
        <v>0</v>
      </c>
      <c r="AD4665">
        <v>0</v>
      </c>
      <c r="AE4665">
        <v>0</v>
      </c>
      <c r="AF4665">
        <v>2022</v>
      </c>
      <c r="AG4665" s="1">
        <v>44562</v>
      </c>
      <c r="AH4665" s="1">
        <v>44773</v>
      </c>
      <c r="AI4665" s="1">
        <v>44785</v>
      </c>
      <c r="AJ4665" s="17" t="s">
        <v>34</v>
      </c>
      <c r="AK4665" s="17" t="s">
        <v>35</v>
      </c>
      <c r="AL4665" s="17" t="s">
        <v>10388</v>
      </c>
      <c r="AM4665" s="17">
        <f>MONTH(EMPENHO[[#This Row],[data_empenho]])</f>
        <v>6</v>
      </c>
    </row>
    <row r="4666" spans="1:39" x14ac:dyDescent="0.25">
      <c r="A4666">
        <v>8</v>
      </c>
      <c r="B4666">
        <v>801</v>
      </c>
      <c r="C4666">
        <v>10</v>
      </c>
      <c r="D4666">
        <v>122</v>
      </c>
      <c r="E4666">
        <v>5</v>
      </c>
      <c r="F4666">
        <v>0</v>
      </c>
      <c r="G4666">
        <v>2084</v>
      </c>
      <c r="H4666" s="17" t="s">
        <v>1859</v>
      </c>
      <c r="I4666">
        <v>40</v>
      </c>
      <c r="J4666">
        <v>0</v>
      </c>
      <c r="K4666" s="17" t="s">
        <v>10221</v>
      </c>
      <c r="L4666" s="1">
        <v>44742</v>
      </c>
      <c r="M4666">
        <v>5079.29</v>
      </c>
      <c r="N4666" s="17" t="s">
        <v>437</v>
      </c>
      <c r="O4666">
        <v>6424</v>
      </c>
      <c r="P4666" s="17" t="s">
        <v>438</v>
      </c>
      <c r="Q4666">
        <v>0</v>
      </c>
      <c r="R4666" s="17" t="s">
        <v>1083</v>
      </c>
      <c r="S4666" s="17" t="s">
        <v>440</v>
      </c>
      <c r="T4666" s="17" t="s">
        <v>438</v>
      </c>
      <c r="U4666">
        <v>2</v>
      </c>
      <c r="V4666">
        <v>2021</v>
      </c>
      <c r="W4666" s="17" t="s">
        <v>10205</v>
      </c>
      <c r="X4666" s="17" t="s">
        <v>1085</v>
      </c>
      <c r="Y4666">
        <v>1</v>
      </c>
      <c r="Z4666" s="17" t="s">
        <v>443</v>
      </c>
      <c r="AA4666" s="17" t="s">
        <v>443</v>
      </c>
      <c r="AB4666" s="17" t="s">
        <v>444</v>
      </c>
      <c r="AC4666">
        <v>0</v>
      </c>
      <c r="AD4666">
        <v>0</v>
      </c>
      <c r="AE4666">
        <v>0</v>
      </c>
      <c r="AF4666">
        <v>2022</v>
      </c>
      <c r="AG4666" s="1">
        <v>44562</v>
      </c>
      <c r="AH4666" s="1">
        <v>44773</v>
      </c>
      <c r="AI4666" s="1">
        <v>44785</v>
      </c>
      <c r="AJ4666" s="17" t="s">
        <v>34</v>
      </c>
      <c r="AK4666" s="17" t="s">
        <v>35</v>
      </c>
      <c r="AL4666" s="17" t="s">
        <v>10388</v>
      </c>
      <c r="AM4666" s="17">
        <f>MONTH(EMPENHO[[#This Row],[data_empenho]])</f>
        <v>6</v>
      </c>
    </row>
    <row r="4667" spans="1:39" x14ac:dyDescent="0.25">
      <c r="A4667">
        <v>8</v>
      </c>
      <c r="B4667">
        <v>801</v>
      </c>
      <c r="C4667">
        <v>10</v>
      </c>
      <c r="D4667">
        <v>301</v>
      </c>
      <c r="E4667">
        <v>6</v>
      </c>
      <c r="F4667">
        <v>0</v>
      </c>
      <c r="G4667">
        <v>2089</v>
      </c>
      <c r="H4667" s="17" t="s">
        <v>1859</v>
      </c>
      <c r="I4667">
        <v>40</v>
      </c>
      <c r="J4667">
        <v>0</v>
      </c>
      <c r="K4667" s="17" t="s">
        <v>10222</v>
      </c>
      <c r="L4667" s="1">
        <v>44742</v>
      </c>
      <c r="M4667">
        <v>862.08</v>
      </c>
      <c r="N4667" s="17" t="s">
        <v>437</v>
      </c>
      <c r="O4667">
        <v>6424</v>
      </c>
      <c r="P4667" s="17" t="s">
        <v>438</v>
      </c>
      <c r="Q4667">
        <v>0</v>
      </c>
      <c r="R4667" s="17" t="s">
        <v>1083</v>
      </c>
      <c r="S4667" s="17" t="s">
        <v>440</v>
      </c>
      <c r="T4667" s="17" t="s">
        <v>438</v>
      </c>
      <c r="U4667">
        <v>2</v>
      </c>
      <c r="V4667">
        <v>2021</v>
      </c>
      <c r="W4667" s="17" t="s">
        <v>10205</v>
      </c>
      <c r="X4667" s="17" t="s">
        <v>1085</v>
      </c>
      <c r="Y4667">
        <v>1</v>
      </c>
      <c r="Z4667" s="17" t="s">
        <v>443</v>
      </c>
      <c r="AA4667" s="17" t="s">
        <v>443</v>
      </c>
      <c r="AB4667" s="17" t="s">
        <v>444</v>
      </c>
      <c r="AC4667">
        <v>0</v>
      </c>
      <c r="AD4667">
        <v>0</v>
      </c>
      <c r="AE4667">
        <v>0</v>
      </c>
      <c r="AF4667">
        <v>2022</v>
      </c>
      <c r="AG4667" s="1">
        <v>44562</v>
      </c>
      <c r="AH4667" s="1">
        <v>44773</v>
      </c>
      <c r="AI4667" s="1">
        <v>44785</v>
      </c>
      <c r="AJ4667" s="17" t="s">
        <v>34</v>
      </c>
      <c r="AK4667" s="17" t="s">
        <v>35</v>
      </c>
      <c r="AL4667" s="17" t="s">
        <v>10388</v>
      </c>
      <c r="AM4667" s="17">
        <f>MONTH(EMPENHO[[#This Row],[data_empenho]])</f>
        <v>6</v>
      </c>
    </row>
    <row r="4668" spans="1:39" x14ac:dyDescent="0.25">
      <c r="A4668">
        <v>8</v>
      </c>
      <c r="B4668">
        <v>801</v>
      </c>
      <c r="C4668">
        <v>10</v>
      </c>
      <c r="D4668">
        <v>301</v>
      </c>
      <c r="E4668">
        <v>6</v>
      </c>
      <c r="F4668">
        <v>0</v>
      </c>
      <c r="G4668">
        <v>2090</v>
      </c>
      <c r="H4668" s="17" t="s">
        <v>1859</v>
      </c>
      <c r="I4668">
        <v>40</v>
      </c>
      <c r="J4668">
        <v>0</v>
      </c>
      <c r="K4668" s="17" t="s">
        <v>10223</v>
      </c>
      <c r="L4668" s="1">
        <v>44742</v>
      </c>
      <c r="M4668">
        <v>885.38</v>
      </c>
      <c r="N4668" s="17" t="s">
        <v>437</v>
      </c>
      <c r="O4668">
        <v>6424</v>
      </c>
      <c r="P4668" s="17" t="s">
        <v>438</v>
      </c>
      <c r="Q4668">
        <v>0</v>
      </c>
      <c r="R4668" s="17" t="s">
        <v>1083</v>
      </c>
      <c r="S4668" s="17" t="s">
        <v>440</v>
      </c>
      <c r="T4668" s="17" t="s">
        <v>438</v>
      </c>
      <c r="U4668">
        <v>2</v>
      </c>
      <c r="V4668">
        <v>2021</v>
      </c>
      <c r="W4668" s="17" t="s">
        <v>10205</v>
      </c>
      <c r="X4668" s="17" t="s">
        <v>1085</v>
      </c>
      <c r="Y4668">
        <v>1</v>
      </c>
      <c r="Z4668" s="17" t="s">
        <v>443</v>
      </c>
      <c r="AA4668" s="17" t="s">
        <v>443</v>
      </c>
      <c r="AB4668" s="17" t="s">
        <v>444</v>
      </c>
      <c r="AC4668">
        <v>0</v>
      </c>
      <c r="AD4668">
        <v>0</v>
      </c>
      <c r="AE4668">
        <v>0</v>
      </c>
      <c r="AF4668">
        <v>2022</v>
      </c>
      <c r="AG4668" s="1">
        <v>44562</v>
      </c>
      <c r="AH4668" s="1">
        <v>44773</v>
      </c>
      <c r="AI4668" s="1">
        <v>44785</v>
      </c>
      <c r="AJ4668" s="17" t="s">
        <v>34</v>
      </c>
      <c r="AK4668" s="17" t="s">
        <v>35</v>
      </c>
      <c r="AL4668" s="17" t="s">
        <v>10388</v>
      </c>
      <c r="AM4668" s="17">
        <f>MONTH(EMPENHO[[#This Row],[data_empenho]])</f>
        <v>6</v>
      </c>
    </row>
    <row r="4669" spans="1:39" x14ac:dyDescent="0.25">
      <c r="A4669">
        <v>8</v>
      </c>
      <c r="B4669">
        <v>801</v>
      </c>
      <c r="C4669">
        <v>10</v>
      </c>
      <c r="D4669">
        <v>301</v>
      </c>
      <c r="E4669">
        <v>6</v>
      </c>
      <c r="F4669">
        <v>0</v>
      </c>
      <c r="G4669">
        <v>2091</v>
      </c>
      <c r="H4669" s="17" t="s">
        <v>1859</v>
      </c>
      <c r="I4669">
        <v>40</v>
      </c>
      <c r="J4669">
        <v>0</v>
      </c>
      <c r="K4669" s="17" t="s">
        <v>10224</v>
      </c>
      <c r="L4669" s="1">
        <v>44742</v>
      </c>
      <c r="M4669">
        <v>6780.15</v>
      </c>
      <c r="N4669" s="17" t="s">
        <v>437</v>
      </c>
      <c r="O4669">
        <v>6424</v>
      </c>
      <c r="P4669" s="17" t="s">
        <v>438</v>
      </c>
      <c r="Q4669">
        <v>0</v>
      </c>
      <c r="R4669" s="17" t="s">
        <v>1083</v>
      </c>
      <c r="S4669" s="17" t="s">
        <v>440</v>
      </c>
      <c r="T4669" s="17" t="s">
        <v>438</v>
      </c>
      <c r="U4669">
        <v>2</v>
      </c>
      <c r="V4669">
        <v>2021</v>
      </c>
      <c r="W4669" s="17" t="s">
        <v>10205</v>
      </c>
      <c r="X4669" s="17" t="s">
        <v>1085</v>
      </c>
      <c r="Y4669">
        <v>1</v>
      </c>
      <c r="Z4669" s="17" t="s">
        <v>443</v>
      </c>
      <c r="AA4669" s="17" t="s">
        <v>443</v>
      </c>
      <c r="AB4669" s="17" t="s">
        <v>444</v>
      </c>
      <c r="AC4669">
        <v>0</v>
      </c>
      <c r="AD4669">
        <v>0</v>
      </c>
      <c r="AE4669">
        <v>0</v>
      </c>
      <c r="AF4669">
        <v>2022</v>
      </c>
      <c r="AG4669" s="1">
        <v>44562</v>
      </c>
      <c r="AH4669" s="1">
        <v>44773</v>
      </c>
      <c r="AI4669" s="1">
        <v>44785</v>
      </c>
      <c r="AJ4669" s="17" t="s">
        <v>34</v>
      </c>
      <c r="AK4669" s="17" t="s">
        <v>35</v>
      </c>
      <c r="AL4669" s="17" t="s">
        <v>10388</v>
      </c>
      <c r="AM4669" s="17">
        <f>MONTH(EMPENHO[[#This Row],[data_empenho]])</f>
        <v>6</v>
      </c>
    </row>
    <row r="4670" spans="1:39" x14ac:dyDescent="0.25">
      <c r="A4670">
        <v>8</v>
      </c>
      <c r="B4670">
        <v>801</v>
      </c>
      <c r="C4670">
        <v>10</v>
      </c>
      <c r="D4670">
        <v>301</v>
      </c>
      <c r="E4670">
        <v>6</v>
      </c>
      <c r="F4670">
        <v>0</v>
      </c>
      <c r="G4670">
        <v>2092</v>
      </c>
      <c r="H4670" s="17" t="s">
        <v>1859</v>
      </c>
      <c r="I4670">
        <v>40</v>
      </c>
      <c r="J4670">
        <v>0</v>
      </c>
      <c r="K4670" s="17" t="s">
        <v>10225</v>
      </c>
      <c r="L4670" s="1">
        <v>44742</v>
      </c>
      <c r="M4670">
        <v>5918.06</v>
      </c>
      <c r="N4670" s="17" t="s">
        <v>437</v>
      </c>
      <c r="O4670">
        <v>6424</v>
      </c>
      <c r="P4670" s="17" t="s">
        <v>438</v>
      </c>
      <c r="Q4670">
        <v>0</v>
      </c>
      <c r="R4670" s="17" t="s">
        <v>1083</v>
      </c>
      <c r="S4670" s="17" t="s">
        <v>440</v>
      </c>
      <c r="T4670" s="17" t="s">
        <v>438</v>
      </c>
      <c r="U4670">
        <v>2</v>
      </c>
      <c r="V4670">
        <v>2021</v>
      </c>
      <c r="W4670" s="17" t="s">
        <v>10205</v>
      </c>
      <c r="X4670" s="17" t="s">
        <v>1085</v>
      </c>
      <c r="Y4670">
        <v>1</v>
      </c>
      <c r="Z4670" s="17" t="s">
        <v>443</v>
      </c>
      <c r="AA4670" s="17" t="s">
        <v>443</v>
      </c>
      <c r="AB4670" s="17" t="s">
        <v>444</v>
      </c>
      <c r="AC4670">
        <v>0</v>
      </c>
      <c r="AD4670">
        <v>0</v>
      </c>
      <c r="AE4670">
        <v>0</v>
      </c>
      <c r="AF4670">
        <v>2022</v>
      </c>
      <c r="AG4670" s="1">
        <v>44562</v>
      </c>
      <c r="AH4670" s="1">
        <v>44773</v>
      </c>
      <c r="AI4670" s="1">
        <v>44785</v>
      </c>
      <c r="AJ4670" s="17" t="s">
        <v>34</v>
      </c>
      <c r="AK4670" s="17" t="s">
        <v>35</v>
      </c>
      <c r="AL4670" s="17" t="s">
        <v>10388</v>
      </c>
      <c r="AM4670" s="17">
        <f>MONTH(EMPENHO[[#This Row],[data_empenho]])</f>
        <v>6</v>
      </c>
    </row>
    <row r="4671" spans="1:39" x14ac:dyDescent="0.25">
      <c r="A4671">
        <v>8</v>
      </c>
      <c r="B4671">
        <v>801</v>
      </c>
      <c r="C4671">
        <v>10</v>
      </c>
      <c r="D4671">
        <v>301</v>
      </c>
      <c r="E4671">
        <v>6</v>
      </c>
      <c r="F4671">
        <v>0</v>
      </c>
      <c r="G4671">
        <v>2105</v>
      </c>
      <c r="H4671" s="17" t="s">
        <v>1859</v>
      </c>
      <c r="I4671">
        <v>40</v>
      </c>
      <c r="J4671">
        <v>0</v>
      </c>
      <c r="K4671" s="17" t="s">
        <v>10226</v>
      </c>
      <c r="L4671" s="1">
        <v>44742</v>
      </c>
      <c r="M4671">
        <v>3168.73</v>
      </c>
      <c r="N4671" s="17" t="s">
        <v>437</v>
      </c>
      <c r="O4671">
        <v>6424</v>
      </c>
      <c r="P4671" s="17" t="s">
        <v>438</v>
      </c>
      <c r="Q4671">
        <v>0</v>
      </c>
      <c r="R4671" s="17" t="s">
        <v>1083</v>
      </c>
      <c r="S4671" s="17" t="s">
        <v>440</v>
      </c>
      <c r="T4671" s="17" t="s">
        <v>438</v>
      </c>
      <c r="U4671">
        <v>2</v>
      </c>
      <c r="V4671">
        <v>2021</v>
      </c>
      <c r="W4671" s="17" t="s">
        <v>10205</v>
      </c>
      <c r="X4671" s="17" t="s">
        <v>1085</v>
      </c>
      <c r="Y4671">
        <v>1</v>
      </c>
      <c r="Z4671" s="17" t="s">
        <v>443</v>
      </c>
      <c r="AA4671" s="17" t="s">
        <v>443</v>
      </c>
      <c r="AB4671" s="17" t="s">
        <v>444</v>
      </c>
      <c r="AC4671">
        <v>0</v>
      </c>
      <c r="AD4671">
        <v>0</v>
      </c>
      <c r="AE4671">
        <v>0</v>
      </c>
      <c r="AF4671">
        <v>2022</v>
      </c>
      <c r="AG4671" s="1">
        <v>44562</v>
      </c>
      <c r="AH4671" s="1">
        <v>44773</v>
      </c>
      <c r="AI4671" s="1">
        <v>44785</v>
      </c>
      <c r="AJ4671" s="17" t="s">
        <v>34</v>
      </c>
      <c r="AK4671" s="17" t="s">
        <v>35</v>
      </c>
      <c r="AL4671" s="17" t="s">
        <v>10388</v>
      </c>
      <c r="AM4671" s="17">
        <f>MONTH(EMPENHO[[#This Row],[data_empenho]])</f>
        <v>6</v>
      </c>
    </row>
    <row r="4672" spans="1:39" x14ac:dyDescent="0.25">
      <c r="A4672">
        <v>8</v>
      </c>
      <c r="B4672">
        <v>801</v>
      </c>
      <c r="C4672">
        <v>10</v>
      </c>
      <c r="D4672">
        <v>301</v>
      </c>
      <c r="E4672">
        <v>9</v>
      </c>
      <c r="F4672">
        <v>0</v>
      </c>
      <c r="G4672">
        <v>2109</v>
      </c>
      <c r="H4672" s="17" t="s">
        <v>1859</v>
      </c>
      <c r="I4672">
        <v>40</v>
      </c>
      <c r="J4672">
        <v>0</v>
      </c>
      <c r="K4672" s="17" t="s">
        <v>10227</v>
      </c>
      <c r="L4672" s="1">
        <v>44742</v>
      </c>
      <c r="M4672">
        <v>465.99</v>
      </c>
      <c r="N4672" s="17" t="s">
        <v>437</v>
      </c>
      <c r="O4672">
        <v>6424</v>
      </c>
      <c r="P4672" s="17" t="s">
        <v>438</v>
      </c>
      <c r="Q4672">
        <v>0</v>
      </c>
      <c r="R4672" s="17" t="s">
        <v>1083</v>
      </c>
      <c r="S4672" s="17" t="s">
        <v>440</v>
      </c>
      <c r="T4672" s="17" t="s">
        <v>438</v>
      </c>
      <c r="U4672">
        <v>2</v>
      </c>
      <c r="V4672">
        <v>2021</v>
      </c>
      <c r="W4672" s="17" t="s">
        <v>10205</v>
      </c>
      <c r="X4672" s="17" t="s">
        <v>1085</v>
      </c>
      <c r="Y4672">
        <v>1</v>
      </c>
      <c r="Z4672" s="17" t="s">
        <v>443</v>
      </c>
      <c r="AA4672" s="17" t="s">
        <v>443</v>
      </c>
      <c r="AB4672" s="17" t="s">
        <v>444</v>
      </c>
      <c r="AC4672">
        <v>0</v>
      </c>
      <c r="AD4672">
        <v>0</v>
      </c>
      <c r="AE4672">
        <v>0</v>
      </c>
      <c r="AF4672">
        <v>2022</v>
      </c>
      <c r="AG4672" s="1">
        <v>44562</v>
      </c>
      <c r="AH4672" s="1">
        <v>44773</v>
      </c>
      <c r="AI4672" s="1">
        <v>44785</v>
      </c>
      <c r="AJ4672" s="17" t="s">
        <v>34</v>
      </c>
      <c r="AK4672" s="17" t="s">
        <v>35</v>
      </c>
      <c r="AL4672" s="17" t="s">
        <v>10388</v>
      </c>
      <c r="AM4672" s="17">
        <f>MONTH(EMPENHO[[#This Row],[data_empenho]])</f>
        <v>6</v>
      </c>
    </row>
    <row r="4673" spans="1:39" x14ac:dyDescent="0.25">
      <c r="A4673">
        <v>8</v>
      </c>
      <c r="B4673">
        <v>801</v>
      </c>
      <c r="C4673">
        <v>10</v>
      </c>
      <c r="D4673">
        <v>302</v>
      </c>
      <c r="E4673">
        <v>8</v>
      </c>
      <c r="F4673">
        <v>0</v>
      </c>
      <c r="G4673">
        <v>2096</v>
      </c>
      <c r="H4673" s="17" t="s">
        <v>1859</v>
      </c>
      <c r="I4673">
        <v>40</v>
      </c>
      <c r="J4673">
        <v>0</v>
      </c>
      <c r="K4673" s="17" t="s">
        <v>10228</v>
      </c>
      <c r="L4673" s="1">
        <v>44742</v>
      </c>
      <c r="M4673">
        <v>3010.33</v>
      </c>
      <c r="N4673" s="17" t="s">
        <v>437</v>
      </c>
      <c r="O4673">
        <v>6424</v>
      </c>
      <c r="P4673" s="17" t="s">
        <v>438</v>
      </c>
      <c r="Q4673">
        <v>0</v>
      </c>
      <c r="R4673" s="17" t="s">
        <v>1083</v>
      </c>
      <c r="S4673" s="17" t="s">
        <v>440</v>
      </c>
      <c r="T4673" s="17" t="s">
        <v>438</v>
      </c>
      <c r="U4673">
        <v>2</v>
      </c>
      <c r="V4673">
        <v>2021</v>
      </c>
      <c r="W4673" s="17" t="s">
        <v>10205</v>
      </c>
      <c r="X4673" s="17" t="s">
        <v>1085</v>
      </c>
      <c r="Y4673">
        <v>1</v>
      </c>
      <c r="Z4673" s="17" t="s">
        <v>443</v>
      </c>
      <c r="AA4673" s="17" t="s">
        <v>443</v>
      </c>
      <c r="AB4673" s="17" t="s">
        <v>444</v>
      </c>
      <c r="AC4673">
        <v>0</v>
      </c>
      <c r="AD4673">
        <v>0</v>
      </c>
      <c r="AE4673">
        <v>0</v>
      </c>
      <c r="AF4673">
        <v>2022</v>
      </c>
      <c r="AG4673" s="1">
        <v>44562</v>
      </c>
      <c r="AH4673" s="1">
        <v>44773</v>
      </c>
      <c r="AI4673" s="1">
        <v>44785</v>
      </c>
      <c r="AJ4673" s="17" t="s">
        <v>34</v>
      </c>
      <c r="AK4673" s="17" t="s">
        <v>35</v>
      </c>
      <c r="AL4673" s="17" t="s">
        <v>10388</v>
      </c>
      <c r="AM4673" s="17">
        <f>MONTH(EMPENHO[[#This Row],[data_empenho]])</f>
        <v>6</v>
      </c>
    </row>
    <row r="4674" spans="1:39" x14ac:dyDescent="0.25">
      <c r="A4674">
        <v>8</v>
      </c>
      <c r="B4674">
        <v>801</v>
      </c>
      <c r="C4674">
        <v>10</v>
      </c>
      <c r="D4674">
        <v>305</v>
      </c>
      <c r="E4674">
        <v>7</v>
      </c>
      <c r="F4674">
        <v>0</v>
      </c>
      <c r="G4674">
        <v>2104</v>
      </c>
      <c r="H4674" s="17" t="s">
        <v>1859</v>
      </c>
      <c r="I4674">
        <v>40</v>
      </c>
      <c r="J4674">
        <v>0</v>
      </c>
      <c r="K4674" s="17" t="s">
        <v>10229</v>
      </c>
      <c r="L4674" s="1">
        <v>44742</v>
      </c>
      <c r="M4674">
        <v>931.98</v>
      </c>
      <c r="N4674" s="17" t="s">
        <v>437</v>
      </c>
      <c r="O4674">
        <v>6424</v>
      </c>
      <c r="P4674" s="17" t="s">
        <v>438</v>
      </c>
      <c r="Q4674">
        <v>0</v>
      </c>
      <c r="R4674" s="17" t="s">
        <v>1083</v>
      </c>
      <c r="S4674" s="17" t="s">
        <v>440</v>
      </c>
      <c r="T4674" s="17" t="s">
        <v>438</v>
      </c>
      <c r="U4674">
        <v>2</v>
      </c>
      <c r="V4674">
        <v>2021</v>
      </c>
      <c r="W4674" s="17" t="s">
        <v>10205</v>
      </c>
      <c r="X4674" s="17" t="s">
        <v>1085</v>
      </c>
      <c r="Y4674">
        <v>1</v>
      </c>
      <c r="Z4674" s="17" t="s">
        <v>443</v>
      </c>
      <c r="AA4674" s="17" t="s">
        <v>443</v>
      </c>
      <c r="AB4674" s="17" t="s">
        <v>444</v>
      </c>
      <c r="AC4674">
        <v>0</v>
      </c>
      <c r="AD4674">
        <v>0</v>
      </c>
      <c r="AE4674">
        <v>0</v>
      </c>
      <c r="AF4674">
        <v>2022</v>
      </c>
      <c r="AG4674" s="1">
        <v>44562</v>
      </c>
      <c r="AH4674" s="1">
        <v>44773</v>
      </c>
      <c r="AI4674" s="1">
        <v>44785</v>
      </c>
      <c r="AJ4674" s="17" t="s">
        <v>34</v>
      </c>
      <c r="AK4674" s="17" t="s">
        <v>35</v>
      </c>
      <c r="AL4674" s="17" t="s">
        <v>10388</v>
      </c>
      <c r="AM4674" s="17">
        <f>MONTH(EMPENHO[[#This Row],[data_empenho]])</f>
        <v>6</v>
      </c>
    </row>
    <row r="4675" spans="1:39" x14ac:dyDescent="0.25">
      <c r="A4675">
        <v>9</v>
      </c>
      <c r="B4675">
        <v>901</v>
      </c>
      <c r="C4675">
        <v>4</v>
      </c>
      <c r="D4675">
        <v>122</v>
      </c>
      <c r="E4675">
        <v>1</v>
      </c>
      <c r="F4675">
        <v>0</v>
      </c>
      <c r="G4675">
        <v>2010</v>
      </c>
      <c r="H4675" s="17" t="s">
        <v>1859</v>
      </c>
      <c r="I4675">
        <v>1</v>
      </c>
      <c r="J4675">
        <v>0</v>
      </c>
      <c r="K4675" s="17" t="s">
        <v>10230</v>
      </c>
      <c r="L4675" s="1">
        <v>44742</v>
      </c>
      <c r="M4675">
        <v>4147.3100000000004</v>
      </c>
      <c r="N4675" s="17" t="s">
        <v>437</v>
      </c>
      <c r="O4675">
        <v>6424</v>
      </c>
      <c r="P4675" s="17" t="s">
        <v>438</v>
      </c>
      <c r="Q4675">
        <v>0</v>
      </c>
      <c r="R4675" s="17" t="s">
        <v>1083</v>
      </c>
      <c r="S4675" s="17" t="s">
        <v>440</v>
      </c>
      <c r="T4675" s="17" t="s">
        <v>438</v>
      </c>
      <c r="U4675">
        <v>2</v>
      </c>
      <c r="V4675">
        <v>2021</v>
      </c>
      <c r="W4675" s="17" t="s">
        <v>10205</v>
      </c>
      <c r="X4675" s="17" t="s">
        <v>1085</v>
      </c>
      <c r="Y4675">
        <v>1</v>
      </c>
      <c r="Z4675" s="17" t="s">
        <v>443</v>
      </c>
      <c r="AA4675" s="17" t="s">
        <v>443</v>
      </c>
      <c r="AB4675" s="17" t="s">
        <v>444</v>
      </c>
      <c r="AC4675">
        <v>0</v>
      </c>
      <c r="AD4675">
        <v>0</v>
      </c>
      <c r="AE4675">
        <v>0</v>
      </c>
      <c r="AF4675">
        <v>2022</v>
      </c>
      <c r="AG4675" s="1">
        <v>44562</v>
      </c>
      <c r="AH4675" s="1">
        <v>44773</v>
      </c>
      <c r="AI4675" s="1">
        <v>44785</v>
      </c>
      <c r="AJ4675" s="17" t="s">
        <v>34</v>
      </c>
      <c r="AK4675" s="17" t="s">
        <v>35</v>
      </c>
      <c r="AL4675" s="17" t="s">
        <v>10388</v>
      </c>
      <c r="AM4675" s="17">
        <f>MONTH(EMPENHO[[#This Row],[data_empenho]])</f>
        <v>6</v>
      </c>
    </row>
    <row r="4676" spans="1:39" x14ac:dyDescent="0.25">
      <c r="A4676">
        <v>9</v>
      </c>
      <c r="B4676">
        <v>902</v>
      </c>
      <c r="C4676">
        <v>8</v>
      </c>
      <c r="D4676">
        <v>244</v>
      </c>
      <c r="E4676">
        <v>11</v>
      </c>
      <c r="F4676">
        <v>0</v>
      </c>
      <c r="G4676">
        <v>2018</v>
      </c>
      <c r="H4676" s="17" t="s">
        <v>1859</v>
      </c>
      <c r="I4676">
        <v>1</v>
      </c>
      <c r="J4676">
        <v>0</v>
      </c>
      <c r="K4676" s="17" t="s">
        <v>10231</v>
      </c>
      <c r="L4676" s="1">
        <v>44742</v>
      </c>
      <c r="M4676">
        <v>1467.86</v>
      </c>
      <c r="N4676" s="17" t="s">
        <v>437</v>
      </c>
      <c r="O4676">
        <v>6424</v>
      </c>
      <c r="P4676" s="17" t="s">
        <v>438</v>
      </c>
      <c r="Q4676">
        <v>0</v>
      </c>
      <c r="R4676" s="17" t="s">
        <v>1083</v>
      </c>
      <c r="S4676" s="17" t="s">
        <v>440</v>
      </c>
      <c r="T4676" s="17" t="s">
        <v>438</v>
      </c>
      <c r="U4676">
        <v>2</v>
      </c>
      <c r="V4676">
        <v>2021</v>
      </c>
      <c r="W4676" s="17" t="s">
        <v>10205</v>
      </c>
      <c r="X4676" s="17" t="s">
        <v>1085</v>
      </c>
      <c r="Y4676">
        <v>1</v>
      </c>
      <c r="Z4676" s="17" t="s">
        <v>443</v>
      </c>
      <c r="AA4676" s="17" t="s">
        <v>443</v>
      </c>
      <c r="AB4676" s="17" t="s">
        <v>444</v>
      </c>
      <c r="AC4676">
        <v>0</v>
      </c>
      <c r="AD4676">
        <v>0</v>
      </c>
      <c r="AE4676">
        <v>0</v>
      </c>
      <c r="AF4676">
        <v>2022</v>
      </c>
      <c r="AG4676" s="1">
        <v>44562</v>
      </c>
      <c r="AH4676" s="1">
        <v>44773</v>
      </c>
      <c r="AI4676" s="1">
        <v>44785</v>
      </c>
      <c r="AJ4676" s="17" t="s">
        <v>34</v>
      </c>
      <c r="AK4676" s="17" t="s">
        <v>35</v>
      </c>
      <c r="AL4676" s="17" t="s">
        <v>10388</v>
      </c>
      <c r="AM4676" s="17">
        <f>MONTH(EMPENHO[[#This Row],[data_empenho]])</f>
        <v>6</v>
      </c>
    </row>
    <row r="4677" spans="1:39" x14ac:dyDescent="0.25">
      <c r="A4677">
        <v>10</v>
      </c>
      <c r="B4677">
        <v>1001</v>
      </c>
      <c r="C4677">
        <v>4</v>
      </c>
      <c r="D4677">
        <v>122</v>
      </c>
      <c r="E4677">
        <v>1</v>
      </c>
      <c r="F4677">
        <v>0</v>
      </c>
      <c r="G4677">
        <v>2050</v>
      </c>
      <c r="H4677" s="17" t="s">
        <v>1859</v>
      </c>
      <c r="I4677">
        <v>1</v>
      </c>
      <c r="J4677">
        <v>0</v>
      </c>
      <c r="K4677" s="17" t="s">
        <v>10232</v>
      </c>
      <c r="L4677" s="1">
        <v>44742</v>
      </c>
      <c r="M4677">
        <v>3821.12</v>
      </c>
      <c r="N4677" s="17" t="s">
        <v>437</v>
      </c>
      <c r="O4677">
        <v>6424</v>
      </c>
      <c r="P4677" s="17" t="s">
        <v>438</v>
      </c>
      <c r="Q4677">
        <v>0</v>
      </c>
      <c r="R4677" s="17" t="s">
        <v>1083</v>
      </c>
      <c r="S4677" s="17" t="s">
        <v>440</v>
      </c>
      <c r="T4677" s="17" t="s">
        <v>438</v>
      </c>
      <c r="U4677">
        <v>2</v>
      </c>
      <c r="V4677">
        <v>2021</v>
      </c>
      <c r="W4677" s="17" t="s">
        <v>10205</v>
      </c>
      <c r="X4677" s="17" t="s">
        <v>1085</v>
      </c>
      <c r="Y4677">
        <v>1</v>
      </c>
      <c r="Z4677" s="17" t="s">
        <v>443</v>
      </c>
      <c r="AA4677" s="17" t="s">
        <v>443</v>
      </c>
      <c r="AB4677" s="17" t="s">
        <v>444</v>
      </c>
      <c r="AC4677">
        <v>0</v>
      </c>
      <c r="AD4677">
        <v>0</v>
      </c>
      <c r="AE4677">
        <v>0</v>
      </c>
      <c r="AF4677">
        <v>2022</v>
      </c>
      <c r="AG4677" s="1">
        <v>44562</v>
      </c>
      <c r="AH4677" s="1">
        <v>44773</v>
      </c>
      <c r="AI4677" s="1">
        <v>44785</v>
      </c>
      <c r="AJ4677" s="17" t="s">
        <v>34</v>
      </c>
      <c r="AK4677" s="17" t="s">
        <v>35</v>
      </c>
      <c r="AL4677" s="17" t="s">
        <v>10388</v>
      </c>
      <c r="AM4677" s="17">
        <f>MONTH(EMPENHO[[#This Row],[data_empenho]])</f>
        <v>6</v>
      </c>
    </row>
    <row r="4678" spans="1:39" x14ac:dyDescent="0.25">
      <c r="A4678">
        <v>4</v>
      </c>
      <c r="B4678">
        <v>401</v>
      </c>
      <c r="C4678">
        <v>4</v>
      </c>
      <c r="D4678">
        <v>129</v>
      </c>
      <c r="E4678">
        <v>1</v>
      </c>
      <c r="F4678">
        <v>0</v>
      </c>
      <c r="G4678">
        <v>2077</v>
      </c>
      <c r="H4678" s="17" t="s">
        <v>478</v>
      </c>
      <c r="I4678">
        <v>1112</v>
      </c>
      <c r="J4678">
        <v>0</v>
      </c>
      <c r="K4678" s="17" t="s">
        <v>10233</v>
      </c>
      <c r="L4678" s="1">
        <v>44742</v>
      </c>
      <c r="M4678">
        <v>1000</v>
      </c>
      <c r="N4678" s="17" t="s">
        <v>437</v>
      </c>
      <c r="O4678">
        <v>8264</v>
      </c>
      <c r="P4678" s="17" t="s">
        <v>438</v>
      </c>
      <c r="Q4678">
        <v>0</v>
      </c>
      <c r="R4678" s="17" t="s">
        <v>480</v>
      </c>
      <c r="S4678" s="17" t="s">
        <v>653</v>
      </c>
      <c r="T4678" s="17" t="s">
        <v>438</v>
      </c>
      <c r="U4678">
        <v>56</v>
      </c>
      <c r="V4678">
        <v>2021</v>
      </c>
      <c r="W4678" s="17" t="s">
        <v>10234</v>
      </c>
      <c r="X4678" s="17" t="s">
        <v>482</v>
      </c>
      <c r="Y4678">
        <v>7</v>
      </c>
      <c r="Z4678" s="17" t="s">
        <v>443</v>
      </c>
      <c r="AA4678" s="17" t="s">
        <v>443</v>
      </c>
      <c r="AB4678" s="17" t="s">
        <v>444</v>
      </c>
      <c r="AC4678">
        <v>0</v>
      </c>
      <c r="AD4678">
        <v>0</v>
      </c>
      <c r="AE4678">
        <v>0</v>
      </c>
      <c r="AF4678">
        <v>2022</v>
      </c>
      <c r="AG4678" s="1">
        <v>44562</v>
      </c>
      <c r="AH4678" s="1">
        <v>44773</v>
      </c>
      <c r="AI4678" s="1">
        <v>44785</v>
      </c>
      <c r="AJ4678" s="17" t="s">
        <v>34</v>
      </c>
      <c r="AK4678" s="17" t="s">
        <v>35</v>
      </c>
      <c r="AL4678" s="17" t="s">
        <v>10388</v>
      </c>
      <c r="AM4678" s="17">
        <f>MONTH(EMPENHO[[#This Row],[data_empenho]])</f>
        <v>6</v>
      </c>
    </row>
    <row r="4679" spans="1:39" x14ac:dyDescent="0.25">
      <c r="A4679">
        <v>10</v>
      </c>
      <c r="B4679">
        <v>1002</v>
      </c>
      <c r="C4679">
        <v>20</v>
      </c>
      <c r="D4679">
        <v>608</v>
      </c>
      <c r="E4679">
        <v>4</v>
      </c>
      <c r="F4679">
        <v>0</v>
      </c>
      <c r="G4679">
        <v>2056</v>
      </c>
      <c r="H4679" s="17" t="s">
        <v>478</v>
      </c>
      <c r="I4679">
        <v>1</v>
      </c>
      <c r="J4679">
        <v>0</v>
      </c>
      <c r="K4679" s="17" t="s">
        <v>10235</v>
      </c>
      <c r="L4679" s="1">
        <v>44742</v>
      </c>
      <c r="M4679">
        <v>930.8</v>
      </c>
      <c r="N4679" s="17" t="s">
        <v>437</v>
      </c>
      <c r="O4679">
        <v>8264</v>
      </c>
      <c r="P4679" s="17" t="s">
        <v>438</v>
      </c>
      <c r="Q4679">
        <v>0</v>
      </c>
      <c r="R4679" s="17" t="s">
        <v>480</v>
      </c>
      <c r="S4679" s="17" t="s">
        <v>653</v>
      </c>
      <c r="T4679" s="17" t="s">
        <v>438</v>
      </c>
      <c r="U4679">
        <v>2</v>
      </c>
      <c r="V4679">
        <v>2022</v>
      </c>
      <c r="W4679" s="17" t="s">
        <v>9383</v>
      </c>
      <c r="X4679" s="17" t="s">
        <v>482</v>
      </c>
      <c r="Y4679">
        <v>7</v>
      </c>
      <c r="Z4679" s="17" t="s">
        <v>443</v>
      </c>
      <c r="AA4679" s="17" t="s">
        <v>443</v>
      </c>
      <c r="AB4679" s="17" t="s">
        <v>444</v>
      </c>
      <c r="AC4679">
        <v>0</v>
      </c>
      <c r="AD4679">
        <v>0</v>
      </c>
      <c r="AE4679">
        <v>0</v>
      </c>
      <c r="AF4679">
        <v>2022</v>
      </c>
      <c r="AG4679" s="1">
        <v>44562</v>
      </c>
      <c r="AH4679" s="1">
        <v>44773</v>
      </c>
      <c r="AI4679" s="1">
        <v>44785</v>
      </c>
      <c r="AJ4679" s="17" t="s">
        <v>34</v>
      </c>
      <c r="AK4679" s="17" t="s">
        <v>35</v>
      </c>
      <c r="AL4679" s="17" t="s">
        <v>10388</v>
      </c>
      <c r="AM4679" s="17">
        <f>MONTH(EMPENHO[[#This Row],[data_empenho]])</f>
        <v>6</v>
      </c>
    </row>
    <row r="4680" spans="1:39" x14ac:dyDescent="0.25">
      <c r="A4680">
        <v>10</v>
      </c>
      <c r="B4680">
        <v>1002</v>
      </c>
      <c r="C4680">
        <v>20</v>
      </c>
      <c r="D4680">
        <v>608</v>
      </c>
      <c r="E4680">
        <v>4</v>
      </c>
      <c r="F4680">
        <v>0</v>
      </c>
      <c r="G4680">
        <v>2056</v>
      </c>
      <c r="H4680" s="17" t="s">
        <v>478</v>
      </c>
      <c r="I4680">
        <v>1</v>
      </c>
      <c r="J4680">
        <v>0</v>
      </c>
      <c r="K4680" s="17" t="s">
        <v>10236</v>
      </c>
      <c r="L4680" s="1">
        <v>44742</v>
      </c>
      <c r="M4680">
        <v>96.04</v>
      </c>
      <c r="N4680" s="17" t="s">
        <v>437</v>
      </c>
      <c r="O4680">
        <v>8264</v>
      </c>
      <c r="P4680" s="17" t="s">
        <v>438</v>
      </c>
      <c r="Q4680">
        <v>0</v>
      </c>
      <c r="R4680" s="17" t="s">
        <v>480</v>
      </c>
      <c r="S4680" s="17" t="s">
        <v>653</v>
      </c>
      <c r="T4680" s="17" t="s">
        <v>438</v>
      </c>
      <c r="U4680">
        <v>56</v>
      </c>
      <c r="V4680">
        <v>2021</v>
      </c>
      <c r="W4680" s="17" t="s">
        <v>10237</v>
      </c>
      <c r="X4680" s="17" t="s">
        <v>482</v>
      </c>
      <c r="Y4680">
        <v>7</v>
      </c>
      <c r="Z4680" s="17" t="s">
        <v>443</v>
      </c>
      <c r="AA4680" s="17" t="s">
        <v>443</v>
      </c>
      <c r="AB4680" s="17" t="s">
        <v>444</v>
      </c>
      <c r="AC4680">
        <v>0</v>
      </c>
      <c r="AD4680">
        <v>0</v>
      </c>
      <c r="AE4680">
        <v>0</v>
      </c>
      <c r="AF4680">
        <v>2022</v>
      </c>
      <c r="AG4680" s="1">
        <v>44562</v>
      </c>
      <c r="AH4680" s="1">
        <v>44773</v>
      </c>
      <c r="AI4680" s="1">
        <v>44785</v>
      </c>
      <c r="AJ4680" s="17" t="s">
        <v>34</v>
      </c>
      <c r="AK4680" s="17" t="s">
        <v>35</v>
      </c>
      <c r="AL4680" s="17" t="s">
        <v>10388</v>
      </c>
      <c r="AM4680" s="17">
        <f>MONTH(EMPENHO[[#This Row],[data_empenho]])</f>
        <v>6</v>
      </c>
    </row>
    <row r="4681" spans="1:39" x14ac:dyDescent="0.25">
      <c r="A4681">
        <v>11</v>
      </c>
      <c r="B4681">
        <v>1101</v>
      </c>
      <c r="C4681">
        <v>6</v>
      </c>
      <c r="D4681">
        <v>181</v>
      </c>
      <c r="E4681">
        <v>0</v>
      </c>
      <c r="F4681">
        <v>0</v>
      </c>
      <c r="G4681">
        <v>24</v>
      </c>
      <c r="H4681" s="17" t="s">
        <v>933</v>
      </c>
      <c r="I4681">
        <v>1</v>
      </c>
      <c r="J4681">
        <v>0</v>
      </c>
      <c r="K4681" s="17" t="s">
        <v>10238</v>
      </c>
      <c r="L4681" s="1">
        <v>44742</v>
      </c>
      <c r="M4681">
        <v>9000</v>
      </c>
      <c r="N4681" s="17" t="s">
        <v>437</v>
      </c>
      <c r="O4681">
        <v>4410</v>
      </c>
      <c r="P4681" s="17" t="s">
        <v>438</v>
      </c>
      <c r="Q4681">
        <v>0</v>
      </c>
      <c r="R4681" s="17" t="s">
        <v>439</v>
      </c>
      <c r="S4681" s="17" t="s">
        <v>440</v>
      </c>
      <c r="T4681" s="17" t="s">
        <v>438</v>
      </c>
      <c r="U4681">
        <v>0</v>
      </c>
      <c r="V4681">
        <v>0</v>
      </c>
      <c r="W4681" s="17" t="s">
        <v>10239</v>
      </c>
      <c r="X4681" s="17" t="s">
        <v>442</v>
      </c>
      <c r="Y4681">
        <v>3</v>
      </c>
      <c r="Z4681" s="17" t="s">
        <v>443</v>
      </c>
      <c r="AA4681" s="17" t="s">
        <v>443</v>
      </c>
      <c r="AB4681" s="17" t="s">
        <v>444</v>
      </c>
      <c r="AC4681">
        <v>0</v>
      </c>
      <c r="AD4681">
        <v>0</v>
      </c>
      <c r="AE4681">
        <v>0</v>
      </c>
      <c r="AF4681">
        <v>2022</v>
      </c>
      <c r="AG4681" s="1">
        <v>44562</v>
      </c>
      <c r="AH4681" s="1">
        <v>44773</v>
      </c>
      <c r="AI4681" s="1">
        <v>44785</v>
      </c>
      <c r="AJ4681" s="17" t="s">
        <v>34</v>
      </c>
      <c r="AK4681" s="17" t="s">
        <v>35</v>
      </c>
      <c r="AL4681" s="17" t="s">
        <v>10388</v>
      </c>
      <c r="AM4681" s="17">
        <f>MONTH(EMPENHO[[#This Row],[data_empenho]])</f>
        <v>6</v>
      </c>
    </row>
    <row r="4682" spans="1:39" x14ac:dyDescent="0.25">
      <c r="A4682">
        <v>5</v>
      </c>
      <c r="B4682">
        <v>502</v>
      </c>
      <c r="C4682">
        <v>12</v>
      </c>
      <c r="D4682">
        <v>782</v>
      </c>
      <c r="E4682">
        <v>2</v>
      </c>
      <c r="F4682">
        <v>0</v>
      </c>
      <c r="G4682">
        <v>25</v>
      </c>
      <c r="H4682" s="17" t="s">
        <v>933</v>
      </c>
      <c r="I4682">
        <v>1</v>
      </c>
      <c r="J4682">
        <v>0</v>
      </c>
      <c r="K4682" s="17" t="s">
        <v>10240</v>
      </c>
      <c r="L4682" s="1">
        <v>44742</v>
      </c>
      <c r="M4682">
        <v>22538</v>
      </c>
      <c r="N4682" s="17" t="s">
        <v>437</v>
      </c>
      <c r="O4682">
        <v>3913</v>
      </c>
      <c r="P4682" s="17" t="s">
        <v>438</v>
      </c>
      <c r="Q4682">
        <v>0</v>
      </c>
      <c r="R4682" s="17" t="s">
        <v>439</v>
      </c>
      <c r="S4682" s="17" t="s">
        <v>440</v>
      </c>
      <c r="T4682" s="17" t="s">
        <v>438</v>
      </c>
      <c r="U4682">
        <v>0</v>
      </c>
      <c r="V4682">
        <v>0</v>
      </c>
      <c r="W4682" s="17" t="s">
        <v>10241</v>
      </c>
      <c r="X4682" s="17" t="s">
        <v>442</v>
      </c>
      <c r="Y4682">
        <v>3</v>
      </c>
      <c r="Z4682" s="17" t="s">
        <v>443</v>
      </c>
      <c r="AA4682" s="17" t="s">
        <v>443</v>
      </c>
      <c r="AB4682" s="17" t="s">
        <v>444</v>
      </c>
      <c r="AC4682">
        <v>0</v>
      </c>
      <c r="AD4682">
        <v>0</v>
      </c>
      <c r="AE4682">
        <v>0</v>
      </c>
      <c r="AF4682">
        <v>2022</v>
      </c>
      <c r="AG4682" s="1">
        <v>44562</v>
      </c>
      <c r="AH4682" s="1">
        <v>44773</v>
      </c>
      <c r="AI4682" s="1">
        <v>44785</v>
      </c>
      <c r="AJ4682" s="17" t="s">
        <v>34</v>
      </c>
      <c r="AK4682" s="17" t="s">
        <v>35</v>
      </c>
      <c r="AL4682" s="17" t="s">
        <v>10388</v>
      </c>
      <c r="AM4682" s="17">
        <f>MONTH(EMPENHO[[#This Row],[data_empenho]])</f>
        <v>6</v>
      </c>
    </row>
    <row r="4683" spans="1:39" x14ac:dyDescent="0.25">
      <c r="A4683">
        <v>5</v>
      </c>
      <c r="B4683">
        <v>502</v>
      </c>
      <c r="C4683">
        <v>12</v>
      </c>
      <c r="D4683">
        <v>782</v>
      </c>
      <c r="E4683">
        <v>2</v>
      </c>
      <c r="F4683">
        <v>0</v>
      </c>
      <c r="G4683">
        <v>2035</v>
      </c>
      <c r="H4683" s="17" t="s">
        <v>860</v>
      </c>
      <c r="I4683">
        <v>20</v>
      </c>
      <c r="J4683">
        <v>0</v>
      </c>
      <c r="K4683" s="17" t="s">
        <v>10242</v>
      </c>
      <c r="L4683" s="1">
        <v>44742</v>
      </c>
      <c r="M4683">
        <v>700</v>
      </c>
      <c r="N4683" s="17" t="s">
        <v>437</v>
      </c>
      <c r="O4683">
        <v>7161</v>
      </c>
      <c r="P4683" s="17" t="s">
        <v>438</v>
      </c>
      <c r="Q4683">
        <v>0</v>
      </c>
      <c r="R4683" s="17" t="s">
        <v>439</v>
      </c>
      <c r="S4683" s="17" t="s">
        <v>440</v>
      </c>
      <c r="T4683" s="17" t="s">
        <v>438</v>
      </c>
      <c r="U4683">
        <v>176</v>
      </c>
      <c r="V4683">
        <v>2022</v>
      </c>
      <c r="W4683" s="17" t="s">
        <v>10243</v>
      </c>
      <c r="X4683" s="17" t="s">
        <v>465</v>
      </c>
      <c r="Y4683">
        <v>1</v>
      </c>
      <c r="Z4683" s="17" t="s">
        <v>443</v>
      </c>
      <c r="AA4683" s="17" t="s">
        <v>443</v>
      </c>
      <c r="AB4683" s="17" t="s">
        <v>444</v>
      </c>
      <c r="AC4683">
        <v>0</v>
      </c>
      <c r="AD4683">
        <v>0</v>
      </c>
      <c r="AE4683">
        <v>0</v>
      </c>
      <c r="AF4683">
        <v>2022</v>
      </c>
      <c r="AG4683" s="1">
        <v>44562</v>
      </c>
      <c r="AH4683" s="1">
        <v>44773</v>
      </c>
      <c r="AI4683" s="1">
        <v>44785</v>
      </c>
      <c r="AJ4683" s="17" t="s">
        <v>34</v>
      </c>
      <c r="AK4683" s="17" t="s">
        <v>35</v>
      </c>
      <c r="AL4683" s="17" t="s">
        <v>10388</v>
      </c>
      <c r="AM4683" s="17">
        <f>MONTH(EMPENHO[[#This Row],[data_empenho]])</f>
        <v>6</v>
      </c>
    </row>
    <row r="4684" spans="1:39" x14ac:dyDescent="0.25">
      <c r="A4684">
        <v>8</v>
      </c>
      <c r="B4684">
        <v>801</v>
      </c>
      <c r="C4684">
        <v>10</v>
      </c>
      <c r="D4684">
        <v>301</v>
      </c>
      <c r="E4684">
        <v>6</v>
      </c>
      <c r="F4684">
        <v>0</v>
      </c>
      <c r="G4684">
        <v>2092</v>
      </c>
      <c r="H4684" s="17" t="s">
        <v>1063</v>
      </c>
      <c r="I4684">
        <v>40</v>
      </c>
      <c r="J4684">
        <v>0</v>
      </c>
      <c r="K4684" s="17" t="s">
        <v>10244</v>
      </c>
      <c r="L4684" s="1">
        <v>44742</v>
      </c>
      <c r="M4684">
        <v>95.8</v>
      </c>
      <c r="N4684" s="17" t="s">
        <v>437</v>
      </c>
      <c r="O4684">
        <v>5301</v>
      </c>
      <c r="P4684" s="17" t="s">
        <v>438</v>
      </c>
      <c r="Q4684">
        <v>0</v>
      </c>
      <c r="R4684" s="17" t="s">
        <v>439</v>
      </c>
      <c r="S4684" s="17" t="s">
        <v>440</v>
      </c>
      <c r="T4684" s="17" t="s">
        <v>438</v>
      </c>
      <c r="U4684">
        <v>177</v>
      </c>
      <c r="V4684">
        <v>2022</v>
      </c>
      <c r="W4684" s="17" t="s">
        <v>10245</v>
      </c>
      <c r="X4684" s="17" t="s">
        <v>465</v>
      </c>
      <c r="Y4684">
        <v>1</v>
      </c>
      <c r="Z4684" s="17" t="s">
        <v>443</v>
      </c>
      <c r="AA4684" s="17" t="s">
        <v>443</v>
      </c>
      <c r="AB4684" s="17" t="s">
        <v>444</v>
      </c>
      <c r="AC4684">
        <v>0</v>
      </c>
      <c r="AD4684">
        <v>0</v>
      </c>
      <c r="AE4684">
        <v>0</v>
      </c>
      <c r="AF4684">
        <v>2022</v>
      </c>
      <c r="AG4684" s="1">
        <v>44562</v>
      </c>
      <c r="AH4684" s="1">
        <v>44773</v>
      </c>
      <c r="AI4684" s="1">
        <v>44785</v>
      </c>
      <c r="AJ4684" s="17" t="s">
        <v>34</v>
      </c>
      <c r="AK4684" s="17" t="s">
        <v>35</v>
      </c>
      <c r="AL4684" s="17" t="s">
        <v>10388</v>
      </c>
      <c r="AM4684" s="17">
        <f>MONTH(EMPENHO[[#This Row],[data_empenho]])</f>
        <v>6</v>
      </c>
    </row>
    <row r="4685" spans="1:39" x14ac:dyDescent="0.25">
      <c r="A4685">
        <v>7</v>
      </c>
      <c r="B4685">
        <v>702</v>
      </c>
      <c r="C4685">
        <v>15</v>
      </c>
      <c r="D4685">
        <v>451</v>
      </c>
      <c r="E4685">
        <v>17</v>
      </c>
      <c r="F4685">
        <v>0</v>
      </c>
      <c r="G4685">
        <v>2002</v>
      </c>
      <c r="H4685" s="17" t="s">
        <v>828</v>
      </c>
      <c r="I4685">
        <v>1</v>
      </c>
      <c r="J4685">
        <v>0</v>
      </c>
      <c r="K4685" s="17" t="s">
        <v>10246</v>
      </c>
      <c r="L4685" s="1">
        <v>44742</v>
      </c>
      <c r="M4685">
        <v>700</v>
      </c>
      <c r="N4685" s="17" t="s">
        <v>437</v>
      </c>
      <c r="O4685">
        <v>4298</v>
      </c>
      <c r="P4685" s="17" t="s">
        <v>438</v>
      </c>
      <c r="Q4685">
        <v>0</v>
      </c>
      <c r="R4685" s="17" t="s">
        <v>439</v>
      </c>
      <c r="S4685" s="17" t="s">
        <v>440</v>
      </c>
      <c r="T4685" s="17" t="s">
        <v>438</v>
      </c>
      <c r="U4685">
        <v>177</v>
      </c>
      <c r="V4685">
        <v>2022</v>
      </c>
      <c r="W4685" s="17" t="s">
        <v>10247</v>
      </c>
      <c r="X4685" s="17" t="s">
        <v>465</v>
      </c>
      <c r="Y4685">
        <v>1</v>
      </c>
      <c r="Z4685" s="17" t="s">
        <v>443</v>
      </c>
      <c r="AA4685" s="17" t="s">
        <v>443</v>
      </c>
      <c r="AB4685" s="17" t="s">
        <v>444</v>
      </c>
      <c r="AC4685">
        <v>0</v>
      </c>
      <c r="AD4685">
        <v>0</v>
      </c>
      <c r="AE4685">
        <v>0</v>
      </c>
      <c r="AF4685">
        <v>2022</v>
      </c>
      <c r="AG4685" s="1">
        <v>44562</v>
      </c>
      <c r="AH4685" s="1">
        <v>44773</v>
      </c>
      <c r="AI4685" s="1">
        <v>44785</v>
      </c>
      <c r="AJ4685" s="17" t="s">
        <v>34</v>
      </c>
      <c r="AK4685" s="17" t="s">
        <v>35</v>
      </c>
      <c r="AL4685" s="17" t="s">
        <v>10388</v>
      </c>
      <c r="AM4685" s="17">
        <f>MONTH(EMPENHO[[#This Row],[data_empenho]])</f>
        <v>6</v>
      </c>
    </row>
    <row r="4686" spans="1:39" x14ac:dyDescent="0.25">
      <c r="A4686">
        <v>3</v>
      </c>
      <c r="B4686">
        <v>301</v>
      </c>
      <c r="C4686">
        <v>4</v>
      </c>
      <c r="D4686">
        <v>122</v>
      </c>
      <c r="E4686">
        <v>1</v>
      </c>
      <c r="F4686">
        <v>0</v>
      </c>
      <c r="G4686">
        <v>2068</v>
      </c>
      <c r="H4686" s="17" t="s">
        <v>714</v>
      </c>
      <c r="I4686">
        <v>1</v>
      </c>
      <c r="J4686">
        <v>0</v>
      </c>
      <c r="K4686" s="17" t="s">
        <v>10403</v>
      </c>
      <c r="L4686" s="1">
        <v>44743</v>
      </c>
      <c r="M4686">
        <v>9371</v>
      </c>
      <c r="N4686" s="17" t="s">
        <v>437</v>
      </c>
      <c r="O4686">
        <v>7936</v>
      </c>
      <c r="P4686" s="17" t="s">
        <v>438</v>
      </c>
      <c r="Q4686">
        <v>0</v>
      </c>
      <c r="R4686" s="17" t="s">
        <v>439</v>
      </c>
      <c r="S4686" s="17" t="s">
        <v>440</v>
      </c>
      <c r="T4686" s="17" t="s">
        <v>438</v>
      </c>
      <c r="U4686">
        <v>131</v>
      </c>
      <c r="V4686">
        <v>2022</v>
      </c>
      <c r="W4686" s="17" t="s">
        <v>10404</v>
      </c>
      <c r="X4686" s="17" t="s">
        <v>465</v>
      </c>
      <c r="Y4686">
        <v>1</v>
      </c>
      <c r="Z4686" s="17" t="s">
        <v>443</v>
      </c>
      <c r="AA4686" s="17" t="s">
        <v>443</v>
      </c>
      <c r="AB4686" s="17" t="s">
        <v>444</v>
      </c>
      <c r="AC4686">
        <v>0</v>
      </c>
      <c r="AD4686">
        <v>0</v>
      </c>
      <c r="AE4686">
        <v>0</v>
      </c>
      <c r="AF4686">
        <v>2022</v>
      </c>
      <c r="AG4686" s="1">
        <v>44562</v>
      </c>
      <c r="AH4686" s="1">
        <v>44773</v>
      </c>
      <c r="AI4686" s="1">
        <v>44785</v>
      </c>
      <c r="AJ4686" s="17" t="s">
        <v>34</v>
      </c>
      <c r="AK4686" s="17" t="s">
        <v>35</v>
      </c>
      <c r="AL4686" s="17" t="s">
        <v>10388</v>
      </c>
      <c r="AM4686" s="17">
        <f>MONTH(EMPENHO[[#This Row],[data_empenho]])</f>
        <v>7</v>
      </c>
    </row>
    <row r="4687" spans="1:39" x14ac:dyDescent="0.25">
      <c r="A4687">
        <v>7</v>
      </c>
      <c r="B4687">
        <v>702</v>
      </c>
      <c r="C4687">
        <v>26</v>
      </c>
      <c r="D4687">
        <v>782</v>
      </c>
      <c r="E4687">
        <v>17</v>
      </c>
      <c r="F4687">
        <v>0</v>
      </c>
      <c r="G4687">
        <v>1060</v>
      </c>
      <c r="H4687" s="17" t="s">
        <v>679</v>
      </c>
      <c r="I4687">
        <v>1212</v>
      </c>
      <c r="J4687">
        <v>0</v>
      </c>
      <c r="K4687" s="17" t="s">
        <v>10405</v>
      </c>
      <c r="L4687" s="1">
        <v>44743</v>
      </c>
      <c r="M4687">
        <v>237944.52</v>
      </c>
      <c r="N4687" s="17" t="s">
        <v>437</v>
      </c>
      <c r="O4687">
        <v>4271</v>
      </c>
      <c r="P4687" s="17" t="s">
        <v>438</v>
      </c>
      <c r="Q4687">
        <v>0</v>
      </c>
      <c r="R4687" s="17" t="s">
        <v>606</v>
      </c>
      <c r="S4687" s="17" t="s">
        <v>440</v>
      </c>
      <c r="T4687" s="17" t="s">
        <v>438</v>
      </c>
      <c r="U4687">
        <v>3</v>
      </c>
      <c r="V4687">
        <v>2022</v>
      </c>
      <c r="W4687" s="17" t="s">
        <v>10406</v>
      </c>
      <c r="X4687" s="17" t="s">
        <v>608</v>
      </c>
      <c r="Y4687">
        <v>1</v>
      </c>
      <c r="Z4687" s="17" t="s">
        <v>443</v>
      </c>
      <c r="AA4687" s="17" t="s">
        <v>443</v>
      </c>
      <c r="AB4687" s="17" t="s">
        <v>444</v>
      </c>
      <c r="AC4687">
        <v>0</v>
      </c>
      <c r="AD4687">
        <v>0</v>
      </c>
      <c r="AE4687">
        <v>0</v>
      </c>
      <c r="AF4687">
        <v>2022</v>
      </c>
      <c r="AG4687" s="1">
        <v>44562</v>
      </c>
      <c r="AH4687" s="1">
        <v>44773</v>
      </c>
      <c r="AI4687" s="1">
        <v>44785</v>
      </c>
      <c r="AJ4687" s="17" t="s">
        <v>34</v>
      </c>
      <c r="AK4687" s="17" t="s">
        <v>35</v>
      </c>
      <c r="AL4687" s="17" t="s">
        <v>10388</v>
      </c>
      <c r="AM4687" s="17">
        <f>MONTH(EMPENHO[[#This Row],[data_empenho]])</f>
        <v>7</v>
      </c>
    </row>
    <row r="4688" spans="1:39" x14ac:dyDescent="0.25">
      <c r="A4688">
        <v>7</v>
      </c>
      <c r="B4688">
        <v>702</v>
      </c>
      <c r="C4688">
        <v>26</v>
      </c>
      <c r="D4688">
        <v>782</v>
      </c>
      <c r="E4688">
        <v>17</v>
      </c>
      <c r="F4688">
        <v>0</v>
      </c>
      <c r="G4688">
        <v>1060</v>
      </c>
      <c r="H4688" s="17" t="s">
        <v>776</v>
      </c>
      <c r="I4688">
        <v>1</v>
      </c>
      <c r="J4688">
        <v>1212</v>
      </c>
      <c r="K4688" s="17" t="s">
        <v>10407</v>
      </c>
      <c r="L4688" s="1">
        <v>44743</v>
      </c>
      <c r="M4688">
        <v>133889.17000000001</v>
      </c>
      <c r="N4688" s="17" t="s">
        <v>437</v>
      </c>
      <c r="O4688">
        <v>4271</v>
      </c>
      <c r="P4688" s="17" t="s">
        <v>438</v>
      </c>
      <c r="Q4688">
        <v>0</v>
      </c>
      <c r="R4688" s="17" t="s">
        <v>606</v>
      </c>
      <c r="S4688" s="17" t="s">
        <v>440</v>
      </c>
      <c r="T4688" s="17" t="s">
        <v>438</v>
      </c>
      <c r="U4688">
        <v>3</v>
      </c>
      <c r="V4688">
        <v>2022</v>
      </c>
      <c r="W4688" s="17" t="s">
        <v>10408</v>
      </c>
      <c r="X4688" s="17" t="s">
        <v>608</v>
      </c>
      <c r="Y4688">
        <v>1</v>
      </c>
      <c r="Z4688" s="17" t="s">
        <v>443</v>
      </c>
      <c r="AA4688" s="17" t="s">
        <v>443</v>
      </c>
      <c r="AB4688" s="17" t="s">
        <v>444</v>
      </c>
      <c r="AC4688">
        <v>0</v>
      </c>
      <c r="AD4688">
        <v>0</v>
      </c>
      <c r="AE4688">
        <v>0</v>
      </c>
      <c r="AF4688">
        <v>2022</v>
      </c>
      <c r="AG4688" s="1">
        <v>44562</v>
      </c>
      <c r="AH4688" s="1">
        <v>44773</v>
      </c>
      <c r="AI4688" s="1">
        <v>44785</v>
      </c>
      <c r="AJ4688" s="17" t="s">
        <v>34</v>
      </c>
      <c r="AK4688" s="17" t="s">
        <v>35</v>
      </c>
      <c r="AL4688" s="17" t="s">
        <v>10388</v>
      </c>
      <c r="AM4688" s="17">
        <f>MONTH(EMPENHO[[#This Row],[data_empenho]])</f>
        <v>7</v>
      </c>
    </row>
    <row r="4689" spans="1:39" x14ac:dyDescent="0.25">
      <c r="A4689">
        <v>7</v>
      </c>
      <c r="B4689">
        <v>702</v>
      </c>
      <c r="C4689">
        <v>26</v>
      </c>
      <c r="D4689">
        <v>782</v>
      </c>
      <c r="E4689">
        <v>17</v>
      </c>
      <c r="F4689">
        <v>0</v>
      </c>
      <c r="G4689">
        <v>1060</v>
      </c>
      <c r="H4689" s="17" t="s">
        <v>776</v>
      </c>
      <c r="I4689">
        <v>1212</v>
      </c>
      <c r="J4689">
        <v>0</v>
      </c>
      <c r="K4689" s="17" t="s">
        <v>10409</v>
      </c>
      <c r="L4689" s="1">
        <v>44743</v>
      </c>
      <c r="M4689">
        <v>237944.53</v>
      </c>
      <c r="N4689" s="17" t="s">
        <v>437</v>
      </c>
      <c r="O4689">
        <v>4271</v>
      </c>
      <c r="P4689" s="17" t="s">
        <v>438</v>
      </c>
      <c r="Q4689">
        <v>0</v>
      </c>
      <c r="R4689" s="17" t="s">
        <v>606</v>
      </c>
      <c r="S4689" s="17" t="s">
        <v>440</v>
      </c>
      <c r="T4689" s="17" t="s">
        <v>438</v>
      </c>
      <c r="U4689">
        <v>3</v>
      </c>
      <c r="V4689">
        <v>2022</v>
      </c>
      <c r="W4689" s="17" t="s">
        <v>10410</v>
      </c>
      <c r="X4689" s="17" t="s">
        <v>608</v>
      </c>
      <c r="Y4689">
        <v>1</v>
      </c>
      <c r="Z4689" s="17" t="s">
        <v>443</v>
      </c>
      <c r="AA4689" s="17" t="s">
        <v>443</v>
      </c>
      <c r="AB4689" s="17" t="s">
        <v>444</v>
      </c>
      <c r="AC4689">
        <v>0</v>
      </c>
      <c r="AD4689">
        <v>0</v>
      </c>
      <c r="AE4689">
        <v>0</v>
      </c>
      <c r="AF4689">
        <v>2022</v>
      </c>
      <c r="AG4689" s="1">
        <v>44562</v>
      </c>
      <c r="AH4689" s="1">
        <v>44773</v>
      </c>
      <c r="AI4689" s="1">
        <v>44785</v>
      </c>
      <c r="AJ4689" s="17" t="s">
        <v>34</v>
      </c>
      <c r="AK4689" s="17" t="s">
        <v>35</v>
      </c>
      <c r="AL4689" s="17" t="s">
        <v>10388</v>
      </c>
      <c r="AM4689" s="17">
        <f>MONTH(EMPENHO[[#This Row],[data_empenho]])</f>
        <v>7</v>
      </c>
    </row>
    <row r="4690" spans="1:39" x14ac:dyDescent="0.25">
      <c r="A4690">
        <v>7</v>
      </c>
      <c r="B4690">
        <v>702</v>
      </c>
      <c r="C4690">
        <v>26</v>
      </c>
      <c r="D4690">
        <v>782</v>
      </c>
      <c r="E4690">
        <v>17</v>
      </c>
      <c r="F4690">
        <v>0</v>
      </c>
      <c r="G4690">
        <v>1060</v>
      </c>
      <c r="H4690" s="17" t="s">
        <v>679</v>
      </c>
      <c r="I4690">
        <v>1</v>
      </c>
      <c r="J4690">
        <v>1212</v>
      </c>
      <c r="K4690" s="17" t="s">
        <v>10411</v>
      </c>
      <c r="L4690" s="1">
        <v>44743</v>
      </c>
      <c r="M4690">
        <v>121845</v>
      </c>
      <c r="N4690" s="17" t="s">
        <v>437</v>
      </c>
      <c r="O4690">
        <v>4271</v>
      </c>
      <c r="P4690" s="17" t="s">
        <v>438</v>
      </c>
      <c r="Q4690">
        <v>0</v>
      </c>
      <c r="R4690" s="17" t="s">
        <v>606</v>
      </c>
      <c r="S4690" s="17" t="s">
        <v>440</v>
      </c>
      <c r="T4690" s="17" t="s">
        <v>438</v>
      </c>
      <c r="U4690">
        <v>3</v>
      </c>
      <c r="V4690">
        <v>2022</v>
      </c>
      <c r="W4690" s="17" t="s">
        <v>10412</v>
      </c>
      <c r="X4690" s="17" t="s">
        <v>608</v>
      </c>
      <c r="Y4690">
        <v>1</v>
      </c>
      <c r="Z4690" s="17" t="s">
        <v>443</v>
      </c>
      <c r="AA4690" s="17" t="s">
        <v>443</v>
      </c>
      <c r="AB4690" s="17" t="s">
        <v>444</v>
      </c>
      <c r="AC4690">
        <v>0</v>
      </c>
      <c r="AD4690">
        <v>0</v>
      </c>
      <c r="AE4690">
        <v>0</v>
      </c>
      <c r="AF4690">
        <v>2022</v>
      </c>
      <c r="AG4690" s="1">
        <v>44562</v>
      </c>
      <c r="AH4690" s="1">
        <v>44773</v>
      </c>
      <c r="AI4690" s="1">
        <v>44785</v>
      </c>
      <c r="AJ4690" s="17" t="s">
        <v>34</v>
      </c>
      <c r="AK4690" s="17" t="s">
        <v>35</v>
      </c>
      <c r="AL4690" s="17" t="s">
        <v>10388</v>
      </c>
      <c r="AM4690" s="17">
        <f>MONTH(EMPENHO[[#This Row],[data_empenho]])</f>
        <v>7</v>
      </c>
    </row>
    <row r="4691" spans="1:39" x14ac:dyDescent="0.25">
      <c r="A4691">
        <v>8</v>
      </c>
      <c r="B4691">
        <v>801</v>
      </c>
      <c r="C4691">
        <v>10</v>
      </c>
      <c r="D4691">
        <v>301</v>
      </c>
      <c r="E4691">
        <v>6</v>
      </c>
      <c r="F4691">
        <v>0</v>
      </c>
      <c r="G4691">
        <v>2105</v>
      </c>
      <c r="H4691" s="17" t="s">
        <v>445</v>
      </c>
      <c r="I4691">
        <v>40</v>
      </c>
      <c r="J4691">
        <v>0</v>
      </c>
      <c r="K4691" s="17" t="s">
        <v>10413</v>
      </c>
      <c r="L4691" s="1">
        <v>44743</v>
      </c>
      <c r="M4691">
        <v>47.5</v>
      </c>
      <c r="N4691" s="17" t="s">
        <v>437</v>
      </c>
      <c r="O4691">
        <v>413</v>
      </c>
      <c r="P4691" s="17" t="s">
        <v>438</v>
      </c>
      <c r="Q4691">
        <v>0</v>
      </c>
      <c r="R4691" s="17" t="s">
        <v>439</v>
      </c>
      <c r="S4691" s="17" t="s">
        <v>440</v>
      </c>
      <c r="T4691" s="17" t="s">
        <v>438</v>
      </c>
      <c r="U4691">
        <v>0</v>
      </c>
      <c r="V4691">
        <v>0</v>
      </c>
      <c r="W4691" s="17" t="s">
        <v>10414</v>
      </c>
      <c r="X4691" s="17" t="s">
        <v>442</v>
      </c>
      <c r="Y4691">
        <v>0</v>
      </c>
      <c r="Z4691" s="17" t="s">
        <v>486</v>
      </c>
      <c r="AA4691" s="17" t="s">
        <v>443</v>
      </c>
      <c r="AB4691" s="17" t="s">
        <v>444</v>
      </c>
      <c r="AC4691">
        <v>0</v>
      </c>
      <c r="AD4691">
        <v>0</v>
      </c>
      <c r="AE4691">
        <v>0</v>
      </c>
      <c r="AF4691">
        <v>2022</v>
      </c>
      <c r="AG4691" s="1">
        <v>44562</v>
      </c>
      <c r="AH4691" s="1">
        <v>44773</v>
      </c>
      <c r="AI4691" s="1">
        <v>44785</v>
      </c>
      <c r="AJ4691" s="17" t="s">
        <v>34</v>
      </c>
      <c r="AK4691" s="17" t="s">
        <v>35</v>
      </c>
      <c r="AL4691" s="17" t="s">
        <v>10388</v>
      </c>
      <c r="AM4691" s="17">
        <f>MONTH(EMPENHO[[#This Row],[data_empenho]])</f>
        <v>7</v>
      </c>
    </row>
    <row r="4692" spans="1:39" x14ac:dyDescent="0.25">
      <c r="A4692">
        <v>8</v>
      </c>
      <c r="B4692">
        <v>801</v>
      </c>
      <c r="C4692">
        <v>10</v>
      </c>
      <c r="D4692">
        <v>301</v>
      </c>
      <c r="E4692">
        <v>6</v>
      </c>
      <c r="F4692">
        <v>0</v>
      </c>
      <c r="G4692">
        <v>2105</v>
      </c>
      <c r="H4692" s="17" t="s">
        <v>445</v>
      </c>
      <c r="I4692">
        <v>40</v>
      </c>
      <c r="J4692">
        <v>0</v>
      </c>
      <c r="K4692" s="17" t="s">
        <v>10415</v>
      </c>
      <c r="L4692" s="1">
        <v>44743</v>
      </c>
      <c r="M4692">
        <v>465</v>
      </c>
      <c r="N4692" s="17" t="s">
        <v>437</v>
      </c>
      <c r="O4692">
        <v>413</v>
      </c>
      <c r="P4692" s="17" t="s">
        <v>438</v>
      </c>
      <c r="Q4692">
        <v>0</v>
      </c>
      <c r="R4692" s="17" t="s">
        <v>439</v>
      </c>
      <c r="S4692" s="17" t="s">
        <v>440</v>
      </c>
      <c r="T4692" s="17" t="s">
        <v>438</v>
      </c>
      <c r="U4692">
        <v>0</v>
      </c>
      <c r="V4692">
        <v>0</v>
      </c>
      <c r="W4692" s="17" t="s">
        <v>10416</v>
      </c>
      <c r="X4692" s="17" t="s">
        <v>442</v>
      </c>
      <c r="Y4692">
        <v>0</v>
      </c>
      <c r="Z4692" s="17" t="s">
        <v>486</v>
      </c>
      <c r="AA4692" s="17" t="s">
        <v>443</v>
      </c>
      <c r="AB4692" s="17" t="s">
        <v>444</v>
      </c>
      <c r="AC4692">
        <v>0</v>
      </c>
      <c r="AD4692">
        <v>0</v>
      </c>
      <c r="AE4692">
        <v>0</v>
      </c>
      <c r="AF4692">
        <v>2022</v>
      </c>
      <c r="AG4692" s="1">
        <v>44562</v>
      </c>
      <c r="AH4692" s="1">
        <v>44773</v>
      </c>
      <c r="AI4692" s="1">
        <v>44785</v>
      </c>
      <c r="AJ4692" s="17" t="s">
        <v>34</v>
      </c>
      <c r="AK4692" s="17" t="s">
        <v>35</v>
      </c>
      <c r="AL4692" s="17" t="s">
        <v>10388</v>
      </c>
      <c r="AM4692" s="17">
        <f>MONTH(EMPENHO[[#This Row],[data_empenho]])</f>
        <v>7</v>
      </c>
    </row>
    <row r="4693" spans="1:39" x14ac:dyDescent="0.25">
      <c r="A4693">
        <v>5</v>
      </c>
      <c r="B4693">
        <v>502</v>
      </c>
      <c r="C4693">
        <v>12</v>
      </c>
      <c r="D4693">
        <v>782</v>
      </c>
      <c r="E4693">
        <v>2</v>
      </c>
      <c r="F4693">
        <v>0</v>
      </c>
      <c r="G4693">
        <v>2035</v>
      </c>
      <c r="H4693" s="17" t="s">
        <v>2746</v>
      </c>
      <c r="I4693">
        <v>20</v>
      </c>
      <c r="J4693">
        <v>0</v>
      </c>
      <c r="K4693" s="17" t="s">
        <v>10417</v>
      </c>
      <c r="L4693" s="1">
        <v>44743</v>
      </c>
      <c r="M4693">
        <v>21273.360000000001</v>
      </c>
      <c r="N4693" s="17" t="s">
        <v>437</v>
      </c>
      <c r="O4693">
        <v>5508</v>
      </c>
      <c r="P4693" s="17" t="s">
        <v>438</v>
      </c>
      <c r="Q4693">
        <v>0</v>
      </c>
      <c r="R4693" s="17" t="s">
        <v>480</v>
      </c>
      <c r="S4693" s="17" t="s">
        <v>440</v>
      </c>
      <c r="T4693" s="17" t="s">
        <v>438</v>
      </c>
      <c r="U4693">
        <v>10</v>
      </c>
      <c r="V4693">
        <v>2020</v>
      </c>
      <c r="W4693" s="17" t="s">
        <v>10418</v>
      </c>
      <c r="X4693" s="17" t="s">
        <v>482</v>
      </c>
      <c r="Y4693">
        <v>7</v>
      </c>
      <c r="Z4693" s="17" t="s">
        <v>443</v>
      </c>
      <c r="AA4693" s="17" t="s">
        <v>443</v>
      </c>
      <c r="AB4693" s="17" t="s">
        <v>444</v>
      </c>
      <c r="AC4693">
        <v>0</v>
      </c>
      <c r="AD4693">
        <v>0</v>
      </c>
      <c r="AE4693">
        <v>0</v>
      </c>
      <c r="AF4693">
        <v>2022</v>
      </c>
      <c r="AG4693" s="1">
        <v>44562</v>
      </c>
      <c r="AH4693" s="1">
        <v>44773</v>
      </c>
      <c r="AI4693" s="1">
        <v>44785</v>
      </c>
      <c r="AJ4693" s="17" t="s">
        <v>34</v>
      </c>
      <c r="AK4693" s="17" t="s">
        <v>35</v>
      </c>
      <c r="AL4693" s="17" t="s">
        <v>10388</v>
      </c>
      <c r="AM4693" s="17">
        <f>MONTH(EMPENHO[[#This Row],[data_empenho]])</f>
        <v>7</v>
      </c>
    </row>
    <row r="4694" spans="1:39" x14ac:dyDescent="0.25">
      <c r="A4694">
        <v>10</v>
      </c>
      <c r="B4694">
        <v>1002</v>
      </c>
      <c r="C4694">
        <v>20</v>
      </c>
      <c r="D4694">
        <v>608</v>
      </c>
      <c r="E4694">
        <v>4</v>
      </c>
      <c r="F4694">
        <v>0</v>
      </c>
      <c r="G4694">
        <v>2056</v>
      </c>
      <c r="H4694" s="17" t="s">
        <v>755</v>
      </c>
      <c r="I4694">
        <v>1</v>
      </c>
      <c r="J4694">
        <v>0</v>
      </c>
      <c r="K4694" s="17" t="s">
        <v>10419</v>
      </c>
      <c r="L4694" s="1">
        <v>44743</v>
      </c>
      <c r="M4694">
        <v>1060</v>
      </c>
      <c r="N4694" s="17" t="s">
        <v>437</v>
      </c>
      <c r="O4694">
        <v>1369</v>
      </c>
      <c r="P4694" s="17" t="s">
        <v>438</v>
      </c>
      <c r="Q4694">
        <v>0</v>
      </c>
      <c r="R4694" s="17" t="s">
        <v>480</v>
      </c>
      <c r="S4694" s="17" t="s">
        <v>653</v>
      </c>
      <c r="T4694" s="17" t="s">
        <v>438</v>
      </c>
      <c r="U4694">
        <v>50</v>
      </c>
      <c r="V4694">
        <v>2021</v>
      </c>
      <c r="W4694" s="17" t="s">
        <v>10420</v>
      </c>
      <c r="X4694" s="17" t="s">
        <v>482</v>
      </c>
      <c r="Y4694">
        <v>7</v>
      </c>
      <c r="Z4694" s="17" t="s">
        <v>443</v>
      </c>
      <c r="AA4694" s="17" t="s">
        <v>443</v>
      </c>
      <c r="AB4694" s="17" t="s">
        <v>444</v>
      </c>
      <c r="AC4694">
        <v>0</v>
      </c>
      <c r="AD4694">
        <v>0</v>
      </c>
      <c r="AE4694">
        <v>0</v>
      </c>
      <c r="AF4694">
        <v>2022</v>
      </c>
      <c r="AG4694" s="1">
        <v>44562</v>
      </c>
      <c r="AH4694" s="1">
        <v>44773</v>
      </c>
      <c r="AI4694" s="1">
        <v>44785</v>
      </c>
      <c r="AJ4694" s="17" t="s">
        <v>34</v>
      </c>
      <c r="AK4694" s="17" t="s">
        <v>35</v>
      </c>
      <c r="AL4694" s="17" t="s">
        <v>10388</v>
      </c>
      <c r="AM4694" s="17">
        <f>MONTH(EMPENHO[[#This Row],[data_empenho]])</f>
        <v>7</v>
      </c>
    </row>
    <row r="4695" spans="1:39" x14ac:dyDescent="0.25">
      <c r="A4695">
        <v>10</v>
      </c>
      <c r="B4695">
        <v>1001</v>
      </c>
      <c r="C4695">
        <v>4</v>
      </c>
      <c r="D4695">
        <v>122</v>
      </c>
      <c r="E4695">
        <v>1</v>
      </c>
      <c r="F4695">
        <v>0</v>
      </c>
      <c r="G4695">
        <v>2050</v>
      </c>
      <c r="H4695" s="17" t="s">
        <v>3754</v>
      </c>
      <c r="I4695">
        <v>1</v>
      </c>
      <c r="J4695">
        <v>0</v>
      </c>
      <c r="K4695" s="17" t="s">
        <v>10421</v>
      </c>
      <c r="L4695" s="1">
        <v>44743</v>
      </c>
      <c r="M4695">
        <v>3878.42</v>
      </c>
      <c r="N4695" s="17" t="s">
        <v>437</v>
      </c>
      <c r="O4695">
        <v>5818</v>
      </c>
      <c r="P4695" s="17" t="s">
        <v>438</v>
      </c>
      <c r="Q4695">
        <v>0</v>
      </c>
      <c r="R4695" s="17" t="s">
        <v>480</v>
      </c>
      <c r="S4695" s="17" t="s">
        <v>653</v>
      </c>
      <c r="T4695" s="17" t="s">
        <v>438</v>
      </c>
      <c r="U4695">
        <v>44</v>
      </c>
      <c r="V4695">
        <v>2021</v>
      </c>
      <c r="W4695" s="17" t="s">
        <v>10422</v>
      </c>
      <c r="X4695" s="17" t="s">
        <v>482</v>
      </c>
      <c r="Y4695">
        <v>7</v>
      </c>
      <c r="Z4695" s="17" t="s">
        <v>443</v>
      </c>
      <c r="AA4695" s="17" t="s">
        <v>443</v>
      </c>
      <c r="AB4695" s="17" t="s">
        <v>444</v>
      </c>
      <c r="AC4695">
        <v>0</v>
      </c>
      <c r="AD4695">
        <v>0</v>
      </c>
      <c r="AE4695">
        <v>0</v>
      </c>
      <c r="AF4695">
        <v>2022</v>
      </c>
      <c r="AG4695" s="1">
        <v>44562</v>
      </c>
      <c r="AH4695" s="1">
        <v>44773</v>
      </c>
      <c r="AI4695" s="1">
        <v>44785</v>
      </c>
      <c r="AJ4695" s="17" t="s">
        <v>34</v>
      </c>
      <c r="AK4695" s="17" t="s">
        <v>35</v>
      </c>
      <c r="AL4695" s="17" t="s">
        <v>10388</v>
      </c>
      <c r="AM4695" s="17">
        <f>MONTH(EMPENHO[[#This Row],[data_empenho]])</f>
        <v>7</v>
      </c>
    </row>
    <row r="4696" spans="1:39" x14ac:dyDescent="0.25">
      <c r="A4696">
        <v>8</v>
      </c>
      <c r="B4696">
        <v>801</v>
      </c>
      <c r="C4696">
        <v>10</v>
      </c>
      <c r="D4696">
        <v>303</v>
      </c>
      <c r="E4696">
        <v>8</v>
      </c>
      <c r="F4696">
        <v>0</v>
      </c>
      <c r="G4696">
        <v>2100</v>
      </c>
      <c r="H4696" s="17" t="s">
        <v>657</v>
      </c>
      <c r="I4696">
        <v>4050</v>
      </c>
      <c r="J4696">
        <v>0</v>
      </c>
      <c r="K4696" s="17" t="s">
        <v>10423</v>
      </c>
      <c r="L4696" s="1">
        <v>44746</v>
      </c>
      <c r="M4696">
        <v>58.2</v>
      </c>
      <c r="N4696" s="17" t="s">
        <v>437</v>
      </c>
      <c r="O4696">
        <v>5363</v>
      </c>
      <c r="P4696" s="17" t="s">
        <v>438</v>
      </c>
      <c r="Q4696">
        <v>0</v>
      </c>
      <c r="R4696" s="17" t="s">
        <v>439</v>
      </c>
      <c r="S4696" s="17" t="s">
        <v>440</v>
      </c>
      <c r="T4696" s="17" t="s">
        <v>438</v>
      </c>
      <c r="U4696">
        <v>183</v>
      </c>
      <c r="V4696">
        <v>2022</v>
      </c>
      <c r="W4696" s="17" t="s">
        <v>10424</v>
      </c>
      <c r="X4696" s="17" t="s">
        <v>465</v>
      </c>
      <c r="Y4696">
        <v>1</v>
      </c>
      <c r="Z4696" s="17" t="s">
        <v>443</v>
      </c>
      <c r="AA4696" s="17" t="s">
        <v>443</v>
      </c>
      <c r="AB4696" s="17" t="s">
        <v>444</v>
      </c>
      <c r="AC4696">
        <v>0</v>
      </c>
      <c r="AD4696">
        <v>0</v>
      </c>
      <c r="AE4696">
        <v>0</v>
      </c>
      <c r="AF4696">
        <v>2022</v>
      </c>
      <c r="AG4696" s="1">
        <v>44562</v>
      </c>
      <c r="AH4696" s="1">
        <v>44773</v>
      </c>
      <c r="AI4696" s="1">
        <v>44785</v>
      </c>
      <c r="AJ4696" s="17" t="s">
        <v>34</v>
      </c>
      <c r="AK4696" s="17" t="s">
        <v>35</v>
      </c>
      <c r="AL4696" s="17" t="s">
        <v>10388</v>
      </c>
      <c r="AM4696" s="17">
        <f>MONTH(EMPENHO[[#This Row],[data_empenho]])</f>
        <v>7</v>
      </c>
    </row>
    <row r="4697" spans="1:39" x14ac:dyDescent="0.25">
      <c r="A4697">
        <v>8</v>
      </c>
      <c r="B4697">
        <v>801</v>
      </c>
      <c r="C4697">
        <v>10</v>
      </c>
      <c r="D4697">
        <v>303</v>
      </c>
      <c r="E4697">
        <v>8</v>
      </c>
      <c r="F4697">
        <v>0</v>
      </c>
      <c r="G4697">
        <v>2100</v>
      </c>
      <c r="H4697" s="17" t="s">
        <v>657</v>
      </c>
      <c r="I4697">
        <v>40</v>
      </c>
      <c r="J4697">
        <v>0</v>
      </c>
      <c r="K4697" s="17" t="s">
        <v>10425</v>
      </c>
      <c r="L4697" s="1">
        <v>44746</v>
      </c>
      <c r="M4697">
        <v>340.8</v>
      </c>
      <c r="N4697" s="17" t="s">
        <v>437</v>
      </c>
      <c r="O4697">
        <v>5363</v>
      </c>
      <c r="P4697" s="17" t="s">
        <v>438</v>
      </c>
      <c r="Q4697">
        <v>0</v>
      </c>
      <c r="R4697" s="17" t="s">
        <v>439</v>
      </c>
      <c r="S4697" s="17" t="s">
        <v>440</v>
      </c>
      <c r="T4697" s="17" t="s">
        <v>438</v>
      </c>
      <c r="U4697">
        <v>183</v>
      </c>
      <c r="V4697">
        <v>2022</v>
      </c>
      <c r="W4697" s="17" t="s">
        <v>10426</v>
      </c>
      <c r="X4697" s="17" t="s">
        <v>465</v>
      </c>
      <c r="Y4697">
        <v>1</v>
      </c>
      <c r="Z4697" s="17" t="s">
        <v>443</v>
      </c>
      <c r="AA4697" s="17" t="s">
        <v>443</v>
      </c>
      <c r="AB4697" s="17" t="s">
        <v>444</v>
      </c>
      <c r="AC4697">
        <v>0</v>
      </c>
      <c r="AD4697">
        <v>0</v>
      </c>
      <c r="AE4697">
        <v>0</v>
      </c>
      <c r="AF4697">
        <v>2022</v>
      </c>
      <c r="AG4697" s="1">
        <v>44562</v>
      </c>
      <c r="AH4697" s="1">
        <v>44773</v>
      </c>
      <c r="AI4697" s="1">
        <v>44785</v>
      </c>
      <c r="AJ4697" s="17" t="s">
        <v>34</v>
      </c>
      <c r="AK4697" s="17" t="s">
        <v>35</v>
      </c>
      <c r="AL4697" s="17" t="s">
        <v>10388</v>
      </c>
      <c r="AM4697" s="17">
        <f>MONTH(EMPENHO[[#This Row],[data_empenho]])</f>
        <v>7</v>
      </c>
    </row>
    <row r="4698" spans="1:39" x14ac:dyDescent="0.25">
      <c r="A4698">
        <v>6</v>
      </c>
      <c r="B4698">
        <v>603</v>
      </c>
      <c r="C4698">
        <v>26</v>
      </c>
      <c r="D4698">
        <v>782</v>
      </c>
      <c r="E4698">
        <v>17</v>
      </c>
      <c r="F4698">
        <v>0</v>
      </c>
      <c r="G4698">
        <v>2073</v>
      </c>
      <c r="H4698" s="17" t="s">
        <v>828</v>
      </c>
      <c r="I4698">
        <v>1</v>
      </c>
      <c r="J4698">
        <v>0</v>
      </c>
      <c r="K4698" s="17" t="s">
        <v>10427</v>
      </c>
      <c r="L4698" s="1">
        <v>44746</v>
      </c>
      <c r="M4698">
        <v>8655</v>
      </c>
      <c r="N4698" s="17" t="s">
        <v>437</v>
      </c>
      <c r="O4698">
        <v>7210</v>
      </c>
      <c r="P4698" s="17" t="s">
        <v>438</v>
      </c>
      <c r="Q4698">
        <v>0</v>
      </c>
      <c r="R4698" s="17" t="s">
        <v>480</v>
      </c>
      <c r="S4698" s="17" t="s">
        <v>653</v>
      </c>
      <c r="T4698" s="17" t="s">
        <v>438</v>
      </c>
      <c r="U4698">
        <v>48</v>
      </c>
      <c r="V4698">
        <v>2021</v>
      </c>
      <c r="W4698" s="17" t="s">
        <v>10428</v>
      </c>
      <c r="X4698" s="17" t="s">
        <v>482</v>
      </c>
      <c r="Y4698">
        <v>7</v>
      </c>
      <c r="Z4698" s="17" t="s">
        <v>443</v>
      </c>
      <c r="AA4698" s="17" t="s">
        <v>443</v>
      </c>
      <c r="AB4698" s="17" t="s">
        <v>444</v>
      </c>
      <c r="AC4698">
        <v>0</v>
      </c>
      <c r="AD4698">
        <v>0</v>
      </c>
      <c r="AE4698">
        <v>0</v>
      </c>
      <c r="AF4698">
        <v>2022</v>
      </c>
      <c r="AG4698" s="1">
        <v>44562</v>
      </c>
      <c r="AH4698" s="1">
        <v>44773</v>
      </c>
      <c r="AI4698" s="1">
        <v>44785</v>
      </c>
      <c r="AJ4698" s="17" t="s">
        <v>34</v>
      </c>
      <c r="AK4698" s="17" t="s">
        <v>35</v>
      </c>
      <c r="AL4698" s="17" t="s">
        <v>10388</v>
      </c>
      <c r="AM4698" s="17">
        <f>MONTH(EMPENHO[[#This Row],[data_empenho]])</f>
        <v>7</v>
      </c>
    </row>
    <row r="4699" spans="1:39" x14ac:dyDescent="0.25">
      <c r="A4699">
        <v>8</v>
      </c>
      <c r="B4699">
        <v>801</v>
      </c>
      <c r="C4699">
        <v>10</v>
      </c>
      <c r="D4699">
        <v>301</v>
      </c>
      <c r="E4699">
        <v>6</v>
      </c>
      <c r="F4699">
        <v>0</v>
      </c>
      <c r="G4699">
        <v>2105</v>
      </c>
      <c r="H4699" s="17" t="s">
        <v>860</v>
      </c>
      <c r="I4699">
        <v>40</v>
      </c>
      <c r="J4699">
        <v>0</v>
      </c>
      <c r="K4699" s="17" t="s">
        <v>10429</v>
      </c>
      <c r="L4699" s="1">
        <v>44746</v>
      </c>
      <c r="M4699">
        <v>445</v>
      </c>
      <c r="N4699" s="17" t="s">
        <v>437</v>
      </c>
      <c r="O4699">
        <v>5965</v>
      </c>
      <c r="P4699" s="17" t="s">
        <v>438</v>
      </c>
      <c r="Q4699">
        <v>0</v>
      </c>
      <c r="R4699" s="17" t="s">
        <v>480</v>
      </c>
      <c r="S4699" s="17" t="s">
        <v>653</v>
      </c>
      <c r="T4699" s="17" t="s">
        <v>438</v>
      </c>
      <c r="U4699">
        <v>53</v>
      </c>
      <c r="V4699">
        <v>2021</v>
      </c>
      <c r="W4699" s="17" t="s">
        <v>10430</v>
      </c>
      <c r="X4699" s="17" t="s">
        <v>482</v>
      </c>
      <c r="Y4699">
        <v>7</v>
      </c>
      <c r="Z4699" s="17" t="s">
        <v>443</v>
      </c>
      <c r="AA4699" s="17" t="s">
        <v>443</v>
      </c>
      <c r="AB4699" s="17" t="s">
        <v>444</v>
      </c>
      <c r="AC4699">
        <v>0</v>
      </c>
      <c r="AD4699">
        <v>0</v>
      </c>
      <c r="AE4699">
        <v>0</v>
      </c>
      <c r="AF4699">
        <v>2022</v>
      </c>
      <c r="AG4699" s="1">
        <v>44562</v>
      </c>
      <c r="AH4699" s="1">
        <v>44773</v>
      </c>
      <c r="AI4699" s="1">
        <v>44785</v>
      </c>
      <c r="AJ4699" s="17" t="s">
        <v>34</v>
      </c>
      <c r="AK4699" s="17" t="s">
        <v>35</v>
      </c>
      <c r="AL4699" s="17" t="s">
        <v>10388</v>
      </c>
      <c r="AM4699" s="17">
        <f>MONTH(EMPENHO[[#This Row],[data_empenho]])</f>
        <v>7</v>
      </c>
    </row>
    <row r="4700" spans="1:39" x14ac:dyDescent="0.25">
      <c r="A4700">
        <v>8</v>
      </c>
      <c r="B4700">
        <v>801</v>
      </c>
      <c r="C4700">
        <v>10</v>
      </c>
      <c r="D4700">
        <v>301</v>
      </c>
      <c r="E4700">
        <v>6</v>
      </c>
      <c r="F4700">
        <v>0</v>
      </c>
      <c r="G4700">
        <v>2105</v>
      </c>
      <c r="H4700" s="17" t="s">
        <v>828</v>
      </c>
      <c r="I4700">
        <v>40</v>
      </c>
      <c r="J4700">
        <v>0</v>
      </c>
      <c r="K4700" s="17" t="s">
        <v>10431</v>
      </c>
      <c r="L4700" s="1">
        <v>44746</v>
      </c>
      <c r="M4700">
        <v>704</v>
      </c>
      <c r="N4700" s="17" t="s">
        <v>437</v>
      </c>
      <c r="O4700">
        <v>5965</v>
      </c>
      <c r="P4700" s="17" t="s">
        <v>438</v>
      </c>
      <c r="Q4700">
        <v>0</v>
      </c>
      <c r="R4700" s="17" t="s">
        <v>480</v>
      </c>
      <c r="S4700" s="17" t="s">
        <v>653</v>
      </c>
      <c r="T4700" s="17" t="s">
        <v>438</v>
      </c>
      <c r="U4700">
        <v>39</v>
      </c>
      <c r="V4700">
        <v>2021</v>
      </c>
      <c r="W4700" s="17" t="s">
        <v>10432</v>
      </c>
      <c r="X4700" s="17" t="s">
        <v>482</v>
      </c>
      <c r="Y4700">
        <v>7</v>
      </c>
      <c r="Z4700" s="17" t="s">
        <v>443</v>
      </c>
      <c r="AA4700" s="17" t="s">
        <v>443</v>
      </c>
      <c r="AB4700" s="17" t="s">
        <v>444</v>
      </c>
      <c r="AC4700">
        <v>0</v>
      </c>
      <c r="AD4700">
        <v>0</v>
      </c>
      <c r="AE4700">
        <v>0</v>
      </c>
      <c r="AF4700">
        <v>2022</v>
      </c>
      <c r="AG4700" s="1">
        <v>44562</v>
      </c>
      <c r="AH4700" s="1">
        <v>44773</v>
      </c>
      <c r="AI4700" s="1">
        <v>44785</v>
      </c>
      <c r="AJ4700" s="17" t="s">
        <v>34</v>
      </c>
      <c r="AK4700" s="17" t="s">
        <v>35</v>
      </c>
      <c r="AL4700" s="17" t="s">
        <v>10388</v>
      </c>
      <c r="AM4700" s="17">
        <f>MONTH(EMPENHO[[#This Row],[data_empenho]])</f>
        <v>7</v>
      </c>
    </row>
    <row r="4701" spans="1:39" x14ac:dyDescent="0.25">
      <c r="A4701">
        <v>8</v>
      </c>
      <c r="B4701">
        <v>801</v>
      </c>
      <c r="C4701">
        <v>10</v>
      </c>
      <c r="D4701">
        <v>301</v>
      </c>
      <c r="E4701">
        <v>6</v>
      </c>
      <c r="F4701">
        <v>0</v>
      </c>
      <c r="G4701">
        <v>2090</v>
      </c>
      <c r="H4701" s="17" t="s">
        <v>3488</v>
      </c>
      <c r="I4701">
        <v>40</v>
      </c>
      <c r="J4701">
        <v>0</v>
      </c>
      <c r="K4701" s="17" t="s">
        <v>10433</v>
      </c>
      <c r="L4701" s="1">
        <v>44746</v>
      </c>
      <c r="M4701">
        <v>1985</v>
      </c>
      <c r="N4701" s="17" t="s">
        <v>437</v>
      </c>
      <c r="O4701">
        <v>7700</v>
      </c>
      <c r="P4701" s="17" t="s">
        <v>438</v>
      </c>
      <c r="Q4701">
        <v>0</v>
      </c>
      <c r="R4701" s="17" t="s">
        <v>480</v>
      </c>
      <c r="S4701" s="17" t="s">
        <v>653</v>
      </c>
      <c r="T4701" s="17" t="s">
        <v>438</v>
      </c>
      <c r="U4701">
        <v>20</v>
      </c>
      <c r="V4701">
        <v>2022</v>
      </c>
      <c r="W4701" s="17" t="s">
        <v>10434</v>
      </c>
      <c r="X4701" s="17" t="s">
        <v>482</v>
      </c>
      <c r="Y4701">
        <v>7</v>
      </c>
      <c r="Z4701" s="17" t="s">
        <v>443</v>
      </c>
      <c r="AA4701" s="17" t="s">
        <v>443</v>
      </c>
      <c r="AB4701" s="17" t="s">
        <v>444</v>
      </c>
      <c r="AC4701">
        <v>0</v>
      </c>
      <c r="AD4701">
        <v>0</v>
      </c>
      <c r="AE4701">
        <v>0</v>
      </c>
      <c r="AF4701">
        <v>2022</v>
      </c>
      <c r="AG4701" s="1">
        <v>44562</v>
      </c>
      <c r="AH4701" s="1">
        <v>44773</v>
      </c>
      <c r="AI4701" s="1">
        <v>44785</v>
      </c>
      <c r="AJ4701" s="17" t="s">
        <v>34</v>
      </c>
      <c r="AK4701" s="17" t="s">
        <v>35</v>
      </c>
      <c r="AL4701" s="17" t="s">
        <v>10388</v>
      </c>
      <c r="AM4701" s="17">
        <f>MONTH(EMPENHO[[#This Row],[data_empenho]])</f>
        <v>7</v>
      </c>
    </row>
    <row r="4702" spans="1:39" x14ac:dyDescent="0.25">
      <c r="A4702">
        <v>8</v>
      </c>
      <c r="B4702">
        <v>801</v>
      </c>
      <c r="C4702">
        <v>10</v>
      </c>
      <c r="D4702">
        <v>122</v>
      </c>
      <c r="E4702">
        <v>5</v>
      </c>
      <c r="F4702">
        <v>0</v>
      </c>
      <c r="G4702">
        <v>2084</v>
      </c>
      <c r="H4702" s="17" t="s">
        <v>3685</v>
      </c>
      <c r="I4702">
        <v>40</v>
      </c>
      <c r="J4702">
        <v>0</v>
      </c>
      <c r="K4702" s="17" t="s">
        <v>10435</v>
      </c>
      <c r="L4702" s="1">
        <v>44746</v>
      </c>
      <c r="M4702">
        <v>8260</v>
      </c>
      <c r="N4702" s="17" t="s">
        <v>437</v>
      </c>
      <c r="O4702">
        <v>7279</v>
      </c>
      <c r="P4702" s="17" t="s">
        <v>438</v>
      </c>
      <c r="Q4702">
        <v>0</v>
      </c>
      <c r="R4702" s="17" t="s">
        <v>480</v>
      </c>
      <c r="S4702" s="17" t="s">
        <v>653</v>
      </c>
      <c r="T4702" s="17" t="s">
        <v>438</v>
      </c>
      <c r="U4702">
        <v>44</v>
      </c>
      <c r="V4702">
        <v>2021</v>
      </c>
      <c r="W4702" s="17" t="s">
        <v>10436</v>
      </c>
      <c r="X4702" s="17" t="s">
        <v>482</v>
      </c>
      <c r="Y4702">
        <v>7</v>
      </c>
      <c r="Z4702" s="17" t="s">
        <v>443</v>
      </c>
      <c r="AA4702" s="17" t="s">
        <v>443</v>
      </c>
      <c r="AB4702" s="17" t="s">
        <v>444</v>
      </c>
      <c r="AC4702">
        <v>0</v>
      </c>
      <c r="AD4702">
        <v>0</v>
      </c>
      <c r="AE4702">
        <v>0</v>
      </c>
      <c r="AF4702">
        <v>2022</v>
      </c>
      <c r="AG4702" s="1">
        <v>44562</v>
      </c>
      <c r="AH4702" s="1">
        <v>44773</v>
      </c>
      <c r="AI4702" s="1">
        <v>44785</v>
      </c>
      <c r="AJ4702" s="17" t="s">
        <v>34</v>
      </c>
      <c r="AK4702" s="17" t="s">
        <v>35</v>
      </c>
      <c r="AL4702" s="17" t="s">
        <v>10388</v>
      </c>
      <c r="AM4702" s="17">
        <f>MONTH(EMPENHO[[#This Row],[data_empenho]])</f>
        <v>7</v>
      </c>
    </row>
    <row r="4703" spans="1:39" x14ac:dyDescent="0.25">
      <c r="A4703">
        <v>9</v>
      </c>
      <c r="B4703">
        <v>902</v>
      </c>
      <c r="C4703">
        <v>8</v>
      </c>
      <c r="D4703">
        <v>244</v>
      </c>
      <c r="E4703">
        <v>11</v>
      </c>
      <c r="F4703">
        <v>0</v>
      </c>
      <c r="G4703">
        <v>2017</v>
      </c>
      <c r="H4703" s="17" t="s">
        <v>981</v>
      </c>
      <c r="I4703">
        <v>1</v>
      </c>
      <c r="J4703">
        <v>0</v>
      </c>
      <c r="K4703" s="17" t="s">
        <v>10437</v>
      </c>
      <c r="L4703" s="1">
        <v>44746</v>
      </c>
      <c r="M4703">
        <v>174.4</v>
      </c>
      <c r="N4703" s="17" t="s">
        <v>437</v>
      </c>
      <c r="O4703">
        <v>678</v>
      </c>
      <c r="P4703" s="17" t="s">
        <v>438</v>
      </c>
      <c r="Q4703">
        <v>0</v>
      </c>
      <c r="R4703" s="17" t="s">
        <v>480</v>
      </c>
      <c r="S4703" s="17" t="s">
        <v>653</v>
      </c>
      <c r="T4703" s="17" t="s">
        <v>438</v>
      </c>
      <c r="U4703">
        <v>21</v>
      </c>
      <c r="V4703">
        <v>2022</v>
      </c>
      <c r="W4703" s="17" t="s">
        <v>10438</v>
      </c>
      <c r="X4703" s="17" t="s">
        <v>482</v>
      </c>
      <c r="Y4703">
        <v>7</v>
      </c>
      <c r="Z4703" s="17" t="s">
        <v>443</v>
      </c>
      <c r="AA4703" s="17" t="s">
        <v>443</v>
      </c>
      <c r="AB4703" s="17" t="s">
        <v>444</v>
      </c>
      <c r="AC4703">
        <v>0</v>
      </c>
      <c r="AD4703">
        <v>0</v>
      </c>
      <c r="AE4703">
        <v>0</v>
      </c>
      <c r="AF4703">
        <v>2022</v>
      </c>
      <c r="AG4703" s="1">
        <v>44562</v>
      </c>
      <c r="AH4703" s="1">
        <v>44773</v>
      </c>
      <c r="AI4703" s="1">
        <v>44785</v>
      </c>
      <c r="AJ4703" s="17" t="s">
        <v>34</v>
      </c>
      <c r="AK4703" s="17" t="s">
        <v>35</v>
      </c>
      <c r="AL4703" s="17" t="s">
        <v>10388</v>
      </c>
      <c r="AM4703" s="17">
        <f>MONTH(EMPENHO[[#This Row],[data_empenho]])</f>
        <v>7</v>
      </c>
    </row>
    <row r="4704" spans="1:39" x14ac:dyDescent="0.25">
      <c r="A4704">
        <v>9</v>
      </c>
      <c r="B4704">
        <v>902</v>
      </c>
      <c r="C4704">
        <v>8</v>
      </c>
      <c r="D4704">
        <v>243</v>
      </c>
      <c r="E4704">
        <v>11</v>
      </c>
      <c r="F4704">
        <v>0</v>
      </c>
      <c r="G4704">
        <v>2014</v>
      </c>
      <c r="H4704" s="17" t="s">
        <v>981</v>
      </c>
      <c r="I4704">
        <v>1</v>
      </c>
      <c r="J4704">
        <v>0</v>
      </c>
      <c r="K4704" s="17" t="s">
        <v>10439</v>
      </c>
      <c r="L4704" s="1">
        <v>44746</v>
      </c>
      <c r="M4704">
        <v>205</v>
      </c>
      <c r="N4704" s="17" t="s">
        <v>437</v>
      </c>
      <c r="O4704">
        <v>7414</v>
      </c>
      <c r="P4704" s="17" t="s">
        <v>438</v>
      </c>
      <c r="Q4704">
        <v>0</v>
      </c>
      <c r="R4704" s="17" t="s">
        <v>480</v>
      </c>
      <c r="S4704" s="17" t="s">
        <v>653</v>
      </c>
      <c r="T4704" s="17" t="s">
        <v>438</v>
      </c>
      <c r="U4704">
        <v>21</v>
      </c>
      <c r="V4704">
        <v>2022</v>
      </c>
      <c r="W4704" s="17" t="s">
        <v>10440</v>
      </c>
      <c r="X4704" s="17" t="s">
        <v>482</v>
      </c>
      <c r="Y4704">
        <v>7</v>
      </c>
      <c r="Z4704" s="17" t="s">
        <v>443</v>
      </c>
      <c r="AA4704" s="17" t="s">
        <v>443</v>
      </c>
      <c r="AB4704" s="17" t="s">
        <v>444</v>
      </c>
      <c r="AC4704">
        <v>0</v>
      </c>
      <c r="AD4704">
        <v>0</v>
      </c>
      <c r="AE4704">
        <v>0</v>
      </c>
      <c r="AF4704">
        <v>2022</v>
      </c>
      <c r="AG4704" s="1">
        <v>44562</v>
      </c>
      <c r="AH4704" s="1">
        <v>44773</v>
      </c>
      <c r="AI4704" s="1">
        <v>44785</v>
      </c>
      <c r="AJ4704" s="17" t="s">
        <v>34</v>
      </c>
      <c r="AK4704" s="17" t="s">
        <v>35</v>
      </c>
      <c r="AL4704" s="17" t="s">
        <v>10388</v>
      </c>
      <c r="AM4704" s="17">
        <f>MONTH(EMPENHO[[#This Row],[data_empenho]])</f>
        <v>7</v>
      </c>
    </row>
    <row r="4705" spans="1:39" x14ac:dyDescent="0.25">
      <c r="A4705">
        <v>9</v>
      </c>
      <c r="B4705">
        <v>902</v>
      </c>
      <c r="C4705">
        <v>8</v>
      </c>
      <c r="D4705">
        <v>243</v>
      </c>
      <c r="E4705">
        <v>11</v>
      </c>
      <c r="F4705">
        <v>0</v>
      </c>
      <c r="G4705">
        <v>2014</v>
      </c>
      <c r="H4705" s="17" t="s">
        <v>981</v>
      </c>
      <c r="I4705">
        <v>1</v>
      </c>
      <c r="J4705">
        <v>0</v>
      </c>
      <c r="K4705" s="17" t="s">
        <v>10441</v>
      </c>
      <c r="L4705" s="1">
        <v>44746</v>
      </c>
      <c r="M4705">
        <v>548.79999999999995</v>
      </c>
      <c r="N4705" s="17" t="s">
        <v>437</v>
      </c>
      <c r="O4705">
        <v>678</v>
      </c>
      <c r="P4705" s="17" t="s">
        <v>438</v>
      </c>
      <c r="Q4705">
        <v>0</v>
      </c>
      <c r="R4705" s="17" t="s">
        <v>480</v>
      </c>
      <c r="S4705" s="17" t="s">
        <v>653</v>
      </c>
      <c r="T4705" s="17" t="s">
        <v>438</v>
      </c>
      <c r="U4705">
        <v>21</v>
      </c>
      <c r="V4705">
        <v>2022</v>
      </c>
      <c r="W4705" s="17" t="s">
        <v>10442</v>
      </c>
      <c r="X4705" s="17" t="s">
        <v>482</v>
      </c>
      <c r="Y4705">
        <v>7</v>
      </c>
      <c r="Z4705" s="17" t="s">
        <v>443</v>
      </c>
      <c r="AA4705" s="17" t="s">
        <v>443</v>
      </c>
      <c r="AB4705" s="17" t="s">
        <v>444</v>
      </c>
      <c r="AC4705">
        <v>0</v>
      </c>
      <c r="AD4705">
        <v>0</v>
      </c>
      <c r="AE4705">
        <v>0</v>
      </c>
      <c r="AF4705">
        <v>2022</v>
      </c>
      <c r="AG4705" s="1">
        <v>44562</v>
      </c>
      <c r="AH4705" s="1">
        <v>44773</v>
      </c>
      <c r="AI4705" s="1">
        <v>44785</v>
      </c>
      <c r="AJ4705" s="17" t="s">
        <v>34</v>
      </c>
      <c r="AK4705" s="17" t="s">
        <v>35</v>
      </c>
      <c r="AL4705" s="17" t="s">
        <v>10388</v>
      </c>
      <c r="AM4705" s="17">
        <f>MONTH(EMPENHO[[#This Row],[data_empenho]])</f>
        <v>7</v>
      </c>
    </row>
    <row r="4706" spans="1:39" x14ac:dyDescent="0.25">
      <c r="A4706">
        <v>6</v>
      </c>
      <c r="B4706">
        <v>604</v>
      </c>
      <c r="C4706">
        <v>26</v>
      </c>
      <c r="D4706">
        <v>782</v>
      </c>
      <c r="E4706">
        <v>17</v>
      </c>
      <c r="F4706">
        <v>0</v>
      </c>
      <c r="G4706">
        <v>1066</v>
      </c>
      <c r="H4706" s="17" t="s">
        <v>10443</v>
      </c>
      <c r="I4706">
        <v>1</v>
      </c>
      <c r="J4706">
        <v>0</v>
      </c>
      <c r="K4706" s="17" t="s">
        <v>10444</v>
      </c>
      <c r="L4706" s="1">
        <v>44746</v>
      </c>
      <c r="M4706">
        <v>37750</v>
      </c>
      <c r="N4706" s="17" t="s">
        <v>437</v>
      </c>
      <c r="O4706">
        <v>434</v>
      </c>
      <c r="P4706" s="17" t="s">
        <v>438</v>
      </c>
      <c r="Q4706">
        <v>0</v>
      </c>
      <c r="R4706" s="17" t="s">
        <v>439</v>
      </c>
      <c r="S4706" s="17" t="s">
        <v>440</v>
      </c>
      <c r="T4706" s="17" t="s">
        <v>438</v>
      </c>
      <c r="U4706">
        <v>0</v>
      </c>
      <c r="V4706">
        <v>0</v>
      </c>
      <c r="W4706" s="17" t="s">
        <v>10445</v>
      </c>
      <c r="X4706" s="17" t="s">
        <v>442</v>
      </c>
      <c r="Y4706">
        <v>0</v>
      </c>
      <c r="Z4706" s="17" t="s">
        <v>443</v>
      </c>
      <c r="AA4706" s="17" t="s">
        <v>443</v>
      </c>
      <c r="AB4706" s="17" t="s">
        <v>444</v>
      </c>
      <c r="AC4706">
        <v>0</v>
      </c>
      <c r="AD4706">
        <v>0</v>
      </c>
      <c r="AE4706">
        <v>0</v>
      </c>
      <c r="AF4706">
        <v>2022</v>
      </c>
      <c r="AG4706" s="1">
        <v>44562</v>
      </c>
      <c r="AH4706" s="1">
        <v>44773</v>
      </c>
      <c r="AI4706" s="1">
        <v>44785</v>
      </c>
      <c r="AJ4706" s="17" t="s">
        <v>34</v>
      </c>
      <c r="AK4706" s="17" t="s">
        <v>35</v>
      </c>
      <c r="AL4706" s="17" t="s">
        <v>10388</v>
      </c>
      <c r="AM4706" s="17">
        <f>MONTH(EMPENHO[[#This Row],[data_empenho]])</f>
        <v>7</v>
      </c>
    </row>
    <row r="4707" spans="1:39" x14ac:dyDescent="0.25">
      <c r="A4707">
        <v>3</v>
      </c>
      <c r="B4707">
        <v>301</v>
      </c>
      <c r="C4707">
        <v>4</v>
      </c>
      <c r="D4707">
        <v>122</v>
      </c>
      <c r="E4707">
        <v>1</v>
      </c>
      <c r="F4707">
        <v>0</v>
      </c>
      <c r="G4707">
        <v>2067</v>
      </c>
      <c r="H4707" s="17" t="s">
        <v>549</v>
      </c>
      <c r="I4707">
        <v>1</v>
      </c>
      <c r="J4707">
        <v>0</v>
      </c>
      <c r="K4707" s="17" t="s">
        <v>10446</v>
      </c>
      <c r="L4707" s="1">
        <v>44746</v>
      </c>
      <c r="M4707">
        <v>4000</v>
      </c>
      <c r="N4707" s="17" t="s">
        <v>437</v>
      </c>
      <c r="O4707">
        <v>223</v>
      </c>
      <c r="P4707" s="17" t="s">
        <v>438</v>
      </c>
      <c r="Q4707">
        <v>0</v>
      </c>
      <c r="R4707" s="17" t="s">
        <v>439</v>
      </c>
      <c r="S4707" s="17" t="s">
        <v>440</v>
      </c>
      <c r="T4707" s="17" t="s">
        <v>438</v>
      </c>
      <c r="U4707">
        <v>0</v>
      </c>
      <c r="V4707">
        <v>0</v>
      </c>
      <c r="W4707" s="17" t="s">
        <v>10447</v>
      </c>
      <c r="X4707" s="17" t="s">
        <v>465</v>
      </c>
      <c r="Y4707">
        <v>1</v>
      </c>
      <c r="Z4707" s="17" t="s">
        <v>443</v>
      </c>
      <c r="AA4707" s="17" t="s">
        <v>443</v>
      </c>
      <c r="AB4707" s="17" t="s">
        <v>444</v>
      </c>
      <c r="AC4707">
        <v>0</v>
      </c>
      <c r="AD4707">
        <v>0</v>
      </c>
      <c r="AE4707">
        <v>0</v>
      </c>
      <c r="AF4707">
        <v>2022</v>
      </c>
      <c r="AG4707" s="1">
        <v>44562</v>
      </c>
      <c r="AH4707" s="1">
        <v>44773</v>
      </c>
      <c r="AI4707" s="1">
        <v>44785</v>
      </c>
      <c r="AJ4707" s="17" t="s">
        <v>34</v>
      </c>
      <c r="AK4707" s="17" t="s">
        <v>35</v>
      </c>
      <c r="AL4707" s="17" t="s">
        <v>10388</v>
      </c>
      <c r="AM4707" s="17">
        <f>MONTH(EMPENHO[[#This Row],[data_empenho]])</f>
        <v>7</v>
      </c>
    </row>
    <row r="4708" spans="1:39" x14ac:dyDescent="0.25">
      <c r="A4708">
        <v>4</v>
      </c>
      <c r="B4708">
        <v>401</v>
      </c>
      <c r="C4708">
        <v>4</v>
      </c>
      <c r="D4708">
        <v>123</v>
      </c>
      <c r="E4708">
        <v>1</v>
      </c>
      <c r="F4708">
        <v>0</v>
      </c>
      <c r="G4708">
        <v>2075</v>
      </c>
      <c r="H4708" s="17" t="s">
        <v>779</v>
      </c>
      <c r="I4708">
        <v>1</v>
      </c>
      <c r="J4708">
        <v>0</v>
      </c>
      <c r="K4708" s="17" t="s">
        <v>10448</v>
      </c>
      <c r="L4708" s="1">
        <v>44746</v>
      </c>
      <c r="M4708">
        <v>599</v>
      </c>
      <c r="N4708" s="17" t="s">
        <v>437</v>
      </c>
      <c r="O4708">
        <v>5044</v>
      </c>
      <c r="P4708" s="17" t="s">
        <v>438</v>
      </c>
      <c r="Q4708">
        <v>0</v>
      </c>
      <c r="R4708" s="17" t="s">
        <v>439</v>
      </c>
      <c r="S4708" s="17" t="s">
        <v>440</v>
      </c>
      <c r="T4708" s="17" t="s">
        <v>438</v>
      </c>
      <c r="U4708">
        <v>0</v>
      </c>
      <c r="V4708">
        <v>0</v>
      </c>
      <c r="W4708" s="17" t="s">
        <v>10449</v>
      </c>
      <c r="X4708" s="17" t="s">
        <v>465</v>
      </c>
      <c r="Y4708">
        <v>1</v>
      </c>
      <c r="Z4708" s="17" t="s">
        <v>443</v>
      </c>
      <c r="AA4708" s="17" t="s">
        <v>443</v>
      </c>
      <c r="AB4708" s="17" t="s">
        <v>444</v>
      </c>
      <c r="AC4708">
        <v>0</v>
      </c>
      <c r="AD4708">
        <v>0</v>
      </c>
      <c r="AE4708">
        <v>0</v>
      </c>
      <c r="AF4708">
        <v>2022</v>
      </c>
      <c r="AG4708" s="1">
        <v>44562</v>
      </c>
      <c r="AH4708" s="1">
        <v>44773</v>
      </c>
      <c r="AI4708" s="1">
        <v>44785</v>
      </c>
      <c r="AJ4708" s="17" t="s">
        <v>34</v>
      </c>
      <c r="AK4708" s="17" t="s">
        <v>35</v>
      </c>
      <c r="AL4708" s="17" t="s">
        <v>10388</v>
      </c>
      <c r="AM4708" s="17">
        <f>MONTH(EMPENHO[[#This Row],[data_empenho]])</f>
        <v>7</v>
      </c>
    </row>
    <row r="4709" spans="1:39" x14ac:dyDescent="0.25">
      <c r="A4709">
        <v>2</v>
      </c>
      <c r="B4709">
        <v>201</v>
      </c>
      <c r="C4709">
        <v>4</v>
      </c>
      <c r="D4709">
        <v>122</v>
      </c>
      <c r="E4709">
        <v>1</v>
      </c>
      <c r="F4709">
        <v>0</v>
      </c>
      <c r="G4709">
        <v>2078</v>
      </c>
      <c r="H4709" s="17" t="s">
        <v>445</v>
      </c>
      <c r="I4709">
        <v>1</v>
      </c>
      <c r="J4709">
        <v>0</v>
      </c>
      <c r="K4709" s="17" t="s">
        <v>10450</v>
      </c>
      <c r="L4709" s="1">
        <v>44746</v>
      </c>
      <c r="M4709">
        <v>721.5</v>
      </c>
      <c r="N4709" s="17" t="s">
        <v>437</v>
      </c>
      <c r="O4709">
        <v>6315</v>
      </c>
      <c r="P4709" s="17" t="s">
        <v>438</v>
      </c>
      <c r="Q4709">
        <v>0</v>
      </c>
      <c r="R4709" s="17" t="s">
        <v>439</v>
      </c>
      <c r="S4709" s="17" t="s">
        <v>440</v>
      </c>
      <c r="T4709" s="17" t="s">
        <v>438</v>
      </c>
      <c r="U4709">
        <v>0</v>
      </c>
      <c r="V4709">
        <v>0</v>
      </c>
      <c r="W4709" s="17" t="s">
        <v>10451</v>
      </c>
      <c r="X4709" s="17" t="s">
        <v>442</v>
      </c>
      <c r="Y4709">
        <v>0</v>
      </c>
      <c r="Z4709" s="17" t="s">
        <v>450</v>
      </c>
      <c r="AA4709" s="17" t="s">
        <v>443</v>
      </c>
      <c r="AB4709" s="17" t="s">
        <v>444</v>
      </c>
      <c r="AC4709">
        <v>0</v>
      </c>
      <c r="AD4709">
        <v>0</v>
      </c>
      <c r="AE4709">
        <v>0</v>
      </c>
      <c r="AF4709">
        <v>2022</v>
      </c>
      <c r="AG4709" s="1">
        <v>44562</v>
      </c>
      <c r="AH4709" s="1">
        <v>44773</v>
      </c>
      <c r="AI4709" s="1">
        <v>44785</v>
      </c>
      <c r="AJ4709" s="17" t="s">
        <v>34</v>
      </c>
      <c r="AK4709" s="17" t="s">
        <v>35</v>
      </c>
      <c r="AL4709" s="17" t="s">
        <v>10388</v>
      </c>
      <c r="AM4709" s="17">
        <f>MONTH(EMPENHO[[#This Row],[data_empenho]])</f>
        <v>7</v>
      </c>
    </row>
    <row r="4710" spans="1:39" x14ac:dyDescent="0.25">
      <c r="A4710">
        <v>5</v>
      </c>
      <c r="B4710">
        <v>501</v>
      </c>
      <c r="C4710">
        <v>4</v>
      </c>
      <c r="D4710">
        <v>122</v>
      </c>
      <c r="E4710">
        <v>1</v>
      </c>
      <c r="F4710">
        <v>0</v>
      </c>
      <c r="G4710">
        <v>2022</v>
      </c>
      <c r="H4710" s="17" t="s">
        <v>445</v>
      </c>
      <c r="I4710">
        <v>1</v>
      </c>
      <c r="J4710">
        <v>0</v>
      </c>
      <c r="K4710" s="17" t="s">
        <v>10452</v>
      </c>
      <c r="L4710" s="1">
        <v>44746</v>
      </c>
      <c r="M4710">
        <v>465</v>
      </c>
      <c r="N4710" s="17" t="s">
        <v>437</v>
      </c>
      <c r="O4710">
        <v>5957</v>
      </c>
      <c r="P4710" s="17" t="s">
        <v>438</v>
      </c>
      <c r="Q4710">
        <v>0</v>
      </c>
      <c r="R4710" s="17" t="s">
        <v>439</v>
      </c>
      <c r="S4710" s="17" t="s">
        <v>440</v>
      </c>
      <c r="T4710" s="17" t="s">
        <v>438</v>
      </c>
      <c r="U4710">
        <v>0</v>
      </c>
      <c r="V4710">
        <v>0</v>
      </c>
      <c r="W4710" s="17" t="s">
        <v>10453</v>
      </c>
      <c r="X4710" s="17" t="s">
        <v>442</v>
      </c>
      <c r="Y4710">
        <v>0</v>
      </c>
      <c r="Z4710" s="17" t="s">
        <v>450</v>
      </c>
      <c r="AA4710" s="17" t="s">
        <v>443</v>
      </c>
      <c r="AB4710" s="17" t="s">
        <v>444</v>
      </c>
      <c r="AC4710">
        <v>0</v>
      </c>
      <c r="AD4710">
        <v>0</v>
      </c>
      <c r="AE4710">
        <v>0</v>
      </c>
      <c r="AF4710">
        <v>2022</v>
      </c>
      <c r="AG4710" s="1">
        <v>44562</v>
      </c>
      <c r="AH4710" s="1">
        <v>44773</v>
      </c>
      <c r="AI4710" s="1">
        <v>44785</v>
      </c>
      <c r="AJ4710" s="17" t="s">
        <v>34</v>
      </c>
      <c r="AK4710" s="17" t="s">
        <v>35</v>
      </c>
      <c r="AL4710" s="17" t="s">
        <v>10388</v>
      </c>
      <c r="AM4710" s="17">
        <f>MONTH(EMPENHO[[#This Row],[data_empenho]])</f>
        <v>7</v>
      </c>
    </row>
    <row r="4711" spans="1:39" x14ac:dyDescent="0.25">
      <c r="A4711">
        <v>2</v>
      </c>
      <c r="B4711">
        <v>201</v>
      </c>
      <c r="C4711">
        <v>4</v>
      </c>
      <c r="D4711">
        <v>122</v>
      </c>
      <c r="E4711">
        <v>1</v>
      </c>
      <c r="F4711">
        <v>0</v>
      </c>
      <c r="G4711">
        <v>2078</v>
      </c>
      <c r="H4711" s="17" t="s">
        <v>445</v>
      </c>
      <c r="I4711">
        <v>1</v>
      </c>
      <c r="J4711">
        <v>0</v>
      </c>
      <c r="K4711" s="17" t="s">
        <v>10454</v>
      </c>
      <c r="L4711" s="1">
        <v>44746</v>
      </c>
      <c r="M4711">
        <v>465</v>
      </c>
      <c r="N4711" s="17" t="s">
        <v>437</v>
      </c>
      <c r="O4711">
        <v>7133</v>
      </c>
      <c r="P4711" s="17" t="s">
        <v>438</v>
      </c>
      <c r="Q4711">
        <v>0</v>
      </c>
      <c r="R4711" s="17" t="s">
        <v>439</v>
      </c>
      <c r="S4711" s="17" t="s">
        <v>440</v>
      </c>
      <c r="T4711" s="17" t="s">
        <v>438</v>
      </c>
      <c r="U4711">
        <v>0</v>
      </c>
      <c r="V4711">
        <v>0</v>
      </c>
      <c r="W4711" s="17" t="s">
        <v>10455</v>
      </c>
      <c r="X4711" s="17" t="s">
        <v>442</v>
      </c>
      <c r="Y4711">
        <v>0</v>
      </c>
      <c r="Z4711" s="17" t="s">
        <v>450</v>
      </c>
      <c r="AA4711" s="17" t="s">
        <v>443</v>
      </c>
      <c r="AB4711" s="17" t="s">
        <v>444</v>
      </c>
      <c r="AC4711">
        <v>0</v>
      </c>
      <c r="AD4711">
        <v>0</v>
      </c>
      <c r="AE4711">
        <v>0</v>
      </c>
      <c r="AF4711">
        <v>2022</v>
      </c>
      <c r="AG4711" s="1">
        <v>44562</v>
      </c>
      <c r="AH4711" s="1">
        <v>44773</v>
      </c>
      <c r="AI4711" s="1">
        <v>44785</v>
      </c>
      <c r="AJ4711" s="17" t="s">
        <v>34</v>
      </c>
      <c r="AK4711" s="17" t="s">
        <v>35</v>
      </c>
      <c r="AL4711" s="17" t="s">
        <v>10388</v>
      </c>
      <c r="AM4711" s="17">
        <f>MONTH(EMPENHO[[#This Row],[data_empenho]])</f>
        <v>7</v>
      </c>
    </row>
    <row r="4712" spans="1:39" x14ac:dyDescent="0.25">
      <c r="A4712">
        <v>7</v>
      </c>
      <c r="B4712">
        <v>701</v>
      </c>
      <c r="C4712">
        <v>4</v>
      </c>
      <c r="D4712">
        <v>122</v>
      </c>
      <c r="E4712">
        <v>1</v>
      </c>
      <c r="F4712">
        <v>0</v>
      </c>
      <c r="G4712">
        <v>2001</v>
      </c>
      <c r="H4712" s="17" t="s">
        <v>587</v>
      </c>
      <c r="I4712">
        <v>1</v>
      </c>
      <c r="J4712">
        <v>0</v>
      </c>
      <c r="K4712" s="17" t="s">
        <v>10456</v>
      </c>
      <c r="L4712" s="1">
        <v>44747</v>
      </c>
      <c r="M4712">
        <v>800</v>
      </c>
      <c r="N4712" s="17" t="s">
        <v>437</v>
      </c>
      <c r="O4712">
        <v>7043</v>
      </c>
      <c r="P4712" s="17" t="s">
        <v>438</v>
      </c>
      <c r="Q4712">
        <v>0</v>
      </c>
      <c r="R4712" s="17" t="s">
        <v>480</v>
      </c>
      <c r="S4712" s="17" t="s">
        <v>653</v>
      </c>
      <c r="T4712" s="17" t="s">
        <v>438</v>
      </c>
      <c r="U4712">
        <v>23</v>
      </c>
      <c r="V4712">
        <v>2022</v>
      </c>
      <c r="W4712" s="17" t="s">
        <v>10457</v>
      </c>
      <c r="X4712" s="17" t="s">
        <v>482</v>
      </c>
      <c r="Y4712">
        <v>7</v>
      </c>
      <c r="Z4712" s="17" t="s">
        <v>443</v>
      </c>
      <c r="AA4712" s="17" t="s">
        <v>443</v>
      </c>
      <c r="AB4712" s="17" t="s">
        <v>444</v>
      </c>
      <c r="AC4712">
        <v>0</v>
      </c>
      <c r="AD4712">
        <v>0</v>
      </c>
      <c r="AE4712">
        <v>0</v>
      </c>
      <c r="AF4712">
        <v>2022</v>
      </c>
      <c r="AG4712" s="1">
        <v>44562</v>
      </c>
      <c r="AH4712" s="1">
        <v>44773</v>
      </c>
      <c r="AI4712" s="1">
        <v>44785</v>
      </c>
      <c r="AJ4712" s="17" t="s">
        <v>34</v>
      </c>
      <c r="AK4712" s="17" t="s">
        <v>35</v>
      </c>
      <c r="AL4712" s="17" t="s">
        <v>10388</v>
      </c>
      <c r="AM4712" s="17">
        <f>MONTH(EMPENHO[[#This Row],[data_empenho]])</f>
        <v>7</v>
      </c>
    </row>
    <row r="4713" spans="1:39" x14ac:dyDescent="0.25">
      <c r="A4713">
        <v>6</v>
      </c>
      <c r="B4713">
        <v>603</v>
      </c>
      <c r="C4713">
        <v>26</v>
      </c>
      <c r="D4713">
        <v>782</v>
      </c>
      <c r="E4713">
        <v>17</v>
      </c>
      <c r="F4713">
        <v>0</v>
      </c>
      <c r="G4713">
        <v>2073</v>
      </c>
      <c r="H4713" s="17" t="s">
        <v>478</v>
      </c>
      <c r="I4713">
        <v>1</v>
      </c>
      <c r="J4713">
        <v>0</v>
      </c>
      <c r="K4713" s="17" t="s">
        <v>10458</v>
      </c>
      <c r="L4713" s="1">
        <v>44747</v>
      </c>
      <c r="M4713">
        <v>11880</v>
      </c>
      <c r="N4713" s="17" t="s">
        <v>437</v>
      </c>
      <c r="O4713">
        <v>8264</v>
      </c>
      <c r="P4713" s="17" t="s">
        <v>438</v>
      </c>
      <c r="Q4713">
        <v>0</v>
      </c>
      <c r="R4713" s="17" t="s">
        <v>480</v>
      </c>
      <c r="S4713" s="17" t="s">
        <v>653</v>
      </c>
      <c r="T4713" s="17" t="s">
        <v>438</v>
      </c>
      <c r="U4713">
        <v>2</v>
      </c>
      <c r="V4713">
        <v>2022</v>
      </c>
      <c r="W4713" s="17" t="s">
        <v>10459</v>
      </c>
      <c r="X4713" s="17" t="s">
        <v>482</v>
      </c>
      <c r="Y4713">
        <v>7</v>
      </c>
      <c r="Z4713" s="17" t="s">
        <v>443</v>
      </c>
      <c r="AA4713" s="17" t="s">
        <v>443</v>
      </c>
      <c r="AB4713" s="17" t="s">
        <v>444</v>
      </c>
      <c r="AC4713">
        <v>0</v>
      </c>
      <c r="AD4713">
        <v>0</v>
      </c>
      <c r="AE4713">
        <v>0</v>
      </c>
      <c r="AF4713">
        <v>2022</v>
      </c>
      <c r="AG4713" s="1">
        <v>44562</v>
      </c>
      <c r="AH4713" s="1">
        <v>44773</v>
      </c>
      <c r="AI4713" s="1">
        <v>44785</v>
      </c>
      <c r="AJ4713" s="17" t="s">
        <v>34</v>
      </c>
      <c r="AK4713" s="17" t="s">
        <v>35</v>
      </c>
      <c r="AL4713" s="17" t="s">
        <v>10388</v>
      </c>
      <c r="AM4713" s="17">
        <f>MONTH(EMPENHO[[#This Row],[data_empenho]])</f>
        <v>7</v>
      </c>
    </row>
    <row r="4714" spans="1:39" x14ac:dyDescent="0.25">
      <c r="A4714">
        <v>6</v>
      </c>
      <c r="B4714">
        <v>603</v>
      </c>
      <c r="C4714">
        <v>26</v>
      </c>
      <c r="D4714">
        <v>782</v>
      </c>
      <c r="E4714">
        <v>17</v>
      </c>
      <c r="F4714">
        <v>0</v>
      </c>
      <c r="G4714">
        <v>2073</v>
      </c>
      <c r="H4714" s="17" t="s">
        <v>478</v>
      </c>
      <c r="I4714">
        <v>1</v>
      </c>
      <c r="J4714">
        <v>0</v>
      </c>
      <c r="K4714" s="17" t="s">
        <v>10460</v>
      </c>
      <c r="L4714" s="1">
        <v>44747</v>
      </c>
      <c r="M4714">
        <v>23160</v>
      </c>
      <c r="N4714" s="17" t="s">
        <v>437</v>
      </c>
      <c r="O4714">
        <v>8264</v>
      </c>
      <c r="P4714" s="17" t="s">
        <v>438</v>
      </c>
      <c r="Q4714">
        <v>0</v>
      </c>
      <c r="R4714" s="17" t="s">
        <v>480</v>
      </c>
      <c r="S4714" s="17" t="s">
        <v>653</v>
      </c>
      <c r="T4714" s="17" t="s">
        <v>438</v>
      </c>
      <c r="U4714">
        <v>2</v>
      </c>
      <c r="V4714">
        <v>2022</v>
      </c>
      <c r="W4714" s="17" t="s">
        <v>10461</v>
      </c>
      <c r="X4714" s="17" t="s">
        <v>482</v>
      </c>
      <c r="Y4714">
        <v>7</v>
      </c>
      <c r="Z4714" s="17" t="s">
        <v>443</v>
      </c>
      <c r="AA4714" s="17" t="s">
        <v>443</v>
      </c>
      <c r="AB4714" s="17" t="s">
        <v>444</v>
      </c>
      <c r="AC4714">
        <v>0</v>
      </c>
      <c r="AD4714">
        <v>0</v>
      </c>
      <c r="AE4714">
        <v>0</v>
      </c>
      <c r="AF4714">
        <v>2022</v>
      </c>
      <c r="AG4714" s="1">
        <v>44562</v>
      </c>
      <c r="AH4714" s="1">
        <v>44773</v>
      </c>
      <c r="AI4714" s="1">
        <v>44785</v>
      </c>
      <c r="AJ4714" s="17" t="s">
        <v>34</v>
      </c>
      <c r="AK4714" s="17" t="s">
        <v>35</v>
      </c>
      <c r="AL4714" s="17" t="s">
        <v>10388</v>
      </c>
      <c r="AM4714" s="17">
        <f>MONTH(EMPENHO[[#This Row],[data_empenho]])</f>
        <v>7</v>
      </c>
    </row>
    <row r="4715" spans="1:39" x14ac:dyDescent="0.25">
      <c r="A4715">
        <v>6</v>
      </c>
      <c r="B4715">
        <v>603</v>
      </c>
      <c r="C4715">
        <v>26</v>
      </c>
      <c r="D4715">
        <v>782</v>
      </c>
      <c r="E4715">
        <v>17</v>
      </c>
      <c r="F4715">
        <v>0</v>
      </c>
      <c r="G4715">
        <v>2073</v>
      </c>
      <c r="H4715" s="17" t="s">
        <v>828</v>
      </c>
      <c r="I4715">
        <v>1</v>
      </c>
      <c r="J4715">
        <v>0</v>
      </c>
      <c r="K4715" s="17" t="s">
        <v>10462</v>
      </c>
      <c r="L4715" s="1">
        <v>44747</v>
      </c>
      <c r="M4715">
        <v>281</v>
      </c>
      <c r="N4715" s="17" t="s">
        <v>437</v>
      </c>
      <c r="O4715">
        <v>5965</v>
      </c>
      <c r="P4715" s="17" t="s">
        <v>438</v>
      </c>
      <c r="Q4715">
        <v>0</v>
      </c>
      <c r="R4715" s="17" t="s">
        <v>480</v>
      </c>
      <c r="S4715" s="17" t="s">
        <v>653</v>
      </c>
      <c r="T4715" s="17" t="s">
        <v>438</v>
      </c>
      <c r="U4715">
        <v>39</v>
      </c>
      <c r="V4715">
        <v>2021</v>
      </c>
      <c r="W4715" s="17" t="s">
        <v>10463</v>
      </c>
      <c r="X4715" s="17" t="s">
        <v>482</v>
      </c>
      <c r="Y4715">
        <v>7</v>
      </c>
      <c r="Z4715" s="17" t="s">
        <v>443</v>
      </c>
      <c r="AA4715" s="17" t="s">
        <v>443</v>
      </c>
      <c r="AB4715" s="17" t="s">
        <v>444</v>
      </c>
      <c r="AC4715">
        <v>0</v>
      </c>
      <c r="AD4715">
        <v>0</v>
      </c>
      <c r="AE4715">
        <v>0</v>
      </c>
      <c r="AF4715">
        <v>2022</v>
      </c>
      <c r="AG4715" s="1">
        <v>44562</v>
      </c>
      <c r="AH4715" s="1">
        <v>44773</v>
      </c>
      <c r="AI4715" s="1">
        <v>44785</v>
      </c>
      <c r="AJ4715" s="17" t="s">
        <v>34</v>
      </c>
      <c r="AK4715" s="17" t="s">
        <v>35</v>
      </c>
      <c r="AL4715" s="17" t="s">
        <v>10388</v>
      </c>
      <c r="AM4715" s="17">
        <f>MONTH(EMPENHO[[#This Row],[data_empenho]])</f>
        <v>7</v>
      </c>
    </row>
    <row r="4716" spans="1:39" x14ac:dyDescent="0.25">
      <c r="A4716">
        <v>7</v>
      </c>
      <c r="B4716">
        <v>702</v>
      </c>
      <c r="C4716">
        <v>15</v>
      </c>
      <c r="D4716">
        <v>451</v>
      </c>
      <c r="E4716">
        <v>17</v>
      </c>
      <c r="F4716">
        <v>0</v>
      </c>
      <c r="G4716">
        <v>2002</v>
      </c>
      <c r="H4716" s="17" t="s">
        <v>698</v>
      </c>
      <c r="I4716">
        <v>1</v>
      </c>
      <c r="J4716">
        <v>0</v>
      </c>
      <c r="K4716" s="17" t="s">
        <v>10464</v>
      </c>
      <c r="L4716" s="1">
        <v>44747</v>
      </c>
      <c r="M4716">
        <v>344</v>
      </c>
      <c r="N4716" s="17" t="s">
        <v>437</v>
      </c>
      <c r="O4716">
        <v>5965</v>
      </c>
      <c r="P4716" s="17" t="s">
        <v>438</v>
      </c>
      <c r="Q4716">
        <v>0</v>
      </c>
      <c r="R4716" s="17" t="s">
        <v>480</v>
      </c>
      <c r="S4716" s="17" t="s">
        <v>653</v>
      </c>
      <c r="T4716" s="17" t="s">
        <v>438</v>
      </c>
      <c r="U4716">
        <v>39</v>
      </c>
      <c r="V4716">
        <v>2021</v>
      </c>
      <c r="W4716" s="17" t="s">
        <v>10465</v>
      </c>
      <c r="X4716" s="17" t="s">
        <v>482</v>
      </c>
      <c r="Y4716">
        <v>7</v>
      </c>
      <c r="Z4716" s="17" t="s">
        <v>443</v>
      </c>
      <c r="AA4716" s="17" t="s">
        <v>443</v>
      </c>
      <c r="AB4716" s="17" t="s">
        <v>444</v>
      </c>
      <c r="AC4716">
        <v>0</v>
      </c>
      <c r="AD4716">
        <v>0</v>
      </c>
      <c r="AE4716">
        <v>0</v>
      </c>
      <c r="AF4716">
        <v>2022</v>
      </c>
      <c r="AG4716" s="1">
        <v>44562</v>
      </c>
      <c r="AH4716" s="1">
        <v>44773</v>
      </c>
      <c r="AI4716" s="1">
        <v>44785</v>
      </c>
      <c r="AJ4716" s="17" t="s">
        <v>34</v>
      </c>
      <c r="AK4716" s="17" t="s">
        <v>35</v>
      </c>
      <c r="AL4716" s="17" t="s">
        <v>10388</v>
      </c>
      <c r="AM4716" s="17">
        <f>MONTH(EMPENHO[[#This Row],[data_empenho]])</f>
        <v>7</v>
      </c>
    </row>
    <row r="4717" spans="1:39" x14ac:dyDescent="0.25">
      <c r="A4717">
        <v>10</v>
      </c>
      <c r="B4717">
        <v>1002</v>
      </c>
      <c r="C4717">
        <v>20</v>
      </c>
      <c r="D4717">
        <v>608</v>
      </c>
      <c r="E4717">
        <v>4</v>
      </c>
      <c r="F4717">
        <v>0</v>
      </c>
      <c r="G4717">
        <v>2053</v>
      </c>
      <c r="H4717" s="17" t="s">
        <v>10466</v>
      </c>
      <c r="I4717">
        <v>1</v>
      </c>
      <c r="J4717">
        <v>0</v>
      </c>
      <c r="K4717" s="17" t="s">
        <v>10467</v>
      </c>
      <c r="L4717" s="1">
        <v>44747</v>
      </c>
      <c r="M4717">
        <v>67660</v>
      </c>
      <c r="N4717" s="17" t="s">
        <v>437</v>
      </c>
      <c r="O4717">
        <v>920</v>
      </c>
      <c r="P4717" s="17" t="s">
        <v>438</v>
      </c>
      <c r="Q4717">
        <v>0</v>
      </c>
      <c r="R4717" s="17" t="s">
        <v>439</v>
      </c>
      <c r="S4717" s="17" t="s">
        <v>440</v>
      </c>
      <c r="T4717" s="17" t="s">
        <v>438</v>
      </c>
      <c r="U4717">
        <v>0</v>
      </c>
      <c r="V4717">
        <v>0</v>
      </c>
      <c r="W4717" s="17" t="s">
        <v>10468</v>
      </c>
      <c r="X4717" s="17" t="s">
        <v>465</v>
      </c>
      <c r="Y4717">
        <v>1</v>
      </c>
      <c r="Z4717" s="17" t="s">
        <v>443</v>
      </c>
      <c r="AA4717" s="17" t="s">
        <v>443</v>
      </c>
      <c r="AB4717" s="17" t="s">
        <v>444</v>
      </c>
      <c r="AC4717">
        <v>0</v>
      </c>
      <c r="AD4717">
        <v>0</v>
      </c>
      <c r="AE4717">
        <v>0</v>
      </c>
      <c r="AF4717">
        <v>2022</v>
      </c>
      <c r="AG4717" s="1">
        <v>44562</v>
      </c>
      <c r="AH4717" s="1">
        <v>44773</v>
      </c>
      <c r="AI4717" s="1">
        <v>44785</v>
      </c>
      <c r="AJ4717" s="17" t="s">
        <v>34</v>
      </c>
      <c r="AK4717" s="17" t="s">
        <v>35</v>
      </c>
      <c r="AL4717" s="17" t="s">
        <v>10388</v>
      </c>
      <c r="AM4717" s="17">
        <f>MONTH(EMPENHO[[#This Row],[data_empenho]])</f>
        <v>7</v>
      </c>
    </row>
    <row r="4718" spans="1:39" x14ac:dyDescent="0.25">
      <c r="A4718">
        <v>7</v>
      </c>
      <c r="B4718">
        <v>702</v>
      </c>
      <c r="C4718">
        <v>15</v>
      </c>
      <c r="D4718">
        <v>451</v>
      </c>
      <c r="E4718">
        <v>17</v>
      </c>
      <c r="F4718">
        <v>0</v>
      </c>
      <c r="G4718">
        <v>2002</v>
      </c>
      <c r="H4718" s="17" t="s">
        <v>860</v>
      </c>
      <c r="I4718">
        <v>1</v>
      </c>
      <c r="J4718">
        <v>0</v>
      </c>
      <c r="K4718" s="17" t="s">
        <v>10469</v>
      </c>
      <c r="L4718" s="1">
        <v>44747</v>
      </c>
      <c r="M4718">
        <v>2910</v>
      </c>
      <c r="N4718" s="17" t="s">
        <v>437</v>
      </c>
      <c r="O4718">
        <v>7946</v>
      </c>
      <c r="P4718" s="17" t="s">
        <v>438</v>
      </c>
      <c r="Q4718">
        <v>0</v>
      </c>
      <c r="R4718" s="17" t="s">
        <v>480</v>
      </c>
      <c r="S4718" s="17" t="s">
        <v>653</v>
      </c>
      <c r="T4718" s="17" t="s">
        <v>438</v>
      </c>
      <c r="U4718">
        <v>9</v>
      </c>
      <c r="V4718">
        <v>2022</v>
      </c>
      <c r="W4718" s="17" t="s">
        <v>10470</v>
      </c>
      <c r="X4718" s="17" t="s">
        <v>482</v>
      </c>
      <c r="Y4718">
        <v>7</v>
      </c>
      <c r="Z4718" s="17" t="s">
        <v>443</v>
      </c>
      <c r="AA4718" s="17" t="s">
        <v>443</v>
      </c>
      <c r="AB4718" s="17" t="s">
        <v>444</v>
      </c>
      <c r="AC4718">
        <v>0</v>
      </c>
      <c r="AD4718">
        <v>0</v>
      </c>
      <c r="AE4718">
        <v>0</v>
      </c>
      <c r="AF4718">
        <v>2022</v>
      </c>
      <c r="AG4718" s="1">
        <v>44562</v>
      </c>
      <c r="AH4718" s="1">
        <v>44773</v>
      </c>
      <c r="AI4718" s="1">
        <v>44785</v>
      </c>
      <c r="AJ4718" s="17" t="s">
        <v>34</v>
      </c>
      <c r="AK4718" s="17" t="s">
        <v>35</v>
      </c>
      <c r="AL4718" s="17" t="s">
        <v>10388</v>
      </c>
      <c r="AM4718" s="17">
        <f>MONTH(EMPENHO[[#This Row],[data_empenho]])</f>
        <v>7</v>
      </c>
    </row>
    <row r="4719" spans="1:39" x14ac:dyDescent="0.25">
      <c r="A4719">
        <v>4</v>
      </c>
      <c r="B4719">
        <v>401</v>
      </c>
      <c r="C4719">
        <v>4</v>
      </c>
      <c r="D4719">
        <v>123</v>
      </c>
      <c r="E4719">
        <v>1</v>
      </c>
      <c r="F4719">
        <v>0</v>
      </c>
      <c r="G4719">
        <v>2075</v>
      </c>
      <c r="H4719" s="17" t="s">
        <v>2336</v>
      </c>
      <c r="I4719">
        <v>1</v>
      </c>
      <c r="J4719">
        <v>0</v>
      </c>
      <c r="K4719" s="17" t="s">
        <v>10471</v>
      </c>
      <c r="L4719" s="1">
        <v>44747</v>
      </c>
      <c r="M4719">
        <v>1875</v>
      </c>
      <c r="N4719" s="17" t="s">
        <v>437</v>
      </c>
      <c r="O4719">
        <v>8319</v>
      </c>
      <c r="P4719" s="17" t="s">
        <v>438</v>
      </c>
      <c r="Q4719">
        <v>0</v>
      </c>
      <c r="R4719" s="17" t="s">
        <v>480</v>
      </c>
      <c r="S4719" s="17" t="s">
        <v>653</v>
      </c>
      <c r="T4719" s="17" t="s">
        <v>438</v>
      </c>
      <c r="U4719">
        <v>17</v>
      </c>
      <c r="V4719">
        <v>2022</v>
      </c>
      <c r="W4719" s="17" t="s">
        <v>10472</v>
      </c>
      <c r="X4719" s="17" t="s">
        <v>482</v>
      </c>
      <c r="Y4719">
        <v>7</v>
      </c>
      <c r="Z4719" s="17" t="s">
        <v>443</v>
      </c>
      <c r="AA4719" s="17" t="s">
        <v>443</v>
      </c>
      <c r="AB4719" s="17" t="s">
        <v>444</v>
      </c>
      <c r="AC4719">
        <v>0</v>
      </c>
      <c r="AD4719">
        <v>0</v>
      </c>
      <c r="AE4719">
        <v>0</v>
      </c>
      <c r="AF4719">
        <v>2022</v>
      </c>
      <c r="AG4719" s="1">
        <v>44562</v>
      </c>
      <c r="AH4719" s="1">
        <v>44773</v>
      </c>
      <c r="AI4719" s="1">
        <v>44785</v>
      </c>
      <c r="AJ4719" s="17" t="s">
        <v>34</v>
      </c>
      <c r="AK4719" s="17" t="s">
        <v>35</v>
      </c>
      <c r="AL4719" s="17" t="s">
        <v>10388</v>
      </c>
      <c r="AM4719" s="17">
        <f>MONTH(EMPENHO[[#This Row],[data_empenho]])</f>
        <v>7</v>
      </c>
    </row>
    <row r="4720" spans="1:39" x14ac:dyDescent="0.25">
      <c r="A4720">
        <v>4</v>
      </c>
      <c r="B4720">
        <v>401</v>
      </c>
      <c r="C4720">
        <v>4</v>
      </c>
      <c r="D4720">
        <v>123</v>
      </c>
      <c r="E4720">
        <v>1</v>
      </c>
      <c r="F4720">
        <v>0</v>
      </c>
      <c r="G4720">
        <v>2075</v>
      </c>
      <c r="H4720" s="17" t="s">
        <v>2336</v>
      </c>
      <c r="I4720">
        <v>1</v>
      </c>
      <c r="J4720">
        <v>0</v>
      </c>
      <c r="K4720" s="17" t="s">
        <v>10473</v>
      </c>
      <c r="L4720" s="1">
        <v>44747</v>
      </c>
      <c r="M4720">
        <v>1320</v>
      </c>
      <c r="N4720" s="17" t="s">
        <v>437</v>
      </c>
      <c r="O4720">
        <v>7744</v>
      </c>
      <c r="P4720" s="17" t="s">
        <v>438</v>
      </c>
      <c r="Q4720">
        <v>0</v>
      </c>
      <c r="R4720" s="17" t="s">
        <v>480</v>
      </c>
      <c r="S4720" s="17" t="s">
        <v>653</v>
      </c>
      <c r="T4720" s="17" t="s">
        <v>438</v>
      </c>
      <c r="U4720">
        <v>17</v>
      </c>
      <c r="V4720">
        <v>2022</v>
      </c>
      <c r="W4720" s="17" t="s">
        <v>10474</v>
      </c>
      <c r="X4720" s="17" t="s">
        <v>482</v>
      </c>
      <c r="Y4720">
        <v>7</v>
      </c>
      <c r="Z4720" s="17" t="s">
        <v>443</v>
      </c>
      <c r="AA4720" s="17" t="s">
        <v>443</v>
      </c>
      <c r="AB4720" s="17" t="s">
        <v>444</v>
      </c>
      <c r="AC4720">
        <v>0</v>
      </c>
      <c r="AD4720">
        <v>0</v>
      </c>
      <c r="AE4720">
        <v>0</v>
      </c>
      <c r="AF4720">
        <v>2022</v>
      </c>
      <c r="AG4720" s="1">
        <v>44562</v>
      </c>
      <c r="AH4720" s="1">
        <v>44773</v>
      </c>
      <c r="AI4720" s="1">
        <v>44785</v>
      </c>
      <c r="AJ4720" s="17" t="s">
        <v>34</v>
      </c>
      <c r="AK4720" s="17" t="s">
        <v>35</v>
      </c>
      <c r="AL4720" s="17" t="s">
        <v>10388</v>
      </c>
      <c r="AM4720" s="17">
        <f>MONTH(EMPENHO[[#This Row],[data_empenho]])</f>
        <v>7</v>
      </c>
    </row>
    <row r="4721" spans="1:39" x14ac:dyDescent="0.25">
      <c r="A4721">
        <v>4</v>
      </c>
      <c r="B4721">
        <v>401</v>
      </c>
      <c r="C4721">
        <v>4</v>
      </c>
      <c r="D4721">
        <v>123</v>
      </c>
      <c r="E4721">
        <v>1</v>
      </c>
      <c r="F4721">
        <v>0</v>
      </c>
      <c r="G4721">
        <v>2075</v>
      </c>
      <c r="H4721" s="17" t="s">
        <v>3685</v>
      </c>
      <c r="I4721">
        <v>1</v>
      </c>
      <c r="J4721">
        <v>0</v>
      </c>
      <c r="K4721" s="17" t="s">
        <v>10475</v>
      </c>
      <c r="L4721" s="1">
        <v>44747</v>
      </c>
      <c r="M4721">
        <v>8260</v>
      </c>
      <c r="N4721" s="17" t="s">
        <v>437</v>
      </c>
      <c r="O4721">
        <v>7279</v>
      </c>
      <c r="P4721" s="17" t="s">
        <v>438</v>
      </c>
      <c r="Q4721">
        <v>0</v>
      </c>
      <c r="R4721" s="17" t="s">
        <v>480</v>
      </c>
      <c r="S4721" s="17" t="s">
        <v>653</v>
      </c>
      <c r="T4721" s="17" t="s">
        <v>438</v>
      </c>
      <c r="U4721">
        <v>44</v>
      </c>
      <c r="V4721">
        <v>2021</v>
      </c>
      <c r="W4721" s="17" t="s">
        <v>10476</v>
      </c>
      <c r="X4721" s="17" t="s">
        <v>482</v>
      </c>
      <c r="Y4721">
        <v>7</v>
      </c>
      <c r="Z4721" s="17" t="s">
        <v>443</v>
      </c>
      <c r="AA4721" s="17" t="s">
        <v>443</v>
      </c>
      <c r="AB4721" s="17" t="s">
        <v>444</v>
      </c>
      <c r="AC4721">
        <v>0</v>
      </c>
      <c r="AD4721">
        <v>0</v>
      </c>
      <c r="AE4721">
        <v>0</v>
      </c>
      <c r="AF4721">
        <v>2022</v>
      </c>
      <c r="AG4721" s="1">
        <v>44562</v>
      </c>
      <c r="AH4721" s="1">
        <v>44773</v>
      </c>
      <c r="AI4721" s="1">
        <v>44785</v>
      </c>
      <c r="AJ4721" s="17" t="s">
        <v>34</v>
      </c>
      <c r="AK4721" s="17" t="s">
        <v>35</v>
      </c>
      <c r="AL4721" s="17" t="s">
        <v>10388</v>
      </c>
      <c r="AM4721" s="17">
        <f>MONTH(EMPENHO[[#This Row],[data_empenho]])</f>
        <v>7</v>
      </c>
    </row>
    <row r="4722" spans="1:39" x14ac:dyDescent="0.25">
      <c r="A4722">
        <v>9</v>
      </c>
      <c r="B4722">
        <v>902</v>
      </c>
      <c r="C4722">
        <v>8</v>
      </c>
      <c r="D4722">
        <v>244</v>
      </c>
      <c r="E4722">
        <v>11</v>
      </c>
      <c r="F4722">
        <v>0</v>
      </c>
      <c r="G4722">
        <v>2018</v>
      </c>
      <c r="H4722" s="17" t="s">
        <v>3685</v>
      </c>
      <c r="I4722">
        <v>1</v>
      </c>
      <c r="J4722">
        <v>0</v>
      </c>
      <c r="K4722" s="17" t="s">
        <v>10477</v>
      </c>
      <c r="L4722" s="1">
        <v>44747</v>
      </c>
      <c r="M4722">
        <v>8260</v>
      </c>
      <c r="N4722" s="17" t="s">
        <v>437</v>
      </c>
      <c r="O4722">
        <v>7279</v>
      </c>
      <c r="P4722" s="17" t="s">
        <v>438</v>
      </c>
      <c r="Q4722">
        <v>0</v>
      </c>
      <c r="R4722" s="17" t="s">
        <v>480</v>
      </c>
      <c r="S4722" s="17" t="s">
        <v>653</v>
      </c>
      <c r="T4722" s="17" t="s">
        <v>438</v>
      </c>
      <c r="U4722">
        <v>44</v>
      </c>
      <c r="V4722">
        <v>2021</v>
      </c>
      <c r="W4722" s="17" t="s">
        <v>10478</v>
      </c>
      <c r="X4722" s="17" t="s">
        <v>482</v>
      </c>
      <c r="Y4722">
        <v>7</v>
      </c>
      <c r="Z4722" s="17" t="s">
        <v>443</v>
      </c>
      <c r="AA4722" s="17" t="s">
        <v>443</v>
      </c>
      <c r="AB4722" s="17" t="s">
        <v>444</v>
      </c>
      <c r="AC4722">
        <v>0</v>
      </c>
      <c r="AD4722">
        <v>0</v>
      </c>
      <c r="AE4722">
        <v>0</v>
      </c>
      <c r="AF4722">
        <v>2022</v>
      </c>
      <c r="AG4722" s="1">
        <v>44562</v>
      </c>
      <c r="AH4722" s="1">
        <v>44773</v>
      </c>
      <c r="AI4722" s="1">
        <v>44785</v>
      </c>
      <c r="AJ4722" s="17" t="s">
        <v>34</v>
      </c>
      <c r="AK4722" s="17" t="s">
        <v>35</v>
      </c>
      <c r="AL4722" s="17" t="s">
        <v>10388</v>
      </c>
      <c r="AM4722" s="17">
        <f>MONTH(EMPENHO[[#This Row],[data_empenho]])</f>
        <v>7</v>
      </c>
    </row>
    <row r="4723" spans="1:39" x14ac:dyDescent="0.25">
      <c r="A4723">
        <v>10</v>
      </c>
      <c r="B4723">
        <v>1004</v>
      </c>
      <c r="C4723">
        <v>17</v>
      </c>
      <c r="D4723">
        <v>511</v>
      </c>
      <c r="E4723">
        <v>12</v>
      </c>
      <c r="F4723">
        <v>0</v>
      </c>
      <c r="G4723">
        <v>2059</v>
      </c>
      <c r="H4723" s="17" t="s">
        <v>689</v>
      </c>
      <c r="I4723">
        <v>1</v>
      </c>
      <c r="J4723">
        <v>0</v>
      </c>
      <c r="K4723" s="17" t="s">
        <v>10479</v>
      </c>
      <c r="L4723" s="1">
        <v>44747</v>
      </c>
      <c r="M4723">
        <v>1012.2</v>
      </c>
      <c r="N4723" s="17" t="s">
        <v>437</v>
      </c>
      <c r="O4723">
        <v>4313</v>
      </c>
      <c r="P4723" s="17" t="s">
        <v>438</v>
      </c>
      <c r="Q4723">
        <v>0</v>
      </c>
      <c r="R4723" s="17" t="s">
        <v>480</v>
      </c>
      <c r="S4723" s="17" t="s">
        <v>653</v>
      </c>
      <c r="T4723" s="17" t="s">
        <v>438</v>
      </c>
      <c r="U4723">
        <v>12</v>
      </c>
      <c r="V4723">
        <v>2022</v>
      </c>
      <c r="W4723" s="17" t="s">
        <v>10480</v>
      </c>
      <c r="X4723" s="17" t="s">
        <v>482</v>
      </c>
      <c r="Y4723">
        <v>7</v>
      </c>
      <c r="Z4723" s="17" t="s">
        <v>443</v>
      </c>
      <c r="AA4723" s="17" t="s">
        <v>443</v>
      </c>
      <c r="AB4723" s="17" t="s">
        <v>444</v>
      </c>
      <c r="AC4723">
        <v>0</v>
      </c>
      <c r="AD4723">
        <v>0</v>
      </c>
      <c r="AE4723">
        <v>0</v>
      </c>
      <c r="AF4723">
        <v>2022</v>
      </c>
      <c r="AG4723" s="1">
        <v>44562</v>
      </c>
      <c r="AH4723" s="1">
        <v>44773</v>
      </c>
      <c r="AI4723" s="1">
        <v>44785</v>
      </c>
      <c r="AJ4723" s="17" t="s">
        <v>34</v>
      </c>
      <c r="AK4723" s="17" t="s">
        <v>35</v>
      </c>
      <c r="AL4723" s="17" t="s">
        <v>10388</v>
      </c>
      <c r="AM4723" s="17">
        <f>MONTH(EMPENHO[[#This Row],[data_empenho]])</f>
        <v>7</v>
      </c>
    </row>
    <row r="4724" spans="1:39" x14ac:dyDescent="0.25">
      <c r="A4724">
        <v>10</v>
      </c>
      <c r="B4724">
        <v>1004</v>
      </c>
      <c r="C4724">
        <v>17</v>
      </c>
      <c r="D4724">
        <v>511</v>
      </c>
      <c r="E4724">
        <v>12</v>
      </c>
      <c r="F4724">
        <v>0</v>
      </c>
      <c r="G4724">
        <v>2059</v>
      </c>
      <c r="H4724" s="17" t="s">
        <v>689</v>
      </c>
      <c r="I4724">
        <v>1</v>
      </c>
      <c r="J4724">
        <v>0</v>
      </c>
      <c r="K4724" s="17" t="s">
        <v>10481</v>
      </c>
      <c r="L4724" s="1">
        <v>44747</v>
      </c>
      <c r="M4724">
        <v>381</v>
      </c>
      <c r="N4724" s="17" t="s">
        <v>437</v>
      </c>
      <c r="O4724">
        <v>4434</v>
      </c>
      <c r="P4724" s="17" t="s">
        <v>438</v>
      </c>
      <c r="Q4724">
        <v>0</v>
      </c>
      <c r="R4724" s="17" t="s">
        <v>480</v>
      </c>
      <c r="S4724" s="17" t="s">
        <v>653</v>
      </c>
      <c r="T4724" s="17" t="s">
        <v>438</v>
      </c>
      <c r="U4724">
        <v>12</v>
      </c>
      <c r="V4724">
        <v>2022</v>
      </c>
      <c r="W4724" s="17" t="s">
        <v>10482</v>
      </c>
      <c r="X4724" s="17" t="s">
        <v>482</v>
      </c>
      <c r="Y4724">
        <v>7</v>
      </c>
      <c r="Z4724" s="17" t="s">
        <v>443</v>
      </c>
      <c r="AA4724" s="17" t="s">
        <v>443</v>
      </c>
      <c r="AB4724" s="17" t="s">
        <v>444</v>
      </c>
      <c r="AC4724">
        <v>0</v>
      </c>
      <c r="AD4724">
        <v>0</v>
      </c>
      <c r="AE4724">
        <v>0</v>
      </c>
      <c r="AF4724">
        <v>2022</v>
      </c>
      <c r="AG4724" s="1">
        <v>44562</v>
      </c>
      <c r="AH4724" s="1">
        <v>44773</v>
      </c>
      <c r="AI4724" s="1">
        <v>44785</v>
      </c>
      <c r="AJ4724" s="17" t="s">
        <v>34</v>
      </c>
      <c r="AK4724" s="17" t="s">
        <v>35</v>
      </c>
      <c r="AL4724" s="17" t="s">
        <v>10388</v>
      </c>
      <c r="AM4724" s="17">
        <f>MONTH(EMPENHO[[#This Row],[data_empenho]])</f>
        <v>7</v>
      </c>
    </row>
    <row r="4725" spans="1:39" x14ac:dyDescent="0.25">
      <c r="A4725">
        <v>9</v>
      </c>
      <c r="B4725">
        <v>904</v>
      </c>
      <c r="C4725">
        <v>8</v>
      </c>
      <c r="D4725">
        <v>243</v>
      </c>
      <c r="E4725">
        <v>11</v>
      </c>
      <c r="F4725">
        <v>0</v>
      </c>
      <c r="G4725">
        <v>2107</v>
      </c>
      <c r="H4725" s="17" t="s">
        <v>478</v>
      </c>
      <c r="I4725">
        <v>1</v>
      </c>
      <c r="J4725">
        <v>0</v>
      </c>
      <c r="K4725" s="17" t="s">
        <v>10483</v>
      </c>
      <c r="L4725" s="1">
        <v>44747</v>
      </c>
      <c r="M4725">
        <v>1243.8</v>
      </c>
      <c r="N4725" s="17" t="s">
        <v>437</v>
      </c>
      <c r="O4725">
        <v>8264</v>
      </c>
      <c r="P4725" s="17" t="s">
        <v>438</v>
      </c>
      <c r="Q4725">
        <v>0</v>
      </c>
      <c r="R4725" s="17" t="s">
        <v>480</v>
      </c>
      <c r="S4725" s="17" t="s">
        <v>653</v>
      </c>
      <c r="T4725" s="17" t="s">
        <v>438</v>
      </c>
      <c r="U4725">
        <v>56</v>
      </c>
      <c r="V4725">
        <v>2021</v>
      </c>
      <c r="W4725" s="17" t="s">
        <v>10484</v>
      </c>
      <c r="X4725" s="17" t="s">
        <v>482</v>
      </c>
      <c r="Y4725">
        <v>7</v>
      </c>
      <c r="Z4725" s="17" t="s">
        <v>443</v>
      </c>
      <c r="AA4725" s="17" t="s">
        <v>443</v>
      </c>
      <c r="AB4725" s="17" t="s">
        <v>444</v>
      </c>
      <c r="AC4725">
        <v>0</v>
      </c>
      <c r="AD4725">
        <v>0</v>
      </c>
      <c r="AE4725">
        <v>0</v>
      </c>
      <c r="AF4725">
        <v>2022</v>
      </c>
      <c r="AG4725" s="1">
        <v>44562</v>
      </c>
      <c r="AH4725" s="1">
        <v>44773</v>
      </c>
      <c r="AI4725" s="1">
        <v>44785</v>
      </c>
      <c r="AJ4725" s="17" t="s">
        <v>34</v>
      </c>
      <c r="AK4725" s="17" t="s">
        <v>35</v>
      </c>
      <c r="AL4725" s="17" t="s">
        <v>10388</v>
      </c>
      <c r="AM4725" s="17">
        <f>MONTH(EMPENHO[[#This Row],[data_empenho]])</f>
        <v>7</v>
      </c>
    </row>
    <row r="4726" spans="1:39" x14ac:dyDescent="0.25">
      <c r="A4726">
        <v>9</v>
      </c>
      <c r="B4726">
        <v>904</v>
      </c>
      <c r="C4726">
        <v>8</v>
      </c>
      <c r="D4726">
        <v>243</v>
      </c>
      <c r="E4726">
        <v>11</v>
      </c>
      <c r="F4726">
        <v>0</v>
      </c>
      <c r="G4726">
        <v>2107</v>
      </c>
      <c r="H4726" s="17" t="s">
        <v>5968</v>
      </c>
      <c r="I4726">
        <v>1</v>
      </c>
      <c r="J4726">
        <v>0</v>
      </c>
      <c r="K4726" s="17" t="s">
        <v>10485</v>
      </c>
      <c r="L4726" s="1">
        <v>44747</v>
      </c>
      <c r="M4726">
        <v>945</v>
      </c>
      <c r="N4726" s="17" t="s">
        <v>437</v>
      </c>
      <c r="O4726">
        <v>7299</v>
      </c>
      <c r="P4726" s="17" t="s">
        <v>438</v>
      </c>
      <c r="Q4726">
        <v>0</v>
      </c>
      <c r="R4726" s="17" t="s">
        <v>480</v>
      </c>
      <c r="S4726" s="17" t="s">
        <v>653</v>
      </c>
      <c r="T4726" s="17" t="s">
        <v>438</v>
      </c>
      <c r="U4726">
        <v>44</v>
      </c>
      <c r="V4726">
        <v>2021</v>
      </c>
      <c r="W4726" s="17" t="s">
        <v>10486</v>
      </c>
      <c r="X4726" s="17" t="s">
        <v>482</v>
      </c>
      <c r="Y4726">
        <v>7</v>
      </c>
      <c r="Z4726" s="17" t="s">
        <v>443</v>
      </c>
      <c r="AA4726" s="17" t="s">
        <v>443</v>
      </c>
      <c r="AB4726" s="17" t="s">
        <v>444</v>
      </c>
      <c r="AC4726">
        <v>0</v>
      </c>
      <c r="AD4726">
        <v>0</v>
      </c>
      <c r="AE4726">
        <v>0</v>
      </c>
      <c r="AF4726">
        <v>2022</v>
      </c>
      <c r="AG4726" s="1">
        <v>44562</v>
      </c>
      <c r="AH4726" s="1">
        <v>44773</v>
      </c>
      <c r="AI4726" s="1">
        <v>44785</v>
      </c>
      <c r="AJ4726" s="17" t="s">
        <v>34</v>
      </c>
      <c r="AK4726" s="17" t="s">
        <v>35</v>
      </c>
      <c r="AL4726" s="17" t="s">
        <v>10388</v>
      </c>
      <c r="AM4726" s="17">
        <f>MONTH(EMPENHO[[#This Row],[data_empenho]])</f>
        <v>7</v>
      </c>
    </row>
    <row r="4727" spans="1:39" x14ac:dyDescent="0.25">
      <c r="A4727">
        <v>9</v>
      </c>
      <c r="B4727">
        <v>902</v>
      </c>
      <c r="C4727">
        <v>8</v>
      </c>
      <c r="D4727">
        <v>244</v>
      </c>
      <c r="E4727">
        <v>11</v>
      </c>
      <c r="F4727">
        <v>0</v>
      </c>
      <c r="G4727">
        <v>2018</v>
      </c>
      <c r="H4727" s="17" t="s">
        <v>478</v>
      </c>
      <c r="I4727">
        <v>1064</v>
      </c>
      <c r="J4727">
        <v>0</v>
      </c>
      <c r="K4727" s="17" t="s">
        <v>10487</v>
      </c>
      <c r="L4727" s="1">
        <v>44747</v>
      </c>
      <c r="M4727">
        <v>1243.8</v>
      </c>
      <c r="N4727" s="17" t="s">
        <v>437</v>
      </c>
      <c r="O4727">
        <v>8264</v>
      </c>
      <c r="P4727" s="17" t="s">
        <v>438</v>
      </c>
      <c r="Q4727">
        <v>0</v>
      </c>
      <c r="R4727" s="17" t="s">
        <v>480</v>
      </c>
      <c r="S4727" s="17" t="s">
        <v>653</v>
      </c>
      <c r="T4727" s="17" t="s">
        <v>438</v>
      </c>
      <c r="U4727">
        <v>56</v>
      </c>
      <c r="V4727">
        <v>2021</v>
      </c>
      <c r="W4727" s="17" t="s">
        <v>10488</v>
      </c>
      <c r="X4727" s="17" t="s">
        <v>482</v>
      </c>
      <c r="Y4727">
        <v>7</v>
      </c>
      <c r="Z4727" s="17" t="s">
        <v>443</v>
      </c>
      <c r="AA4727" s="17" t="s">
        <v>443</v>
      </c>
      <c r="AB4727" s="17" t="s">
        <v>444</v>
      </c>
      <c r="AC4727">
        <v>0</v>
      </c>
      <c r="AD4727">
        <v>0</v>
      </c>
      <c r="AE4727">
        <v>0</v>
      </c>
      <c r="AF4727">
        <v>2022</v>
      </c>
      <c r="AG4727" s="1">
        <v>44562</v>
      </c>
      <c r="AH4727" s="1">
        <v>44773</v>
      </c>
      <c r="AI4727" s="1">
        <v>44785</v>
      </c>
      <c r="AJ4727" s="17" t="s">
        <v>34</v>
      </c>
      <c r="AK4727" s="17" t="s">
        <v>35</v>
      </c>
      <c r="AL4727" s="17" t="s">
        <v>10388</v>
      </c>
      <c r="AM4727" s="17">
        <f>MONTH(EMPENHO[[#This Row],[data_empenho]])</f>
        <v>7</v>
      </c>
    </row>
    <row r="4728" spans="1:39" x14ac:dyDescent="0.25">
      <c r="A4728">
        <v>5</v>
      </c>
      <c r="B4728">
        <v>502</v>
      </c>
      <c r="C4728">
        <v>12</v>
      </c>
      <c r="D4728">
        <v>782</v>
      </c>
      <c r="E4728">
        <v>2</v>
      </c>
      <c r="F4728">
        <v>0</v>
      </c>
      <c r="G4728">
        <v>2035</v>
      </c>
      <c r="H4728" s="17" t="s">
        <v>860</v>
      </c>
      <c r="I4728">
        <v>1017</v>
      </c>
      <c r="J4728">
        <v>0</v>
      </c>
      <c r="K4728" s="17" t="s">
        <v>10489</v>
      </c>
      <c r="L4728" s="1">
        <v>44747</v>
      </c>
      <c r="M4728">
        <v>5950</v>
      </c>
      <c r="N4728" s="17" t="s">
        <v>437</v>
      </c>
      <c r="O4728">
        <v>5651</v>
      </c>
      <c r="P4728" s="17" t="s">
        <v>438</v>
      </c>
      <c r="Q4728">
        <v>0</v>
      </c>
      <c r="R4728" s="17" t="s">
        <v>480</v>
      </c>
      <c r="S4728" s="17" t="s">
        <v>653</v>
      </c>
      <c r="T4728" s="17" t="s">
        <v>438</v>
      </c>
      <c r="U4728">
        <v>9</v>
      </c>
      <c r="V4728">
        <v>2022</v>
      </c>
      <c r="W4728" s="17" t="s">
        <v>10490</v>
      </c>
      <c r="X4728" s="17" t="s">
        <v>482</v>
      </c>
      <c r="Y4728">
        <v>7</v>
      </c>
      <c r="Z4728" s="17" t="s">
        <v>443</v>
      </c>
      <c r="AA4728" s="17" t="s">
        <v>443</v>
      </c>
      <c r="AB4728" s="17" t="s">
        <v>444</v>
      </c>
      <c r="AC4728">
        <v>0</v>
      </c>
      <c r="AD4728">
        <v>0</v>
      </c>
      <c r="AE4728">
        <v>0</v>
      </c>
      <c r="AF4728">
        <v>2022</v>
      </c>
      <c r="AG4728" s="1">
        <v>44562</v>
      </c>
      <c r="AH4728" s="1">
        <v>44773</v>
      </c>
      <c r="AI4728" s="1">
        <v>44785</v>
      </c>
      <c r="AJ4728" s="17" t="s">
        <v>34</v>
      </c>
      <c r="AK4728" s="17" t="s">
        <v>35</v>
      </c>
      <c r="AL4728" s="17" t="s">
        <v>10388</v>
      </c>
      <c r="AM4728" s="17">
        <f>MONTH(EMPENHO[[#This Row],[data_empenho]])</f>
        <v>7</v>
      </c>
    </row>
    <row r="4729" spans="1:39" x14ac:dyDescent="0.25">
      <c r="A4729">
        <v>9</v>
      </c>
      <c r="B4729">
        <v>902</v>
      </c>
      <c r="C4729">
        <v>8</v>
      </c>
      <c r="D4729">
        <v>241</v>
      </c>
      <c r="E4729">
        <v>11</v>
      </c>
      <c r="F4729">
        <v>0</v>
      </c>
      <c r="G4729">
        <v>2011</v>
      </c>
      <c r="H4729" s="17" t="s">
        <v>981</v>
      </c>
      <c r="I4729">
        <v>1</v>
      </c>
      <c r="J4729">
        <v>0</v>
      </c>
      <c r="K4729" s="17" t="s">
        <v>10491</v>
      </c>
      <c r="L4729" s="1">
        <v>44748</v>
      </c>
      <c r="M4729">
        <v>1555.34</v>
      </c>
      <c r="N4729" s="17" t="s">
        <v>437</v>
      </c>
      <c r="O4729">
        <v>678</v>
      </c>
      <c r="P4729" s="17" t="s">
        <v>438</v>
      </c>
      <c r="Q4729">
        <v>0</v>
      </c>
      <c r="R4729" s="17" t="s">
        <v>480</v>
      </c>
      <c r="S4729" s="17" t="s">
        <v>653</v>
      </c>
      <c r="T4729" s="17" t="s">
        <v>438</v>
      </c>
      <c r="U4729">
        <v>21</v>
      </c>
      <c r="V4729">
        <v>2022</v>
      </c>
      <c r="W4729" s="17" t="s">
        <v>10492</v>
      </c>
      <c r="X4729" s="17" t="s">
        <v>482</v>
      </c>
      <c r="Y4729">
        <v>7</v>
      </c>
      <c r="Z4729" s="17" t="s">
        <v>443</v>
      </c>
      <c r="AA4729" s="17" t="s">
        <v>443</v>
      </c>
      <c r="AB4729" s="17" t="s">
        <v>444</v>
      </c>
      <c r="AC4729">
        <v>0</v>
      </c>
      <c r="AD4729">
        <v>0</v>
      </c>
      <c r="AE4729">
        <v>0</v>
      </c>
      <c r="AF4729">
        <v>2022</v>
      </c>
      <c r="AG4729" s="1">
        <v>44562</v>
      </c>
      <c r="AH4729" s="1">
        <v>44773</v>
      </c>
      <c r="AI4729" s="1">
        <v>44785</v>
      </c>
      <c r="AJ4729" s="17" t="s">
        <v>34</v>
      </c>
      <c r="AK4729" s="17" t="s">
        <v>35</v>
      </c>
      <c r="AL4729" s="17" t="s">
        <v>10388</v>
      </c>
      <c r="AM4729" s="17">
        <f>MONTH(EMPENHO[[#This Row],[data_empenho]])</f>
        <v>7</v>
      </c>
    </row>
    <row r="4730" spans="1:39" x14ac:dyDescent="0.25">
      <c r="A4730">
        <v>6</v>
      </c>
      <c r="B4730">
        <v>603</v>
      </c>
      <c r="C4730">
        <v>26</v>
      </c>
      <c r="D4730">
        <v>782</v>
      </c>
      <c r="E4730">
        <v>17</v>
      </c>
      <c r="F4730">
        <v>0</v>
      </c>
      <c r="G4730">
        <v>2073</v>
      </c>
      <c r="H4730" s="17" t="s">
        <v>860</v>
      </c>
      <c r="I4730">
        <v>1</v>
      </c>
      <c r="J4730">
        <v>0</v>
      </c>
      <c r="K4730" s="17" t="s">
        <v>10493</v>
      </c>
      <c r="L4730" s="1">
        <v>44748</v>
      </c>
      <c r="M4730">
        <v>45</v>
      </c>
      <c r="N4730" s="17" t="s">
        <v>437</v>
      </c>
      <c r="O4730">
        <v>5965</v>
      </c>
      <c r="P4730" s="17" t="s">
        <v>438</v>
      </c>
      <c r="Q4730">
        <v>0</v>
      </c>
      <c r="R4730" s="17" t="s">
        <v>480</v>
      </c>
      <c r="S4730" s="17" t="s">
        <v>653</v>
      </c>
      <c r="T4730" s="17" t="s">
        <v>438</v>
      </c>
      <c r="U4730">
        <v>53</v>
      </c>
      <c r="V4730">
        <v>2021</v>
      </c>
      <c r="W4730" s="17" t="s">
        <v>10494</v>
      </c>
      <c r="X4730" s="17" t="s">
        <v>482</v>
      </c>
      <c r="Y4730">
        <v>7</v>
      </c>
      <c r="Z4730" s="17" t="s">
        <v>443</v>
      </c>
      <c r="AA4730" s="17" t="s">
        <v>443</v>
      </c>
      <c r="AB4730" s="17" t="s">
        <v>444</v>
      </c>
      <c r="AC4730">
        <v>0</v>
      </c>
      <c r="AD4730">
        <v>0</v>
      </c>
      <c r="AE4730">
        <v>0</v>
      </c>
      <c r="AF4730">
        <v>2022</v>
      </c>
      <c r="AG4730" s="1">
        <v>44562</v>
      </c>
      <c r="AH4730" s="1">
        <v>44773</v>
      </c>
      <c r="AI4730" s="1">
        <v>44785</v>
      </c>
      <c r="AJ4730" s="17" t="s">
        <v>34</v>
      </c>
      <c r="AK4730" s="17" t="s">
        <v>35</v>
      </c>
      <c r="AL4730" s="17" t="s">
        <v>10388</v>
      </c>
      <c r="AM4730" s="17">
        <f>MONTH(EMPENHO[[#This Row],[data_empenho]])</f>
        <v>7</v>
      </c>
    </row>
    <row r="4731" spans="1:39" x14ac:dyDescent="0.25">
      <c r="A4731">
        <v>5</v>
      </c>
      <c r="B4731">
        <v>502</v>
      </c>
      <c r="C4731">
        <v>12</v>
      </c>
      <c r="D4731">
        <v>361</v>
      </c>
      <c r="E4731">
        <v>2</v>
      </c>
      <c r="F4731">
        <v>0</v>
      </c>
      <c r="G4731">
        <v>2031</v>
      </c>
      <c r="H4731" s="17" t="s">
        <v>2360</v>
      </c>
      <c r="I4731">
        <v>20</v>
      </c>
      <c r="J4731">
        <v>0</v>
      </c>
      <c r="K4731" s="17" t="s">
        <v>10495</v>
      </c>
      <c r="L4731" s="1">
        <v>44748</v>
      </c>
      <c r="M4731">
        <v>979.3</v>
      </c>
      <c r="N4731" s="17" t="s">
        <v>437</v>
      </c>
      <c r="O4731">
        <v>7607</v>
      </c>
      <c r="P4731" s="17" t="s">
        <v>438</v>
      </c>
      <c r="Q4731">
        <v>0</v>
      </c>
      <c r="R4731" s="17" t="s">
        <v>480</v>
      </c>
      <c r="S4731" s="17" t="s">
        <v>653</v>
      </c>
      <c r="T4731" s="17" t="s">
        <v>438</v>
      </c>
      <c r="U4731">
        <v>25</v>
      </c>
      <c r="V4731">
        <v>2022</v>
      </c>
      <c r="W4731" s="17" t="s">
        <v>10496</v>
      </c>
      <c r="X4731" s="17" t="s">
        <v>482</v>
      </c>
      <c r="Y4731">
        <v>7</v>
      </c>
      <c r="Z4731" s="17" t="s">
        <v>443</v>
      </c>
      <c r="AA4731" s="17" t="s">
        <v>443</v>
      </c>
      <c r="AB4731" s="17" t="s">
        <v>444</v>
      </c>
      <c r="AC4731">
        <v>0</v>
      </c>
      <c r="AD4731">
        <v>0</v>
      </c>
      <c r="AE4731">
        <v>0</v>
      </c>
      <c r="AF4731">
        <v>2022</v>
      </c>
      <c r="AG4731" s="1">
        <v>44562</v>
      </c>
      <c r="AH4731" s="1">
        <v>44773</v>
      </c>
      <c r="AI4731" s="1">
        <v>44785</v>
      </c>
      <c r="AJ4731" s="17" t="s">
        <v>34</v>
      </c>
      <c r="AK4731" s="17" t="s">
        <v>35</v>
      </c>
      <c r="AL4731" s="17" t="s">
        <v>10388</v>
      </c>
      <c r="AM4731" s="17">
        <f>MONTH(EMPENHO[[#This Row],[data_empenho]])</f>
        <v>7</v>
      </c>
    </row>
    <row r="4732" spans="1:39" x14ac:dyDescent="0.25">
      <c r="A4732">
        <v>5</v>
      </c>
      <c r="B4732">
        <v>504</v>
      </c>
      <c r="C4732">
        <v>27</v>
      </c>
      <c r="D4732">
        <v>812</v>
      </c>
      <c r="E4732">
        <v>3</v>
      </c>
      <c r="F4732">
        <v>0</v>
      </c>
      <c r="G4732">
        <v>2043</v>
      </c>
      <c r="H4732" s="17" t="s">
        <v>10497</v>
      </c>
      <c r="I4732">
        <v>1</v>
      </c>
      <c r="J4732">
        <v>0</v>
      </c>
      <c r="K4732" s="17" t="s">
        <v>10498</v>
      </c>
      <c r="L4732" s="1">
        <v>44748</v>
      </c>
      <c r="M4732">
        <v>6015.7</v>
      </c>
      <c r="N4732" s="17" t="s">
        <v>437</v>
      </c>
      <c r="O4732">
        <v>7607</v>
      </c>
      <c r="P4732" s="17" t="s">
        <v>438</v>
      </c>
      <c r="Q4732">
        <v>0</v>
      </c>
      <c r="R4732" s="17" t="s">
        <v>480</v>
      </c>
      <c r="S4732" s="17" t="s">
        <v>653</v>
      </c>
      <c r="T4732" s="17" t="s">
        <v>438</v>
      </c>
      <c r="U4732">
        <v>25</v>
      </c>
      <c r="V4732">
        <v>2022</v>
      </c>
      <c r="W4732" s="17" t="s">
        <v>10499</v>
      </c>
      <c r="X4732" s="17" t="s">
        <v>482</v>
      </c>
      <c r="Y4732">
        <v>7</v>
      </c>
      <c r="Z4732" s="17" t="s">
        <v>443</v>
      </c>
      <c r="AA4732" s="17" t="s">
        <v>443</v>
      </c>
      <c r="AB4732" s="17" t="s">
        <v>444</v>
      </c>
      <c r="AC4732">
        <v>0</v>
      </c>
      <c r="AD4732">
        <v>0</v>
      </c>
      <c r="AE4732">
        <v>0</v>
      </c>
      <c r="AF4732">
        <v>2022</v>
      </c>
      <c r="AG4732" s="1">
        <v>44562</v>
      </c>
      <c r="AH4732" s="1">
        <v>44773</v>
      </c>
      <c r="AI4732" s="1">
        <v>44785</v>
      </c>
      <c r="AJ4732" s="17" t="s">
        <v>34</v>
      </c>
      <c r="AK4732" s="17" t="s">
        <v>35</v>
      </c>
      <c r="AL4732" s="17" t="s">
        <v>10388</v>
      </c>
      <c r="AM4732" s="17">
        <f>MONTH(EMPENHO[[#This Row],[data_empenho]])</f>
        <v>7</v>
      </c>
    </row>
    <row r="4733" spans="1:39" x14ac:dyDescent="0.25">
      <c r="A4733">
        <v>6</v>
      </c>
      <c r="B4733">
        <v>603</v>
      </c>
      <c r="C4733">
        <v>26</v>
      </c>
      <c r="D4733">
        <v>782</v>
      </c>
      <c r="E4733">
        <v>17</v>
      </c>
      <c r="F4733">
        <v>0</v>
      </c>
      <c r="G4733">
        <v>2073</v>
      </c>
      <c r="H4733" s="17" t="s">
        <v>860</v>
      </c>
      <c r="I4733">
        <v>1</v>
      </c>
      <c r="J4733">
        <v>0</v>
      </c>
      <c r="K4733" s="17" t="s">
        <v>10500</v>
      </c>
      <c r="L4733" s="1">
        <v>44748</v>
      </c>
      <c r="M4733">
        <v>9700</v>
      </c>
      <c r="N4733" s="17" t="s">
        <v>437</v>
      </c>
      <c r="O4733">
        <v>7946</v>
      </c>
      <c r="P4733" s="17" t="s">
        <v>438</v>
      </c>
      <c r="Q4733">
        <v>0</v>
      </c>
      <c r="R4733" s="17" t="s">
        <v>480</v>
      </c>
      <c r="S4733" s="17" t="s">
        <v>653</v>
      </c>
      <c r="T4733" s="17" t="s">
        <v>438</v>
      </c>
      <c r="U4733">
        <v>9</v>
      </c>
      <c r="V4733">
        <v>2022</v>
      </c>
      <c r="W4733" s="17" t="s">
        <v>10501</v>
      </c>
      <c r="X4733" s="17" t="s">
        <v>482</v>
      </c>
      <c r="Y4733">
        <v>7</v>
      </c>
      <c r="Z4733" s="17" t="s">
        <v>443</v>
      </c>
      <c r="AA4733" s="17" t="s">
        <v>443</v>
      </c>
      <c r="AB4733" s="17" t="s">
        <v>444</v>
      </c>
      <c r="AC4733">
        <v>0</v>
      </c>
      <c r="AD4733">
        <v>0</v>
      </c>
      <c r="AE4733">
        <v>0</v>
      </c>
      <c r="AF4733">
        <v>2022</v>
      </c>
      <c r="AG4733" s="1">
        <v>44562</v>
      </c>
      <c r="AH4733" s="1">
        <v>44773</v>
      </c>
      <c r="AI4733" s="1">
        <v>44785</v>
      </c>
      <c r="AJ4733" s="17" t="s">
        <v>34</v>
      </c>
      <c r="AK4733" s="17" t="s">
        <v>35</v>
      </c>
      <c r="AL4733" s="17" t="s">
        <v>10388</v>
      </c>
      <c r="AM4733" s="17">
        <f>MONTH(EMPENHO[[#This Row],[data_empenho]])</f>
        <v>7</v>
      </c>
    </row>
    <row r="4734" spans="1:39" x14ac:dyDescent="0.25">
      <c r="A4734">
        <v>6</v>
      </c>
      <c r="B4734">
        <v>604</v>
      </c>
      <c r="C4734">
        <v>26</v>
      </c>
      <c r="D4734">
        <v>782</v>
      </c>
      <c r="E4734">
        <v>17</v>
      </c>
      <c r="F4734">
        <v>0</v>
      </c>
      <c r="G4734">
        <v>2074</v>
      </c>
      <c r="H4734" s="17" t="s">
        <v>860</v>
      </c>
      <c r="I4734">
        <v>1</v>
      </c>
      <c r="J4734">
        <v>0</v>
      </c>
      <c r="K4734" s="17" t="s">
        <v>10502</v>
      </c>
      <c r="L4734" s="1">
        <v>44748</v>
      </c>
      <c r="M4734">
        <v>6240</v>
      </c>
      <c r="N4734" s="17" t="s">
        <v>437</v>
      </c>
      <c r="O4734">
        <v>5651</v>
      </c>
      <c r="P4734" s="17" t="s">
        <v>438</v>
      </c>
      <c r="Q4734">
        <v>0</v>
      </c>
      <c r="R4734" s="17" t="s">
        <v>480</v>
      </c>
      <c r="S4734" s="17" t="s">
        <v>653</v>
      </c>
      <c r="T4734" s="17" t="s">
        <v>438</v>
      </c>
      <c r="U4734">
        <v>31</v>
      </c>
      <c r="V4734">
        <v>2021</v>
      </c>
      <c r="W4734" s="17" t="s">
        <v>10503</v>
      </c>
      <c r="X4734" s="17" t="s">
        <v>482</v>
      </c>
      <c r="Y4734">
        <v>7</v>
      </c>
      <c r="Z4734" s="17" t="s">
        <v>443</v>
      </c>
      <c r="AA4734" s="17" t="s">
        <v>443</v>
      </c>
      <c r="AB4734" s="17" t="s">
        <v>444</v>
      </c>
      <c r="AC4734">
        <v>0</v>
      </c>
      <c r="AD4734">
        <v>0</v>
      </c>
      <c r="AE4734">
        <v>0</v>
      </c>
      <c r="AF4734">
        <v>2022</v>
      </c>
      <c r="AG4734" s="1">
        <v>44562</v>
      </c>
      <c r="AH4734" s="1">
        <v>44773</v>
      </c>
      <c r="AI4734" s="1">
        <v>44785</v>
      </c>
      <c r="AJ4734" s="17" t="s">
        <v>34</v>
      </c>
      <c r="AK4734" s="17" t="s">
        <v>35</v>
      </c>
      <c r="AL4734" s="17" t="s">
        <v>10388</v>
      </c>
      <c r="AM4734" s="17">
        <f>MONTH(EMPENHO[[#This Row],[data_empenho]])</f>
        <v>7</v>
      </c>
    </row>
    <row r="4735" spans="1:39" x14ac:dyDescent="0.25">
      <c r="A4735">
        <v>5</v>
      </c>
      <c r="B4735">
        <v>502</v>
      </c>
      <c r="C4735">
        <v>12</v>
      </c>
      <c r="D4735">
        <v>782</v>
      </c>
      <c r="E4735">
        <v>2</v>
      </c>
      <c r="F4735">
        <v>0</v>
      </c>
      <c r="G4735">
        <v>2035</v>
      </c>
      <c r="H4735" s="17" t="s">
        <v>478</v>
      </c>
      <c r="I4735">
        <v>20</v>
      </c>
      <c r="J4735">
        <v>0</v>
      </c>
      <c r="K4735" s="17" t="s">
        <v>10504</v>
      </c>
      <c r="L4735" s="1">
        <v>44748</v>
      </c>
      <c r="M4735">
        <v>7920</v>
      </c>
      <c r="N4735" s="17" t="s">
        <v>437</v>
      </c>
      <c r="O4735">
        <v>8264</v>
      </c>
      <c r="P4735" s="17" t="s">
        <v>438</v>
      </c>
      <c r="Q4735">
        <v>0</v>
      </c>
      <c r="R4735" s="17" t="s">
        <v>480</v>
      </c>
      <c r="S4735" s="17" t="s">
        <v>653</v>
      </c>
      <c r="T4735" s="17" t="s">
        <v>438</v>
      </c>
      <c r="U4735">
        <v>2</v>
      </c>
      <c r="V4735">
        <v>2022</v>
      </c>
      <c r="W4735" s="17" t="s">
        <v>10505</v>
      </c>
      <c r="X4735" s="17" t="s">
        <v>482</v>
      </c>
      <c r="Y4735">
        <v>7</v>
      </c>
      <c r="Z4735" s="17" t="s">
        <v>443</v>
      </c>
      <c r="AA4735" s="17" t="s">
        <v>443</v>
      </c>
      <c r="AB4735" s="17" t="s">
        <v>444</v>
      </c>
      <c r="AC4735">
        <v>0</v>
      </c>
      <c r="AD4735">
        <v>0</v>
      </c>
      <c r="AE4735">
        <v>0</v>
      </c>
      <c r="AF4735">
        <v>2022</v>
      </c>
      <c r="AG4735" s="1">
        <v>44562</v>
      </c>
      <c r="AH4735" s="1">
        <v>44773</v>
      </c>
      <c r="AI4735" s="1">
        <v>44785</v>
      </c>
      <c r="AJ4735" s="17" t="s">
        <v>34</v>
      </c>
      <c r="AK4735" s="17" t="s">
        <v>35</v>
      </c>
      <c r="AL4735" s="17" t="s">
        <v>10388</v>
      </c>
      <c r="AM4735" s="17">
        <f>MONTH(EMPENHO[[#This Row],[data_empenho]])</f>
        <v>7</v>
      </c>
    </row>
    <row r="4736" spans="1:39" x14ac:dyDescent="0.25">
      <c r="A4736">
        <v>5</v>
      </c>
      <c r="B4736">
        <v>502</v>
      </c>
      <c r="C4736">
        <v>12</v>
      </c>
      <c r="D4736">
        <v>361</v>
      </c>
      <c r="E4736">
        <v>2</v>
      </c>
      <c r="F4736">
        <v>0</v>
      </c>
      <c r="G4736">
        <v>2031</v>
      </c>
      <c r="H4736" s="17" t="s">
        <v>587</v>
      </c>
      <c r="I4736">
        <v>20</v>
      </c>
      <c r="J4736">
        <v>0</v>
      </c>
      <c r="K4736" s="17" t="s">
        <v>10506</v>
      </c>
      <c r="L4736" s="1">
        <v>44748</v>
      </c>
      <c r="M4736">
        <v>1200</v>
      </c>
      <c r="N4736" s="17" t="s">
        <v>437</v>
      </c>
      <c r="O4736">
        <v>7043</v>
      </c>
      <c r="P4736" s="17" t="s">
        <v>438</v>
      </c>
      <c r="Q4736">
        <v>0</v>
      </c>
      <c r="R4736" s="17" t="s">
        <v>480</v>
      </c>
      <c r="S4736" s="17" t="s">
        <v>653</v>
      </c>
      <c r="T4736" s="17" t="s">
        <v>438</v>
      </c>
      <c r="U4736">
        <v>23</v>
      </c>
      <c r="V4736">
        <v>2022</v>
      </c>
      <c r="W4736" s="17" t="s">
        <v>10507</v>
      </c>
      <c r="X4736" s="17" t="s">
        <v>482</v>
      </c>
      <c r="Y4736">
        <v>7</v>
      </c>
      <c r="Z4736" s="17" t="s">
        <v>443</v>
      </c>
      <c r="AA4736" s="17" t="s">
        <v>443</v>
      </c>
      <c r="AB4736" s="17" t="s">
        <v>444</v>
      </c>
      <c r="AC4736">
        <v>0</v>
      </c>
      <c r="AD4736">
        <v>0</v>
      </c>
      <c r="AE4736">
        <v>0</v>
      </c>
      <c r="AF4736">
        <v>2022</v>
      </c>
      <c r="AG4736" s="1">
        <v>44562</v>
      </c>
      <c r="AH4736" s="1">
        <v>44773</v>
      </c>
      <c r="AI4736" s="1">
        <v>44785</v>
      </c>
      <c r="AJ4736" s="17" t="s">
        <v>34</v>
      </c>
      <c r="AK4736" s="17" t="s">
        <v>35</v>
      </c>
      <c r="AL4736" s="17" t="s">
        <v>10388</v>
      </c>
      <c r="AM4736" s="17">
        <f>MONTH(EMPENHO[[#This Row],[data_empenho]])</f>
        <v>7</v>
      </c>
    </row>
    <row r="4737" spans="1:39" x14ac:dyDescent="0.25">
      <c r="A4737">
        <v>5</v>
      </c>
      <c r="B4737">
        <v>502</v>
      </c>
      <c r="C4737">
        <v>12</v>
      </c>
      <c r="D4737">
        <v>365</v>
      </c>
      <c r="E4737">
        <v>2</v>
      </c>
      <c r="F4737">
        <v>0</v>
      </c>
      <c r="G4737">
        <v>2033</v>
      </c>
      <c r="H4737" s="17" t="s">
        <v>587</v>
      </c>
      <c r="I4737">
        <v>1014</v>
      </c>
      <c r="J4737">
        <v>0</v>
      </c>
      <c r="K4737" s="17" t="s">
        <v>10508</v>
      </c>
      <c r="L4737" s="1">
        <v>44748</v>
      </c>
      <c r="M4737">
        <v>1100</v>
      </c>
      <c r="N4737" s="17" t="s">
        <v>437</v>
      </c>
      <c r="O4737">
        <v>7043</v>
      </c>
      <c r="P4737" s="17" t="s">
        <v>438</v>
      </c>
      <c r="Q4737">
        <v>0</v>
      </c>
      <c r="R4737" s="17" t="s">
        <v>480</v>
      </c>
      <c r="S4737" s="17" t="s">
        <v>653</v>
      </c>
      <c r="T4737" s="17" t="s">
        <v>438</v>
      </c>
      <c r="U4737">
        <v>23</v>
      </c>
      <c r="V4737">
        <v>2022</v>
      </c>
      <c r="W4737" s="17" t="s">
        <v>10509</v>
      </c>
      <c r="X4737" s="17" t="s">
        <v>482</v>
      </c>
      <c r="Y4737">
        <v>7</v>
      </c>
      <c r="Z4737" s="17" t="s">
        <v>443</v>
      </c>
      <c r="AA4737" s="17" t="s">
        <v>443</v>
      </c>
      <c r="AB4737" s="17" t="s">
        <v>444</v>
      </c>
      <c r="AC4737">
        <v>0</v>
      </c>
      <c r="AD4737">
        <v>0</v>
      </c>
      <c r="AE4737">
        <v>0</v>
      </c>
      <c r="AF4737">
        <v>2022</v>
      </c>
      <c r="AG4737" s="1">
        <v>44562</v>
      </c>
      <c r="AH4737" s="1">
        <v>44773</v>
      </c>
      <c r="AI4737" s="1">
        <v>44785</v>
      </c>
      <c r="AJ4737" s="17" t="s">
        <v>34</v>
      </c>
      <c r="AK4737" s="17" t="s">
        <v>35</v>
      </c>
      <c r="AL4737" s="17" t="s">
        <v>10388</v>
      </c>
      <c r="AM4737" s="17">
        <f>MONTH(EMPENHO[[#This Row],[data_empenho]])</f>
        <v>7</v>
      </c>
    </row>
    <row r="4738" spans="1:39" x14ac:dyDescent="0.25">
      <c r="A4738">
        <v>10</v>
      </c>
      <c r="B4738">
        <v>1001</v>
      </c>
      <c r="C4738">
        <v>4</v>
      </c>
      <c r="D4738">
        <v>122</v>
      </c>
      <c r="E4738">
        <v>1</v>
      </c>
      <c r="F4738">
        <v>0</v>
      </c>
      <c r="G4738">
        <v>2050</v>
      </c>
      <c r="H4738" s="17" t="s">
        <v>587</v>
      </c>
      <c r="I4738">
        <v>1</v>
      </c>
      <c r="J4738">
        <v>0</v>
      </c>
      <c r="K4738" s="17" t="s">
        <v>10510</v>
      </c>
      <c r="L4738" s="1">
        <v>44748</v>
      </c>
      <c r="M4738">
        <v>1450</v>
      </c>
      <c r="N4738" s="17" t="s">
        <v>437</v>
      </c>
      <c r="O4738">
        <v>7043</v>
      </c>
      <c r="P4738" s="17" t="s">
        <v>438</v>
      </c>
      <c r="Q4738">
        <v>0</v>
      </c>
      <c r="R4738" s="17" t="s">
        <v>480</v>
      </c>
      <c r="S4738" s="17" t="s">
        <v>653</v>
      </c>
      <c r="T4738" s="17" t="s">
        <v>438</v>
      </c>
      <c r="U4738">
        <v>23</v>
      </c>
      <c r="V4738">
        <v>2022</v>
      </c>
      <c r="W4738" s="17" t="s">
        <v>10511</v>
      </c>
      <c r="X4738" s="17" t="s">
        <v>482</v>
      </c>
      <c r="Y4738">
        <v>7</v>
      </c>
      <c r="Z4738" s="17" t="s">
        <v>443</v>
      </c>
      <c r="AA4738" s="17" t="s">
        <v>443</v>
      </c>
      <c r="AB4738" s="17" t="s">
        <v>444</v>
      </c>
      <c r="AC4738">
        <v>0</v>
      </c>
      <c r="AD4738">
        <v>0</v>
      </c>
      <c r="AE4738">
        <v>0</v>
      </c>
      <c r="AF4738">
        <v>2022</v>
      </c>
      <c r="AG4738" s="1">
        <v>44562</v>
      </c>
      <c r="AH4738" s="1">
        <v>44773</v>
      </c>
      <c r="AI4738" s="1">
        <v>44785</v>
      </c>
      <c r="AJ4738" s="17" t="s">
        <v>34</v>
      </c>
      <c r="AK4738" s="17" t="s">
        <v>35</v>
      </c>
      <c r="AL4738" s="17" t="s">
        <v>10388</v>
      </c>
      <c r="AM4738" s="17">
        <f>MONTH(EMPENHO[[#This Row],[data_empenho]])</f>
        <v>7</v>
      </c>
    </row>
    <row r="4739" spans="1:39" x14ac:dyDescent="0.25">
      <c r="A4739">
        <v>5</v>
      </c>
      <c r="B4739">
        <v>502</v>
      </c>
      <c r="C4739">
        <v>12</v>
      </c>
      <c r="D4739">
        <v>782</v>
      </c>
      <c r="E4739">
        <v>2</v>
      </c>
      <c r="F4739">
        <v>0</v>
      </c>
      <c r="G4739">
        <v>2035</v>
      </c>
      <c r="H4739" s="17" t="s">
        <v>587</v>
      </c>
      <c r="I4739">
        <v>20</v>
      </c>
      <c r="J4739">
        <v>0</v>
      </c>
      <c r="K4739" s="17" t="s">
        <v>10512</v>
      </c>
      <c r="L4739" s="1">
        <v>44748</v>
      </c>
      <c r="M4739">
        <v>1450</v>
      </c>
      <c r="N4739" s="17" t="s">
        <v>437</v>
      </c>
      <c r="O4739">
        <v>7043</v>
      </c>
      <c r="P4739" s="17" t="s">
        <v>438</v>
      </c>
      <c r="Q4739">
        <v>0</v>
      </c>
      <c r="R4739" s="17" t="s">
        <v>480</v>
      </c>
      <c r="S4739" s="17" t="s">
        <v>653</v>
      </c>
      <c r="T4739" s="17" t="s">
        <v>438</v>
      </c>
      <c r="U4739">
        <v>23</v>
      </c>
      <c r="V4739">
        <v>2022</v>
      </c>
      <c r="W4739" s="17" t="s">
        <v>10513</v>
      </c>
      <c r="X4739" s="17" t="s">
        <v>482</v>
      </c>
      <c r="Y4739">
        <v>7</v>
      </c>
      <c r="Z4739" s="17" t="s">
        <v>443</v>
      </c>
      <c r="AA4739" s="17" t="s">
        <v>443</v>
      </c>
      <c r="AB4739" s="17" t="s">
        <v>444</v>
      </c>
      <c r="AC4739">
        <v>0</v>
      </c>
      <c r="AD4739">
        <v>0</v>
      </c>
      <c r="AE4739">
        <v>0</v>
      </c>
      <c r="AF4739">
        <v>2022</v>
      </c>
      <c r="AG4739" s="1">
        <v>44562</v>
      </c>
      <c r="AH4739" s="1">
        <v>44773</v>
      </c>
      <c r="AI4739" s="1">
        <v>44785</v>
      </c>
      <c r="AJ4739" s="17" t="s">
        <v>34</v>
      </c>
      <c r="AK4739" s="17" t="s">
        <v>35</v>
      </c>
      <c r="AL4739" s="17" t="s">
        <v>10388</v>
      </c>
      <c r="AM4739" s="17">
        <f>MONTH(EMPENHO[[#This Row],[data_empenho]])</f>
        <v>7</v>
      </c>
    </row>
    <row r="4740" spans="1:39" x14ac:dyDescent="0.25">
      <c r="A4740">
        <v>5</v>
      </c>
      <c r="B4740">
        <v>502</v>
      </c>
      <c r="C4740">
        <v>12</v>
      </c>
      <c r="D4740">
        <v>782</v>
      </c>
      <c r="E4740">
        <v>2</v>
      </c>
      <c r="F4740">
        <v>0</v>
      </c>
      <c r="G4740">
        <v>2035</v>
      </c>
      <c r="H4740" s="17" t="s">
        <v>478</v>
      </c>
      <c r="I4740">
        <v>20</v>
      </c>
      <c r="J4740">
        <v>0</v>
      </c>
      <c r="K4740" s="17" t="s">
        <v>10514</v>
      </c>
      <c r="L4740" s="1">
        <v>44748</v>
      </c>
      <c r="M4740">
        <v>3455</v>
      </c>
      <c r="N4740" s="17" t="s">
        <v>437</v>
      </c>
      <c r="O4740">
        <v>8264</v>
      </c>
      <c r="P4740" s="17" t="s">
        <v>438</v>
      </c>
      <c r="Q4740">
        <v>0</v>
      </c>
      <c r="R4740" s="17" t="s">
        <v>480</v>
      </c>
      <c r="S4740" s="17" t="s">
        <v>653</v>
      </c>
      <c r="T4740" s="17" t="s">
        <v>438</v>
      </c>
      <c r="U4740">
        <v>56</v>
      </c>
      <c r="V4740">
        <v>2021</v>
      </c>
      <c r="W4740" s="17" t="s">
        <v>10515</v>
      </c>
      <c r="X4740" s="17" t="s">
        <v>482</v>
      </c>
      <c r="Y4740">
        <v>7</v>
      </c>
      <c r="Z4740" s="17" t="s">
        <v>443</v>
      </c>
      <c r="AA4740" s="17" t="s">
        <v>443</v>
      </c>
      <c r="AB4740" s="17" t="s">
        <v>444</v>
      </c>
      <c r="AC4740">
        <v>0</v>
      </c>
      <c r="AD4740">
        <v>0</v>
      </c>
      <c r="AE4740">
        <v>0</v>
      </c>
      <c r="AF4740">
        <v>2022</v>
      </c>
      <c r="AG4740" s="1">
        <v>44562</v>
      </c>
      <c r="AH4740" s="1">
        <v>44773</v>
      </c>
      <c r="AI4740" s="1">
        <v>44785</v>
      </c>
      <c r="AJ4740" s="17" t="s">
        <v>34</v>
      </c>
      <c r="AK4740" s="17" t="s">
        <v>35</v>
      </c>
      <c r="AL4740" s="17" t="s">
        <v>10388</v>
      </c>
      <c r="AM4740" s="17">
        <f>MONTH(EMPENHO[[#This Row],[data_empenho]])</f>
        <v>7</v>
      </c>
    </row>
    <row r="4741" spans="1:39" x14ac:dyDescent="0.25">
      <c r="A4741">
        <v>7</v>
      </c>
      <c r="B4741">
        <v>702</v>
      </c>
      <c r="C4741">
        <v>15</v>
      </c>
      <c r="D4741">
        <v>451</v>
      </c>
      <c r="E4741">
        <v>17</v>
      </c>
      <c r="F4741">
        <v>0</v>
      </c>
      <c r="G4741">
        <v>2002</v>
      </c>
      <c r="H4741" s="17" t="s">
        <v>478</v>
      </c>
      <c r="I4741">
        <v>1</v>
      </c>
      <c r="J4741">
        <v>0</v>
      </c>
      <c r="K4741" s="17" t="s">
        <v>10516</v>
      </c>
      <c r="L4741" s="1">
        <v>44748</v>
      </c>
      <c r="M4741">
        <v>7720</v>
      </c>
      <c r="N4741" s="17" t="s">
        <v>437</v>
      </c>
      <c r="O4741">
        <v>8264</v>
      </c>
      <c r="P4741" s="17" t="s">
        <v>438</v>
      </c>
      <c r="Q4741">
        <v>0</v>
      </c>
      <c r="R4741" s="17" t="s">
        <v>480</v>
      </c>
      <c r="S4741" s="17" t="s">
        <v>653</v>
      </c>
      <c r="T4741" s="17" t="s">
        <v>438</v>
      </c>
      <c r="U4741">
        <v>2</v>
      </c>
      <c r="V4741">
        <v>2022</v>
      </c>
      <c r="W4741" s="17" t="s">
        <v>10517</v>
      </c>
      <c r="X4741" s="17" t="s">
        <v>482</v>
      </c>
      <c r="Y4741">
        <v>7</v>
      </c>
      <c r="Z4741" s="17" t="s">
        <v>443</v>
      </c>
      <c r="AA4741" s="17" t="s">
        <v>443</v>
      </c>
      <c r="AB4741" s="17" t="s">
        <v>444</v>
      </c>
      <c r="AC4741">
        <v>0</v>
      </c>
      <c r="AD4741">
        <v>0</v>
      </c>
      <c r="AE4741">
        <v>0</v>
      </c>
      <c r="AF4741">
        <v>2022</v>
      </c>
      <c r="AG4741" s="1">
        <v>44562</v>
      </c>
      <c r="AH4741" s="1">
        <v>44773</v>
      </c>
      <c r="AI4741" s="1">
        <v>44785</v>
      </c>
      <c r="AJ4741" s="17" t="s">
        <v>34</v>
      </c>
      <c r="AK4741" s="17" t="s">
        <v>35</v>
      </c>
      <c r="AL4741" s="17" t="s">
        <v>10388</v>
      </c>
      <c r="AM4741" s="17">
        <f>MONTH(EMPENHO[[#This Row],[data_empenho]])</f>
        <v>7</v>
      </c>
    </row>
    <row r="4742" spans="1:39" x14ac:dyDescent="0.25">
      <c r="A4742">
        <v>9</v>
      </c>
      <c r="B4742">
        <v>902</v>
      </c>
      <c r="C4742">
        <v>8</v>
      </c>
      <c r="D4742">
        <v>244</v>
      </c>
      <c r="E4742">
        <v>11</v>
      </c>
      <c r="F4742">
        <v>0</v>
      </c>
      <c r="G4742">
        <v>2018</v>
      </c>
      <c r="H4742" s="17" t="s">
        <v>478</v>
      </c>
      <c r="I4742">
        <v>1</v>
      </c>
      <c r="J4742">
        <v>0</v>
      </c>
      <c r="K4742" s="17" t="s">
        <v>10518</v>
      </c>
      <c r="L4742" s="1">
        <v>44748</v>
      </c>
      <c r="M4742">
        <v>1036.5</v>
      </c>
      <c r="N4742" s="17" t="s">
        <v>437</v>
      </c>
      <c r="O4742">
        <v>8264</v>
      </c>
      <c r="P4742" s="17" t="s">
        <v>438</v>
      </c>
      <c r="Q4742">
        <v>0</v>
      </c>
      <c r="R4742" s="17" t="s">
        <v>480</v>
      </c>
      <c r="S4742" s="17" t="s">
        <v>653</v>
      </c>
      <c r="T4742" s="17" t="s">
        <v>438</v>
      </c>
      <c r="U4742">
        <v>56</v>
      </c>
      <c r="V4742">
        <v>2021</v>
      </c>
      <c r="W4742" s="17" t="s">
        <v>10519</v>
      </c>
      <c r="X4742" s="17" t="s">
        <v>482</v>
      </c>
      <c r="Y4742">
        <v>7</v>
      </c>
      <c r="Z4742" s="17" t="s">
        <v>443</v>
      </c>
      <c r="AA4742" s="17" t="s">
        <v>443</v>
      </c>
      <c r="AB4742" s="17" t="s">
        <v>444</v>
      </c>
      <c r="AC4742">
        <v>0</v>
      </c>
      <c r="AD4742">
        <v>0</v>
      </c>
      <c r="AE4742">
        <v>0</v>
      </c>
      <c r="AF4742">
        <v>2022</v>
      </c>
      <c r="AG4742" s="1">
        <v>44562</v>
      </c>
      <c r="AH4742" s="1">
        <v>44773</v>
      </c>
      <c r="AI4742" s="1">
        <v>44785</v>
      </c>
      <c r="AJ4742" s="17" t="s">
        <v>34</v>
      </c>
      <c r="AK4742" s="17" t="s">
        <v>35</v>
      </c>
      <c r="AL4742" s="17" t="s">
        <v>10388</v>
      </c>
      <c r="AM4742" s="17">
        <f>MONTH(EMPENHO[[#This Row],[data_empenho]])</f>
        <v>7</v>
      </c>
    </row>
    <row r="4743" spans="1:39" x14ac:dyDescent="0.25">
      <c r="A4743">
        <v>3</v>
      </c>
      <c r="B4743">
        <v>301</v>
      </c>
      <c r="C4743">
        <v>4</v>
      </c>
      <c r="D4743">
        <v>122</v>
      </c>
      <c r="E4743">
        <v>1</v>
      </c>
      <c r="F4743">
        <v>0</v>
      </c>
      <c r="G4743">
        <v>2068</v>
      </c>
      <c r="H4743" s="17" t="s">
        <v>1063</v>
      </c>
      <c r="I4743">
        <v>1</v>
      </c>
      <c r="J4743">
        <v>0</v>
      </c>
      <c r="K4743" s="17" t="s">
        <v>10520</v>
      </c>
      <c r="L4743" s="1">
        <v>44748</v>
      </c>
      <c r="M4743">
        <v>13.53</v>
      </c>
      <c r="N4743" s="17" t="s">
        <v>437</v>
      </c>
      <c r="O4743">
        <v>5301</v>
      </c>
      <c r="P4743" s="17" t="s">
        <v>438</v>
      </c>
      <c r="Q4743">
        <v>0</v>
      </c>
      <c r="R4743" s="17" t="s">
        <v>439</v>
      </c>
      <c r="S4743" s="17" t="s">
        <v>440</v>
      </c>
      <c r="T4743" s="17" t="s">
        <v>438</v>
      </c>
      <c r="U4743">
        <v>0</v>
      </c>
      <c r="V4743">
        <v>0</v>
      </c>
      <c r="W4743" s="17" t="s">
        <v>10521</v>
      </c>
      <c r="X4743" s="17" t="s">
        <v>465</v>
      </c>
      <c r="Y4743">
        <v>1</v>
      </c>
      <c r="Z4743" s="17" t="s">
        <v>443</v>
      </c>
      <c r="AA4743" s="17" t="s">
        <v>443</v>
      </c>
      <c r="AB4743" s="17" t="s">
        <v>444</v>
      </c>
      <c r="AC4743">
        <v>0</v>
      </c>
      <c r="AD4743">
        <v>0</v>
      </c>
      <c r="AE4743">
        <v>0</v>
      </c>
      <c r="AF4743">
        <v>2022</v>
      </c>
      <c r="AG4743" s="1">
        <v>44562</v>
      </c>
      <c r="AH4743" s="1">
        <v>44773</v>
      </c>
      <c r="AI4743" s="1">
        <v>44785</v>
      </c>
      <c r="AJ4743" s="17" t="s">
        <v>34</v>
      </c>
      <c r="AK4743" s="17" t="s">
        <v>35</v>
      </c>
      <c r="AL4743" s="17" t="s">
        <v>10388</v>
      </c>
      <c r="AM4743" s="17">
        <f>MONTH(EMPENHO[[#This Row],[data_empenho]])</f>
        <v>7</v>
      </c>
    </row>
    <row r="4744" spans="1:39" x14ac:dyDescent="0.25">
      <c r="A4744">
        <v>8</v>
      </c>
      <c r="B4744">
        <v>801</v>
      </c>
      <c r="C4744">
        <v>10</v>
      </c>
      <c r="D4744">
        <v>303</v>
      </c>
      <c r="E4744">
        <v>8</v>
      </c>
      <c r="F4744">
        <v>0</v>
      </c>
      <c r="G4744">
        <v>2099</v>
      </c>
      <c r="H4744" s="17" t="s">
        <v>1060</v>
      </c>
      <c r="I4744">
        <v>40</v>
      </c>
      <c r="J4744">
        <v>0</v>
      </c>
      <c r="K4744" s="17" t="s">
        <v>10522</v>
      </c>
      <c r="L4744" s="1">
        <v>44748</v>
      </c>
      <c r="M4744">
        <v>2667.72</v>
      </c>
      <c r="N4744" s="17" t="s">
        <v>437</v>
      </c>
      <c r="O4744">
        <v>5096</v>
      </c>
      <c r="P4744" s="17" t="s">
        <v>438</v>
      </c>
      <c r="Q4744">
        <v>0</v>
      </c>
      <c r="R4744" s="17" t="s">
        <v>439</v>
      </c>
      <c r="S4744" s="17" t="s">
        <v>440</v>
      </c>
      <c r="T4744" s="17" t="s">
        <v>438</v>
      </c>
      <c r="U4744">
        <v>0</v>
      </c>
      <c r="V4744">
        <v>0</v>
      </c>
      <c r="W4744" s="17" t="s">
        <v>10523</v>
      </c>
      <c r="X4744" s="17" t="s">
        <v>442</v>
      </c>
      <c r="Y4744">
        <v>0</v>
      </c>
      <c r="Z4744" s="17" t="s">
        <v>443</v>
      </c>
      <c r="AA4744" s="17" t="s">
        <v>443</v>
      </c>
      <c r="AB4744" s="17" t="s">
        <v>444</v>
      </c>
      <c r="AC4744">
        <v>0</v>
      </c>
      <c r="AD4744">
        <v>0</v>
      </c>
      <c r="AE4744">
        <v>0</v>
      </c>
      <c r="AF4744">
        <v>2022</v>
      </c>
      <c r="AG4744" s="1">
        <v>44562</v>
      </c>
      <c r="AH4744" s="1">
        <v>44773</v>
      </c>
      <c r="AI4744" s="1">
        <v>44785</v>
      </c>
      <c r="AJ4744" s="17" t="s">
        <v>34</v>
      </c>
      <c r="AK4744" s="17" t="s">
        <v>35</v>
      </c>
      <c r="AL4744" s="17" t="s">
        <v>10388</v>
      </c>
      <c r="AM4744" s="17">
        <f>MONTH(EMPENHO[[#This Row],[data_empenho]])</f>
        <v>7</v>
      </c>
    </row>
    <row r="4745" spans="1:39" x14ac:dyDescent="0.25">
      <c r="A4745">
        <v>3</v>
      </c>
      <c r="B4745">
        <v>301</v>
      </c>
      <c r="C4745">
        <v>4</v>
      </c>
      <c r="D4745">
        <v>122</v>
      </c>
      <c r="E4745">
        <v>1</v>
      </c>
      <c r="F4745">
        <v>0</v>
      </c>
      <c r="G4745">
        <v>2067</v>
      </c>
      <c r="H4745" s="17" t="s">
        <v>2072</v>
      </c>
      <c r="I4745">
        <v>1</v>
      </c>
      <c r="J4745">
        <v>0</v>
      </c>
      <c r="K4745" s="17" t="s">
        <v>10524</v>
      </c>
      <c r="L4745" s="1">
        <v>44748</v>
      </c>
      <c r="M4745">
        <v>86</v>
      </c>
      <c r="N4745" s="17" t="s">
        <v>437</v>
      </c>
      <c r="O4745">
        <v>410</v>
      </c>
      <c r="P4745" s="17" t="s">
        <v>438</v>
      </c>
      <c r="Q4745">
        <v>0</v>
      </c>
      <c r="R4745" s="17" t="s">
        <v>439</v>
      </c>
      <c r="S4745" s="17" t="s">
        <v>440</v>
      </c>
      <c r="T4745" s="17" t="s">
        <v>438</v>
      </c>
      <c r="U4745">
        <v>0</v>
      </c>
      <c r="V4745">
        <v>0</v>
      </c>
      <c r="W4745" s="17" t="s">
        <v>10525</v>
      </c>
      <c r="X4745" s="17" t="s">
        <v>465</v>
      </c>
      <c r="Y4745">
        <v>1</v>
      </c>
      <c r="Z4745" s="17" t="s">
        <v>443</v>
      </c>
      <c r="AA4745" s="17" t="s">
        <v>443</v>
      </c>
      <c r="AB4745" s="17" t="s">
        <v>444</v>
      </c>
      <c r="AC4745">
        <v>0</v>
      </c>
      <c r="AD4745">
        <v>0</v>
      </c>
      <c r="AE4745">
        <v>0</v>
      </c>
      <c r="AF4745">
        <v>2022</v>
      </c>
      <c r="AG4745" s="1">
        <v>44562</v>
      </c>
      <c r="AH4745" s="1">
        <v>44773</v>
      </c>
      <c r="AI4745" s="1">
        <v>44785</v>
      </c>
      <c r="AJ4745" s="17" t="s">
        <v>34</v>
      </c>
      <c r="AK4745" s="17" t="s">
        <v>35</v>
      </c>
      <c r="AL4745" s="17" t="s">
        <v>10388</v>
      </c>
      <c r="AM4745" s="17">
        <f>MONTH(EMPENHO[[#This Row],[data_empenho]])</f>
        <v>7</v>
      </c>
    </row>
    <row r="4746" spans="1:39" x14ac:dyDescent="0.25">
      <c r="A4746">
        <v>9</v>
      </c>
      <c r="B4746">
        <v>902</v>
      </c>
      <c r="C4746">
        <v>8</v>
      </c>
      <c r="D4746">
        <v>241</v>
      </c>
      <c r="E4746">
        <v>11</v>
      </c>
      <c r="F4746">
        <v>0</v>
      </c>
      <c r="G4746">
        <v>2011</v>
      </c>
      <c r="H4746" s="17" t="s">
        <v>981</v>
      </c>
      <c r="I4746">
        <v>1</v>
      </c>
      <c r="J4746">
        <v>0</v>
      </c>
      <c r="K4746" s="17" t="s">
        <v>10526</v>
      </c>
      <c r="L4746" s="1">
        <v>44749</v>
      </c>
      <c r="M4746">
        <v>398</v>
      </c>
      <c r="N4746" s="17" t="s">
        <v>437</v>
      </c>
      <c r="O4746">
        <v>678</v>
      </c>
      <c r="P4746" s="17" t="s">
        <v>438</v>
      </c>
      <c r="Q4746">
        <v>0</v>
      </c>
      <c r="R4746" s="17" t="s">
        <v>480</v>
      </c>
      <c r="S4746" s="17" t="s">
        <v>653</v>
      </c>
      <c r="T4746" s="17" t="s">
        <v>438</v>
      </c>
      <c r="U4746">
        <v>21</v>
      </c>
      <c r="V4746">
        <v>2022</v>
      </c>
      <c r="W4746" s="17" t="s">
        <v>10527</v>
      </c>
      <c r="X4746" s="17" t="s">
        <v>482</v>
      </c>
      <c r="Y4746">
        <v>7</v>
      </c>
      <c r="Z4746" s="17" t="s">
        <v>443</v>
      </c>
      <c r="AA4746" s="17" t="s">
        <v>443</v>
      </c>
      <c r="AB4746" s="17" t="s">
        <v>444</v>
      </c>
      <c r="AC4746">
        <v>0</v>
      </c>
      <c r="AD4746">
        <v>0</v>
      </c>
      <c r="AE4746">
        <v>0</v>
      </c>
      <c r="AF4746">
        <v>2022</v>
      </c>
      <c r="AG4746" s="1">
        <v>44562</v>
      </c>
      <c r="AH4746" s="1">
        <v>44773</v>
      </c>
      <c r="AI4746" s="1">
        <v>44785</v>
      </c>
      <c r="AJ4746" s="17" t="s">
        <v>34</v>
      </c>
      <c r="AK4746" s="17" t="s">
        <v>35</v>
      </c>
      <c r="AL4746" s="17" t="s">
        <v>10388</v>
      </c>
      <c r="AM4746" s="17">
        <f>MONTH(EMPENHO[[#This Row],[data_empenho]])</f>
        <v>7</v>
      </c>
    </row>
    <row r="4747" spans="1:39" x14ac:dyDescent="0.25">
      <c r="A4747">
        <v>9</v>
      </c>
      <c r="B4747">
        <v>902</v>
      </c>
      <c r="C4747">
        <v>8</v>
      </c>
      <c r="D4747">
        <v>241</v>
      </c>
      <c r="E4747">
        <v>11</v>
      </c>
      <c r="F4747">
        <v>0</v>
      </c>
      <c r="G4747">
        <v>2011</v>
      </c>
      <c r="H4747" s="17" t="s">
        <v>651</v>
      </c>
      <c r="I4747">
        <v>1</v>
      </c>
      <c r="J4747">
        <v>0</v>
      </c>
      <c r="K4747" s="17" t="s">
        <v>10528</v>
      </c>
      <c r="L4747" s="1">
        <v>44749</v>
      </c>
      <c r="M4747">
        <v>523.88</v>
      </c>
      <c r="N4747" s="17" t="s">
        <v>437</v>
      </c>
      <c r="O4747">
        <v>8264</v>
      </c>
      <c r="P4747" s="17" t="s">
        <v>438</v>
      </c>
      <c r="Q4747">
        <v>0</v>
      </c>
      <c r="R4747" s="17" t="s">
        <v>480</v>
      </c>
      <c r="S4747" s="17" t="s">
        <v>653</v>
      </c>
      <c r="T4747" s="17" t="s">
        <v>438</v>
      </c>
      <c r="U4747">
        <v>56</v>
      </c>
      <c r="V4747">
        <v>2021</v>
      </c>
      <c r="W4747" s="17" t="s">
        <v>10529</v>
      </c>
      <c r="X4747" s="17" t="s">
        <v>482</v>
      </c>
      <c r="Y4747">
        <v>7</v>
      </c>
      <c r="Z4747" s="17" t="s">
        <v>443</v>
      </c>
      <c r="AA4747" s="17" t="s">
        <v>443</v>
      </c>
      <c r="AB4747" s="17" t="s">
        <v>444</v>
      </c>
      <c r="AC4747">
        <v>0</v>
      </c>
      <c r="AD4747">
        <v>0</v>
      </c>
      <c r="AE4747">
        <v>0</v>
      </c>
      <c r="AF4747">
        <v>2022</v>
      </c>
      <c r="AG4747" s="1">
        <v>44562</v>
      </c>
      <c r="AH4747" s="1">
        <v>44773</v>
      </c>
      <c r="AI4747" s="1">
        <v>44785</v>
      </c>
      <c r="AJ4747" s="17" t="s">
        <v>34</v>
      </c>
      <c r="AK4747" s="17" t="s">
        <v>35</v>
      </c>
      <c r="AL4747" s="17" t="s">
        <v>10388</v>
      </c>
      <c r="AM4747" s="17">
        <f>MONTH(EMPENHO[[#This Row],[data_empenho]])</f>
        <v>7</v>
      </c>
    </row>
    <row r="4748" spans="1:39" x14ac:dyDescent="0.25">
      <c r="A4748">
        <v>6</v>
      </c>
      <c r="B4748">
        <v>604</v>
      </c>
      <c r="C4748">
        <v>26</v>
      </c>
      <c r="D4748">
        <v>782</v>
      </c>
      <c r="E4748">
        <v>17</v>
      </c>
      <c r="F4748">
        <v>0</v>
      </c>
      <c r="G4748">
        <v>2074</v>
      </c>
      <c r="H4748" s="17" t="s">
        <v>828</v>
      </c>
      <c r="I4748">
        <v>1</v>
      </c>
      <c r="J4748">
        <v>0</v>
      </c>
      <c r="K4748" s="17" t="s">
        <v>10530</v>
      </c>
      <c r="L4748" s="1">
        <v>44749</v>
      </c>
      <c r="M4748">
        <v>3156</v>
      </c>
      <c r="N4748" s="17" t="s">
        <v>437</v>
      </c>
      <c r="O4748">
        <v>3786</v>
      </c>
      <c r="P4748" s="17" t="s">
        <v>438</v>
      </c>
      <c r="Q4748">
        <v>0</v>
      </c>
      <c r="R4748" s="17" t="s">
        <v>480</v>
      </c>
      <c r="S4748" s="17" t="s">
        <v>653</v>
      </c>
      <c r="T4748" s="17" t="s">
        <v>438</v>
      </c>
      <c r="U4748">
        <v>48</v>
      </c>
      <c r="V4748">
        <v>2021</v>
      </c>
      <c r="W4748" s="17" t="s">
        <v>10531</v>
      </c>
      <c r="X4748" s="17" t="s">
        <v>482</v>
      </c>
      <c r="Y4748">
        <v>7</v>
      </c>
      <c r="Z4748" s="17" t="s">
        <v>443</v>
      </c>
      <c r="AA4748" s="17" t="s">
        <v>443</v>
      </c>
      <c r="AB4748" s="17" t="s">
        <v>444</v>
      </c>
      <c r="AC4748">
        <v>0</v>
      </c>
      <c r="AD4748">
        <v>0</v>
      </c>
      <c r="AE4748">
        <v>0</v>
      </c>
      <c r="AF4748">
        <v>2022</v>
      </c>
      <c r="AG4748" s="1">
        <v>44562</v>
      </c>
      <c r="AH4748" s="1">
        <v>44773</v>
      </c>
      <c r="AI4748" s="1">
        <v>44785</v>
      </c>
      <c r="AJ4748" s="17" t="s">
        <v>34</v>
      </c>
      <c r="AK4748" s="17" t="s">
        <v>35</v>
      </c>
      <c r="AL4748" s="17" t="s">
        <v>10388</v>
      </c>
      <c r="AM4748" s="17">
        <f>MONTH(EMPENHO[[#This Row],[data_empenho]])</f>
        <v>7</v>
      </c>
    </row>
    <row r="4749" spans="1:39" x14ac:dyDescent="0.25">
      <c r="A4749">
        <v>6</v>
      </c>
      <c r="B4749">
        <v>603</v>
      </c>
      <c r="C4749">
        <v>26</v>
      </c>
      <c r="D4749">
        <v>782</v>
      </c>
      <c r="E4749">
        <v>17</v>
      </c>
      <c r="F4749">
        <v>0</v>
      </c>
      <c r="G4749">
        <v>2073</v>
      </c>
      <c r="H4749" s="17" t="s">
        <v>478</v>
      </c>
      <c r="I4749">
        <v>1</v>
      </c>
      <c r="J4749">
        <v>0</v>
      </c>
      <c r="K4749" s="17" t="s">
        <v>10532</v>
      </c>
      <c r="L4749" s="1">
        <v>44749</v>
      </c>
      <c r="M4749">
        <v>2073</v>
      </c>
      <c r="N4749" s="17" t="s">
        <v>437</v>
      </c>
      <c r="O4749">
        <v>8264</v>
      </c>
      <c r="P4749" s="17" t="s">
        <v>438</v>
      </c>
      <c r="Q4749">
        <v>0</v>
      </c>
      <c r="R4749" s="17" t="s">
        <v>480</v>
      </c>
      <c r="S4749" s="17" t="s">
        <v>653</v>
      </c>
      <c r="T4749" s="17" t="s">
        <v>438</v>
      </c>
      <c r="U4749">
        <v>56</v>
      </c>
      <c r="V4749">
        <v>2021</v>
      </c>
      <c r="W4749" s="17" t="s">
        <v>10533</v>
      </c>
      <c r="X4749" s="17" t="s">
        <v>482</v>
      </c>
      <c r="Y4749">
        <v>7</v>
      </c>
      <c r="Z4749" s="17" t="s">
        <v>443</v>
      </c>
      <c r="AA4749" s="17" t="s">
        <v>443</v>
      </c>
      <c r="AB4749" s="17" t="s">
        <v>444</v>
      </c>
      <c r="AC4749">
        <v>0</v>
      </c>
      <c r="AD4749">
        <v>0</v>
      </c>
      <c r="AE4749">
        <v>0</v>
      </c>
      <c r="AF4749">
        <v>2022</v>
      </c>
      <c r="AG4749" s="1">
        <v>44562</v>
      </c>
      <c r="AH4749" s="1">
        <v>44773</v>
      </c>
      <c r="AI4749" s="1">
        <v>44785</v>
      </c>
      <c r="AJ4749" s="17" t="s">
        <v>34</v>
      </c>
      <c r="AK4749" s="17" t="s">
        <v>35</v>
      </c>
      <c r="AL4749" s="17" t="s">
        <v>10388</v>
      </c>
      <c r="AM4749" s="17">
        <f>MONTH(EMPENHO[[#This Row],[data_empenho]])</f>
        <v>7</v>
      </c>
    </row>
    <row r="4750" spans="1:39" x14ac:dyDescent="0.25">
      <c r="A4750">
        <v>9</v>
      </c>
      <c r="B4750">
        <v>902</v>
      </c>
      <c r="C4750">
        <v>8</v>
      </c>
      <c r="D4750">
        <v>244</v>
      </c>
      <c r="E4750">
        <v>11</v>
      </c>
      <c r="F4750">
        <v>0</v>
      </c>
      <c r="G4750">
        <v>2018</v>
      </c>
      <c r="H4750" s="17" t="s">
        <v>828</v>
      </c>
      <c r="I4750">
        <v>1064</v>
      </c>
      <c r="J4750">
        <v>0</v>
      </c>
      <c r="K4750" s="17" t="s">
        <v>10534</v>
      </c>
      <c r="L4750" s="1">
        <v>44749</v>
      </c>
      <c r="M4750">
        <v>338</v>
      </c>
      <c r="N4750" s="17" t="s">
        <v>437</v>
      </c>
      <c r="O4750">
        <v>5965</v>
      </c>
      <c r="P4750" s="17" t="s">
        <v>438</v>
      </c>
      <c r="Q4750">
        <v>0</v>
      </c>
      <c r="R4750" s="17" t="s">
        <v>480</v>
      </c>
      <c r="S4750" s="17" t="s">
        <v>653</v>
      </c>
      <c r="T4750" s="17" t="s">
        <v>438</v>
      </c>
      <c r="U4750">
        <v>39</v>
      </c>
      <c r="V4750">
        <v>2021</v>
      </c>
      <c r="W4750" s="17" t="s">
        <v>10535</v>
      </c>
      <c r="X4750" s="17" t="s">
        <v>482</v>
      </c>
      <c r="Y4750">
        <v>7</v>
      </c>
      <c r="Z4750" s="17" t="s">
        <v>443</v>
      </c>
      <c r="AA4750" s="17" t="s">
        <v>443</v>
      </c>
      <c r="AB4750" s="17" t="s">
        <v>444</v>
      </c>
      <c r="AC4750">
        <v>0</v>
      </c>
      <c r="AD4750">
        <v>0</v>
      </c>
      <c r="AE4750">
        <v>0</v>
      </c>
      <c r="AF4750">
        <v>2022</v>
      </c>
      <c r="AG4750" s="1">
        <v>44562</v>
      </c>
      <c r="AH4750" s="1">
        <v>44773</v>
      </c>
      <c r="AI4750" s="1">
        <v>44785</v>
      </c>
      <c r="AJ4750" s="17" t="s">
        <v>34</v>
      </c>
      <c r="AK4750" s="17" t="s">
        <v>35</v>
      </c>
      <c r="AL4750" s="17" t="s">
        <v>10388</v>
      </c>
      <c r="AM4750" s="17">
        <f>MONTH(EMPENHO[[#This Row],[data_empenho]])</f>
        <v>7</v>
      </c>
    </row>
    <row r="4751" spans="1:39" x14ac:dyDescent="0.25">
      <c r="A4751">
        <v>11</v>
      </c>
      <c r="B4751">
        <v>1101</v>
      </c>
      <c r="C4751">
        <v>28</v>
      </c>
      <c r="D4751">
        <v>846</v>
      </c>
      <c r="E4751">
        <v>0</v>
      </c>
      <c r="F4751">
        <v>0</v>
      </c>
      <c r="G4751">
        <v>7</v>
      </c>
      <c r="H4751" s="17" t="s">
        <v>739</v>
      </c>
      <c r="I4751">
        <v>1</v>
      </c>
      <c r="J4751">
        <v>0</v>
      </c>
      <c r="K4751" s="17" t="s">
        <v>10536</v>
      </c>
      <c r="L4751" s="1">
        <v>44749</v>
      </c>
      <c r="M4751">
        <v>88.78</v>
      </c>
      <c r="N4751" s="17" t="s">
        <v>437</v>
      </c>
      <c r="O4751">
        <v>38</v>
      </c>
      <c r="P4751" s="17" t="s">
        <v>438</v>
      </c>
      <c r="Q4751">
        <v>0</v>
      </c>
      <c r="R4751" s="17" t="s">
        <v>439</v>
      </c>
      <c r="S4751" s="17" t="s">
        <v>440</v>
      </c>
      <c r="T4751" s="17" t="s">
        <v>438</v>
      </c>
      <c r="U4751">
        <v>0</v>
      </c>
      <c r="V4751">
        <v>0</v>
      </c>
      <c r="W4751" s="17" t="s">
        <v>10537</v>
      </c>
      <c r="X4751" s="17" t="s">
        <v>442</v>
      </c>
      <c r="Y4751">
        <v>0</v>
      </c>
      <c r="Z4751" s="17" t="s">
        <v>443</v>
      </c>
      <c r="AA4751" s="17" t="s">
        <v>443</v>
      </c>
      <c r="AB4751" s="17" t="s">
        <v>444</v>
      </c>
      <c r="AC4751">
        <v>0</v>
      </c>
      <c r="AD4751">
        <v>0</v>
      </c>
      <c r="AE4751">
        <v>0</v>
      </c>
      <c r="AF4751">
        <v>2022</v>
      </c>
      <c r="AG4751" s="1">
        <v>44562</v>
      </c>
      <c r="AH4751" s="1">
        <v>44773</v>
      </c>
      <c r="AI4751" s="1">
        <v>44785</v>
      </c>
      <c r="AJ4751" s="17" t="s">
        <v>34</v>
      </c>
      <c r="AK4751" s="17" t="s">
        <v>35</v>
      </c>
      <c r="AL4751" s="17" t="s">
        <v>10388</v>
      </c>
      <c r="AM4751" s="17">
        <f>MONTH(EMPENHO[[#This Row],[data_empenho]])</f>
        <v>7</v>
      </c>
    </row>
    <row r="4752" spans="1:39" x14ac:dyDescent="0.25">
      <c r="A4752">
        <v>10</v>
      </c>
      <c r="B4752">
        <v>1002</v>
      </c>
      <c r="C4752">
        <v>20</v>
      </c>
      <c r="D4752">
        <v>608</v>
      </c>
      <c r="E4752">
        <v>4</v>
      </c>
      <c r="F4752">
        <v>0</v>
      </c>
      <c r="G4752">
        <v>1020</v>
      </c>
      <c r="H4752" s="17" t="s">
        <v>2759</v>
      </c>
      <c r="I4752">
        <v>1211</v>
      </c>
      <c r="J4752">
        <v>0</v>
      </c>
      <c r="K4752" s="17" t="s">
        <v>10538</v>
      </c>
      <c r="L4752" s="1">
        <v>44749</v>
      </c>
      <c r="M4752">
        <v>155931.60999999999</v>
      </c>
      <c r="N4752" s="17" t="s">
        <v>437</v>
      </c>
      <c r="O4752">
        <v>7897</v>
      </c>
      <c r="P4752" s="17" t="s">
        <v>438</v>
      </c>
      <c r="Q4752">
        <v>0</v>
      </c>
      <c r="R4752" s="17" t="s">
        <v>1083</v>
      </c>
      <c r="S4752" s="17" t="s">
        <v>440</v>
      </c>
      <c r="T4752" s="17" t="s">
        <v>438</v>
      </c>
      <c r="U4752">
        <v>8</v>
      </c>
      <c r="V4752">
        <v>2022</v>
      </c>
      <c r="W4752" s="17" t="s">
        <v>10539</v>
      </c>
      <c r="X4752" s="17" t="s">
        <v>1085</v>
      </c>
      <c r="Y4752">
        <v>6</v>
      </c>
      <c r="Z4752" s="17" t="s">
        <v>443</v>
      </c>
      <c r="AA4752" s="17" t="s">
        <v>443</v>
      </c>
      <c r="AB4752" s="17" t="s">
        <v>444</v>
      </c>
      <c r="AC4752">
        <v>0</v>
      </c>
      <c r="AD4752">
        <v>0</v>
      </c>
      <c r="AE4752">
        <v>0</v>
      </c>
      <c r="AF4752">
        <v>2022</v>
      </c>
      <c r="AG4752" s="1">
        <v>44562</v>
      </c>
      <c r="AH4752" s="1">
        <v>44773</v>
      </c>
      <c r="AI4752" s="1">
        <v>44785</v>
      </c>
      <c r="AJ4752" s="17" t="s">
        <v>34</v>
      </c>
      <c r="AK4752" s="17" t="s">
        <v>35</v>
      </c>
      <c r="AL4752" s="17" t="s">
        <v>10388</v>
      </c>
      <c r="AM4752" s="17">
        <f>MONTH(EMPENHO[[#This Row],[data_empenho]])</f>
        <v>7</v>
      </c>
    </row>
    <row r="4753" spans="1:39" x14ac:dyDescent="0.25">
      <c r="A4753">
        <v>10</v>
      </c>
      <c r="B4753">
        <v>1002</v>
      </c>
      <c r="C4753">
        <v>20</v>
      </c>
      <c r="D4753">
        <v>608</v>
      </c>
      <c r="E4753">
        <v>4</v>
      </c>
      <c r="F4753">
        <v>0</v>
      </c>
      <c r="G4753">
        <v>1020</v>
      </c>
      <c r="H4753" s="17" t="s">
        <v>2759</v>
      </c>
      <c r="I4753">
        <v>1008</v>
      </c>
      <c r="J4753">
        <v>1211</v>
      </c>
      <c r="K4753" s="17" t="s">
        <v>10540</v>
      </c>
      <c r="L4753" s="1">
        <v>44749</v>
      </c>
      <c r="M4753">
        <v>208718.91</v>
      </c>
      <c r="N4753" s="17" t="s">
        <v>437</v>
      </c>
      <c r="O4753">
        <v>7897</v>
      </c>
      <c r="P4753" s="17" t="s">
        <v>438</v>
      </c>
      <c r="Q4753">
        <v>0</v>
      </c>
      <c r="R4753" s="17" t="s">
        <v>1083</v>
      </c>
      <c r="S4753" s="17" t="s">
        <v>440</v>
      </c>
      <c r="T4753" s="17" t="s">
        <v>438</v>
      </c>
      <c r="U4753">
        <v>8</v>
      </c>
      <c r="V4753">
        <v>2022</v>
      </c>
      <c r="W4753" s="17" t="s">
        <v>10541</v>
      </c>
      <c r="X4753" s="17" t="s">
        <v>1085</v>
      </c>
      <c r="Y4753">
        <v>6</v>
      </c>
      <c r="Z4753" s="17" t="s">
        <v>443</v>
      </c>
      <c r="AA4753" s="17" t="s">
        <v>443</v>
      </c>
      <c r="AB4753" s="17" t="s">
        <v>444</v>
      </c>
      <c r="AC4753">
        <v>0</v>
      </c>
      <c r="AD4753">
        <v>0</v>
      </c>
      <c r="AE4753">
        <v>0</v>
      </c>
      <c r="AF4753">
        <v>2022</v>
      </c>
      <c r="AG4753" s="1">
        <v>44562</v>
      </c>
      <c r="AH4753" s="1">
        <v>44773</v>
      </c>
      <c r="AI4753" s="1">
        <v>44785</v>
      </c>
      <c r="AJ4753" s="17" t="s">
        <v>34</v>
      </c>
      <c r="AK4753" s="17" t="s">
        <v>35</v>
      </c>
      <c r="AL4753" s="17" t="s">
        <v>10388</v>
      </c>
      <c r="AM4753" s="17">
        <f>MONTH(EMPENHO[[#This Row],[data_empenho]])</f>
        <v>7</v>
      </c>
    </row>
    <row r="4754" spans="1:39" x14ac:dyDescent="0.25">
      <c r="A4754">
        <v>10</v>
      </c>
      <c r="B4754">
        <v>1002</v>
      </c>
      <c r="C4754">
        <v>20</v>
      </c>
      <c r="D4754">
        <v>608</v>
      </c>
      <c r="E4754">
        <v>4</v>
      </c>
      <c r="F4754">
        <v>0</v>
      </c>
      <c r="G4754">
        <v>1020</v>
      </c>
      <c r="H4754" s="17" t="s">
        <v>2759</v>
      </c>
      <c r="I4754">
        <v>1</v>
      </c>
      <c r="J4754">
        <v>1008</v>
      </c>
      <c r="K4754" s="17" t="s">
        <v>10542</v>
      </c>
      <c r="L4754" s="1">
        <v>44749</v>
      </c>
      <c r="M4754">
        <v>85349.48</v>
      </c>
      <c r="N4754" s="17" t="s">
        <v>437</v>
      </c>
      <c r="O4754">
        <v>7897</v>
      </c>
      <c r="P4754" s="17" t="s">
        <v>438</v>
      </c>
      <c r="Q4754">
        <v>0</v>
      </c>
      <c r="R4754" s="17" t="s">
        <v>1083</v>
      </c>
      <c r="S4754" s="17" t="s">
        <v>440</v>
      </c>
      <c r="T4754" s="17" t="s">
        <v>438</v>
      </c>
      <c r="U4754">
        <v>8</v>
      </c>
      <c r="V4754">
        <v>2022</v>
      </c>
      <c r="W4754" s="17" t="s">
        <v>10543</v>
      </c>
      <c r="X4754" s="17" t="s">
        <v>1085</v>
      </c>
      <c r="Y4754">
        <v>6</v>
      </c>
      <c r="Z4754" s="17" t="s">
        <v>443</v>
      </c>
      <c r="AA4754" s="17" t="s">
        <v>443</v>
      </c>
      <c r="AB4754" s="17" t="s">
        <v>444</v>
      </c>
      <c r="AC4754">
        <v>0</v>
      </c>
      <c r="AD4754">
        <v>0</v>
      </c>
      <c r="AE4754">
        <v>0</v>
      </c>
      <c r="AF4754">
        <v>2022</v>
      </c>
      <c r="AG4754" s="1">
        <v>44562</v>
      </c>
      <c r="AH4754" s="1">
        <v>44773</v>
      </c>
      <c r="AI4754" s="1">
        <v>44785</v>
      </c>
      <c r="AJ4754" s="17" t="s">
        <v>34</v>
      </c>
      <c r="AK4754" s="17" t="s">
        <v>35</v>
      </c>
      <c r="AL4754" s="17" t="s">
        <v>10388</v>
      </c>
      <c r="AM4754" s="17">
        <f>MONTH(EMPENHO[[#This Row],[data_empenho]])</f>
        <v>7</v>
      </c>
    </row>
    <row r="4755" spans="1:39" x14ac:dyDescent="0.25">
      <c r="A4755">
        <v>11</v>
      </c>
      <c r="B4755">
        <v>1101</v>
      </c>
      <c r="C4755">
        <v>28</v>
      </c>
      <c r="D4755">
        <v>846</v>
      </c>
      <c r="E4755">
        <v>0</v>
      </c>
      <c r="F4755">
        <v>0</v>
      </c>
      <c r="G4755">
        <v>7</v>
      </c>
      <c r="H4755" s="17" t="s">
        <v>488</v>
      </c>
      <c r="I4755">
        <v>1018</v>
      </c>
      <c r="J4755">
        <v>0</v>
      </c>
      <c r="K4755" s="17" t="s">
        <v>10544</v>
      </c>
      <c r="L4755" s="1">
        <v>44749</v>
      </c>
      <c r="M4755">
        <v>60</v>
      </c>
      <c r="N4755" s="17" t="s">
        <v>437</v>
      </c>
      <c r="O4755">
        <v>231</v>
      </c>
      <c r="P4755" s="17" t="s">
        <v>438</v>
      </c>
      <c r="Q4755">
        <v>0</v>
      </c>
      <c r="R4755" s="17" t="s">
        <v>439</v>
      </c>
      <c r="S4755" s="17" t="s">
        <v>440</v>
      </c>
      <c r="T4755" s="17" t="s">
        <v>438</v>
      </c>
      <c r="U4755">
        <v>0</v>
      </c>
      <c r="V4755">
        <v>0</v>
      </c>
      <c r="W4755" s="17" t="s">
        <v>490</v>
      </c>
      <c r="X4755" s="17" t="s">
        <v>465</v>
      </c>
      <c r="Y4755">
        <v>1</v>
      </c>
      <c r="Z4755" s="17" t="s">
        <v>443</v>
      </c>
      <c r="AA4755" s="17" t="s">
        <v>443</v>
      </c>
      <c r="AB4755" s="17" t="s">
        <v>444</v>
      </c>
      <c r="AC4755">
        <v>0</v>
      </c>
      <c r="AD4755">
        <v>0</v>
      </c>
      <c r="AE4755">
        <v>0</v>
      </c>
      <c r="AF4755">
        <v>2022</v>
      </c>
      <c r="AG4755" s="1">
        <v>44562</v>
      </c>
      <c r="AH4755" s="1">
        <v>44773</v>
      </c>
      <c r="AI4755" s="1">
        <v>44785</v>
      </c>
      <c r="AJ4755" s="17" t="s">
        <v>34</v>
      </c>
      <c r="AK4755" s="17" t="s">
        <v>35</v>
      </c>
      <c r="AL4755" s="17" t="s">
        <v>10388</v>
      </c>
      <c r="AM4755" s="17">
        <f>MONTH(EMPENHO[[#This Row],[data_empenho]])</f>
        <v>7</v>
      </c>
    </row>
    <row r="4756" spans="1:39" x14ac:dyDescent="0.25">
      <c r="A4756">
        <v>10</v>
      </c>
      <c r="B4756">
        <v>1003</v>
      </c>
      <c r="C4756">
        <v>23</v>
      </c>
      <c r="D4756">
        <v>691</v>
      </c>
      <c r="E4756">
        <v>4</v>
      </c>
      <c r="F4756">
        <v>0</v>
      </c>
      <c r="G4756">
        <v>2058</v>
      </c>
      <c r="H4756" s="17" t="s">
        <v>1697</v>
      </c>
      <c r="I4756">
        <v>1</v>
      </c>
      <c r="J4756">
        <v>0</v>
      </c>
      <c r="K4756" s="17" t="s">
        <v>10545</v>
      </c>
      <c r="L4756" s="1">
        <v>44749</v>
      </c>
      <c r="M4756">
        <v>200</v>
      </c>
      <c r="N4756" s="17" t="s">
        <v>437</v>
      </c>
      <c r="O4756">
        <v>8708</v>
      </c>
      <c r="P4756" s="17" t="s">
        <v>438</v>
      </c>
      <c r="Q4756">
        <v>0</v>
      </c>
      <c r="R4756" s="17" t="s">
        <v>439</v>
      </c>
      <c r="S4756" s="17" t="s">
        <v>440</v>
      </c>
      <c r="T4756" s="17" t="s">
        <v>438</v>
      </c>
      <c r="U4756">
        <v>0</v>
      </c>
      <c r="V4756">
        <v>0</v>
      </c>
      <c r="W4756" s="17" t="s">
        <v>10546</v>
      </c>
      <c r="X4756" s="17" t="s">
        <v>442</v>
      </c>
      <c r="Y4756">
        <v>0</v>
      </c>
      <c r="Z4756" s="17" t="s">
        <v>443</v>
      </c>
      <c r="AA4756" s="17" t="s">
        <v>443</v>
      </c>
      <c r="AB4756" s="17" t="s">
        <v>444</v>
      </c>
      <c r="AC4756">
        <v>0</v>
      </c>
      <c r="AD4756">
        <v>0</v>
      </c>
      <c r="AE4756">
        <v>0</v>
      </c>
      <c r="AF4756">
        <v>2022</v>
      </c>
      <c r="AG4756" s="1">
        <v>44562</v>
      </c>
      <c r="AH4756" s="1">
        <v>44773</v>
      </c>
      <c r="AI4756" s="1">
        <v>44785</v>
      </c>
      <c r="AJ4756" s="17" t="s">
        <v>34</v>
      </c>
      <c r="AK4756" s="17" t="s">
        <v>35</v>
      </c>
      <c r="AL4756" s="17" t="s">
        <v>10388</v>
      </c>
      <c r="AM4756" s="17">
        <f>MONTH(EMPENHO[[#This Row],[data_empenho]])</f>
        <v>7</v>
      </c>
    </row>
    <row r="4757" spans="1:39" x14ac:dyDescent="0.25">
      <c r="A4757">
        <v>10</v>
      </c>
      <c r="B4757">
        <v>1003</v>
      </c>
      <c r="C4757">
        <v>23</v>
      </c>
      <c r="D4757">
        <v>691</v>
      </c>
      <c r="E4757">
        <v>4</v>
      </c>
      <c r="F4757">
        <v>0</v>
      </c>
      <c r="G4757">
        <v>2058</v>
      </c>
      <c r="H4757" s="17" t="s">
        <v>1697</v>
      </c>
      <c r="I4757">
        <v>1</v>
      </c>
      <c r="J4757">
        <v>0</v>
      </c>
      <c r="K4757" s="17" t="s">
        <v>10547</v>
      </c>
      <c r="L4757" s="1">
        <v>44749</v>
      </c>
      <c r="M4757">
        <v>200</v>
      </c>
      <c r="N4757" s="17" t="s">
        <v>437</v>
      </c>
      <c r="O4757">
        <v>5548</v>
      </c>
      <c r="P4757" s="17" t="s">
        <v>438</v>
      </c>
      <c r="Q4757">
        <v>0</v>
      </c>
      <c r="R4757" s="17" t="s">
        <v>439</v>
      </c>
      <c r="S4757" s="17" t="s">
        <v>440</v>
      </c>
      <c r="T4757" s="17" t="s">
        <v>438</v>
      </c>
      <c r="U4757">
        <v>0</v>
      </c>
      <c r="V4757">
        <v>0</v>
      </c>
      <c r="W4757" s="17" t="s">
        <v>10548</v>
      </c>
      <c r="X4757" s="17" t="s">
        <v>442</v>
      </c>
      <c r="Y4757">
        <v>0</v>
      </c>
      <c r="Z4757" s="17" t="s">
        <v>443</v>
      </c>
      <c r="AA4757" s="17" t="s">
        <v>443</v>
      </c>
      <c r="AB4757" s="17" t="s">
        <v>444</v>
      </c>
      <c r="AC4757">
        <v>0</v>
      </c>
      <c r="AD4757">
        <v>0</v>
      </c>
      <c r="AE4757">
        <v>0</v>
      </c>
      <c r="AF4757">
        <v>2022</v>
      </c>
      <c r="AG4757" s="1">
        <v>44562</v>
      </c>
      <c r="AH4757" s="1">
        <v>44773</v>
      </c>
      <c r="AI4757" s="1">
        <v>44785</v>
      </c>
      <c r="AJ4757" s="17" t="s">
        <v>34</v>
      </c>
      <c r="AK4757" s="17" t="s">
        <v>35</v>
      </c>
      <c r="AL4757" s="17" t="s">
        <v>10388</v>
      </c>
      <c r="AM4757" s="17">
        <f>MONTH(EMPENHO[[#This Row],[data_empenho]])</f>
        <v>7</v>
      </c>
    </row>
    <row r="4758" spans="1:39" x14ac:dyDescent="0.25">
      <c r="A4758">
        <v>10</v>
      </c>
      <c r="B4758">
        <v>1003</v>
      </c>
      <c r="C4758">
        <v>23</v>
      </c>
      <c r="D4758">
        <v>691</v>
      </c>
      <c r="E4758">
        <v>4</v>
      </c>
      <c r="F4758">
        <v>0</v>
      </c>
      <c r="G4758">
        <v>2058</v>
      </c>
      <c r="H4758" s="17" t="s">
        <v>1697</v>
      </c>
      <c r="I4758">
        <v>1</v>
      </c>
      <c r="J4758">
        <v>0</v>
      </c>
      <c r="K4758" s="17" t="s">
        <v>10549</v>
      </c>
      <c r="L4758" s="1">
        <v>44749</v>
      </c>
      <c r="M4758">
        <v>200</v>
      </c>
      <c r="N4758" s="17" t="s">
        <v>437</v>
      </c>
      <c r="O4758">
        <v>8012</v>
      </c>
      <c r="P4758" s="17" t="s">
        <v>438</v>
      </c>
      <c r="Q4758">
        <v>0</v>
      </c>
      <c r="R4758" s="17" t="s">
        <v>439</v>
      </c>
      <c r="S4758" s="17" t="s">
        <v>440</v>
      </c>
      <c r="T4758" s="17" t="s">
        <v>438</v>
      </c>
      <c r="U4758">
        <v>0</v>
      </c>
      <c r="V4758">
        <v>0</v>
      </c>
      <c r="W4758" s="17" t="s">
        <v>10550</v>
      </c>
      <c r="X4758" s="17" t="s">
        <v>442</v>
      </c>
      <c r="Y4758">
        <v>0</v>
      </c>
      <c r="Z4758" s="17" t="s">
        <v>443</v>
      </c>
      <c r="AA4758" s="17" t="s">
        <v>443</v>
      </c>
      <c r="AB4758" s="17" t="s">
        <v>444</v>
      </c>
      <c r="AC4758">
        <v>0</v>
      </c>
      <c r="AD4758">
        <v>0</v>
      </c>
      <c r="AE4758">
        <v>0</v>
      </c>
      <c r="AF4758">
        <v>2022</v>
      </c>
      <c r="AG4758" s="1">
        <v>44562</v>
      </c>
      <c r="AH4758" s="1">
        <v>44773</v>
      </c>
      <c r="AI4758" s="1">
        <v>44785</v>
      </c>
      <c r="AJ4758" s="17" t="s">
        <v>34</v>
      </c>
      <c r="AK4758" s="17" t="s">
        <v>35</v>
      </c>
      <c r="AL4758" s="17" t="s">
        <v>10388</v>
      </c>
      <c r="AM4758" s="17">
        <f>MONTH(EMPENHO[[#This Row],[data_empenho]])</f>
        <v>7</v>
      </c>
    </row>
    <row r="4759" spans="1:39" x14ac:dyDescent="0.25">
      <c r="A4759">
        <v>10</v>
      </c>
      <c r="B4759">
        <v>1003</v>
      </c>
      <c r="C4759">
        <v>23</v>
      </c>
      <c r="D4759">
        <v>691</v>
      </c>
      <c r="E4759">
        <v>4</v>
      </c>
      <c r="F4759">
        <v>0</v>
      </c>
      <c r="G4759">
        <v>2058</v>
      </c>
      <c r="H4759" s="17" t="s">
        <v>1697</v>
      </c>
      <c r="I4759">
        <v>1</v>
      </c>
      <c r="J4759">
        <v>0</v>
      </c>
      <c r="K4759" s="17" t="s">
        <v>10551</v>
      </c>
      <c r="L4759" s="1">
        <v>44749</v>
      </c>
      <c r="M4759">
        <v>200</v>
      </c>
      <c r="N4759" s="17" t="s">
        <v>437</v>
      </c>
      <c r="O4759">
        <v>6007</v>
      </c>
      <c r="P4759" s="17" t="s">
        <v>438</v>
      </c>
      <c r="Q4759">
        <v>0</v>
      </c>
      <c r="R4759" s="17" t="s">
        <v>439</v>
      </c>
      <c r="S4759" s="17" t="s">
        <v>440</v>
      </c>
      <c r="T4759" s="17" t="s">
        <v>438</v>
      </c>
      <c r="U4759">
        <v>0</v>
      </c>
      <c r="V4759">
        <v>0</v>
      </c>
      <c r="W4759" s="17" t="s">
        <v>10552</v>
      </c>
      <c r="X4759" s="17" t="s">
        <v>442</v>
      </c>
      <c r="Y4759">
        <v>0</v>
      </c>
      <c r="Z4759" s="17" t="s">
        <v>443</v>
      </c>
      <c r="AA4759" s="17" t="s">
        <v>443</v>
      </c>
      <c r="AB4759" s="17" t="s">
        <v>444</v>
      </c>
      <c r="AC4759">
        <v>0</v>
      </c>
      <c r="AD4759">
        <v>0</v>
      </c>
      <c r="AE4759">
        <v>0</v>
      </c>
      <c r="AF4759">
        <v>2022</v>
      </c>
      <c r="AG4759" s="1">
        <v>44562</v>
      </c>
      <c r="AH4759" s="1">
        <v>44773</v>
      </c>
      <c r="AI4759" s="1">
        <v>44785</v>
      </c>
      <c r="AJ4759" s="17" t="s">
        <v>34</v>
      </c>
      <c r="AK4759" s="17" t="s">
        <v>35</v>
      </c>
      <c r="AL4759" s="17" t="s">
        <v>10388</v>
      </c>
      <c r="AM4759" s="17">
        <f>MONTH(EMPENHO[[#This Row],[data_empenho]])</f>
        <v>7</v>
      </c>
    </row>
    <row r="4760" spans="1:39" x14ac:dyDescent="0.25">
      <c r="A4760">
        <v>10</v>
      </c>
      <c r="B4760">
        <v>1003</v>
      </c>
      <c r="C4760">
        <v>23</v>
      </c>
      <c r="D4760">
        <v>691</v>
      </c>
      <c r="E4760">
        <v>4</v>
      </c>
      <c r="F4760">
        <v>0</v>
      </c>
      <c r="G4760">
        <v>2058</v>
      </c>
      <c r="H4760" s="17" t="s">
        <v>1697</v>
      </c>
      <c r="I4760">
        <v>1</v>
      </c>
      <c r="J4760">
        <v>0</v>
      </c>
      <c r="K4760" s="17" t="s">
        <v>10553</v>
      </c>
      <c r="L4760" s="1">
        <v>44749</v>
      </c>
      <c r="M4760">
        <v>200</v>
      </c>
      <c r="N4760" s="17" t="s">
        <v>437</v>
      </c>
      <c r="O4760">
        <v>8709</v>
      </c>
      <c r="P4760" s="17" t="s">
        <v>438</v>
      </c>
      <c r="Q4760">
        <v>0</v>
      </c>
      <c r="R4760" s="17" t="s">
        <v>439</v>
      </c>
      <c r="S4760" s="17" t="s">
        <v>440</v>
      </c>
      <c r="T4760" s="17" t="s">
        <v>438</v>
      </c>
      <c r="U4760">
        <v>0</v>
      </c>
      <c r="V4760">
        <v>0</v>
      </c>
      <c r="W4760" s="17" t="s">
        <v>10554</v>
      </c>
      <c r="X4760" s="17" t="s">
        <v>442</v>
      </c>
      <c r="Y4760">
        <v>0</v>
      </c>
      <c r="Z4760" s="17" t="s">
        <v>443</v>
      </c>
      <c r="AA4760" s="17" t="s">
        <v>443</v>
      </c>
      <c r="AB4760" s="17" t="s">
        <v>444</v>
      </c>
      <c r="AC4760">
        <v>0</v>
      </c>
      <c r="AD4760">
        <v>0</v>
      </c>
      <c r="AE4760">
        <v>0</v>
      </c>
      <c r="AF4760">
        <v>2022</v>
      </c>
      <c r="AG4760" s="1">
        <v>44562</v>
      </c>
      <c r="AH4760" s="1">
        <v>44773</v>
      </c>
      <c r="AI4760" s="1">
        <v>44785</v>
      </c>
      <c r="AJ4760" s="17" t="s">
        <v>34</v>
      </c>
      <c r="AK4760" s="17" t="s">
        <v>35</v>
      </c>
      <c r="AL4760" s="17" t="s">
        <v>10388</v>
      </c>
      <c r="AM4760" s="17">
        <f>MONTH(EMPENHO[[#This Row],[data_empenho]])</f>
        <v>7</v>
      </c>
    </row>
    <row r="4761" spans="1:39" x14ac:dyDescent="0.25">
      <c r="A4761">
        <v>8</v>
      </c>
      <c r="B4761">
        <v>801</v>
      </c>
      <c r="C4761">
        <v>10</v>
      </c>
      <c r="D4761">
        <v>302</v>
      </c>
      <c r="E4761">
        <v>8</v>
      </c>
      <c r="F4761">
        <v>0</v>
      </c>
      <c r="G4761">
        <v>2096</v>
      </c>
      <c r="H4761" s="17" t="s">
        <v>2784</v>
      </c>
      <c r="I4761">
        <v>40</v>
      </c>
      <c r="J4761">
        <v>0</v>
      </c>
      <c r="K4761" s="17" t="s">
        <v>10555</v>
      </c>
      <c r="L4761" s="1">
        <v>44749</v>
      </c>
      <c r="M4761">
        <v>552</v>
      </c>
      <c r="N4761" s="17" t="s">
        <v>437</v>
      </c>
      <c r="O4761">
        <v>8319</v>
      </c>
      <c r="P4761" s="17" t="s">
        <v>438</v>
      </c>
      <c r="Q4761">
        <v>0</v>
      </c>
      <c r="R4761" s="17" t="s">
        <v>480</v>
      </c>
      <c r="S4761" s="17" t="s">
        <v>653</v>
      </c>
      <c r="T4761" s="17" t="s">
        <v>438</v>
      </c>
      <c r="U4761">
        <v>17</v>
      </c>
      <c r="V4761">
        <v>2022</v>
      </c>
      <c r="W4761" s="17" t="s">
        <v>10556</v>
      </c>
      <c r="X4761" s="17" t="s">
        <v>482</v>
      </c>
      <c r="Y4761">
        <v>7</v>
      </c>
      <c r="Z4761" s="17" t="s">
        <v>443</v>
      </c>
      <c r="AA4761" s="17" t="s">
        <v>443</v>
      </c>
      <c r="AB4761" s="17" t="s">
        <v>444</v>
      </c>
      <c r="AC4761">
        <v>0</v>
      </c>
      <c r="AD4761">
        <v>0</v>
      </c>
      <c r="AE4761">
        <v>0</v>
      </c>
      <c r="AF4761">
        <v>2022</v>
      </c>
      <c r="AG4761" s="1">
        <v>44562</v>
      </c>
      <c r="AH4761" s="1">
        <v>44773</v>
      </c>
      <c r="AI4761" s="1">
        <v>44785</v>
      </c>
      <c r="AJ4761" s="17" t="s">
        <v>34</v>
      </c>
      <c r="AK4761" s="17" t="s">
        <v>35</v>
      </c>
      <c r="AL4761" s="17" t="s">
        <v>10388</v>
      </c>
      <c r="AM4761" s="17">
        <f>MONTH(EMPENHO[[#This Row],[data_empenho]])</f>
        <v>7</v>
      </c>
    </row>
    <row r="4762" spans="1:39" x14ac:dyDescent="0.25">
      <c r="A4762">
        <v>8</v>
      </c>
      <c r="B4762">
        <v>801</v>
      </c>
      <c r="C4762">
        <v>10</v>
      </c>
      <c r="D4762">
        <v>302</v>
      </c>
      <c r="E4762">
        <v>8</v>
      </c>
      <c r="F4762">
        <v>0</v>
      </c>
      <c r="G4762">
        <v>2096</v>
      </c>
      <c r="H4762" s="17" t="s">
        <v>2784</v>
      </c>
      <c r="I4762">
        <v>40</v>
      </c>
      <c r="J4762">
        <v>0</v>
      </c>
      <c r="K4762" s="17" t="s">
        <v>10557</v>
      </c>
      <c r="L4762" s="1">
        <v>44749</v>
      </c>
      <c r="M4762">
        <v>229</v>
      </c>
      <c r="N4762" s="17" t="s">
        <v>437</v>
      </c>
      <c r="O4762">
        <v>6950</v>
      </c>
      <c r="P4762" s="17" t="s">
        <v>438</v>
      </c>
      <c r="Q4762">
        <v>0</v>
      </c>
      <c r="R4762" s="17" t="s">
        <v>480</v>
      </c>
      <c r="S4762" s="17" t="s">
        <v>653</v>
      </c>
      <c r="T4762" s="17" t="s">
        <v>438</v>
      </c>
      <c r="U4762">
        <v>17</v>
      </c>
      <c r="V4762">
        <v>2022</v>
      </c>
      <c r="W4762" s="17" t="s">
        <v>10558</v>
      </c>
      <c r="X4762" s="17" t="s">
        <v>482</v>
      </c>
      <c r="Y4762">
        <v>7</v>
      </c>
      <c r="Z4762" s="17" t="s">
        <v>443</v>
      </c>
      <c r="AA4762" s="17" t="s">
        <v>443</v>
      </c>
      <c r="AB4762" s="17" t="s">
        <v>444</v>
      </c>
      <c r="AC4762">
        <v>0</v>
      </c>
      <c r="AD4762">
        <v>0</v>
      </c>
      <c r="AE4762">
        <v>0</v>
      </c>
      <c r="AF4762">
        <v>2022</v>
      </c>
      <c r="AG4762" s="1">
        <v>44562</v>
      </c>
      <c r="AH4762" s="1">
        <v>44773</v>
      </c>
      <c r="AI4762" s="1">
        <v>44785</v>
      </c>
      <c r="AJ4762" s="17" t="s">
        <v>34</v>
      </c>
      <c r="AK4762" s="17" t="s">
        <v>35</v>
      </c>
      <c r="AL4762" s="17" t="s">
        <v>10388</v>
      </c>
      <c r="AM4762" s="17">
        <f>MONTH(EMPENHO[[#This Row],[data_empenho]])</f>
        <v>7</v>
      </c>
    </row>
    <row r="4763" spans="1:39" x14ac:dyDescent="0.25">
      <c r="A4763">
        <v>8</v>
      </c>
      <c r="B4763">
        <v>801</v>
      </c>
      <c r="C4763">
        <v>10</v>
      </c>
      <c r="D4763">
        <v>302</v>
      </c>
      <c r="E4763">
        <v>8</v>
      </c>
      <c r="F4763">
        <v>0</v>
      </c>
      <c r="G4763">
        <v>2096</v>
      </c>
      <c r="H4763" s="17" t="s">
        <v>2336</v>
      </c>
      <c r="I4763">
        <v>40</v>
      </c>
      <c r="J4763">
        <v>0</v>
      </c>
      <c r="K4763" s="17" t="s">
        <v>10559</v>
      </c>
      <c r="L4763" s="1">
        <v>44749</v>
      </c>
      <c r="M4763">
        <v>335</v>
      </c>
      <c r="N4763" s="17" t="s">
        <v>437</v>
      </c>
      <c r="O4763">
        <v>7744</v>
      </c>
      <c r="P4763" s="17" t="s">
        <v>438</v>
      </c>
      <c r="Q4763">
        <v>0</v>
      </c>
      <c r="R4763" s="17" t="s">
        <v>480</v>
      </c>
      <c r="S4763" s="17" t="s">
        <v>653</v>
      </c>
      <c r="T4763" s="17" t="s">
        <v>438</v>
      </c>
      <c r="U4763">
        <v>17</v>
      </c>
      <c r="V4763">
        <v>2022</v>
      </c>
      <c r="W4763" s="17" t="s">
        <v>10560</v>
      </c>
      <c r="X4763" s="17" t="s">
        <v>482</v>
      </c>
      <c r="Y4763">
        <v>7</v>
      </c>
      <c r="Z4763" s="17" t="s">
        <v>443</v>
      </c>
      <c r="AA4763" s="17" t="s">
        <v>443</v>
      </c>
      <c r="AB4763" s="17" t="s">
        <v>444</v>
      </c>
      <c r="AC4763">
        <v>0</v>
      </c>
      <c r="AD4763">
        <v>0</v>
      </c>
      <c r="AE4763">
        <v>0</v>
      </c>
      <c r="AF4763">
        <v>2022</v>
      </c>
      <c r="AG4763" s="1">
        <v>44562</v>
      </c>
      <c r="AH4763" s="1">
        <v>44773</v>
      </c>
      <c r="AI4763" s="1">
        <v>44785</v>
      </c>
      <c r="AJ4763" s="17" t="s">
        <v>34</v>
      </c>
      <c r="AK4763" s="17" t="s">
        <v>35</v>
      </c>
      <c r="AL4763" s="17" t="s">
        <v>10388</v>
      </c>
      <c r="AM4763" s="17">
        <f>MONTH(EMPENHO[[#This Row],[data_empenho]])</f>
        <v>7</v>
      </c>
    </row>
    <row r="4764" spans="1:39" x14ac:dyDescent="0.25">
      <c r="A4764">
        <v>8</v>
      </c>
      <c r="B4764">
        <v>801</v>
      </c>
      <c r="C4764">
        <v>10</v>
      </c>
      <c r="D4764">
        <v>122</v>
      </c>
      <c r="E4764">
        <v>5</v>
      </c>
      <c r="F4764">
        <v>0</v>
      </c>
      <c r="G4764">
        <v>2084</v>
      </c>
      <c r="H4764" s="17" t="s">
        <v>2784</v>
      </c>
      <c r="I4764">
        <v>40</v>
      </c>
      <c r="J4764">
        <v>0</v>
      </c>
      <c r="K4764" s="17" t="s">
        <v>10561</v>
      </c>
      <c r="L4764" s="1">
        <v>44749</v>
      </c>
      <c r="M4764">
        <v>793.75</v>
      </c>
      <c r="N4764" s="17" t="s">
        <v>437</v>
      </c>
      <c r="O4764">
        <v>7632</v>
      </c>
      <c r="P4764" s="17" t="s">
        <v>438</v>
      </c>
      <c r="Q4764">
        <v>0</v>
      </c>
      <c r="R4764" s="17" t="s">
        <v>480</v>
      </c>
      <c r="S4764" s="17" t="s">
        <v>653</v>
      </c>
      <c r="T4764" s="17" t="s">
        <v>438</v>
      </c>
      <c r="U4764">
        <v>17</v>
      </c>
      <c r="V4764">
        <v>2022</v>
      </c>
      <c r="W4764" s="17" t="s">
        <v>10562</v>
      </c>
      <c r="X4764" s="17" t="s">
        <v>482</v>
      </c>
      <c r="Y4764">
        <v>7</v>
      </c>
      <c r="Z4764" s="17" t="s">
        <v>443</v>
      </c>
      <c r="AA4764" s="17" t="s">
        <v>443</v>
      </c>
      <c r="AB4764" s="17" t="s">
        <v>444</v>
      </c>
      <c r="AC4764">
        <v>0</v>
      </c>
      <c r="AD4764">
        <v>0</v>
      </c>
      <c r="AE4764">
        <v>0</v>
      </c>
      <c r="AF4764">
        <v>2022</v>
      </c>
      <c r="AG4764" s="1">
        <v>44562</v>
      </c>
      <c r="AH4764" s="1">
        <v>44773</v>
      </c>
      <c r="AI4764" s="1">
        <v>44785</v>
      </c>
      <c r="AJ4764" s="17" t="s">
        <v>34</v>
      </c>
      <c r="AK4764" s="17" t="s">
        <v>35</v>
      </c>
      <c r="AL4764" s="17" t="s">
        <v>10388</v>
      </c>
      <c r="AM4764" s="17">
        <f>MONTH(EMPENHO[[#This Row],[data_empenho]])</f>
        <v>7</v>
      </c>
    </row>
    <row r="4765" spans="1:39" x14ac:dyDescent="0.25">
      <c r="A4765">
        <v>8</v>
      </c>
      <c r="B4765">
        <v>801</v>
      </c>
      <c r="C4765">
        <v>10</v>
      </c>
      <c r="D4765">
        <v>122</v>
      </c>
      <c r="E4765">
        <v>5</v>
      </c>
      <c r="F4765">
        <v>0</v>
      </c>
      <c r="G4765">
        <v>2084</v>
      </c>
      <c r="H4765" s="17" t="s">
        <v>7816</v>
      </c>
      <c r="I4765">
        <v>40</v>
      </c>
      <c r="J4765">
        <v>0</v>
      </c>
      <c r="K4765" s="17" t="s">
        <v>10563</v>
      </c>
      <c r="L4765" s="1">
        <v>44749</v>
      </c>
      <c r="M4765">
        <v>750</v>
      </c>
      <c r="N4765" s="17" t="s">
        <v>437</v>
      </c>
      <c r="O4765">
        <v>7743</v>
      </c>
      <c r="P4765" s="17" t="s">
        <v>438</v>
      </c>
      <c r="Q4765">
        <v>0</v>
      </c>
      <c r="R4765" s="17" t="s">
        <v>480</v>
      </c>
      <c r="S4765" s="17" t="s">
        <v>653</v>
      </c>
      <c r="T4765" s="17" t="s">
        <v>438</v>
      </c>
      <c r="U4765">
        <v>17</v>
      </c>
      <c r="V4765">
        <v>2022</v>
      </c>
      <c r="W4765" s="17" t="s">
        <v>10564</v>
      </c>
      <c r="X4765" s="17" t="s">
        <v>482</v>
      </c>
      <c r="Y4765">
        <v>7</v>
      </c>
      <c r="Z4765" s="17" t="s">
        <v>443</v>
      </c>
      <c r="AA4765" s="17" t="s">
        <v>443</v>
      </c>
      <c r="AB4765" s="17" t="s">
        <v>444</v>
      </c>
      <c r="AC4765">
        <v>0</v>
      </c>
      <c r="AD4765">
        <v>0</v>
      </c>
      <c r="AE4765">
        <v>0</v>
      </c>
      <c r="AF4765">
        <v>2022</v>
      </c>
      <c r="AG4765" s="1">
        <v>44562</v>
      </c>
      <c r="AH4765" s="1">
        <v>44773</v>
      </c>
      <c r="AI4765" s="1">
        <v>44785</v>
      </c>
      <c r="AJ4765" s="17" t="s">
        <v>34</v>
      </c>
      <c r="AK4765" s="17" t="s">
        <v>35</v>
      </c>
      <c r="AL4765" s="17" t="s">
        <v>10388</v>
      </c>
      <c r="AM4765" s="17">
        <f>MONTH(EMPENHO[[#This Row],[data_empenho]])</f>
        <v>7</v>
      </c>
    </row>
    <row r="4766" spans="1:39" x14ac:dyDescent="0.25">
      <c r="A4766">
        <v>8</v>
      </c>
      <c r="B4766">
        <v>801</v>
      </c>
      <c r="C4766">
        <v>10</v>
      </c>
      <c r="D4766">
        <v>122</v>
      </c>
      <c r="E4766">
        <v>5</v>
      </c>
      <c r="F4766">
        <v>0</v>
      </c>
      <c r="G4766">
        <v>2084</v>
      </c>
      <c r="H4766" s="17" t="s">
        <v>2784</v>
      </c>
      <c r="I4766">
        <v>40</v>
      </c>
      <c r="J4766">
        <v>0</v>
      </c>
      <c r="K4766" s="17" t="s">
        <v>10565</v>
      </c>
      <c r="L4766" s="1">
        <v>44749</v>
      </c>
      <c r="M4766">
        <v>299</v>
      </c>
      <c r="N4766" s="17" t="s">
        <v>437</v>
      </c>
      <c r="O4766">
        <v>6950</v>
      </c>
      <c r="P4766" s="17" t="s">
        <v>438</v>
      </c>
      <c r="Q4766">
        <v>0</v>
      </c>
      <c r="R4766" s="17" t="s">
        <v>480</v>
      </c>
      <c r="S4766" s="17" t="s">
        <v>653</v>
      </c>
      <c r="T4766" s="17" t="s">
        <v>438</v>
      </c>
      <c r="U4766">
        <v>17</v>
      </c>
      <c r="V4766">
        <v>2022</v>
      </c>
      <c r="W4766" s="17" t="s">
        <v>10566</v>
      </c>
      <c r="X4766" s="17" t="s">
        <v>482</v>
      </c>
      <c r="Y4766">
        <v>7</v>
      </c>
      <c r="Z4766" s="17" t="s">
        <v>443</v>
      </c>
      <c r="AA4766" s="17" t="s">
        <v>443</v>
      </c>
      <c r="AB4766" s="17" t="s">
        <v>444</v>
      </c>
      <c r="AC4766">
        <v>0</v>
      </c>
      <c r="AD4766">
        <v>0</v>
      </c>
      <c r="AE4766">
        <v>0</v>
      </c>
      <c r="AF4766">
        <v>2022</v>
      </c>
      <c r="AG4766" s="1">
        <v>44562</v>
      </c>
      <c r="AH4766" s="1">
        <v>44773</v>
      </c>
      <c r="AI4766" s="1">
        <v>44785</v>
      </c>
      <c r="AJ4766" s="17" t="s">
        <v>34</v>
      </c>
      <c r="AK4766" s="17" t="s">
        <v>35</v>
      </c>
      <c r="AL4766" s="17" t="s">
        <v>10388</v>
      </c>
      <c r="AM4766" s="17">
        <f>MONTH(EMPENHO[[#This Row],[data_empenho]])</f>
        <v>7</v>
      </c>
    </row>
    <row r="4767" spans="1:39" x14ac:dyDescent="0.25">
      <c r="A4767">
        <v>8</v>
      </c>
      <c r="B4767">
        <v>801</v>
      </c>
      <c r="C4767">
        <v>10</v>
      </c>
      <c r="D4767">
        <v>122</v>
      </c>
      <c r="E4767">
        <v>5</v>
      </c>
      <c r="F4767">
        <v>0</v>
      </c>
      <c r="G4767">
        <v>2084</v>
      </c>
      <c r="H4767" s="17" t="s">
        <v>2336</v>
      </c>
      <c r="I4767">
        <v>40</v>
      </c>
      <c r="J4767">
        <v>0</v>
      </c>
      <c r="K4767" s="17" t="s">
        <v>10567</v>
      </c>
      <c r="L4767" s="1">
        <v>44749</v>
      </c>
      <c r="M4767">
        <v>335</v>
      </c>
      <c r="N4767" s="17" t="s">
        <v>437</v>
      </c>
      <c r="O4767">
        <v>7744</v>
      </c>
      <c r="P4767" s="17" t="s">
        <v>438</v>
      </c>
      <c r="Q4767">
        <v>0</v>
      </c>
      <c r="R4767" s="17" t="s">
        <v>480</v>
      </c>
      <c r="S4767" s="17" t="s">
        <v>653</v>
      </c>
      <c r="T4767" s="17" t="s">
        <v>438</v>
      </c>
      <c r="U4767">
        <v>17</v>
      </c>
      <c r="V4767">
        <v>2022</v>
      </c>
      <c r="W4767" s="17" t="s">
        <v>10568</v>
      </c>
      <c r="X4767" s="17" t="s">
        <v>482</v>
      </c>
      <c r="Y4767">
        <v>7</v>
      </c>
      <c r="Z4767" s="17" t="s">
        <v>443</v>
      </c>
      <c r="AA4767" s="17" t="s">
        <v>443</v>
      </c>
      <c r="AB4767" s="17" t="s">
        <v>444</v>
      </c>
      <c r="AC4767">
        <v>0</v>
      </c>
      <c r="AD4767">
        <v>0</v>
      </c>
      <c r="AE4767">
        <v>0</v>
      </c>
      <c r="AF4767">
        <v>2022</v>
      </c>
      <c r="AG4767" s="1">
        <v>44562</v>
      </c>
      <c r="AH4767" s="1">
        <v>44773</v>
      </c>
      <c r="AI4767" s="1">
        <v>44785</v>
      </c>
      <c r="AJ4767" s="17" t="s">
        <v>34</v>
      </c>
      <c r="AK4767" s="17" t="s">
        <v>35</v>
      </c>
      <c r="AL4767" s="17" t="s">
        <v>10388</v>
      </c>
      <c r="AM4767" s="17">
        <f>MONTH(EMPENHO[[#This Row],[data_empenho]])</f>
        <v>7</v>
      </c>
    </row>
    <row r="4768" spans="1:39" x14ac:dyDescent="0.25">
      <c r="A4768">
        <v>11</v>
      </c>
      <c r="B4768">
        <v>1101</v>
      </c>
      <c r="C4768">
        <v>28</v>
      </c>
      <c r="D4768">
        <v>846</v>
      </c>
      <c r="E4768">
        <v>0</v>
      </c>
      <c r="F4768">
        <v>0</v>
      </c>
      <c r="G4768">
        <v>7</v>
      </c>
      <c r="H4768" s="17" t="s">
        <v>739</v>
      </c>
      <c r="I4768">
        <v>1</v>
      </c>
      <c r="J4768">
        <v>0</v>
      </c>
      <c r="K4768" s="17" t="s">
        <v>10569</v>
      </c>
      <c r="L4768" s="1">
        <v>44750</v>
      </c>
      <c r="M4768">
        <v>88.78</v>
      </c>
      <c r="N4768" s="17" t="s">
        <v>437</v>
      </c>
      <c r="O4768">
        <v>38</v>
      </c>
      <c r="P4768" s="17" t="s">
        <v>438</v>
      </c>
      <c r="Q4768">
        <v>0</v>
      </c>
      <c r="R4768" s="17" t="s">
        <v>439</v>
      </c>
      <c r="S4768" s="17" t="s">
        <v>440</v>
      </c>
      <c r="T4768" s="17" t="s">
        <v>438</v>
      </c>
      <c r="U4768">
        <v>0</v>
      </c>
      <c r="V4768">
        <v>0</v>
      </c>
      <c r="W4768" s="17" t="s">
        <v>10570</v>
      </c>
      <c r="X4768" s="17" t="s">
        <v>442</v>
      </c>
      <c r="Y4768">
        <v>0</v>
      </c>
      <c r="Z4768" s="17" t="s">
        <v>443</v>
      </c>
      <c r="AA4768" s="17" t="s">
        <v>443</v>
      </c>
      <c r="AB4768" s="17" t="s">
        <v>444</v>
      </c>
      <c r="AC4768">
        <v>0</v>
      </c>
      <c r="AD4768">
        <v>0</v>
      </c>
      <c r="AE4768">
        <v>0</v>
      </c>
      <c r="AF4768">
        <v>2022</v>
      </c>
      <c r="AG4768" s="1">
        <v>44562</v>
      </c>
      <c r="AH4768" s="1">
        <v>44773</v>
      </c>
      <c r="AI4768" s="1">
        <v>44785</v>
      </c>
      <c r="AJ4768" s="17" t="s">
        <v>34</v>
      </c>
      <c r="AK4768" s="17" t="s">
        <v>35</v>
      </c>
      <c r="AL4768" s="17" t="s">
        <v>10388</v>
      </c>
      <c r="AM4768" s="17">
        <f>MONTH(EMPENHO[[#This Row],[data_empenho]])</f>
        <v>7</v>
      </c>
    </row>
    <row r="4769" spans="1:39" x14ac:dyDescent="0.25">
      <c r="A4769">
        <v>6</v>
      </c>
      <c r="B4769">
        <v>603</v>
      </c>
      <c r="C4769">
        <v>26</v>
      </c>
      <c r="D4769">
        <v>782</v>
      </c>
      <c r="E4769">
        <v>17</v>
      </c>
      <c r="F4769">
        <v>0</v>
      </c>
      <c r="G4769">
        <v>2073</v>
      </c>
      <c r="H4769" s="17" t="s">
        <v>755</v>
      </c>
      <c r="I4769">
        <v>1</v>
      </c>
      <c r="J4769">
        <v>0</v>
      </c>
      <c r="K4769" s="17" t="s">
        <v>10571</v>
      </c>
      <c r="L4769" s="1">
        <v>44750</v>
      </c>
      <c r="M4769">
        <v>600</v>
      </c>
      <c r="N4769" s="17" t="s">
        <v>437</v>
      </c>
      <c r="O4769">
        <v>5885</v>
      </c>
      <c r="P4769" s="17" t="s">
        <v>438</v>
      </c>
      <c r="Q4769">
        <v>0</v>
      </c>
      <c r="R4769" s="17" t="s">
        <v>439</v>
      </c>
      <c r="S4769" s="17" t="s">
        <v>440</v>
      </c>
      <c r="T4769" s="17" t="s">
        <v>438</v>
      </c>
      <c r="U4769">
        <v>185</v>
      </c>
      <c r="V4769">
        <v>2022</v>
      </c>
      <c r="W4769" s="17" t="s">
        <v>10572</v>
      </c>
      <c r="X4769" s="17" t="s">
        <v>465</v>
      </c>
      <c r="Y4769">
        <v>1</v>
      </c>
      <c r="Z4769" s="17" t="s">
        <v>443</v>
      </c>
      <c r="AA4769" s="17" t="s">
        <v>443</v>
      </c>
      <c r="AB4769" s="17" t="s">
        <v>444</v>
      </c>
      <c r="AC4769">
        <v>0</v>
      </c>
      <c r="AD4769">
        <v>0</v>
      </c>
      <c r="AE4769">
        <v>0</v>
      </c>
      <c r="AF4769">
        <v>2022</v>
      </c>
      <c r="AG4769" s="1">
        <v>44562</v>
      </c>
      <c r="AH4769" s="1">
        <v>44773</v>
      </c>
      <c r="AI4769" s="1">
        <v>44785</v>
      </c>
      <c r="AJ4769" s="17" t="s">
        <v>34</v>
      </c>
      <c r="AK4769" s="17" t="s">
        <v>35</v>
      </c>
      <c r="AL4769" s="17" t="s">
        <v>10388</v>
      </c>
      <c r="AM4769" s="17">
        <f>MONTH(EMPENHO[[#This Row],[data_empenho]])</f>
        <v>7</v>
      </c>
    </row>
    <row r="4770" spans="1:39" x14ac:dyDescent="0.25">
      <c r="A4770">
        <v>6</v>
      </c>
      <c r="B4770">
        <v>603</v>
      </c>
      <c r="C4770">
        <v>26</v>
      </c>
      <c r="D4770">
        <v>782</v>
      </c>
      <c r="E4770">
        <v>17</v>
      </c>
      <c r="F4770">
        <v>0</v>
      </c>
      <c r="G4770">
        <v>2073</v>
      </c>
      <c r="H4770" s="17" t="s">
        <v>698</v>
      </c>
      <c r="I4770">
        <v>1</v>
      </c>
      <c r="J4770">
        <v>0</v>
      </c>
      <c r="K4770" s="17" t="s">
        <v>10573</v>
      </c>
      <c r="L4770" s="1">
        <v>44750</v>
      </c>
      <c r="M4770">
        <v>1094</v>
      </c>
      <c r="N4770" s="17" t="s">
        <v>437</v>
      </c>
      <c r="O4770">
        <v>5885</v>
      </c>
      <c r="P4770" s="17" t="s">
        <v>438</v>
      </c>
      <c r="Q4770">
        <v>0</v>
      </c>
      <c r="R4770" s="17" t="s">
        <v>439</v>
      </c>
      <c r="S4770" s="17" t="s">
        <v>440</v>
      </c>
      <c r="T4770" s="17" t="s">
        <v>438</v>
      </c>
      <c r="U4770">
        <v>185</v>
      </c>
      <c r="V4770">
        <v>2022</v>
      </c>
      <c r="W4770" s="17" t="s">
        <v>10574</v>
      </c>
      <c r="X4770" s="17" t="s">
        <v>465</v>
      </c>
      <c r="Y4770">
        <v>1</v>
      </c>
      <c r="Z4770" s="17" t="s">
        <v>443</v>
      </c>
      <c r="AA4770" s="17" t="s">
        <v>443</v>
      </c>
      <c r="AB4770" s="17" t="s">
        <v>444</v>
      </c>
      <c r="AC4770">
        <v>0</v>
      </c>
      <c r="AD4770">
        <v>0</v>
      </c>
      <c r="AE4770">
        <v>0</v>
      </c>
      <c r="AF4770">
        <v>2022</v>
      </c>
      <c r="AG4770" s="1">
        <v>44562</v>
      </c>
      <c r="AH4770" s="1">
        <v>44773</v>
      </c>
      <c r="AI4770" s="1">
        <v>44785</v>
      </c>
      <c r="AJ4770" s="17" t="s">
        <v>34</v>
      </c>
      <c r="AK4770" s="17" t="s">
        <v>35</v>
      </c>
      <c r="AL4770" s="17" t="s">
        <v>10388</v>
      </c>
      <c r="AM4770" s="17">
        <f>MONTH(EMPENHO[[#This Row],[data_empenho]])</f>
        <v>7</v>
      </c>
    </row>
    <row r="4771" spans="1:39" x14ac:dyDescent="0.25">
      <c r="A4771">
        <v>10</v>
      </c>
      <c r="B4771">
        <v>1002</v>
      </c>
      <c r="C4771">
        <v>20</v>
      </c>
      <c r="D4771">
        <v>608</v>
      </c>
      <c r="E4771">
        <v>4</v>
      </c>
      <c r="F4771">
        <v>0</v>
      </c>
      <c r="G4771">
        <v>2056</v>
      </c>
      <c r="H4771" s="17" t="s">
        <v>478</v>
      </c>
      <c r="I4771">
        <v>1</v>
      </c>
      <c r="J4771">
        <v>0</v>
      </c>
      <c r="K4771" s="17" t="s">
        <v>10575</v>
      </c>
      <c r="L4771" s="1">
        <v>44750</v>
      </c>
      <c r="M4771">
        <v>644.4</v>
      </c>
      <c r="N4771" s="17" t="s">
        <v>437</v>
      </c>
      <c r="O4771">
        <v>8264</v>
      </c>
      <c r="P4771" s="17" t="s">
        <v>438</v>
      </c>
      <c r="Q4771">
        <v>0</v>
      </c>
      <c r="R4771" s="17" t="s">
        <v>480</v>
      </c>
      <c r="S4771" s="17" t="s">
        <v>653</v>
      </c>
      <c r="T4771" s="17" t="s">
        <v>438</v>
      </c>
      <c r="U4771">
        <v>2</v>
      </c>
      <c r="V4771">
        <v>2022</v>
      </c>
      <c r="W4771" s="17" t="s">
        <v>10576</v>
      </c>
      <c r="X4771" s="17" t="s">
        <v>482</v>
      </c>
      <c r="Y4771">
        <v>1</v>
      </c>
      <c r="Z4771" s="17" t="s">
        <v>443</v>
      </c>
      <c r="AA4771" s="17" t="s">
        <v>443</v>
      </c>
      <c r="AB4771" s="17" t="s">
        <v>444</v>
      </c>
      <c r="AC4771">
        <v>0</v>
      </c>
      <c r="AD4771">
        <v>0</v>
      </c>
      <c r="AE4771">
        <v>0</v>
      </c>
      <c r="AF4771">
        <v>2022</v>
      </c>
      <c r="AG4771" s="1">
        <v>44562</v>
      </c>
      <c r="AH4771" s="1">
        <v>44773</v>
      </c>
      <c r="AI4771" s="1">
        <v>44785</v>
      </c>
      <c r="AJ4771" s="17" t="s">
        <v>34</v>
      </c>
      <c r="AK4771" s="17" t="s">
        <v>35</v>
      </c>
      <c r="AL4771" s="17" t="s">
        <v>10388</v>
      </c>
      <c r="AM4771" s="17">
        <f>MONTH(EMPENHO[[#This Row],[data_empenho]])</f>
        <v>7</v>
      </c>
    </row>
    <row r="4772" spans="1:39" x14ac:dyDescent="0.25">
      <c r="A4772">
        <v>3</v>
      </c>
      <c r="B4772">
        <v>301</v>
      </c>
      <c r="C4772">
        <v>4</v>
      </c>
      <c r="D4772">
        <v>122</v>
      </c>
      <c r="E4772">
        <v>1</v>
      </c>
      <c r="F4772">
        <v>0</v>
      </c>
      <c r="G4772">
        <v>2068</v>
      </c>
      <c r="H4772" s="17" t="s">
        <v>2072</v>
      </c>
      <c r="I4772">
        <v>1</v>
      </c>
      <c r="J4772">
        <v>0</v>
      </c>
      <c r="K4772" s="17" t="s">
        <v>10577</v>
      </c>
      <c r="L4772" s="1">
        <v>44750</v>
      </c>
      <c r="M4772">
        <v>250</v>
      </c>
      <c r="N4772" s="17" t="s">
        <v>437</v>
      </c>
      <c r="O4772">
        <v>5208</v>
      </c>
      <c r="P4772" s="17" t="s">
        <v>438</v>
      </c>
      <c r="Q4772">
        <v>0</v>
      </c>
      <c r="R4772" s="17" t="s">
        <v>439</v>
      </c>
      <c r="S4772" s="17" t="s">
        <v>440</v>
      </c>
      <c r="T4772" s="17" t="s">
        <v>438</v>
      </c>
      <c r="U4772">
        <v>186</v>
      </c>
      <c r="V4772">
        <v>2022</v>
      </c>
      <c r="W4772" s="17" t="s">
        <v>10578</v>
      </c>
      <c r="X4772" s="17" t="s">
        <v>465</v>
      </c>
      <c r="Y4772">
        <v>1</v>
      </c>
      <c r="Z4772" s="17" t="s">
        <v>443</v>
      </c>
      <c r="AA4772" s="17" t="s">
        <v>443</v>
      </c>
      <c r="AB4772" s="17" t="s">
        <v>444</v>
      </c>
      <c r="AC4772">
        <v>0</v>
      </c>
      <c r="AD4772">
        <v>0</v>
      </c>
      <c r="AE4772">
        <v>0</v>
      </c>
      <c r="AF4772">
        <v>2022</v>
      </c>
      <c r="AG4772" s="1">
        <v>44562</v>
      </c>
      <c r="AH4772" s="1">
        <v>44773</v>
      </c>
      <c r="AI4772" s="1">
        <v>44785</v>
      </c>
      <c r="AJ4772" s="17" t="s">
        <v>34</v>
      </c>
      <c r="AK4772" s="17" t="s">
        <v>35</v>
      </c>
      <c r="AL4772" s="17" t="s">
        <v>10388</v>
      </c>
      <c r="AM4772" s="17">
        <f>MONTH(EMPENHO[[#This Row],[data_empenho]])</f>
        <v>7</v>
      </c>
    </row>
    <row r="4773" spans="1:39" x14ac:dyDescent="0.25">
      <c r="A4773">
        <v>3</v>
      </c>
      <c r="B4773">
        <v>301</v>
      </c>
      <c r="C4773">
        <v>4</v>
      </c>
      <c r="D4773">
        <v>122</v>
      </c>
      <c r="E4773">
        <v>1</v>
      </c>
      <c r="F4773">
        <v>0</v>
      </c>
      <c r="G4773">
        <v>2068</v>
      </c>
      <c r="H4773" s="17" t="s">
        <v>2107</v>
      </c>
      <c r="I4773">
        <v>1</v>
      </c>
      <c r="J4773">
        <v>0</v>
      </c>
      <c r="K4773" s="17" t="s">
        <v>10579</v>
      </c>
      <c r="L4773" s="1">
        <v>44750</v>
      </c>
      <c r="M4773">
        <v>400</v>
      </c>
      <c r="N4773" s="17" t="s">
        <v>437</v>
      </c>
      <c r="O4773">
        <v>5208</v>
      </c>
      <c r="P4773" s="17" t="s">
        <v>438</v>
      </c>
      <c r="Q4773">
        <v>0</v>
      </c>
      <c r="R4773" s="17" t="s">
        <v>439</v>
      </c>
      <c r="S4773" s="17" t="s">
        <v>440</v>
      </c>
      <c r="T4773" s="17" t="s">
        <v>438</v>
      </c>
      <c r="U4773">
        <v>186</v>
      </c>
      <c r="V4773">
        <v>2022</v>
      </c>
      <c r="W4773" s="17" t="s">
        <v>10580</v>
      </c>
      <c r="X4773" s="17" t="s">
        <v>465</v>
      </c>
      <c r="Y4773">
        <v>1</v>
      </c>
      <c r="Z4773" s="17" t="s">
        <v>443</v>
      </c>
      <c r="AA4773" s="17" t="s">
        <v>443</v>
      </c>
      <c r="AB4773" s="17" t="s">
        <v>444</v>
      </c>
      <c r="AC4773">
        <v>0</v>
      </c>
      <c r="AD4773">
        <v>0</v>
      </c>
      <c r="AE4773">
        <v>0</v>
      </c>
      <c r="AF4773">
        <v>2022</v>
      </c>
      <c r="AG4773" s="1">
        <v>44562</v>
      </c>
      <c r="AH4773" s="1">
        <v>44773</v>
      </c>
      <c r="AI4773" s="1">
        <v>44785</v>
      </c>
      <c r="AJ4773" s="17" t="s">
        <v>34</v>
      </c>
      <c r="AK4773" s="17" t="s">
        <v>35</v>
      </c>
      <c r="AL4773" s="17" t="s">
        <v>10388</v>
      </c>
      <c r="AM4773" s="17">
        <f>MONTH(EMPENHO[[#This Row],[data_empenho]])</f>
        <v>7</v>
      </c>
    </row>
    <row r="4774" spans="1:39" x14ac:dyDescent="0.25">
      <c r="A4774">
        <v>6</v>
      </c>
      <c r="B4774">
        <v>603</v>
      </c>
      <c r="C4774">
        <v>26</v>
      </c>
      <c r="D4774">
        <v>782</v>
      </c>
      <c r="E4774">
        <v>17</v>
      </c>
      <c r="F4774">
        <v>0</v>
      </c>
      <c r="G4774">
        <v>2073</v>
      </c>
      <c r="H4774" s="17" t="s">
        <v>698</v>
      </c>
      <c r="I4774">
        <v>1</v>
      </c>
      <c r="J4774">
        <v>0</v>
      </c>
      <c r="K4774" s="17" t="s">
        <v>10581</v>
      </c>
      <c r="L4774" s="1">
        <v>44750</v>
      </c>
      <c r="M4774">
        <v>1850</v>
      </c>
      <c r="N4774" s="17" t="s">
        <v>437</v>
      </c>
      <c r="O4774">
        <v>8265</v>
      </c>
      <c r="P4774" s="17" t="s">
        <v>438</v>
      </c>
      <c r="Q4774">
        <v>0</v>
      </c>
      <c r="R4774" s="17" t="s">
        <v>480</v>
      </c>
      <c r="S4774" s="17" t="s">
        <v>653</v>
      </c>
      <c r="T4774" s="17" t="s">
        <v>438</v>
      </c>
      <c r="U4774">
        <v>1</v>
      </c>
      <c r="V4774">
        <v>2022</v>
      </c>
      <c r="W4774" s="17" t="s">
        <v>10582</v>
      </c>
      <c r="X4774" s="17" t="s">
        <v>482</v>
      </c>
      <c r="Y4774">
        <v>7</v>
      </c>
      <c r="Z4774" s="17" t="s">
        <v>443</v>
      </c>
      <c r="AA4774" s="17" t="s">
        <v>443</v>
      </c>
      <c r="AB4774" s="17" t="s">
        <v>444</v>
      </c>
      <c r="AC4774">
        <v>0</v>
      </c>
      <c r="AD4774">
        <v>0</v>
      </c>
      <c r="AE4774">
        <v>0</v>
      </c>
      <c r="AF4774">
        <v>2022</v>
      </c>
      <c r="AG4774" s="1">
        <v>44562</v>
      </c>
      <c r="AH4774" s="1">
        <v>44773</v>
      </c>
      <c r="AI4774" s="1">
        <v>44785</v>
      </c>
      <c r="AJ4774" s="17" t="s">
        <v>34</v>
      </c>
      <c r="AK4774" s="17" t="s">
        <v>35</v>
      </c>
      <c r="AL4774" s="17" t="s">
        <v>10388</v>
      </c>
      <c r="AM4774" s="17">
        <f>MONTH(EMPENHO[[#This Row],[data_empenho]])</f>
        <v>7</v>
      </c>
    </row>
    <row r="4775" spans="1:39" x14ac:dyDescent="0.25">
      <c r="A4775">
        <v>6</v>
      </c>
      <c r="B4775">
        <v>603</v>
      </c>
      <c r="C4775">
        <v>26</v>
      </c>
      <c r="D4775">
        <v>782</v>
      </c>
      <c r="E4775">
        <v>17</v>
      </c>
      <c r="F4775">
        <v>0</v>
      </c>
      <c r="G4775">
        <v>2073</v>
      </c>
      <c r="H4775" s="17" t="s">
        <v>698</v>
      </c>
      <c r="I4775">
        <v>1</v>
      </c>
      <c r="J4775">
        <v>0</v>
      </c>
      <c r="K4775" s="17" t="s">
        <v>10583</v>
      </c>
      <c r="L4775" s="1">
        <v>44750</v>
      </c>
      <c r="M4775">
        <v>2432</v>
      </c>
      <c r="N4775" s="17" t="s">
        <v>437</v>
      </c>
      <c r="O4775">
        <v>3786</v>
      </c>
      <c r="P4775" s="17" t="s">
        <v>438</v>
      </c>
      <c r="Q4775">
        <v>0</v>
      </c>
      <c r="R4775" s="17" t="s">
        <v>480</v>
      </c>
      <c r="S4775" s="17" t="s">
        <v>653</v>
      </c>
      <c r="T4775" s="17" t="s">
        <v>438</v>
      </c>
      <c r="U4775">
        <v>1</v>
      </c>
      <c r="V4775">
        <v>2022</v>
      </c>
      <c r="W4775" s="17" t="s">
        <v>10584</v>
      </c>
      <c r="X4775" s="17" t="s">
        <v>482</v>
      </c>
      <c r="Y4775">
        <v>7</v>
      </c>
      <c r="Z4775" s="17" t="s">
        <v>443</v>
      </c>
      <c r="AA4775" s="17" t="s">
        <v>443</v>
      </c>
      <c r="AB4775" s="17" t="s">
        <v>444</v>
      </c>
      <c r="AC4775">
        <v>0</v>
      </c>
      <c r="AD4775">
        <v>0</v>
      </c>
      <c r="AE4775">
        <v>0</v>
      </c>
      <c r="AF4775">
        <v>2022</v>
      </c>
      <c r="AG4775" s="1">
        <v>44562</v>
      </c>
      <c r="AH4775" s="1">
        <v>44773</v>
      </c>
      <c r="AI4775" s="1">
        <v>44785</v>
      </c>
      <c r="AJ4775" s="17" t="s">
        <v>34</v>
      </c>
      <c r="AK4775" s="17" t="s">
        <v>35</v>
      </c>
      <c r="AL4775" s="17" t="s">
        <v>10388</v>
      </c>
      <c r="AM4775" s="17">
        <f>MONTH(EMPENHO[[#This Row],[data_empenho]])</f>
        <v>7</v>
      </c>
    </row>
    <row r="4776" spans="1:39" x14ac:dyDescent="0.25">
      <c r="A4776">
        <v>4</v>
      </c>
      <c r="B4776">
        <v>401</v>
      </c>
      <c r="C4776">
        <v>4</v>
      </c>
      <c r="D4776">
        <v>123</v>
      </c>
      <c r="E4776">
        <v>1</v>
      </c>
      <c r="F4776">
        <v>0</v>
      </c>
      <c r="G4776">
        <v>2075</v>
      </c>
      <c r="H4776" s="17" t="s">
        <v>445</v>
      </c>
      <c r="I4776">
        <v>1</v>
      </c>
      <c r="J4776">
        <v>0</v>
      </c>
      <c r="K4776" s="17" t="s">
        <v>10585</v>
      </c>
      <c r="L4776" s="1">
        <v>44750</v>
      </c>
      <c r="M4776">
        <v>775</v>
      </c>
      <c r="N4776" s="17" t="s">
        <v>437</v>
      </c>
      <c r="O4776">
        <v>7408</v>
      </c>
      <c r="P4776" s="17" t="s">
        <v>438</v>
      </c>
      <c r="Q4776">
        <v>0</v>
      </c>
      <c r="R4776" s="17" t="s">
        <v>439</v>
      </c>
      <c r="S4776" s="17" t="s">
        <v>440</v>
      </c>
      <c r="T4776" s="17" t="s">
        <v>438</v>
      </c>
      <c r="U4776">
        <v>0</v>
      </c>
      <c r="V4776">
        <v>0</v>
      </c>
      <c r="W4776" s="17" t="s">
        <v>10586</v>
      </c>
      <c r="X4776" s="17" t="s">
        <v>442</v>
      </c>
      <c r="Y4776">
        <v>0</v>
      </c>
      <c r="Z4776" s="17" t="s">
        <v>486</v>
      </c>
      <c r="AA4776" s="17" t="s">
        <v>443</v>
      </c>
      <c r="AB4776" s="17" t="s">
        <v>444</v>
      </c>
      <c r="AC4776">
        <v>0</v>
      </c>
      <c r="AD4776">
        <v>0</v>
      </c>
      <c r="AE4776">
        <v>0</v>
      </c>
      <c r="AF4776">
        <v>2022</v>
      </c>
      <c r="AG4776" s="1">
        <v>44562</v>
      </c>
      <c r="AH4776" s="1">
        <v>44773</v>
      </c>
      <c r="AI4776" s="1">
        <v>44785</v>
      </c>
      <c r="AJ4776" s="17" t="s">
        <v>34</v>
      </c>
      <c r="AK4776" s="17" t="s">
        <v>35</v>
      </c>
      <c r="AL4776" s="17" t="s">
        <v>10388</v>
      </c>
      <c r="AM4776" s="17">
        <f>MONTH(EMPENHO[[#This Row],[data_empenho]])</f>
        <v>7</v>
      </c>
    </row>
    <row r="4777" spans="1:39" x14ac:dyDescent="0.25">
      <c r="A4777">
        <v>4</v>
      </c>
      <c r="B4777">
        <v>401</v>
      </c>
      <c r="C4777">
        <v>4</v>
      </c>
      <c r="D4777">
        <v>123</v>
      </c>
      <c r="E4777">
        <v>1</v>
      </c>
      <c r="F4777">
        <v>0</v>
      </c>
      <c r="G4777">
        <v>2075</v>
      </c>
      <c r="H4777" s="17" t="s">
        <v>445</v>
      </c>
      <c r="I4777">
        <v>1</v>
      </c>
      <c r="J4777">
        <v>0</v>
      </c>
      <c r="K4777" s="17" t="s">
        <v>10587</v>
      </c>
      <c r="L4777" s="1">
        <v>44750</v>
      </c>
      <c r="M4777">
        <v>775</v>
      </c>
      <c r="N4777" s="17" t="s">
        <v>437</v>
      </c>
      <c r="O4777">
        <v>1929</v>
      </c>
      <c r="P4777" s="17" t="s">
        <v>438</v>
      </c>
      <c r="Q4777">
        <v>0</v>
      </c>
      <c r="R4777" s="17" t="s">
        <v>439</v>
      </c>
      <c r="S4777" s="17" t="s">
        <v>440</v>
      </c>
      <c r="T4777" s="17" t="s">
        <v>438</v>
      </c>
      <c r="U4777">
        <v>0</v>
      </c>
      <c r="V4777">
        <v>0</v>
      </c>
      <c r="W4777" s="17" t="s">
        <v>10588</v>
      </c>
      <c r="X4777" s="17" t="s">
        <v>442</v>
      </c>
      <c r="Y4777">
        <v>0</v>
      </c>
      <c r="Z4777" s="17" t="s">
        <v>486</v>
      </c>
      <c r="AA4777" s="17" t="s">
        <v>443</v>
      </c>
      <c r="AB4777" s="17" t="s">
        <v>444</v>
      </c>
      <c r="AC4777">
        <v>0</v>
      </c>
      <c r="AD4777">
        <v>0</v>
      </c>
      <c r="AE4777">
        <v>0</v>
      </c>
      <c r="AF4777">
        <v>2022</v>
      </c>
      <c r="AG4777" s="1">
        <v>44562</v>
      </c>
      <c r="AH4777" s="1">
        <v>44773</v>
      </c>
      <c r="AI4777" s="1">
        <v>44785</v>
      </c>
      <c r="AJ4777" s="17" t="s">
        <v>34</v>
      </c>
      <c r="AK4777" s="17" t="s">
        <v>35</v>
      </c>
      <c r="AL4777" s="17" t="s">
        <v>10388</v>
      </c>
      <c r="AM4777" s="17">
        <f>MONTH(EMPENHO[[#This Row],[data_empenho]])</f>
        <v>7</v>
      </c>
    </row>
    <row r="4778" spans="1:39" x14ac:dyDescent="0.25">
      <c r="A4778">
        <v>8</v>
      </c>
      <c r="B4778">
        <v>801</v>
      </c>
      <c r="C4778">
        <v>10</v>
      </c>
      <c r="D4778">
        <v>303</v>
      </c>
      <c r="E4778">
        <v>8</v>
      </c>
      <c r="F4778">
        <v>0</v>
      </c>
      <c r="G4778">
        <v>2100</v>
      </c>
      <c r="H4778" s="17" t="s">
        <v>2422</v>
      </c>
      <c r="I4778">
        <v>40</v>
      </c>
      <c r="J4778">
        <v>0</v>
      </c>
      <c r="K4778" s="17" t="s">
        <v>10589</v>
      </c>
      <c r="L4778" s="1">
        <v>44750</v>
      </c>
      <c r="M4778">
        <v>6408</v>
      </c>
      <c r="N4778" s="17" t="s">
        <v>437</v>
      </c>
      <c r="O4778">
        <v>5286</v>
      </c>
      <c r="P4778" s="17" t="s">
        <v>438</v>
      </c>
      <c r="Q4778">
        <v>0</v>
      </c>
      <c r="R4778" s="17" t="s">
        <v>480</v>
      </c>
      <c r="S4778" s="17" t="s">
        <v>653</v>
      </c>
      <c r="T4778" s="17" t="s">
        <v>438</v>
      </c>
      <c r="U4778">
        <v>36</v>
      </c>
      <c r="V4778">
        <v>2021</v>
      </c>
      <c r="W4778" s="17" t="s">
        <v>10590</v>
      </c>
      <c r="X4778" s="17" t="s">
        <v>482</v>
      </c>
      <c r="Y4778">
        <v>7</v>
      </c>
      <c r="Z4778" s="17" t="s">
        <v>443</v>
      </c>
      <c r="AA4778" s="17" t="s">
        <v>443</v>
      </c>
      <c r="AB4778" s="17" t="s">
        <v>444</v>
      </c>
      <c r="AC4778">
        <v>0</v>
      </c>
      <c r="AD4778">
        <v>0</v>
      </c>
      <c r="AE4778">
        <v>0</v>
      </c>
      <c r="AF4778">
        <v>2022</v>
      </c>
      <c r="AG4778" s="1">
        <v>44562</v>
      </c>
      <c r="AH4778" s="1">
        <v>44773</v>
      </c>
      <c r="AI4778" s="1">
        <v>44785</v>
      </c>
      <c r="AJ4778" s="17" t="s">
        <v>34</v>
      </c>
      <c r="AK4778" s="17" t="s">
        <v>35</v>
      </c>
      <c r="AL4778" s="17" t="s">
        <v>10388</v>
      </c>
      <c r="AM4778" s="17">
        <f>MONTH(EMPENHO[[#This Row],[data_empenho]])</f>
        <v>7</v>
      </c>
    </row>
    <row r="4779" spans="1:39" x14ac:dyDescent="0.25">
      <c r="A4779">
        <v>4</v>
      </c>
      <c r="B4779">
        <v>401</v>
      </c>
      <c r="C4779">
        <v>4</v>
      </c>
      <c r="D4779">
        <v>123</v>
      </c>
      <c r="E4779">
        <v>1</v>
      </c>
      <c r="F4779">
        <v>0</v>
      </c>
      <c r="G4779">
        <v>2075</v>
      </c>
      <c r="H4779" s="17" t="s">
        <v>779</v>
      </c>
      <c r="I4779">
        <v>1</v>
      </c>
      <c r="J4779">
        <v>0</v>
      </c>
      <c r="K4779" s="17" t="s">
        <v>10591</v>
      </c>
      <c r="L4779" s="1">
        <v>44750</v>
      </c>
      <c r="M4779">
        <v>499</v>
      </c>
      <c r="N4779" s="17" t="s">
        <v>437</v>
      </c>
      <c r="O4779">
        <v>177</v>
      </c>
      <c r="P4779" s="17" t="s">
        <v>438</v>
      </c>
      <c r="Q4779">
        <v>0</v>
      </c>
      <c r="R4779" s="17" t="s">
        <v>439</v>
      </c>
      <c r="S4779" s="17" t="s">
        <v>440</v>
      </c>
      <c r="T4779" s="17" t="s">
        <v>438</v>
      </c>
      <c r="U4779">
        <v>0</v>
      </c>
      <c r="V4779">
        <v>0</v>
      </c>
      <c r="W4779" s="17" t="s">
        <v>10592</v>
      </c>
      <c r="X4779" s="17" t="s">
        <v>465</v>
      </c>
      <c r="Y4779">
        <v>1</v>
      </c>
      <c r="Z4779" s="17" t="s">
        <v>443</v>
      </c>
      <c r="AA4779" s="17" t="s">
        <v>443</v>
      </c>
      <c r="AB4779" s="17" t="s">
        <v>444</v>
      </c>
      <c r="AC4779">
        <v>0</v>
      </c>
      <c r="AD4779">
        <v>0</v>
      </c>
      <c r="AE4779">
        <v>0</v>
      </c>
      <c r="AF4779">
        <v>2022</v>
      </c>
      <c r="AG4779" s="1">
        <v>44562</v>
      </c>
      <c r="AH4779" s="1">
        <v>44773</v>
      </c>
      <c r="AI4779" s="1">
        <v>44785</v>
      </c>
      <c r="AJ4779" s="17" t="s">
        <v>34</v>
      </c>
      <c r="AK4779" s="17" t="s">
        <v>35</v>
      </c>
      <c r="AL4779" s="17" t="s">
        <v>10388</v>
      </c>
      <c r="AM4779" s="17">
        <f>MONTH(EMPENHO[[#This Row],[data_empenho]])</f>
        <v>7</v>
      </c>
    </row>
    <row r="4780" spans="1:39" x14ac:dyDescent="0.25">
      <c r="A4780">
        <v>4</v>
      </c>
      <c r="B4780">
        <v>401</v>
      </c>
      <c r="C4780">
        <v>4</v>
      </c>
      <c r="D4780">
        <v>123</v>
      </c>
      <c r="E4780">
        <v>1</v>
      </c>
      <c r="F4780">
        <v>0</v>
      </c>
      <c r="G4780">
        <v>2075</v>
      </c>
      <c r="H4780" s="17" t="s">
        <v>779</v>
      </c>
      <c r="I4780">
        <v>1</v>
      </c>
      <c r="J4780">
        <v>0</v>
      </c>
      <c r="K4780" s="17" t="s">
        <v>10593</v>
      </c>
      <c r="L4780" s="1">
        <v>44750</v>
      </c>
      <c r="M4780">
        <v>499</v>
      </c>
      <c r="N4780" s="17" t="s">
        <v>437</v>
      </c>
      <c r="O4780">
        <v>177</v>
      </c>
      <c r="P4780" s="17" t="s">
        <v>438</v>
      </c>
      <c r="Q4780">
        <v>0</v>
      </c>
      <c r="R4780" s="17" t="s">
        <v>439</v>
      </c>
      <c r="S4780" s="17" t="s">
        <v>440</v>
      </c>
      <c r="T4780" s="17" t="s">
        <v>438</v>
      </c>
      <c r="U4780">
        <v>0</v>
      </c>
      <c r="V4780">
        <v>0</v>
      </c>
      <c r="W4780" s="17" t="s">
        <v>10594</v>
      </c>
      <c r="X4780" s="17" t="s">
        <v>465</v>
      </c>
      <c r="Y4780">
        <v>1</v>
      </c>
      <c r="Z4780" s="17" t="s">
        <v>443</v>
      </c>
      <c r="AA4780" s="17" t="s">
        <v>443</v>
      </c>
      <c r="AB4780" s="17" t="s">
        <v>444</v>
      </c>
      <c r="AC4780">
        <v>0</v>
      </c>
      <c r="AD4780">
        <v>0</v>
      </c>
      <c r="AE4780">
        <v>0</v>
      </c>
      <c r="AF4780">
        <v>2022</v>
      </c>
      <c r="AG4780" s="1">
        <v>44562</v>
      </c>
      <c r="AH4780" s="1">
        <v>44773</v>
      </c>
      <c r="AI4780" s="1">
        <v>44785</v>
      </c>
      <c r="AJ4780" s="17" t="s">
        <v>34</v>
      </c>
      <c r="AK4780" s="17" t="s">
        <v>35</v>
      </c>
      <c r="AL4780" s="17" t="s">
        <v>10388</v>
      </c>
      <c r="AM4780" s="17">
        <f>MONTH(EMPENHO[[#This Row],[data_empenho]])</f>
        <v>7</v>
      </c>
    </row>
    <row r="4781" spans="1:39" x14ac:dyDescent="0.25">
      <c r="A4781">
        <v>4</v>
      </c>
      <c r="B4781">
        <v>401</v>
      </c>
      <c r="C4781">
        <v>4</v>
      </c>
      <c r="D4781">
        <v>123</v>
      </c>
      <c r="E4781">
        <v>1</v>
      </c>
      <c r="F4781">
        <v>0</v>
      </c>
      <c r="G4781">
        <v>2075</v>
      </c>
      <c r="H4781" s="17" t="s">
        <v>779</v>
      </c>
      <c r="I4781">
        <v>1</v>
      </c>
      <c r="J4781">
        <v>0</v>
      </c>
      <c r="K4781" s="17" t="s">
        <v>10595</v>
      </c>
      <c r="L4781" s="1">
        <v>44750</v>
      </c>
      <c r="M4781">
        <v>499</v>
      </c>
      <c r="N4781" s="17" t="s">
        <v>437</v>
      </c>
      <c r="O4781">
        <v>177</v>
      </c>
      <c r="P4781" s="17" t="s">
        <v>438</v>
      </c>
      <c r="Q4781">
        <v>0</v>
      </c>
      <c r="R4781" s="17" t="s">
        <v>439</v>
      </c>
      <c r="S4781" s="17" t="s">
        <v>440</v>
      </c>
      <c r="T4781" s="17" t="s">
        <v>438</v>
      </c>
      <c r="U4781">
        <v>0</v>
      </c>
      <c r="V4781">
        <v>0</v>
      </c>
      <c r="W4781" s="17" t="s">
        <v>10596</v>
      </c>
      <c r="X4781" s="17" t="s">
        <v>465</v>
      </c>
      <c r="Y4781">
        <v>1</v>
      </c>
      <c r="Z4781" s="17" t="s">
        <v>443</v>
      </c>
      <c r="AA4781" s="17" t="s">
        <v>443</v>
      </c>
      <c r="AB4781" s="17" t="s">
        <v>444</v>
      </c>
      <c r="AC4781">
        <v>0</v>
      </c>
      <c r="AD4781">
        <v>0</v>
      </c>
      <c r="AE4781">
        <v>0</v>
      </c>
      <c r="AF4781">
        <v>2022</v>
      </c>
      <c r="AG4781" s="1">
        <v>44562</v>
      </c>
      <c r="AH4781" s="1">
        <v>44773</v>
      </c>
      <c r="AI4781" s="1">
        <v>44785</v>
      </c>
      <c r="AJ4781" s="17" t="s">
        <v>34</v>
      </c>
      <c r="AK4781" s="17" t="s">
        <v>35</v>
      </c>
      <c r="AL4781" s="17" t="s">
        <v>10388</v>
      </c>
      <c r="AM4781" s="17">
        <f>MONTH(EMPENHO[[#This Row],[data_empenho]])</f>
        <v>7</v>
      </c>
    </row>
    <row r="4782" spans="1:39" x14ac:dyDescent="0.25">
      <c r="A4782">
        <v>4</v>
      </c>
      <c r="B4782">
        <v>401</v>
      </c>
      <c r="C4782">
        <v>4</v>
      </c>
      <c r="D4782">
        <v>123</v>
      </c>
      <c r="E4782">
        <v>1</v>
      </c>
      <c r="F4782">
        <v>0</v>
      </c>
      <c r="G4782">
        <v>2075</v>
      </c>
      <c r="H4782" s="17" t="s">
        <v>779</v>
      </c>
      <c r="I4782">
        <v>1</v>
      </c>
      <c r="J4782">
        <v>0</v>
      </c>
      <c r="K4782" s="17" t="s">
        <v>10597</v>
      </c>
      <c r="L4782" s="1">
        <v>44750</v>
      </c>
      <c r="M4782">
        <v>499</v>
      </c>
      <c r="N4782" s="17" t="s">
        <v>437</v>
      </c>
      <c r="O4782">
        <v>177</v>
      </c>
      <c r="P4782" s="17" t="s">
        <v>438</v>
      </c>
      <c r="Q4782">
        <v>0</v>
      </c>
      <c r="R4782" s="17" t="s">
        <v>439</v>
      </c>
      <c r="S4782" s="17" t="s">
        <v>440</v>
      </c>
      <c r="T4782" s="17" t="s">
        <v>438</v>
      </c>
      <c r="U4782">
        <v>0</v>
      </c>
      <c r="V4782">
        <v>0</v>
      </c>
      <c r="W4782" s="17" t="s">
        <v>10598</v>
      </c>
      <c r="X4782" s="17" t="s">
        <v>465</v>
      </c>
      <c r="Y4782">
        <v>1</v>
      </c>
      <c r="Z4782" s="17" t="s">
        <v>443</v>
      </c>
      <c r="AA4782" s="17" t="s">
        <v>443</v>
      </c>
      <c r="AB4782" s="17" t="s">
        <v>444</v>
      </c>
      <c r="AC4782">
        <v>0</v>
      </c>
      <c r="AD4782">
        <v>0</v>
      </c>
      <c r="AE4782">
        <v>0</v>
      </c>
      <c r="AF4782">
        <v>2022</v>
      </c>
      <c r="AG4782" s="1">
        <v>44562</v>
      </c>
      <c r="AH4782" s="1">
        <v>44773</v>
      </c>
      <c r="AI4782" s="1">
        <v>44785</v>
      </c>
      <c r="AJ4782" s="17" t="s">
        <v>34</v>
      </c>
      <c r="AK4782" s="17" t="s">
        <v>35</v>
      </c>
      <c r="AL4782" s="17" t="s">
        <v>10388</v>
      </c>
      <c r="AM4782" s="17">
        <f>MONTH(EMPENHO[[#This Row],[data_empenho]])</f>
        <v>7</v>
      </c>
    </row>
    <row r="4783" spans="1:39" x14ac:dyDescent="0.25">
      <c r="A4783">
        <v>5</v>
      </c>
      <c r="B4783">
        <v>502</v>
      </c>
      <c r="C4783">
        <v>12</v>
      </c>
      <c r="D4783">
        <v>361</v>
      </c>
      <c r="E4783">
        <v>2</v>
      </c>
      <c r="F4783">
        <v>0</v>
      </c>
      <c r="G4783">
        <v>2031</v>
      </c>
      <c r="H4783" s="17" t="s">
        <v>689</v>
      </c>
      <c r="I4783">
        <v>20</v>
      </c>
      <c r="J4783">
        <v>0</v>
      </c>
      <c r="K4783" s="17" t="s">
        <v>10599</v>
      </c>
      <c r="L4783" s="1">
        <v>44750</v>
      </c>
      <c r="M4783">
        <v>2584</v>
      </c>
      <c r="N4783" s="17" t="s">
        <v>437</v>
      </c>
      <c r="O4783">
        <v>4628</v>
      </c>
      <c r="P4783" s="17" t="s">
        <v>438</v>
      </c>
      <c r="Q4783">
        <v>0</v>
      </c>
      <c r="R4783" s="17" t="s">
        <v>439</v>
      </c>
      <c r="S4783" s="17" t="s">
        <v>440</v>
      </c>
      <c r="T4783" s="17" t="s">
        <v>438</v>
      </c>
      <c r="U4783">
        <v>184</v>
      </c>
      <c r="V4783">
        <v>2022</v>
      </c>
      <c r="W4783" s="17" t="s">
        <v>10600</v>
      </c>
      <c r="X4783" s="17" t="s">
        <v>465</v>
      </c>
      <c r="Y4783">
        <v>1</v>
      </c>
      <c r="Z4783" s="17" t="s">
        <v>443</v>
      </c>
      <c r="AA4783" s="17" t="s">
        <v>443</v>
      </c>
      <c r="AB4783" s="17" t="s">
        <v>444</v>
      </c>
      <c r="AC4783">
        <v>0</v>
      </c>
      <c r="AD4783">
        <v>0</v>
      </c>
      <c r="AE4783">
        <v>0</v>
      </c>
      <c r="AF4783">
        <v>2022</v>
      </c>
      <c r="AG4783" s="1">
        <v>44562</v>
      </c>
      <c r="AH4783" s="1">
        <v>44773</v>
      </c>
      <c r="AI4783" s="1">
        <v>44785</v>
      </c>
      <c r="AJ4783" s="17" t="s">
        <v>34</v>
      </c>
      <c r="AK4783" s="17" t="s">
        <v>35</v>
      </c>
      <c r="AL4783" s="17" t="s">
        <v>10388</v>
      </c>
      <c r="AM4783" s="17">
        <f>MONTH(EMPENHO[[#This Row],[data_empenho]])</f>
        <v>7</v>
      </c>
    </row>
    <row r="4784" spans="1:39" x14ac:dyDescent="0.25">
      <c r="A4784">
        <v>5</v>
      </c>
      <c r="B4784">
        <v>502</v>
      </c>
      <c r="C4784">
        <v>12</v>
      </c>
      <c r="D4784">
        <v>361</v>
      </c>
      <c r="E4784">
        <v>2</v>
      </c>
      <c r="F4784">
        <v>0</v>
      </c>
      <c r="G4784">
        <v>2031</v>
      </c>
      <c r="H4784" s="17" t="s">
        <v>682</v>
      </c>
      <c r="I4784">
        <v>20</v>
      </c>
      <c r="J4784">
        <v>0</v>
      </c>
      <c r="K4784" s="17" t="s">
        <v>10601</v>
      </c>
      <c r="L4784" s="1">
        <v>44750</v>
      </c>
      <c r="M4784">
        <v>120</v>
      </c>
      <c r="N4784" s="17" t="s">
        <v>437</v>
      </c>
      <c r="O4784">
        <v>4628</v>
      </c>
      <c r="P4784" s="17" t="s">
        <v>438</v>
      </c>
      <c r="Q4784">
        <v>0</v>
      </c>
      <c r="R4784" s="17" t="s">
        <v>439</v>
      </c>
      <c r="S4784" s="17" t="s">
        <v>440</v>
      </c>
      <c r="T4784" s="17" t="s">
        <v>438</v>
      </c>
      <c r="U4784">
        <v>184</v>
      </c>
      <c r="V4784">
        <v>2022</v>
      </c>
      <c r="W4784" s="17" t="s">
        <v>10602</v>
      </c>
      <c r="X4784" s="17" t="s">
        <v>465</v>
      </c>
      <c r="Y4784">
        <v>1</v>
      </c>
      <c r="Z4784" s="17" t="s">
        <v>443</v>
      </c>
      <c r="AA4784" s="17" t="s">
        <v>443</v>
      </c>
      <c r="AB4784" s="17" t="s">
        <v>444</v>
      </c>
      <c r="AC4784">
        <v>0</v>
      </c>
      <c r="AD4784">
        <v>0</v>
      </c>
      <c r="AE4784">
        <v>0</v>
      </c>
      <c r="AF4784">
        <v>2022</v>
      </c>
      <c r="AG4784" s="1">
        <v>44562</v>
      </c>
      <c r="AH4784" s="1">
        <v>44773</v>
      </c>
      <c r="AI4784" s="1">
        <v>44785</v>
      </c>
      <c r="AJ4784" s="17" t="s">
        <v>34</v>
      </c>
      <c r="AK4784" s="17" t="s">
        <v>35</v>
      </c>
      <c r="AL4784" s="17" t="s">
        <v>10388</v>
      </c>
      <c r="AM4784" s="17">
        <f>MONTH(EMPENHO[[#This Row],[data_empenho]])</f>
        <v>7</v>
      </c>
    </row>
    <row r="4785" spans="1:39" x14ac:dyDescent="0.25">
      <c r="A4785">
        <v>5</v>
      </c>
      <c r="B4785">
        <v>502</v>
      </c>
      <c r="C4785">
        <v>12</v>
      </c>
      <c r="D4785">
        <v>365</v>
      </c>
      <c r="E4785">
        <v>2</v>
      </c>
      <c r="F4785">
        <v>0</v>
      </c>
      <c r="G4785">
        <v>2033</v>
      </c>
      <c r="H4785" s="17" t="s">
        <v>689</v>
      </c>
      <c r="I4785">
        <v>20</v>
      </c>
      <c r="J4785">
        <v>0</v>
      </c>
      <c r="K4785" s="17" t="s">
        <v>10603</v>
      </c>
      <c r="L4785" s="1">
        <v>44753</v>
      </c>
      <c r="M4785">
        <v>1624.56</v>
      </c>
      <c r="N4785" s="17" t="s">
        <v>437</v>
      </c>
      <c r="O4785">
        <v>5301</v>
      </c>
      <c r="P4785" s="17" t="s">
        <v>438</v>
      </c>
      <c r="Q4785">
        <v>0</v>
      </c>
      <c r="R4785" s="17" t="s">
        <v>439</v>
      </c>
      <c r="S4785" s="17" t="s">
        <v>440</v>
      </c>
      <c r="T4785" s="17" t="s">
        <v>438</v>
      </c>
      <c r="U4785">
        <v>189</v>
      </c>
      <c r="V4785">
        <v>2022</v>
      </c>
      <c r="W4785" s="17" t="s">
        <v>10604</v>
      </c>
      <c r="X4785" s="17" t="s">
        <v>465</v>
      </c>
      <c r="Y4785">
        <v>1</v>
      </c>
      <c r="Z4785" s="17" t="s">
        <v>443</v>
      </c>
      <c r="AA4785" s="17" t="s">
        <v>443</v>
      </c>
      <c r="AB4785" s="17" t="s">
        <v>444</v>
      </c>
      <c r="AC4785">
        <v>0</v>
      </c>
      <c r="AD4785">
        <v>0</v>
      </c>
      <c r="AE4785">
        <v>0</v>
      </c>
      <c r="AF4785">
        <v>2022</v>
      </c>
      <c r="AG4785" s="1">
        <v>44562</v>
      </c>
      <c r="AH4785" s="1">
        <v>44773</v>
      </c>
      <c r="AI4785" s="1">
        <v>44785</v>
      </c>
      <c r="AJ4785" s="17" t="s">
        <v>34</v>
      </c>
      <c r="AK4785" s="17" t="s">
        <v>35</v>
      </c>
      <c r="AL4785" s="17" t="s">
        <v>10388</v>
      </c>
      <c r="AM4785" s="17">
        <f>MONTH(EMPENHO[[#This Row],[data_empenho]])</f>
        <v>7</v>
      </c>
    </row>
    <row r="4786" spans="1:39" x14ac:dyDescent="0.25">
      <c r="A4786">
        <v>8</v>
      </c>
      <c r="B4786">
        <v>801</v>
      </c>
      <c r="C4786">
        <v>10</v>
      </c>
      <c r="D4786">
        <v>301</v>
      </c>
      <c r="E4786">
        <v>6</v>
      </c>
      <c r="F4786">
        <v>0</v>
      </c>
      <c r="G4786">
        <v>2105</v>
      </c>
      <c r="H4786" s="17" t="s">
        <v>860</v>
      </c>
      <c r="I4786">
        <v>40</v>
      </c>
      <c r="J4786">
        <v>0</v>
      </c>
      <c r="K4786" s="17" t="s">
        <v>10605</v>
      </c>
      <c r="L4786" s="1">
        <v>44753</v>
      </c>
      <c r="M4786">
        <v>795.6</v>
      </c>
      <c r="N4786" s="17" t="s">
        <v>437</v>
      </c>
      <c r="O4786">
        <v>5730</v>
      </c>
      <c r="P4786" s="17" t="s">
        <v>438</v>
      </c>
      <c r="Q4786">
        <v>0</v>
      </c>
      <c r="R4786" s="17" t="s">
        <v>439</v>
      </c>
      <c r="S4786" s="17" t="s">
        <v>440</v>
      </c>
      <c r="T4786" s="17" t="s">
        <v>438</v>
      </c>
      <c r="U4786">
        <v>190</v>
      </c>
      <c r="V4786">
        <v>2022</v>
      </c>
      <c r="W4786" s="17" t="s">
        <v>10606</v>
      </c>
      <c r="X4786" s="17" t="s">
        <v>465</v>
      </c>
      <c r="Y4786">
        <v>1</v>
      </c>
      <c r="Z4786" s="17" t="s">
        <v>443</v>
      </c>
      <c r="AA4786" s="17" t="s">
        <v>443</v>
      </c>
      <c r="AB4786" s="17" t="s">
        <v>444</v>
      </c>
      <c r="AC4786">
        <v>0</v>
      </c>
      <c r="AD4786">
        <v>0</v>
      </c>
      <c r="AE4786">
        <v>0</v>
      </c>
      <c r="AF4786">
        <v>2022</v>
      </c>
      <c r="AG4786" s="1">
        <v>44562</v>
      </c>
      <c r="AH4786" s="1">
        <v>44773</v>
      </c>
      <c r="AI4786" s="1">
        <v>44785</v>
      </c>
      <c r="AJ4786" s="17" t="s">
        <v>34</v>
      </c>
      <c r="AK4786" s="17" t="s">
        <v>35</v>
      </c>
      <c r="AL4786" s="17" t="s">
        <v>10388</v>
      </c>
      <c r="AM4786" s="17">
        <f>MONTH(EMPENHO[[#This Row],[data_empenho]])</f>
        <v>7</v>
      </c>
    </row>
    <row r="4787" spans="1:39" x14ac:dyDescent="0.25">
      <c r="A4787">
        <v>8</v>
      </c>
      <c r="B4787">
        <v>801</v>
      </c>
      <c r="C4787">
        <v>10</v>
      </c>
      <c r="D4787">
        <v>301</v>
      </c>
      <c r="E4787">
        <v>6</v>
      </c>
      <c r="F4787">
        <v>0</v>
      </c>
      <c r="G4787">
        <v>2105</v>
      </c>
      <c r="H4787" s="17" t="s">
        <v>828</v>
      </c>
      <c r="I4787">
        <v>40</v>
      </c>
      <c r="J4787">
        <v>0</v>
      </c>
      <c r="K4787" s="17" t="s">
        <v>10607</v>
      </c>
      <c r="L4787" s="1">
        <v>44753</v>
      </c>
      <c r="M4787">
        <v>1898.47</v>
      </c>
      <c r="N4787" s="17" t="s">
        <v>437</v>
      </c>
      <c r="O4787">
        <v>5730</v>
      </c>
      <c r="P4787" s="17" t="s">
        <v>438</v>
      </c>
      <c r="Q4787">
        <v>0</v>
      </c>
      <c r="R4787" s="17" t="s">
        <v>439</v>
      </c>
      <c r="S4787" s="17" t="s">
        <v>440</v>
      </c>
      <c r="T4787" s="17" t="s">
        <v>438</v>
      </c>
      <c r="U4787">
        <v>190</v>
      </c>
      <c r="V4787">
        <v>2022</v>
      </c>
      <c r="W4787" s="17" t="s">
        <v>10608</v>
      </c>
      <c r="X4787" s="17" t="s">
        <v>465</v>
      </c>
      <c r="Y4787">
        <v>1</v>
      </c>
      <c r="Z4787" s="17" t="s">
        <v>443</v>
      </c>
      <c r="AA4787" s="17" t="s">
        <v>443</v>
      </c>
      <c r="AB4787" s="17" t="s">
        <v>444</v>
      </c>
      <c r="AC4787">
        <v>0</v>
      </c>
      <c r="AD4787">
        <v>0</v>
      </c>
      <c r="AE4787">
        <v>0</v>
      </c>
      <c r="AF4787">
        <v>2022</v>
      </c>
      <c r="AG4787" s="1">
        <v>44562</v>
      </c>
      <c r="AH4787" s="1">
        <v>44773</v>
      </c>
      <c r="AI4787" s="1">
        <v>44785</v>
      </c>
      <c r="AJ4787" s="17" t="s">
        <v>34</v>
      </c>
      <c r="AK4787" s="17" t="s">
        <v>35</v>
      </c>
      <c r="AL4787" s="17" t="s">
        <v>10388</v>
      </c>
      <c r="AM4787" s="17">
        <f>MONTH(EMPENHO[[#This Row],[data_empenho]])</f>
        <v>7</v>
      </c>
    </row>
    <row r="4788" spans="1:39" x14ac:dyDescent="0.25">
      <c r="A4788">
        <v>10</v>
      </c>
      <c r="B4788">
        <v>1001</v>
      </c>
      <c r="C4788">
        <v>4</v>
      </c>
      <c r="D4788">
        <v>122</v>
      </c>
      <c r="E4788">
        <v>1</v>
      </c>
      <c r="F4788">
        <v>0</v>
      </c>
      <c r="G4788">
        <v>2050</v>
      </c>
      <c r="H4788" s="17" t="s">
        <v>4290</v>
      </c>
      <c r="I4788">
        <v>1</v>
      </c>
      <c r="J4788">
        <v>0</v>
      </c>
      <c r="K4788" s="17" t="s">
        <v>10609</v>
      </c>
      <c r="L4788" s="1">
        <v>44753</v>
      </c>
      <c r="M4788">
        <v>2000</v>
      </c>
      <c r="N4788" s="17" t="s">
        <v>437</v>
      </c>
      <c r="O4788">
        <v>7720</v>
      </c>
      <c r="P4788" s="17" t="s">
        <v>438</v>
      </c>
      <c r="Q4788">
        <v>0</v>
      </c>
      <c r="R4788" s="17" t="s">
        <v>439</v>
      </c>
      <c r="S4788" s="17" t="s">
        <v>440</v>
      </c>
      <c r="T4788" s="17" t="s">
        <v>438</v>
      </c>
      <c r="U4788">
        <v>188</v>
      </c>
      <c r="V4788">
        <v>2022</v>
      </c>
      <c r="W4788" s="17" t="s">
        <v>10610</v>
      </c>
      <c r="X4788" s="17" t="s">
        <v>465</v>
      </c>
      <c r="Y4788">
        <v>1</v>
      </c>
      <c r="Z4788" s="17" t="s">
        <v>443</v>
      </c>
      <c r="AA4788" s="17" t="s">
        <v>443</v>
      </c>
      <c r="AB4788" s="17" t="s">
        <v>444</v>
      </c>
      <c r="AC4788">
        <v>0</v>
      </c>
      <c r="AD4788">
        <v>0</v>
      </c>
      <c r="AE4788">
        <v>0</v>
      </c>
      <c r="AF4788">
        <v>2022</v>
      </c>
      <c r="AG4788" s="1">
        <v>44562</v>
      </c>
      <c r="AH4788" s="1">
        <v>44773</v>
      </c>
      <c r="AI4788" s="1">
        <v>44785</v>
      </c>
      <c r="AJ4788" s="17" t="s">
        <v>34</v>
      </c>
      <c r="AK4788" s="17" t="s">
        <v>35</v>
      </c>
      <c r="AL4788" s="17" t="s">
        <v>10388</v>
      </c>
      <c r="AM4788" s="17">
        <f>MONTH(EMPENHO[[#This Row],[data_empenho]])</f>
        <v>7</v>
      </c>
    </row>
    <row r="4789" spans="1:39" x14ac:dyDescent="0.25">
      <c r="A4789">
        <v>10</v>
      </c>
      <c r="B4789">
        <v>1001</v>
      </c>
      <c r="C4789">
        <v>4</v>
      </c>
      <c r="D4789">
        <v>122</v>
      </c>
      <c r="E4789">
        <v>1</v>
      </c>
      <c r="F4789">
        <v>0</v>
      </c>
      <c r="G4789">
        <v>2050</v>
      </c>
      <c r="H4789" s="17" t="s">
        <v>1063</v>
      </c>
      <c r="I4789">
        <v>1</v>
      </c>
      <c r="J4789">
        <v>0</v>
      </c>
      <c r="K4789" s="17" t="s">
        <v>10611</v>
      </c>
      <c r="L4789" s="1">
        <v>44753</v>
      </c>
      <c r="M4789">
        <v>4279.8</v>
      </c>
      <c r="N4789" s="17" t="s">
        <v>437</v>
      </c>
      <c r="O4789">
        <v>7720</v>
      </c>
      <c r="P4789" s="17" t="s">
        <v>438</v>
      </c>
      <c r="Q4789">
        <v>0</v>
      </c>
      <c r="R4789" s="17" t="s">
        <v>439</v>
      </c>
      <c r="S4789" s="17" t="s">
        <v>440</v>
      </c>
      <c r="T4789" s="17" t="s">
        <v>438</v>
      </c>
      <c r="U4789">
        <v>188</v>
      </c>
      <c r="V4789">
        <v>2022</v>
      </c>
      <c r="W4789" s="17" t="s">
        <v>10612</v>
      </c>
      <c r="X4789" s="17" t="s">
        <v>465</v>
      </c>
      <c r="Y4789">
        <v>1</v>
      </c>
      <c r="Z4789" s="17" t="s">
        <v>443</v>
      </c>
      <c r="AA4789" s="17" t="s">
        <v>443</v>
      </c>
      <c r="AB4789" s="17" t="s">
        <v>444</v>
      </c>
      <c r="AC4789">
        <v>0</v>
      </c>
      <c r="AD4789">
        <v>0</v>
      </c>
      <c r="AE4789">
        <v>0</v>
      </c>
      <c r="AF4789">
        <v>2022</v>
      </c>
      <c r="AG4789" s="1">
        <v>44562</v>
      </c>
      <c r="AH4789" s="1">
        <v>44773</v>
      </c>
      <c r="AI4789" s="1">
        <v>44785</v>
      </c>
      <c r="AJ4789" s="17" t="s">
        <v>34</v>
      </c>
      <c r="AK4789" s="17" t="s">
        <v>35</v>
      </c>
      <c r="AL4789" s="17" t="s">
        <v>10388</v>
      </c>
      <c r="AM4789" s="17">
        <f>MONTH(EMPENHO[[#This Row],[data_empenho]])</f>
        <v>7</v>
      </c>
    </row>
    <row r="4790" spans="1:39" x14ac:dyDescent="0.25">
      <c r="A4790">
        <v>8</v>
      </c>
      <c r="B4790">
        <v>801</v>
      </c>
      <c r="C4790">
        <v>10</v>
      </c>
      <c r="D4790">
        <v>122</v>
      </c>
      <c r="E4790">
        <v>5</v>
      </c>
      <c r="F4790">
        <v>0</v>
      </c>
      <c r="G4790">
        <v>2084</v>
      </c>
      <c r="H4790" s="17" t="s">
        <v>587</v>
      </c>
      <c r="I4790">
        <v>40</v>
      </c>
      <c r="J4790">
        <v>0</v>
      </c>
      <c r="K4790" s="17" t="s">
        <v>10613</v>
      </c>
      <c r="L4790" s="1">
        <v>44754</v>
      </c>
      <c r="M4790">
        <v>126</v>
      </c>
      <c r="N4790" s="17" t="s">
        <v>437</v>
      </c>
      <c r="O4790">
        <v>7043</v>
      </c>
      <c r="P4790" s="17" t="s">
        <v>438</v>
      </c>
      <c r="Q4790">
        <v>0</v>
      </c>
      <c r="R4790" s="17" t="s">
        <v>480</v>
      </c>
      <c r="S4790" s="17" t="s">
        <v>653</v>
      </c>
      <c r="T4790" s="17" t="s">
        <v>438</v>
      </c>
      <c r="U4790">
        <v>23</v>
      </c>
      <c r="V4790">
        <v>2022</v>
      </c>
      <c r="W4790" s="17" t="s">
        <v>10614</v>
      </c>
      <c r="X4790" s="17" t="s">
        <v>482</v>
      </c>
      <c r="Y4790">
        <v>7</v>
      </c>
      <c r="Z4790" s="17" t="s">
        <v>443</v>
      </c>
      <c r="AA4790" s="17" t="s">
        <v>443</v>
      </c>
      <c r="AB4790" s="17" t="s">
        <v>444</v>
      </c>
      <c r="AC4790">
        <v>0</v>
      </c>
      <c r="AD4790">
        <v>0</v>
      </c>
      <c r="AE4790">
        <v>0</v>
      </c>
      <c r="AF4790">
        <v>2022</v>
      </c>
      <c r="AG4790" s="1">
        <v>44562</v>
      </c>
      <c r="AH4790" s="1">
        <v>44773</v>
      </c>
      <c r="AI4790" s="1">
        <v>44785</v>
      </c>
      <c r="AJ4790" s="17" t="s">
        <v>34</v>
      </c>
      <c r="AK4790" s="17" t="s">
        <v>35</v>
      </c>
      <c r="AL4790" s="17" t="s">
        <v>10388</v>
      </c>
      <c r="AM4790" s="17">
        <f>MONTH(EMPENHO[[#This Row],[data_empenho]])</f>
        <v>7</v>
      </c>
    </row>
    <row r="4791" spans="1:39" x14ac:dyDescent="0.25">
      <c r="A4791">
        <v>8</v>
      </c>
      <c r="B4791">
        <v>801</v>
      </c>
      <c r="C4791">
        <v>10</v>
      </c>
      <c r="D4791">
        <v>301</v>
      </c>
      <c r="E4791">
        <v>6</v>
      </c>
      <c r="F4791">
        <v>0</v>
      </c>
      <c r="G4791">
        <v>2092</v>
      </c>
      <c r="H4791" s="17" t="s">
        <v>587</v>
      </c>
      <c r="I4791">
        <v>40</v>
      </c>
      <c r="J4791">
        <v>0</v>
      </c>
      <c r="K4791" s="17" t="s">
        <v>10615</v>
      </c>
      <c r="L4791" s="1">
        <v>44754</v>
      </c>
      <c r="M4791">
        <v>200</v>
      </c>
      <c r="N4791" s="17" t="s">
        <v>437</v>
      </c>
      <c r="O4791">
        <v>7043</v>
      </c>
      <c r="P4791" s="17" t="s">
        <v>438</v>
      </c>
      <c r="Q4791">
        <v>0</v>
      </c>
      <c r="R4791" s="17" t="s">
        <v>480</v>
      </c>
      <c r="S4791" s="17" t="s">
        <v>653</v>
      </c>
      <c r="T4791" s="17" t="s">
        <v>438</v>
      </c>
      <c r="U4791">
        <v>23</v>
      </c>
      <c r="V4791">
        <v>2022</v>
      </c>
      <c r="W4791" s="17" t="s">
        <v>10616</v>
      </c>
      <c r="X4791" s="17" t="s">
        <v>482</v>
      </c>
      <c r="Y4791">
        <v>7</v>
      </c>
      <c r="Z4791" s="17" t="s">
        <v>443</v>
      </c>
      <c r="AA4791" s="17" t="s">
        <v>443</v>
      </c>
      <c r="AB4791" s="17" t="s">
        <v>444</v>
      </c>
      <c r="AC4791">
        <v>0</v>
      </c>
      <c r="AD4791">
        <v>0</v>
      </c>
      <c r="AE4791">
        <v>0</v>
      </c>
      <c r="AF4791">
        <v>2022</v>
      </c>
      <c r="AG4791" s="1">
        <v>44562</v>
      </c>
      <c r="AH4791" s="1">
        <v>44773</v>
      </c>
      <c r="AI4791" s="1">
        <v>44785</v>
      </c>
      <c r="AJ4791" s="17" t="s">
        <v>34</v>
      </c>
      <c r="AK4791" s="17" t="s">
        <v>35</v>
      </c>
      <c r="AL4791" s="17" t="s">
        <v>10388</v>
      </c>
      <c r="AM4791" s="17">
        <f>MONTH(EMPENHO[[#This Row],[data_empenho]])</f>
        <v>7</v>
      </c>
    </row>
    <row r="4792" spans="1:39" x14ac:dyDescent="0.25">
      <c r="A4792">
        <v>7</v>
      </c>
      <c r="B4792">
        <v>702</v>
      </c>
      <c r="C4792">
        <v>15</v>
      </c>
      <c r="D4792">
        <v>451</v>
      </c>
      <c r="E4792">
        <v>17</v>
      </c>
      <c r="F4792">
        <v>0</v>
      </c>
      <c r="G4792">
        <v>2002</v>
      </c>
      <c r="H4792" s="17" t="s">
        <v>478</v>
      </c>
      <c r="I4792">
        <v>1</v>
      </c>
      <c r="J4792">
        <v>0</v>
      </c>
      <c r="K4792" s="17" t="s">
        <v>10617</v>
      </c>
      <c r="L4792" s="1">
        <v>44754</v>
      </c>
      <c r="M4792">
        <v>2418.5</v>
      </c>
      <c r="N4792" s="17" t="s">
        <v>437</v>
      </c>
      <c r="O4792">
        <v>8264</v>
      </c>
      <c r="P4792" s="17" t="s">
        <v>438</v>
      </c>
      <c r="Q4792">
        <v>0</v>
      </c>
      <c r="R4792" s="17" t="s">
        <v>480</v>
      </c>
      <c r="S4792" s="17" t="s">
        <v>653</v>
      </c>
      <c r="T4792" s="17" t="s">
        <v>438</v>
      </c>
      <c r="U4792">
        <v>56</v>
      </c>
      <c r="V4792">
        <v>2021</v>
      </c>
      <c r="W4792" s="17" t="s">
        <v>10618</v>
      </c>
      <c r="X4792" s="17" t="s">
        <v>482</v>
      </c>
      <c r="Y4792">
        <v>7</v>
      </c>
      <c r="Z4792" s="17" t="s">
        <v>443</v>
      </c>
      <c r="AA4792" s="17" t="s">
        <v>443</v>
      </c>
      <c r="AB4792" s="17" t="s">
        <v>444</v>
      </c>
      <c r="AC4792">
        <v>0</v>
      </c>
      <c r="AD4792">
        <v>0</v>
      </c>
      <c r="AE4792">
        <v>0</v>
      </c>
      <c r="AF4792">
        <v>2022</v>
      </c>
      <c r="AG4792" s="1">
        <v>44562</v>
      </c>
      <c r="AH4792" s="1">
        <v>44773</v>
      </c>
      <c r="AI4792" s="1">
        <v>44785</v>
      </c>
      <c r="AJ4792" s="17" t="s">
        <v>34</v>
      </c>
      <c r="AK4792" s="17" t="s">
        <v>35</v>
      </c>
      <c r="AL4792" s="17" t="s">
        <v>10388</v>
      </c>
      <c r="AM4792" s="17">
        <f>MONTH(EMPENHO[[#This Row],[data_empenho]])</f>
        <v>7</v>
      </c>
    </row>
    <row r="4793" spans="1:39" x14ac:dyDescent="0.25">
      <c r="A4793">
        <v>4</v>
      </c>
      <c r="B4793">
        <v>401</v>
      </c>
      <c r="C4793">
        <v>4</v>
      </c>
      <c r="D4793">
        <v>123</v>
      </c>
      <c r="E4793">
        <v>1</v>
      </c>
      <c r="F4793">
        <v>0</v>
      </c>
      <c r="G4793">
        <v>2075</v>
      </c>
      <c r="H4793" s="17" t="s">
        <v>4533</v>
      </c>
      <c r="I4793">
        <v>1</v>
      </c>
      <c r="J4793">
        <v>0</v>
      </c>
      <c r="K4793" s="17" t="s">
        <v>10619</v>
      </c>
      <c r="L4793" s="1">
        <v>44754</v>
      </c>
      <c r="M4793">
        <v>114.8</v>
      </c>
      <c r="N4793" s="17" t="s">
        <v>437</v>
      </c>
      <c r="O4793">
        <v>7408</v>
      </c>
      <c r="P4793" s="17" t="s">
        <v>438</v>
      </c>
      <c r="Q4793">
        <v>0</v>
      </c>
      <c r="R4793" s="17" t="s">
        <v>439</v>
      </c>
      <c r="S4793" s="17" t="s">
        <v>440</v>
      </c>
      <c r="T4793" s="17" t="s">
        <v>438</v>
      </c>
      <c r="U4793">
        <v>0</v>
      </c>
      <c r="V4793">
        <v>0</v>
      </c>
      <c r="W4793" s="17" t="s">
        <v>10620</v>
      </c>
      <c r="X4793" s="17" t="s">
        <v>442</v>
      </c>
      <c r="Y4793">
        <v>0</v>
      </c>
      <c r="Z4793" s="17" t="s">
        <v>443</v>
      </c>
      <c r="AA4793" s="17" t="s">
        <v>443</v>
      </c>
      <c r="AB4793" s="17" t="s">
        <v>444</v>
      </c>
      <c r="AC4793">
        <v>0</v>
      </c>
      <c r="AD4793">
        <v>0</v>
      </c>
      <c r="AE4793">
        <v>0</v>
      </c>
      <c r="AF4793">
        <v>2022</v>
      </c>
      <c r="AG4793" s="1">
        <v>44562</v>
      </c>
      <c r="AH4793" s="1">
        <v>44773</v>
      </c>
      <c r="AI4793" s="1">
        <v>44785</v>
      </c>
      <c r="AJ4793" s="17" t="s">
        <v>34</v>
      </c>
      <c r="AK4793" s="17" t="s">
        <v>35</v>
      </c>
      <c r="AL4793" s="17" t="s">
        <v>10388</v>
      </c>
      <c r="AM4793" s="17">
        <f>MONTH(EMPENHO[[#This Row],[data_empenho]])</f>
        <v>7</v>
      </c>
    </row>
    <row r="4794" spans="1:39" x14ac:dyDescent="0.25">
      <c r="A4794">
        <v>6</v>
      </c>
      <c r="B4794">
        <v>604</v>
      </c>
      <c r="C4794">
        <v>26</v>
      </c>
      <c r="D4794">
        <v>782</v>
      </c>
      <c r="E4794">
        <v>17</v>
      </c>
      <c r="F4794">
        <v>0</v>
      </c>
      <c r="G4794">
        <v>2074</v>
      </c>
      <c r="H4794" s="17" t="s">
        <v>860</v>
      </c>
      <c r="I4794">
        <v>1</v>
      </c>
      <c r="J4794">
        <v>0</v>
      </c>
      <c r="K4794" s="17" t="s">
        <v>10621</v>
      </c>
      <c r="L4794" s="1">
        <v>44754</v>
      </c>
      <c r="M4794">
        <v>1455</v>
      </c>
      <c r="N4794" s="17" t="s">
        <v>437</v>
      </c>
      <c r="O4794">
        <v>7946</v>
      </c>
      <c r="P4794" s="17" t="s">
        <v>438</v>
      </c>
      <c r="Q4794">
        <v>0</v>
      </c>
      <c r="R4794" s="17" t="s">
        <v>480</v>
      </c>
      <c r="S4794" s="17" t="s">
        <v>653</v>
      </c>
      <c r="T4794" s="17" t="s">
        <v>438</v>
      </c>
      <c r="U4794">
        <v>9</v>
      </c>
      <c r="V4794">
        <v>2022</v>
      </c>
      <c r="W4794" s="17" t="s">
        <v>10622</v>
      </c>
      <c r="X4794" s="17" t="s">
        <v>482</v>
      </c>
      <c r="Y4794">
        <v>7</v>
      </c>
      <c r="Z4794" s="17" t="s">
        <v>443</v>
      </c>
      <c r="AA4794" s="17" t="s">
        <v>443</v>
      </c>
      <c r="AB4794" s="17" t="s">
        <v>444</v>
      </c>
      <c r="AC4794">
        <v>0</v>
      </c>
      <c r="AD4794">
        <v>0</v>
      </c>
      <c r="AE4794">
        <v>0</v>
      </c>
      <c r="AF4794">
        <v>2022</v>
      </c>
      <c r="AG4794" s="1">
        <v>44562</v>
      </c>
      <c r="AH4794" s="1">
        <v>44773</v>
      </c>
      <c r="AI4794" s="1">
        <v>44785</v>
      </c>
      <c r="AJ4794" s="17" t="s">
        <v>34</v>
      </c>
      <c r="AK4794" s="17" t="s">
        <v>35</v>
      </c>
      <c r="AL4794" s="17" t="s">
        <v>10388</v>
      </c>
      <c r="AM4794" s="17">
        <f>MONTH(EMPENHO[[#This Row],[data_empenho]])</f>
        <v>7</v>
      </c>
    </row>
    <row r="4795" spans="1:39" x14ac:dyDescent="0.25">
      <c r="A4795">
        <v>5</v>
      </c>
      <c r="B4795">
        <v>502</v>
      </c>
      <c r="C4795">
        <v>12</v>
      </c>
      <c r="D4795">
        <v>361</v>
      </c>
      <c r="E4795">
        <v>2</v>
      </c>
      <c r="F4795">
        <v>0</v>
      </c>
      <c r="G4795">
        <v>2031</v>
      </c>
      <c r="H4795" s="17" t="s">
        <v>10623</v>
      </c>
      <c r="I4795">
        <v>20</v>
      </c>
      <c r="J4795">
        <v>0</v>
      </c>
      <c r="K4795" s="17" t="s">
        <v>10624</v>
      </c>
      <c r="L4795" s="1">
        <v>44754</v>
      </c>
      <c r="M4795">
        <v>1320</v>
      </c>
      <c r="N4795" s="17" t="s">
        <v>437</v>
      </c>
      <c r="O4795">
        <v>7480</v>
      </c>
      <c r="P4795" s="17" t="s">
        <v>438</v>
      </c>
      <c r="Q4795">
        <v>0</v>
      </c>
      <c r="R4795" s="17" t="s">
        <v>439</v>
      </c>
      <c r="S4795" s="17" t="s">
        <v>440</v>
      </c>
      <c r="T4795" s="17" t="s">
        <v>438</v>
      </c>
      <c r="U4795">
        <v>187</v>
      </c>
      <c r="V4795">
        <v>2022</v>
      </c>
      <c r="W4795" s="17" t="s">
        <v>10625</v>
      </c>
      <c r="X4795" s="17" t="s">
        <v>465</v>
      </c>
      <c r="Y4795">
        <v>1</v>
      </c>
      <c r="Z4795" s="17" t="s">
        <v>443</v>
      </c>
      <c r="AA4795" s="17" t="s">
        <v>443</v>
      </c>
      <c r="AB4795" s="17" t="s">
        <v>444</v>
      </c>
      <c r="AC4795">
        <v>0</v>
      </c>
      <c r="AD4795">
        <v>0</v>
      </c>
      <c r="AE4795">
        <v>0</v>
      </c>
      <c r="AF4795">
        <v>2022</v>
      </c>
      <c r="AG4795" s="1">
        <v>44562</v>
      </c>
      <c r="AH4795" s="1">
        <v>44773</v>
      </c>
      <c r="AI4795" s="1">
        <v>44785</v>
      </c>
      <c r="AJ4795" s="17" t="s">
        <v>34</v>
      </c>
      <c r="AK4795" s="17" t="s">
        <v>35</v>
      </c>
      <c r="AL4795" s="17" t="s">
        <v>10388</v>
      </c>
      <c r="AM4795" s="17">
        <f>MONTH(EMPENHO[[#This Row],[data_empenho]])</f>
        <v>7</v>
      </c>
    </row>
    <row r="4796" spans="1:39" x14ac:dyDescent="0.25">
      <c r="A4796">
        <v>5</v>
      </c>
      <c r="B4796">
        <v>502</v>
      </c>
      <c r="C4796">
        <v>12</v>
      </c>
      <c r="D4796">
        <v>365</v>
      </c>
      <c r="E4796">
        <v>2</v>
      </c>
      <c r="F4796">
        <v>0</v>
      </c>
      <c r="G4796">
        <v>2033</v>
      </c>
      <c r="H4796" s="17" t="s">
        <v>10623</v>
      </c>
      <c r="I4796">
        <v>20</v>
      </c>
      <c r="J4796">
        <v>0</v>
      </c>
      <c r="K4796" s="17" t="s">
        <v>10626</v>
      </c>
      <c r="L4796" s="1">
        <v>44754</v>
      </c>
      <c r="M4796">
        <v>1320</v>
      </c>
      <c r="N4796" s="17" t="s">
        <v>437</v>
      </c>
      <c r="O4796">
        <v>7480</v>
      </c>
      <c r="P4796" s="17" t="s">
        <v>438</v>
      </c>
      <c r="Q4796">
        <v>0</v>
      </c>
      <c r="R4796" s="17" t="s">
        <v>439</v>
      </c>
      <c r="S4796" s="17" t="s">
        <v>440</v>
      </c>
      <c r="T4796" s="17" t="s">
        <v>438</v>
      </c>
      <c r="U4796">
        <v>187</v>
      </c>
      <c r="V4796">
        <v>2022</v>
      </c>
      <c r="W4796" s="17" t="s">
        <v>10627</v>
      </c>
      <c r="X4796" s="17" t="s">
        <v>465</v>
      </c>
      <c r="Y4796">
        <v>1</v>
      </c>
      <c r="Z4796" s="17" t="s">
        <v>443</v>
      </c>
      <c r="AA4796" s="17" t="s">
        <v>443</v>
      </c>
      <c r="AB4796" s="17" t="s">
        <v>444</v>
      </c>
      <c r="AC4796">
        <v>0</v>
      </c>
      <c r="AD4796">
        <v>0</v>
      </c>
      <c r="AE4796">
        <v>0</v>
      </c>
      <c r="AF4796">
        <v>2022</v>
      </c>
      <c r="AG4796" s="1">
        <v>44562</v>
      </c>
      <c r="AH4796" s="1">
        <v>44773</v>
      </c>
      <c r="AI4796" s="1">
        <v>44785</v>
      </c>
      <c r="AJ4796" s="17" t="s">
        <v>34</v>
      </c>
      <c r="AK4796" s="17" t="s">
        <v>35</v>
      </c>
      <c r="AL4796" s="17" t="s">
        <v>10388</v>
      </c>
      <c r="AM4796" s="17">
        <f>MONTH(EMPENHO[[#This Row],[data_empenho]])</f>
        <v>7</v>
      </c>
    </row>
    <row r="4797" spans="1:39" x14ac:dyDescent="0.25">
      <c r="A4797">
        <v>5</v>
      </c>
      <c r="B4797">
        <v>501</v>
      </c>
      <c r="C4797">
        <v>4</v>
      </c>
      <c r="D4797">
        <v>122</v>
      </c>
      <c r="E4797">
        <v>1</v>
      </c>
      <c r="F4797">
        <v>0</v>
      </c>
      <c r="G4797">
        <v>2022</v>
      </c>
      <c r="H4797" s="17" t="s">
        <v>10623</v>
      </c>
      <c r="I4797">
        <v>1</v>
      </c>
      <c r="J4797">
        <v>0</v>
      </c>
      <c r="K4797" s="17" t="s">
        <v>10628</v>
      </c>
      <c r="L4797" s="1">
        <v>44754</v>
      </c>
      <c r="M4797">
        <v>3520</v>
      </c>
      <c r="N4797" s="17" t="s">
        <v>437</v>
      </c>
      <c r="O4797">
        <v>7480</v>
      </c>
      <c r="P4797" s="17" t="s">
        <v>438</v>
      </c>
      <c r="Q4797">
        <v>0</v>
      </c>
      <c r="R4797" s="17" t="s">
        <v>439</v>
      </c>
      <c r="S4797" s="17" t="s">
        <v>440</v>
      </c>
      <c r="T4797" s="17" t="s">
        <v>438</v>
      </c>
      <c r="U4797">
        <v>187</v>
      </c>
      <c r="V4797">
        <v>2022</v>
      </c>
      <c r="W4797" s="17" t="s">
        <v>10629</v>
      </c>
      <c r="X4797" s="17" t="s">
        <v>465</v>
      </c>
      <c r="Y4797">
        <v>1</v>
      </c>
      <c r="Z4797" s="17" t="s">
        <v>443</v>
      </c>
      <c r="AA4797" s="17" t="s">
        <v>443</v>
      </c>
      <c r="AB4797" s="17" t="s">
        <v>444</v>
      </c>
      <c r="AC4797">
        <v>0</v>
      </c>
      <c r="AD4797">
        <v>0</v>
      </c>
      <c r="AE4797">
        <v>0</v>
      </c>
      <c r="AF4797">
        <v>2022</v>
      </c>
      <c r="AG4797" s="1">
        <v>44562</v>
      </c>
      <c r="AH4797" s="1">
        <v>44773</v>
      </c>
      <c r="AI4797" s="1">
        <v>44785</v>
      </c>
      <c r="AJ4797" s="17" t="s">
        <v>34</v>
      </c>
      <c r="AK4797" s="17" t="s">
        <v>35</v>
      </c>
      <c r="AL4797" s="17" t="s">
        <v>10388</v>
      </c>
      <c r="AM4797" s="17">
        <f>MONTH(EMPENHO[[#This Row],[data_empenho]])</f>
        <v>7</v>
      </c>
    </row>
    <row r="4798" spans="1:39" x14ac:dyDescent="0.25">
      <c r="A4798">
        <v>9</v>
      </c>
      <c r="B4798">
        <v>904</v>
      </c>
      <c r="C4798">
        <v>8</v>
      </c>
      <c r="D4798">
        <v>243</v>
      </c>
      <c r="E4798">
        <v>11</v>
      </c>
      <c r="F4798">
        <v>0</v>
      </c>
      <c r="G4798">
        <v>2107</v>
      </c>
      <c r="H4798" s="17" t="s">
        <v>445</v>
      </c>
      <c r="I4798">
        <v>1</v>
      </c>
      <c r="J4798">
        <v>0</v>
      </c>
      <c r="K4798" s="17" t="s">
        <v>10630</v>
      </c>
      <c r="L4798" s="1">
        <v>44754</v>
      </c>
      <c r="M4798">
        <v>47.5</v>
      </c>
      <c r="N4798" s="17" t="s">
        <v>437</v>
      </c>
      <c r="O4798">
        <v>7133</v>
      </c>
      <c r="P4798" s="17" t="s">
        <v>438</v>
      </c>
      <c r="Q4798">
        <v>0</v>
      </c>
      <c r="R4798" s="17" t="s">
        <v>439</v>
      </c>
      <c r="S4798" s="17" t="s">
        <v>440</v>
      </c>
      <c r="T4798" s="17" t="s">
        <v>438</v>
      </c>
      <c r="U4798">
        <v>0</v>
      </c>
      <c r="V4798">
        <v>0</v>
      </c>
      <c r="W4798" s="17" t="s">
        <v>10631</v>
      </c>
      <c r="X4798" s="17" t="s">
        <v>442</v>
      </c>
      <c r="Y4798">
        <v>0</v>
      </c>
      <c r="Z4798" s="17" t="s">
        <v>486</v>
      </c>
      <c r="AA4798" s="17" t="s">
        <v>443</v>
      </c>
      <c r="AB4798" s="17" t="s">
        <v>444</v>
      </c>
      <c r="AC4798">
        <v>0</v>
      </c>
      <c r="AD4798">
        <v>0</v>
      </c>
      <c r="AE4798">
        <v>0</v>
      </c>
      <c r="AF4798">
        <v>2022</v>
      </c>
      <c r="AG4798" s="1">
        <v>44562</v>
      </c>
      <c r="AH4798" s="1">
        <v>44773</v>
      </c>
      <c r="AI4798" s="1">
        <v>44785</v>
      </c>
      <c r="AJ4798" s="17" t="s">
        <v>34</v>
      </c>
      <c r="AK4798" s="17" t="s">
        <v>35</v>
      </c>
      <c r="AL4798" s="17" t="s">
        <v>10388</v>
      </c>
      <c r="AM4798" s="17">
        <f>MONTH(EMPENHO[[#This Row],[data_empenho]])</f>
        <v>7</v>
      </c>
    </row>
    <row r="4799" spans="1:39" x14ac:dyDescent="0.25">
      <c r="A4799">
        <v>5</v>
      </c>
      <c r="B4799">
        <v>502</v>
      </c>
      <c r="C4799">
        <v>12</v>
      </c>
      <c r="D4799">
        <v>365</v>
      </c>
      <c r="E4799">
        <v>2</v>
      </c>
      <c r="F4799">
        <v>0</v>
      </c>
      <c r="G4799">
        <v>2033</v>
      </c>
      <c r="H4799" s="17" t="s">
        <v>689</v>
      </c>
      <c r="I4799">
        <v>20</v>
      </c>
      <c r="J4799">
        <v>0</v>
      </c>
      <c r="K4799" s="17" t="s">
        <v>10632</v>
      </c>
      <c r="L4799" s="1">
        <v>44754</v>
      </c>
      <c r="M4799">
        <v>14</v>
      </c>
      <c r="N4799" s="17" t="s">
        <v>437</v>
      </c>
      <c r="O4799">
        <v>4628</v>
      </c>
      <c r="P4799" s="17" t="s">
        <v>438</v>
      </c>
      <c r="Q4799">
        <v>0</v>
      </c>
      <c r="R4799" s="17" t="s">
        <v>439</v>
      </c>
      <c r="S4799" s="17" t="s">
        <v>440</v>
      </c>
      <c r="T4799" s="17" t="s">
        <v>438</v>
      </c>
      <c r="U4799">
        <v>184</v>
      </c>
      <c r="V4799">
        <v>2022</v>
      </c>
      <c r="W4799" s="17" t="s">
        <v>10633</v>
      </c>
      <c r="X4799" s="17" t="s">
        <v>465</v>
      </c>
      <c r="Y4799">
        <v>1</v>
      </c>
      <c r="Z4799" s="17" t="s">
        <v>443</v>
      </c>
      <c r="AA4799" s="17" t="s">
        <v>443</v>
      </c>
      <c r="AB4799" s="17" t="s">
        <v>444</v>
      </c>
      <c r="AC4799">
        <v>0</v>
      </c>
      <c r="AD4799">
        <v>0</v>
      </c>
      <c r="AE4799">
        <v>0</v>
      </c>
      <c r="AF4799">
        <v>2022</v>
      </c>
      <c r="AG4799" s="1">
        <v>44562</v>
      </c>
      <c r="AH4799" s="1">
        <v>44773</v>
      </c>
      <c r="AI4799" s="1">
        <v>44785</v>
      </c>
      <c r="AJ4799" s="17" t="s">
        <v>34</v>
      </c>
      <c r="AK4799" s="17" t="s">
        <v>35</v>
      </c>
      <c r="AL4799" s="17" t="s">
        <v>10388</v>
      </c>
      <c r="AM4799" s="17">
        <f>MONTH(EMPENHO[[#This Row],[data_empenho]])</f>
        <v>7</v>
      </c>
    </row>
    <row r="4800" spans="1:39" x14ac:dyDescent="0.25">
      <c r="A4800">
        <v>5</v>
      </c>
      <c r="B4800">
        <v>502</v>
      </c>
      <c r="C4800">
        <v>12</v>
      </c>
      <c r="D4800">
        <v>365</v>
      </c>
      <c r="E4800">
        <v>2</v>
      </c>
      <c r="F4800">
        <v>0</v>
      </c>
      <c r="G4800">
        <v>2033</v>
      </c>
      <c r="H4800" s="17" t="s">
        <v>689</v>
      </c>
      <c r="I4800">
        <v>20</v>
      </c>
      <c r="J4800">
        <v>0</v>
      </c>
      <c r="K4800" s="17" t="s">
        <v>10632</v>
      </c>
      <c r="L4800" s="1">
        <v>44754</v>
      </c>
      <c r="M4800">
        <v>-14</v>
      </c>
      <c r="N4800" s="17" t="s">
        <v>451</v>
      </c>
      <c r="O4800">
        <v>4628</v>
      </c>
      <c r="P4800" s="17" t="s">
        <v>438</v>
      </c>
      <c r="Q4800">
        <v>0</v>
      </c>
      <c r="R4800" s="17" t="s">
        <v>439</v>
      </c>
      <c r="S4800" s="17" t="s">
        <v>440</v>
      </c>
      <c r="T4800" s="17" t="s">
        <v>438</v>
      </c>
      <c r="U4800">
        <v>184</v>
      </c>
      <c r="V4800">
        <v>2022</v>
      </c>
      <c r="W4800" s="17" t="s">
        <v>1198</v>
      </c>
      <c r="X4800" s="17" t="s">
        <v>465</v>
      </c>
      <c r="Y4800">
        <v>1</v>
      </c>
      <c r="Z4800" s="17" t="s">
        <v>443</v>
      </c>
      <c r="AA4800" s="17" t="s">
        <v>443</v>
      </c>
      <c r="AB4800" s="17" t="s">
        <v>444</v>
      </c>
      <c r="AC4800">
        <v>0</v>
      </c>
      <c r="AD4800">
        <v>0</v>
      </c>
      <c r="AE4800">
        <v>0</v>
      </c>
      <c r="AF4800">
        <v>2022</v>
      </c>
      <c r="AG4800" s="1">
        <v>44562</v>
      </c>
      <c r="AH4800" s="1">
        <v>44773</v>
      </c>
      <c r="AI4800" s="1">
        <v>44785</v>
      </c>
      <c r="AJ4800" s="17" t="s">
        <v>34</v>
      </c>
      <c r="AK4800" s="17" t="s">
        <v>35</v>
      </c>
      <c r="AL4800" s="17" t="s">
        <v>10388</v>
      </c>
      <c r="AM4800" s="17">
        <f>MONTH(EMPENHO[[#This Row],[data_empenho]])</f>
        <v>7</v>
      </c>
    </row>
    <row r="4801" spans="1:39" x14ac:dyDescent="0.25">
      <c r="A4801">
        <v>5</v>
      </c>
      <c r="B4801">
        <v>502</v>
      </c>
      <c r="C4801">
        <v>12</v>
      </c>
      <c r="D4801">
        <v>361</v>
      </c>
      <c r="E4801">
        <v>2</v>
      </c>
      <c r="F4801">
        <v>0</v>
      </c>
      <c r="G4801">
        <v>2031</v>
      </c>
      <c r="H4801" s="17" t="s">
        <v>689</v>
      </c>
      <c r="I4801">
        <v>20</v>
      </c>
      <c r="J4801">
        <v>0</v>
      </c>
      <c r="K4801" s="17" t="s">
        <v>10634</v>
      </c>
      <c r="L4801" s="1">
        <v>44754</v>
      </c>
      <c r="M4801">
        <v>2444</v>
      </c>
      <c r="N4801" s="17" t="s">
        <v>437</v>
      </c>
      <c r="O4801">
        <v>4628</v>
      </c>
      <c r="P4801" s="17" t="s">
        <v>438</v>
      </c>
      <c r="Q4801">
        <v>0</v>
      </c>
      <c r="R4801" s="17" t="s">
        <v>439</v>
      </c>
      <c r="S4801" s="17" t="s">
        <v>440</v>
      </c>
      <c r="T4801" s="17" t="s">
        <v>438</v>
      </c>
      <c r="U4801">
        <v>184</v>
      </c>
      <c r="V4801">
        <v>2022</v>
      </c>
      <c r="W4801" s="17" t="s">
        <v>10635</v>
      </c>
      <c r="X4801" s="17" t="s">
        <v>465</v>
      </c>
      <c r="Y4801">
        <v>1</v>
      </c>
      <c r="Z4801" s="17" t="s">
        <v>443</v>
      </c>
      <c r="AA4801" s="17" t="s">
        <v>443</v>
      </c>
      <c r="AB4801" s="17" t="s">
        <v>444</v>
      </c>
      <c r="AC4801">
        <v>0</v>
      </c>
      <c r="AD4801">
        <v>0</v>
      </c>
      <c r="AE4801">
        <v>0</v>
      </c>
      <c r="AF4801">
        <v>2022</v>
      </c>
      <c r="AG4801" s="1">
        <v>44562</v>
      </c>
      <c r="AH4801" s="1">
        <v>44773</v>
      </c>
      <c r="AI4801" s="1">
        <v>44785</v>
      </c>
      <c r="AJ4801" s="17" t="s">
        <v>34</v>
      </c>
      <c r="AK4801" s="17" t="s">
        <v>35</v>
      </c>
      <c r="AL4801" s="17" t="s">
        <v>10388</v>
      </c>
      <c r="AM4801" s="17">
        <f>MONTH(EMPENHO[[#This Row],[data_empenho]])</f>
        <v>7</v>
      </c>
    </row>
    <row r="4802" spans="1:39" x14ac:dyDescent="0.25">
      <c r="A4802">
        <v>5</v>
      </c>
      <c r="B4802">
        <v>502</v>
      </c>
      <c r="C4802">
        <v>12</v>
      </c>
      <c r="D4802">
        <v>361</v>
      </c>
      <c r="E4802">
        <v>2</v>
      </c>
      <c r="F4802">
        <v>0</v>
      </c>
      <c r="G4802">
        <v>2031</v>
      </c>
      <c r="H4802" s="17" t="s">
        <v>689</v>
      </c>
      <c r="I4802">
        <v>20</v>
      </c>
      <c r="J4802">
        <v>0</v>
      </c>
      <c r="K4802" s="17" t="s">
        <v>10634</v>
      </c>
      <c r="L4802" s="1">
        <v>44754</v>
      </c>
      <c r="M4802">
        <v>-2444</v>
      </c>
      <c r="N4802" s="17" t="s">
        <v>451</v>
      </c>
      <c r="O4802">
        <v>4628</v>
      </c>
      <c r="P4802" s="17" t="s">
        <v>438</v>
      </c>
      <c r="Q4802">
        <v>0</v>
      </c>
      <c r="R4802" s="17" t="s">
        <v>439</v>
      </c>
      <c r="S4802" s="17" t="s">
        <v>440</v>
      </c>
      <c r="T4802" s="17" t="s">
        <v>438</v>
      </c>
      <c r="U4802">
        <v>184</v>
      </c>
      <c r="V4802">
        <v>2022</v>
      </c>
      <c r="W4802" s="17" t="s">
        <v>1198</v>
      </c>
      <c r="X4802" s="17" t="s">
        <v>465</v>
      </c>
      <c r="Y4802">
        <v>1</v>
      </c>
      <c r="Z4802" s="17" t="s">
        <v>443</v>
      </c>
      <c r="AA4802" s="17" t="s">
        <v>443</v>
      </c>
      <c r="AB4802" s="17" t="s">
        <v>444</v>
      </c>
      <c r="AC4802">
        <v>0</v>
      </c>
      <c r="AD4802">
        <v>0</v>
      </c>
      <c r="AE4802">
        <v>0</v>
      </c>
      <c r="AF4802">
        <v>2022</v>
      </c>
      <c r="AG4802" s="1">
        <v>44562</v>
      </c>
      <c r="AH4802" s="1">
        <v>44773</v>
      </c>
      <c r="AI4802" s="1">
        <v>44785</v>
      </c>
      <c r="AJ4802" s="17" t="s">
        <v>34</v>
      </c>
      <c r="AK4802" s="17" t="s">
        <v>35</v>
      </c>
      <c r="AL4802" s="17" t="s">
        <v>10388</v>
      </c>
      <c r="AM4802" s="17">
        <f>MONTH(EMPENHO[[#This Row],[data_empenho]])</f>
        <v>7</v>
      </c>
    </row>
    <row r="4803" spans="1:39" x14ac:dyDescent="0.25">
      <c r="A4803">
        <v>4</v>
      </c>
      <c r="B4803">
        <v>401</v>
      </c>
      <c r="C4803">
        <v>4</v>
      </c>
      <c r="D4803">
        <v>123</v>
      </c>
      <c r="E4803">
        <v>1</v>
      </c>
      <c r="F4803">
        <v>0</v>
      </c>
      <c r="G4803">
        <v>2075</v>
      </c>
      <c r="H4803" s="17" t="s">
        <v>445</v>
      </c>
      <c r="I4803">
        <v>1</v>
      </c>
      <c r="J4803">
        <v>0</v>
      </c>
      <c r="K4803" s="17" t="s">
        <v>10636</v>
      </c>
      <c r="L4803" s="1">
        <v>44754</v>
      </c>
      <c r="M4803">
        <v>465</v>
      </c>
      <c r="N4803" s="17" t="s">
        <v>437</v>
      </c>
      <c r="O4803">
        <v>8503</v>
      </c>
      <c r="P4803" s="17" t="s">
        <v>438</v>
      </c>
      <c r="Q4803">
        <v>0</v>
      </c>
      <c r="R4803" s="17" t="s">
        <v>439</v>
      </c>
      <c r="S4803" s="17" t="s">
        <v>440</v>
      </c>
      <c r="T4803" s="17" t="s">
        <v>438</v>
      </c>
      <c r="U4803">
        <v>0</v>
      </c>
      <c r="V4803">
        <v>0</v>
      </c>
      <c r="W4803" s="17" t="s">
        <v>10637</v>
      </c>
      <c r="X4803" s="17" t="s">
        <v>442</v>
      </c>
      <c r="Y4803">
        <v>0</v>
      </c>
      <c r="Z4803" s="17" t="s">
        <v>486</v>
      </c>
      <c r="AA4803" s="17" t="s">
        <v>443</v>
      </c>
      <c r="AB4803" s="17" t="s">
        <v>444</v>
      </c>
      <c r="AC4803">
        <v>0</v>
      </c>
      <c r="AD4803">
        <v>0</v>
      </c>
      <c r="AE4803">
        <v>0</v>
      </c>
      <c r="AF4803">
        <v>2022</v>
      </c>
      <c r="AG4803" s="1">
        <v>44562</v>
      </c>
      <c r="AH4803" s="1">
        <v>44773</v>
      </c>
      <c r="AI4803" s="1">
        <v>44785</v>
      </c>
      <c r="AJ4803" s="17" t="s">
        <v>34</v>
      </c>
      <c r="AK4803" s="17" t="s">
        <v>35</v>
      </c>
      <c r="AL4803" s="17" t="s">
        <v>10388</v>
      </c>
      <c r="AM4803" s="17">
        <f>MONTH(EMPENHO[[#This Row],[data_empenho]])</f>
        <v>7</v>
      </c>
    </row>
    <row r="4804" spans="1:39" x14ac:dyDescent="0.25">
      <c r="A4804">
        <v>4</v>
      </c>
      <c r="B4804">
        <v>401</v>
      </c>
      <c r="C4804">
        <v>4</v>
      </c>
      <c r="D4804">
        <v>123</v>
      </c>
      <c r="E4804">
        <v>1</v>
      </c>
      <c r="F4804">
        <v>0</v>
      </c>
      <c r="G4804">
        <v>2075</v>
      </c>
      <c r="H4804" s="17" t="s">
        <v>445</v>
      </c>
      <c r="I4804">
        <v>1</v>
      </c>
      <c r="J4804">
        <v>0</v>
      </c>
      <c r="K4804" s="17" t="s">
        <v>10638</v>
      </c>
      <c r="L4804" s="1">
        <v>44754</v>
      </c>
      <c r="M4804">
        <v>775</v>
      </c>
      <c r="N4804" s="17" t="s">
        <v>437</v>
      </c>
      <c r="O4804">
        <v>7408</v>
      </c>
      <c r="P4804" s="17" t="s">
        <v>438</v>
      </c>
      <c r="Q4804">
        <v>0</v>
      </c>
      <c r="R4804" s="17" t="s">
        <v>439</v>
      </c>
      <c r="S4804" s="17" t="s">
        <v>440</v>
      </c>
      <c r="T4804" s="17" t="s">
        <v>438</v>
      </c>
      <c r="U4804">
        <v>0</v>
      </c>
      <c r="V4804">
        <v>0</v>
      </c>
      <c r="W4804" s="17" t="s">
        <v>10639</v>
      </c>
      <c r="X4804" s="17" t="s">
        <v>442</v>
      </c>
      <c r="Y4804">
        <v>0</v>
      </c>
      <c r="Z4804" s="17" t="s">
        <v>486</v>
      </c>
      <c r="AA4804" s="17" t="s">
        <v>443</v>
      </c>
      <c r="AB4804" s="17" t="s">
        <v>444</v>
      </c>
      <c r="AC4804">
        <v>0</v>
      </c>
      <c r="AD4804">
        <v>0</v>
      </c>
      <c r="AE4804">
        <v>0</v>
      </c>
      <c r="AF4804">
        <v>2022</v>
      </c>
      <c r="AG4804" s="1">
        <v>44562</v>
      </c>
      <c r="AH4804" s="1">
        <v>44773</v>
      </c>
      <c r="AI4804" s="1">
        <v>44785</v>
      </c>
      <c r="AJ4804" s="17" t="s">
        <v>34</v>
      </c>
      <c r="AK4804" s="17" t="s">
        <v>35</v>
      </c>
      <c r="AL4804" s="17" t="s">
        <v>10388</v>
      </c>
      <c r="AM4804" s="17">
        <f>MONTH(EMPENHO[[#This Row],[data_empenho]])</f>
        <v>7</v>
      </c>
    </row>
    <row r="4805" spans="1:39" x14ac:dyDescent="0.25">
      <c r="A4805">
        <v>6</v>
      </c>
      <c r="B4805">
        <v>603</v>
      </c>
      <c r="C4805">
        <v>26</v>
      </c>
      <c r="D4805">
        <v>782</v>
      </c>
      <c r="E4805">
        <v>17</v>
      </c>
      <c r="F4805">
        <v>0</v>
      </c>
      <c r="G4805">
        <v>2073</v>
      </c>
      <c r="H4805" s="17" t="s">
        <v>698</v>
      </c>
      <c r="I4805">
        <v>1</v>
      </c>
      <c r="J4805">
        <v>0</v>
      </c>
      <c r="K4805" s="17" t="s">
        <v>10640</v>
      </c>
      <c r="L4805" s="1">
        <v>44754</v>
      </c>
      <c r="M4805">
        <v>1414.2</v>
      </c>
      <c r="N4805" s="17" t="s">
        <v>437</v>
      </c>
      <c r="O4805">
        <v>6259</v>
      </c>
      <c r="P4805" s="17" t="s">
        <v>438</v>
      </c>
      <c r="Q4805">
        <v>0</v>
      </c>
      <c r="R4805" s="17" t="s">
        <v>439</v>
      </c>
      <c r="S4805" s="17" t="s">
        <v>440</v>
      </c>
      <c r="T4805" s="17" t="s">
        <v>438</v>
      </c>
      <c r="U4805">
        <v>192</v>
      </c>
      <c r="V4805">
        <v>2022</v>
      </c>
      <c r="W4805" s="17" t="s">
        <v>10641</v>
      </c>
      <c r="X4805" s="17" t="s">
        <v>465</v>
      </c>
      <c r="Y4805">
        <v>1</v>
      </c>
      <c r="Z4805" s="17" t="s">
        <v>443</v>
      </c>
      <c r="AA4805" s="17" t="s">
        <v>443</v>
      </c>
      <c r="AB4805" s="17" t="s">
        <v>444</v>
      </c>
      <c r="AC4805">
        <v>0</v>
      </c>
      <c r="AD4805">
        <v>0</v>
      </c>
      <c r="AE4805">
        <v>0</v>
      </c>
      <c r="AF4805">
        <v>2022</v>
      </c>
      <c r="AG4805" s="1">
        <v>44562</v>
      </c>
      <c r="AH4805" s="1">
        <v>44773</v>
      </c>
      <c r="AI4805" s="1">
        <v>44785</v>
      </c>
      <c r="AJ4805" s="17" t="s">
        <v>34</v>
      </c>
      <c r="AK4805" s="17" t="s">
        <v>35</v>
      </c>
      <c r="AL4805" s="17" t="s">
        <v>10388</v>
      </c>
      <c r="AM4805" s="17">
        <f>MONTH(EMPENHO[[#This Row],[data_empenho]])</f>
        <v>7</v>
      </c>
    </row>
    <row r="4806" spans="1:39" x14ac:dyDescent="0.25">
      <c r="A4806">
        <v>6</v>
      </c>
      <c r="B4806">
        <v>603</v>
      </c>
      <c r="C4806">
        <v>26</v>
      </c>
      <c r="D4806">
        <v>782</v>
      </c>
      <c r="E4806">
        <v>17</v>
      </c>
      <c r="F4806">
        <v>0</v>
      </c>
      <c r="G4806">
        <v>2073</v>
      </c>
      <c r="H4806" s="17" t="s">
        <v>828</v>
      </c>
      <c r="I4806">
        <v>1</v>
      </c>
      <c r="J4806">
        <v>0</v>
      </c>
      <c r="K4806" s="17" t="s">
        <v>10642</v>
      </c>
      <c r="L4806" s="1">
        <v>44754</v>
      </c>
      <c r="M4806">
        <v>98</v>
      </c>
      <c r="N4806" s="17" t="s">
        <v>437</v>
      </c>
      <c r="O4806">
        <v>3923</v>
      </c>
      <c r="P4806" s="17" t="s">
        <v>438</v>
      </c>
      <c r="Q4806">
        <v>0</v>
      </c>
      <c r="R4806" s="17" t="s">
        <v>439</v>
      </c>
      <c r="S4806" s="17" t="s">
        <v>440</v>
      </c>
      <c r="T4806" s="17" t="s">
        <v>438</v>
      </c>
      <c r="U4806">
        <v>191</v>
      </c>
      <c r="V4806">
        <v>2022</v>
      </c>
      <c r="W4806" s="17" t="s">
        <v>10643</v>
      </c>
      <c r="X4806" s="17" t="s">
        <v>465</v>
      </c>
      <c r="Y4806">
        <v>1</v>
      </c>
      <c r="Z4806" s="17" t="s">
        <v>443</v>
      </c>
      <c r="AA4806" s="17" t="s">
        <v>443</v>
      </c>
      <c r="AB4806" s="17" t="s">
        <v>444</v>
      </c>
      <c r="AC4806">
        <v>0</v>
      </c>
      <c r="AD4806">
        <v>0</v>
      </c>
      <c r="AE4806">
        <v>0</v>
      </c>
      <c r="AF4806">
        <v>2022</v>
      </c>
      <c r="AG4806" s="1">
        <v>44562</v>
      </c>
      <c r="AH4806" s="1">
        <v>44773</v>
      </c>
      <c r="AI4806" s="1">
        <v>44785</v>
      </c>
      <c r="AJ4806" s="17" t="s">
        <v>34</v>
      </c>
      <c r="AK4806" s="17" t="s">
        <v>35</v>
      </c>
      <c r="AL4806" s="17" t="s">
        <v>10388</v>
      </c>
      <c r="AM4806" s="17">
        <f>MONTH(EMPENHO[[#This Row],[data_empenho]])</f>
        <v>7</v>
      </c>
    </row>
    <row r="4807" spans="1:39" x14ac:dyDescent="0.25">
      <c r="A4807">
        <v>6</v>
      </c>
      <c r="B4807">
        <v>603</v>
      </c>
      <c r="C4807">
        <v>26</v>
      </c>
      <c r="D4807">
        <v>782</v>
      </c>
      <c r="E4807">
        <v>17</v>
      </c>
      <c r="F4807">
        <v>0</v>
      </c>
      <c r="G4807">
        <v>2073</v>
      </c>
      <c r="H4807" s="17" t="s">
        <v>828</v>
      </c>
      <c r="I4807">
        <v>1</v>
      </c>
      <c r="J4807">
        <v>0</v>
      </c>
      <c r="K4807" s="17" t="s">
        <v>10644</v>
      </c>
      <c r="L4807" s="1">
        <v>44754</v>
      </c>
      <c r="M4807">
        <v>300</v>
      </c>
      <c r="N4807" s="17" t="s">
        <v>437</v>
      </c>
      <c r="O4807">
        <v>8372</v>
      </c>
      <c r="P4807" s="17" t="s">
        <v>438</v>
      </c>
      <c r="Q4807">
        <v>0</v>
      </c>
      <c r="R4807" s="17" t="s">
        <v>439</v>
      </c>
      <c r="S4807" s="17" t="s">
        <v>440</v>
      </c>
      <c r="T4807" s="17" t="s">
        <v>438</v>
      </c>
      <c r="U4807">
        <v>191</v>
      </c>
      <c r="V4807">
        <v>2022</v>
      </c>
      <c r="W4807" s="17" t="s">
        <v>10645</v>
      </c>
      <c r="X4807" s="17" t="s">
        <v>465</v>
      </c>
      <c r="Y4807">
        <v>1</v>
      </c>
      <c r="Z4807" s="17" t="s">
        <v>443</v>
      </c>
      <c r="AA4807" s="17" t="s">
        <v>443</v>
      </c>
      <c r="AB4807" s="17" t="s">
        <v>444</v>
      </c>
      <c r="AC4807">
        <v>0</v>
      </c>
      <c r="AD4807">
        <v>0</v>
      </c>
      <c r="AE4807">
        <v>0</v>
      </c>
      <c r="AF4807">
        <v>2022</v>
      </c>
      <c r="AG4807" s="1">
        <v>44562</v>
      </c>
      <c r="AH4807" s="1">
        <v>44773</v>
      </c>
      <c r="AI4807" s="1">
        <v>44785</v>
      </c>
      <c r="AJ4807" s="17" t="s">
        <v>34</v>
      </c>
      <c r="AK4807" s="17" t="s">
        <v>35</v>
      </c>
      <c r="AL4807" s="17" t="s">
        <v>10388</v>
      </c>
      <c r="AM4807" s="17">
        <f>MONTH(EMPENHO[[#This Row],[data_empenho]])</f>
        <v>7</v>
      </c>
    </row>
    <row r="4808" spans="1:39" x14ac:dyDescent="0.25">
      <c r="A4808">
        <v>4</v>
      </c>
      <c r="B4808">
        <v>401</v>
      </c>
      <c r="C4808">
        <v>4</v>
      </c>
      <c r="D4808">
        <v>123</v>
      </c>
      <c r="E4808">
        <v>1</v>
      </c>
      <c r="F4808">
        <v>0</v>
      </c>
      <c r="G4808">
        <v>2075</v>
      </c>
      <c r="H4808" s="17" t="s">
        <v>445</v>
      </c>
      <c r="I4808">
        <v>1</v>
      </c>
      <c r="J4808">
        <v>0</v>
      </c>
      <c r="K4808" s="17" t="s">
        <v>10646</v>
      </c>
      <c r="L4808" s="1">
        <v>44754</v>
      </c>
      <c r="M4808">
        <v>1395</v>
      </c>
      <c r="N4808" s="17" t="s">
        <v>437</v>
      </c>
      <c r="O4808">
        <v>8315</v>
      </c>
      <c r="P4808" s="17" t="s">
        <v>438</v>
      </c>
      <c r="Q4808">
        <v>0</v>
      </c>
      <c r="R4808" s="17" t="s">
        <v>439</v>
      </c>
      <c r="S4808" s="17" t="s">
        <v>440</v>
      </c>
      <c r="T4808" s="17" t="s">
        <v>438</v>
      </c>
      <c r="U4808">
        <v>0</v>
      </c>
      <c r="V4808">
        <v>0</v>
      </c>
      <c r="W4808" s="17" t="s">
        <v>10647</v>
      </c>
      <c r="X4808" s="17" t="s">
        <v>442</v>
      </c>
      <c r="Y4808">
        <v>0</v>
      </c>
      <c r="Z4808" s="17" t="s">
        <v>486</v>
      </c>
      <c r="AA4808" s="17" t="s">
        <v>443</v>
      </c>
      <c r="AB4808" s="17" t="s">
        <v>444</v>
      </c>
      <c r="AC4808">
        <v>0</v>
      </c>
      <c r="AD4808">
        <v>0</v>
      </c>
      <c r="AE4808">
        <v>0</v>
      </c>
      <c r="AF4808">
        <v>2022</v>
      </c>
      <c r="AG4808" s="1">
        <v>44562</v>
      </c>
      <c r="AH4808" s="1">
        <v>44773</v>
      </c>
      <c r="AI4808" s="1">
        <v>44785</v>
      </c>
      <c r="AJ4808" s="17" t="s">
        <v>34</v>
      </c>
      <c r="AK4808" s="17" t="s">
        <v>35</v>
      </c>
      <c r="AL4808" s="17" t="s">
        <v>10388</v>
      </c>
      <c r="AM4808" s="17">
        <f>MONTH(EMPENHO[[#This Row],[data_empenho]])</f>
        <v>7</v>
      </c>
    </row>
    <row r="4809" spans="1:39" x14ac:dyDescent="0.25">
      <c r="A4809">
        <v>4</v>
      </c>
      <c r="B4809">
        <v>401</v>
      </c>
      <c r="C4809">
        <v>4</v>
      </c>
      <c r="D4809">
        <v>123</v>
      </c>
      <c r="E4809">
        <v>1</v>
      </c>
      <c r="F4809">
        <v>0</v>
      </c>
      <c r="G4809">
        <v>2075</v>
      </c>
      <c r="H4809" s="17" t="s">
        <v>445</v>
      </c>
      <c r="I4809">
        <v>1</v>
      </c>
      <c r="J4809">
        <v>0</v>
      </c>
      <c r="K4809" s="17" t="s">
        <v>10646</v>
      </c>
      <c r="L4809" s="1">
        <v>44762</v>
      </c>
      <c r="M4809">
        <v>-1395</v>
      </c>
      <c r="N4809" s="17" t="s">
        <v>451</v>
      </c>
      <c r="O4809">
        <v>8315</v>
      </c>
      <c r="P4809" s="17" t="s">
        <v>438</v>
      </c>
      <c r="Q4809">
        <v>0</v>
      </c>
      <c r="R4809" s="17" t="s">
        <v>439</v>
      </c>
      <c r="S4809" s="17" t="s">
        <v>440</v>
      </c>
      <c r="T4809" s="17" t="s">
        <v>438</v>
      </c>
      <c r="U4809">
        <v>0</v>
      </c>
      <c r="V4809">
        <v>0</v>
      </c>
      <c r="W4809" s="17" t="s">
        <v>10648</v>
      </c>
      <c r="X4809" s="17" t="s">
        <v>442</v>
      </c>
      <c r="Y4809">
        <v>0</v>
      </c>
      <c r="Z4809" s="17" t="s">
        <v>486</v>
      </c>
      <c r="AA4809" s="17" t="s">
        <v>443</v>
      </c>
      <c r="AB4809" s="17" t="s">
        <v>444</v>
      </c>
      <c r="AC4809">
        <v>0</v>
      </c>
      <c r="AD4809">
        <v>0</v>
      </c>
      <c r="AE4809">
        <v>0</v>
      </c>
      <c r="AF4809">
        <v>2022</v>
      </c>
      <c r="AG4809" s="1">
        <v>44562</v>
      </c>
      <c r="AH4809" s="1">
        <v>44773</v>
      </c>
      <c r="AI4809" s="1">
        <v>44785</v>
      </c>
      <c r="AJ4809" s="17" t="s">
        <v>34</v>
      </c>
      <c r="AK4809" s="17" t="s">
        <v>35</v>
      </c>
      <c r="AL4809" s="17" t="s">
        <v>10388</v>
      </c>
      <c r="AM4809" s="17">
        <f>MONTH(EMPENHO[[#This Row],[data_empenho]])</f>
        <v>7</v>
      </c>
    </row>
    <row r="4810" spans="1:39" x14ac:dyDescent="0.25">
      <c r="A4810">
        <v>4</v>
      </c>
      <c r="B4810">
        <v>401</v>
      </c>
      <c r="C4810">
        <v>4</v>
      </c>
      <c r="D4810">
        <v>123</v>
      </c>
      <c r="E4810">
        <v>1</v>
      </c>
      <c r="F4810">
        <v>0</v>
      </c>
      <c r="G4810">
        <v>2075</v>
      </c>
      <c r="H4810" s="17" t="s">
        <v>445</v>
      </c>
      <c r="I4810">
        <v>1</v>
      </c>
      <c r="J4810">
        <v>0</v>
      </c>
      <c r="K4810" s="17" t="s">
        <v>10649</v>
      </c>
      <c r="L4810" s="1">
        <v>44754</v>
      </c>
      <c r="M4810">
        <v>1395</v>
      </c>
      <c r="N4810" s="17" t="s">
        <v>437</v>
      </c>
      <c r="O4810">
        <v>8192</v>
      </c>
      <c r="P4810" s="17" t="s">
        <v>438</v>
      </c>
      <c r="Q4810">
        <v>0</v>
      </c>
      <c r="R4810" s="17" t="s">
        <v>439</v>
      </c>
      <c r="S4810" s="17" t="s">
        <v>440</v>
      </c>
      <c r="T4810" s="17" t="s">
        <v>438</v>
      </c>
      <c r="U4810">
        <v>0</v>
      </c>
      <c r="V4810">
        <v>0</v>
      </c>
      <c r="W4810" s="17" t="s">
        <v>10650</v>
      </c>
      <c r="X4810" s="17" t="s">
        <v>442</v>
      </c>
      <c r="Y4810">
        <v>0</v>
      </c>
      <c r="Z4810" s="17" t="s">
        <v>486</v>
      </c>
      <c r="AA4810" s="17" t="s">
        <v>443</v>
      </c>
      <c r="AB4810" s="17" t="s">
        <v>444</v>
      </c>
      <c r="AC4810">
        <v>0</v>
      </c>
      <c r="AD4810">
        <v>0</v>
      </c>
      <c r="AE4810">
        <v>0</v>
      </c>
      <c r="AF4810">
        <v>2022</v>
      </c>
      <c r="AG4810" s="1">
        <v>44562</v>
      </c>
      <c r="AH4810" s="1">
        <v>44773</v>
      </c>
      <c r="AI4810" s="1">
        <v>44785</v>
      </c>
      <c r="AJ4810" s="17" t="s">
        <v>34</v>
      </c>
      <c r="AK4810" s="17" t="s">
        <v>35</v>
      </c>
      <c r="AL4810" s="17" t="s">
        <v>10388</v>
      </c>
      <c r="AM4810" s="17">
        <f>MONTH(EMPENHO[[#This Row],[data_empenho]])</f>
        <v>7</v>
      </c>
    </row>
    <row r="4811" spans="1:39" x14ac:dyDescent="0.25">
      <c r="A4811">
        <v>4</v>
      </c>
      <c r="B4811">
        <v>401</v>
      </c>
      <c r="C4811">
        <v>4</v>
      </c>
      <c r="D4811">
        <v>123</v>
      </c>
      <c r="E4811">
        <v>1</v>
      </c>
      <c r="F4811">
        <v>0</v>
      </c>
      <c r="G4811">
        <v>2075</v>
      </c>
      <c r="H4811" s="17" t="s">
        <v>445</v>
      </c>
      <c r="I4811">
        <v>1</v>
      </c>
      <c r="J4811">
        <v>0</v>
      </c>
      <c r="K4811" s="17" t="s">
        <v>10649</v>
      </c>
      <c r="L4811" s="1">
        <v>44757</v>
      </c>
      <c r="M4811">
        <v>-1395</v>
      </c>
      <c r="N4811" s="17" t="s">
        <v>451</v>
      </c>
      <c r="O4811">
        <v>8192</v>
      </c>
      <c r="P4811" s="17" t="s">
        <v>438</v>
      </c>
      <c r="Q4811">
        <v>0</v>
      </c>
      <c r="R4811" s="17" t="s">
        <v>439</v>
      </c>
      <c r="S4811" s="17" t="s">
        <v>440</v>
      </c>
      <c r="T4811" s="17" t="s">
        <v>438</v>
      </c>
      <c r="U4811">
        <v>0</v>
      </c>
      <c r="V4811">
        <v>0</v>
      </c>
      <c r="W4811" s="17" t="s">
        <v>10651</v>
      </c>
      <c r="X4811" s="17" t="s">
        <v>442</v>
      </c>
      <c r="Y4811">
        <v>0</v>
      </c>
      <c r="Z4811" s="17" t="s">
        <v>486</v>
      </c>
      <c r="AA4811" s="17" t="s">
        <v>443</v>
      </c>
      <c r="AB4811" s="17" t="s">
        <v>444</v>
      </c>
      <c r="AC4811">
        <v>0</v>
      </c>
      <c r="AD4811">
        <v>0</v>
      </c>
      <c r="AE4811">
        <v>0</v>
      </c>
      <c r="AF4811">
        <v>2022</v>
      </c>
      <c r="AG4811" s="1">
        <v>44562</v>
      </c>
      <c r="AH4811" s="1">
        <v>44773</v>
      </c>
      <c r="AI4811" s="1">
        <v>44785</v>
      </c>
      <c r="AJ4811" s="17" t="s">
        <v>34</v>
      </c>
      <c r="AK4811" s="17" t="s">
        <v>35</v>
      </c>
      <c r="AL4811" s="17" t="s">
        <v>10388</v>
      </c>
      <c r="AM4811" s="17">
        <f>MONTH(EMPENHO[[#This Row],[data_empenho]])</f>
        <v>7</v>
      </c>
    </row>
    <row r="4812" spans="1:39" x14ac:dyDescent="0.25">
      <c r="A4812">
        <v>8</v>
      </c>
      <c r="B4812">
        <v>801</v>
      </c>
      <c r="C4812">
        <v>10</v>
      </c>
      <c r="D4812">
        <v>303</v>
      </c>
      <c r="E4812">
        <v>8</v>
      </c>
      <c r="F4812">
        <v>0</v>
      </c>
      <c r="G4812">
        <v>2101</v>
      </c>
      <c r="H4812" s="17" t="s">
        <v>1060</v>
      </c>
      <c r="I4812">
        <v>40</v>
      </c>
      <c r="J4812">
        <v>0</v>
      </c>
      <c r="K4812" s="17" t="s">
        <v>10652</v>
      </c>
      <c r="L4812" s="1">
        <v>44754</v>
      </c>
      <c r="M4812">
        <v>400</v>
      </c>
      <c r="N4812" s="17" t="s">
        <v>437</v>
      </c>
      <c r="O4812">
        <v>8714</v>
      </c>
      <c r="P4812" s="17" t="s">
        <v>438</v>
      </c>
      <c r="Q4812">
        <v>0</v>
      </c>
      <c r="R4812" s="17" t="s">
        <v>439</v>
      </c>
      <c r="S4812" s="17" t="s">
        <v>440</v>
      </c>
      <c r="T4812" s="17" t="s">
        <v>438</v>
      </c>
      <c r="U4812">
        <v>0</v>
      </c>
      <c r="V4812">
        <v>0</v>
      </c>
      <c r="W4812" s="17" t="s">
        <v>10653</v>
      </c>
      <c r="X4812" s="17" t="s">
        <v>442</v>
      </c>
      <c r="Y4812">
        <v>0</v>
      </c>
      <c r="Z4812" s="17" t="s">
        <v>443</v>
      </c>
      <c r="AA4812" s="17" t="s">
        <v>443</v>
      </c>
      <c r="AB4812" s="17" t="s">
        <v>444</v>
      </c>
      <c r="AC4812">
        <v>0</v>
      </c>
      <c r="AD4812">
        <v>0</v>
      </c>
      <c r="AE4812">
        <v>0</v>
      </c>
      <c r="AF4812">
        <v>2022</v>
      </c>
      <c r="AG4812" s="1">
        <v>44562</v>
      </c>
      <c r="AH4812" s="1">
        <v>44773</v>
      </c>
      <c r="AI4812" s="1">
        <v>44785</v>
      </c>
      <c r="AJ4812" s="17" t="s">
        <v>34</v>
      </c>
      <c r="AK4812" s="17" t="s">
        <v>35</v>
      </c>
      <c r="AL4812" s="17" t="s">
        <v>10388</v>
      </c>
      <c r="AM4812" s="17">
        <f>MONTH(EMPENHO[[#This Row],[data_empenho]])</f>
        <v>7</v>
      </c>
    </row>
    <row r="4813" spans="1:39" x14ac:dyDescent="0.25">
      <c r="A4813">
        <v>5</v>
      </c>
      <c r="B4813">
        <v>503</v>
      </c>
      <c r="C4813">
        <v>13</v>
      </c>
      <c r="D4813">
        <v>392</v>
      </c>
      <c r="E4813">
        <v>3</v>
      </c>
      <c r="F4813">
        <v>0</v>
      </c>
      <c r="G4813">
        <v>2042</v>
      </c>
      <c r="H4813" s="17" t="s">
        <v>4560</v>
      </c>
      <c r="I4813">
        <v>1</v>
      </c>
      <c r="J4813">
        <v>0</v>
      </c>
      <c r="K4813" s="17" t="s">
        <v>10654</v>
      </c>
      <c r="L4813" s="1">
        <v>44754</v>
      </c>
      <c r="M4813">
        <v>315</v>
      </c>
      <c r="N4813" s="17" t="s">
        <v>437</v>
      </c>
      <c r="O4813">
        <v>7764</v>
      </c>
      <c r="P4813" s="17" t="s">
        <v>438</v>
      </c>
      <c r="Q4813">
        <v>0</v>
      </c>
      <c r="R4813" s="17" t="s">
        <v>480</v>
      </c>
      <c r="S4813" s="17" t="s">
        <v>653</v>
      </c>
      <c r="T4813" s="17" t="s">
        <v>438</v>
      </c>
      <c r="U4813">
        <v>14</v>
      </c>
      <c r="V4813">
        <v>2022</v>
      </c>
      <c r="W4813" s="17" t="s">
        <v>10655</v>
      </c>
      <c r="X4813" s="17" t="s">
        <v>482</v>
      </c>
      <c r="Y4813">
        <v>7</v>
      </c>
      <c r="Z4813" s="17" t="s">
        <v>443</v>
      </c>
      <c r="AA4813" s="17" t="s">
        <v>443</v>
      </c>
      <c r="AB4813" s="17" t="s">
        <v>444</v>
      </c>
      <c r="AC4813">
        <v>0</v>
      </c>
      <c r="AD4813">
        <v>0</v>
      </c>
      <c r="AE4813">
        <v>0</v>
      </c>
      <c r="AF4813">
        <v>2022</v>
      </c>
      <c r="AG4813" s="1">
        <v>44562</v>
      </c>
      <c r="AH4813" s="1">
        <v>44773</v>
      </c>
      <c r="AI4813" s="1">
        <v>44785</v>
      </c>
      <c r="AJ4813" s="17" t="s">
        <v>34</v>
      </c>
      <c r="AK4813" s="17" t="s">
        <v>35</v>
      </c>
      <c r="AL4813" s="17" t="s">
        <v>10388</v>
      </c>
      <c r="AM4813" s="17">
        <f>MONTH(EMPENHO[[#This Row],[data_empenho]])</f>
        <v>7</v>
      </c>
    </row>
    <row r="4814" spans="1:39" x14ac:dyDescent="0.25">
      <c r="A4814">
        <v>9</v>
      </c>
      <c r="B4814">
        <v>902</v>
      </c>
      <c r="C4814">
        <v>8</v>
      </c>
      <c r="D4814">
        <v>243</v>
      </c>
      <c r="E4814">
        <v>11</v>
      </c>
      <c r="F4814">
        <v>0</v>
      </c>
      <c r="G4814">
        <v>2014</v>
      </c>
      <c r="H4814" s="17" t="s">
        <v>981</v>
      </c>
      <c r="I4814">
        <v>1</v>
      </c>
      <c r="J4814">
        <v>0</v>
      </c>
      <c r="K4814" s="17" t="s">
        <v>10656</v>
      </c>
      <c r="L4814" s="1">
        <v>44754</v>
      </c>
      <c r="M4814">
        <v>205</v>
      </c>
      <c r="N4814" s="17" t="s">
        <v>437</v>
      </c>
      <c r="O4814">
        <v>7414</v>
      </c>
      <c r="P4814" s="17" t="s">
        <v>438</v>
      </c>
      <c r="Q4814">
        <v>0</v>
      </c>
      <c r="R4814" s="17" t="s">
        <v>480</v>
      </c>
      <c r="S4814" s="17" t="s">
        <v>653</v>
      </c>
      <c r="T4814" s="17" t="s">
        <v>438</v>
      </c>
      <c r="U4814">
        <v>21</v>
      </c>
      <c r="V4814">
        <v>2022</v>
      </c>
      <c r="W4814" s="17" t="s">
        <v>10657</v>
      </c>
      <c r="X4814" s="17" t="s">
        <v>482</v>
      </c>
      <c r="Y4814">
        <v>7</v>
      </c>
      <c r="Z4814" s="17" t="s">
        <v>443</v>
      </c>
      <c r="AA4814" s="17" t="s">
        <v>443</v>
      </c>
      <c r="AB4814" s="17" t="s">
        <v>444</v>
      </c>
      <c r="AC4814">
        <v>0</v>
      </c>
      <c r="AD4814">
        <v>0</v>
      </c>
      <c r="AE4814">
        <v>0</v>
      </c>
      <c r="AF4814">
        <v>2022</v>
      </c>
      <c r="AG4814" s="1">
        <v>44562</v>
      </c>
      <c r="AH4814" s="1">
        <v>44773</v>
      </c>
      <c r="AI4814" s="1">
        <v>44785</v>
      </c>
      <c r="AJ4814" s="17" t="s">
        <v>34</v>
      </c>
      <c r="AK4814" s="17" t="s">
        <v>35</v>
      </c>
      <c r="AL4814" s="17" t="s">
        <v>10388</v>
      </c>
      <c r="AM4814" s="17">
        <f>MONTH(EMPENHO[[#This Row],[data_empenho]])</f>
        <v>7</v>
      </c>
    </row>
    <row r="4815" spans="1:39" x14ac:dyDescent="0.25">
      <c r="A4815">
        <v>9</v>
      </c>
      <c r="B4815">
        <v>902</v>
      </c>
      <c r="C4815">
        <v>8</v>
      </c>
      <c r="D4815">
        <v>243</v>
      </c>
      <c r="E4815">
        <v>11</v>
      </c>
      <c r="F4815">
        <v>0</v>
      </c>
      <c r="G4815">
        <v>2014</v>
      </c>
      <c r="H4815" s="17" t="s">
        <v>981</v>
      </c>
      <c r="I4815">
        <v>1</v>
      </c>
      <c r="J4815">
        <v>0</v>
      </c>
      <c r="K4815" s="17" t="s">
        <v>10658</v>
      </c>
      <c r="L4815" s="1">
        <v>44754</v>
      </c>
      <c r="M4815">
        <v>458</v>
      </c>
      <c r="N4815" s="17" t="s">
        <v>437</v>
      </c>
      <c r="O4815">
        <v>678</v>
      </c>
      <c r="P4815" s="17" t="s">
        <v>438</v>
      </c>
      <c r="Q4815">
        <v>0</v>
      </c>
      <c r="R4815" s="17" t="s">
        <v>480</v>
      </c>
      <c r="S4815" s="17" t="s">
        <v>653</v>
      </c>
      <c r="T4815" s="17" t="s">
        <v>438</v>
      </c>
      <c r="U4815">
        <v>21</v>
      </c>
      <c r="V4815">
        <v>2022</v>
      </c>
      <c r="W4815" s="17" t="s">
        <v>10659</v>
      </c>
      <c r="X4815" s="17" t="s">
        <v>482</v>
      </c>
      <c r="Y4815">
        <v>7</v>
      </c>
      <c r="Z4815" s="17" t="s">
        <v>443</v>
      </c>
      <c r="AA4815" s="17" t="s">
        <v>443</v>
      </c>
      <c r="AB4815" s="17" t="s">
        <v>444</v>
      </c>
      <c r="AC4815">
        <v>0</v>
      </c>
      <c r="AD4815">
        <v>0</v>
      </c>
      <c r="AE4815">
        <v>0</v>
      </c>
      <c r="AF4815">
        <v>2022</v>
      </c>
      <c r="AG4815" s="1">
        <v>44562</v>
      </c>
      <c r="AH4815" s="1">
        <v>44773</v>
      </c>
      <c r="AI4815" s="1">
        <v>44785</v>
      </c>
      <c r="AJ4815" s="17" t="s">
        <v>34</v>
      </c>
      <c r="AK4815" s="17" t="s">
        <v>35</v>
      </c>
      <c r="AL4815" s="17" t="s">
        <v>10388</v>
      </c>
      <c r="AM4815" s="17">
        <f>MONTH(EMPENHO[[#This Row],[data_empenho]])</f>
        <v>7</v>
      </c>
    </row>
    <row r="4816" spans="1:39" x14ac:dyDescent="0.25">
      <c r="A4816">
        <v>7</v>
      </c>
      <c r="B4816">
        <v>702</v>
      </c>
      <c r="C4816">
        <v>15</v>
      </c>
      <c r="D4816">
        <v>451</v>
      </c>
      <c r="E4816">
        <v>17</v>
      </c>
      <c r="F4816">
        <v>0</v>
      </c>
      <c r="G4816">
        <v>2002</v>
      </c>
      <c r="H4816" s="17" t="s">
        <v>2043</v>
      </c>
      <c r="I4816">
        <v>1</v>
      </c>
      <c r="J4816">
        <v>0</v>
      </c>
      <c r="K4816" s="17" t="s">
        <v>10660</v>
      </c>
      <c r="L4816" s="1">
        <v>44754</v>
      </c>
      <c r="M4816">
        <v>321</v>
      </c>
      <c r="N4816" s="17" t="s">
        <v>437</v>
      </c>
      <c r="O4816">
        <v>8575</v>
      </c>
      <c r="P4816" s="17" t="s">
        <v>438</v>
      </c>
      <c r="Q4816">
        <v>0</v>
      </c>
      <c r="R4816" s="17" t="s">
        <v>1083</v>
      </c>
      <c r="S4816" s="17" t="s">
        <v>653</v>
      </c>
      <c r="T4816" s="17" t="s">
        <v>438</v>
      </c>
      <c r="U4816">
        <v>5</v>
      </c>
      <c r="V4816">
        <v>2022</v>
      </c>
      <c r="W4816" s="17" t="s">
        <v>10661</v>
      </c>
      <c r="X4816" s="17" t="s">
        <v>1085</v>
      </c>
      <c r="Y4816">
        <v>7</v>
      </c>
      <c r="Z4816" s="17" t="s">
        <v>443</v>
      </c>
      <c r="AA4816" s="17" t="s">
        <v>443</v>
      </c>
      <c r="AB4816" s="17" t="s">
        <v>444</v>
      </c>
      <c r="AC4816">
        <v>0</v>
      </c>
      <c r="AD4816">
        <v>0</v>
      </c>
      <c r="AE4816">
        <v>0</v>
      </c>
      <c r="AF4816">
        <v>2022</v>
      </c>
      <c r="AG4816" s="1">
        <v>44562</v>
      </c>
      <c r="AH4816" s="1">
        <v>44773</v>
      </c>
      <c r="AI4816" s="1">
        <v>44785</v>
      </c>
      <c r="AJ4816" s="17" t="s">
        <v>34</v>
      </c>
      <c r="AK4816" s="17" t="s">
        <v>35</v>
      </c>
      <c r="AL4816" s="17" t="s">
        <v>10388</v>
      </c>
      <c r="AM4816" s="17">
        <f>MONTH(EMPENHO[[#This Row],[data_empenho]])</f>
        <v>7</v>
      </c>
    </row>
    <row r="4817" spans="1:39" x14ac:dyDescent="0.25">
      <c r="A4817">
        <v>7</v>
      </c>
      <c r="B4817">
        <v>702</v>
      </c>
      <c r="C4817">
        <v>15</v>
      </c>
      <c r="D4817">
        <v>451</v>
      </c>
      <c r="E4817">
        <v>17</v>
      </c>
      <c r="F4817">
        <v>0</v>
      </c>
      <c r="G4817">
        <v>2002</v>
      </c>
      <c r="H4817" s="17" t="s">
        <v>2043</v>
      </c>
      <c r="I4817">
        <v>1</v>
      </c>
      <c r="J4817">
        <v>0</v>
      </c>
      <c r="K4817" s="17" t="s">
        <v>10662</v>
      </c>
      <c r="L4817" s="1">
        <v>44754</v>
      </c>
      <c r="M4817">
        <v>639.29999999999995</v>
      </c>
      <c r="N4817" s="17" t="s">
        <v>437</v>
      </c>
      <c r="O4817">
        <v>6817</v>
      </c>
      <c r="P4817" s="17" t="s">
        <v>438</v>
      </c>
      <c r="Q4817">
        <v>0</v>
      </c>
      <c r="R4817" s="17" t="s">
        <v>1083</v>
      </c>
      <c r="S4817" s="17" t="s">
        <v>653</v>
      </c>
      <c r="T4817" s="17" t="s">
        <v>438</v>
      </c>
      <c r="U4817">
        <v>5</v>
      </c>
      <c r="V4817">
        <v>2022</v>
      </c>
      <c r="W4817" s="17" t="s">
        <v>10663</v>
      </c>
      <c r="X4817" s="17" t="s">
        <v>1085</v>
      </c>
      <c r="Y4817">
        <v>7</v>
      </c>
      <c r="Z4817" s="17" t="s">
        <v>443</v>
      </c>
      <c r="AA4817" s="17" t="s">
        <v>443</v>
      </c>
      <c r="AB4817" s="17" t="s">
        <v>444</v>
      </c>
      <c r="AC4817">
        <v>0</v>
      </c>
      <c r="AD4817">
        <v>0</v>
      </c>
      <c r="AE4817">
        <v>0</v>
      </c>
      <c r="AF4817">
        <v>2022</v>
      </c>
      <c r="AG4817" s="1">
        <v>44562</v>
      </c>
      <c r="AH4817" s="1">
        <v>44773</v>
      </c>
      <c r="AI4817" s="1">
        <v>44785</v>
      </c>
      <c r="AJ4817" s="17" t="s">
        <v>34</v>
      </c>
      <c r="AK4817" s="17" t="s">
        <v>35</v>
      </c>
      <c r="AL4817" s="17" t="s">
        <v>10388</v>
      </c>
      <c r="AM4817" s="17">
        <f>MONTH(EMPENHO[[#This Row],[data_empenho]])</f>
        <v>7</v>
      </c>
    </row>
    <row r="4818" spans="1:39" x14ac:dyDescent="0.25">
      <c r="A4818">
        <v>8</v>
      </c>
      <c r="B4818">
        <v>801</v>
      </c>
      <c r="C4818">
        <v>10</v>
      </c>
      <c r="D4818">
        <v>303</v>
      </c>
      <c r="E4818">
        <v>8</v>
      </c>
      <c r="F4818">
        <v>0</v>
      </c>
      <c r="G4818">
        <v>2102</v>
      </c>
      <c r="H4818" s="17" t="s">
        <v>602</v>
      </c>
      <c r="I4818">
        <v>40</v>
      </c>
      <c r="J4818">
        <v>0</v>
      </c>
      <c r="K4818" s="17" t="s">
        <v>10664</v>
      </c>
      <c r="L4818" s="1">
        <v>44754</v>
      </c>
      <c r="M4818">
        <v>3000</v>
      </c>
      <c r="N4818" s="17" t="s">
        <v>437</v>
      </c>
      <c r="O4818">
        <v>4252</v>
      </c>
      <c r="P4818" s="17" t="s">
        <v>438</v>
      </c>
      <c r="Q4818">
        <v>0</v>
      </c>
      <c r="R4818" s="17" t="s">
        <v>439</v>
      </c>
      <c r="S4818" s="17" t="s">
        <v>440</v>
      </c>
      <c r="T4818" s="17" t="s">
        <v>438</v>
      </c>
      <c r="U4818">
        <v>0</v>
      </c>
      <c r="V4818">
        <v>0</v>
      </c>
      <c r="W4818" s="17" t="s">
        <v>10665</v>
      </c>
      <c r="X4818" s="17" t="s">
        <v>465</v>
      </c>
      <c r="Y4818">
        <v>1</v>
      </c>
      <c r="Z4818" s="17" t="s">
        <v>443</v>
      </c>
      <c r="AA4818" s="17" t="s">
        <v>443</v>
      </c>
      <c r="AB4818" s="17" t="s">
        <v>444</v>
      </c>
      <c r="AC4818">
        <v>0</v>
      </c>
      <c r="AD4818">
        <v>0</v>
      </c>
      <c r="AE4818">
        <v>0</v>
      </c>
      <c r="AF4818">
        <v>2022</v>
      </c>
      <c r="AG4818" s="1">
        <v>44562</v>
      </c>
      <c r="AH4818" s="1">
        <v>44773</v>
      </c>
      <c r="AI4818" s="1">
        <v>44785</v>
      </c>
      <c r="AJ4818" s="17" t="s">
        <v>34</v>
      </c>
      <c r="AK4818" s="17" t="s">
        <v>35</v>
      </c>
      <c r="AL4818" s="17" t="s">
        <v>10388</v>
      </c>
      <c r="AM4818" s="17">
        <f>MONTH(EMPENHO[[#This Row],[data_empenho]])</f>
        <v>7</v>
      </c>
    </row>
    <row r="4819" spans="1:39" x14ac:dyDescent="0.25">
      <c r="A4819">
        <v>8</v>
      </c>
      <c r="B4819">
        <v>801</v>
      </c>
      <c r="C4819">
        <v>10</v>
      </c>
      <c r="D4819">
        <v>303</v>
      </c>
      <c r="E4819">
        <v>8</v>
      </c>
      <c r="F4819">
        <v>0</v>
      </c>
      <c r="G4819">
        <v>2098</v>
      </c>
      <c r="H4819" s="17" t="s">
        <v>582</v>
      </c>
      <c r="I4819">
        <v>40</v>
      </c>
      <c r="J4819">
        <v>0</v>
      </c>
      <c r="K4819" s="17" t="s">
        <v>10666</v>
      </c>
      <c r="L4819" s="1">
        <v>44754</v>
      </c>
      <c r="M4819">
        <v>20000</v>
      </c>
      <c r="N4819" s="17" t="s">
        <v>437</v>
      </c>
      <c r="O4819">
        <v>47</v>
      </c>
      <c r="P4819" s="17" t="s">
        <v>438</v>
      </c>
      <c r="Q4819">
        <v>0</v>
      </c>
      <c r="R4819" s="17" t="s">
        <v>439</v>
      </c>
      <c r="S4819" s="17" t="s">
        <v>440</v>
      </c>
      <c r="T4819" s="17" t="s">
        <v>438</v>
      </c>
      <c r="U4819">
        <v>0</v>
      </c>
      <c r="V4819">
        <v>0</v>
      </c>
      <c r="W4819" s="17" t="s">
        <v>10667</v>
      </c>
      <c r="X4819" s="17" t="s">
        <v>465</v>
      </c>
      <c r="Y4819">
        <v>1</v>
      </c>
      <c r="Z4819" s="17" t="s">
        <v>443</v>
      </c>
      <c r="AA4819" s="17" t="s">
        <v>443</v>
      </c>
      <c r="AB4819" s="17" t="s">
        <v>444</v>
      </c>
      <c r="AC4819">
        <v>0</v>
      </c>
      <c r="AD4819">
        <v>0</v>
      </c>
      <c r="AE4819">
        <v>0</v>
      </c>
      <c r="AF4819">
        <v>2022</v>
      </c>
      <c r="AG4819" s="1">
        <v>44562</v>
      </c>
      <c r="AH4819" s="1">
        <v>44773</v>
      </c>
      <c r="AI4819" s="1">
        <v>44785</v>
      </c>
      <c r="AJ4819" s="17" t="s">
        <v>34</v>
      </c>
      <c r="AK4819" s="17" t="s">
        <v>35</v>
      </c>
      <c r="AL4819" s="17" t="s">
        <v>10388</v>
      </c>
      <c r="AM4819" s="17">
        <f>MONTH(EMPENHO[[#This Row],[data_empenho]])</f>
        <v>7</v>
      </c>
    </row>
    <row r="4820" spans="1:39" x14ac:dyDescent="0.25">
      <c r="A4820">
        <v>4</v>
      </c>
      <c r="B4820">
        <v>401</v>
      </c>
      <c r="C4820">
        <v>4</v>
      </c>
      <c r="D4820">
        <v>123</v>
      </c>
      <c r="E4820">
        <v>1</v>
      </c>
      <c r="F4820">
        <v>0</v>
      </c>
      <c r="G4820">
        <v>2075</v>
      </c>
      <c r="H4820" s="17" t="s">
        <v>1063</v>
      </c>
      <c r="I4820">
        <v>1</v>
      </c>
      <c r="J4820">
        <v>0</v>
      </c>
      <c r="K4820" s="17" t="s">
        <v>10668</v>
      </c>
      <c r="L4820" s="1">
        <v>44754</v>
      </c>
      <c r="M4820">
        <v>4459.8</v>
      </c>
      <c r="N4820" s="17" t="s">
        <v>437</v>
      </c>
      <c r="O4820">
        <v>7720</v>
      </c>
      <c r="P4820" s="17" t="s">
        <v>438</v>
      </c>
      <c r="Q4820">
        <v>0</v>
      </c>
      <c r="R4820" s="17" t="s">
        <v>439</v>
      </c>
      <c r="S4820" s="17" t="s">
        <v>440</v>
      </c>
      <c r="T4820" s="17" t="s">
        <v>438</v>
      </c>
      <c r="U4820">
        <v>188</v>
      </c>
      <c r="V4820">
        <v>2022</v>
      </c>
      <c r="W4820" s="17" t="s">
        <v>10669</v>
      </c>
      <c r="X4820" s="17" t="s">
        <v>465</v>
      </c>
      <c r="Y4820">
        <v>1</v>
      </c>
      <c r="Z4820" s="17" t="s">
        <v>443</v>
      </c>
      <c r="AA4820" s="17" t="s">
        <v>443</v>
      </c>
      <c r="AB4820" s="17" t="s">
        <v>444</v>
      </c>
      <c r="AC4820">
        <v>0</v>
      </c>
      <c r="AD4820">
        <v>0</v>
      </c>
      <c r="AE4820">
        <v>0</v>
      </c>
      <c r="AF4820">
        <v>2022</v>
      </c>
      <c r="AG4820" s="1">
        <v>44562</v>
      </c>
      <c r="AH4820" s="1">
        <v>44773</v>
      </c>
      <c r="AI4820" s="1">
        <v>44785</v>
      </c>
      <c r="AJ4820" s="17" t="s">
        <v>34</v>
      </c>
      <c r="AK4820" s="17" t="s">
        <v>35</v>
      </c>
      <c r="AL4820" s="17" t="s">
        <v>10388</v>
      </c>
      <c r="AM4820" s="17">
        <f>MONTH(EMPENHO[[#This Row],[data_empenho]])</f>
        <v>7</v>
      </c>
    </row>
    <row r="4821" spans="1:39" x14ac:dyDescent="0.25">
      <c r="A4821">
        <v>4</v>
      </c>
      <c r="B4821">
        <v>401</v>
      </c>
      <c r="C4821">
        <v>4</v>
      </c>
      <c r="D4821">
        <v>123</v>
      </c>
      <c r="E4821">
        <v>1</v>
      </c>
      <c r="F4821">
        <v>0</v>
      </c>
      <c r="G4821">
        <v>2075</v>
      </c>
      <c r="H4821" s="17" t="s">
        <v>7830</v>
      </c>
      <c r="I4821">
        <v>1</v>
      </c>
      <c r="J4821">
        <v>0</v>
      </c>
      <c r="K4821" s="17" t="s">
        <v>10670</v>
      </c>
      <c r="L4821" s="1">
        <v>44754</v>
      </c>
      <c r="M4821">
        <v>499</v>
      </c>
      <c r="N4821" s="17" t="s">
        <v>437</v>
      </c>
      <c r="O4821">
        <v>7720</v>
      </c>
      <c r="P4821" s="17" t="s">
        <v>438</v>
      </c>
      <c r="Q4821">
        <v>0</v>
      </c>
      <c r="R4821" s="17" t="s">
        <v>439</v>
      </c>
      <c r="S4821" s="17" t="s">
        <v>440</v>
      </c>
      <c r="T4821" s="17" t="s">
        <v>438</v>
      </c>
      <c r="U4821">
        <v>188</v>
      </c>
      <c r="V4821">
        <v>2022</v>
      </c>
      <c r="W4821" s="17" t="s">
        <v>10671</v>
      </c>
      <c r="X4821" s="17" t="s">
        <v>465</v>
      </c>
      <c r="Y4821">
        <v>1</v>
      </c>
      <c r="Z4821" s="17" t="s">
        <v>443</v>
      </c>
      <c r="AA4821" s="17" t="s">
        <v>443</v>
      </c>
      <c r="AB4821" s="17" t="s">
        <v>444</v>
      </c>
      <c r="AC4821">
        <v>0</v>
      </c>
      <c r="AD4821">
        <v>0</v>
      </c>
      <c r="AE4821">
        <v>0</v>
      </c>
      <c r="AF4821">
        <v>2022</v>
      </c>
      <c r="AG4821" s="1">
        <v>44562</v>
      </c>
      <c r="AH4821" s="1">
        <v>44773</v>
      </c>
      <c r="AI4821" s="1">
        <v>44785</v>
      </c>
      <c r="AJ4821" s="17" t="s">
        <v>34</v>
      </c>
      <c r="AK4821" s="17" t="s">
        <v>35</v>
      </c>
      <c r="AL4821" s="17" t="s">
        <v>10388</v>
      </c>
      <c r="AM4821" s="17">
        <f>MONTH(EMPENHO[[#This Row],[data_empenho]])</f>
        <v>7</v>
      </c>
    </row>
    <row r="4822" spans="1:39" x14ac:dyDescent="0.25">
      <c r="A4822">
        <v>8</v>
      </c>
      <c r="B4822">
        <v>801</v>
      </c>
      <c r="C4822">
        <v>10</v>
      </c>
      <c r="D4822">
        <v>303</v>
      </c>
      <c r="E4822">
        <v>8</v>
      </c>
      <c r="F4822">
        <v>0</v>
      </c>
      <c r="G4822">
        <v>2099</v>
      </c>
      <c r="H4822" s="17" t="s">
        <v>1060</v>
      </c>
      <c r="I4822">
        <v>40</v>
      </c>
      <c r="J4822">
        <v>0</v>
      </c>
      <c r="K4822" s="17" t="s">
        <v>10672</v>
      </c>
      <c r="L4822" s="1">
        <v>44754</v>
      </c>
      <c r="M4822">
        <v>470</v>
      </c>
      <c r="N4822" s="17" t="s">
        <v>437</v>
      </c>
      <c r="O4822">
        <v>8713</v>
      </c>
      <c r="P4822" s="17" t="s">
        <v>438</v>
      </c>
      <c r="Q4822">
        <v>0</v>
      </c>
      <c r="R4822" s="17" t="s">
        <v>439</v>
      </c>
      <c r="S4822" s="17" t="s">
        <v>440</v>
      </c>
      <c r="T4822" s="17" t="s">
        <v>438</v>
      </c>
      <c r="U4822">
        <v>0</v>
      </c>
      <c r="V4822">
        <v>0</v>
      </c>
      <c r="W4822" s="17" t="s">
        <v>10673</v>
      </c>
      <c r="X4822" s="17" t="s">
        <v>442</v>
      </c>
      <c r="Y4822">
        <v>0</v>
      </c>
      <c r="Z4822" s="17" t="s">
        <v>443</v>
      </c>
      <c r="AA4822" s="17" t="s">
        <v>443</v>
      </c>
      <c r="AB4822" s="17" t="s">
        <v>444</v>
      </c>
      <c r="AC4822">
        <v>0</v>
      </c>
      <c r="AD4822">
        <v>0</v>
      </c>
      <c r="AE4822">
        <v>0</v>
      </c>
      <c r="AF4822">
        <v>2022</v>
      </c>
      <c r="AG4822" s="1">
        <v>44562</v>
      </c>
      <c r="AH4822" s="1">
        <v>44773</v>
      </c>
      <c r="AI4822" s="1">
        <v>44785</v>
      </c>
      <c r="AJ4822" s="17" t="s">
        <v>34</v>
      </c>
      <c r="AK4822" s="17" t="s">
        <v>35</v>
      </c>
      <c r="AL4822" s="17" t="s">
        <v>10388</v>
      </c>
      <c r="AM4822" s="17">
        <f>MONTH(EMPENHO[[#This Row],[data_empenho]])</f>
        <v>7</v>
      </c>
    </row>
    <row r="4823" spans="1:39" x14ac:dyDescent="0.25">
      <c r="A4823">
        <v>5</v>
      </c>
      <c r="B4823">
        <v>502</v>
      </c>
      <c r="C4823">
        <v>12</v>
      </c>
      <c r="D4823">
        <v>361</v>
      </c>
      <c r="E4823">
        <v>2</v>
      </c>
      <c r="F4823">
        <v>0</v>
      </c>
      <c r="G4823">
        <v>2031</v>
      </c>
      <c r="H4823" s="17" t="s">
        <v>641</v>
      </c>
      <c r="I4823">
        <v>20</v>
      </c>
      <c r="J4823">
        <v>0</v>
      </c>
      <c r="K4823" s="17" t="s">
        <v>10674</v>
      </c>
      <c r="L4823" s="1">
        <v>44754</v>
      </c>
      <c r="M4823">
        <v>4000</v>
      </c>
      <c r="N4823" s="17" t="s">
        <v>437</v>
      </c>
      <c r="O4823">
        <v>58</v>
      </c>
      <c r="P4823" s="17" t="s">
        <v>438</v>
      </c>
      <c r="Q4823">
        <v>0</v>
      </c>
      <c r="R4823" s="17" t="s">
        <v>439</v>
      </c>
      <c r="S4823" s="17" t="s">
        <v>440</v>
      </c>
      <c r="T4823" s="17" t="s">
        <v>438</v>
      </c>
      <c r="U4823">
        <v>0</v>
      </c>
      <c r="V4823">
        <v>0</v>
      </c>
      <c r="W4823" s="17" t="s">
        <v>10675</v>
      </c>
      <c r="X4823" s="17" t="s">
        <v>442</v>
      </c>
      <c r="Y4823">
        <v>6</v>
      </c>
      <c r="Z4823" s="17" t="s">
        <v>443</v>
      </c>
      <c r="AA4823" s="17" t="s">
        <v>443</v>
      </c>
      <c r="AB4823" s="17" t="s">
        <v>444</v>
      </c>
      <c r="AC4823">
        <v>0</v>
      </c>
      <c r="AD4823">
        <v>0</v>
      </c>
      <c r="AE4823">
        <v>0</v>
      </c>
      <c r="AF4823">
        <v>2022</v>
      </c>
      <c r="AG4823" s="1">
        <v>44562</v>
      </c>
      <c r="AH4823" s="1">
        <v>44773</v>
      </c>
      <c r="AI4823" s="1">
        <v>44785</v>
      </c>
      <c r="AJ4823" s="17" t="s">
        <v>34</v>
      </c>
      <c r="AK4823" s="17" t="s">
        <v>35</v>
      </c>
      <c r="AL4823" s="17" t="s">
        <v>10388</v>
      </c>
      <c r="AM4823" s="17">
        <f>MONTH(EMPENHO[[#This Row],[data_empenho]])</f>
        <v>7</v>
      </c>
    </row>
    <row r="4824" spans="1:39" x14ac:dyDescent="0.25">
      <c r="A4824">
        <v>8</v>
      </c>
      <c r="B4824">
        <v>801</v>
      </c>
      <c r="C4824">
        <v>10</v>
      </c>
      <c r="D4824">
        <v>301</v>
      </c>
      <c r="E4824">
        <v>6</v>
      </c>
      <c r="F4824">
        <v>0</v>
      </c>
      <c r="G4824">
        <v>2092</v>
      </c>
      <c r="H4824" s="17" t="s">
        <v>682</v>
      </c>
      <c r="I4824">
        <v>40</v>
      </c>
      <c r="J4824">
        <v>0</v>
      </c>
      <c r="K4824" s="17" t="s">
        <v>10676</v>
      </c>
      <c r="L4824" s="1">
        <v>44754</v>
      </c>
      <c r="M4824">
        <v>200</v>
      </c>
      <c r="N4824" s="17" t="s">
        <v>437</v>
      </c>
      <c r="O4824">
        <v>6698</v>
      </c>
      <c r="P4824" s="17" t="s">
        <v>438</v>
      </c>
      <c r="Q4824">
        <v>0</v>
      </c>
      <c r="R4824" s="17" t="s">
        <v>439</v>
      </c>
      <c r="S4824" s="17" t="s">
        <v>440</v>
      </c>
      <c r="T4824" s="17" t="s">
        <v>438</v>
      </c>
      <c r="U4824">
        <v>193</v>
      </c>
      <c r="V4824">
        <v>2022</v>
      </c>
      <c r="W4824" s="17" t="s">
        <v>10677</v>
      </c>
      <c r="X4824" s="17" t="s">
        <v>465</v>
      </c>
      <c r="Y4824">
        <v>1</v>
      </c>
      <c r="Z4824" s="17" t="s">
        <v>443</v>
      </c>
      <c r="AA4824" s="17" t="s">
        <v>443</v>
      </c>
      <c r="AB4824" s="17" t="s">
        <v>444</v>
      </c>
      <c r="AC4824">
        <v>0</v>
      </c>
      <c r="AD4824">
        <v>0</v>
      </c>
      <c r="AE4824">
        <v>0</v>
      </c>
      <c r="AF4824">
        <v>2022</v>
      </c>
      <c r="AG4824" s="1">
        <v>44562</v>
      </c>
      <c r="AH4824" s="1">
        <v>44773</v>
      </c>
      <c r="AI4824" s="1">
        <v>44785</v>
      </c>
      <c r="AJ4824" s="17" t="s">
        <v>34</v>
      </c>
      <c r="AK4824" s="17" t="s">
        <v>35</v>
      </c>
      <c r="AL4824" s="17" t="s">
        <v>10388</v>
      </c>
      <c r="AM4824" s="17">
        <f>MONTH(EMPENHO[[#This Row],[data_empenho]])</f>
        <v>7</v>
      </c>
    </row>
    <row r="4825" spans="1:39" x14ac:dyDescent="0.25">
      <c r="A4825">
        <v>8</v>
      </c>
      <c r="B4825">
        <v>801</v>
      </c>
      <c r="C4825">
        <v>10</v>
      </c>
      <c r="D4825">
        <v>302</v>
      </c>
      <c r="E4825">
        <v>8</v>
      </c>
      <c r="F4825">
        <v>0</v>
      </c>
      <c r="G4825">
        <v>2096</v>
      </c>
      <c r="H4825" s="17" t="s">
        <v>682</v>
      </c>
      <c r="I4825">
        <v>40</v>
      </c>
      <c r="J4825">
        <v>0</v>
      </c>
      <c r="K4825" s="17" t="s">
        <v>10678</v>
      </c>
      <c r="L4825" s="1">
        <v>44754</v>
      </c>
      <c r="M4825">
        <v>170</v>
      </c>
      <c r="N4825" s="17" t="s">
        <v>437</v>
      </c>
      <c r="O4825">
        <v>6698</v>
      </c>
      <c r="P4825" s="17" t="s">
        <v>438</v>
      </c>
      <c r="Q4825">
        <v>0</v>
      </c>
      <c r="R4825" s="17" t="s">
        <v>439</v>
      </c>
      <c r="S4825" s="17" t="s">
        <v>440</v>
      </c>
      <c r="T4825" s="17" t="s">
        <v>438</v>
      </c>
      <c r="U4825">
        <v>193</v>
      </c>
      <c r="V4825">
        <v>2022</v>
      </c>
      <c r="W4825" s="17" t="s">
        <v>10679</v>
      </c>
      <c r="X4825" s="17" t="s">
        <v>465</v>
      </c>
      <c r="Y4825">
        <v>1</v>
      </c>
      <c r="Z4825" s="17" t="s">
        <v>443</v>
      </c>
      <c r="AA4825" s="17" t="s">
        <v>443</v>
      </c>
      <c r="AB4825" s="17" t="s">
        <v>444</v>
      </c>
      <c r="AC4825">
        <v>0</v>
      </c>
      <c r="AD4825">
        <v>0</v>
      </c>
      <c r="AE4825">
        <v>0</v>
      </c>
      <c r="AF4825">
        <v>2022</v>
      </c>
      <c r="AG4825" s="1">
        <v>44562</v>
      </c>
      <c r="AH4825" s="1">
        <v>44773</v>
      </c>
      <c r="AI4825" s="1">
        <v>44785</v>
      </c>
      <c r="AJ4825" s="17" t="s">
        <v>34</v>
      </c>
      <c r="AK4825" s="17" t="s">
        <v>35</v>
      </c>
      <c r="AL4825" s="17" t="s">
        <v>10388</v>
      </c>
      <c r="AM4825" s="17">
        <f>MONTH(EMPENHO[[#This Row],[data_empenho]])</f>
        <v>7</v>
      </c>
    </row>
    <row r="4826" spans="1:39" x14ac:dyDescent="0.25">
      <c r="A4826">
        <v>8</v>
      </c>
      <c r="B4826">
        <v>801</v>
      </c>
      <c r="C4826">
        <v>10</v>
      </c>
      <c r="D4826">
        <v>301</v>
      </c>
      <c r="E4826">
        <v>6</v>
      </c>
      <c r="F4826">
        <v>0</v>
      </c>
      <c r="G4826">
        <v>2092</v>
      </c>
      <c r="H4826" s="17" t="s">
        <v>981</v>
      </c>
      <c r="I4826">
        <v>40</v>
      </c>
      <c r="J4826">
        <v>0</v>
      </c>
      <c r="K4826" s="17" t="s">
        <v>10680</v>
      </c>
      <c r="L4826" s="1">
        <v>44754</v>
      </c>
      <c r="M4826">
        <v>33.6</v>
      </c>
      <c r="N4826" s="17" t="s">
        <v>437</v>
      </c>
      <c r="O4826">
        <v>678</v>
      </c>
      <c r="P4826" s="17" t="s">
        <v>438</v>
      </c>
      <c r="Q4826">
        <v>0</v>
      </c>
      <c r="R4826" s="17" t="s">
        <v>480</v>
      </c>
      <c r="S4826" s="17" t="s">
        <v>653</v>
      </c>
      <c r="T4826" s="17" t="s">
        <v>438</v>
      </c>
      <c r="U4826">
        <v>21</v>
      </c>
      <c r="V4826">
        <v>2022</v>
      </c>
      <c r="W4826" s="17" t="s">
        <v>10681</v>
      </c>
      <c r="X4826" s="17" t="s">
        <v>482</v>
      </c>
      <c r="Y4826">
        <v>7</v>
      </c>
      <c r="Z4826" s="17" t="s">
        <v>443</v>
      </c>
      <c r="AA4826" s="17" t="s">
        <v>443</v>
      </c>
      <c r="AB4826" s="17" t="s">
        <v>444</v>
      </c>
      <c r="AC4826">
        <v>0</v>
      </c>
      <c r="AD4826">
        <v>0</v>
      </c>
      <c r="AE4826">
        <v>0</v>
      </c>
      <c r="AF4826">
        <v>2022</v>
      </c>
      <c r="AG4826" s="1">
        <v>44562</v>
      </c>
      <c r="AH4826" s="1">
        <v>44773</v>
      </c>
      <c r="AI4826" s="1">
        <v>44785</v>
      </c>
      <c r="AJ4826" s="17" t="s">
        <v>34</v>
      </c>
      <c r="AK4826" s="17" t="s">
        <v>35</v>
      </c>
      <c r="AL4826" s="17" t="s">
        <v>10388</v>
      </c>
      <c r="AM4826" s="17">
        <f>MONTH(EMPENHO[[#This Row],[data_empenho]])</f>
        <v>7</v>
      </c>
    </row>
    <row r="4827" spans="1:39" x14ac:dyDescent="0.25">
      <c r="A4827">
        <v>8</v>
      </c>
      <c r="B4827">
        <v>801</v>
      </c>
      <c r="C4827">
        <v>10</v>
      </c>
      <c r="D4827">
        <v>122</v>
      </c>
      <c r="E4827">
        <v>5</v>
      </c>
      <c r="F4827">
        <v>0</v>
      </c>
      <c r="G4827">
        <v>2084</v>
      </c>
      <c r="H4827" s="17" t="s">
        <v>981</v>
      </c>
      <c r="I4827">
        <v>40</v>
      </c>
      <c r="J4827">
        <v>0</v>
      </c>
      <c r="K4827" s="17" t="s">
        <v>10682</v>
      </c>
      <c r="L4827" s="1">
        <v>44754</v>
      </c>
      <c r="M4827">
        <v>75.8</v>
      </c>
      <c r="N4827" s="17" t="s">
        <v>437</v>
      </c>
      <c r="O4827">
        <v>678</v>
      </c>
      <c r="P4827" s="17" t="s">
        <v>438</v>
      </c>
      <c r="Q4827">
        <v>0</v>
      </c>
      <c r="R4827" s="17" t="s">
        <v>480</v>
      </c>
      <c r="S4827" s="17" t="s">
        <v>653</v>
      </c>
      <c r="T4827" s="17" t="s">
        <v>438</v>
      </c>
      <c r="U4827">
        <v>21</v>
      </c>
      <c r="V4827">
        <v>2022</v>
      </c>
      <c r="W4827" s="17" t="s">
        <v>10683</v>
      </c>
      <c r="X4827" s="17" t="s">
        <v>482</v>
      </c>
      <c r="Y4827">
        <v>7</v>
      </c>
      <c r="Z4827" s="17" t="s">
        <v>443</v>
      </c>
      <c r="AA4827" s="17" t="s">
        <v>443</v>
      </c>
      <c r="AB4827" s="17" t="s">
        <v>444</v>
      </c>
      <c r="AC4827">
        <v>0</v>
      </c>
      <c r="AD4827">
        <v>0</v>
      </c>
      <c r="AE4827">
        <v>0</v>
      </c>
      <c r="AF4827">
        <v>2022</v>
      </c>
      <c r="AG4827" s="1">
        <v>44562</v>
      </c>
      <c r="AH4827" s="1">
        <v>44773</v>
      </c>
      <c r="AI4827" s="1">
        <v>44785</v>
      </c>
      <c r="AJ4827" s="17" t="s">
        <v>34</v>
      </c>
      <c r="AK4827" s="17" t="s">
        <v>35</v>
      </c>
      <c r="AL4827" s="17" t="s">
        <v>10388</v>
      </c>
      <c r="AM4827" s="17">
        <f>MONTH(EMPENHO[[#This Row],[data_empenho]])</f>
        <v>7</v>
      </c>
    </row>
    <row r="4828" spans="1:39" x14ac:dyDescent="0.25">
      <c r="A4828">
        <v>5</v>
      </c>
      <c r="B4828">
        <v>503</v>
      </c>
      <c r="C4828">
        <v>13</v>
      </c>
      <c r="D4828">
        <v>392</v>
      </c>
      <c r="E4828">
        <v>3</v>
      </c>
      <c r="F4828">
        <v>0</v>
      </c>
      <c r="G4828">
        <v>2039</v>
      </c>
      <c r="H4828" s="17" t="s">
        <v>6242</v>
      </c>
      <c r="I4828">
        <v>1</v>
      </c>
      <c r="J4828">
        <v>0</v>
      </c>
      <c r="K4828" s="17" t="s">
        <v>10684</v>
      </c>
      <c r="L4828" s="1">
        <v>44754</v>
      </c>
      <c r="M4828">
        <v>4000</v>
      </c>
      <c r="N4828" s="17" t="s">
        <v>437</v>
      </c>
      <c r="O4828">
        <v>8612</v>
      </c>
      <c r="P4828" s="17" t="s">
        <v>438</v>
      </c>
      <c r="Q4828">
        <v>0</v>
      </c>
      <c r="R4828" s="17" t="s">
        <v>584</v>
      </c>
      <c r="S4828" s="17" t="s">
        <v>440</v>
      </c>
      <c r="T4828" s="17" t="s">
        <v>438</v>
      </c>
      <c r="U4828">
        <v>19</v>
      </c>
      <c r="V4828">
        <v>2022</v>
      </c>
      <c r="W4828" s="17" t="s">
        <v>10685</v>
      </c>
      <c r="X4828" s="17" t="s">
        <v>586</v>
      </c>
      <c r="Y4828">
        <v>1</v>
      </c>
      <c r="Z4828" s="17" t="s">
        <v>443</v>
      </c>
      <c r="AA4828" s="17" t="s">
        <v>443</v>
      </c>
      <c r="AB4828" s="17" t="s">
        <v>444</v>
      </c>
      <c r="AC4828">
        <v>0</v>
      </c>
      <c r="AD4828">
        <v>0</v>
      </c>
      <c r="AE4828">
        <v>0</v>
      </c>
      <c r="AF4828">
        <v>2022</v>
      </c>
      <c r="AG4828" s="1">
        <v>44562</v>
      </c>
      <c r="AH4828" s="1">
        <v>44773</v>
      </c>
      <c r="AI4828" s="1">
        <v>44785</v>
      </c>
      <c r="AJ4828" s="17" t="s">
        <v>34</v>
      </c>
      <c r="AK4828" s="17" t="s">
        <v>35</v>
      </c>
      <c r="AL4828" s="17" t="s">
        <v>10388</v>
      </c>
      <c r="AM4828" s="17">
        <f>MONTH(EMPENHO[[#This Row],[data_empenho]])</f>
        <v>7</v>
      </c>
    </row>
    <row r="4829" spans="1:39" x14ac:dyDescent="0.25">
      <c r="A4829">
        <v>5</v>
      </c>
      <c r="B4829">
        <v>503</v>
      </c>
      <c r="C4829">
        <v>13</v>
      </c>
      <c r="D4829">
        <v>392</v>
      </c>
      <c r="E4829">
        <v>3</v>
      </c>
      <c r="F4829">
        <v>0</v>
      </c>
      <c r="G4829">
        <v>2039</v>
      </c>
      <c r="H4829" s="17" t="s">
        <v>6242</v>
      </c>
      <c r="I4829">
        <v>1</v>
      </c>
      <c r="J4829">
        <v>0</v>
      </c>
      <c r="K4829" s="17" t="s">
        <v>10686</v>
      </c>
      <c r="L4829" s="1">
        <v>44754</v>
      </c>
      <c r="M4829">
        <v>15000</v>
      </c>
      <c r="N4829" s="17" t="s">
        <v>437</v>
      </c>
      <c r="O4829">
        <v>8451</v>
      </c>
      <c r="P4829" s="17" t="s">
        <v>438</v>
      </c>
      <c r="Q4829">
        <v>0</v>
      </c>
      <c r="R4829" s="17" t="s">
        <v>584</v>
      </c>
      <c r="S4829" s="17" t="s">
        <v>440</v>
      </c>
      <c r="T4829" s="17" t="s">
        <v>438</v>
      </c>
      <c r="U4829">
        <v>19</v>
      </c>
      <c r="V4829">
        <v>2022</v>
      </c>
      <c r="W4829" s="17" t="s">
        <v>10687</v>
      </c>
      <c r="X4829" s="17" t="s">
        <v>586</v>
      </c>
      <c r="Y4829">
        <v>1</v>
      </c>
      <c r="Z4829" s="17" t="s">
        <v>443</v>
      </c>
      <c r="AA4829" s="17" t="s">
        <v>443</v>
      </c>
      <c r="AB4829" s="17" t="s">
        <v>444</v>
      </c>
      <c r="AC4829">
        <v>0</v>
      </c>
      <c r="AD4829">
        <v>0</v>
      </c>
      <c r="AE4829">
        <v>0</v>
      </c>
      <c r="AF4829">
        <v>2022</v>
      </c>
      <c r="AG4829" s="1">
        <v>44562</v>
      </c>
      <c r="AH4829" s="1">
        <v>44773</v>
      </c>
      <c r="AI4829" s="1">
        <v>44785</v>
      </c>
      <c r="AJ4829" s="17" t="s">
        <v>34</v>
      </c>
      <c r="AK4829" s="17" t="s">
        <v>35</v>
      </c>
      <c r="AL4829" s="17" t="s">
        <v>10388</v>
      </c>
      <c r="AM4829" s="17">
        <f>MONTH(EMPENHO[[#This Row],[data_empenho]])</f>
        <v>7</v>
      </c>
    </row>
    <row r="4830" spans="1:39" x14ac:dyDescent="0.25">
      <c r="A4830">
        <v>5</v>
      </c>
      <c r="B4830">
        <v>503</v>
      </c>
      <c r="C4830">
        <v>13</v>
      </c>
      <c r="D4830">
        <v>392</v>
      </c>
      <c r="E4830">
        <v>3</v>
      </c>
      <c r="F4830">
        <v>0</v>
      </c>
      <c r="G4830">
        <v>2039</v>
      </c>
      <c r="H4830" s="17" t="s">
        <v>6242</v>
      </c>
      <c r="I4830">
        <v>1</v>
      </c>
      <c r="J4830">
        <v>0</v>
      </c>
      <c r="K4830" s="17" t="s">
        <v>10688</v>
      </c>
      <c r="L4830" s="1">
        <v>44754</v>
      </c>
      <c r="M4830">
        <v>2700</v>
      </c>
      <c r="N4830" s="17" t="s">
        <v>437</v>
      </c>
      <c r="O4830">
        <v>8613</v>
      </c>
      <c r="P4830" s="17" t="s">
        <v>438</v>
      </c>
      <c r="Q4830">
        <v>0</v>
      </c>
      <c r="R4830" s="17" t="s">
        <v>584</v>
      </c>
      <c r="S4830" s="17" t="s">
        <v>440</v>
      </c>
      <c r="T4830" s="17" t="s">
        <v>438</v>
      </c>
      <c r="U4830">
        <v>19</v>
      </c>
      <c r="V4830">
        <v>2022</v>
      </c>
      <c r="W4830" s="17" t="s">
        <v>10689</v>
      </c>
      <c r="X4830" s="17" t="s">
        <v>586</v>
      </c>
      <c r="Y4830">
        <v>1</v>
      </c>
      <c r="Z4830" s="17" t="s">
        <v>443</v>
      </c>
      <c r="AA4830" s="17" t="s">
        <v>443</v>
      </c>
      <c r="AB4830" s="17" t="s">
        <v>444</v>
      </c>
      <c r="AC4830">
        <v>0</v>
      </c>
      <c r="AD4830">
        <v>0</v>
      </c>
      <c r="AE4830">
        <v>0</v>
      </c>
      <c r="AF4830">
        <v>2022</v>
      </c>
      <c r="AG4830" s="1">
        <v>44562</v>
      </c>
      <c r="AH4830" s="1">
        <v>44773</v>
      </c>
      <c r="AI4830" s="1">
        <v>44785</v>
      </c>
      <c r="AJ4830" s="17" t="s">
        <v>34</v>
      </c>
      <c r="AK4830" s="17" t="s">
        <v>35</v>
      </c>
      <c r="AL4830" s="17" t="s">
        <v>10388</v>
      </c>
      <c r="AM4830" s="17">
        <f>MONTH(EMPENHO[[#This Row],[data_empenho]])</f>
        <v>7</v>
      </c>
    </row>
    <row r="4831" spans="1:39" x14ac:dyDescent="0.25">
      <c r="A4831">
        <v>8</v>
      </c>
      <c r="B4831">
        <v>801</v>
      </c>
      <c r="C4831">
        <v>10</v>
      </c>
      <c r="D4831">
        <v>301</v>
      </c>
      <c r="E4831">
        <v>6</v>
      </c>
      <c r="F4831">
        <v>0</v>
      </c>
      <c r="G4831">
        <v>2105</v>
      </c>
      <c r="H4831" s="17" t="s">
        <v>445</v>
      </c>
      <c r="I4831">
        <v>40</v>
      </c>
      <c r="J4831">
        <v>0</v>
      </c>
      <c r="K4831" s="17" t="s">
        <v>10690</v>
      </c>
      <c r="L4831" s="1">
        <v>44755</v>
      </c>
      <c r="M4831">
        <v>5000</v>
      </c>
      <c r="N4831" s="17" t="s">
        <v>437</v>
      </c>
      <c r="O4831">
        <v>150</v>
      </c>
      <c r="P4831" s="17" t="s">
        <v>438</v>
      </c>
      <c r="Q4831">
        <v>0</v>
      </c>
      <c r="R4831" s="17" t="s">
        <v>439</v>
      </c>
      <c r="S4831" s="17" t="s">
        <v>440</v>
      </c>
      <c r="T4831" s="17" t="s">
        <v>438</v>
      </c>
      <c r="U4831">
        <v>0</v>
      </c>
      <c r="V4831">
        <v>0</v>
      </c>
      <c r="W4831" s="17" t="s">
        <v>10691</v>
      </c>
      <c r="X4831" s="17" t="s">
        <v>442</v>
      </c>
      <c r="Y4831">
        <v>0</v>
      </c>
      <c r="Z4831" s="17" t="s">
        <v>486</v>
      </c>
      <c r="AA4831" s="17" t="s">
        <v>443</v>
      </c>
      <c r="AB4831" s="17" t="s">
        <v>444</v>
      </c>
      <c r="AC4831">
        <v>0</v>
      </c>
      <c r="AD4831">
        <v>0</v>
      </c>
      <c r="AE4831">
        <v>0</v>
      </c>
      <c r="AF4831">
        <v>2022</v>
      </c>
      <c r="AG4831" s="1">
        <v>44562</v>
      </c>
      <c r="AH4831" s="1">
        <v>44773</v>
      </c>
      <c r="AI4831" s="1">
        <v>44785</v>
      </c>
      <c r="AJ4831" s="17" t="s">
        <v>34</v>
      </c>
      <c r="AK4831" s="17" t="s">
        <v>35</v>
      </c>
      <c r="AL4831" s="17" t="s">
        <v>10388</v>
      </c>
      <c r="AM4831" s="17">
        <f>MONTH(EMPENHO[[#This Row],[data_empenho]])</f>
        <v>7</v>
      </c>
    </row>
    <row r="4832" spans="1:39" x14ac:dyDescent="0.25">
      <c r="A4832">
        <v>8</v>
      </c>
      <c r="B4832">
        <v>801</v>
      </c>
      <c r="C4832">
        <v>10</v>
      </c>
      <c r="D4832">
        <v>301</v>
      </c>
      <c r="E4832">
        <v>6</v>
      </c>
      <c r="F4832">
        <v>0</v>
      </c>
      <c r="G4832">
        <v>2105</v>
      </c>
      <c r="H4832" s="17" t="s">
        <v>445</v>
      </c>
      <c r="I4832">
        <v>40</v>
      </c>
      <c r="J4832">
        <v>0</v>
      </c>
      <c r="K4832" s="17" t="s">
        <v>10692</v>
      </c>
      <c r="L4832" s="1">
        <v>44755</v>
      </c>
      <c r="M4832">
        <v>3000</v>
      </c>
      <c r="N4832" s="17" t="s">
        <v>437</v>
      </c>
      <c r="O4832">
        <v>52</v>
      </c>
      <c r="P4832" s="17" t="s">
        <v>438</v>
      </c>
      <c r="Q4832">
        <v>0</v>
      </c>
      <c r="R4832" s="17" t="s">
        <v>439</v>
      </c>
      <c r="S4832" s="17" t="s">
        <v>440</v>
      </c>
      <c r="T4832" s="17" t="s">
        <v>438</v>
      </c>
      <c r="U4832">
        <v>0</v>
      </c>
      <c r="V4832">
        <v>0</v>
      </c>
      <c r="W4832" s="17" t="s">
        <v>10693</v>
      </c>
      <c r="X4832" s="17" t="s">
        <v>442</v>
      </c>
      <c r="Y4832">
        <v>0</v>
      </c>
      <c r="Z4832" s="17" t="s">
        <v>486</v>
      </c>
      <c r="AA4832" s="17" t="s">
        <v>443</v>
      </c>
      <c r="AB4832" s="17" t="s">
        <v>444</v>
      </c>
      <c r="AC4832">
        <v>0</v>
      </c>
      <c r="AD4832">
        <v>0</v>
      </c>
      <c r="AE4832">
        <v>0</v>
      </c>
      <c r="AF4832">
        <v>2022</v>
      </c>
      <c r="AG4832" s="1">
        <v>44562</v>
      </c>
      <c r="AH4832" s="1">
        <v>44773</v>
      </c>
      <c r="AI4832" s="1">
        <v>44785</v>
      </c>
      <c r="AJ4832" s="17" t="s">
        <v>34</v>
      </c>
      <c r="AK4832" s="17" t="s">
        <v>35</v>
      </c>
      <c r="AL4832" s="17" t="s">
        <v>10388</v>
      </c>
      <c r="AM4832" s="17">
        <f>MONTH(EMPENHO[[#This Row],[data_empenho]])</f>
        <v>7</v>
      </c>
    </row>
    <row r="4833" spans="1:39" x14ac:dyDescent="0.25">
      <c r="A4833">
        <v>6</v>
      </c>
      <c r="B4833">
        <v>603</v>
      </c>
      <c r="C4833">
        <v>26</v>
      </c>
      <c r="D4833">
        <v>782</v>
      </c>
      <c r="E4833">
        <v>17</v>
      </c>
      <c r="F4833">
        <v>0</v>
      </c>
      <c r="G4833">
        <v>2073</v>
      </c>
      <c r="H4833" s="17" t="s">
        <v>698</v>
      </c>
      <c r="I4833">
        <v>1</v>
      </c>
      <c r="J4833">
        <v>0</v>
      </c>
      <c r="K4833" s="17" t="s">
        <v>10694</v>
      </c>
      <c r="L4833" s="1">
        <v>44755</v>
      </c>
      <c r="M4833">
        <v>586</v>
      </c>
      <c r="N4833" s="17" t="s">
        <v>437</v>
      </c>
      <c r="O4833">
        <v>4298</v>
      </c>
      <c r="P4833" s="17" t="s">
        <v>438</v>
      </c>
      <c r="Q4833">
        <v>0</v>
      </c>
      <c r="R4833" s="17" t="s">
        <v>439</v>
      </c>
      <c r="S4833" s="17" t="s">
        <v>440</v>
      </c>
      <c r="T4833" s="17" t="s">
        <v>438</v>
      </c>
      <c r="U4833">
        <v>201</v>
      </c>
      <c r="V4833">
        <v>2022</v>
      </c>
      <c r="W4833" s="17" t="s">
        <v>10695</v>
      </c>
      <c r="X4833" s="17" t="s">
        <v>465</v>
      </c>
      <c r="Y4833">
        <v>1</v>
      </c>
      <c r="Z4833" s="17" t="s">
        <v>443</v>
      </c>
      <c r="AA4833" s="17" t="s">
        <v>443</v>
      </c>
      <c r="AB4833" s="17" t="s">
        <v>444</v>
      </c>
      <c r="AC4833">
        <v>0</v>
      </c>
      <c r="AD4833">
        <v>0</v>
      </c>
      <c r="AE4833">
        <v>0</v>
      </c>
      <c r="AF4833">
        <v>2022</v>
      </c>
      <c r="AG4833" s="1">
        <v>44562</v>
      </c>
      <c r="AH4833" s="1">
        <v>44773</v>
      </c>
      <c r="AI4833" s="1">
        <v>44785</v>
      </c>
      <c r="AJ4833" s="17" t="s">
        <v>34</v>
      </c>
      <c r="AK4833" s="17" t="s">
        <v>35</v>
      </c>
      <c r="AL4833" s="17" t="s">
        <v>10388</v>
      </c>
      <c r="AM4833" s="17">
        <f>MONTH(EMPENHO[[#This Row],[data_empenho]])</f>
        <v>7</v>
      </c>
    </row>
    <row r="4834" spans="1:39" x14ac:dyDescent="0.25">
      <c r="A4834">
        <v>7</v>
      </c>
      <c r="B4834">
        <v>702</v>
      </c>
      <c r="C4834">
        <v>15</v>
      </c>
      <c r="D4834">
        <v>451</v>
      </c>
      <c r="E4834">
        <v>17</v>
      </c>
      <c r="F4834">
        <v>0</v>
      </c>
      <c r="G4834">
        <v>2002</v>
      </c>
      <c r="H4834" s="17" t="s">
        <v>2043</v>
      </c>
      <c r="I4834">
        <v>1</v>
      </c>
      <c r="J4834">
        <v>0</v>
      </c>
      <c r="K4834" s="17" t="s">
        <v>10696</v>
      </c>
      <c r="L4834" s="1">
        <v>44755</v>
      </c>
      <c r="M4834">
        <v>269.8</v>
      </c>
      <c r="N4834" s="17" t="s">
        <v>437</v>
      </c>
      <c r="O4834">
        <v>678</v>
      </c>
      <c r="P4834" s="17" t="s">
        <v>438</v>
      </c>
      <c r="Q4834">
        <v>0</v>
      </c>
      <c r="R4834" s="17" t="s">
        <v>439</v>
      </c>
      <c r="S4834" s="17" t="s">
        <v>440</v>
      </c>
      <c r="T4834" s="17" t="s">
        <v>438</v>
      </c>
      <c r="U4834">
        <v>195</v>
      </c>
      <c r="V4834">
        <v>2022</v>
      </c>
      <c r="W4834" s="17" t="s">
        <v>10697</v>
      </c>
      <c r="X4834" s="17" t="s">
        <v>465</v>
      </c>
      <c r="Y4834">
        <v>1</v>
      </c>
      <c r="Z4834" s="17" t="s">
        <v>443</v>
      </c>
      <c r="AA4834" s="17" t="s">
        <v>443</v>
      </c>
      <c r="AB4834" s="17" t="s">
        <v>444</v>
      </c>
      <c r="AC4834">
        <v>0</v>
      </c>
      <c r="AD4834">
        <v>0</v>
      </c>
      <c r="AE4834">
        <v>0</v>
      </c>
      <c r="AF4834">
        <v>2022</v>
      </c>
      <c r="AG4834" s="1">
        <v>44562</v>
      </c>
      <c r="AH4834" s="1">
        <v>44773</v>
      </c>
      <c r="AI4834" s="1">
        <v>44785</v>
      </c>
      <c r="AJ4834" s="17" t="s">
        <v>34</v>
      </c>
      <c r="AK4834" s="17" t="s">
        <v>35</v>
      </c>
      <c r="AL4834" s="17" t="s">
        <v>10388</v>
      </c>
      <c r="AM4834" s="17">
        <f>MONTH(EMPENHO[[#This Row],[data_empenho]])</f>
        <v>7</v>
      </c>
    </row>
    <row r="4835" spans="1:39" x14ac:dyDescent="0.25">
      <c r="A4835">
        <v>8</v>
      </c>
      <c r="B4835">
        <v>801</v>
      </c>
      <c r="C4835">
        <v>10</v>
      </c>
      <c r="D4835">
        <v>303</v>
      </c>
      <c r="E4835">
        <v>8</v>
      </c>
      <c r="F4835">
        <v>0</v>
      </c>
      <c r="G4835">
        <v>2099</v>
      </c>
      <c r="H4835" s="17" t="s">
        <v>582</v>
      </c>
      <c r="I4835">
        <v>4500</v>
      </c>
      <c r="J4835">
        <v>0</v>
      </c>
      <c r="K4835" s="17" t="s">
        <v>10698</v>
      </c>
      <c r="L4835" s="1">
        <v>44755</v>
      </c>
      <c r="M4835">
        <v>7500</v>
      </c>
      <c r="N4835" s="17" t="s">
        <v>437</v>
      </c>
      <c r="O4835">
        <v>8038</v>
      </c>
      <c r="P4835" s="17" t="s">
        <v>438</v>
      </c>
      <c r="Q4835">
        <v>0</v>
      </c>
      <c r="R4835" s="17" t="s">
        <v>439</v>
      </c>
      <c r="S4835" s="17" t="s">
        <v>440</v>
      </c>
      <c r="T4835" s="17" t="s">
        <v>438</v>
      </c>
      <c r="U4835">
        <v>199</v>
      </c>
      <c r="V4835">
        <v>2022</v>
      </c>
      <c r="W4835" s="17" t="s">
        <v>10699</v>
      </c>
      <c r="X4835" s="17" t="s">
        <v>465</v>
      </c>
      <c r="Y4835">
        <v>1</v>
      </c>
      <c r="Z4835" s="17" t="s">
        <v>443</v>
      </c>
      <c r="AA4835" s="17" t="s">
        <v>443</v>
      </c>
      <c r="AB4835" s="17" t="s">
        <v>444</v>
      </c>
      <c r="AC4835">
        <v>0</v>
      </c>
      <c r="AD4835">
        <v>0</v>
      </c>
      <c r="AE4835">
        <v>0</v>
      </c>
      <c r="AF4835">
        <v>2022</v>
      </c>
      <c r="AG4835" s="1">
        <v>44562</v>
      </c>
      <c r="AH4835" s="1">
        <v>44773</v>
      </c>
      <c r="AI4835" s="1">
        <v>44785</v>
      </c>
      <c r="AJ4835" s="17" t="s">
        <v>34</v>
      </c>
      <c r="AK4835" s="17" t="s">
        <v>35</v>
      </c>
      <c r="AL4835" s="17" t="s">
        <v>10388</v>
      </c>
      <c r="AM4835" s="17">
        <f>MONTH(EMPENHO[[#This Row],[data_empenho]])</f>
        <v>7</v>
      </c>
    </row>
    <row r="4836" spans="1:39" x14ac:dyDescent="0.25">
      <c r="A4836">
        <v>10</v>
      </c>
      <c r="B4836">
        <v>1005</v>
      </c>
      <c r="C4836">
        <v>6</v>
      </c>
      <c r="D4836">
        <v>182</v>
      </c>
      <c r="E4836">
        <v>14</v>
      </c>
      <c r="F4836">
        <v>0</v>
      </c>
      <c r="G4836">
        <v>2060</v>
      </c>
      <c r="H4836" s="17" t="s">
        <v>897</v>
      </c>
      <c r="I4836">
        <v>1041</v>
      </c>
      <c r="J4836">
        <v>0</v>
      </c>
      <c r="K4836" s="17" t="s">
        <v>10700</v>
      </c>
      <c r="L4836" s="1">
        <v>44755</v>
      </c>
      <c r="M4836">
        <v>330716.25</v>
      </c>
      <c r="N4836" s="17" t="s">
        <v>437</v>
      </c>
      <c r="O4836">
        <v>4690</v>
      </c>
      <c r="P4836" s="17" t="s">
        <v>438</v>
      </c>
      <c r="Q4836">
        <v>0</v>
      </c>
      <c r="R4836" s="17" t="s">
        <v>439</v>
      </c>
      <c r="S4836" s="17" t="s">
        <v>440</v>
      </c>
      <c r="T4836" s="17" t="s">
        <v>438</v>
      </c>
      <c r="U4836">
        <v>198</v>
      </c>
      <c r="V4836">
        <v>2022</v>
      </c>
      <c r="W4836" s="17" t="s">
        <v>10701</v>
      </c>
      <c r="X4836" s="17" t="s">
        <v>465</v>
      </c>
      <c r="Y4836">
        <v>1</v>
      </c>
      <c r="Z4836" s="17" t="s">
        <v>443</v>
      </c>
      <c r="AA4836" s="17" t="s">
        <v>443</v>
      </c>
      <c r="AB4836" s="17" t="s">
        <v>444</v>
      </c>
      <c r="AC4836">
        <v>0</v>
      </c>
      <c r="AD4836">
        <v>0</v>
      </c>
      <c r="AE4836">
        <v>0</v>
      </c>
      <c r="AF4836">
        <v>2022</v>
      </c>
      <c r="AG4836" s="1">
        <v>44562</v>
      </c>
      <c r="AH4836" s="1">
        <v>44773</v>
      </c>
      <c r="AI4836" s="1">
        <v>44785</v>
      </c>
      <c r="AJ4836" s="17" t="s">
        <v>34</v>
      </c>
      <c r="AK4836" s="17" t="s">
        <v>35</v>
      </c>
      <c r="AL4836" s="17" t="s">
        <v>10388</v>
      </c>
      <c r="AM4836" s="17">
        <f>MONTH(EMPENHO[[#This Row],[data_empenho]])</f>
        <v>7</v>
      </c>
    </row>
    <row r="4837" spans="1:39" x14ac:dyDescent="0.25">
      <c r="A4837">
        <v>10</v>
      </c>
      <c r="B4837">
        <v>1002</v>
      </c>
      <c r="C4837">
        <v>20</v>
      </c>
      <c r="D4837">
        <v>608</v>
      </c>
      <c r="E4837">
        <v>4</v>
      </c>
      <c r="F4837">
        <v>0</v>
      </c>
      <c r="G4837">
        <v>2056</v>
      </c>
      <c r="H4837" s="17" t="s">
        <v>478</v>
      </c>
      <c r="I4837">
        <v>1</v>
      </c>
      <c r="J4837">
        <v>0</v>
      </c>
      <c r="K4837" s="17" t="s">
        <v>10702</v>
      </c>
      <c r="L4837" s="1">
        <v>44755</v>
      </c>
      <c r="M4837">
        <v>1425.6</v>
      </c>
      <c r="N4837" s="17" t="s">
        <v>437</v>
      </c>
      <c r="O4837">
        <v>8264</v>
      </c>
      <c r="P4837" s="17" t="s">
        <v>438</v>
      </c>
      <c r="Q4837">
        <v>0</v>
      </c>
      <c r="R4837" s="17" t="s">
        <v>480</v>
      </c>
      <c r="S4837" s="17" t="s">
        <v>653</v>
      </c>
      <c r="T4837" s="17" t="s">
        <v>438</v>
      </c>
      <c r="U4837">
        <v>2</v>
      </c>
      <c r="V4837">
        <v>2022</v>
      </c>
      <c r="W4837" s="17" t="s">
        <v>10703</v>
      </c>
      <c r="X4837" s="17" t="s">
        <v>482</v>
      </c>
      <c r="Y4837">
        <v>7</v>
      </c>
      <c r="Z4837" s="17" t="s">
        <v>443</v>
      </c>
      <c r="AA4837" s="17" t="s">
        <v>443</v>
      </c>
      <c r="AB4837" s="17" t="s">
        <v>444</v>
      </c>
      <c r="AC4837">
        <v>0</v>
      </c>
      <c r="AD4837">
        <v>0</v>
      </c>
      <c r="AE4837">
        <v>0</v>
      </c>
      <c r="AF4837">
        <v>2022</v>
      </c>
      <c r="AG4837" s="1">
        <v>44562</v>
      </c>
      <c r="AH4837" s="1">
        <v>44773</v>
      </c>
      <c r="AI4837" s="1">
        <v>44785</v>
      </c>
      <c r="AJ4837" s="17" t="s">
        <v>34</v>
      </c>
      <c r="AK4837" s="17" t="s">
        <v>35</v>
      </c>
      <c r="AL4837" s="17" t="s">
        <v>10388</v>
      </c>
      <c r="AM4837" s="17">
        <f>MONTH(EMPENHO[[#This Row],[data_empenho]])</f>
        <v>7</v>
      </c>
    </row>
    <row r="4838" spans="1:39" x14ac:dyDescent="0.25">
      <c r="A4838">
        <v>6</v>
      </c>
      <c r="B4838">
        <v>603</v>
      </c>
      <c r="C4838">
        <v>26</v>
      </c>
      <c r="D4838">
        <v>782</v>
      </c>
      <c r="E4838">
        <v>17</v>
      </c>
      <c r="F4838">
        <v>0</v>
      </c>
      <c r="G4838">
        <v>2073</v>
      </c>
      <c r="H4838" s="17" t="s">
        <v>478</v>
      </c>
      <c r="I4838">
        <v>1</v>
      </c>
      <c r="J4838">
        <v>0</v>
      </c>
      <c r="K4838" s="17" t="s">
        <v>10704</v>
      </c>
      <c r="L4838" s="1">
        <v>44755</v>
      </c>
      <c r="M4838">
        <v>31.25</v>
      </c>
      <c r="N4838" s="17" t="s">
        <v>437</v>
      </c>
      <c r="O4838">
        <v>8264</v>
      </c>
      <c r="P4838" s="17" t="s">
        <v>438</v>
      </c>
      <c r="Q4838">
        <v>0</v>
      </c>
      <c r="R4838" s="17" t="s">
        <v>480</v>
      </c>
      <c r="S4838" s="17" t="s">
        <v>653</v>
      </c>
      <c r="T4838" s="17" t="s">
        <v>438</v>
      </c>
      <c r="U4838">
        <v>2</v>
      </c>
      <c r="V4838">
        <v>2022</v>
      </c>
      <c r="W4838" s="17" t="s">
        <v>10705</v>
      </c>
      <c r="X4838" s="17" t="s">
        <v>482</v>
      </c>
      <c r="Y4838">
        <v>7</v>
      </c>
      <c r="Z4838" s="17" t="s">
        <v>443</v>
      </c>
      <c r="AA4838" s="17" t="s">
        <v>443</v>
      </c>
      <c r="AB4838" s="17" t="s">
        <v>444</v>
      </c>
      <c r="AC4838">
        <v>0</v>
      </c>
      <c r="AD4838">
        <v>0</v>
      </c>
      <c r="AE4838">
        <v>0</v>
      </c>
      <c r="AF4838">
        <v>2022</v>
      </c>
      <c r="AG4838" s="1">
        <v>44562</v>
      </c>
      <c r="AH4838" s="1">
        <v>44773</v>
      </c>
      <c r="AI4838" s="1">
        <v>44785</v>
      </c>
      <c r="AJ4838" s="17" t="s">
        <v>34</v>
      </c>
      <c r="AK4838" s="17" t="s">
        <v>35</v>
      </c>
      <c r="AL4838" s="17" t="s">
        <v>10388</v>
      </c>
      <c r="AM4838" s="17">
        <f>MONTH(EMPENHO[[#This Row],[data_empenho]])</f>
        <v>7</v>
      </c>
    </row>
    <row r="4839" spans="1:39" x14ac:dyDescent="0.25">
      <c r="A4839">
        <v>6</v>
      </c>
      <c r="B4839">
        <v>603</v>
      </c>
      <c r="C4839">
        <v>26</v>
      </c>
      <c r="D4839">
        <v>782</v>
      </c>
      <c r="E4839">
        <v>17</v>
      </c>
      <c r="F4839">
        <v>0</v>
      </c>
      <c r="G4839">
        <v>2073</v>
      </c>
      <c r="H4839" s="17" t="s">
        <v>478</v>
      </c>
      <c r="I4839">
        <v>1</v>
      </c>
      <c r="J4839">
        <v>0</v>
      </c>
      <c r="K4839" s="17" t="s">
        <v>10706</v>
      </c>
      <c r="L4839" s="1">
        <v>44755</v>
      </c>
      <c r="M4839">
        <v>30.94</v>
      </c>
      <c r="N4839" s="17" t="s">
        <v>437</v>
      </c>
      <c r="O4839">
        <v>8264</v>
      </c>
      <c r="P4839" s="17" t="s">
        <v>438</v>
      </c>
      <c r="Q4839">
        <v>0</v>
      </c>
      <c r="R4839" s="17" t="s">
        <v>480</v>
      </c>
      <c r="S4839" s="17" t="s">
        <v>653</v>
      </c>
      <c r="T4839" s="17" t="s">
        <v>438</v>
      </c>
      <c r="U4839">
        <v>2</v>
      </c>
      <c r="V4839">
        <v>2022</v>
      </c>
      <c r="W4839" s="17" t="s">
        <v>10707</v>
      </c>
      <c r="X4839" s="17" t="s">
        <v>482</v>
      </c>
      <c r="Y4839">
        <v>7</v>
      </c>
      <c r="Z4839" s="17" t="s">
        <v>443</v>
      </c>
      <c r="AA4839" s="17" t="s">
        <v>443</v>
      </c>
      <c r="AB4839" s="17" t="s">
        <v>444</v>
      </c>
      <c r="AC4839">
        <v>0</v>
      </c>
      <c r="AD4839">
        <v>0</v>
      </c>
      <c r="AE4839">
        <v>0</v>
      </c>
      <c r="AF4839">
        <v>2022</v>
      </c>
      <c r="AG4839" s="1">
        <v>44562</v>
      </c>
      <c r="AH4839" s="1">
        <v>44773</v>
      </c>
      <c r="AI4839" s="1">
        <v>44785</v>
      </c>
      <c r="AJ4839" s="17" t="s">
        <v>34</v>
      </c>
      <c r="AK4839" s="17" t="s">
        <v>35</v>
      </c>
      <c r="AL4839" s="17" t="s">
        <v>10388</v>
      </c>
      <c r="AM4839" s="17">
        <f>MONTH(EMPENHO[[#This Row],[data_empenho]])</f>
        <v>7</v>
      </c>
    </row>
    <row r="4840" spans="1:39" x14ac:dyDescent="0.25">
      <c r="A4840">
        <v>7</v>
      </c>
      <c r="B4840">
        <v>702</v>
      </c>
      <c r="C4840">
        <v>15</v>
      </c>
      <c r="D4840">
        <v>451</v>
      </c>
      <c r="E4840">
        <v>17</v>
      </c>
      <c r="F4840">
        <v>0</v>
      </c>
      <c r="G4840">
        <v>2002</v>
      </c>
      <c r="H4840" s="17" t="s">
        <v>478</v>
      </c>
      <c r="I4840">
        <v>1</v>
      </c>
      <c r="J4840">
        <v>0</v>
      </c>
      <c r="K4840" s="17" t="s">
        <v>10708</v>
      </c>
      <c r="L4840" s="1">
        <v>44755</v>
      </c>
      <c r="M4840">
        <v>1014.4</v>
      </c>
      <c r="N4840" s="17" t="s">
        <v>437</v>
      </c>
      <c r="O4840">
        <v>8264</v>
      </c>
      <c r="P4840" s="17" t="s">
        <v>438</v>
      </c>
      <c r="Q4840">
        <v>0</v>
      </c>
      <c r="R4840" s="17" t="s">
        <v>480</v>
      </c>
      <c r="S4840" s="17" t="s">
        <v>653</v>
      </c>
      <c r="T4840" s="17" t="s">
        <v>438</v>
      </c>
      <c r="U4840">
        <v>2</v>
      </c>
      <c r="V4840">
        <v>2022</v>
      </c>
      <c r="W4840" s="17" t="s">
        <v>10709</v>
      </c>
      <c r="X4840" s="17" t="s">
        <v>482</v>
      </c>
      <c r="Y4840">
        <v>7</v>
      </c>
      <c r="Z4840" s="17" t="s">
        <v>443</v>
      </c>
      <c r="AA4840" s="17" t="s">
        <v>443</v>
      </c>
      <c r="AB4840" s="17" t="s">
        <v>444</v>
      </c>
      <c r="AC4840">
        <v>0</v>
      </c>
      <c r="AD4840">
        <v>0</v>
      </c>
      <c r="AE4840">
        <v>0</v>
      </c>
      <c r="AF4840">
        <v>2022</v>
      </c>
      <c r="AG4840" s="1">
        <v>44562</v>
      </c>
      <c r="AH4840" s="1">
        <v>44773</v>
      </c>
      <c r="AI4840" s="1">
        <v>44785</v>
      </c>
      <c r="AJ4840" s="17" t="s">
        <v>34</v>
      </c>
      <c r="AK4840" s="17" t="s">
        <v>35</v>
      </c>
      <c r="AL4840" s="17" t="s">
        <v>10388</v>
      </c>
      <c r="AM4840" s="17">
        <f>MONTH(EMPENHO[[#This Row],[data_empenho]])</f>
        <v>7</v>
      </c>
    </row>
    <row r="4841" spans="1:39" x14ac:dyDescent="0.25">
      <c r="A4841">
        <v>4</v>
      </c>
      <c r="B4841">
        <v>401</v>
      </c>
      <c r="C4841">
        <v>4</v>
      </c>
      <c r="D4841">
        <v>123</v>
      </c>
      <c r="E4841">
        <v>1</v>
      </c>
      <c r="F4841">
        <v>0</v>
      </c>
      <c r="G4841">
        <v>2075</v>
      </c>
      <c r="H4841" s="17" t="s">
        <v>689</v>
      </c>
      <c r="I4841">
        <v>1</v>
      </c>
      <c r="J4841">
        <v>0</v>
      </c>
      <c r="K4841" s="17" t="s">
        <v>10710</v>
      </c>
      <c r="L4841" s="1">
        <v>44755</v>
      </c>
      <c r="M4841">
        <v>6723.5</v>
      </c>
      <c r="N4841" s="17" t="s">
        <v>437</v>
      </c>
      <c r="O4841">
        <v>5601</v>
      </c>
      <c r="P4841" s="17" t="s">
        <v>438</v>
      </c>
      <c r="Q4841">
        <v>0</v>
      </c>
      <c r="R4841" s="17" t="s">
        <v>439</v>
      </c>
      <c r="S4841" s="17" t="s">
        <v>440</v>
      </c>
      <c r="T4841" s="17" t="s">
        <v>438</v>
      </c>
      <c r="U4841">
        <v>196</v>
      </c>
      <c r="V4841">
        <v>2022</v>
      </c>
      <c r="W4841" s="17" t="s">
        <v>10711</v>
      </c>
      <c r="X4841" s="17" t="s">
        <v>465</v>
      </c>
      <c r="Y4841">
        <v>1</v>
      </c>
      <c r="Z4841" s="17" t="s">
        <v>443</v>
      </c>
      <c r="AA4841" s="17" t="s">
        <v>443</v>
      </c>
      <c r="AB4841" s="17" t="s">
        <v>444</v>
      </c>
      <c r="AC4841">
        <v>0</v>
      </c>
      <c r="AD4841">
        <v>0</v>
      </c>
      <c r="AE4841">
        <v>0</v>
      </c>
      <c r="AF4841">
        <v>2022</v>
      </c>
      <c r="AG4841" s="1">
        <v>44562</v>
      </c>
      <c r="AH4841" s="1">
        <v>44773</v>
      </c>
      <c r="AI4841" s="1">
        <v>44785</v>
      </c>
      <c r="AJ4841" s="17" t="s">
        <v>34</v>
      </c>
      <c r="AK4841" s="17" t="s">
        <v>35</v>
      </c>
      <c r="AL4841" s="17" t="s">
        <v>10388</v>
      </c>
      <c r="AM4841" s="17">
        <f>MONTH(EMPENHO[[#This Row],[data_empenho]])</f>
        <v>7</v>
      </c>
    </row>
    <row r="4842" spans="1:39" x14ac:dyDescent="0.25">
      <c r="A4842">
        <v>4</v>
      </c>
      <c r="B4842">
        <v>401</v>
      </c>
      <c r="C4842">
        <v>4</v>
      </c>
      <c r="D4842">
        <v>123</v>
      </c>
      <c r="E4842">
        <v>1</v>
      </c>
      <c r="F4842">
        <v>0</v>
      </c>
      <c r="G4842">
        <v>2075</v>
      </c>
      <c r="H4842" s="17" t="s">
        <v>689</v>
      </c>
      <c r="I4842">
        <v>1</v>
      </c>
      <c r="J4842">
        <v>0</v>
      </c>
      <c r="K4842" s="17" t="s">
        <v>10712</v>
      </c>
      <c r="L4842" s="1">
        <v>44755</v>
      </c>
      <c r="M4842">
        <v>3480</v>
      </c>
      <c r="N4842" s="17" t="s">
        <v>437</v>
      </c>
      <c r="O4842">
        <v>1757</v>
      </c>
      <c r="P4842" s="17" t="s">
        <v>438</v>
      </c>
      <c r="Q4842">
        <v>0</v>
      </c>
      <c r="R4842" s="17" t="s">
        <v>439</v>
      </c>
      <c r="S4842" s="17" t="s">
        <v>440</v>
      </c>
      <c r="T4842" s="17" t="s">
        <v>438</v>
      </c>
      <c r="U4842">
        <v>196</v>
      </c>
      <c r="V4842">
        <v>2022</v>
      </c>
      <c r="W4842" s="17" t="s">
        <v>10713</v>
      </c>
      <c r="X4842" s="17" t="s">
        <v>465</v>
      </c>
      <c r="Y4842">
        <v>1</v>
      </c>
      <c r="Z4842" s="17" t="s">
        <v>443</v>
      </c>
      <c r="AA4842" s="17" t="s">
        <v>443</v>
      </c>
      <c r="AB4842" s="17" t="s">
        <v>444</v>
      </c>
      <c r="AC4842">
        <v>0</v>
      </c>
      <c r="AD4842">
        <v>0</v>
      </c>
      <c r="AE4842">
        <v>0</v>
      </c>
      <c r="AF4842">
        <v>2022</v>
      </c>
      <c r="AG4842" s="1">
        <v>44562</v>
      </c>
      <c r="AH4842" s="1">
        <v>44773</v>
      </c>
      <c r="AI4842" s="1">
        <v>44785</v>
      </c>
      <c r="AJ4842" s="17" t="s">
        <v>34</v>
      </c>
      <c r="AK4842" s="17" t="s">
        <v>35</v>
      </c>
      <c r="AL4842" s="17" t="s">
        <v>10388</v>
      </c>
      <c r="AM4842" s="17">
        <f>MONTH(EMPENHO[[#This Row],[data_empenho]])</f>
        <v>7</v>
      </c>
    </row>
    <row r="4843" spans="1:39" x14ac:dyDescent="0.25">
      <c r="A4843">
        <v>10</v>
      </c>
      <c r="B4843">
        <v>1004</v>
      </c>
      <c r="C4843">
        <v>17</v>
      </c>
      <c r="D4843">
        <v>511</v>
      </c>
      <c r="E4843">
        <v>12</v>
      </c>
      <c r="F4843">
        <v>0</v>
      </c>
      <c r="G4843">
        <v>2059</v>
      </c>
      <c r="H4843" s="17" t="s">
        <v>7816</v>
      </c>
      <c r="I4843">
        <v>1</v>
      </c>
      <c r="J4843">
        <v>0</v>
      </c>
      <c r="K4843" s="17" t="s">
        <v>10714</v>
      </c>
      <c r="L4843" s="1">
        <v>44755</v>
      </c>
      <c r="M4843">
        <v>2356.6799999999998</v>
      </c>
      <c r="N4843" s="17" t="s">
        <v>437</v>
      </c>
      <c r="O4843">
        <v>8715</v>
      </c>
      <c r="P4843" s="17" t="s">
        <v>438</v>
      </c>
      <c r="Q4843">
        <v>0</v>
      </c>
      <c r="R4843" s="17" t="s">
        <v>439</v>
      </c>
      <c r="S4843" s="17" t="s">
        <v>440</v>
      </c>
      <c r="T4843" s="17" t="s">
        <v>438</v>
      </c>
      <c r="U4843">
        <v>200</v>
      </c>
      <c r="V4843">
        <v>2022</v>
      </c>
      <c r="W4843" s="17" t="s">
        <v>10715</v>
      </c>
      <c r="X4843" s="17" t="s">
        <v>465</v>
      </c>
      <c r="Y4843">
        <v>1</v>
      </c>
      <c r="Z4843" s="17" t="s">
        <v>443</v>
      </c>
      <c r="AA4843" s="17" t="s">
        <v>443</v>
      </c>
      <c r="AB4843" s="17" t="s">
        <v>444</v>
      </c>
      <c r="AC4843">
        <v>0</v>
      </c>
      <c r="AD4843">
        <v>0</v>
      </c>
      <c r="AE4843">
        <v>0</v>
      </c>
      <c r="AF4843">
        <v>2022</v>
      </c>
      <c r="AG4843" s="1">
        <v>44562</v>
      </c>
      <c r="AH4843" s="1">
        <v>44773</v>
      </c>
      <c r="AI4843" s="1">
        <v>44785</v>
      </c>
      <c r="AJ4843" s="17" t="s">
        <v>34</v>
      </c>
      <c r="AK4843" s="17" t="s">
        <v>35</v>
      </c>
      <c r="AL4843" s="17" t="s">
        <v>10388</v>
      </c>
      <c r="AM4843" s="17">
        <f>MONTH(EMPENHO[[#This Row],[data_empenho]])</f>
        <v>7</v>
      </c>
    </row>
    <row r="4844" spans="1:39" x14ac:dyDescent="0.25">
      <c r="A4844">
        <v>4</v>
      </c>
      <c r="B4844">
        <v>401</v>
      </c>
      <c r="C4844">
        <v>4</v>
      </c>
      <c r="D4844">
        <v>123</v>
      </c>
      <c r="E4844">
        <v>1</v>
      </c>
      <c r="F4844">
        <v>0</v>
      </c>
      <c r="G4844">
        <v>2075</v>
      </c>
      <c r="H4844" s="17" t="s">
        <v>10716</v>
      </c>
      <c r="I4844">
        <v>1</v>
      </c>
      <c r="J4844">
        <v>0</v>
      </c>
      <c r="K4844" s="17" t="s">
        <v>10717</v>
      </c>
      <c r="L4844" s="1">
        <v>44755</v>
      </c>
      <c r="M4844">
        <v>2700</v>
      </c>
      <c r="N4844" s="17" t="s">
        <v>437</v>
      </c>
      <c r="O4844">
        <v>8014</v>
      </c>
      <c r="P4844" s="17" t="s">
        <v>438</v>
      </c>
      <c r="Q4844">
        <v>0</v>
      </c>
      <c r="R4844" s="17" t="s">
        <v>439</v>
      </c>
      <c r="S4844" s="17" t="s">
        <v>440</v>
      </c>
      <c r="T4844" s="17" t="s">
        <v>438</v>
      </c>
      <c r="U4844">
        <v>196</v>
      </c>
      <c r="V4844">
        <v>2022</v>
      </c>
      <c r="W4844" s="17" t="s">
        <v>10718</v>
      </c>
      <c r="X4844" s="17" t="s">
        <v>465</v>
      </c>
      <c r="Y4844">
        <v>1</v>
      </c>
      <c r="Z4844" s="17" t="s">
        <v>443</v>
      </c>
      <c r="AA4844" s="17" t="s">
        <v>443</v>
      </c>
      <c r="AB4844" s="17" t="s">
        <v>444</v>
      </c>
      <c r="AC4844">
        <v>0</v>
      </c>
      <c r="AD4844">
        <v>0</v>
      </c>
      <c r="AE4844">
        <v>0</v>
      </c>
      <c r="AF4844">
        <v>2022</v>
      </c>
      <c r="AG4844" s="1">
        <v>44562</v>
      </c>
      <c r="AH4844" s="1">
        <v>44773</v>
      </c>
      <c r="AI4844" s="1">
        <v>44785</v>
      </c>
      <c r="AJ4844" s="17" t="s">
        <v>34</v>
      </c>
      <c r="AK4844" s="17" t="s">
        <v>35</v>
      </c>
      <c r="AL4844" s="17" t="s">
        <v>10388</v>
      </c>
      <c r="AM4844" s="17">
        <f>MONTH(EMPENHO[[#This Row],[data_empenho]])</f>
        <v>7</v>
      </c>
    </row>
    <row r="4845" spans="1:39" x14ac:dyDescent="0.25">
      <c r="A4845">
        <v>8</v>
      </c>
      <c r="B4845">
        <v>801</v>
      </c>
      <c r="C4845">
        <v>10</v>
      </c>
      <c r="D4845">
        <v>302</v>
      </c>
      <c r="E4845">
        <v>8</v>
      </c>
      <c r="F4845">
        <v>0</v>
      </c>
      <c r="G4845">
        <v>2096</v>
      </c>
      <c r="H4845" s="17" t="s">
        <v>4833</v>
      </c>
      <c r="I4845">
        <v>40</v>
      </c>
      <c r="J4845">
        <v>0</v>
      </c>
      <c r="K4845" s="17" t="s">
        <v>10719</v>
      </c>
      <c r="L4845" s="1">
        <v>44755</v>
      </c>
      <c r="M4845">
        <v>1595</v>
      </c>
      <c r="N4845" s="17" t="s">
        <v>437</v>
      </c>
      <c r="O4845">
        <v>381</v>
      </c>
      <c r="P4845" s="17" t="s">
        <v>438</v>
      </c>
      <c r="Q4845">
        <v>0</v>
      </c>
      <c r="R4845" s="17" t="s">
        <v>439</v>
      </c>
      <c r="S4845" s="17" t="s">
        <v>440</v>
      </c>
      <c r="T4845" s="17" t="s">
        <v>438</v>
      </c>
      <c r="U4845">
        <v>202</v>
      </c>
      <c r="V4845">
        <v>2022</v>
      </c>
      <c r="W4845" s="17" t="s">
        <v>10720</v>
      </c>
      <c r="X4845" s="17" t="s">
        <v>465</v>
      </c>
      <c r="Y4845">
        <v>1</v>
      </c>
      <c r="Z4845" s="17" t="s">
        <v>443</v>
      </c>
      <c r="AA4845" s="17" t="s">
        <v>443</v>
      </c>
      <c r="AB4845" s="17" t="s">
        <v>444</v>
      </c>
      <c r="AC4845">
        <v>0</v>
      </c>
      <c r="AD4845">
        <v>0</v>
      </c>
      <c r="AE4845">
        <v>0</v>
      </c>
      <c r="AF4845">
        <v>2022</v>
      </c>
      <c r="AG4845" s="1">
        <v>44562</v>
      </c>
      <c r="AH4845" s="1">
        <v>44773</v>
      </c>
      <c r="AI4845" s="1">
        <v>44785</v>
      </c>
      <c r="AJ4845" s="17" t="s">
        <v>34</v>
      </c>
      <c r="AK4845" s="17" t="s">
        <v>35</v>
      </c>
      <c r="AL4845" s="17" t="s">
        <v>10388</v>
      </c>
      <c r="AM4845" s="17">
        <f>MONTH(EMPENHO[[#This Row],[data_empenho]])</f>
        <v>7</v>
      </c>
    </row>
    <row r="4846" spans="1:39" x14ac:dyDescent="0.25">
      <c r="A4846">
        <v>8</v>
      </c>
      <c r="B4846">
        <v>801</v>
      </c>
      <c r="C4846">
        <v>10</v>
      </c>
      <c r="D4846">
        <v>303</v>
      </c>
      <c r="E4846">
        <v>8</v>
      </c>
      <c r="F4846">
        <v>0</v>
      </c>
      <c r="G4846">
        <v>2100</v>
      </c>
      <c r="H4846" s="17" t="s">
        <v>7541</v>
      </c>
      <c r="I4846">
        <v>40</v>
      </c>
      <c r="J4846">
        <v>0</v>
      </c>
      <c r="K4846" s="17" t="s">
        <v>10721</v>
      </c>
      <c r="L4846" s="1">
        <v>44755</v>
      </c>
      <c r="M4846">
        <v>36</v>
      </c>
      <c r="N4846" s="17" t="s">
        <v>437</v>
      </c>
      <c r="O4846">
        <v>6938</v>
      </c>
      <c r="P4846" s="17" t="s">
        <v>438</v>
      </c>
      <c r="Q4846">
        <v>0</v>
      </c>
      <c r="R4846" s="17" t="s">
        <v>439</v>
      </c>
      <c r="S4846" s="17" t="s">
        <v>440</v>
      </c>
      <c r="T4846" s="17" t="s">
        <v>438</v>
      </c>
      <c r="U4846">
        <v>203</v>
      </c>
      <c r="V4846">
        <v>2022</v>
      </c>
      <c r="W4846" s="17" t="s">
        <v>10722</v>
      </c>
      <c r="X4846" s="17" t="s">
        <v>465</v>
      </c>
      <c r="Y4846">
        <v>1</v>
      </c>
      <c r="Z4846" s="17" t="s">
        <v>443</v>
      </c>
      <c r="AA4846" s="17" t="s">
        <v>443</v>
      </c>
      <c r="AB4846" s="17" t="s">
        <v>444</v>
      </c>
      <c r="AC4846">
        <v>0</v>
      </c>
      <c r="AD4846">
        <v>0</v>
      </c>
      <c r="AE4846">
        <v>0</v>
      </c>
      <c r="AF4846">
        <v>2022</v>
      </c>
      <c r="AG4846" s="1">
        <v>44562</v>
      </c>
      <c r="AH4846" s="1">
        <v>44773</v>
      </c>
      <c r="AI4846" s="1">
        <v>44785</v>
      </c>
      <c r="AJ4846" s="17" t="s">
        <v>34</v>
      </c>
      <c r="AK4846" s="17" t="s">
        <v>35</v>
      </c>
      <c r="AL4846" s="17" t="s">
        <v>10388</v>
      </c>
      <c r="AM4846" s="17">
        <f>MONTH(EMPENHO[[#This Row],[data_empenho]])</f>
        <v>7</v>
      </c>
    </row>
    <row r="4847" spans="1:39" x14ac:dyDescent="0.25">
      <c r="A4847">
        <v>8</v>
      </c>
      <c r="B4847">
        <v>801</v>
      </c>
      <c r="C4847">
        <v>10</v>
      </c>
      <c r="D4847">
        <v>301</v>
      </c>
      <c r="E4847">
        <v>6</v>
      </c>
      <c r="F4847">
        <v>0</v>
      </c>
      <c r="G4847">
        <v>2090</v>
      </c>
      <c r="H4847" s="17" t="s">
        <v>2107</v>
      </c>
      <c r="I4847">
        <v>40</v>
      </c>
      <c r="J4847">
        <v>0</v>
      </c>
      <c r="K4847" s="17" t="s">
        <v>10723</v>
      </c>
      <c r="L4847" s="1">
        <v>44755</v>
      </c>
      <c r="M4847">
        <v>60</v>
      </c>
      <c r="N4847" s="17" t="s">
        <v>437</v>
      </c>
      <c r="O4847">
        <v>3576</v>
      </c>
      <c r="P4847" s="17" t="s">
        <v>438</v>
      </c>
      <c r="Q4847">
        <v>0</v>
      </c>
      <c r="R4847" s="17" t="s">
        <v>439</v>
      </c>
      <c r="S4847" s="17" t="s">
        <v>440</v>
      </c>
      <c r="T4847" s="17" t="s">
        <v>438</v>
      </c>
      <c r="U4847">
        <v>197</v>
      </c>
      <c r="V4847">
        <v>2022</v>
      </c>
      <c r="W4847" s="17" t="s">
        <v>10724</v>
      </c>
      <c r="X4847" s="17" t="s">
        <v>465</v>
      </c>
      <c r="Y4847">
        <v>1</v>
      </c>
      <c r="Z4847" s="17" t="s">
        <v>443</v>
      </c>
      <c r="AA4847" s="17" t="s">
        <v>443</v>
      </c>
      <c r="AB4847" s="17" t="s">
        <v>444</v>
      </c>
      <c r="AC4847">
        <v>0</v>
      </c>
      <c r="AD4847">
        <v>0</v>
      </c>
      <c r="AE4847">
        <v>0</v>
      </c>
      <c r="AF4847">
        <v>2022</v>
      </c>
      <c r="AG4847" s="1">
        <v>44562</v>
      </c>
      <c r="AH4847" s="1">
        <v>44773</v>
      </c>
      <c r="AI4847" s="1">
        <v>44785</v>
      </c>
      <c r="AJ4847" s="17" t="s">
        <v>34</v>
      </c>
      <c r="AK4847" s="17" t="s">
        <v>35</v>
      </c>
      <c r="AL4847" s="17" t="s">
        <v>10388</v>
      </c>
      <c r="AM4847" s="17">
        <f>MONTH(EMPENHO[[#This Row],[data_empenho]])</f>
        <v>7</v>
      </c>
    </row>
    <row r="4848" spans="1:39" x14ac:dyDescent="0.25">
      <c r="A4848">
        <v>8</v>
      </c>
      <c r="B4848">
        <v>801</v>
      </c>
      <c r="C4848">
        <v>10</v>
      </c>
      <c r="D4848">
        <v>301</v>
      </c>
      <c r="E4848">
        <v>6</v>
      </c>
      <c r="F4848">
        <v>0</v>
      </c>
      <c r="G4848">
        <v>2090</v>
      </c>
      <c r="H4848" s="17" t="s">
        <v>3488</v>
      </c>
      <c r="I4848">
        <v>40</v>
      </c>
      <c r="J4848">
        <v>0</v>
      </c>
      <c r="K4848" s="17" t="s">
        <v>10725</v>
      </c>
      <c r="L4848" s="1">
        <v>44755</v>
      </c>
      <c r="M4848">
        <v>245</v>
      </c>
      <c r="N4848" s="17" t="s">
        <v>437</v>
      </c>
      <c r="O4848">
        <v>3576</v>
      </c>
      <c r="P4848" s="17" t="s">
        <v>438</v>
      </c>
      <c r="Q4848">
        <v>0</v>
      </c>
      <c r="R4848" s="17" t="s">
        <v>439</v>
      </c>
      <c r="S4848" s="17" t="s">
        <v>440</v>
      </c>
      <c r="T4848" s="17" t="s">
        <v>438</v>
      </c>
      <c r="U4848">
        <v>197</v>
      </c>
      <c r="V4848">
        <v>2022</v>
      </c>
      <c r="W4848" s="17" t="s">
        <v>10726</v>
      </c>
      <c r="X4848" s="17" t="s">
        <v>465</v>
      </c>
      <c r="Y4848">
        <v>1</v>
      </c>
      <c r="Z4848" s="17" t="s">
        <v>443</v>
      </c>
      <c r="AA4848" s="17" t="s">
        <v>443</v>
      </c>
      <c r="AB4848" s="17" t="s">
        <v>444</v>
      </c>
      <c r="AC4848">
        <v>0</v>
      </c>
      <c r="AD4848">
        <v>0</v>
      </c>
      <c r="AE4848">
        <v>0</v>
      </c>
      <c r="AF4848">
        <v>2022</v>
      </c>
      <c r="AG4848" s="1">
        <v>44562</v>
      </c>
      <c r="AH4848" s="1">
        <v>44773</v>
      </c>
      <c r="AI4848" s="1">
        <v>44785</v>
      </c>
      <c r="AJ4848" s="17" t="s">
        <v>34</v>
      </c>
      <c r="AK4848" s="17" t="s">
        <v>35</v>
      </c>
      <c r="AL4848" s="17" t="s">
        <v>10388</v>
      </c>
      <c r="AM4848" s="17">
        <f>MONTH(EMPENHO[[#This Row],[data_empenho]])</f>
        <v>7</v>
      </c>
    </row>
    <row r="4849" spans="1:39" x14ac:dyDescent="0.25">
      <c r="A4849">
        <v>8</v>
      </c>
      <c r="B4849">
        <v>801</v>
      </c>
      <c r="C4849">
        <v>10</v>
      </c>
      <c r="D4849">
        <v>301</v>
      </c>
      <c r="E4849">
        <v>6</v>
      </c>
      <c r="F4849">
        <v>0</v>
      </c>
      <c r="G4849">
        <v>2092</v>
      </c>
      <c r="H4849" s="17" t="s">
        <v>2107</v>
      </c>
      <c r="I4849">
        <v>40</v>
      </c>
      <c r="J4849">
        <v>0</v>
      </c>
      <c r="K4849" s="17" t="s">
        <v>10727</v>
      </c>
      <c r="L4849" s="1">
        <v>44755</v>
      </c>
      <c r="M4849">
        <v>460</v>
      </c>
      <c r="N4849" s="17" t="s">
        <v>437</v>
      </c>
      <c r="O4849">
        <v>3576</v>
      </c>
      <c r="P4849" s="17" t="s">
        <v>438</v>
      </c>
      <c r="Q4849">
        <v>0</v>
      </c>
      <c r="R4849" s="17" t="s">
        <v>439</v>
      </c>
      <c r="S4849" s="17" t="s">
        <v>440</v>
      </c>
      <c r="T4849" s="17" t="s">
        <v>438</v>
      </c>
      <c r="U4849">
        <v>197</v>
      </c>
      <c r="V4849">
        <v>2022</v>
      </c>
      <c r="W4849" s="17" t="s">
        <v>10728</v>
      </c>
      <c r="X4849" s="17" t="s">
        <v>465</v>
      </c>
      <c r="Y4849">
        <v>1</v>
      </c>
      <c r="Z4849" s="17" t="s">
        <v>443</v>
      </c>
      <c r="AA4849" s="17" t="s">
        <v>443</v>
      </c>
      <c r="AB4849" s="17" t="s">
        <v>444</v>
      </c>
      <c r="AC4849">
        <v>0</v>
      </c>
      <c r="AD4849">
        <v>0</v>
      </c>
      <c r="AE4849">
        <v>0</v>
      </c>
      <c r="AF4849">
        <v>2022</v>
      </c>
      <c r="AG4849" s="1">
        <v>44562</v>
      </c>
      <c r="AH4849" s="1">
        <v>44773</v>
      </c>
      <c r="AI4849" s="1">
        <v>44785</v>
      </c>
      <c r="AJ4849" s="17" t="s">
        <v>34</v>
      </c>
      <c r="AK4849" s="17" t="s">
        <v>35</v>
      </c>
      <c r="AL4849" s="17" t="s">
        <v>10388</v>
      </c>
      <c r="AM4849" s="17">
        <f>MONTH(EMPENHO[[#This Row],[data_empenho]])</f>
        <v>7</v>
      </c>
    </row>
    <row r="4850" spans="1:39" x14ac:dyDescent="0.25">
      <c r="A4850">
        <v>8</v>
      </c>
      <c r="B4850">
        <v>801</v>
      </c>
      <c r="C4850">
        <v>10</v>
      </c>
      <c r="D4850">
        <v>301</v>
      </c>
      <c r="E4850">
        <v>6</v>
      </c>
      <c r="F4850">
        <v>0</v>
      </c>
      <c r="G4850">
        <v>2092</v>
      </c>
      <c r="H4850" s="17" t="s">
        <v>2072</v>
      </c>
      <c r="I4850">
        <v>40</v>
      </c>
      <c r="J4850">
        <v>0</v>
      </c>
      <c r="K4850" s="17" t="s">
        <v>10729</v>
      </c>
      <c r="L4850" s="1">
        <v>44755</v>
      </c>
      <c r="M4850">
        <v>166</v>
      </c>
      <c r="N4850" s="17" t="s">
        <v>437</v>
      </c>
      <c r="O4850">
        <v>3576</v>
      </c>
      <c r="P4850" s="17" t="s">
        <v>438</v>
      </c>
      <c r="Q4850">
        <v>0</v>
      </c>
      <c r="R4850" s="17" t="s">
        <v>439</v>
      </c>
      <c r="S4850" s="17" t="s">
        <v>440</v>
      </c>
      <c r="T4850" s="17" t="s">
        <v>438</v>
      </c>
      <c r="U4850">
        <v>197</v>
      </c>
      <c r="V4850">
        <v>2022</v>
      </c>
      <c r="W4850" s="17" t="s">
        <v>10730</v>
      </c>
      <c r="X4850" s="17" t="s">
        <v>465</v>
      </c>
      <c r="Y4850">
        <v>1</v>
      </c>
      <c r="Z4850" s="17" t="s">
        <v>443</v>
      </c>
      <c r="AA4850" s="17" t="s">
        <v>443</v>
      </c>
      <c r="AB4850" s="17" t="s">
        <v>444</v>
      </c>
      <c r="AC4850">
        <v>0</v>
      </c>
      <c r="AD4850">
        <v>0</v>
      </c>
      <c r="AE4850">
        <v>0</v>
      </c>
      <c r="AF4850">
        <v>2022</v>
      </c>
      <c r="AG4850" s="1">
        <v>44562</v>
      </c>
      <c r="AH4850" s="1">
        <v>44773</v>
      </c>
      <c r="AI4850" s="1">
        <v>44785</v>
      </c>
      <c r="AJ4850" s="17" t="s">
        <v>34</v>
      </c>
      <c r="AK4850" s="17" t="s">
        <v>35</v>
      </c>
      <c r="AL4850" s="17" t="s">
        <v>10388</v>
      </c>
      <c r="AM4850" s="17">
        <f>MONTH(EMPENHO[[#This Row],[data_empenho]])</f>
        <v>7</v>
      </c>
    </row>
    <row r="4851" spans="1:39" x14ac:dyDescent="0.25">
      <c r="A4851">
        <v>4</v>
      </c>
      <c r="B4851">
        <v>401</v>
      </c>
      <c r="C4851">
        <v>4</v>
      </c>
      <c r="D4851">
        <v>123</v>
      </c>
      <c r="E4851">
        <v>1</v>
      </c>
      <c r="F4851">
        <v>0</v>
      </c>
      <c r="G4851">
        <v>2075</v>
      </c>
      <c r="H4851" s="17" t="s">
        <v>689</v>
      </c>
      <c r="I4851">
        <v>1</v>
      </c>
      <c r="J4851">
        <v>0</v>
      </c>
      <c r="K4851" s="17" t="s">
        <v>10731</v>
      </c>
      <c r="L4851" s="1">
        <v>44755</v>
      </c>
      <c r="M4851">
        <v>525</v>
      </c>
      <c r="N4851" s="17" t="s">
        <v>437</v>
      </c>
      <c r="O4851">
        <v>5301</v>
      </c>
      <c r="P4851" s="17" t="s">
        <v>438</v>
      </c>
      <c r="Q4851">
        <v>0</v>
      </c>
      <c r="R4851" s="17" t="s">
        <v>439</v>
      </c>
      <c r="S4851" s="17" t="s">
        <v>440</v>
      </c>
      <c r="T4851" s="17" t="s">
        <v>438</v>
      </c>
      <c r="U4851">
        <v>196</v>
      </c>
      <c r="V4851">
        <v>2022</v>
      </c>
      <c r="W4851" s="17" t="s">
        <v>10732</v>
      </c>
      <c r="X4851" s="17" t="s">
        <v>465</v>
      </c>
      <c r="Y4851">
        <v>1</v>
      </c>
      <c r="Z4851" s="17" t="s">
        <v>443</v>
      </c>
      <c r="AA4851" s="17" t="s">
        <v>443</v>
      </c>
      <c r="AB4851" s="17" t="s">
        <v>444</v>
      </c>
      <c r="AC4851">
        <v>0</v>
      </c>
      <c r="AD4851">
        <v>0</v>
      </c>
      <c r="AE4851">
        <v>0</v>
      </c>
      <c r="AF4851">
        <v>2022</v>
      </c>
      <c r="AG4851" s="1">
        <v>44562</v>
      </c>
      <c r="AH4851" s="1">
        <v>44773</v>
      </c>
      <c r="AI4851" s="1">
        <v>44785</v>
      </c>
      <c r="AJ4851" s="17" t="s">
        <v>34</v>
      </c>
      <c r="AK4851" s="17" t="s">
        <v>35</v>
      </c>
      <c r="AL4851" s="17" t="s">
        <v>10388</v>
      </c>
      <c r="AM4851" s="17">
        <f>MONTH(EMPENHO[[#This Row],[data_empenho]])</f>
        <v>7</v>
      </c>
    </row>
    <row r="4852" spans="1:39" x14ac:dyDescent="0.25">
      <c r="A4852">
        <v>4</v>
      </c>
      <c r="B4852">
        <v>401</v>
      </c>
      <c r="C4852">
        <v>4</v>
      </c>
      <c r="D4852">
        <v>123</v>
      </c>
      <c r="E4852">
        <v>1</v>
      </c>
      <c r="F4852">
        <v>0</v>
      </c>
      <c r="G4852">
        <v>2075</v>
      </c>
      <c r="H4852" s="17" t="s">
        <v>689</v>
      </c>
      <c r="I4852">
        <v>1</v>
      </c>
      <c r="J4852">
        <v>0</v>
      </c>
      <c r="K4852" s="17" t="s">
        <v>10731</v>
      </c>
      <c r="L4852" s="1">
        <v>44764</v>
      </c>
      <c r="M4852">
        <v>-525</v>
      </c>
      <c r="N4852" s="17" t="s">
        <v>451</v>
      </c>
      <c r="O4852">
        <v>5301</v>
      </c>
      <c r="P4852" s="17" t="s">
        <v>438</v>
      </c>
      <c r="Q4852">
        <v>0</v>
      </c>
      <c r="R4852" s="17" t="s">
        <v>439</v>
      </c>
      <c r="S4852" s="17" t="s">
        <v>440</v>
      </c>
      <c r="T4852" s="17" t="s">
        <v>438</v>
      </c>
      <c r="U4852">
        <v>196</v>
      </c>
      <c r="V4852">
        <v>2022</v>
      </c>
      <c r="W4852" s="17" t="s">
        <v>10733</v>
      </c>
      <c r="X4852" s="17" t="s">
        <v>465</v>
      </c>
      <c r="Y4852">
        <v>1</v>
      </c>
      <c r="Z4852" s="17" t="s">
        <v>443</v>
      </c>
      <c r="AA4852" s="17" t="s">
        <v>443</v>
      </c>
      <c r="AB4852" s="17" t="s">
        <v>444</v>
      </c>
      <c r="AC4852">
        <v>0</v>
      </c>
      <c r="AD4852">
        <v>0</v>
      </c>
      <c r="AE4852">
        <v>0</v>
      </c>
      <c r="AF4852">
        <v>2022</v>
      </c>
      <c r="AG4852" s="1">
        <v>44562</v>
      </c>
      <c r="AH4852" s="1">
        <v>44773</v>
      </c>
      <c r="AI4852" s="1">
        <v>44785</v>
      </c>
      <c r="AJ4852" s="17" t="s">
        <v>34</v>
      </c>
      <c r="AK4852" s="17" t="s">
        <v>35</v>
      </c>
      <c r="AL4852" s="17" t="s">
        <v>10388</v>
      </c>
      <c r="AM4852" s="17">
        <f>MONTH(EMPENHO[[#This Row],[data_empenho]])</f>
        <v>7</v>
      </c>
    </row>
    <row r="4853" spans="1:39" x14ac:dyDescent="0.25">
      <c r="A4853">
        <v>8</v>
      </c>
      <c r="B4853">
        <v>801</v>
      </c>
      <c r="C4853">
        <v>10</v>
      </c>
      <c r="D4853">
        <v>303</v>
      </c>
      <c r="E4853">
        <v>8</v>
      </c>
      <c r="F4853">
        <v>0</v>
      </c>
      <c r="G4853">
        <v>2100</v>
      </c>
      <c r="H4853" s="17" t="s">
        <v>7541</v>
      </c>
      <c r="I4853">
        <v>40</v>
      </c>
      <c r="J4853">
        <v>0</v>
      </c>
      <c r="K4853" s="17" t="s">
        <v>10734</v>
      </c>
      <c r="L4853" s="1">
        <v>44756</v>
      </c>
      <c r="M4853">
        <v>440.69</v>
      </c>
      <c r="N4853" s="17" t="s">
        <v>437</v>
      </c>
      <c r="O4853">
        <v>6938</v>
      </c>
      <c r="P4853" s="17" t="s">
        <v>438</v>
      </c>
      <c r="Q4853">
        <v>0</v>
      </c>
      <c r="R4853" s="17" t="s">
        <v>439</v>
      </c>
      <c r="S4853" s="17" t="s">
        <v>440</v>
      </c>
      <c r="T4853" s="17" t="s">
        <v>438</v>
      </c>
      <c r="U4853">
        <v>204</v>
      </c>
      <c r="V4853">
        <v>2022</v>
      </c>
      <c r="W4853" s="17" t="s">
        <v>10735</v>
      </c>
      <c r="X4853" s="17" t="s">
        <v>465</v>
      </c>
      <c r="Y4853">
        <v>1</v>
      </c>
      <c r="Z4853" s="17" t="s">
        <v>443</v>
      </c>
      <c r="AA4853" s="17" t="s">
        <v>443</v>
      </c>
      <c r="AB4853" s="17" t="s">
        <v>444</v>
      </c>
      <c r="AC4853">
        <v>0</v>
      </c>
      <c r="AD4853">
        <v>0</v>
      </c>
      <c r="AE4853">
        <v>0</v>
      </c>
      <c r="AF4853">
        <v>2022</v>
      </c>
      <c r="AG4853" s="1">
        <v>44562</v>
      </c>
      <c r="AH4853" s="1">
        <v>44773</v>
      </c>
      <c r="AI4853" s="1">
        <v>44785</v>
      </c>
      <c r="AJ4853" s="17" t="s">
        <v>34</v>
      </c>
      <c r="AK4853" s="17" t="s">
        <v>35</v>
      </c>
      <c r="AL4853" s="17" t="s">
        <v>10388</v>
      </c>
      <c r="AM4853" s="17">
        <f>MONTH(EMPENHO[[#This Row],[data_empenho]])</f>
        <v>7</v>
      </c>
    </row>
    <row r="4854" spans="1:39" x14ac:dyDescent="0.25">
      <c r="A4854">
        <v>8</v>
      </c>
      <c r="B4854">
        <v>801</v>
      </c>
      <c r="C4854">
        <v>10</v>
      </c>
      <c r="D4854">
        <v>303</v>
      </c>
      <c r="E4854">
        <v>8</v>
      </c>
      <c r="F4854">
        <v>0</v>
      </c>
      <c r="G4854">
        <v>2100</v>
      </c>
      <c r="H4854" s="17" t="s">
        <v>7541</v>
      </c>
      <c r="I4854">
        <v>40</v>
      </c>
      <c r="J4854">
        <v>0</v>
      </c>
      <c r="K4854" s="17" t="s">
        <v>10736</v>
      </c>
      <c r="L4854" s="1">
        <v>44756</v>
      </c>
      <c r="M4854">
        <v>196</v>
      </c>
      <c r="N4854" s="17" t="s">
        <v>437</v>
      </c>
      <c r="O4854">
        <v>5293</v>
      </c>
      <c r="P4854" s="17" t="s">
        <v>438</v>
      </c>
      <c r="Q4854">
        <v>0</v>
      </c>
      <c r="R4854" s="17" t="s">
        <v>439</v>
      </c>
      <c r="S4854" s="17" t="s">
        <v>440</v>
      </c>
      <c r="T4854" s="17" t="s">
        <v>438</v>
      </c>
      <c r="U4854">
        <v>204</v>
      </c>
      <c r="V4854">
        <v>2022</v>
      </c>
      <c r="W4854" s="17" t="s">
        <v>10737</v>
      </c>
      <c r="X4854" s="17" t="s">
        <v>465</v>
      </c>
      <c r="Y4854">
        <v>1</v>
      </c>
      <c r="Z4854" s="17" t="s">
        <v>443</v>
      </c>
      <c r="AA4854" s="17" t="s">
        <v>443</v>
      </c>
      <c r="AB4854" s="17" t="s">
        <v>444</v>
      </c>
      <c r="AC4854">
        <v>0</v>
      </c>
      <c r="AD4854">
        <v>0</v>
      </c>
      <c r="AE4854">
        <v>0</v>
      </c>
      <c r="AF4854">
        <v>2022</v>
      </c>
      <c r="AG4854" s="1">
        <v>44562</v>
      </c>
      <c r="AH4854" s="1">
        <v>44773</v>
      </c>
      <c r="AI4854" s="1">
        <v>44785</v>
      </c>
      <c r="AJ4854" s="17" t="s">
        <v>34</v>
      </c>
      <c r="AK4854" s="17" t="s">
        <v>35</v>
      </c>
      <c r="AL4854" s="17" t="s">
        <v>10388</v>
      </c>
      <c r="AM4854" s="17">
        <f>MONTH(EMPENHO[[#This Row],[data_empenho]])</f>
        <v>7</v>
      </c>
    </row>
    <row r="4855" spans="1:39" x14ac:dyDescent="0.25">
      <c r="A4855">
        <v>9</v>
      </c>
      <c r="B4855">
        <v>902</v>
      </c>
      <c r="C4855">
        <v>8</v>
      </c>
      <c r="D4855">
        <v>241</v>
      </c>
      <c r="E4855">
        <v>11</v>
      </c>
      <c r="F4855">
        <v>0</v>
      </c>
      <c r="G4855">
        <v>2011</v>
      </c>
      <c r="H4855" s="17" t="s">
        <v>981</v>
      </c>
      <c r="I4855">
        <v>1</v>
      </c>
      <c r="J4855">
        <v>0</v>
      </c>
      <c r="K4855" s="17" t="s">
        <v>10738</v>
      </c>
      <c r="L4855" s="1">
        <v>44756</v>
      </c>
      <c r="M4855">
        <v>1953.34</v>
      </c>
      <c r="N4855" s="17" t="s">
        <v>437</v>
      </c>
      <c r="O4855">
        <v>678</v>
      </c>
      <c r="P4855" s="17" t="s">
        <v>438</v>
      </c>
      <c r="Q4855">
        <v>0</v>
      </c>
      <c r="R4855" s="17" t="s">
        <v>480</v>
      </c>
      <c r="S4855" s="17" t="s">
        <v>653</v>
      </c>
      <c r="T4855" s="17" t="s">
        <v>438</v>
      </c>
      <c r="U4855">
        <v>21</v>
      </c>
      <c r="V4855">
        <v>2022</v>
      </c>
      <c r="W4855" s="17" t="s">
        <v>10739</v>
      </c>
      <c r="X4855" s="17" t="s">
        <v>482</v>
      </c>
      <c r="Y4855">
        <v>7</v>
      </c>
      <c r="Z4855" s="17" t="s">
        <v>443</v>
      </c>
      <c r="AA4855" s="17" t="s">
        <v>443</v>
      </c>
      <c r="AB4855" s="17" t="s">
        <v>444</v>
      </c>
      <c r="AC4855">
        <v>0</v>
      </c>
      <c r="AD4855">
        <v>0</v>
      </c>
      <c r="AE4855">
        <v>0</v>
      </c>
      <c r="AF4855">
        <v>2022</v>
      </c>
      <c r="AG4855" s="1">
        <v>44562</v>
      </c>
      <c r="AH4855" s="1">
        <v>44773</v>
      </c>
      <c r="AI4855" s="1">
        <v>44785</v>
      </c>
      <c r="AJ4855" s="17" t="s">
        <v>34</v>
      </c>
      <c r="AK4855" s="17" t="s">
        <v>35</v>
      </c>
      <c r="AL4855" s="17" t="s">
        <v>10388</v>
      </c>
      <c r="AM4855" s="17">
        <f>MONTH(EMPENHO[[#This Row],[data_empenho]])</f>
        <v>7</v>
      </c>
    </row>
    <row r="4856" spans="1:39" x14ac:dyDescent="0.25">
      <c r="A4856">
        <v>5</v>
      </c>
      <c r="B4856">
        <v>502</v>
      </c>
      <c r="C4856">
        <v>12</v>
      </c>
      <c r="D4856">
        <v>782</v>
      </c>
      <c r="E4856">
        <v>2</v>
      </c>
      <c r="F4856">
        <v>0</v>
      </c>
      <c r="G4856">
        <v>2035</v>
      </c>
      <c r="H4856" s="17" t="s">
        <v>860</v>
      </c>
      <c r="I4856">
        <v>20</v>
      </c>
      <c r="J4856">
        <v>0</v>
      </c>
      <c r="K4856" s="17" t="s">
        <v>10740</v>
      </c>
      <c r="L4856" s="1">
        <v>44756</v>
      </c>
      <c r="M4856">
        <v>8799.9</v>
      </c>
      <c r="N4856" s="17" t="s">
        <v>437</v>
      </c>
      <c r="O4856">
        <v>8036</v>
      </c>
      <c r="P4856" s="17" t="s">
        <v>438</v>
      </c>
      <c r="Q4856">
        <v>0</v>
      </c>
      <c r="R4856" s="17" t="s">
        <v>480</v>
      </c>
      <c r="S4856" s="17" t="s">
        <v>440</v>
      </c>
      <c r="T4856" s="17" t="s">
        <v>438</v>
      </c>
      <c r="U4856">
        <v>29</v>
      </c>
      <c r="V4856">
        <v>2022</v>
      </c>
      <c r="W4856" s="17" t="s">
        <v>10741</v>
      </c>
      <c r="X4856" s="17" t="s">
        <v>482</v>
      </c>
      <c r="Y4856">
        <v>7</v>
      </c>
      <c r="Z4856" s="17" t="s">
        <v>443</v>
      </c>
      <c r="AA4856" s="17" t="s">
        <v>443</v>
      </c>
      <c r="AB4856" s="17" t="s">
        <v>444</v>
      </c>
      <c r="AC4856">
        <v>0</v>
      </c>
      <c r="AD4856">
        <v>0</v>
      </c>
      <c r="AE4856">
        <v>0</v>
      </c>
      <c r="AF4856">
        <v>2022</v>
      </c>
      <c r="AG4856" s="1">
        <v>44562</v>
      </c>
      <c r="AH4856" s="1">
        <v>44773</v>
      </c>
      <c r="AI4856" s="1">
        <v>44785</v>
      </c>
      <c r="AJ4856" s="17" t="s">
        <v>34</v>
      </c>
      <c r="AK4856" s="17" t="s">
        <v>35</v>
      </c>
      <c r="AL4856" s="17" t="s">
        <v>10388</v>
      </c>
      <c r="AM4856" s="17">
        <f>MONTH(EMPENHO[[#This Row],[data_empenho]])</f>
        <v>7</v>
      </c>
    </row>
    <row r="4857" spans="1:39" x14ac:dyDescent="0.25">
      <c r="A4857">
        <v>5</v>
      </c>
      <c r="B4857">
        <v>502</v>
      </c>
      <c r="C4857">
        <v>12</v>
      </c>
      <c r="D4857">
        <v>782</v>
      </c>
      <c r="E4857">
        <v>2</v>
      </c>
      <c r="F4857">
        <v>0</v>
      </c>
      <c r="G4857">
        <v>2035</v>
      </c>
      <c r="H4857" s="17" t="s">
        <v>860</v>
      </c>
      <c r="I4857">
        <v>20</v>
      </c>
      <c r="J4857">
        <v>0</v>
      </c>
      <c r="K4857" s="17" t="s">
        <v>10742</v>
      </c>
      <c r="L4857" s="1">
        <v>44756</v>
      </c>
      <c r="M4857">
        <v>157.85</v>
      </c>
      <c r="N4857" s="17" t="s">
        <v>437</v>
      </c>
      <c r="O4857">
        <v>7859</v>
      </c>
      <c r="P4857" s="17" t="s">
        <v>438</v>
      </c>
      <c r="Q4857">
        <v>0</v>
      </c>
      <c r="R4857" s="17" t="s">
        <v>480</v>
      </c>
      <c r="S4857" s="17" t="s">
        <v>440</v>
      </c>
      <c r="T4857" s="17" t="s">
        <v>438</v>
      </c>
      <c r="U4857">
        <v>29</v>
      </c>
      <c r="V4857">
        <v>2022</v>
      </c>
      <c r="W4857" s="17" t="s">
        <v>10743</v>
      </c>
      <c r="X4857" s="17" t="s">
        <v>482</v>
      </c>
      <c r="Y4857">
        <v>1</v>
      </c>
      <c r="Z4857" s="17" t="s">
        <v>443</v>
      </c>
      <c r="AA4857" s="17" t="s">
        <v>443</v>
      </c>
      <c r="AB4857" s="17" t="s">
        <v>444</v>
      </c>
      <c r="AC4857">
        <v>0</v>
      </c>
      <c r="AD4857">
        <v>0</v>
      </c>
      <c r="AE4857">
        <v>0</v>
      </c>
      <c r="AF4857">
        <v>2022</v>
      </c>
      <c r="AG4857" s="1">
        <v>44562</v>
      </c>
      <c r="AH4857" s="1">
        <v>44773</v>
      </c>
      <c r="AI4857" s="1">
        <v>44785</v>
      </c>
      <c r="AJ4857" s="17" t="s">
        <v>34</v>
      </c>
      <c r="AK4857" s="17" t="s">
        <v>35</v>
      </c>
      <c r="AL4857" s="17" t="s">
        <v>10388</v>
      </c>
      <c r="AM4857" s="17">
        <f>MONTH(EMPENHO[[#This Row],[data_empenho]])</f>
        <v>7</v>
      </c>
    </row>
    <row r="4858" spans="1:39" x14ac:dyDescent="0.25">
      <c r="A4858">
        <v>9</v>
      </c>
      <c r="B4858">
        <v>902</v>
      </c>
      <c r="C4858">
        <v>8</v>
      </c>
      <c r="D4858">
        <v>244</v>
      </c>
      <c r="E4858">
        <v>11</v>
      </c>
      <c r="F4858">
        <v>0</v>
      </c>
      <c r="G4858">
        <v>2015</v>
      </c>
      <c r="H4858" s="17" t="s">
        <v>3510</v>
      </c>
      <c r="I4858">
        <v>1</v>
      </c>
      <c r="J4858">
        <v>0</v>
      </c>
      <c r="K4858" s="17" t="s">
        <v>10744</v>
      </c>
      <c r="L4858" s="1">
        <v>44756</v>
      </c>
      <c r="M4858">
        <v>848.4</v>
      </c>
      <c r="N4858" s="17" t="s">
        <v>437</v>
      </c>
      <c r="O4858">
        <v>5024</v>
      </c>
      <c r="P4858" s="17" t="s">
        <v>438</v>
      </c>
      <c r="Q4858">
        <v>0</v>
      </c>
      <c r="R4858" s="17" t="s">
        <v>439</v>
      </c>
      <c r="S4858" s="17" t="s">
        <v>440</v>
      </c>
      <c r="T4858" s="17" t="s">
        <v>438</v>
      </c>
      <c r="U4858">
        <v>0</v>
      </c>
      <c r="V4858">
        <v>0</v>
      </c>
      <c r="W4858" s="17" t="s">
        <v>10745</v>
      </c>
      <c r="X4858" s="17" t="s">
        <v>442</v>
      </c>
      <c r="Y4858">
        <v>1</v>
      </c>
      <c r="Z4858" s="17" t="s">
        <v>443</v>
      </c>
      <c r="AA4858" s="17" t="s">
        <v>443</v>
      </c>
      <c r="AB4858" s="17" t="s">
        <v>444</v>
      </c>
      <c r="AC4858">
        <v>0</v>
      </c>
      <c r="AD4858">
        <v>0</v>
      </c>
      <c r="AE4858">
        <v>0</v>
      </c>
      <c r="AF4858">
        <v>2022</v>
      </c>
      <c r="AG4858" s="1">
        <v>44562</v>
      </c>
      <c r="AH4858" s="1">
        <v>44773</v>
      </c>
      <c r="AI4858" s="1">
        <v>44785</v>
      </c>
      <c r="AJ4858" s="17" t="s">
        <v>34</v>
      </c>
      <c r="AK4858" s="17" t="s">
        <v>35</v>
      </c>
      <c r="AL4858" s="17" t="s">
        <v>10388</v>
      </c>
      <c r="AM4858" s="17">
        <f>MONTH(EMPENHO[[#This Row],[data_empenho]])</f>
        <v>7</v>
      </c>
    </row>
    <row r="4859" spans="1:39" x14ac:dyDescent="0.25">
      <c r="A4859">
        <v>9</v>
      </c>
      <c r="B4859">
        <v>902</v>
      </c>
      <c r="C4859">
        <v>8</v>
      </c>
      <c r="D4859">
        <v>244</v>
      </c>
      <c r="E4859">
        <v>11</v>
      </c>
      <c r="F4859">
        <v>0</v>
      </c>
      <c r="G4859">
        <v>2017</v>
      </c>
      <c r="H4859" s="17" t="s">
        <v>981</v>
      </c>
      <c r="I4859">
        <v>1</v>
      </c>
      <c r="J4859">
        <v>0</v>
      </c>
      <c r="K4859" s="17" t="s">
        <v>10746</v>
      </c>
      <c r="L4859" s="1">
        <v>44756</v>
      </c>
      <c r="M4859">
        <v>82</v>
      </c>
      <c r="N4859" s="17" t="s">
        <v>437</v>
      </c>
      <c r="O4859">
        <v>7414</v>
      </c>
      <c r="P4859" s="17" t="s">
        <v>438</v>
      </c>
      <c r="Q4859">
        <v>0</v>
      </c>
      <c r="R4859" s="17" t="s">
        <v>480</v>
      </c>
      <c r="S4859" s="17" t="s">
        <v>653</v>
      </c>
      <c r="T4859" s="17" t="s">
        <v>438</v>
      </c>
      <c r="U4859">
        <v>21</v>
      </c>
      <c r="V4859">
        <v>2022</v>
      </c>
      <c r="W4859" s="17" t="s">
        <v>10747</v>
      </c>
      <c r="X4859" s="17" t="s">
        <v>482</v>
      </c>
      <c r="Y4859">
        <v>7</v>
      </c>
      <c r="Z4859" s="17" t="s">
        <v>443</v>
      </c>
      <c r="AA4859" s="17" t="s">
        <v>443</v>
      </c>
      <c r="AB4859" s="17" t="s">
        <v>444</v>
      </c>
      <c r="AC4859">
        <v>0</v>
      </c>
      <c r="AD4859">
        <v>0</v>
      </c>
      <c r="AE4859">
        <v>0</v>
      </c>
      <c r="AF4859">
        <v>2022</v>
      </c>
      <c r="AG4859" s="1">
        <v>44562</v>
      </c>
      <c r="AH4859" s="1">
        <v>44773</v>
      </c>
      <c r="AI4859" s="1">
        <v>44785</v>
      </c>
      <c r="AJ4859" s="17" t="s">
        <v>34</v>
      </c>
      <c r="AK4859" s="17" t="s">
        <v>35</v>
      </c>
      <c r="AL4859" s="17" t="s">
        <v>10388</v>
      </c>
      <c r="AM4859" s="17">
        <f>MONTH(EMPENHO[[#This Row],[data_empenho]])</f>
        <v>7</v>
      </c>
    </row>
    <row r="4860" spans="1:39" x14ac:dyDescent="0.25">
      <c r="A4860">
        <v>9</v>
      </c>
      <c r="B4860">
        <v>902</v>
      </c>
      <c r="C4860">
        <v>8</v>
      </c>
      <c r="D4860">
        <v>244</v>
      </c>
      <c r="E4860">
        <v>11</v>
      </c>
      <c r="F4860">
        <v>0</v>
      </c>
      <c r="G4860">
        <v>2017</v>
      </c>
      <c r="H4860" s="17" t="s">
        <v>981</v>
      </c>
      <c r="I4860">
        <v>1</v>
      </c>
      <c r="J4860">
        <v>0</v>
      </c>
      <c r="K4860" s="17" t="s">
        <v>10748</v>
      </c>
      <c r="L4860" s="1">
        <v>44756</v>
      </c>
      <c r="M4860">
        <v>174.4</v>
      </c>
      <c r="N4860" s="17" t="s">
        <v>437</v>
      </c>
      <c r="O4860">
        <v>678</v>
      </c>
      <c r="P4860" s="17" t="s">
        <v>438</v>
      </c>
      <c r="Q4860">
        <v>0</v>
      </c>
      <c r="R4860" s="17" t="s">
        <v>480</v>
      </c>
      <c r="S4860" s="17" t="s">
        <v>653</v>
      </c>
      <c r="T4860" s="17" t="s">
        <v>438</v>
      </c>
      <c r="U4860">
        <v>21</v>
      </c>
      <c r="V4860">
        <v>2022</v>
      </c>
      <c r="W4860" s="17" t="s">
        <v>10749</v>
      </c>
      <c r="X4860" s="17" t="s">
        <v>482</v>
      </c>
      <c r="Y4860">
        <v>7</v>
      </c>
      <c r="Z4860" s="17" t="s">
        <v>443</v>
      </c>
      <c r="AA4860" s="17" t="s">
        <v>443</v>
      </c>
      <c r="AB4860" s="17" t="s">
        <v>444</v>
      </c>
      <c r="AC4860">
        <v>0</v>
      </c>
      <c r="AD4860">
        <v>0</v>
      </c>
      <c r="AE4860">
        <v>0</v>
      </c>
      <c r="AF4860">
        <v>2022</v>
      </c>
      <c r="AG4860" s="1">
        <v>44562</v>
      </c>
      <c r="AH4860" s="1">
        <v>44773</v>
      </c>
      <c r="AI4860" s="1">
        <v>44785</v>
      </c>
      <c r="AJ4860" s="17" t="s">
        <v>34</v>
      </c>
      <c r="AK4860" s="17" t="s">
        <v>35</v>
      </c>
      <c r="AL4860" s="17" t="s">
        <v>10388</v>
      </c>
      <c r="AM4860" s="17">
        <f>MONTH(EMPENHO[[#This Row],[data_empenho]])</f>
        <v>7</v>
      </c>
    </row>
    <row r="4861" spans="1:39" x14ac:dyDescent="0.25">
      <c r="A4861">
        <v>4</v>
      </c>
      <c r="B4861">
        <v>401</v>
      </c>
      <c r="C4861">
        <v>4</v>
      </c>
      <c r="D4861">
        <v>123</v>
      </c>
      <c r="E4861">
        <v>1</v>
      </c>
      <c r="F4861">
        <v>0</v>
      </c>
      <c r="G4861">
        <v>2075</v>
      </c>
      <c r="H4861" s="17" t="s">
        <v>689</v>
      </c>
      <c r="I4861">
        <v>1</v>
      </c>
      <c r="J4861">
        <v>0</v>
      </c>
      <c r="K4861" s="17" t="s">
        <v>10750</v>
      </c>
      <c r="L4861" s="1">
        <v>44756</v>
      </c>
      <c r="M4861">
        <v>431</v>
      </c>
      <c r="N4861" s="17" t="s">
        <v>437</v>
      </c>
      <c r="O4861">
        <v>5601</v>
      </c>
      <c r="P4861" s="17" t="s">
        <v>438</v>
      </c>
      <c r="Q4861">
        <v>0</v>
      </c>
      <c r="R4861" s="17" t="s">
        <v>439</v>
      </c>
      <c r="S4861" s="17" t="s">
        <v>440</v>
      </c>
      <c r="T4861" s="17" t="s">
        <v>438</v>
      </c>
      <c r="U4861">
        <v>196</v>
      </c>
      <c r="V4861">
        <v>2022</v>
      </c>
      <c r="W4861" s="17" t="s">
        <v>10751</v>
      </c>
      <c r="X4861" s="17" t="s">
        <v>465</v>
      </c>
      <c r="Y4861">
        <v>1</v>
      </c>
      <c r="Z4861" s="17" t="s">
        <v>443</v>
      </c>
      <c r="AA4861" s="17" t="s">
        <v>443</v>
      </c>
      <c r="AB4861" s="17" t="s">
        <v>444</v>
      </c>
      <c r="AC4861">
        <v>0</v>
      </c>
      <c r="AD4861">
        <v>0</v>
      </c>
      <c r="AE4861">
        <v>0</v>
      </c>
      <c r="AF4861">
        <v>2022</v>
      </c>
      <c r="AG4861" s="1">
        <v>44562</v>
      </c>
      <c r="AH4861" s="1">
        <v>44773</v>
      </c>
      <c r="AI4861" s="1">
        <v>44785</v>
      </c>
      <c r="AJ4861" s="17" t="s">
        <v>34</v>
      </c>
      <c r="AK4861" s="17" t="s">
        <v>35</v>
      </c>
      <c r="AL4861" s="17" t="s">
        <v>10388</v>
      </c>
      <c r="AM4861" s="17">
        <f>MONTH(EMPENHO[[#This Row],[data_empenho]])</f>
        <v>7</v>
      </c>
    </row>
    <row r="4862" spans="1:39" x14ac:dyDescent="0.25">
      <c r="A4862">
        <v>4</v>
      </c>
      <c r="B4862">
        <v>401</v>
      </c>
      <c r="C4862">
        <v>4</v>
      </c>
      <c r="D4862">
        <v>123</v>
      </c>
      <c r="E4862">
        <v>1</v>
      </c>
      <c r="F4862">
        <v>0</v>
      </c>
      <c r="G4862">
        <v>2075</v>
      </c>
      <c r="H4862" s="17" t="s">
        <v>750</v>
      </c>
      <c r="I4862">
        <v>1</v>
      </c>
      <c r="J4862">
        <v>0</v>
      </c>
      <c r="K4862" s="17" t="s">
        <v>10752</v>
      </c>
      <c r="L4862" s="1">
        <v>44756</v>
      </c>
      <c r="M4862">
        <v>252</v>
      </c>
      <c r="N4862" s="17" t="s">
        <v>437</v>
      </c>
      <c r="O4862">
        <v>5601</v>
      </c>
      <c r="P4862" s="17" t="s">
        <v>438</v>
      </c>
      <c r="Q4862">
        <v>0</v>
      </c>
      <c r="R4862" s="17" t="s">
        <v>439</v>
      </c>
      <c r="S4862" s="17" t="s">
        <v>440</v>
      </c>
      <c r="T4862" s="17" t="s">
        <v>438</v>
      </c>
      <c r="U4862">
        <v>0</v>
      </c>
      <c r="V4862">
        <v>0</v>
      </c>
      <c r="W4862" s="17" t="s">
        <v>10753</v>
      </c>
      <c r="X4862" s="17" t="s">
        <v>465</v>
      </c>
      <c r="Y4862">
        <v>1</v>
      </c>
      <c r="Z4862" s="17" t="s">
        <v>443</v>
      </c>
      <c r="AA4862" s="17" t="s">
        <v>443</v>
      </c>
      <c r="AB4862" s="17" t="s">
        <v>444</v>
      </c>
      <c r="AC4862">
        <v>0</v>
      </c>
      <c r="AD4862">
        <v>0</v>
      </c>
      <c r="AE4862">
        <v>0</v>
      </c>
      <c r="AF4862">
        <v>2022</v>
      </c>
      <c r="AG4862" s="1">
        <v>44562</v>
      </c>
      <c r="AH4862" s="1">
        <v>44773</v>
      </c>
      <c r="AI4862" s="1">
        <v>44785</v>
      </c>
      <c r="AJ4862" s="17" t="s">
        <v>34</v>
      </c>
      <c r="AK4862" s="17" t="s">
        <v>35</v>
      </c>
      <c r="AL4862" s="17" t="s">
        <v>10388</v>
      </c>
      <c r="AM4862" s="17">
        <f>MONTH(EMPENHO[[#This Row],[data_empenho]])</f>
        <v>7</v>
      </c>
    </row>
    <row r="4863" spans="1:39" x14ac:dyDescent="0.25">
      <c r="A4863">
        <v>4</v>
      </c>
      <c r="B4863">
        <v>401</v>
      </c>
      <c r="C4863">
        <v>4</v>
      </c>
      <c r="D4863">
        <v>123</v>
      </c>
      <c r="E4863">
        <v>1</v>
      </c>
      <c r="F4863">
        <v>0</v>
      </c>
      <c r="G4863">
        <v>2075</v>
      </c>
      <c r="H4863" s="17" t="s">
        <v>10716</v>
      </c>
      <c r="I4863">
        <v>1</v>
      </c>
      <c r="J4863">
        <v>0</v>
      </c>
      <c r="K4863" s="17" t="s">
        <v>10754</v>
      </c>
      <c r="L4863" s="1">
        <v>44757</v>
      </c>
      <c r="M4863">
        <v>800</v>
      </c>
      <c r="N4863" s="17" t="s">
        <v>437</v>
      </c>
      <c r="O4863">
        <v>8014</v>
      </c>
      <c r="P4863" s="17" t="s">
        <v>438</v>
      </c>
      <c r="Q4863">
        <v>0</v>
      </c>
      <c r="R4863" s="17" t="s">
        <v>439</v>
      </c>
      <c r="S4863" s="17" t="s">
        <v>440</v>
      </c>
      <c r="T4863" s="17" t="s">
        <v>438</v>
      </c>
      <c r="U4863">
        <v>196</v>
      </c>
      <c r="V4863">
        <v>2022</v>
      </c>
      <c r="W4863" s="17" t="s">
        <v>10755</v>
      </c>
      <c r="X4863" s="17" t="s">
        <v>465</v>
      </c>
      <c r="Y4863">
        <v>1</v>
      </c>
      <c r="Z4863" s="17" t="s">
        <v>443</v>
      </c>
      <c r="AA4863" s="17" t="s">
        <v>443</v>
      </c>
      <c r="AB4863" s="17" t="s">
        <v>444</v>
      </c>
      <c r="AC4863">
        <v>0</v>
      </c>
      <c r="AD4863">
        <v>0</v>
      </c>
      <c r="AE4863">
        <v>0</v>
      </c>
      <c r="AF4863">
        <v>2022</v>
      </c>
      <c r="AG4863" s="1">
        <v>44562</v>
      </c>
      <c r="AH4863" s="1">
        <v>44773</v>
      </c>
      <c r="AI4863" s="1">
        <v>44785</v>
      </c>
      <c r="AJ4863" s="17" t="s">
        <v>34</v>
      </c>
      <c r="AK4863" s="17" t="s">
        <v>35</v>
      </c>
      <c r="AL4863" s="17" t="s">
        <v>10388</v>
      </c>
      <c r="AM4863" s="17">
        <f>MONTH(EMPENHO[[#This Row],[data_empenho]])</f>
        <v>7</v>
      </c>
    </row>
    <row r="4864" spans="1:39" x14ac:dyDescent="0.25">
      <c r="A4864">
        <v>4</v>
      </c>
      <c r="B4864">
        <v>401</v>
      </c>
      <c r="C4864">
        <v>4</v>
      </c>
      <c r="D4864">
        <v>129</v>
      </c>
      <c r="E4864">
        <v>1</v>
      </c>
      <c r="F4864">
        <v>0</v>
      </c>
      <c r="G4864">
        <v>2077</v>
      </c>
      <c r="H4864" s="17" t="s">
        <v>779</v>
      </c>
      <c r="I4864">
        <v>1</v>
      </c>
      <c r="J4864">
        <v>0</v>
      </c>
      <c r="K4864" s="17" t="s">
        <v>10756</v>
      </c>
      <c r="L4864" s="1">
        <v>44757</v>
      </c>
      <c r="M4864">
        <v>499</v>
      </c>
      <c r="N4864" s="17" t="s">
        <v>437</v>
      </c>
      <c r="O4864">
        <v>177</v>
      </c>
      <c r="P4864" s="17" t="s">
        <v>438</v>
      </c>
      <c r="Q4864">
        <v>0</v>
      </c>
      <c r="R4864" s="17" t="s">
        <v>439</v>
      </c>
      <c r="S4864" s="17" t="s">
        <v>440</v>
      </c>
      <c r="T4864" s="17" t="s">
        <v>438</v>
      </c>
      <c r="U4864">
        <v>0</v>
      </c>
      <c r="V4864">
        <v>0</v>
      </c>
      <c r="W4864" s="17" t="s">
        <v>10757</v>
      </c>
      <c r="X4864" s="17" t="s">
        <v>465</v>
      </c>
      <c r="Y4864">
        <v>1</v>
      </c>
      <c r="Z4864" s="17" t="s">
        <v>443</v>
      </c>
      <c r="AA4864" s="17" t="s">
        <v>443</v>
      </c>
      <c r="AB4864" s="17" t="s">
        <v>444</v>
      </c>
      <c r="AC4864">
        <v>0</v>
      </c>
      <c r="AD4864">
        <v>0</v>
      </c>
      <c r="AE4864">
        <v>0</v>
      </c>
      <c r="AF4864">
        <v>2022</v>
      </c>
      <c r="AG4864" s="1">
        <v>44562</v>
      </c>
      <c r="AH4864" s="1">
        <v>44773</v>
      </c>
      <c r="AI4864" s="1">
        <v>44785</v>
      </c>
      <c r="AJ4864" s="17" t="s">
        <v>34</v>
      </c>
      <c r="AK4864" s="17" t="s">
        <v>35</v>
      </c>
      <c r="AL4864" s="17" t="s">
        <v>10388</v>
      </c>
      <c r="AM4864" s="17">
        <f>MONTH(EMPENHO[[#This Row],[data_empenho]])</f>
        <v>7</v>
      </c>
    </row>
    <row r="4865" spans="1:39" x14ac:dyDescent="0.25">
      <c r="A4865">
        <v>4</v>
      </c>
      <c r="B4865">
        <v>401</v>
      </c>
      <c r="C4865">
        <v>4</v>
      </c>
      <c r="D4865">
        <v>129</v>
      </c>
      <c r="E4865">
        <v>1</v>
      </c>
      <c r="F4865">
        <v>0</v>
      </c>
      <c r="G4865">
        <v>2077</v>
      </c>
      <c r="H4865" s="17" t="s">
        <v>779</v>
      </c>
      <c r="I4865">
        <v>1</v>
      </c>
      <c r="J4865">
        <v>0</v>
      </c>
      <c r="K4865" s="17" t="s">
        <v>10756</v>
      </c>
      <c r="L4865" s="1">
        <v>44764</v>
      </c>
      <c r="M4865">
        <v>-499</v>
      </c>
      <c r="N4865" s="17" t="s">
        <v>451</v>
      </c>
      <c r="O4865">
        <v>177</v>
      </c>
      <c r="P4865" s="17" t="s">
        <v>438</v>
      </c>
      <c r="Q4865">
        <v>0</v>
      </c>
      <c r="R4865" s="17" t="s">
        <v>439</v>
      </c>
      <c r="S4865" s="17" t="s">
        <v>440</v>
      </c>
      <c r="T4865" s="17" t="s">
        <v>438</v>
      </c>
      <c r="U4865">
        <v>0</v>
      </c>
      <c r="V4865">
        <v>0</v>
      </c>
      <c r="W4865" s="17" t="s">
        <v>10758</v>
      </c>
      <c r="X4865" s="17" t="s">
        <v>465</v>
      </c>
      <c r="Y4865">
        <v>1</v>
      </c>
      <c r="Z4865" s="17" t="s">
        <v>443</v>
      </c>
      <c r="AA4865" s="17" t="s">
        <v>443</v>
      </c>
      <c r="AB4865" s="17" t="s">
        <v>444</v>
      </c>
      <c r="AC4865">
        <v>0</v>
      </c>
      <c r="AD4865">
        <v>0</v>
      </c>
      <c r="AE4865">
        <v>0</v>
      </c>
      <c r="AF4865">
        <v>2022</v>
      </c>
      <c r="AG4865" s="1">
        <v>44562</v>
      </c>
      <c r="AH4865" s="1">
        <v>44773</v>
      </c>
      <c r="AI4865" s="1">
        <v>44785</v>
      </c>
      <c r="AJ4865" s="17" t="s">
        <v>34</v>
      </c>
      <c r="AK4865" s="17" t="s">
        <v>35</v>
      </c>
      <c r="AL4865" s="17" t="s">
        <v>10388</v>
      </c>
      <c r="AM4865" s="17">
        <f>MONTH(EMPENHO[[#This Row],[data_empenho]])</f>
        <v>7</v>
      </c>
    </row>
    <row r="4866" spans="1:39" x14ac:dyDescent="0.25">
      <c r="A4866">
        <v>4</v>
      </c>
      <c r="B4866">
        <v>401</v>
      </c>
      <c r="C4866">
        <v>4</v>
      </c>
      <c r="D4866">
        <v>129</v>
      </c>
      <c r="E4866">
        <v>1</v>
      </c>
      <c r="F4866">
        <v>0</v>
      </c>
      <c r="G4866">
        <v>2077</v>
      </c>
      <c r="H4866" s="17" t="s">
        <v>779</v>
      </c>
      <c r="I4866">
        <v>1</v>
      </c>
      <c r="J4866">
        <v>0</v>
      </c>
      <c r="K4866" s="17" t="s">
        <v>10759</v>
      </c>
      <c r="L4866" s="1">
        <v>44757</v>
      </c>
      <c r="M4866">
        <v>599</v>
      </c>
      <c r="N4866" s="17" t="s">
        <v>437</v>
      </c>
      <c r="O4866">
        <v>5044</v>
      </c>
      <c r="P4866" s="17" t="s">
        <v>438</v>
      </c>
      <c r="Q4866">
        <v>0</v>
      </c>
      <c r="R4866" s="17" t="s">
        <v>439</v>
      </c>
      <c r="S4866" s="17" t="s">
        <v>440</v>
      </c>
      <c r="T4866" s="17" t="s">
        <v>438</v>
      </c>
      <c r="U4866">
        <v>0</v>
      </c>
      <c r="V4866">
        <v>0</v>
      </c>
      <c r="W4866" s="17" t="s">
        <v>10760</v>
      </c>
      <c r="X4866" s="17" t="s">
        <v>465</v>
      </c>
      <c r="Y4866">
        <v>1</v>
      </c>
      <c r="Z4866" s="17" t="s">
        <v>443</v>
      </c>
      <c r="AA4866" s="17" t="s">
        <v>443</v>
      </c>
      <c r="AB4866" s="17" t="s">
        <v>444</v>
      </c>
      <c r="AC4866">
        <v>0</v>
      </c>
      <c r="AD4866">
        <v>0</v>
      </c>
      <c r="AE4866">
        <v>0</v>
      </c>
      <c r="AF4866">
        <v>2022</v>
      </c>
      <c r="AG4866" s="1">
        <v>44562</v>
      </c>
      <c r="AH4866" s="1">
        <v>44773</v>
      </c>
      <c r="AI4866" s="1">
        <v>44785</v>
      </c>
      <c r="AJ4866" s="17" t="s">
        <v>34</v>
      </c>
      <c r="AK4866" s="17" t="s">
        <v>35</v>
      </c>
      <c r="AL4866" s="17" t="s">
        <v>10388</v>
      </c>
      <c r="AM4866" s="17">
        <f>MONTH(EMPENHO[[#This Row],[data_empenho]])</f>
        <v>7</v>
      </c>
    </row>
    <row r="4867" spans="1:39" x14ac:dyDescent="0.25">
      <c r="A4867">
        <v>4</v>
      </c>
      <c r="B4867">
        <v>401</v>
      </c>
      <c r="C4867">
        <v>4</v>
      </c>
      <c r="D4867">
        <v>129</v>
      </c>
      <c r="E4867">
        <v>1</v>
      </c>
      <c r="F4867">
        <v>0</v>
      </c>
      <c r="G4867">
        <v>2077</v>
      </c>
      <c r="H4867" s="17" t="s">
        <v>779</v>
      </c>
      <c r="I4867">
        <v>1</v>
      </c>
      <c r="J4867">
        <v>0</v>
      </c>
      <c r="K4867" s="17" t="s">
        <v>10759</v>
      </c>
      <c r="L4867" s="1">
        <v>44764</v>
      </c>
      <c r="M4867">
        <v>-599</v>
      </c>
      <c r="N4867" s="17" t="s">
        <v>451</v>
      </c>
      <c r="O4867">
        <v>5044</v>
      </c>
      <c r="P4867" s="17" t="s">
        <v>438</v>
      </c>
      <c r="Q4867">
        <v>0</v>
      </c>
      <c r="R4867" s="17" t="s">
        <v>439</v>
      </c>
      <c r="S4867" s="17" t="s">
        <v>440</v>
      </c>
      <c r="T4867" s="17" t="s">
        <v>438</v>
      </c>
      <c r="U4867">
        <v>0</v>
      </c>
      <c r="V4867">
        <v>0</v>
      </c>
      <c r="W4867" s="17" t="s">
        <v>10758</v>
      </c>
      <c r="X4867" s="17" t="s">
        <v>465</v>
      </c>
      <c r="Y4867">
        <v>1</v>
      </c>
      <c r="Z4867" s="17" t="s">
        <v>443</v>
      </c>
      <c r="AA4867" s="17" t="s">
        <v>443</v>
      </c>
      <c r="AB4867" s="17" t="s">
        <v>444</v>
      </c>
      <c r="AC4867">
        <v>0</v>
      </c>
      <c r="AD4867">
        <v>0</v>
      </c>
      <c r="AE4867">
        <v>0</v>
      </c>
      <c r="AF4867">
        <v>2022</v>
      </c>
      <c r="AG4867" s="1">
        <v>44562</v>
      </c>
      <c r="AH4867" s="1">
        <v>44773</v>
      </c>
      <c r="AI4867" s="1">
        <v>44785</v>
      </c>
      <c r="AJ4867" s="17" t="s">
        <v>34</v>
      </c>
      <c r="AK4867" s="17" t="s">
        <v>35</v>
      </c>
      <c r="AL4867" s="17" t="s">
        <v>10388</v>
      </c>
      <c r="AM4867" s="17">
        <f>MONTH(EMPENHO[[#This Row],[data_empenho]])</f>
        <v>7</v>
      </c>
    </row>
    <row r="4868" spans="1:39" x14ac:dyDescent="0.25">
      <c r="A4868">
        <v>8</v>
      </c>
      <c r="B4868">
        <v>801</v>
      </c>
      <c r="C4868">
        <v>10</v>
      </c>
      <c r="D4868">
        <v>303</v>
      </c>
      <c r="E4868">
        <v>8</v>
      </c>
      <c r="F4868">
        <v>0</v>
      </c>
      <c r="G4868">
        <v>2101</v>
      </c>
      <c r="H4868" s="17" t="s">
        <v>1060</v>
      </c>
      <c r="I4868">
        <v>40</v>
      </c>
      <c r="J4868">
        <v>0</v>
      </c>
      <c r="K4868" s="17" t="s">
        <v>10761</v>
      </c>
      <c r="L4868" s="1">
        <v>44757</v>
      </c>
      <c r="M4868">
        <v>250</v>
      </c>
      <c r="N4868" s="17" t="s">
        <v>437</v>
      </c>
      <c r="O4868">
        <v>8725</v>
      </c>
      <c r="P4868" s="17" t="s">
        <v>438</v>
      </c>
      <c r="Q4868">
        <v>0</v>
      </c>
      <c r="R4868" s="17" t="s">
        <v>439</v>
      </c>
      <c r="S4868" s="17" t="s">
        <v>440</v>
      </c>
      <c r="T4868" s="17" t="s">
        <v>438</v>
      </c>
      <c r="U4868">
        <v>0</v>
      </c>
      <c r="V4868">
        <v>0</v>
      </c>
      <c r="W4868" s="17" t="s">
        <v>10762</v>
      </c>
      <c r="X4868" s="17" t="s">
        <v>442</v>
      </c>
      <c r="Y4868">
        <v>1</v>
      </c>
      <c r="Z4868" s="17" t="s">
        <v>443</v>
      </c>
      <c r="AA4868" s="17" t="s">
        <v>443</v>
      </c>
      <c r="AB4868" s="17" t="s">
        <v>444</v>
      </c>
      <c r="AC4868">
        <v>0</v>
      </c>
      <c r="AD4868">
        <v>0</v>
      </c>
      <c r="AE4868">
        <v>0</v>
      </c>
      <c r="AF4868">
        <v>2022</v>
      </c>
      <c r="AG4868" s="1">
        <v>44562</v>
      </c>
      <c r="AH4868" s="1">
        <v>44773</v>
      </c>
      <c r="AI4868" s="1">
        <v>44785</v>
      </c>
      <c r="AJ4868" s="17" t="s">
        <v>34</v>
      </c>
      <c r="AK4868" s="17" t="s">
        <v>35</v>
      </c>
      <c r="AL4868" s="17" t="s">
        <v>10388</v>
      </c>
      <c r="AM4868" s="17">
        <f>MONTH(EMPENHO[[#This Row],[data_empenho]])</f>
        <v>7</v>
      </c>
    </row>
    <row r="4869" spans="1:39" x14ac:dyDescent="0.25">
      <c r="A4869">
        <v>12</v>
      </c>
      <c r="B4869">
        <v>1201</v>
      </c>
      <c r="C4869">
        <v>9</v>
      </c>
      <c r="D4869">
        <v>122</v>
      </c>
      <c r="E4869">
        <v>1</v>
      </c>
      <c r="F4869">
        <v>0</v>
      </c>
      <c r="G4869">
        <v>2066</v>
      </c>
      <c r="H4869" s="17" t="s">
        <v>779</v>
      </c>
      <c r="I4869">
        <v>50</v>
      </c>
      <c r="J4869">
        <v>0</v>
      </c>
      <c r="K4869" s="17" t="s">
        <v>10763</v>
      </c>
      <c r="L4869" s="1">
        <v>44757</v>
      </c>
      <c r="M4869">
        <v>207</v>
      </c>
      <c r="N4869" s="17" t="s">
        <v>437</v>
      </c>
      <c r="O4869">
        <v>8726</v>
      </c>
      <c r="P4869" s="17" t="s">
        <v>438</v>
      </c>
      <c r="Q4869">
        <v>0</v>
      </c>
      <c r="R4869" s="17" t="s">
        <v>439</v>
      </c>
      <c r="S4869" s="17" t="s">
        <v>440</v>
      </c>
      <c r="T4869" s="17" t="s">
        <v>438</v>
      </c>
      <c r="U4869">
        <v>0</v>
      </c>
      <c r="V4869">
        <v>0</v>
      </c>
      <c r="W4869" s="17" t="s">
        <v>10764</v>
      </c>
      <c r="X4869" s="17" t="s">
        <v>465</v>
      </c>
      <c r="Y4869">
        <v>1</v>
      </c>
      <c r="Z4869" s="17" t="s">
        <v>443</v>
      </c>
      <c r="AA4869" s="17" t="s">
        <v>443</v>
      </c>
      <c r="AB4869" s="17" t="s">
        <v>444</v>
      </c>
      <c r="AC4869">
        <v>0</v>
      </c>
      <c r="AD4869">
        <v>0</v>
      </c>
      <c r="AE4869">
        <v>0</v>
      </c>
      <c r="AF4869">
        <v>2022</v>
      </c>
      <c r="AG4869" s="1">
        <v>44562</v>
      </c>
      <c r="AH4869" s="1">
        <v>44773</v>
      </c>
      <c r="AI4869" s="1">
        <v>44785</v>
      </c>
      <c r="AJ4869" s="17" t="s">
        <v>34</v>
      </c>
      <c r="AK4869" s="17" t="s">
        <v>35</v>
      </c>
      <c r="AL4869" s="17" t="s">
        <v>10388</v>
      </c>
      <c r="AM4869" s="17">
        <f>MONTH(EMPENHO[[#This Row],[data_empenho]])</f>
        <v>7</v>
      </c>
    </row>
    <row r="4870" spans="1:39" x14ac:dyDescent="0.25">
      <c r="A4870">
        <v>8</v>
      </c>
      <c r="B4870">
        <v>801</v>
      </c>
      <c r="C4870">
        <v>10</v>
      </c>
      <c r="D4870">
        <v>301</v>
      </c>
      <c r="E4870">
        <v>6</v>
      </c>
      <c r="F4870">
        <v>0</v>
      </c>
      <c r="G4870">
        <v>2105</v>
      </c>
      <c r="H4870" s="17" t="s">
        <v>860</v>
      </c>
      <c r="I4870">
        <v>40</v>
      </c>
      <c r="J4870">
        <v>0</v>
      </c>
      <c r="K4870" s="17" t="s">
        <v>10765</v>
      </c>
      <c r="L4870" s="1">
        <v>44757</v>
      </c>
      <c r="M4870">
        <v>4634.5</v>
      </c>
      <c r="N4870" s="17" t="s">
        <v>437</v>
      </c>
      <c r="O4870">
        <v>7859</v>
      </c>
      <c r="P4870" s="17" t="s">
        <v>438</v>
      </c>
      <c r="Q4870">
        <v>0</v>
      </c>
      <c r="R4870" s="17" t="s">
        <v>480</v>
      </c>
      <c r="S4870" s="17" t="s">
        <v>653</v>
      </c>
      <c r="T4870" s="17" t="s">
        <v>438</v>
      </c>
      <c r="U4870">
        <v>29</v>
      </c>
      <c r="V4870">
        <v>2022</v>
      </c>
      <c r="W4870" s="17" t="s">
        <v>10766</v>
      </c>
      <c r="X4870" s="17" t="s">
        <v>482</v>
      </c>
      <c r="Y4870">
        <v>7</v>
      </c>
      <c r="Z4870" s="17" t="s">
        <v>443</v>
      </c>
      <c r="AA4870" s="17" t="s">
        <v>443</v>
      </c>
      <c r="AB4870" s="17" t="s">
        <v>444</v>
      </c>
      <c r="AC4870">
        <v>0</v>
      </c>
      <c r="AD4870">
        <v>0</v>
      </c>
      <c r="AE4870">
        <v>0</v>
      </c>
      <c r="AF4870">
        <v>2022</v>
      </c>
      <c r="AG4870" s="1">
        <v>44562</v>
      </c>
      <c r="AH4870" s="1">
        <v>44773</v>
      </c>
      <c r="AI4870" s="1">
        <v>44785</v>
      </c>
      <c r="AJ4870" s="17" t="s">
        <v>34</v>
      </c>
      <c r="AK4870" s="17" t="s">
        <v>35</v>
      </c>
      <c r="AL4870" s="17" t="s">
        <v>10388</v>
      </c>
      <c r="AM4870" s="17">
        <f>MONTH(EMPENHO[[#This Row],[data_empenho]])</f>
        <v>7</v>
      </c>
    </row>
    <row r="4871" spans="1:39" x14ac:dyDescent="0.25">
      <c r="A4871">
        <v>8</v>
      </c>
      <c r="B4871">
        <v>801</v>
      </c>
      <c r="C4871">
        <v>10</v>
      </c>
      <c r="D4871">
        <v>303</v>
      </c>
      <c r="E4871">
        <v>8</v>
      </c>
      <c r="F4871">
        <v>0</v>
      </c>
      <c r="G4871">
        <v>2101</v>
      </c>
      <c r="H4871" s="17" t="s">
        <v>582</v>
      </c>
      <c r="I4871">
        <v>40</v>
      </c>
      <c r="J4871">
        <v>0</v>
      </c>
      <c r="K4871" s="17" t="s">
        <v>10767</v>
      </c>
      <c r="L4871" s="1">
        <v>44757</v>
      </c>
      <c r="M4871">
        <v>12100</v>
      </c>
      <c r="N4871" s="17" t="s">
        <v>437</v>
      </c>
      <c r="O4871">
        <v>5073</v>
      </c>
      <c r="P4871" s="17" t="s">
        <v>438</v>
      </c>
      <c r="Q4871">
        <v>0</v>
      </c>
      <c r="R4871" s="17" t="s">
        <v>673</v>
      </c>
      <c r="S4871" s="17" t="s">
        <v>440</v>
      </c>
      <c r="T4871" s="17" t="s">
        <v>674</v>
      </c>
      <c r="U4871">
        <v>1</v>
      </c>
      <c r="V4871">
        <v>2021</v>
      </c>
      <c r="W4871" s="17" t="s">
        <v>10768</v>
      </c>
      <c r="X4871" s="17" t="s">
        <v>676</v>
      </c>
      <c r="Y4871">
        <v>1</v>
      </c>
      <c r="Z4871" s="17" t="s">
        <v>443</v>
      </c>
      <c r="AA4871" s="17" t="s">
        <v>443</v>
      </c>
      <c r="AB4871" s="17" t="s">
        <v>444</v>
      </c>
      <c r="AC4871">
        <v>0</v>
      </c>
      <c r="AD4871">
        <v>0</v>
      </c>
      <c r="AE4871">
        <v>0</v>
      </c>
      <c r="AF4871">
        <v>2022</v>
      </c>
      <c r="AG4871" s="1">
        <v>44562</v>
      </c>
      <c r="AH4871" s="1">
        <v>44773</v>
      </c>
      <c r="AI4871" s="1">
        <v>44785</v>
      </c>
      <c r="AJ4871" s="17" t="s">
        <v>34</v>
      </c>
      <c r="AK4871" s="17" t="s">
        <v>35</v>
      </c>
      <c r="AL4871" s="17" t="s">
        <v>10388</v>
      </c>
      <c r="AM4871" s="17">
        <f>MONTH(EMPENHO[[#This Row],[data_empenho]])</f>
        <v>7</v>
      </c>
    </row>
    <row r="4872" spans="1:39" x14ac:dyDescent="0.25">
      <c r="A4872">
        <v>8</v>
      </c>
      <c r="B4872">
        <v>801</v>
      </c>
      <c r="C4872">
        <v>10</v>
      </c>
      <c r="D4872">
        <v>303</v>
      </c>
      <c r="E4872">
        <v>8</v>
      </c>
      <c r="F4872">
        <v>0</v>
      </c>
      <c r="G4872">
        <v>2101</v>
      </c>
      <c r="H4872" s="17" t="s">
        <v>582</v>
      </c>
      <c r="I4872">
        <v>40</v>
      </c>
      <c r="J4872">
        <v>0</v>
      </c>
      <c r="K4872" s="17" t="s">
        <v>10769</v>
      </c>
      <c r="L4872" s="1">
        <v>44757</v>
      </c>
      <c r="M4872">
        <v>11880</v>
      </c>
      <c r="N4872" s="17" t="s">
        <v>437</v>
      </c>
      <c r="O4872">
        <v>7129</v>
      </c>
      <c r="P4872" s="17" t="s">
        <v>438</v>
      </c>
      <c r="Q4872">
        <v>0</v>
      </c>
      <c r="R4872" s="17" t="s">
        <v>673</v>
      </c>
      <c r="S4872" s="17" t="s">
        <v>440</v>
      </c>
      <c r="T4872" s="17" t="s">
        <v>674</v>
      </c>
      <c r="U4872">
        <v>1</v>
      </c>
      <c r="V4872">
        <v>2021</v>
      </c>
      <c r="W4872" s="17" t="s">
        <v>10770</v>
      </c>
      <c r="X4872" s="17" t="s">
        <v>676</v>
      </c>
      <c r="Y4872">
        <v>1</v>
      </c>
      <c r="Z4872" s="17" t="s">
        <v>443</v>
      </c>
      <c r="AA4872" s="17" t="s">
        <v>443</v>
      </c>
      <c r="AB4872" s="17" t="s">
        <v>444</v>
      </c>
      <c r="AC4872">
        <v>0</v>
      </c>
      <c r="AD4872">
        <v>0</v>
      </c>
      <c r="AE4872">
        <v>0</v>
      </c>
      <c r="AF4872">
        <v>2022</v>
      </c>
      <c r="AG4872" s="1">
        <v>44562</v>
      </c>
      <c r="AH4872" s="1">
        <v>44773</v>
      </c>
      <c r="AI4872" s="1">
        <v>44785</v>
      </c>
      <c r="AJ4872" s="17" t="s">
        <v>34</v>
      </c>
      <c r="AK4872" s="17" t="s">
        <v>35</v>
      </c>
      <c r="AL4872" s="17" t="s">
        <v>10388</v>
      </c>
      <c r="AM4872" s="17">
        <f>MONTH(EMPENHO[[#This Row],[data_empenho]])</f>
        <v>7</v>
      </c>
    </row>
    <row r="4873" spans="1:39" x14ac:dyDescent="0.25">
      <c r="A4873">
        <v>8</v>
      </c>
      <c r="B4873">
        <v>801</v>
      </c>
      <c r="C4873">
        <v>10</v>
      </c>
      <c r="D4873">
        <v>301</v>
      </c>
      <c r="E4873">
        <v>6</v>
      </c>
      <c r="F4873">
        <v>0</v>
      </c>
      <c r="G4873">
        <v>2105</v>
      </c>
      <c r="H4873" s="17" t="s">
        <v>860</v>
      </c>
      <c r="I4873">
        <v>40</v>
      </c>
      <c r="J4873">
        <v>0</v>
      </c>
      <c r="K4873" s="17" t="s">
        <v>10771</v>
      </c>
      <c r="L4873" s="1">
        <v>44757</v>
      </c>
      <c r="M4873">
        <v>750</v>
      </c>
      <c r="N4873" s="17" t="s">
        <v>437</v>
      </c>
      <c r="O4873">
        <v>500</v>
      </c>
      <c r="P4873" s="17" t="s">
        <v>438</v>
      </c>
      <c r="Q4873">
        <v>0</v>
      </c>
      <c r="R4873" s="17" t="s">
        <v>480</v>
      </c>
      <c r="S4873" s="17" t="s">
        <v>653</v>
      </c>
      <c r="T4873" s="17" t="s">
        <v>438</v>
      </c>
      <c r="U4873">
        <v>9</v>
      </c>
      <c r="V4873">
        <v>2022</v>
      </c>
      <c r="W4873" s="17" t="s">
        <v>10772</v>
      </c>
      <c r="X4873" s="17" t="s">
        <v>482</v>
      </c>
      <c r="Y4873">
        <v>7</v>
      </c>
      <c r="Z4873" s="17" t="s">
        <v>443</v>
      </c>
      <c r="AA4873" s="17" t="s">
        <v>443</v>
      </c>
      <c r="AB4873" s="17" t="s">
        <v>444</v>
      </c>
      <c r="AC4873">
        <v>0</v>
      </c>
      <c r="AD4873">
        <v>0</v>
      </c>
      <c r="AE4873">
        <v>0</v>
      </c>
      <c r="AF4873">
        <v>2022</v>
      </c>
      <c r="AG4873" s="1">
        <v>44562</v>
      </c>
      <c r="AH4873" s="1">
        <v>44773</v>
      </c>
      <c r="AI4873" s="1">
        <v>44785</v>
      </c>
      <c r="AJ4873" s="17" t="s">
        <v>34</v>
      </c>
      <c r="AK4873" s="17" t="s">
        <v>35</v>
      </c>
      <c r="AL4873" s="17" t="s">
        <v>10388</v>
      </c>
      <c r="AM4873" s="17">
        <f>MONTH(EMPENHO[[#This Row],[data_empenho]])</f>
        <v>7</v>
      </c>
    </row>
    <row r="4874" spans="1:39" x14ac:dyDescent="0.25">
      <c r="A4874">
        <v>10</v>
      </c>
      <c r="B4874">
        <v>1002</v>
      </c>
      <c r="C4874">
        <v>20</v>
      </c>
      <c r="D4874">
        <v>608</v>
      </c>
      <c r="E4874">
        <v>4</v>
      </c>
      <c r="F4874">
        <v>0</v>
      </c>
      <c r="G4874">
        <v>2056</v>
      </c>
      <c r="H4874" s="17" t="s">
        <v>828</v>
      </c>
      <c r="I4874">
        <v>1</v>
      </c>
      <c r="J4874">
        <v>0</v>
      </c>
      <c r="K4874" s="17" t="s">
        <v>10773</v>
      </c>
      <c r="L4874" s="1">
        <v>44757</v>
      </c>
      <c r="M4874">
        <v>1098</v>
      </c>
      <c r="N4874" s="17" t="s">
        <v>437</v>
      </c>
      <c r="O4874">
        <v>3786</v>
      </c>
      <c r="P4874" s="17" t="s">
        <v>438</v>
      </c>
      <c r="Q4874">
        <v>0</v>
      </c>
      <c r="R4874" s="17" t="s">
        <v>480</v>
      </c>
      <c r="S4874" s="17" t="s">
        <v>653</v>
      </c>
      <c r="T4874" s="17" t="s">
        <v>438</v>
      </c>
      <c r="U4874">
        <v>48</v>
      </c>
      <c r="V4874">
        <v>2021</v>
      </c>
      <c r="W4874" s="17" t="s">
        <v>10774</v>
      </c>
      <c r="X4874" s="17" t="s">
        <v>482</v>
      </c>
      <c r="Y4874">
        <v>7</v>
      </c>
      <c r="Z4874" s="17" t="s">
        <v>443</v>
      </c>
      <c r="AA4874" s="17" t="s">
        <v>443</v>
      </c>
      <c r="AB4874" s="17" t="s">
        <v>444</v>
      </c>
      <c r="AC4874">
        <v>0</v>
      </c>
      <c r="AD4874">
        <v>0</v>
      </c>
      <c r="AE4874">
        <v>0</v>
      </c>
      <c r="AF4874">
        <v>2022</v>
      </c>
      <c r="AG4874" s="1">
        <v>44562</v>
      </c>
      <c r="AH4874" s="1">
        <v>44773</v>
      </c>
      <c r="AI4874" s="1">
        <v>44785</v>
      </c>
      <c r="AJ4874" s="17" t="s">
        <v>34</v>
      </c>
      <c r="AK4874" s="17" t="s">
        <v>35</v>
      </c>
      <c r="AL4874" s="17" t="s">
        <v>10388</v>
      </c>
      <c r="AM4874" s="17">
        <f>MONTH(EMPENHO[[#This Row],[data_empenho]])</f>
        <v>7</v>
      </c>
    </row>
    <row r="4875" spans="1:39" x14ac:dyDescent="0.25">
      <c r="A4875">
        <v>10</v>
      </c>
      <c r="B4875">
        <v>1002</v>
      </c>
      <c r="C4875">
        <v>20</v>
      </c>
      <c r="D4875">
        <v>608</v>
      </c>
      <c r="E4875">
        <v>4</v>
      </c>
      <c r="F4875">
        <v>0</v>
      </c>
      <c r="G4875">
        <v>2056</v>
      </c>
      <c r="H4875" s="17" t="s">
        <v>698</v>
      </c>
      <c r="I4875">
        <v>1</v>
      </c>
      <c r="J4875">
        <v>0</v>
      </c>
      <c r="K4875" s="17" t="s">
        <v>10775</v>
      </c>
      <c r="L4875" s="1">
        <v>44757</v>
      </c>
      <c r="M4875">
        <v>3160</v>
      </c>
      <c r="N4875" s="17" t="s">
        <v>437</v>
      </c>
      <c r="O4875">
        <v>8265</v>
      </c>
      <c r="P4875" s="17" t="s">
        <v>438</v>
      </c>
      <c r="Q4875">
        <v>0</v>
      </c>
      <c r="R4875" s="17" t="s">
        <v>480</v>
      </c>
      <c r="S4875" s="17" t="s">
        <v>653</v>
      </c>
      <c r="T4875" s="17" t="s">
        <v>438</v>
      </c>
      <c r="U4875">
        <v>1</v>
      </c>
      <c r="V4875">
        <v>2022</v>
      </c>
      <c r="W4875" s="17" t="s">
        <v>10776</v>
      </c>
      <c r="X4875" s="17" t="s">
        <v>482</v>
      </c>
      <c r="Y4875">
        <v>7</v>
      </c>
      <c r="Z4875" s="17" t="s">
        <v>443</v>
      </c>
      <c r="AA4875" s="17" t="s">
        <v>443</v>
      </c>
      <c r="AB4875" s="17" t="s">
        <v>444</v>
      </c>
      <c r="AC4875">
        <v>0</v>
      </c>
      <c r="AD4875">
        <v>0</v>
      </c>
      <c r="AE4875">
        <v>0</v>
      </c>
      <c r="AF4875">
        <v>2022</v>
      </c>
      <c r="AG4875" s="1">
        <v>44562</v>
      </c>
      <c r="AH4875" s="1">
        <v>44773</v>
      </c>
      <c r="AI4875" s="1">
        <v>44785</v>
      </c>
      <c r="AJ4875" s="17" t="s">
        <v>34</v>
      </c>
      <c r="AK4875" s="17" t="s">
        <v>35</v>
      </c>
      <c r="AL4875" s="17" t="s">
        <v>10388</v>
      </c>
      <c r="AM4875" s="17">
        <f>MONTH(EMPENHO[[#This Row],[data_empenho]])</f>
        <v>7</v>
      </c>
    </row>
    <row r="4876" spans="1:39" x14ac:dyDescent="0.25">
      <c r="A4876">
        <v>10</v>
      </c>
      <c r="B4876">
        <v>1002</v>
      </c>
      <c r="C4876">
        <v>20</v>
      </c>
      <c r="D4876">
        <v>608</v>
      </c>
      <c r="E4876">
        <v>4</v>
      </c>
      <c r="F4876">
        <v>0</v>
      </c>
      <c r="G4876">
        <v>2056</v>
      </c>
      <c r="H4876" s="17" t="s">
        <v>698</v>
      </c>
      <c r="I4876">
        <v>1</v>
      </c>
      <c r="J4876">
        <v>0</v>
      </c>
      <c r="K4876" s="17" t="s">
        <v>10777</v>
      </c>
      <c r="L4876" s="1">
        <v>44757</v>
      </c>
      <c r="M4876">
        <v>736</v>
      </c>
      <c r="N4876" s="17" t="s">
        <v>437</v>
      </c>
      <c r="O4876">
        <v>3786</v>
      </c>
      <c r="P4876" s="17" t="s">
        <v>438</v>
      </c>
      <c r="Q4876">
        <v>0</v>
      </c>
      <c r="R4876" s="17" t="s">
        <v>480</v>
      </c>
      <c r="S4876" s="17" t="s">
        <v>653</v>
      </c>
      <c r="T4876" s="17" t="s">
        <v>438</v>
      </c>
      <c r="U4876">
        <v>1</v>
      </c>
      <c r="V4876">
        <v>2022</v>
      </c>
      <c r="W4876" s="17" t="s">
        <v>10778</v>
      </c>
      <c r="X4876" s="17" t="s">
        <v>482</v>
      </c>
      <c r="Y4876">
        <v>7</v>
      </c>
      <c r="Z4876" s="17" t="s">
        <v>443</v>
      </c>
      <c r="AA4876" s="17" t="s">
        <v>443</v>
      </c>
      <c r="AB4876" s="17" t="s">
        <v>444</v>
      </c>
      <c r="AC4876">
        <v>0</v>
      </c>
      <c r="AD4876">
        <v>0</v>
      </c>
      <c r="AE4876">
        <v>0</v>
      </c>
      <c r="AF4876">
        <v>2022</v>
      </c>
      <c r="AG4876" s="1">
        <v>44562</v>
      </c>
      <c r="AH4876" s="1">
        <v>44773</v>
      </c>
      <c r="AI4876" s="1">
        <v>44785</v>
      </c>
      <c r="AJ4876" s="17" t="s">
        <v>34</v>
      </c>
      <c r="AK4876" s="17" t="s">
        <v>35</v>
      </c>
      <c r="AL4876" s="17" t="s">
        <v>10388</v>
      </c>
      <c r="AM4876" s="17">
        <f>MONTH(EMPENHO[[#This Row],[data_empenho]])</f>
        <v>7</v>
      </c>
    </row>
    <row r="4877" spans="1:39" x14ac:dyDescent="0.25">
      <c r="A4877">
        <v>5</v>
      </c>
      <c r="B4877">
        <v>502</v>
      </c>
      <c r="C4877">
        <v>12</v>
      </c>
      <c r="D4877">
        <v>365</v>
      </c>
      <c r="E4877">
        <v>2</v>
      </c>
      <c r="F4877">
        <v>0</v>
      </c>
      <c r="G4877">
        <v>2033</v>
      </c>
      <c r="H4877" s="17" t="s">
        <v>2336</v>
      </c>
      <c r="I4877">
        <v>20</v>
      </c>
      <c r="J4877">
        <v>0</v>
      </c>
      <c r="K4877" s="17" t="s">
        <v>10779</v>
      </c>
      <c r="L4877" s="1">
        <v>44757</v>
      </c>
      <c r="M4877">
        <v>1990</v>
      </c>
      <c r="N4877" s="17" t="s">
        <v>437</v>
      </c>
      <c r="O4877">
        <v>7743</v>
      </c>
      <c r="P4877" s="17" t="s">
        <v>438</v>
      </c>
      <c r="Q4877">
        <v>0</v>
      </c>
      <c r="R4877" s="17" t="s">
        <v>480</v>
      </c>
      <c r="S4877" s="17" t="s">
        <v>653</v>
      </c>
      <c r="T4877" s="17" t="s">
        <v>438</v>
      </c>
      <c r="U4877">
        <v>17</v>
      </c>
      <c r="V4877">
        <v>2022</v>
      </c>
      <c r="W4877" s="17" t="s">
        <v>10780</v>
      </c>
      <c r="X4877" s="17" t="s">
        <v>482</v>
      </c>
      <c r="Y4877">
        <v>7</v>
      </c>
      <c r="Z4877" s="17" t="s">
        <v>443</v>
      </c>
      <c r="AA4877" s="17" t="s">
        <v>443</v>
      </c>
      <c r="AB4877" s="17" t="s">
        <v>444</v>
      </c>
      <c r="AC4877">
        <v>0</v>
      </c>
      <c r="AD4877">
        <v>0</v>
      </c>
      <c r="AE4877">
        <v>0</v>
      </c>
      <c r="AF4877">
        <v>2022</v>
      </c>
      <c r="AG4877" s="1">
        <v>44562</v>
      </c>
      <c r="AH4877" s="1">
        <v>44773</v>
      </c>
      <c r="AI4877" s="1">
        <v>44785</v>
      </c>
      <c r="AJ4877" s="17" t="s">
        <v>34</v>
      </c>
      <c r="AK4877" s="17" t="s">
        <v>35</v>
      </c>
      <c r="AL4877" s="17" t="s">
        <v>10388</v>
      </c>
      <c r="AM4877" s="17">
        <f>MONTH(EMPENHO[[#This Row],[data_empenho]])</f>
        <v>7</v>
      </c>
    </row>
    <row r="4878" spans="1:39" x14ac:dyDescent="0.25">
      <c r="A4878">
        <v>5</v>
      </c>
      <c r="B4878">
        <v>502</v>
      </c>
      <c r="C4878">
        <v>12</v>
      </c>
      <c r="D4878">
        <v>361</v>
      </c>
      <c r="E4878">
        <v>2</v>
      </c>
      <c r="F4878">
        <v>0</v>
      </c>
      <c r="G4878">
        <v>2031</v>
      </c>
      <c r="H4878" s="17" t="s">
        <v>2336</v>
      </c>
      <c r="I4878">
        <v>20</v>
      </c>
      <c r="J4878">
        <v>0</v>
      </c>
      <c r="K4878" s="17" t="s">
        <v>10781</v>
      </c>
      <c r="L4878" s="1">
        <v>44757</v>
      </c>
      <c r="M4878">
        <v>995</v>
      </c>
      <c r="N4878" s="17" t="s">
        <v>437</v>
      </c>
      <c r="O4878">
        <v>7743</v>
      </c>
      <c r="P4878" s="17" t="s">
        <v>438</v>
      </c>
      <c r="Q4878">
        <v>0</v>
      </c>
      <c r="R4878" s="17" t="s">
        <v>480</v>
      </c>
      <c r="S4878" s="17" t="s">
        <v>653</v>
      </c>
      <c r="T4878" s="17" t="s">
        <v>438</v>
      </c>
      <c r="U4878">
        <v>17</v>
      </c>
      <c r="V4878">
        <v>2022</v>
      </c>
      <c r="W4878" s="17" t="s">
        <v>10782</v>
      </c>
      <c r="X4878" s="17" t="s">
        <v>482</v>
      </c>
      <c r="Y4878">
        <v>7</v>
      </c>
      <c r="Z4878" s="17" t="s">
        <v>443</v>
      </c>
      <c r="AA4878" s="17" t="s">
        <v>443</v>
      </c>
      <c r="AB4878" s="17" t="s">
        <v>444</v>
      </c>
      <c r="AC4878">
        <v>0</v>
      </c>
      <c r="AD4878">
        <v>0</v>
      </c>
      <c r="AE4878">
        <v>0</v>
      </c>
      <c r="AF4878">
        <v>2022</v>
      </c>
      <c r="AG4878" s="1">
        <v>44562</v>
      </c>
      <c r="AH4878" s="1">
        <v>44773</v>
      </c>
      <c r="AI4878" s="1">
        <v>44785</v>
      </c>
      <c r="AJ4878" s="17" t="s">
        <v>34</v>
      </c>
      <c r="AK4878" s="17" t="s">
        <v>35</v>
      </c>
      <c r="AL4878" s="17" t="s">
        <v>10388</v>
      </c>
      <c r="AM4878" s="17">
        <f>MONTH(EMPENHO[[#This Row],[data_empenho]])</f>
        <v>7</v>
      </c>
    </row>
    <row r="4879" spans="1:39" x14ac:dyDescent="0.25">
      <c r="A4879">
        <v>10</v>
      </c>
      <c r="B4879">
        <v>1001</v>
      </c>
      <c r="C4879">
        <v>4</v>
      </c>
      <c r="D4879">
        <v>122</v>
      </c>
      <c r="E4879">
        <v>1</v>
      </c>
      <c r="F4879">
        <v>0</v>
      </c>
      <c r="G4879">
        <v>2050</v>
      </c>
      <c r="H4879" s="17" t="s">
        <v>3631</v>
      </c>
      <c r="I4879">
        <v>1</v>
      </c>
      <c r="J4879">
        <v>0</v>
      </c>
      <c r="K4879" s="17" t="s">
        <v>10783</v>
      </c>
      <c r="L4879" s="1">
        <v>44757</v>
      </c>
      <c r="M4879">
        <v>1800</v>
      </c>
      <c r="N4879" s="17" t="s">
        <v>437</v>
      </c>
      <c r="O4879">
        <v>4980</v>
      </c>
      <c r="P4879" s="17" t="s">
        <v>438</v>
      </c>
      <c r="Q4879">
        <v>0</v>
      </c>
      <c r="R4879" s="17" t="s">
        <v>439</v>
      </c>
      <c r="S4879" s="17" t="s">
        <v>440</v>
      </c>
      <c r="T4879" s="17" t="s">
        <v>438</v>
      </c>
      <c r="U4879">
        <v>75</v>
      </c>
      <c r="V4879">
        <v>2018</v>
      </c>
      <c r="W4879" s="17" t="s">
        <v>10784</v>
      </c>
      <c r="X4879" s="17" t="s">
        <v>465</v>
      </c>
      <c r="Y4879">
        <v>7</v>
      </c>
      <c r="Z4879" s="17" t="s">
        <v>443</v>
      </c>
      <c r="AA4879" s="17" t="s">
        <v>443</v>
      </c>
      <c r="AB4879" s="17" t="s">
        <v>444</v>
      </c>
      <c r="AC4879">
        <v>0</v>
      </c>
      <c r="AD4879">
        <v>0</v>
      </c>
      <c r="AE4879">
        <v>0</v>
      </c>
      <c r="AF4879">
        <v>2022</v>
      </c>
      <c r="AG4879" s="1">
        <v>44562</v>
      </c>
      <c r="AH4879" s="1">
        <v>44773</v>
      </c>
      <c r="AI4879" s="1">
        <v>44785</v>
      </c>
      <c r="AJ4879" s="17" t="s">
        <v>34</v>
      </c>
      <c r="AK4879" s="17" t="s">
        <v>35</v>
      </c>
      <c r="AL4879" s="17" t="s">
        <v>10388</v>
      </c>
      <c r="AM4879" s="17">
        <f>MONTH(EMPENHO[[#This Row],[data_empenho]])</f>
        <v>7</v>
      </c>
    </row>
    <row r="4880" spans="1:39" x14ac:dyDescent="0.25">
      <c r="A4880">
        <v>8</v>
      </c>
      <c r="B4880">
        <v>801</v>
      </c>
      <c r="C4880">
        <v>10</v>
      </c>
      <c r="D4880">
        <v>301</v>
      </c>
      <c r="E4880">
        <v>6</v>
      </c>
      <c r="F4880">
        <v>0</v>
      </c>
      <c r="G4880">
        <v>2092</v>
      </c>
      <c r="H4880" s="17" t="s">
        <v>860</v>
      </c>
      <c r="I4880">
        <v>40</v>
      </c>
      <c r="J4880">
        <v>0</v>
      </c>
      <c r="K4880" s="17" t="s">
        <v>10785</v>
      </c>
      <c r="L4880" s="1">
        <v>44757</v>
      </c>
      <c r="M4880">
        <v>200</v>
      </c>
      <c r="N4880" s="17" t="s">
        <v>437</v>
      </c>
      <c r="O4880">
        <v>4816</v>
      </c>
      <c r="P4880" s="17" t="s">
        <v>438</v>
      </c>
      <c r="Q4880">
        <v>0</v>
      </c>
      <c r="R4880" s="17" t="s">
        <v>439</v>
      </c>
      <c r="S4880" s="17" t="s">
        <v>440</v>
      </c>
      <c r="T4880" s="17" t="s">
        <v>438</v>
      </c>
      <c r="U4880">
        <v>207</v>
      </c>
      <c r="V4880">
        <v>2022</v>
      </c>
      <c r="W4880" s="17" t="s">
        <v>10786</v>
      </c>
      <c r="X4880" s="17" t="s">
        <v>465</v>
      </c>
      <c r="Y4880">
        <v>1</v>
      </c>
      <c r="Z4880" s="17" t="s">
        <v>443</v>
      </c>
      <c r="AA4880" s="17" t="s">
        <v>443</v>
      </c>
      <c r="AB4880" s="17" t="s">
        <v>444</v>
      </c>
      <c r="AC4880">
        <v>0</v>
      </c>
      <c r="AD4880">
        <v>0</v>
      </c>
      <c r="AE4880">
        <v>0</v>
      </c>
      <c r="AF4880">
        <v>2022</v>
      </c>
      <c r="AG4880" s="1">
        <v>44562</v>
      </c>
      <c r="AH4880" s="1">
        <v>44773</v>
      </c>
      <c r="AI4880" s="1">
        <v>44785</v>
      </c>
      <c r="AJ4880" s="17" t="s">
        <v>34</v>
      </c>
      <c r="AK4880" s="17" t="s">
        <v>35</v>
      </c>
      <c r="AL4880" s="17" t="s">
        <v>10388</v>
      </c>
      <c r="AM4880" s="17">
        <f>MONTH(EMPENHO[[#This Row],[data_empenho]])</f>
        <v>7</v>
      </c>
    </row>
    <row r="4881" spans="1:39" x14ac:dyDescent="0.25">
      <c r="A4881">
        <v>8</v>
      </c>
      <c r="B4881">
        <v>801</v>
      </c>
      <c r="C4881">
        <v>10</v>
      </c>
      <c r="D4881">
        <v>301</v>
      </c>
      <c r="E4881">
        <v>6</v>
      </c>
      <c r="F4881">
        <v>0</v>
      </c>
      <c r="G4881">
        <v>2092</v>
      </c>
      <c r="H4881" s="17" t="s">
        <v>828</v>
      </c>
      <c r="I4881">
        <v>40</v>
      </c>
      <c r="J4881">
        <v>0</v>
      </c>
      <c r="K4881" s="17" t="s">
        <v>10787</v>
      </c>
      <c r="L4881" s="1">
        <v>44757</v>
      </c>
      <c r="M4881">
        <v>550</v>
      </c>
      <c r="N4881" s="17" t="s">
        <v>437</v>
      </c>
      <c r="O4881">
        <v>4816</v>
      </c>
      <c r="P4881" s="17" t="s">
        <v>438</v>
      </c>
      <c r="Q4881">
        <v>0</v>
      </c>
      <c r="R4881" s="17" t="s">
        <v>439</v>
      </c>
      <c r="S4881" s="17" t="s">
        <v>440</v>
      </c>
      <c r="T4881" s="17" t="s">
        <v>438</v>
      </c>
      <c r="U4881">
        <v>207</v>
      </c>
      <c r="V4881">
        <v>2022</v>
      </c>
      <c r="W4881" s="17" t="s">
        <v>10788</v>
      </c>
      <c r="X4881" s="17" t="s">
        <v>465</v>
      </c>
      <c r="Y4881">
        <v>1</v>
      </c>
      <c r="Z4881" s="17" t="s">
        <v>443</v>
      </c>
      <c r="AA4881" s="17" t="s">
        <v>443</v>
      </c>
      <c r="AB4881" s="17" t="s">
        <v>444</v>
      </c>
      <c r="AC4881">
        <v>0</v>
      </c>
      <c r="AD4881">
        <v>0</v>
      </c>
      <c r="AE4881">
        <v>0</v>
      </c>
      <c r="AF4881">
        <v>2022</v>
      </c>
      <c r="AG4881" s="1">
        <v>44562</v>
      </c>
      <c r="AH4881" s="1">
        <v>44773</v>
      </c>
      <c r="AI4881" s="1">
        <v>44785</v>
      </c>
      <c r="AJ4881" s="17" t="s">
        <v>34</v>
      </c>
      <c r="AK4881" s="17" t="s">
        <v>35</v>
      </c>
      <c r="AL4881" s="17" t="s">
        <v>10388</v>
      </c>
      <c r="AM4881" s="17">
        <f>MONTH(EMPENHO[[#This Row],[data_empenho]])</f>
        <v>7</v>
      </c>
    </row>
    <row r="4882" spans="1:39" x14ac:dyDescent="0.25">
      <c r="A4882">
        <v>6</v>
      </c>
      <c r="B4882">
        <v>603</v>
      </c>
      <c r="C4882">
        <v>26</v>
      </c>
      <c r="D4882">
        <v>782</v>
      </c>
      <c r="E4882">
        <v>17</v>
      </c>
      <c r="F4882">
        <v>0</v>
      </c>
      <c r="G4882">
        <v>2073</v>
      </c>
      <c r="H4882" s="17" t="s">
        <v>828</v>
      </c>
      <c r="I4882">
        <v>1</v>
      </c>
      <c r="J4882">
        <v>0</v>
      </c>
      <c r="K4882" s="17" t="s">
        <v>10789</v>
      </c>
      <c r="L4882" s="1">
        <v>44757</v>
      </c>
      <c r="M4882">
        <v>1390</v>
      </c>
      <c r="N4882" s="17" t="s">
        <v>437</v>
      </c>
      <c r="O4882">
        <v>4298</v>
      </c>
      <c r="P4882" s="17" t="s">
        <v>438</v>
      </c>
      <c r="Q4882">
        <v>0</v>
      </c>
      <c r="R4882" s="17" t="s">
        <v>439</v>
      </c>
      <c r="S4882" s="17" t="s">
        <v>440</v>
      </c>
      <c r="T4882" s="17" t="s">
        <v>438</v>
      </c>
      <c r="U4882">
        <v>206</v>
      </c>
      <c r="V4882">
        <v>2022</v>
      </c>
      <c r="W4882" s="17" t="s">
        <v>10790</v>
      </c>
      <c r="X4882" s="17" t="s">
        <v>465</v>
      </c>
      <c r="Y4882">
        <v>1</v>
      </c>
      <c r="Z4882" s="17" t="s">
        <v>443</v>
      </c>
      <c r="AA4882" s="17" t="s">
        <v>443</v>
      </c>
      <c r="AB4882" s="17" t="s">
        <v>444</v>
      </c>
      <c r="AC4882">
        <v>0</v>
      </c>
      <c r="AD4882">
        <v>0</v>
      </c>
      <c r="AE4882">
        <v>0</v>
      </c>
      <c r="AF4882">
        <v>2022</v>
      </c>
      <c r="AG4882" s="1">
        <v>44562</v>
      </c>
      <c r="AH4882" s="1">
        <v>44773</v>
      </c>
      <c r="AI4882" s="1">
        <v>44785</v>
      </c>
      <c r="AJ4882" s="17" t="s">
        <v>34</v>
      </c>
      <c r="AK4882" s="17" t="s">
        <v>35</v>
      </c>
      <c r="AL4882" s="17" t="s">
        <v>10388</v>
      </c>
      <c r="AM4882" s="17">
        <f>MONTH(EMPENHO[[#This Row],[data_empenho]])</f>
        <v>7</v>
      </c>
    </row>
    <row r="4883" spans="1:39" x14ac:dyDescent="0.25">
      <c r="A4883">
        <v>7</v>
      </c>
      <c r="B4883">
        <v>702</v>
      </c>
      <c r="C4883">
        <v>15</v>
      </c>
      <c r="D4883">
        <v>452</v>
      </c>
      <c r="E4883">
        <v>10</v>
      </c>
      <c r="F4883">
        <v>0</v>
      </c>
      <c r="G4883">
        <v>2006</v>
      </c>
      <c r="H4883" s="17" t="s">
        <v>703</v>
      </c>
      <c r="I4883">
        <v>1</v>
      </c>
      <c r="J4883">
        <v>0</v>
      </c>
      <c r="K4883" s="17" t="s">
        <v>10791</v>
      </c>
      <c r="L4883" s="1">
        <v>44757</v>
      </c>
      <c r="M4883">
        <v>6080</v>
      </c>
      <c r="N4883" s="17" t="s">
        <v>437</v>
      </c>
      <c r="O4883">
        <v>6684</v>
      </c>
      <c r="P4883" s="17" t="s">
        <v>438</v>
      </c>
      <c r="Q4883">
        <v>0</v>
      </c>
      <c r="R4883" s="17" t="s">
        <v>439</v>
      </c>
      <c r="S4883" s="17" t="s">
        <v>440</v>
      </c>
      <c r="T4883" s="17" t="s">
        <v>438</v>
      </c>
      <c r="U4883">
        <v>205</v>
      </c>
      <c r="V4883">
        <v>2022</v>
      </c>
      <c r="W4883" s="17" t="s">
        <v>10792</v>
      </c>
      <c r="X4883" s="17" t="s">
        <v>465</v>
      </c>
      <c r="Y4883">
        <v>1</v>
      </c>
      <c r="Z4883" s="17" t="s">
        <v>443</v>
      </c>
      <c r="AA4883" s="17" t="s">
        <v>443</v>
      </c>
      <c r="AB4883" s="17" t="s">
        <v>444</v>
      </c>
      <c r="AC4883">
        <v>0</v>
      </c>
      <c r="AD4883">
        <v>0</v>
      </c>
      <c r="AE4883">
        <v>0</v>
      </c>
      <c r="AF4883">
        <v>2022</v>
      </c>
      <c r="AG4883" s="1">
        <v>44562</v>
      </c>
      <c r="AH4883" s="1">
        <v>44773</v>
      </c>
      <c r="AI4883" s="1">
        <v>44785</v>
      </c>
      <c r="AJ4883" s="17" t="s">
        <v>34</v>
      </c>
      <c r="AK4883" s="17" t="s">
        <v>35</v>
      </c>
      <c r="AL4883" s="17" t="s">
        <v>10388</v>
      </c>
      <c r="AM4883" s="17">
        <f>MONTH(EMPENHO[[#This Row],[data_empenho]])</f>
        <v>7</v>
      </c>
    </row>
    <row r="4884" spans="1:39" x14ac:dyDescent="0.25">
      <c r="A4884">
        <v>5</v>
      </c>
      <c r="B4884">
        <v>502</v>
      </c>
      <c r="C4884">
        <v>12</v>
      </c>
      <c r="D4884">
        <v>365</v>
      </c>
      <c r="E4884">
        <v>2</v>
      </c>
      <c r="F4884">
        <v>0</v>
      </c>
      <c r="G4884">
        <v>2030</v>
      </c>
      <c r="H4884" s="17" t="s">
        <v>4628</v>
      </c>
      <c r="I4884">
        <v>1</v>
      </c>
      <c r="J4884">
        <v>0</v>
      </c>
      <c r="K4884" s="17" t="s">
        <v>10793</v>
      </c>
      <c r="L4884" s="1">
        <v>44757</v>
      </c>
      <c r="M4884">
        <v>3088.59</v>
      </c>
      <c r="N4884" s="17" t="s">
        <v>437</v>
      </c>
      <c r="O4884">
        <v>678</v>
      </c>
      <c r="P4884" s="17" t="s">
        <v>438</v>
      </c>
      <c r="Q4884">
        <v>0</v>
      </c>
      <c r="R4884" s="17" t="s">
        <v>439</v>
      </c>
      <c r="S4884" s="17" t="s">
        <v>440</v>
      </c>
      <c r="T4884" s="17" t="s">
        <v>438</v>
      </c>
      <c r="U4884">
        <v>208</v>
      </c>
      <c r="V4884">
        <v>2022</v>
      </c>
      <c r="W4884" s="17" t="s">
        <v>10794</v>
      </c>
      <c r="X4884" s="17" t="s">
        <v>465</v>
      </c>
      <c r="Y4884">
        <v>1</v>
      </c>
      <c r="Z4884" s="17" t="s">
        <v>443</v>
      </c>
      <c r="AA4884" s="17" t="s">
        <v>443</v>
      </c>
      <c r="AB4884" s="17" t="s">
        <v>444</v>
      </c>
      <c r="AC4884">
        <v>0</v>
      </c>
      <c r="AD4884">
        <v>0</v>
      </c>
      <c r="AE4884">
        <v>0</v>
      </c>
      <c r="AF4884">
        <v>2022</v>
      </c>
      <c r="AG4884" s="1">
        <v>44562</v>
      </c>
      <c r="AH4884" s="1">
        <v>44773</v>
      </c>
      <c r="AI4884" s="1">
        <v>44785</v>
      </c>
      <c r="AJ4884" s="17" t="s">
        <v>34</v>
      </c>
      <c r="AK4884" s="17" t="s">
        <v>35</v>
      </c>
      <c r="AL4884" s="17" t="s">
        <v>10388</v>
      </c>
      <c r="AM4884" s="17">
        <f>MONTH(EMPENHO[[#This Row],[data_empenho]])</f>
        <v>7</v>
      </c>
    </row>
    <row r="4885" spans="1:39" x14ac:dyDescent="0.25">
      <c r="A4885">
        <v>5</v>
      </c>
      <c r="B4885">
        <v>502</v>
      </c>
      <c r="C4885">
        <v>12</v>
      </c>
      <c r="D4885">
        <v>361</v>
      </c>
      <c r="E4885">
        <v>2</v>
      </c>
      <c r="F4885">
        <v>0</v>
      </c>
      <c r="G4885">
        <v>2029</v>
      </c>
      <c r="H4885" s="17" t="s">
        <v>4628</v>
      </c>
      <c r="I4885">
        <v>1</v>
      </c>
      <c r="J4885">
        <v>0</v>
      </c>
      <c r="K4885" s="17" t="s">
        <v>10795</v>
      </c>
      <c r="L4885" s="1">
        <v>44757</v>
      </c>
      <c r="M4885">
        <v>5044.22</v>
      </c>
      <c r="N4885" s="17" t="s">
        <v>437</v>
      </c>
      <c r="O4885">
        <v>678</v>
      </c>
      <c r="P4885" s="17" t="s">
        <v>438</v>
      </c>
      <c r="Q4885">
        <v>0</v>
      </c>
      <c r="R4885" s="17" t="s">
        <v>439</v>
      </c>
      <c r="S4885" s="17" t="s">
        <v>440</v>
      </c>
      <c r="T4885" s="17" t="s">
        <v>438</v>
      </c>
      <c r="U4885">
        <v>208</v>
      </c>
      <c r="V4885">
        <v>2022</v>
      </c>
      <c r="W4885" s="17" t="s">
        <v>10796</v>
      </c>
      <c r="X4885" s="17" t="s">
        <v>465</v>
      </c>
      <c r="Y4885">
        <v>1</v>
      </c>
      <c r="Z4885" s="17" t="s">
        <v>443</v>
      </c>
      <c r="AA4885" s="17" t="s">
        <v>443</v>
      </c>
      <c r="AB4885" s="17" t="s">
        <v>444</v>
      </c>
      <c r="AC4885">
        <v>0</v>
      </c>
      <c r="AD4885">
        <v>0</v>
      </c>
      <c r="AE4885">
        <v>0</v>
      </c>
      <c r="AF4885">
        <v>2022</v>
      </c>
      <c r="AG4885" s="1">
        <v>44562</v>
      </c>
      <c r="AH4885" s="1">
        <v>44773</v>
      </c>
      <c r="AI4885" s="1">
        <v>44785</v>
      </c>
      <c r="AJ4885" s="17" t="s">
        <v>34</v>
      </c>
      <c r="AK4885" s="17" t="s">
        <v>35</v>
      </c>
      <c r="AL4885" s="17" t="s">
        <v>10388</v>
      </c>
      <c r="AM4885" s="17">
        <f>MONTH(EMPENHO[[#This Row],[data_empenho]])</f>
        <v>7</v>
      </c>
    </row>
    <row r="4886" spans="1:39" x14ac:dyDescent="0.25">
      <c r="A4886">
        <v>4</v>
      </c>
      <c r="B4886">
        <v>401</v>
      </c>
      <c r="C4886">
        <v>4</v>
      </c>
      <c r="D4886">
        <v>129</v>
      </c>
      <c r="E4886">
        <v>1</v>
      </c>
      <c r="F4886">
        <v>0</v>
      </c>
      <c r="G4886">
        <v>2077</v>
      </c>
      <c r="H4886" s="17" t="s">
        <v>803</v>
      </c>
      <c r="I4886">
        <v>1</v>
      </c>
      <c r="J4886">
        <v>0</v>
      </c>
      <c r="K4886" s="17" t="s">
        <v>10797</v>
      </c>
      <c r="L4886" s="1">
        <v>44757</v>
      </c>
      <c r="M4886">
        <v>837.67</v>
      </c>
      <c r="N4886" s="17" t="s">
        <v>437</v>
      </c>
      <c r="O4886">
        <v>2026</v>
      </c>
      <c r="P4886" s="17" t="s">
        <v>438</v>
      </c>
      <c r="Q4886">
        <v>0</v>
      </c>
      <c r="R4886" s="17" t="s">
        <v>439</v>
      </c>
      <c r="S4886" s="17" t="s">
        <v>440</v>
      </c>
      <c r="T4886" s="17" t="s">
        <v>438</v>
      </c>
      <c r="U4886">
        <v>0</v>
      </c>
      <c r="V4886">
        <v>0</v>
      </c>
      <c r="W4886" s="17" t="s">
        <v>10798</v>
      </c>
      <c r="X4886" s="17" t="s">
        <v>465</v>
      </c>
      <c r="Y4886">
        <v>1</v>
      </c>
      <c r="Z4886" s="17" t="s">
        <v>443</v>
      </c>
      <c r="AA4886" s="17" t="s">
        <v>443</v>
      </c>
      <c r="AB4886" s="17" t="s">
        <v>444</v>
      </c>
      <c r="AC4886">
        <v>0</v>
      </c>
      <c r="AD4886">
        <v>0</v>
      </c>
      <c r="AE4886">
        <v>0</v>
      </c>
      <c r="AF4886">
        <v>2022</v>
      </c>
      <c r="AG4886" s="1">
        <v>44562</v>
      </c>
      <c r="AH4886" s="1">
        <v>44773</v>
      </c>
      <c r="AI4886" s="1">
        <v>44785</v>
      </c>
      <c r="AJ4886" s="17" t="s">
        <v>34</v>
      </c>
      <c r="AK4886" s="17" t="s">
        <v>35</v>
      </c>
      <c r="AL4886" s="17" t="s">
        <v>10388</v>
      </c>
      <c r="AM4886" s="17">
        <f>MONTH(EMPENHO[[#This Row],[data_empenho]])</f>
        <v>7</v>
      </c>
    </row>
    <row r="4887" spans="1:39" x14ac:dyDescent="0.25">
      <c r="A4887">
        <v>9</v>
      </c>
      <c r="B4887">
        <v>902</v>
      </c>
      <c r="C4887">
        <v>8</v>
      </c>
      <c r="D4887">
        <v>244</v>
      </c>
      <c r="E4887">
        <v>11</v>
      </c>
      <c r="F4887">
        <v>0</v>
      </c>
      <c r="G4887">
        <v>2015</v>
      </c>
      <c r="H4887" s="17" t="s">
        <v>897</v>
      </c>
      <c r="I4887">
        <v>1</v>
      </c>
      <c r="J4887">
        <v>0</v>
      </c>
      <c r="K4887" s="17" t="s">
        <v>10799</v>
      </c>
      <c r="L4887" s="1">
        <v>44760</v>
      </c>
      <c r="M4887">
        <v>1365.6</v>
      </c>
      <c r="N4887" s="17" t="s">
        <v>437</v>
      </c>
      <c r="O4887">
        <v>678</v>
      </c>
      <c r="P4887" s="17" t="s">
        <v>438</v>
      </c>
      <c r="Q4887">
        <v>0</v>
      </c>
      <c r="R4887" s="17" t="s">
        <v>480</v>
      </c>
      <c r="S4887" s="17" t="s">
        <v>653</v>
      </c>
      <c r="T4887" s="17" t="s">
        <v>438</v>
      </c>
      <c r="U4887">
        <v>21</v>
      </c>
      <c r="V4887">
        <v>2022</v>
      </c>
      <c r="W4887" s="17" t="s">
        <v>10800</v>
      </c>
      <c r="X4887" s="17" t="s">
        <v>482</v>
      </c>
      <c r="Y4887">
        <v>7</v>
      </c>
      <c r="Z4887" s="17" t="s">
        <v>443</v>
      </c>
      <c r="AA4887" s="17" t="s">
        <v>443</v>
      </c>
      <c r="AB4887" s="17" t="s">
        <v>444</v>
      </c>
      <c r="AC4887">
        <v>0</v>
      </c>
      <c r="AD4887">
        <v>0</v>
      </c>
      <c r="AE4887">
        <v>0</v>
      </c>
      <c r="AF4887">
        <v>2022</v>
      </c>
      <c r="AG4887" s="1">
        <v>44562</v>
      </c>
      <c r="AH4887" s="1">
        <v>44773</v>
      </c>
      <c r="AI4887" s="1">
        <v>44785</v>
      </c>
      <c r="AJ4887" s="17" t="s">
        <v>34</v>
      </c>
      <c r="AK4887" s="17" t="s">
        <v>35</v>
      </c>
      <c r="AL4887" s="17" t="s">
        <v>10388</v>
      </c>
      <c r="AM4887" s="17">
        <f>MONTH(EMPENHO[[#This Row],[data_empenho]])</f>
        <v>7</v>
      </c>
    </row>
    <row r="4888" spans="1:39" x14ac:dyDescent="0.25">
      <c r="A4888">
        <v>10</v>
      </c>
      <c r="B4888">
        <v>1001</v>
      </c>
      <c r="C4888">
        <v>4</v>
      </c>
      <c r="D4888">
        <v>122</v>
      </c>
      <c r="E4888">
        <v>1</v>
      </c>
      <c r="F4888">
        <v>0</v>
      </c>
      <c r="G4888">
        <v>1062</v>
      </c>
      <c r="H4888" s="17" t="s">
        <v>1016</v>
      </c>
      <c r="I4888">
        <v>1</v>
      </c>
      <c r="J4888">
        <v>0</v>
      </c>
      <c r="K4888" s="17" t="s">
        <v>10801</v>
      </c>
      <c r="L4888" s="1">
        <v>44760</v>
      </c>
      <c r="M4888">
        <v>161.19999999999999</v>
      </c>
      <c r="N4888" s="17" t="s">
        <v>437</v>
      </c>
      <c r="O4888">
        <v>4434</v>
      </c>
      <c r="P4888" s="17" t="s">
        <v>438</v>
      </c>
      <c r="Q4888">
        <v>0</v>
      </c>
      <c r="R4888" s="17" t="s">
        <v>480</v>
      </c>
      <c r="S4888" s="17" t="s">
        <v>653</v>
      </c>
      <c r="T4888" s="17" t="s">
        <v>438</v>
      </c>
      <c r="U4888">
        <v>40</v>
      </c>
      <c r="V4888">
        <v>2021</v>
      </c>
      <c r="W4888" s="17" t="s">
        <v>10802</v>
      </c>
      <c r="X4888" s="17" t="s">
        <v>482</v>
      </c>
      <c r="Y4888">
        <v>7</v>
      </c>
      <c r="Z4888" s="17" t="s">
        <v>443</v>
      </c>
      <c r="AA4888" s="17" t="s">
        <v>443</v>
      </c>
      <c r="AB4888" s="17" t="s">
        <v>444</v>
      </c>
      <c r="AC4888">
        <v>0</v>
      </c>
      <c r="AD4888">
        <v>0</v>
      </c>
      <c r="AE4888">
        <v>0</v>
      </c>
      <c r="AF4888">
        <v>2022</v>
      </c>
      <c r="AG4888" s="1">
        <v>44562</v>
      </c>
      <c r="AH4888" s="1">
        <v>44773</v>
      </c>
      <c r="AI4888" s="1">
        <v>44785</v>
      </c>
      <c r="AJ4888" s="17" t="s">
        <v>34</v>
      </c>
      <c r="AK4888" s="17" t="s">
        <v>35</v>
      </c>
      <c r="AL4888" s="17" t="s">
        <v>10388</v>
      </c>
      <c r="AM4888" s="17">
        <f>MONTH(EMPENHO[[#This Row],[data_empenho]])</f>
        <v>7</v>
      </c>
    </row>
    <row r="4889" spans="1:39" x14ac:dyDescent="0.25">
      <c r="A4889">
        <v>5</v>
      </c>
      <c r="B4889">
        <v>502</v>
      </c>
      <c r="C4889">
        <v>12</v>
      </c>
      <c r="D4889">
        <v>365</v>
      </c>
      <c r="E4889">
        <v>2</v>
      </c>
      <c r="F4889">
        <v>0</v>
      </c>
      <c r="G4889">
        <v>2033</v>
      </c>
      <c r="H4889" s="17" t="s">
        <v>7816</v>
      </c>
      <c r="I4889">
        <v>20</v>
      </c>
      <c r="J4889">
        <v>0</v>
      </c>
      <c r="K4889" s="17" t="s">
        <v>10803</v>
      </c>
      <c r="L4889" s="1">
        <v>44760</v>
      </c>
      <c r="M4889">
        <v>2955</v>
      </c>
      <c r="N4889" s="17" t="s">
        <v>437</v>
      </c>
      <c r="O4889">
        <v>7474</v>
      </c>
      <c r="P4889" s="17" t="s">
        <v>438</v>
      </c>
      <c r="Q4889">
        <v>0</v>
      </c>
      <c r="R4889" s="17" t="s">
        <v>480</v>
      </c>
      <c r="S4889" s="17" t="s">
        <v>653</v>
      </c>
      <c r="T4889" s="17" t="s">
        <v>438</v>
      </c>
      <c r="U4889">
        <v>10</v>
      </c>
      <c r="V4889">
        <v>2022</v>
      </c>
      <c r="W4889" s="17" t="s">
        <v>10804</v>
      </c>
      <c r="X4889" s="17" t="s">
        <v>482</v>
      </c>
      <c r="Y4889">
        <v>7</v>
      </c>
      <c r="Z4889" s="17" t="s">
        <v>443</v>
      </c>
      <c r="AA4889" s="17" t="s">
        <v>443</v>
      </c>
      <c r="AB4889" s="17" t="s">
        <v>444</v>
      </c>
      <c r="AC4889">
        <v>0</v>
      </c>
      <c r="AD4889">
        <v>0</v>
      </c>
      <c r="AE4889">
        <v>0</v>
      </c>
      <c r="AF4889">
        <v>2022</v>
      </c>
      <c r="AG4889" s="1">
        <v>44562</v>
      </c>
      <c r="AH4889" s="1">
        <v>44773</v>
      </c>
      <c r="AI4889" s="1">
        <v>44785</v>
      </c>
      <c r="AJ4889" s="17" t="s">
        <v>34</v>
      </c>
      <c r="AK4889" s="17" t="s">
        <v>35</v>
      </c>
      <c r="AL4889" s="17" t="s">
        <v>10388</v>
      </c>
      <c r="AM4889" s="17">
        <f>MONTH(EMPENHO[[#This Row],[data_empenho]])</f>
        <v>7</v>
      </c>
    </row>
    <row r="4890" spans="1:39" x14ac:dyDescent="0.25">
      <c r="A4890">
        <v>5</v>
      </c>
      <c r="B4890">
        <v>502</v>
      </c>
      <c r="C4890">
        <v>12</v>
      </c>
      <c r="D4890">
        <v>361</v>
      </c>
      <c r="E4890">
        <v>2</v>
      </c>
      <c r="F4890">
        <v>0</v>
      </c>
      <c r="G4890">
        <v>2031</v>
      </c>
      <c r="H4890" s="17" t="s">
        <v>7816</v>
      </c>
      <c r="I4890">
        <v>1040</v>
      </c>
      <c r="J4890">
        <v>0</v>
      </c>
      <c r="K4890" s="17" t="s">
        <v>10805</v>
      </c>
      <c r="L4890" s="1">
        <v>44760</v>
      </c>
      <c r="M4890">
        <v>2172</v>
      </c>
      <c r="N4890" s="17" t="s">
        <v>437</v>
      </c>
      <c r="O4890">
        <v>7474</v>
      </c>
      <c r="P4890" s="17" t="s">
        <v>438</v>
      </c>
      <c r="Q4890">
        <v>0</v>
      </c>
      <c r="R4890" s="17" t="s">
        <v>480</v>
      </c>
      <c r="S4890" s="17" t="s">
        <v>653</v>
      </c>
      <c r="T4890" s="17" t="s">
        <v>438</v>
      </c>
      <c r="U4890">
        <v>10</v>
      </c>
      <c r="V4890">
        <v>2022</v>
      </c>
      <c r="W4890" s="17" t="s">
        <v>10806</v>
      </c>
      <c r="X4890" s="17" t="s">
        <v>482</v>
      </c>
      <c r="Y4890">
        <v>7</v>
      </c>
      <c r="Z4890" s="17" t="s">
        <v>443</v>
      </c>
      <c r="AA4890" s="17" t="s">
        <v>443</v>
      </c>
      <c r="AB4890" s="17" t="s">
        <v>444</v>
      </c>
      <c r="AC4890">
        <v>0</v>
      </c>
      <c r="AD4890">
        <v>0</v>
      </c>
      <c r="AE4890">
        <v>0</v>
      </c>
      <c r="AF4890">
        <v>2022</v>
      </c>
      <c r="AG4890" s="1">
        <v>44562</v>
      </c>
      <c r="AH4890" s="1">
        <v>44773</v>
      </c>
      <c r="AI4890" s="1">
        <v>44785</v>
      </c>
      <c r="AJ4890" s="17" t="s">
        <v>34</v>
      </c>
      <c r="AK4890" s="17" t="s">
        <v>35</v>
      </c>
      <c r="AL4890" s="17" t="s">
        <v>10388</v>
      </c>
      <c r="AM4890" s="17">
        <f>MONTH(EMPENHO[[#This Row],[data_empenho]])</f>
        <v>7</v>
      </c>
    </row>
    <row r="4891" spans="1:39" x14ac:dyDescent="0.25">
      <c r="A4891">
        <v>8</v>
      </c>
      <c r="B4891">
        <v>801</v>
      </c>
      <c r="C4891">
        <v>10</v>
      </c>
      <c r="D4891">
        <v>303</v>
      </c>
      <c r="E4891">
        <v>8</v>
      </c>
      <c r="F4891">
        <v>0</v>
      </c>
      <c r="G4891">
        <v>2101</v>
      </c>
      <c r="H4891" s="17" t="s">
        <v>1060</v>
      </c>
      <c r="I4891">
        <v>40</v>
      </c>
      <c r="J4891">
        <v>0</v>
      </c>
      <c r="K4891" s="17" t="s">
        <v>10807</v>
      </c>
      <c r="L4891" s="1">
        <v>44760</v>
      </c>
      <c r="M4891">
        <v>180</v>
      </c>
      <c r="N4891" s="17" t="s">
        <v>437</v>
      </c>
      <c r="O4891">
        <v>8719</v>
      </c>
      <c r="P4891" s="17" t="s">
        <v>438</v>
      </c>
      <c r="Q4891">
        <v>0</v>
      </c>
      <c r="R4891" s="17" t="s">
        <v>439</v>
      </c>
      <c r="S4891" s="17" t="s">
        <v>440</v>
      </c>
      <c r="T4891" s="17" t="s">
        <v>438</v>
      </c>
      <c r="U4891">
        <v>0</v>
      </c>
      <c r="V4891">
        <v>0</v>
      </c>
      <c r="W4891" s="17" t="s">
        <v>10808</v>
      </c>
      <c r="X4891" s="17" t="s">
        <v>442</v>
      </c>
      <c r="Y4891">
        <v>0</v>
      </c>
      <c r="Z4891" s="17" t="s">
        <v>443</v>
      </c>
      <c r="AA4891" s="17" t="s">
        <v>443</v>
      </c>
      <c r="AB4891" s="17" t="s">
        <v>444</v>
      </c>
      <c r="AC4891">
        <v>0</v>
      </c>
      <c r="AD4891">
        <v>0</v>
      </c>
      <c r="AE4891">
        <v>0</v>
      </c>
      <c r="AF4891">
        <v>2022</v>
      </c>
      <c r="AG4891" s="1">
        <v>44562</v>
      </c>
      <c r="AH4891" s="1">
        <v>44773</v>
      </c>
      <c r="AI4891" s="1">
        <v>44785</v>
      </c>
      <c r="AJ4891" s="17" t="s">
        <v>34</v>
      </c>
      <c r="AK4891" s="17" t="s">
        <v>35</v>
      </c>
      <c r="AL4891" s="17" t="s">
        <v>10388</v>
      </c>
      <c r="AM4891" s="17">
        <f>MONTH(EMPENHO[[#This Row],[data_empenho]])</f>
        <v>7</v>
      </c>
    </row>
    <row r="4892" spans="1:39" x14ac:dyDescent="0.25">
      <c r="A4892">
        <v>5</v>
      </c>
      <c r="B4892">
        <v>502</v>
      </c>
      <c r="C4892">
        <v>12</v>
      </c>
      <c r="D4892">
        <v>361</v>
      </c>
      <c r="E4892">
        <v>2</v>
      </c>
      <c r="F4892">
        <v>0</v>
      </c>
      <c r="G4892">
        <v>2029</v>
      </c>
      <c r="H4892" s="17" t="s">
        <v>4628</v>
      </c>
      <c r="I4892">
        <v>1</v>
      </c>
      <c r="J4892">
        <v>0</v>
      </c>
      <c r="K4892" s="17" t="s">
        <v>10809</v>
      </c>
      <c r="L4892" s="1">
        <v>44760</v>
      </c>
      <c r="M4892">
        <v>15365.53</v>
      </c>
      <c r="N4892" s="17" t="s">
        <v>437</v>
      </c>
      <c r="O4892">
        <v>678</v>
      </c>
      <c r="P4892" s="17" t="s">
        <v>438</v>
      </c>
      <c r="Q4892">
        <v>0</v>
      </c>
      <c r="R4892" s="17" t="s">
        <v>1083</v>
      </c>
      <c r="S4892" s="17" t="s">
        <v>653</v>
      </c>
      <c r="T4892" s="17" t="s">
        <v>438</v>
      </c>
      <c r="U4892">
        <v>2</v>
      </c>
      <c r="V4892">
        <v>2022</v>
      </c>
      <c r="W4892" s="17" t="s">
        <v>10810</v>
      </c>
      <c r="X4892" s="17" t="s">
        <v>1085</v>
      </c>
      <c r="Y4892">
        <v>7</v>
      </c>
      <c r="Z4892" s="17" t="s">
        <v>443</v>
      </c>
      <c r="AA4892" s="17" t="s">
        <v>443</v>
      </c>
      <c r="AB4892" s="17" t="s">
        <v>444</v>
      </c>
      <c r="AC4892">
        <v>0</v>
      </c>
      <c r="AD4892">
        <v>0</v>
      </c>
      <c r="AE4892">
        <v>0</v>
      </c>
      <c r="AF4892">
        <v>2022</v>
      </c>
      <c r="AG4892" s="1">
        <v>44562</v>
      </c>
      <c r="AH4892" s="1">
        <v>44773</v>
      </c>
      <c r="AI4892" s="1">
        <v>44785</v>
      </c>
      <c r="AJ4892" s="17" t="s">
        <v>34</v>
      </c>
      <c r="AK4892" s="17" t="s">
        <v>35</v>
      </c>
      <c r="AL4892" s="17" t="s">
        <v>10388</v>
      </c>
      <c r="AM4892" s="17">
        <f>MONTH(EMPENHO[[#This Row],[data_empenho]])</f>
        <v>7</v>
      </c>
    </row>
    <row r="4893" spans="1:39" x14ac:dyDescent="0.25">
      <c r="A4893">
        <v>8</v>
      </c>
      <c r="B4893">
        <v>801</v>
      </c>
      <c r="C4893">
        <v>10</v>
      </c>
      <c r="D4893">
        <v>303</v>
      </c>
      <c r="E4893">
        <v>8</v>
      </c>
      <c r="F4893">
        <v>0</v>
      </c>
      <c r="G4893">
        <v>2099</v>
      </c>
      <c r="H4893" s="17" t="s">
        <v>1060</v>
      </c>
      <c r="I4893">
        <v>40</v>
      </c>
      <c r="J4893">
        <v>0</v>
      </c>
      <c r="K4893" s="17" t="s">
        <v>10811</v>
      </c>
      <c r="L4893" s="1">
        <v>44760</v>
      </c>
      <c r="M4893">
        <v>2300</v>
      </c>
      <c r="N4893" s="17" t="s">
        <v>437</v>
      </c>
      <c r="O4893">
        <v>8714</v>
      </c>
      <c r="P4893" s="17" t="s">
        <v>438</v>
      </c>
      <c r="Q4893">
        <v>0</v>
      </c>
      <c r="R4893" s="17" t="s">
        <v>439</v>
      </c>
      <c r="S4893" s="17" t="s">
        <v>440</v>
      </c>
      <c r="T4893" s="17" t="s">
        <v>438</v>
      </c>
      <c r="U4893">
        <v>0</v>
      </c>
      <c r="V4893">
        <v>0</v>
      </c>
      <c r="W4893" s="17" t="s">
        <v>10812</v>
      </c>
      <c r="X4893" s="17" t="s">
        <v>442</v>
      </c>
      <c r="Y4893">
        <v>0</v>
      </c>
      <c r="Z4893" s="17" t="s">
        <v>443</v>
      </c>
      <c r="AA4893" s="17" t="s">
        <v>443</v>
      </c>
      <c r="AB4893" s="17" t="s">
        <v>444</v>
      </c>
      <c r="AC4893">
        <v>0</v>
      </c>
      <c r="AD4893">
        <v>0</v>
      </c>
      <c r="AE4893">
        <v>0</v>
      </c>
      <c r="AF4893">
        <v>2022</v>
      </c>
      <c r="AG4893" s="1">
        <v>44562</v>
      </c>
      <c r="AH4893" s="1">
        <v>44773</v>
      </c>
      <c r="AI4893" s="1">
        <v>44785</v>
      </c>
      <c r="AJ4893" s="17" t="s">
        <v>34</v>
      </c>
      <c r="AK4893" s="17" t="s">
        <v>35</v>
      </c>
      <c r="AL4893" s="17" t="s">
        <v>10388</v>
      </c>
      <c r="AM4893" s="17">
        <f>MONTH(EMPENHO[[#This Row],[data_empenho]])</f>
        <v>7</v>
      </c>
    </row>
    <row r="4894" spans="1:39" x14ac:dyDescent="0.25">
      <c r="A4894">
        <v>7</v>
      </c>
      <c r="B4894">
        <v>701</v>
      </c>
      <c r="C4894">
        <v>4</v>
      </c>
      <c r="D4894">
        <v>122</v>
      </c>
      <c r="E4894">
        <v>1</v>
      </c>
      <c r="F4894">
        <v>0</v>
      </c>
      <c r="G4894">
        <v>2001</v>
      </c>
      <c r="H4894" s="17" t="s">
        <v>2336</v>
      </c>
      <c r="I4894">
        <v>1</v>
      </c>
      <c r="J4894">
        <v>0</v>
      </c>
      <c r="K4894" s="17" t="s">
        <v>10813</v>
      </c>
      <c r="L4894" s="1">
        <v>44760</v>
      </c>
      <c r="M4894">
        <v>880</v>
      </c>
      <c r="N4894" s="17" t="s">
        <v>437</v>
      </c>
      <c r="O4894">
        <v>1243</v>
      </c>
      <c r="P4894" s="17" t="s">
        <v>438</v>
      </c>
      <c r="Q4894">
        <v>0</v>
      </c>
      <c r="R4894" s="17" t="s">
        <v>480</v>
      </c>
      <c r="S4894" s="17" t="s">
        <v>653</v>
      </c>
      <c r="T4894" s="17" t="s">
        <v>438</v>
      </c>
      <c r="U4894">
        <v>17</v>
      </c>
      <c r="V4894">
        <v>2022</v>
      </c>
      <c r="W4894" s="17" t="s">
        <v>10814</v>
      </c>
      <c r="X4894" s="17" t="s">
        <v>482</v>
      </c>
      <c r="Y4894">
        <v>7</v>
      </c>
      <c r="Z4894" s="17" t="s">
        <v>443</v>
      </c>
      <c r="AA4894" s="17" t="s">
        <v>443</v>
      </c>
      <c r="AB4894" s="17" t="s">
        <v>444</v>
      </c>
      <c r="AC4894">
        <v>0</v>
      </c>
      <c r="AD4894">
        <v>0</v>
      </c>
      <c r="AE4894">
        <v>0</v>
      </c>
      <c r="AF4894">
        <v>2022</v>
      </c>
      <c r="AG4894" s="1">
        <v>44562</v>
      </c>
      <c r="AH4894" s="1">
        <v>44773</v>
      </c>
      <c r="AI4894" s="1">
        <v>44785</v>
      </c>
      <c r="AJ4894" s="17" t="s">
        <v>34</v>
      </c>
      <c r="AK4894" s="17" t="s">
        <v>35</v>
      </c>
      <c r="AL4894" s="17" t="s">
        <v>10388</v>
      </c>
      <c r="AM4894" s="17">
        <f>MONTH(EMPENHO[[#This Row],[data_empenho]])</f>
        <v>7</v>
      </c>
    </row>
    <row r="4895" spans="1:39" x14ac:dyDescent="0.25">
      <c r="A4895">
        <v>5</v>
      </c>
      <c r="B4895">
        <v>502</v>
      </c>
      <c r="C4895">
        <v>12</v>
      </c>
      <c r="D4895">
        <v>782</v>
      </c>
      <c r="E4895">
        <v>2</v>
      </c>
      <c r="F4895">
        <v>0</v>
      </c>
      <c r="G4895">
        <v>2035</v>
      </c>
      <c r="H4895" s="17" t="s">
        <v>860</v>
      </c>
      <c r="I4895">
        <v>1017</v>
      </c>
      <c r="J4895">
        <v>0</v>
      </c>
      <c r="K4895" s="17" t="s">
        <v>10815</v>
      </c>
      <c r="L4895" s="1">
        <v>44760</v>
      </c>
      <c r="M4895">
        <v>4200</v>
      </c>
      <c r="N4895" s="17" t="s">
        <v>437</v>
      </c>
      <c r="O4895">
        <v>5965</v>
      </c>
      <c r="P4895" s="17" t="s">
        <v>438</v>
      </c>
      <c r="Q4895">
        <v>0</v>
      </c>
      <c r="R4895" s="17" t="s">
        <v>480</v>
      </c>
      <c r="S4895" s="17" t="s">
        <v>653</v>
      </c>
      <c r="T4895" s="17" t="s">
        <v>438</v>
      </c>
      <c r="U4895">
        <v>53</v>
      </c>
      <c r="V4895">
        <v>2021</v>
      </c>
      <c r="W4895" s="17" t="s">
        <v>10816</v>
      </c>
      <c r="X4895" s="17" t="s">
        <v>482</v>
      </c>
      <c r="Y4895">
        <v>7</v>
      </c>
      <c r="Z4895" s="17" t="s">
        <v>443</v>
      </c>
      <c r="AA4895" s="17" t="s">
        <v>443</v>
      </c>
      <c r="AB4895" s="17" t="s">
        <v>444</v>
      </c>
      <c r="AC4895">
        <v>0</v>
      </c>
      <c r="AD4895">
        <v>0</v>
      </c>
      <c r="AE4895">
        <v>0</v>
      </c>
      <c r="AF4895">
        <v>2022</v>
      </c>
      <c r="AG4895" s="1">
        <v>44562</v>
      </c>
      <c r="AH4895" s="1">
        <v>44773</v>
      </c>
      <c r="AI4895" s="1">
        <v>44785</v>
      </c>
      <c r="AJ4895" s="17" t="s">
        <v>34</v>
      </c>
      <c r="AK4895" s="17" t="s">
        <v>35</v>
      </c>
      <c r="AL4895" s="17" t="s">
        <v>10388</v>
      </c>
      <c r="AM4895" s="17">
        <f>MONTH(EMPENHO[[#This Row],[data_empenho]])</f>
        <v>7</v>
      </c>
    </row>
    <row r="4896" spans="1:39" x14ac:dyDescent="0.25">
      <c r="A4896">
        <v>5</v>
      </c>
      <c r="B4896">
        <v>502</v>
      </c>
      <c r="C4896">
        <v>12</v>
      </c>
      <c r="D4896">
        <v>782</v>
      </c>
      <c r="E4896">
        <v>2</v>
      </c>
      <c r="F4896">
        <v>0</v>
      </c>
      <c r="G4896">
        <v>2035</v>
      </c>
      <c r="H4896" s="17" t="s">
        <v>860</v>
      </c>
      <c r="I4896">
        <v>1017</v>
      </c>
      <c r="J4896">
        <v>0</v>
      </c>
      <c r="K4896" s="17" t="s">
        <v>10817</v>
      </c>
      <c r="L4896" s="1">
        <v>44760</v>
      </c>
      <c r="M4896">
        <v>4760</v>
      </c>
      <c r="N4896" s="17" t="s">
        <v>437</v>
      </c>
      <c r="O4896">
        <v>7946</v>
      </c>
      <c r="P4896" s="17" t="s">
        <v>438</v>
      </c>
      <c r="Q4896">
        <v>0</v>
      </c>
      <c r="R4896" s="17" t="s">
        <v>480</v>
      </c>
      <c r="S4896" s="17" t="s">
        <v>653</v>
      </c>
      <c r="T4896" s="17" t="s">
        <v>438</v>
      </c>
      <c r="U4896">
        <v>9</v>
      </c>
      <c r="V4896">
        <v>2022</v>
      </c>
      <c r="W4896" s="17" t="s">
        <v>10818</v>
      </c>
      <c r="X4896" s="17" t="s">
        <v>482</v>
      </c>
      <c r="Y4896">
        <v>7</v>
      </c>
      <c r="Z4896" s="17" t="s">
        <v>443</v>
      </c>
      <c r="AA4896" s="17" t="s">
        <v>443</v>
      </c>
      <c r="AB4896" s="17" t="s">
        <v>444</v>
      </c>
      <c r="AC4896">
        <v>0</v>
      </c>
      <c r="AD4896">
        <v>0</v>
      </c>
      <c r="AE4896">
        <v>0</v>
      </c>
      <c r="AF4896">
        <v>2022</v>
      </c>
      <c r="AG4896" s="1">
        <v>44562</v>
      </c>
      <c r="AH4896" s="1">
        <v>44773</v>
      </c>
      <c r="AI4896" s="1">
        <v>44785</v>
      </c>
      <c r="AJ4896" s="17" t="s">
        <v>34</v>
      </c>
      <c r="AK4896" s="17" t="s">
        <v>35</v>
      </c>
      <c r="AL4896" s="17" t="s">
        <v>10388</v>
      </c>
      <c r="AM4896" s="17">
        <f>MONTH(EMPENHO[[#This Row],[data_empenho]])</f>
        <v>7</v>
      </c>
    </row>
    <row r="4897" spans="1:39" x14ac:dyDescent="0.25">
      <c r="A4897">
        <v>8</v>
      </c>
      <c r="B4897">
        <v>801</v>
      </c>
      <c r="C4897">
        <v>10</v>
      </c>
      <c r="D4897">
        <v>301</v>
      </c>
      <c r="E4897">
        <v>6</v>
      </c>
      <c r="F4897">
        <v>0</v>
      </c>
      <c r="G4897">
        <v>2105</v>
      </c>
      <c r="H4897" s="17" t="s">
        <v>478</v>
      </c>
      <c r="I4897">
        <v>40</v>
      </c>
      <c r="J4897">
        <v>0</v>
      </c>
      <c r="K4897" s="17" t="s">
        <v>10819</v>
      </c>
      <c r="L4897" s="1">
        <v>44760</v>
      </c>
      <c r="M4897">
        <v>11670</v>
      </c>
      <c r="N4897" s="17" t="s">
        <v>437</v>
      </c>
      <c r="O4897">
        <v>8264</v>
      </c>
      <c r="P4897" s="17" t="s">
        <v>438</v>
      </c>
      <c r="Q4897">
        <v>0</v>
      </c>
      <c r="R4897" s="17" t="s">
        <v>480</v>
      </c>
      <c r="S4897" s="17" t="s">
        <v>653</v>
      </c>
      <c r="T4897" s="17" t="s">
        <v>438</v>
      </c>
      <c r="U4897">
        <v>2</v>
      </c>
      <c r="V4897">
        <v>2022</v>
      </c>
      <c r="W4897" s="17" t="s">
        <v>10820</v>
      </c>
      <c r="X4897" s="17" t="s">
        <v>482</v>
      </c>
      <c r="Y4897">
        <v>7</v>
      </c>
      <c r="Z4897" s="17" t="s">
        <v>443</v>
      </c>
      <c r="AA4897" s="17" t="s">
        <v>443</v>
      </c>
      <c r="AB4897" s="17" t="s">
        <v>444</v>
      </c>
      <c r="AC4897">
        <v>0</v>
      </c>
      <c r="AD4897">
        <v>0</v>
      </c>
      <c r="AE4897">
        <v>0</v>
      </c>
      <c r="AF4897">
        <v>2022</v>
      </c>
      <c r="AG4897" s="1">
        <v>44562</v>
      </c>
      <c r="AH4897" s="1">
        <v>44773</v>
      </c>
      <c r="AI4897" s="1">
        <v>44785</v>
      </c>
      <c r="AJ4897" s="17" t="s">
        <v>34</v>
      </c>
      <c r="AK4897" s="17" t="s">
        <v>35</v>
      </c>
      <c r="AL4897" s="17" t="s">
        <v>10388</v>
      </c>
      <c r="AM4897" s="17">
        <f>MONTH(EMPENHO[[#This Row],[data_empenho]])</f>
        <v>7</v>
      </c>
    </row>
    <row r="4898" spans="1:39" x14ac:dyDescent="0.25">
      <c r="A4898">
        <v>10</v>
      </c>
      <c r="B4898">
        <v>1002</v>
      </c>
      <c r="C4898">
        <v>20</v>
      </c>
      <c r="D4898">
        <v>608</v>
      </c>
      <c r="E4898">
        <v>4</v>
      </c>
      <c r="F4898">
        <v>0</v>
      </c>
      <c r="G4898">
        <v>2056</v>
      </c>
      <c r="H4898" s="17" t="s">
        <v>698</v>
      </c>
      <c r="I4898">
        <v>1</v>
      </c>
      <c r="J4898">
        <v>0</v>
      </c>
      <c r="K4898" s="17" t="s">
        <v>10821</v>
      </c>
      <c r="L4898" s="1">
        <v>44760</v>
      </c>
      <c r="M4898">
        <v>685</v>
      </c>
      <c r="N4898" s="17" t="s">
        <v>437</v>
      </c>
      <c r="O4898">
        <v>4368</v>
      </c>
      <c r="P4898" s="17" t="s">
        <v>438</v>
      </c>
      <c r="Q4898">
        <v>0</v>
      </c>
      <c r="R4898" s="17" t="s">
        <v>480</v>
      </c>
      <c r="S4898" s="17" t="s">
        <v>653</v>
      </c>
      <c r="T4898" s="17" t="s">
        <v>438</v>
      </c>
      <c r="U4898">
        <v>28</v>
      </c>
      <c r="V4898">
        <v>2022</v>
      </c>
      <c r="W4898" s="17" t="s">
        <v>10822</v>
      </c>
      <c r="X4898" s="17" t="s">
        <v>482</v>
      </c>
      <c r="Y4898">
        <v>7</v>
      </c>
      <c r="Z4898" s="17" t="s">
        <v>443</v>
      </c>
      <c r="AA4898" s="17" t="s">
        <v>443</v>
      </c>
      <c r="AB4898" s="17" t="s">
        <v>444</v>
      </c>
      <c r="AC4898">
        <v>0</v>
      </c>
      <c r="AD4898">
        <v>0</v>
      </c>
      <c r="AE4898">
        <v>0</v>
      </c>
      <c r="AF4898">
        <v>2022</v>
      </c>
      <c r="AG4898" s="1">
        <v>44562</v>
      </c>
      <c r="AH4898" s="1">
        <v>44773</v>
      </c>
      <c r="AI4898" s="1">
        <v>44785</v>
      </c>
      <c r="AJ4898" s="17" t="s">
        <v>34</v>
      </c>
      <c r="AK4898" s="17" t="s">
        <v>35</v>
      </c>
      <c r="AL4898" s="17" t="s">
        <v>10388</v>
      </c>
      <c r="AM4898" s="17">
        <f>MONTH(EMPENHO[[#This Row],[data_empenho]])</f>
        <v>7</v>
      </c>
    </row>
    <row r="4899" spans="1:39" x14ac:dyDescent="0.25">
      <c r="A4899">
        <v>5</v>
      </c>
      <c r="B4899">
        <v>502</v>
      </c>
      <c r="C4899">
        <v>12</v>
      </c>
      <c r="D4899">
        <v>365</v>
      </c>
      <c r="E4899">
        <v>2</v>
      </c>
      <c r="F4899">
        <v>0</v>
      </c>
      <c r="G4899">
        <v>2033</v>
      </c>
      <c r="H4899" s="17" t="s">
        <v>7816</v>
      </c>
      <c r="I4899">
        <v>20</v>
      </c>
      <c r="J4899">
        <v>0</v>
      </c>
      <c r="K4899" s="17" t="s">
        <v>10823</v>
      </c>
      <c r="L4899" s="1">
        <v>44760</v>
      </c>
      <c r="M4899">
        <v>2225</v>
      </c>
      <c r="N4899" s="17" t="s">
        <v>437</v>
      </c>
      <c r="O4899">
        <v>5122</v>
      </c>
      <c r="P4899" s="17" t="s">
        <v>438</v>
      </c>
      <c r="Q4899">
        <v>0</v>
      </c>
      <c r="R4899" s="17" t="s">
        <v>480</v>
      </c>
      <c r="S4899" s="17" t="s">
        <v>653</v>
      </c>
      <c r="T4899" s="17" t="s">
        <v>438</v>
      </c>
      <c r="U4899">
        <v>57</v>
      </c>
      <c r="V4899">
        <v>2021</v>
      </c>
      <c r="W4899" s="17" t="s">
        <v>10824</v>
      </c>
      <c r="X4899" s="17" t="s">
        <v>482</v>
      </c>
      <c r="Y4899">
        <v>7</v>
      </c>
      <c r="Z4899" s="17" t="s">
        <v>443</v>
      </c>
      <c r="AA4899" s="17" t="s">
        <v>443</v>
      </c>
      <c r="AB4899" s="17" t="s">
        <v>444</v>
      </c>
      <c r="AC4899">
        <v>0</v>
      </c>
      <c r="AD4899">
        <v>0</v>
      </c>
      <c r="AE4899">
        <v>0</v>
      </c>
      <c r="AF4899">
        <v>2022</v>
      </c>
      <c r="AG4899" s="1">
        <v>44562</v>
      </c>
      <c r="AH4899" s="1">
        <v>44773</v>
      </c>
      <c r="AI4899" s="1">
        <v>44785</v>
      </c>
      <c r="AJ4899" s="17" t="s">
        <v>34</v>
      </c>
      <c r="AK4899" s="17" t="s">
        <v>35</v>
      </c>
      <c r="AL4899" s="17" t="s">
        <v>10388</v>
      </c>
      <c r="AM4899" s="17">
        <f>MONTH(EMPENHO[[#This Row],[data_empenho]])</f>
        <v>7</v>
      </c>
    </row>
    <row r="4900" spans="1:39" x14ac:dyDescent="0.25">
      <c r="A4900">
        <v>8</v>
      </c>
      <c r="B4900">
        <v>801</v>
      </c>
      <c r="C4900">
        <v>10</v>
      </c>
      <c r="D4900">
        <v>303</v>
      </c>
      <c r="E4900">
        <v>8</v>
      </c>
      <c r="F4900">
        <v>0</v>
      </c>
      <c r="G4900">
        <v>2099</v>
      </c>
      <c r="H4900" s="17" t="s">
        <v>582</v>
      </c>
      <c r="I4900">
        <v>40</v>
      </c>
      <c r="J4900">
        <v>0</v>
      </c>
      <c r="K4900" s="17" t="s">
        <v>10825</v>
      </c>
      <c r="L4900" s="1">
        <v>44760</v>
      </c>
      <c r="M4900">
        <v>40000</v>
      </c>
      <c r="N4900" s="17" t="s">
        <v>437</v>
      </c>
      <c r="O4900">
        <v>1858</v>
      </c>
      <c r="P4900" s="17" t="s">
        <v>438</v>
      </c>
      <c r="Q4900">
        <v>0</v>
      </c>
      <c r="R4900" s="17" t="s">
        <v>673</v>
      </c>
      <c r="S4900" s="17" t="s">
        <v>440</v>
      </c>
      <c r="T4900" s="17" t="s">
        <v>674</v>
      </c>
      <c r="U4900">
        <v>3</v>
      </c>
      <c r="V4900">
        <v>2018</v>
      </c>
      <c r="W4900" s="17" t="s">
        <v>10826</v>
      </c>
      <c r="X4900" s="17" t="s">
        <v>676</v>
      </c>
      <c r="Y4900">
        <v>1</v>
      </c>
      <c r="Z4900" s="17" t="s">
        <v>443</v>
      </c>
      <c r="AA4900" s="17" t="s">
        <v>443</v>
      </c>
      <c r="AB4900" s="17" t="s">
        <v>444</v>
      </c>
      <c r="AC4900">
        <v>0</v>
      </c>
      <c r="AD4900">
        <v>0</v>
      </c>
      <c r="AE4900">
        <v>0</v>
      </c>
      <c r="AF4900">
        <v>2022</v>
      </c>
      <c r="AG4900" s="1">
        <v>44562</v>
      </c>
      <c r="AH4900" s="1">
        <v>44773</v>
      </c>
      <c r="AI4900" s="1">
        <v>44785</v>
      </c>
      <c r="AJ4900" s="17" t="s">
        <v>34</v>
      </c>
      <c r="AK4900" s="17" t="s">
        <v>35</v>
      </c>
      <c r="AL4900" s="17" t="s">
        <v>10388</v>
      </c>
      <c r="AM4900" s="17">
        <f>MONTH(EMPENHO[[#This Row],[data_empenho]])</f>
        <v>7</v>
      </c>
    </row>
    <row r="4901" spans="1:39" x14ac:dyDescent="0.25">
      <c r="A4901">
        <v>5</v>
      </c>
      <c r="B4901">
        <v>502</v>
      </c>
      <c r="C4901">
        <v>12</v>
      </c>
      <c r="D4901">
        <v>365</v>
      </c>
      <c r="E4901">
        <v>2</v>
      </c>
      <c r="F4901">
        <v>0</v>
      </c>
      <c r="G4901">
        <v>2030</v>
      </c>
      <c r="H4901" s="17" t="s">
        <v>4628</v>
      </c>
      <c r="I4901">
        <v>1</v>
      </c>
      <c r="J4901">
        <v>0</v>
      </c>
      <c r="K4901" s="17" t="s">
        <v>10827</v>
      </c>
      <c r="L4901" s="1">
        <v>44760</v>
      </c>
      <c r="M4901">
        <v>8541.01</v>
      </c>
      <c r="N4901" s="17" t="s">
        <v>437</v>
      </c>
      <c r="O4901">
        <v>678</v>
      </c>
      <c r="P4901" s="17" t="s">
        <v>438</v>
      </c>
      <c r="Q4901">
        <v>0</v>
      </c>
      <c r="R4901" s="17" t="s">
        <v>1083</v>
      </c>
      <c r="S4901" s="17" t="s">
        <v>653</v>
      </c>
      <c r="T4901" s="17" t="s">
        <v>438</v>
      </c>
      <c r="U4901">
        <v>2</v>
      </c>
      <c r="V4901">
        <v>2022</v>
      </c>
      <c r="W4901" s="17" t="s">
        <v>10828</v>
      </c>
      <c r="X4901" s="17" t="s">
        <v>1085</v>
      </c>
      <c r="Y4901">
        <v>7</v>
      </c>
      <c r="Z4901" s="17" t="s">
        <v>443</v>
      </c>
      <c r="AA4901" s="17" t="s">
        <v>443</v>
      </c>
      <c r="AB4901" s="17" t="s">
        <v>444</v>
      </c>
      <c r="AC4901">
        <v>0</v>
      </c>
      <c r="AD4901">
        <v>0</v>
      </c>
      <c r="AE4901">
        <v>0</v>
      </c>
      <c r="AF4901">
        <v>2022</v>
      </c>
      <c r="AG4901" s="1">
        <v>44562</v>
      </c>
      <c r="AH4901" s="1">
        <v>44773</v>
      </c>
      <c r="AI4901" s="1">
        <v>44785</v>
      </c>
      <c r="AJ4901" s="17" t="s">
        <v>34</v>
      </c>
      <c r="AK4901" s="17" t="s">
        <v>35</v>
      </c>
      <c r="AL4901" s="17" t="s">
        <v>10388</v>
      </c>
      <c r="AM4901" s="17">
        <f>MONTH(EMPENHO[[#This Row],[data_empenho]])</f>
        <v>7</v>
      </c>
    </row>
    <row r="4902" spans="1:39" x14ac:dyDescent="0.25">
      <c r="A4902">
        <v>10</v>
      </c>
      <c r="B4902">
        <v>1004</v>
      </c>
      <c r="C4902">
        <v>17</v>
      </c>
      <c r="D4902">
        <v>511</v>
      </c>
      <c r="E4902">
        <v>12</v>
      </c>
      <c r="F4902">
        <v>0</v>
      </c>
      <c r="G4902">
        <v>2059</v>
      </c>
      <c r="H4902" s="17" t="s">
        <v>689</v>
      </c>
      <c r="I4902">
        <v>1</v>
      </c>
      <c r="J4902">
        <v>0</v>
      </c>
      <c r="K4902" s="17" t="s">
        <v>10829</v>
      </c>
      <c r="L4902" s="1">
        <v>44760</v>
      </c>
      <c r="M4902">
        <v>317.5</v>
      </c>
      <c r="N4902" s="17" t="s">
        <v>437</v>
      </c>
      <c r="O4902">
        <v>4313</v>
      </c>
      <c r="P4902" s="17" t="s">
        <v>438</v>
      </c>
      <c r="Q4902">
        <v>0</v>
      </c>
      <c r="R4902" s="17" t="s">
        <v>480</v>
      </c>
      <c r="S4902" s="17" t="s">
        <v>653</v>
      </c>
      <c r="T4902" s="17" t="s">
        <v>438</v>
      </c>
      <c r="U4902">
        <v>12</v>
      </c>
      <c r="V4902">
        <v>2022</v>
      </c>
      <c r="W4902" s="17" t="s">
        <v>10830</v>
      </c>
      <c r="X4902" s="17" t="s">
        <v>482</v>
      </c>
      <c r="Y4902">
        <v>7</v>
      </c>
      <c r="Z4902" s="17" t="s">
        <v>443</v>
      </c>
      <c r="AA4902" s="17" t="s">
        <v>443</v>
      </c>
      <c r="AB4902" s="17" t="s">
        <v>444</v>
      </c>
      <c r="AC4902">
        <v>0</v>
      </c>
      <c r="AD4902">
        <v>0</v>
      </c>
      <c r="AE4902">
        <v>0</v>
      </c>
      <c r="AF4902">
        <v>2022</v>
      </c>
      <c r="AG4902" s="1">
        <v>44562</v>
      </c>
      <c r="AH4902" s="1">
        <v>44773</v>
      </c>
      <c r="AI4902" s="1">
        <v>44785</v>
      </c>
      <c r="AJ4902" s="17" t="s">
        <v>34</v>
      </c>
      <c r="AK4902" s="17" t="s">
        <v>35</v>
      </c>
      <c r="AL4902" s="17" t="s">
        <v>10388</v>
      </c>
      <c r="AM4902" s="17">
        <f>MONTH(EMPENHO[[#This Row],[data_empenho]])</f>
        <v>7</v>
      </c>
    </row>
    <row r="4903" spans="1:39" x14ac:dyDescent="0.25">
      <c r="A4903">
        <v>10</v>
      </c>
      <c r="B4903">
        <v>1004</v>
      </c>
      <c r="C4903">
        <v>17</v>
      </c>
      <c r="D4903">
        <v>511</v>
      </c>
      <c r="E4903">
        <v>12</v>
      </c>
      <c r="F4903">
        <v>0</v>
      </c>
      <c r="G4903">
        <v>2059</v>
      </c>
      <c r="H4903" s="17" t="s">
        <v>689</v>
      </c>
      <c r="I4903">
        <v>1</v>
      </c>
      <c r="J4903">
        <v>0</v>
      </c>
      <c r="K4903" s="17" t="s">
        <v>10831</v>
      </c>
      <c r="L4903" s="1">
        <v>44760</v>
      </c>
      <c r="M4903">
        <v>252</v>
      </c>
      <c r="N4903" s="17" t="s">
        <v>437</v>
      </c>
      <c r="O4903">
        <v>4434</v>
      </c>
      <c r="P4903" s="17" t="s">
        <v>438</v>
      </c>
      <c r="Q4903">
        <v>0</v>
      </c>
      <c r="R4903" s="17" t="s">
        <v>480</v>
      </c>
      <c r="S4903" s="17" t="s">
        <v>653</v>
      </c>
      <c r="T4903" s="17" t="s">
        <v>438</v>
      </c>
      <c r="U4903">
        <v>12</v>
      </c>
      <c r="V4903">
        <v>2022</v>
      </c>
      <c r="W4903" s="17" t="s">
        <v>10832</v>
      </c>
      <c r="X4903" s="17" t="s">
        <v>482</v>
      </c>
      <c r="Y4903">
        <v>7</v>
      </c>
      <c r="Z4903" s="17" t="s">
        <v>443</v>
      </c>
      <c r="AA4903" s="17" t="s">
        <v>443</v>
      </c>
      <c r="AB4903" s="17" t="s">
        <v>444</v>
      </c>
      <c r="AC4903">
        <v>0</v>
      </c>
      <c r="AD4903">
        <v>0</v>
      </c>
      <c r="AE4903">
        <v>0</v>
      </c>
      <c r="AF4903">
        <v>2022</v>
      </c>
      <c r="AG4903" s="1">
        <v>44562</v>
      </c>
      <c r="AH4903" s="1">
        <v>44773</v>
      </c>
      <c r="AI4903" s="1">
        <v>44785</v>
      </c>
      <c r="AJ4903" s="17" t="s">
        <v>34</v>
      </c>
      <c r="AK4903" s="17" t="s">
        <v>35</v>
      </c>
      <c r="AL4903" s="17" t="s">
        <v>10388</v>
      </c>
      <c r="AM4903" s="17">
        <f>MONTH(EMPENHO[[#This Row],[data_empenho]])</f>
        <v>7</v>
      </c>
    </row>
    <row r="4904" spans="1:39" x14ac:dyDescent="0.25">
      <c r="A4904">
        <v>3</v>
      </c>
      <c r="B4904">
        <v>301</v>
      </c>
      <c r="C4904">
        <v>4</v>
      </c>
      <c r="D4904">
        <v>122</v>
      </c>
      <c r="E4904">
        <v>1</v>
      </c>
      <c r="F4904">
        <v>0</v>
      </c>
      <c r="G4904">
        <v>2068</v>
      </c>
      <c r="H4904" s="17" t="s">
        <v>779</v>
      </c>
      <c r="I4904">
        <v>1</v>
      </c>
      <c r="J4904">
        <v>0</v>
      </c>
      <c r="K4904" s="17" t="s">
        <v>10833</v>
      </c>
      <c r="L4904" s="1">
        <v>44760</v>
      </c>
      <c r="M4904">
        <v>599</v>
      </c>
      <c r="N4904" s="17" t="s">
        <v>437</v>
      </c>
      <c r="O4904">
        <v>5044</v>
      </c>
      <c r="P4904" s="17" t="s">
        <v>438</v>
      </c>
      <c r="Q4904">
        <v>0</v>
      </c>
      <c r="R4904" s="17" t="s">
        <v>439</v>
      </c>
      <c r="S4904" s="17" t="s">
        <v>440</v>
      </c>
      <c r="T4904" s="17" t="s">
        <v>438</v>
      </c>
      <c r="U4904">
        <v>0</v>
      </c>
      <c r="V4904">
        <v>0</v>
      </c>
      <c r="W4904" s="17" t="s">
        <v>10834</v>
      </c>
      <c r="X4904" s="17" t="s">
        <v>465</v>
      </c>
      <c r="Y4904">
        <v>1</v>
      </c>
      <c r="Z4904" s="17" t="s">
        <v>443</v>
      </c>
      <c r="AA4904" s="17" t="s">
        <v>443</v>
      </c>
      <c r="AB4904" s="17" t="s">
        <v>444</v>
      </c>
      <c r="AC4904">
        <v>0</v>
      </c>
      <c r="AD4904">
        <v>0</v>
      </c>
      <c r="AE4904">
        <v>0</v>
      </c>
      <c r="AF4904">
        <v>2022</v>
      </c>
      <c r="AG4904" s="1">
        <v>44562</v>
      </c>
      <c r="AH4904" s="1">
        <v>44773</v>
      </c>
      <c r="AI4904" s="1">
        <v>44785</v>
      </c>
      <c r="AJ4904" s="17" t="s">
        <v>34</v>
      </c>
      <c r="AK4904" s="17" t="s">
        <v>35</v>
      </c>
      <c r="AL4904" s="17" t="s">
        <v>10388</v>
      </c>
      <c r="AM4904" s="17">
        <f>MONTH(EMPENHO[[#This Row],[data_empenho]])</f>
        <v>7</v>
      </c>
    </row>
    <row r="4905" spans="1:39" x14ac:dyDescent="0.25">
      <c r="A4905">
        <v>5</v>
      </c>
      <c r="B4905">
        <v>502</v>
      </c>
      <c r="C4905">
        <v>12</v>
      </c>
      <c r="D4905">
        <v>782</v>
      </c>
      <c r="E4905">
        <v>2</v>
      </c>
      <c r="F4905">
        <v>0</v>
      </c>
      <c r="G4905">
        <v>2035</v>
      </c>
      <c r="H4905" s="17" t="s">
        <v>2746</v>
      </c>
      <c r="I4905">
        <v>20</v>
      </c>
      <c r="J4905">
        <v>0</v>
      </c>
      <c r="K4905" s="17" t="s">
        <v>10835</v>
      </c>
      <c r="L4905" s="1">
        <v>44761</v>
      </c>
      <c r="M4905">
        <v>1083.3599999999999</v>
      </c>
      <c r="N4905" s="17" t="s">
        <v>437</v>
      </c>
      <c r="O4905">
        <v>1669</v>
      </c>
      <c r="P4905" s="17" t="s">
        <v>438</v>
      </c>
      <c r="Q4905">
        <v>0</v>
      </c>
      <c r="R4905" s="17" t="s">
        <v>480</v>
      </c>
      <c r="S4905" s="17" t="s">
        <v>440</v>
      </c>
      <c r="T4905" s="17" t="s">
        <v>438</v>
      </c>
      <c r="U4905">
        <v>10</v>
      </c>
      <c r="V4905">
        <v>2020</v>
      </c>
      <c r="W4905" s="17" t="s">
        <v>10836</v>
      </c>
      <c r="X4905" s="17" t="s">
        <v>482</v>
      </c>
      <c r="Y4905">
        <v>7</v>
      </c>
      <c r="Z4905" s="17" t="s">
        <v>443</v>
      </c>
      <c r="AA4905" s="17" t="s">
        <v>443</v>
      </c>
      <c r="AB4905" s="17" t="s">
        <v>444</v>
      </c>
      <c r="AC4905">
        <v>0</v>
      </c>
      <c r="AD4905">
        <v>0</v>
      </c>
      <c r="AE4905">
        <v>0</v>
      </c>
      <c r="AF4905">
        <v>2022</v>
      </c>
      <c r="AG4905" s="1">
        <v>44562</v>
      </c>
      <c r="AH4905" s="1">
        <v>44773</v>
      </c>
      <c r="AI4905" s="1">
        <v>44785</v>
      </c>
      <c r="AJ4905" s="17" t="s">
        <v>34</v>
      </c>
      <c r="AK4905" s="17" t="s">
        <v>35</v>
      </c>
      <c r="AL4905" s="17" t="s">
        <v>10388</v>
      </c>
      <c r="AM4905" s="17">
        <f>MONTH(EMPENHO[[#This Row],[data_empenho]])</f>
        <v>7</v>
      </c>
    </row>
    <row r="4906" spans="1:39" x14ac:dyDescent="0.25">
      <c r="A4906">
        <v>5</v>
      </c>
      <c r="B4906">
        <v>502</v>
      </c>
      <c r="C4906">
        <v>12</v>
      </c>
      <c r="D4906">
        <v>782</v>
      </c>
      <c r="E4906">
        <v>2</v>
      </c>
      <c r="F4906">
        <v>0</v>
      </c>
      <c r="G4906">
        <v>2035</v>
      </c>
      <c r="H4906" s="17" t="s">
        <v>2746</v>
      </c>
      <c r="I4906">
        <v>20</v>
      </c>
      <c r="J4906">
        <v>0</v>
      </c>
      <c r="K4906" s="17" t="s">
        <v>10837</v>
      </c>
      <c r="L4906" s="1">
        <v>44761</v>
      </c>
      <c r="M4906">
        <v>754.96</v>
      </c>
      <c r="N4906" s="17" t="s">
        <v>437</v>
      </c>
      <c r="O4906">
        <v>5508</v>
      </c>
      <c r="P4906" s="17" t="s">
        <v>438</v>
      </c>
      <c r="Q4906">
        <v>0</v>
      </c>
      <c r="R4906" s="17" t="s">
        <v>480</v>
      </c>
      <c r="S4906" s="17" t="s">
        <v>440</v>
      </c>
      <c r="T4906" s="17" t="s">
        <v>438</v>
      </c>
      <c r="U4906">
        <v>10</v>
      </c>
      <c r="V4906">
        <v>2020</v>
      </c>
      <c r="W4906" s="17" t="s">
        <v>10838</v>
      </c>
      <c r="X4906" s="17" t="s">
        <v>482</v>
      </c>
      <c r="Y4906">
        <v>7</v>
      </c>
      <c r="Z4906" s="17" t="s">
        <v>443</v>
      </c>
      <c r="AA4906" s="17" t="s">
        <v>443</v>
      </c>
      <c r="AB4906" s="17" t="s">
        <v>444</v>
      </c>
      <c r="AC4906">
        <v>0</v>
      </c>
      <c r="AD4906">
        <v>0</v>
      </c>
      <c r="AE4906">
        <v>0</v>
      </c>
      <c r="AF4906">
        <v>2022</v>
      </c>
      <c r="AG4906" s="1">
        <v>44562</v>
      </c>
      <c r="AH4906" s="1">
        <v>44773</v>
      </c>
      <c r="AI4906" s="1">
        <v>44785</v>
      </c>
      <c r="AJ4906" s="17" t="s">
        <v>34</v>
      </c>
      <c r="AK4906" s="17" t="s">
        <v>35</v>
      </c>
      <c r="AL4906" s="17" t="s">
        <v>10388</v>
      </c>
      <c r="AM4906" s="17">
        <f>MONTH(EMPENHO[[#This Row],[data_empenho]])</f>
        <v>7</v>
      </c>
    </row>
    <row r="4907" spans="1:39" x14ac:dyDescent="0.25">
      <c r="A4907">
        <v>5</v>
      </c>
      <c r="B4907">
        <v>502</v>
      </c>
      <c r="C4907">
        <v>12</v>
      </c>
      <c r="D4907">
        <v>782</v>
      </c>
      <c r="E4907">
        <v>2</v>
      </c>
      <c r="F4907">
        <v>0</v>
      </c>
      <c r="G4907">
        <v>2035</v>
      </c>
      <c r="H4907" s="17" t="s">
        <v>2746</v>
      </c>
      <c r="I4907">
        <v>20</v>
      </c>
      <c r="J4907">
        <v>0</v>
      </c>
      <c r="K4907" s="17" t="s">
        <v>10839</v>
      </c>
      <c r="L4907" s="1">
        <v>44761</v>
      </c>
      <c r="M4907">
        <v>450.84</v>
      </c>
      <c r="N4907" s="17" t="s">
        <v>437</v>
      </c>
      <c r="O4907">
        <v>5508</v>
      </c>
      <c r="P4907" s="17" t="s">
        <v>438</v>
      </c>
      <c r="Q4907">
        <v>0</v>
      </c>
      <c r="R4907" s="17" t="s">
        <v>1083</v>
      </c>
      <c r="S4907" s="17" t="s">
        <v>440</v>
      </c>
      <c r="T4907" s="17" t="s">
        <v>438</v>
      </c>
      <c r="U4907">
        <v>12</v>
      </c>
      <c r="V4907">
        <v>2021</v>
      </c>
      <c r="W4907" s="17" t="s">
        <v>10840</v>
      </c>
      <c r="X4907" s="17" t="s">
        <v>1085</v>
      </c>
      <c r="Y4907">
        <v>7</v>
      </c>
      <c r="Z4907" s="17" t="s">
        <v>443</v>
      </c>
      <c r="AA4907" s="17" t="s">
        <v>443</v>
      </c>
      <c r="AB4907" s="17" t="s">
        <v>444</v>
      </c>
      <c r="AC4907">
        <v>0</v>
      </c>
      <c r="AD4907">
        <v>0</v>
      </c>
      <c r="AE4907">
        <v>0</v>
      </c>
      <c r="AF4907">
        <v>2022</v>
      </c>
      <c r="AG4907" s="1">
        <v>44562</v>
      </c>
      <c r="AH4907" s="1">
        <v>44773</v>
      </c>
      <c r="AI4907" s="1">
        <v>44785</v>
      </c>
      <c r="AJ4907" s="17" t="s">
        <v>34</v>
      </c>
      <c r="AK4907" s="17" t="s">
        <v>35</v>
      </c>
      <c r="AL4907" s="17" t="s">
        <v>10388</v>
      </c>
      <c r="AM4907" s="17">
        <f>MONTH(EMPENHO[[#This Row],[data_empenho]])</f>
        <v>7</v>
      </c>
    </row>
    <row r="4908" spans="1:39" x14ac:dyDescent="0.25">
      <c r="A4908">
        <v>6</v>
      </c>
      <c r="B4908">
        <v>603</v>
      </c>
      <c r="C4908">
        <v>26</v>
      </c>
      <c r="D4908">
        <v>782</v>
      </c>
      <c r="E4908">
        <v>17</v>
      </c>
      <c r="F4908">
        <v>0</v>
      </c>
      <c r="G4908">
        <v>2073</v>
      </c>
      <c r="H4908" s="17" t="s">
        <v>828</v>
      </c>
      <c r="I4908">
        <v>1</v>
      </c>
      <c r="J4908">
        <v>0</v>
      </c>
      <c r="K4908" s="17" t="s">
        <v>10841</v>
      </c>
      <c r="L4908" s="1">
        <v>44761</v>
      </c>
      <c r="M4908">
        <v>835</v>
      </c>
      <c r="N4908" s="17" t="s">
        <v>437</v>
      </c>
      <c r="O4908">
        <v>8372</v>
      </c>
      <c r="P4908" s="17" t="s">
        <v>438</v>
      </c>
      <c r="Q4908">
        <v>0</v>
      </c>
      <c r="R4908" s="17" t="s">
        <v>439</v>
      </c>
      <c r="S4908" s="17" t="s">
        <v>440</v>
      </c>
      <c r="T4908" s="17" t="s">
        <v>438</v>
      </c>
      <c r="U4908">
        <v>209</v>
      </c>
      <c r="V4908">
        <v>2022</v>
      </c>
      <c r="W4908" s="17" t="s">
        <v>10842</v>
      </c>
      <c r="X4908" s="17" t="s">
        <v>465</v>
      </c>
      <c r="Y4908">
        <v>1</v>
      </c>
      <c r="Z4908" s="17" t="s">
        <v>443</v>
      </c>
      <c r="AA4908" s="17" t="s">
        <v>443</v>
      </c>
      <c r="AB4908" s="17" t="s">
        <v>444</v>
      </c>
      <c r="AC4908">
        <v>0</v>
      </c>
      <c r="AD4908">
        <v>0</v>
      </c>
      <c r="AE4908">
        <v>0</v>
      </c>
      <c r="AF4908">
        <v>2022</v>
      </c>
      <c r="AG4908" s="1">
        <v>44562</v>
      </c>
      <c r="AH4908" s="1">
        <v>44773</v>
      </c>
      <c r="AI4908" s="1">
        <v>44785</v>
      </c>
      <c r="AJ4908" s="17" t="s">
        <v>34</v>
      </c>
      <c r="AK4908" s="17" t="s">
        <v>35</v>
      </c>
      <c r="AL4908" s="17" t="s">
        <v>10388</v>
      </c>
      <c r="AM4908" s="17">
        <f>MONTH(EMPENHO[[#This Row],[data_empenho]])</f>
        <v>7</v>
      </c>
    </row>
    <row r="4909" spans="1:39" x14ac:dyDescent="0.25">
      <c r="A4909">
        <v>6</v>
      </c>
      <c r="B4909">
        <v>603</v>
      </c>
      <c r="C4909">
        <v>26</v>
      </c>
      <c r="D4909">
        <v>782</v>
      </c>
      <c r="E4909">
        <v>17</v>
      </c>
      <c r="F4909">
        <v>0</v>
      </c>
      <c r="G4909">
        <v>2073</v>
      </c>
      <c r="H4909" s="17" t="s">
        <v>828</v>
      </c>
      <c r="I4909">
        <v>1</v>
      </c>
      <c r="J4909">
        <v>0</v>
      </c>
      <c r="K4909" s="17" t="s">
        <v>10843</v>
      </c>
      <c r="L4909" s="1">
        <v>44761</v>
      </c>
      <c r="M4909">
        <v>130</v>
      </c>
      <c r="N4909" s="17" t="s">
        <v>437</v>
      </c>
      <c r="O4909">
        <v>8494</v>
      </c>
      <c r="P4909" s="17" t="s">
        <v>438</v>
      </c>
      <c r="Q4909">
        <v>0</v>
      </c>
      <c r="R4909" s="17" t="s">
        <v>439</v>
      </c>
      <c r="S4909" s="17" t="s">
        <v>440</v>
      </c>
      <c r="T4909" s="17" t="s">
        <v>438</v>
      </c>
      <c r="U4909">
        <v>211</v>
      </c>
      <c r="V4909">
        <v>2022</v>
      </c>
      <c r="W4909" s="17" t="s">
        <v>10844</v>
      </c>
      <c r="X4909" s="17" t="s">
        <v>465</v>
      </c>
      <c r="Y4909">
        <v>1</v>
      </c>
      <c r="Z4909" s="17" t="s">
        <v>443</v>
      </c>
      <c r="AA4909" s="17" t="s">
        <v>443</v>
      </c>
      <c r="AB4909" s="17" t="s">
        <v>444</v>
      </c>
      <c r="AC4909">
        <v>0</v>
      </c>
      <c r="AD4909">
        <v>0</v>
      </c>
      <c r="AE4909">
        <v>0</v>
      </c>
      <c r="AF4909">
        <v>2022</v>
      </c>
      <c r="AG4909" s="1">
        <v>44562</v>
      </c>
      <c r="AH4909" s="1">
        <v>44773</v>
      </c>
      <c r="AI4909" s="1">
        <v>44785</v>
      </c>
      <c r="AJ4909" s="17" t="s">
        <v>34</v>
      </c>
      <c r="AK4909" s="17" t="s">
        <v>35</v>
      </c>
      <c r="AL4909" s="17" t="s">
        <v>10388</v>
      </c>
      <c r="AM4909" s="17">
        <f>MONTH(EMPENHO[[#This Row],[data_empenho]])</f>
        <v>7</v>
      </c>
    </row>
    <row r="4910" spans="1:39" x14ac:dyDescent="0.25">
      <c r="A4910">
        <v>6</v>
      </c>
      <c r="B4910">
        <v>604</v>
      </c>
      <c r="C4910">
        <v>26</v>
      </c>
      <c r="D4910">
        <v>782</v>
      </c>
      <c r="E4910">
        <v>17</v>
      </c>
      <c r="F4910">
        <v>0</v>
      </c>
      <c r="G4910">
        <v>2074</v>
      </c>
      <c r="H4910" s="17" t="s">
        <v>828</v>
      </c>
      <c r="I4910">
        <v>1</v>
      </c>
      <c r="J4910">
        <v>0</v>
      </c>
      <c r="K4910" s="17" t="s">
        <v>10845</v>
      </c>
      <c r="L4910" s="1">
        <v>44761</v>
      </c>
      <c r="M4910">
        <v>1380</v>
      </c>
      <c r="N4910" s="17" t="s">
        <v>437</v>
      </c>
      <c r="O4910">
        <v>3923</v>
      </c>
      <c r="P4910" s="17" t="s">
        <v>438</v>
      </c>
      <c r="Q4910">
        <v>0</v>
      </c>
      <c r="R4910" s="17" t="s">
        <v>439</v>
      </c>
      <c r="S4910" s="17" t="s">
        <v>440</v>
      </c>
      <c r="T4910" s="17" t="s">
        <v>438</v>
      </c>
      <c r="U4910">
        <v>210</v>
      </c>
      <c r="V4910">
        <v>2022</v>
      </c>
      <c r="W4910" s="17" t="s">
        <v>10846</v>
      </c>
      <c r="X4910" s="17" t="s">
        <v>465</v>
      </c>
      <c r="Y4910">
        <v>1</v>
      </c>
      <c r="Z4910" s="17" t="s">
        <v>443</v>
      </c>
      <c r="AA4910" s="17" t="s">
        <v>443</v>
      </c>
      <c r="AB4910" s="17" t="s">
        <v>444</v>
      </c>
      <c r="AC4910">
        <v>0</v>
      </c>
      <c r="AD4910">
        <v>0</v>
      </c>
      <c r="AE4910">
        <v>0</v>
      </c>
      <c r="AF4910">
        <v>2022</v>
      </c>
      <c r="AG4910" s="1">
        <v>44562</v>
      </c>
      <c r="AH4910" s="1">
        <v>44773</v>
      </c>
      <c r="AI4910" s="1">
        <v>44785</v>
      </c>
      <c r="AJ4910" s="17" t="s">
        <v>34</v>
      </c>
      <c r="AK4910" s="17" t="s">
        <v>35</v>
      </c>
      <c r="AL4910" s="17" t="s">
        <v>10388</v>
      </c>
      <c r="AM4910" s="17">
        <f>MONTH(EMPENHO[[#This Row],[data_empenho]])</f>
        <v>7</v>
      </c>
    </row>
    <row r="4911" spans="1:39" x14ac:dyDescent="0.25">
      <c r="A4911">
        <v>4</v>
      </c>
      <c r="B4911">
        <v>401</v>
      </c>
      <c r="C4911">
        <v>4</v>
      </c>
      <c r="D4911">
        <v>123</v>
      </c>
      <c r="E4911">
        <v>1</v>
      </c>
      <c r="F4911">
        <v>0</v>
      </c>
      <c r="G4911">
        <v>2075</v>
      </c>
      <c r="H4911" s="17" t="s">
        <v>638</v>
      </c>
      <c r="I4911">
        <v>1</v>
      </c>
      <c r="J4911">
        <v>0</v>
      </c>
      <c r="K4911" s="17" t="s">
        <v>10847</v>
      </c>
      <c r="L4911" s="1">
        <v>44761</v>
      </c>
      <c r="M4911">
        <v>197.38</v>
      </c>
      <c r="N4911" s="17" t="s">
        <v>437</v>
      </c>
      <c r="O4911">
        <v>7764</v>
      </c>
      <c r="P4911" s="17" t="s">
        <v>438</v>
      </c>
      <c r="Q4911">
        <v>0</v>
      </c>
      <c r="R4911" s="17" t="s">
        <v>1083</v>
      </c>
      <c r="S4911" s="17" t="s">
        <v>653</v>
      </c>
      <c r="T4911" s="17" t="s">
        <v>438</v>
      </c>
      <c r="U4911">
        <v>9</v>
      </c>
      <c r="V4911">
        <v>2022</v>
      </c>
      <c r="W4911" s="17" t="s">
        <v>10848</v>
      </c>
      <c r="X4911" s="17" t="s">
        <v>1085</v>
      </c>
      <c r="Y4911">
        <v>7</v>
      </c>
      <c r="Z4911" s="17" t="s">
        <v>443</v>
      </c>
      <c r="AA4911" s="17" t="s">
        <v>443</v>
      </c>
      <c r="AB4911" s="17" t="s">
        <v>444</v>
      </c>
      <c r="AC4911">
        <v>0</v>
      </c>
      <c r="AD4911">
        <v>0</v>
      </c>
      <c r="AE4911">
        <v>0</v>
      </c>
      <c r="AF4911">
        <v>2022</v>
      </c>
      <c r="AG4911" s="1">
        <v>44562</v>
      </c>
      <c r="AH4911" s="1">
        <v>44773</v>
      </c>
      <c r="AI4911" s="1">
        <v>44785</v>
      </c>
      <c r="AJ4911" s="17" t="s">
        <v>34</v>
      </c>
      <c r="AK4911" s="17" t="s">
        <v>35</v>
      </c>
      <c r="AL4911" s="17" t="s">
        <v>10388</v>
      </c>
      <c r="AM4911" s="17">
        <f>MONTH(EMPENHO[[#This Row],[data_empenho]])</f>
        <v>7</v>
      </c>
    </row>
    <row r="4912" spans="1:39" x14ac:dyDescent="0.25">
      <c r="A4912">
        <v>4</v>
      </c>
      <c r="B4912">
        <v>401</v>
      </c>
      <c r="C4912">
        <v>4</v>
      </c>
      <c r="D4912">
        <v>123</v>
      </c>
      <c r="E4912">
        <v>1</v>
      </c>
      <c r="F4912">
        <v>0</v>
      </c>
      <c r="G4912">
        <v>2075</v>
      </c>
      <c r="H4912" s="17" t="s">
        <v>638</v>
      </c>
      <c r="I4912">
        <v>1</v>
      </c>
      <c r="J4912">
        <v>0</v>
      </c>
      <c r="K4912" s="17" t="s">
        <v>10849</v>
      </c>
      <c r="L4912" s="1">
        <v>44761</v>
      </c>
      <c r="M4912">
        <v>60</v>
      </c>
      <c r="N4912" s="17" t="s">
        <v>437</v>
      </c>
      <c r="O4912">
        <v>5783</v>
      </c>
      <c r="P4912" s="17" t="s">
        <v>438</v>
      </c>
      <c r="Q4912">
        <v>0</v>
      </c>
      <c r="R4912" s="17" t="s">
        <v>1083</v>
      </c>
      <c r="S4912" s="17" t="s">
        <v>653</v>
      </c>
      <c r="T4912" s="17" t="s">
        <v>438</v>
      </c>
      <c r="U4912">
        <v>9</v>
      </c>
      <c r="V4912">
        <v>2022</v>
      </c>
      <c r="W4912" s="17" t="s">
        <v>10850</v>
      </c>
      <c r="X4912" s="17" t="s">
        <v>1085</v>
      </c>
      <c r="Y4912">
        <v>7</v>
      </c>
      <c r="Z4912" s="17" t="s">
        <v>443</v>
      </c>
      <c r="AA4912" s="17" t="s">
        <v>443</v>
      </c>
      <c r="AB4912" s="17" t="s">
        <v>444</v>
      </c>
      <c r="AC4912">
        <v>0</v>
      </c>
      <c r="AD4912">
        <v>0</v>
      </c>
      <c r="AE4912">
        <v>0</v>
      </c>
      <c r="AF4912">
        <v>2022</v>
      </c>
      <c r="AG4912" s="1">
        <v>44562</v>
      </c>
      <c r="AH4912" s="1">
        <v>44773</v>
      </c>
      <c r="AI4912" s="1">
        <v>44785</v>
      </c>
      <c r="AJ4912" s="17" t="s">
        <v>34</v>
      </c>
      <c r="AK4912" s="17" t="s">
        <v>35</v>
      </c>
      <c r="AL4912" s="17" t="s">
        <v>10388</v>
      </c>
      <c r="AM4912" s="17">
        <f>MONTH(EMPENHO[[#This Row],[data_empenho]])</f>
        <v>7</v>
      </c>
    </row>
    <row r="4913" spans="1:39" x14ac:dyDescent="0.25">
      <c r="A4913">
        <v>4</v>
      </c>
      <c r="B4913">
        <v>401</v>
      </c>
      <c r="C4913">
        <v>4</v>
      </c>
      <c r="D4913">
        <v>123</v>
      </c>
      <c r="E4913">
        <v>1</v>
      </c>
      <c r="F4913">
        <v>0</v>
      </c>
      <c r="G4913">
        <v>2075</v>
      </c>
      <c r="H4913" s="17" t="s">
        <v>638</v>
      </c>
      <c r="I4913">
        <v>1</v>
      </c>
      <c r="J4913">
        <v>0</v>
      </c>
      <c r="K4913" s="17" t="s">
        <v>10851</v>
      </c>
      <c r="L4913" s="1">
        <v>44761</v>
      </c>
      <c r="M4913">
        <v>68</v>
      </c>
      <c r="N4913" s="17" t="s">
        <v>437</v>
      </c>
      <c r="O4913">
        <v>4556</v>
      </c>
      <c r="P4913" s="17" t="s">
        <v>438</v>
      </c>
      <c r="Q4913">
        <v>0</v>
      </c>
      <c r="R4913" s="17" t="s">
        <v>1083</v>
      </c>
      <c r="S4913" s="17" t="s">
        <v>653</v>
      </c>
      <c r="T4913" s="17" t="s">
        <v>438</v>
      </c>
      <c r="U4913">
        <v>9</v>
      </c>
      <c r="V4913">
        <v>2022</v>
      </c>
      <c r="W4913" s="17" t="s">
        <v>10852</v>
      </c>
      <c r="X4913" s="17" t="s">
        <v>1085</v>
      </c>
      <c r="Y4913">
        <v>7</v>
      </c>
      <c r="Z4913" s="17" t="s">
        <v>443</v>
      </c>
      <c r="AA4913" s="17" t="s">
        <v>443</v>
      </c>
      <c r="AB4913" s="17" t="s">
        <v>444</v>
      </c>
      <c r="AC4913">
        <v>0</v>
      </c>
      <c r="AD4913">
        <v>0</v>
      </c>
      <c r="AE4913">
        <v>0</v>
      </c>
      <c r="AF4913">
        <v>2022</v>
      </c>
      <c r="AG4913" s="1">
        <v>44562</v>
      </c>
      <c r="AH4913" s="1">
        <v>44773</v>
      </c>
      <c r="AI4913" s="1">
        <v>44785</v>
      </c>
      <c r="AJ4913" s="17" t="s">
        <v>34</v>
      </c>
      <c r="AK4913" s="17" t="s">
        <v>35</v>
      </c>
      <c r="AL4913" s="17" t="s">
        <v>10388</v>
      </c>
      <c r="AM4913" s="17">
        <f>MONTH(EMPENHO[[#This Row],[data_empenho]])</f>
        <v>7</v>
      </c>
    </row>
    <row r="4914" spans="1:39" x14ac:dyDescent="0.25">
      <c r="A4914">
        <v>6</v>
      </c>
      <c r="B4914">
        <v>603</v>
      </c>
      <c r="C4914">
        <v>26</v>
      </c>
      <c r="D4914">
        <v>782</v>
      </c>
      <c r="E4914">
        <v>17</v>
      </c>
      <c r="F4914">
        <v>0</v>
      </c>
      <c r="G4914">
        <v>2073</v>
      </c>
      <c r="H4914" s="17" t="s">
        <v>755</v>
      </c>
      <c r="I4914">
        <v>1</v>
      </c>
      <c r="J4914">
        <v>0</v>
      </c>
      <c r="K4914" s="17" t="s">
        <v>10853</v>
      </c>
      <c r="L4914" s="1">
        <v>44761</v>
      </c>
      <c r="M4914">
        <v>400</v>
      </c>
      <c r="N4914" s="17" t="s">
        <v>437</v>
      </c>
      <c r="O4914">
        <v>5885</v>
      </c>
      <c r="P4914" s="17" t="s">
        <v>438</v>
      </c>
      <c r="Q4914">
        <v>0</v>
      </c>
      <c r="R4914" s="17" t="s">
        <v>439</v>
      </c>
      <c r="S4914" s="17" t="s">
        <v>440</v>
      </c>
      <c r="T4914" s="17" t="s">
        <v>438</v>
      </c>
      <c r="U4914">
        <v>212</v>
      </c>
      <c r="V4914">
        <v>2022</v>
      </c>
      <c r="W4914" s="17" t="s">
        <v>10854</v>
      </c>
      <c r="X4914" s="17" t="s">
        <v>465</v>
      </c>
      <c r="Y4914">
        <v>1</v>
      </c>
      <c r="Z4914" s="17" t="s">
        <v>443</v>
      </c>
      <c r="AA4914" s="17" t="s">
        <v>443</v>
      </c>
      <c r="AB4914" s="17" t="s">
        <v>444</v>
      </c>
      <c r="AC4914">
        <v>0</v>
      </c>
      <c r="AD4914">
        <v>0</v>
      </c>
      <c r="AE4914">
        <v>0</v>
      </c>
      <c r="AF4914">
        <v>2022</v>
      </c>
      <c r="AG4914" s="1">
        <v>44562</v>
      </c>
      <c r="AH4914" s="1">
        <v>44773</v>
      </c>
      <c r="AI4914" s="1">
        <v>44785</v>
      </c>
      <c r="AJ4914" s="17" t="s">
        <v>34</v>
      </c>
      <c r="AK4914" s="17" t="s">
        <v>35</v>
      </c>
      <c r="AL4914" s="17" t="s">
        <v>10388</v>
      </c>
      <c r="AM4914" s="17">
        <f>MONTH(EMPENHO[[#This Row],[data_empenho]])</f>
        <v>7</v>
      </c>
    </row>
    <row r="4915" spans="1:39" x14ac:dyDescent="0.25">
      <c r="A4915">
        <v>6</v>
      </c>
      <c r="B4915">
        <v>603</v>
      </c>
      <c r="C4915">
        <v>26</v>
      </c>
      <c r="D4915">
        <v>782</v>
      </c>
      <c r="E4915">
        <v>17</v>
      </c>
      <c r="F4915">
        <v>0</v>
      </c>
      <c r="G4915">
        <v>2073</v>
      </c>
      <c r="H4915" s="17" t="s">
        <v>698</v>
      </c>
      <c r="I4915">
        <v>1</v>
      </c>
      <c r="J4915">
        <v>0</v>
      </c>
      <c r="K4915" s="17" t="s">
        <v>10855</v>
      </c>
      <c r="L4915" s="1">
        <v>44761</v>
      </c>
      <c r="M4915">
        <v>1750</v>
      </c>
      <c r="N4915" s="17" t="s">
        <v>437</v>
      </c>
      <c r="O4915">
        <v>5885</v>
      </c>
      <c r="P4915" s="17" t="s">
        <v>438</v>
      </c>
      <c r="Q4915">
        <v>0</v>
      </c>
      <c r="R4915" s="17" t="s">
        <v>439</v>
      </c>
      <c r="S4915" s="17" t="s">
        <v>440</v>
      </c>
      <c r="T4915" s="17" t="s">
        <v>438</v>
      </c>
      <c r="U4915">
        <v>212</v>
      </c>
      <c r="V4915">
        <v>2022</v>
      </c>
      <c r="W4915" s="17" t="s">
        <v>10856</v>
      </c>
      <c r="X4915" s="17" t="s">
        <v>465</v>
      </c>
      <c r="Y4915">
        <v>1</v>
      </c>
      <c r="Z4915" s="17" t="s">
        <v>443</v>
      </c>
      <c r="AA4915" s="17" t="s">
        <v>443</v>
      </c>
      <c r="AB4915" s="17" t="s">
        <v>444</v>
      </c>
      <c r="AC4915">
        <v>0</v>
      </c>
      <c r="AD4915">
        <v>0</v>
      </c>
      <c r="AE4915">
        <v>0</v>
      </c>
      <c r="AF4915">
        <v>2022</v>
      </c>
      <c r="AG4915" s="1">
        <v>44562</v>
      </c>
      <c r="AH4915" s="1">
        <v>44773</v>
      </c>
      <c r="AI4915" s="1">
        <v>44785</v>
      </c>
      <c r="AJ4915" s="17" t="s">
        <v>34</v>
      </c>
      <c r="AK4915" s="17" t="s">
        <v>35</v>
      </c>
      <c r="AL4915" s="17" t="s">
        <v>10388</v>
      </c>
      <c r="AM4915" s="17">
        <f>MONTH(EMPENHO[[#This Row],[data_empenho]])</f>
        <v>7</v>
      </c>
    </row>
    <row r="4916" spans="1:39" x14ac:dyDescent="0.25">
      <c r="A4916">
        <v>6</v>
      </c>
      <c r="B4916">
        <v>603</v>
      </c>
      <c r="C4916">
        <v>26</v>
      </c>
      <c r="D4916">
        <v>782</v>
      </c>
      <c r="E4916">
        <v>17</v>
      </c>
      <c r="F4916">
        <v>0</v>
      </c>
      <c r="G4916">
        <v>2073</v>
      </c>
      <c r="H4916" s="17" t="s">
        <v>828</v>
      </c>
      <c r="I4916">
        <v>1</v>
      </c>
      <c r="J4916">
        <v>0</v>
      </c>
      <c r="K4916" s="17" t="s">
        <v>10857</v>
      </c>
      <c r="L4916" s="1">
        <v>44761</v>
      </c>
      <c r="M4916">
        <v>150</v>
      </c>
      <c r="N4916" s="17" t="s">
        <v>437</v>
      </c>
      <c r="O4916">
        <v>5885</v>
      </c>
      <c r="P4916" s="17" t="s">
        <v>438</v>
      </c>
      <c r="Q4916">
        <v>0</v>
      </c>
      <c r="R4916" s="17" t="s">
        <v>439</v>
      </c>
      <c r="S4916" s="17" t="s">
        <v>440</v>
      </c>
      <c r="T4916" s="17" t="s">
        <v>438</v>
      </c>
      <c r="U4916">
        <v>213</v>
      </c>
      <c r="V4916">
        <v>2022</v>
      </c>
      <c r="W4916" s="17" t="s">
        <v>10858</v>
      </c>
      <c r="X4916" s="17" t="s">
        <v>465</v>
      </c>
      <c r="Y4916">
        <v>1</v>
      </c>
      <c r="Z4916" s="17" t="s">
        <v>443</v>
      </c>
      <c r="AA4916" s="17" t="s">
        <v>443</v>
      </c>
      <c r="AB4916" s="17" t="s">
        <v>444</v>
      </c>
      <c r="AC4916">
        <v>0</v>
      </c>
      <c r="AD4916">
        <v>0</v>
      </c>
      <c r="AE4916">
        <v>0</v>
      </c>
      <c r="AF4916">
        <v>2022</v>
      </c>
      <c r="AG4916" s="1">
        <v>44562</v>
      </c>
      <c r="AH4916" s="1">
        <v>44773</v>
      </c>
      <c r="AI4916" s="1">
        <v>44785</v>
      </c>
      <c r="AJ4916" s="17" t="s">
        <v>34</v>
      </c>
      <c r="AK4916" s="17" t="s">
        <v>35</v>
      </c>
      <c r="AL4916" s="17" t="s">
        <v>10388</v>
      </c>
      <c r="AM4916" s="17">
        <f>MONTH(EMPENHO[[#This Row],[data_empenho]])</f>
        <v>7</v>
      </c>
    </row>
    <row r="4917" spans="1:39" x14ac:dyDescent="0.25">
      <c r="A4917">
        <v>6</v>
      </c>
      <c r="B4917">
        <v>603</v>
      </c>
      <c r="C4917">
        <v>26</v>
      </c>
      <c r="D4917">
        <v>782</v>
      </c>
      <c r="E4917">
        <v>17</v>
      </c>
      <c r="F4917">
        <v>0</v>
      </c>
      <c r="G4917">
        <v>2073</v>
      </c>
      <c r="H4917" s="17" t="s">
        <v>860</v>
      </c>
      <c r="I4917">
        <v>1</v>
      </c>
      <c r="J4917">
        <v>0</v>
      </c>
      <c r="K4917" s="17" t="s">
        <v>10859</v>
      </c>
      <c r="L4917" s="1">
        <v>44761</v>
      </c>
      <c r="M4917">
        <v>120</v>
      </c>
      <c r="N4917" s="17" t="s">
        <v>437</v>
      </c>
      <c r="O4917">
        <v>5885</v>
      </c>
      <c r="P4917" s="17" t="s">
        <v>438</v>
      </c>
      <c r="Q4917">
        <v>0</v>
      </c>
      <c r="R4917" s="17" t="s">
        <v>439</v>
      </c>
      <c r="S4917" s="17" t="s">
        <v>440</v>
      </c>
      <c r="T4917" s="17" t="s">
        <v>438</v>
      </c>
      <c r="U4917">
        <v>213</v>
      </c>
      <c r="V4917">
        <v>2022</v>
      </c>
      <c r="W4917" s="17" t="s">
        <v>10860</v>
      </c>
      <c r="X4917" s="17" t="s">
        <v>465</v>
      </c>
      <c r="Y4917">
        <v>1</v>
      </c>
      <c r="Z4917" s="17" t="s">
        <v>443</v>
      </c>
      <c r="AA4917" s="17" t="s">
        <v>443</v>
      </c>
      <c r="AB4917" s="17" t="s">
        <v>444</v>
      </c>
      <c r="AC4917">
        <v>0</v>
      </c>
      <c r="AD4917">
        <v>0</v>
      </c>
      <c r="AE4917">
        <v>0</v>
      </c>
      <c r="AF4917">
        <v>2022</v>
      </c>
      <c r="AG4917" s="1">
        <v>44562</v>
      </c>
      <c r="AH4917" s="1">
        <v>44773</v>
      </c>
      <c r="AI4917" s="1">
        <v>44785</v>
      </c>
      <c r="AJ4917" s="17" t="s">
        <v>34</v>
      </c>
      <c r="AK4917" s="17" t="s">
        <v>35</v>
      </c>
      <c r="AL4917" s="17" t="s">
        <v>10388</v>
      </c>
      <c r="AM4917" s="17">
        <f>MONTH(EMPENHO[[#This Row],[data_empenho]])</f>
        <v>7</v>
      </c>
    </row>
    <row r="4918" spans="1:39" x14ac:dyDescent="0.25">
      <c r="A4918">
        <v>5</v>
      </c>
      <c r="B4918">
        <v>502</v>
      </c>
      <c r="C4918">
        <v>12</v>
      </c>
      <c r="D4918">
        <v>365</v>
      </c>
      <c r="E4918">
        <v>2</v>
      </c>
      <c r="F4918">
        <v>0</v>
      </c>
      <c r="G4918">
        <v>2030</v>
      </c>
      <c r="H4918" s="17" t="s">
        <v>2219</v>
      </c>
      <c r="I4918">
        <v>1</v>
      </c>
      <c r="J4918">
        <v>0</v>
      </c>
      <c r="K4918" s="17" t="s">
        <v>10861</v>
      </c>
      <c r="L4918" s="1">
        <v>44761</v>
      </c>
      <c r="M4918">
        <v>204</v>
      </c>
      <c r="N4918" s="17" t="s">
        <v>437</v>
      </c>
      <c r="O4918">
        <v>4247</v>
      </c>
      <c r="P4918" s="17" t="s">
        <v>438</v>
      </c>
      <c r="Q4918">
        <v>0</v>
      </c>
      <c r="R4918" s="17" t="s">
        <v>673</v>
      </c>
      <c r="S4918" s="17" t="s">
        <v>440</v>
      </c>
      <c r="T4918" s="17" t="s">
        <v>2221</v>
      </c>
      <c r="U4918">
        <v>1</v>
      </c>
      <c r="V4918">
        <v>2022</v>
      </c>
      <c r="W4918" s="17" t="s">
        <v>10862</v>
      </c>
      <c r="X4918" s="17" t="s">
        <v>2223</v>
      </c>
      <c r="Y4918">
        <v>6</v>
      </c>
      <c r="Z4918" s="17" t="s">
        <v>443</v>
      </c>
      <c r="AA4918" s="17" t="s">
        <v>443</v>
      </c>
      <c r="AB4918" s="17" t="s">
        <v>444</v>
      </c>
      <c r="AC4918">
        <v>0</v>
      </c>
      <c r="AD4918">
        <v>0</v>
      </c>
      <c r="AE4918">
        <v>0</v>
      </c>
      <c r="AF4918">
        <v>2022</v>
      </c>
      <c r="AG4918" s="1">
        <v>44562</v>
      </c>
      <c r="AH4918" s="1">
        <v>44773</v>
      </c>
      <c r="AI4918" s="1">
        <v>44785</v>
      </c>
      <c r="AJ4918" s="17" t="s">
        <v>34</v>
      </c>
      <c r="AK4918" s="17" t="s">
        <v>35</v>
      </c>
      <c r="AL4918" s="17" t="s">
        <v>10388</v>
      </c>
      <c r="AM4918" s="17">
        <f>MONTH(EMPENHO[[#This Row],[data_empenho]])</f>
        <v>7</v>
      </c>
    </row>
    <row r="4919" spans="1:39" x14ac:dyDescent="0.25">
      <c r="A4919">
        <v>5</v>
      </c>
      <c r="B4919">
        <v>502</v>
      </c>
      <c r="C4919">
        <v>12</v>
      </c>
      <c r="D4919">
        <v>365</v>
      </c>
      <c r="E4919">
        <v>2</v>
      </c>
      <c r="F4919">
        <v>0</v>
      </c>
      <c r="G4919">
        <v>2030</v>
      </c>
      <c r="H4919" s="17" t="s">
        <v>2219</v>
      </c>
      <c r="I4919">
        <v>1</v>
      </c>
      <c r="J4919">
        <v>0</v>
      </c>
      <c r="K4919" s="17" t="s">
        <v>10863</v>
      </c>
      <c r="L4919" s="1">
        <v>44761</v>
      </c>
      <c r="M4919">
        <v>295</v>
      </c>
      <c r="N4919" s="17" t="s">
        <v>437</v>
      </c>
      <c r="O4919">
        <v>4598</v>
      </c>
      <c r="P4919" s="17" t="s">
        <v>438</v>
      </c>
      <c r="Q4919">
        <v>0</v>
      </c>
      <c r="R4919" s="17" t="s">
        <v>673</v>
      </c>
      <c r="S4919" s="17" t="s">
        <v>440</v>
      </c>
      <c r="T4919" s="17" t="s">
        <v>2221</v>
      </c>
      <c r="U4919">
        <v>1</v>
      </c>
      <c r="V4919">
        <v>2022</v>
      </c>
      <c r="W4919" s="17" t="s">
        <v>10864</v>
      </c>
      <c r="X4919" s="17" t="s">
        <v>2223</v>
      </c>
      <c r="Y4919">
        <v>6</v>
      </c>
      <c r="Z4919" s="17" t="s">
        <v>443</v>
      </c>
      <c r="AA4919" s="17" t="s">
        <v>443</v>
      </c>
      <c r="AB4919" s="17" t="s">
        <v>444</v>
      </c>
      <c r="AC4919">
        <v>0</v>
      </c>
      <c r="AD4919">
        <v>0</v>
      </c>
      <c r="AE4919">
        <v>0</v>
      </c>
      <c r="AF4919">
        <v>2022</v>
      </c>
      <c r="AG4919" s="1">
        <v>44562</v>
      </c>
      <c r="AH4919" s="1">
        <v>44773</v>
      </c>
      <c r="AI4919" s="1">
        <v>44785</v>
      </c>
      <c r="AJ4919" s="17" t="s">
        <v>34</v>
      </c>
      <c r="AK4919" s="17" t="s">
        <v>35</v>
      </c>
      <c r="AL4919" s="17" t="s">
        <v>10388</v>
      </c>
      <c r="AM4919" s="17">
        <f>MONTH(EMPENHO[[#This Row],[data_empenho]])</f>
        <v>7</v>
      </c>
    </row>
    <row r="4920" spans="1:39" x14ac:dyDescent="0.25">
      <c r="A4920">
        <v>5</v>
      </c>
      <c r="B4920">
        <v>502</v>
      </c>
      <c r="C4920">
        <v>12</v>
      </c>
      <c r="D4920">
        <v>361</v>
      </c>
      <c r="E4920">
        <v>2</v>
      </c>
      <c r="F4920">
        <v>0</v>
      </c>
      <c r="G4920">
        <v>2029</v>
      </c>
      <c r="H4920" s="17" t="s">
        <v>2219</v>
      </c>
      <c r="I4920">
        <v>1071</v>
      </c>
      <c r="J4920">
        <v>0</v>
      </c>
      <c r="K4920" s="17" t="s">
        <v>10865</v>
      </c>
      <c r="L4920" s="1">
        <v>44761</v>
      </c>
      <c r="M4920">
        <v>212</v>
      </c>
      <c r="N4920" s="17" t="s">
        <v>437</v>
      </c>
      <c r="O4920">
        <v>6746</v>
      </c>
      <c r="P4920" s="17" t="s">
        <v>438</v>
      </c>
      <c r="Q4920">
        <v>0</v>
      </c>
      <c r="R4920" s="17" t="s">
        <v>673</v>
      </c>
      <c r="S4920" s="17" t="s">
        <v>440</v>
      </c>
      <c r="T4920" s="17" t="s">
        <v>2221</v>
      </c>
      <c r="U4920">
        <v>1</v>
      </c>
      <c r="V4920">
        <v>2022</v>
      </c>
      <c r="W4920" s="17" t="s">
        <v>10866</v>
      </c>
      <c r="X4920" s="17" t="s">
        <v>2223</v>
      </c>
      <c r="Y4920">
        <v>6</v>
      </c>
      <c r="Z4920" s="17" t="s">
        <v>443</v>
      </c>
      <c r="AA4920" s="17" t="s">
        <v>443</v>
      </c>
      <c r="AB4920" s="17" t="s">
        <v>444</v>
      </c>
      <c r="AC4920">
        <v>0</v>
      </c>
      <c r="AD4920">
        <v>0</v>
      </c>
      <c r="AE4920">
        <v>0</v>
      </c>
      <c r="AF4920">
        <v>2022</v>
      </c>
      <c r="AG4920" s="1">
        <v>44562</v>
      </c>
      <c r="AH4920" s="1">
        <v>44773</v>
      </c>
      <c r="AI4920" s="1">
        <v>44785</v>
      </c>
      <c r="AJ4920" s="17" t="s">
        <v>34</v>
      </c>
      <c r="AK4920" s="17" t="s">
        <v>35</v>
      </c>
      <c r="AL4920" s="17" t="s">
        <v>10388</v>
      </c>
      <c r="AM4920" s="17">
        <f>MONTH(EMPENHO[[#This Row],[data_empenho]])</f>
        <v>7</v>
      </c>
    </row>
    <row r="4921" spans="1:39" x14ac:dyDescent="0.25">
      <c r="A4921">
        <v>5</v>
      </c>
      <c r="B4921">
        <v>502</v>
      </c>
      <c r="C4921">
        <v>12</v>
      </c>
      <c r="D4921">
        <v>365</v>
      </c>
      <c r="E4921">
        <v>2</v>
      </c>
      <c r="F4921">
        <v>0</v>
      </c>
      <c r="G4921">
        <v>2030</v>
      </c>
      <c r="H4921" s="17" t="s">
        <v>2219</v>
      </c>
      <c r="I4921">
        <v>1033</v>
      </c>
      <c r="J4921">
        <v>0</v>
      </c>
      <c r="K4921" s="17" t="s">
        <v>10867</v>
      </c>
      <c r="L4921" s="1">
        <v>44761</v>
      </c>
      <c r="M4921">
        <v>400.05</v>
      </c>
      <c r="N4921" s="17" t="s">
        <v>437</v>
      </c>
      <c r="O4921">
        <v>6746</v>
      </c>
      <c r="P4921" s="17" t="s">
        <v>438</v>
      </c>
      <c r="Q4921">
        <v>0</v>
      </c>
      <c r="R4921" s="17" t="s">
        <v>673</v>
      </c>
      <c r="S4921" s="17" t="s">
        <v>440</v>
      </c>
      <c r="T4921" s="17" t="s">
        <v>2221</v>
      </c>
      <c r="U4921">
        <v>1</v>
      </c>
      <c r="V4921">
        <v>2022</v>
      </c>
      <c r="W4921" s="17" t="s">
        <v>10866</v>
      </c>
      <c r="X4921" s="17" t="s">
        <v>2223</v>
      </c>
      <c r="Y4921">
        <v>6</v>
      </c>
      <c r="Z4921" s="17" t="s">
        <v>443</v>
      </c>
      <c r="AA4921" s="17" t="s">
        <v>443</v>
      </c>
      <c r="AB4921" s="17" t="s">
        <v>444</v>
      </c>
      <c r="AC4921">
        <v>0</v>
      </c>
      <c r="AD4921">
        <v>0</v>
      </c>
      <c r="AE4921">
        <v>0</v>
      </c>
      <c r="AF4921">
        <v>2022</v>
      </c>
      <c r="AG4921" s="1">
        <v>44562</v>
      </c>
      <c r="AH4921" s="1">
        <v>44773</v>
      </c>
      <c r="AI4921" s="1">
        <v>44785</v>
      </c>
      <c r="AJ4921" s="17" t="s">
        <v>34</v>
      </c>
      <c r="AK4921" s="17" t="s">
        <v>35</v>
      </c>
      <c r="AL4921" s="17" t="s">
        <v>10388</v>
      </c>
      <c r="AM4921" s="17">
        <f>MONTH(EMPENHO[[#This Row],[data_empenho]])</f>
        <v>7</v>
      </c>
    </row>
    <row r="4922" spans="1:39" x14ac:dyDescent="0.25">
      <c r="A4922">
        <v>5</v>
      </c>
      <c r="B4922">
        <v>502</v>
      </c>
      <c r="C4922">
        <v>12</v>
      </c>
      <c r="D4922">
        <v>365</v>
      </c>
      <c r="E4922">
        <v>2</v>
      </c>
      <c r="F4922">
        <v>0</v>
      </c>
      <c r="G4922">
        <v>2030</v>
      </c>
      <c r="H4922" s="17" t="s">
        <v>2219</v>
      </c>
      <c r="I4922">
        <v>1033</v>
      </c>
      <c r="J4922">
        <v>0</v>
      </c>
      <c r="K4922" s="17" t="s">
        <v>10868</v>
      </c>
      <c r="L4922" s="1">
        <v>44761</v>
      </c>
      <c r="M4922">
        <v>388</v>
      </c>
      <c r="N4922" s="17" t="s">
        <v>437</v>
      </c>
      <c r="O4922">
        <v>6746</v>
      </c>
      <c r="P4922" s="17" t="s">
        <v>438</v>
      </c>
      <c r="Q4922">
        <v>0</v>
      </c>
      <c r="R4922" s="17" t="s">
        <v>673</v>
      </c>
      <c r="S4922" s="17" t="s">
        <v>440</v>
      </c>
      <c r="T4922" s="17" t="s">
        <v>2221</v>
      </c>
      <c r="U4922">
        <v>1</v>
      </c>
      <c r="V4922">
        <v>2022</v>
      </c>
      <c r="W4922" s="17" t="s">
        <v>10866</v>
      </c>
      <c r="X4922" s="17" t="s">
        <v>2223</v>
      </c>
      <c r="Y4922">
        <v>6</v>
      </c>
      <c r="Z4922" s="17" t="s">
        <v>443</v>
      </c>
      <c r="AA4922" s="17" t="s">
        <v>443</v>
      </c>
      <c r="AB4922" s="17" t="s">
        <v>444</v>
      </c>
      <c r="AC4922">
        <v>0</v>
      </c>
      <c r="AD4922">
        <v>0</v>
      </c>
      <c r="AE4922">
        <v>0</v>
      </c>
      <c r="AF4922">
        <v>2022</v>
      </c>
      <c r="AG4922" s="1">
        <v>44562</v>
      </c>
      <c r="AH4922" s="1">
        <v>44773</v>
      </c>
      <c r="AI4922" s="1">
        <v>44785</v>
      </c>
      <c r="AJ4922" s="17" t="s">
        <v>34</v>
      </c>
      <c r="AK4922" s="17" t="s">
        <v>35</v>
      </c>
      <c r="AL4922" s="17" t="s">
        <v>10388</v>
      </c>
      <c r="AM4922" s="17">
        <f>MONTH(EMPENHO[[#This Row],[data_empenho]])</f>
        <v>7</v>
      </c>
    </row>
    <row r="4923" spans="1:39" x14ac:dyDescent="0.25">
      <c r="A4923">
        <v>5</v>
      </c>
      <c r="B4923">
        <v>502</v>
      </c>
      <c r="C4923">
        <v>12</v>
      </c>
      <c r="D4923">
        <v>361</v>
      </c>
      <c r="E4923">
        <v>2</v>
      </c>
      <c r="F4923">
        <v>0</v>
      </c>
      <c r="G4923">
        <v>2029</v>
      </c>
      <c r="H4923" s="17" t="s">
        <v>2219</v>
      </c>
      <c r="I4923">
        <v>1</v>
      </c>
      <c r="J4923">
        <v>0</v>
      </c>
      <c r="K4923" s="17" t="s">
        <v>10869</v>
      </c>
      <c r="L4923" s="1">
        <v>44761</v>
      </c>
      <c r="M4923">
        <v>247.5</v>
      </c>
      <c r="N4923" s="17" t="s">
        <v>437</v>
      </c>
      <c r="O4923">
        <v>5889</v>
      </c>
      <c r="P4923" s="17" t="s">
        <v>438</v>
      </c>
      <c r="Q4923">
        <v>0</v>
      </c>
      <c r="R4923" s="17" t="s">
        <v>673</v>
      </c>
      <c r="S4923" s="17" t="s">
        <v>440</v>
      </c>
      <c r="T4923" s="17" t="s">
        <v>2221</v>
      </c>
      <c r="U4923">
        <v>1</v>
      </c>
      <c r="V4923">
        <v>2022</v>
      </c>
      <c r="W4923" s="17" t="s">
        <v>10870</v>
      </c>
      <c r="X4923" s="17" t="s">
        <v>2223</v>
      </c>
      <c r="Y4923">
        <v>6</v>
      </c>
      <c r="Z4923" s="17" t="s">
        <v>443</v>
      </c>
      <c r="AA4923" s="17" t="s">
        <v>443</v>
      </c>
      <c r="AB4923" s="17" t="s">
        <v>444</v>
      </c>
      <c r="AC4923">
        <v>0</v>
      </c>
      <c r="AD4923">
        <v>0</v>
      </c>
      <c r="AE4923">
        <v>0</v>
      </c>
      <c r="AF4923">
        <v>2022</v>
      </c>
      <c r="AG4923" s="1">
        <v>44562</v>
      </c>
      <c r="AH4923" s="1">
        <v>44773</v>
      </c>
      <c r="AI4923" s="1">
        <v>44785</v>
      </c>
      <c r="AJ4923" s="17" t="s">
        <v>34</v>
      </c>
      <c r="AK4923" s="17" t="s">
        <v>35</v>
      </c>
      <c r="AL4923" s="17" t="s">
        <v>10388</v>
      </c>
      <c r="AM4923" s="17">
        <f>MONTH(EMPENHO[[#This Row],[data_empenho]])</f>
        <v>7</v>
      </c>
    </row>
    <row r="4924" spans="1:39" x14ac:dyDescent="0.25">
      <c r="A4924">
        <v>5</v>
      </c>
      <c r="B4924">
        <v>502</v>
      </c>
      <c r="C4924">
        <v>12</v>
      </c>
      <c r="D4924">
        <v>361</v>
      </c>
      <c r="E4924">
        <v>2</v>
      </c>
      <c r="F4924">
        <v>0</v>
      </c>
      <c r="G4924">
        <v>2029</v>
      </c>
      <c r="H4924" s="17" t="s">
        <v>2219</v>
      </c>
      <c r="I4924">
        <v>1</v>
      </c>
      <c r="J4924">
        <v>0</v>
      </c>
      <c r="K4924" s="17" t="s">
        <v>10871</v>
      </c>
      <c r="L4924" s="1">
        <v>44761</v>
      </c>
      <c r="M4924">
        <v>2349.9</v>
      </c>
      <c r="N4924" s="17" t="s">
        <v>437</v>
      </c>
      <c r="O4924">
        <v>6746</v>
      </c>
      <c r="P4924" s="17" t="s">
        <v>438</v>
      </c>
      <c r="Q4924">
        <v>0</v>
      </c>
      <c r="R4924" s="17" t="s">
        <v>673</v>
      </c>
      <c r="S4924" s="17" t="s">
        <v>440</v>
      </c>
      <c r="T4924" s="17" t="s">
        <v>2221</v>
      </c>
      <c r="U4924">
        <v>1</v>
      </c>
      <c r="V4924">
        <v>2022</v>
      </c>
      <c r="W4924" s="17" t="s">
        <v>10872</v>
      </c>
      <c r="X4924" s="17" t="s">
        <v>2223</v>
      </c>
      <c r="Y4924">
        <v>6</v>
      </c>
      <c r="Z4924" s="17" t="s">
        <v>443</v>
      </c>
      <c r="AA4924" s="17" t="s">
        <v>443</v>
      </c>
      <c r="AB4924" s="17" t="s">
        <v>444</v>
      </c>
      <c r="AC4924">
        <v>0</v>
      </c>
      <c r="AD4924">
        <v>0</v>
      </c>
      <c r="AE4924">
        <v>0</v>
      </c>
      <c r="AF4924">
        <v>2022</v>
      </c>
      <c r="AG4924" s="1">
        <v>44562</v>
      </c>
      <c r="AH4924" s="1">
        <v>44773</v>
      </c>
      <c r="AI4924" s="1">
        <v>44785</v>
      </c>
      <c r="AJ4924" s="17" t="s">
        <v>34</v>
      </c>
      <c r="AK4924" s="17" t="s">
        <v>35</v>
      </c>
      <c r="AL4924" s="17" t="s">
        <v>10388</v>
      </c>
      <c r="AM4924" s="17">
        <f>MONTH(EMPENHO[[#This Row],[data_empenho]])</f>
        <v>7</v>
      </c>
    </row>
    <row r="4925" spans="1:39" x14ac:dyDescent="0.25">
      <c r="A4925">
        <v>5</v>
      </c>
      <c r="B4925">
        <v>502</v>
      </c>
      <c r="C4925">
        <v>12</v>
      </c>
      <c r="D4925">
        <v>365</v>
      </c>
      <c r="E4925">
        <v>2</v>
      </c>
      <c r="F4925">
        <v>0</v>
      </c>
      <c r="G4925">
        <v>2030</v>
      </c>
      <c r="H4925" s="17" t="s">
        <v>2219</v>
      </c>
      <c r="I4925">
        <v>1031</v>
      </c>
      <c r="J4925">
        <v>0</v>
      </c>
      <c r="K4925" s="17" t="s">
        <v>10873</v>
      </c>
      <c r="L4925" s="1">
        <v>44761</v>
      </c>
      <c r="M4925">
        <v>1346.32</v>
      </c>
      <c r="N4925" s="17" t="s">
        <v>437</v>
      </c>
      <c r="O4925">
        <v>5449</v>
      </c>
      <c r="P4925" s="17" t="s">
        <v>438</v>
      </c>
      <c r="Q4925">
        <v>0</v>
      </c>
      <c r="R4925" s="17" t="s">
        <v>673</v>
      </c>
      <c r="S4925" s="17" t="s">
        <v>440</v>
      </c>
      <c r="T4925" s="17" t="s">
        <v>2221</v>
      </c>
      <c r="U4925">
        <v>1</v>
      </c>
      <c r="V4925">
        <v>2022</v>
      </c>
      <c r="W4925" s="17" t="s">
        <v>10874</v>
      </c>
      <c r="X4925" s="17" t="s">
        <v>2223</v>
      </c>
      <c r="Y4925">
        <v>6</v>
      </c>
      <c r="Z4925" s="17" t="s">
        <v>443</v>
      </c>
      <c r="AA4925" s="17" t="s">
        <v>443</v>
      </c>
      <c r="AB4925" s="17" t="s">
        <v>444</v>
      </c>
      <c r="AC4925">
        <v>0</v>
      </c>
      <c r="AD4925">
        <v>0</v>
      </c>
      <c r="AE4925">
        <v>0</v>
      </c>
      <c r="AF4925">
        <v>2022</v>
      </c>
      <c r="AG4925" s="1">
        <v>44562</v>
      </c>
      <c r="AH4925" s="1">
        <v>44773</v>
      </c>
      <c r="AI4925" s="1">
        <v>44785</v>
      </c>
      <c r="AJ4925" s="17" t="s">
        <v>34</v>
      </c>
      <c r="AK4925" s="17" t="s">
        <v>35</v>
      </c>
      <c r="AL4925" s="17" t="s">
        <v>10388</v>
      </c>
      <c r="AM4925" s="17">
        <f>MONTH(EMPENHO[[#This Row],[data_empenho]])</f>
        <v>7</v>
      </c>
    </row>
    <row r="4926" spans="1:39" x14ac:dyDescent="0.25">
      <c r="A4926">
        <v>5</v>
      </c>
      <c r="B4926">
        <v>502</v>
      </c>
      <c r="C4926">
        <v>12</v>
      </c>
      <c r="D4926">
        <v>365</v>
      </c>
      <c r="E4926">
        <v>2</v>
      </c>
      <c r="F4926">
        <v>0</v>
      </c>
      <c r="G4926">
        <v>2030</v>
      </c>
      <c r="H4926" s="17" t="s">
        <v>2219</v>
      </c>
      <c r="I4926">
        <v>1</v>
      </c>
      <c r="J4926">
        <v>0</v>
      </c>
      <c r="K4926" s="17" t="s">
        <v>10875</v>
      </c>
      <c r="L4926" s="1">
        <v>44761</v>
      </c>
      <c r="M4926">
        <v>306.25</v>
      </c>
      <c r="N4926" s="17" t="s">
        <v>437</v>
      </c>
      <c r="O4926">
        <v>6776</v>
      </c>
      <c r="P4926" s="17" t="s">
        <v>438</v>
      </c>
      <c r="Q4926">
        <v>0</v>
      </c>
      <c r="R4926" s="17" t="s">
        <v>673</v>
      </c>
      <c r="S4926" s="17" t="s">
        <v>440</v>
      </c>
      <c r="T4926" s="17" t="s">
        <v>2221</v>
      </c>
      <c r="U4926">
        <v>1</v>
      </c>
      <c r="V4926">
        <v>2022</v>
      </c>
      <c r="W4926" s="17" t="s">
        <v>10876</v>
      </c>
      <c r="X4926" s="17" t="s">
        <v>2223</v>
      </c>
      <c r="Y4926">
        <v>6</v>
      </c>
      <c r="Z4926" s="17" t="s">
        <v>443</v>
      </c>
      <c r="AA4926" s="17" t="s">
        <v>443</v>
      </c>
      <c r="AB4926" s="17" t="s">
        <v>444</v>
      </c>
      <c r="AC4926">
        <v>0</v>
      </c>
      <c r="AD4926">
        <v>0</v>
      </c>
      <c r="AE4926">
        <v>0</v>
      </c>
      <c r="AF4926">
        <v>2022</v>
      </c>
      <c r="AG4926" s="1">
        <v>44562</v>
      </c>
      <c r="AH4926" s="1">
        <v>44773</v>
      </c>
      <c r="AI4926" s="1">
        <v>44785</v>
      </c>
      <c r="AJ4926" s="17" t="s">
        <v>34</v>
      </c>
      <c r="AK4926" s="17" t="s">
        <v>35</v>
      </c>
      <c r="AL4926" s="17" t="s">
        <v>10388</v>
      </c>
      <c r="AM4926" s="17">
        <f>MONTH(EMPENHO[[#This Row],[data_empenho]])</f>
        <v>7</v>
      </c>
    </row>
    <row r="4927" spans="1:39" x14ac:dyDescent="0.25">
      <c r="A4927">
        <v>5</v>
      </c>
      <c r="B4927">
        <v>502</v>
      </c>
      <c r="C4927">
        <v>12</v>
      </c>
      <c r="D4927">
        <v>361</v>
      </c>
      <c r="E4927">
        <v>2</v>
      </c>
      <c r="F4927">
        <v>0</v>
      </c>
      <c r="G4927">
        <v>2029</v>
      </c>
      <c r="H4927" s="17" t="s">
        <v>2219</v>
      </c>
      <c r="I4927">
        <v>1001</v>
      </c>
      <c r="J4927">
        <v>0</v>
      </c>
      <c r="K4927" s="17" t="s">
        <v>10877</v>
      </c>
      <c r="L4927" s="1">
        <v>44761</v>
      </c>
      <c r="M4927">
        <v>3300</v>
      </c>
      <c r="N4927" s="17" t="s">
        <v>437</v>
      </c>
      <c r="O4927">
        <v>5449</v>
      </c>
      <c r="P4927" s="17" t="s">
        <v>438</v>
      </c>
      <c r="Q4927">
        <v>0</v>
      </c>
      <c r="R4927" s="17" t="s">
        <v>673</v>
      </c>
      <c r="S4927" s="17" t="s">
        <v>440</v>
      </c>
      <c r="T4927" s="17" t="s">
        <v>2221</v>
      </c>
      <c r="U4927">
        <v>1</v>
      </c>
      <c r="V4927">
        <v>2022</v>
      </c>
      <c r="W4927" s="17" t="s">
        <v>10878</v>
      </c>
      <c r="X4927" s="17" t="s">
        <v>2223</v>
      </c>
      <c r="Y4927">
        <v>6</v>
      </c>
      <c r="Z4927" s="17" t="s">
        <v>443</v>
      </c>
      <c r="AA4927" s="17" t="s">
        <v>443</v>
      </c>
      <c r="AB4927" s="17" t="s">
        <v>444</v>
      </c>
      <c r="AC4927">
        <v>0</v>
      </c>
      <c r="AD4927">
        <v>0</v>
      </c>
      <c r="AE4927">
        <v>0</v>
      </c>
      <c r="AF4927">
        <v>2022</v>
      </c>
      <c r="AG4927" s="1">
        <v>44562</v>
      </c>
      <c r="AH4927" s="1">
        <v>44773</v>
      </c>
      <c r="AI4927" s="1">
        <v>44785</v>
      </c>
      <c r="AJ4927" s="17" t="s">
        <v>34</v>
      </c>
      <c r="AK4927" s="17" t="s">
        <v>35</v>
      </c>
      <c r="AL4927" s="17" t="s">
        <v>10388</v>
      </c>
      <c r="AM4927" s="17">
        <f>MONTH(EMPENHO[[#This Row],[data_empenho]])</f>
        <v>7</v>
      </c>
    </row>
    <row r="4928" spans="1:39" x14ac:dyDescent="0.25">
      <c r="A4928">
        <v>5</v>
      </c>
      <c r="B4928">
        <v>502</v>
      </c>
      <c r="C4928">
        <v>12</v>
      </c>
      <c r="D4928">
        <v>365</v>
      </c>
      <c r="E4928">
        <v>2</v>
      </c>
      <c r="F4928">
        <v>0</v>
      </c>
      <c r="G4928">
        <v>2030</v>
      </c>
      <c r="H4928" s="17" t="s">
        <v>2219</v>
      </c>
      <c r="I4928">
        <v>1033</v>
      </c>
      <c r="J4928">
        <v>0</v>
      </c>
      <c r="K4928" s="17" t="s">
        <v>10879</v>
      </c>
      <c r="L4928" s="1">
        <v>44761</v>
      </c>
      <c r="M4928">
        <v>3504</v>
      </c>
      <c r="N4928" s="17" t="s">
        <v>437</v>
      </c>
      <c r="O4928">
        <v>5449</v>
      </c>
      <c r="P4928" s="17" t="s">
        <v>438</v>
      </c>
      <c r="Q4928">
        <v>0</v>
      </c>
      <c r="R4928" s="17" t="s">
        <v>673</v>
      </c>
      <c r="S4928" s="17" t="s">
        <v>440</v>
      </c>
      <c r="T4928" s="17" t="s">
        <v>2221</v>
      </c>
      <c r="U4928">
        <v>1</v>
      </c>
      <c r="V4928">
        <v>2022</v>
      </c>
      <c r="W4928" s="17" t="s">
        <v>10874</v>
      </c>
      <c r="X4928" s="17" t="s">
        <v>2223</v>
      </c>
      <c r="Y4928">
        <v>6</v>
      </c>
      <c r="Z4928" s="17" t="s">
        <v>443</v>
      </c>
      <c r="AA4928" s="17" t="s">
        <v>443</v>
      </c>
      <c r="AB4928" s="17" t="s">
        <v>444</v>
      </c>
      <c r="AC4928">
        <v>0</v>
      </c>
      <c r="AD4928">
        <v>0</v>
      </c>
      <c r="AE4928">
        <v>0</v>
      </c>
      <c r="AF4928">
        <v>2022</v>
      </c>
      <c r="AG4928" s="1">
        <v>44562</v>
      </c>
      <c r="AH4928" s="1">
        <v>44773</v>
      </c>
      <c r="AI4928" s="1">
        <v>44785</v>
      </c>
      <c r="AJ4928" s="17" t="s">
        <v>34</v>
      </c>
      <c r="AK4928" s="17" t="s">
        <v>35</v>
      </c>
      <c r="AL4928" s="17" t="s">
        <v>10388</v>
      </c>
      <c r="AM4928" s="17">
        <f>MONTH(EMPENHO[[#This Row],[data_empenho]])</f>
        <v>7</v>
      </c>
    </row>
    <row r="4929" spans="1:39" x14ac:dyDescent="0.25">
      <c r="A4929">
        <v>6</v>
      </c>
      <c r="B4929">
        <v>603</v>
      </c>
      <c r="C4929">
        <v>26</v>
      </c>
      <c r="D4929">
        <v>782</v>
      </c>
      <c r="E4929">
        <v>17</v>
      </c>
      <c r="F4929">
        <v>0</v>
      </c>
      <c r="G4929">
        <v>2073</v>
      </c>
      <c r="H4929" s="17" t="s">
        <v>698</v>
      </c>
      <c r="I4929">
        <v>1</v>
      </c>
      <c r="J4929">
        <v>0</v>
      </c>
      <c r="K4929" s="17" t="s">
        <v>10880</v>
      </c>
      <c r="L4929" s="1">
        <v>44762</v>
      </c>
      <c r="M4929">
        <v>370</v>
      </c>
      <c r="N4929" s="17" t="s">
        <v>437</v>
      </c>
      <c r="O4929">
        <v>5885</v>
      </c>
      <c r="P4929" s="17" t="s">
        <v>438</v>
      </c>
      <c r="Q4929">
        <v>0</v>
      </c>
      <c r="R4929" s="17" t="s">
        <v>439</v>
      </c>
      <c r="S4929" s="17" t="s">
        <v>440</v>
      </c>
      <c r="T4929" s="17" t="s">
        <v>438</v>
      </c>
      <c r="U4929">
        <v>214</v>
      </c>
      <c r="V4929">
        <v>2022</v>
      </c>
      <c r="W4929" s="17" t="s">
        <v>10881</v>
      </c>
      <c r="X4929" s="17" t="s">
        <v>465</v>
      </c>
      <c r="Y4929">
        <v>1</v>
      </c>
      <c r="Z4929" s="17" t="s">
        <v>443</v>
      </c>
      <c r="AA4929" s="17" t="s">
        <v>443</v>
      </c>
      <c r="AB4929" s="17" t="s">
        <v>444</v>
      </c>
      <c r="AC4929">
        <v>0</v>
      </c>
      <c r="AD4929">
        <v>0</v>
      </c>
      <c r="AE4929">
        <v>0</v>
      </c>
      <c r="AF4929">
        <v>2022</v>
      </c>
      <c r="AG4929" s="1">
        <v>44562</v>
      </c>
      <c r="AH4929" s="1">
        <v>44773</v>
      </c>
      <c r="AI4929" s="1">
        <v>44785</v>
      </c>
      <c r="AJ4929" s="17" t="s">
        <v>34</v>
      </c>
      <c r="AK4929" s="17" t="s">
        <v>35</v>
      </c>
      <c r="AL4929" s="17" t="s">
        <v>10388</v>
      </c>
      <c r="AM4929" s="17">
        <f>MONTH(EMPENHO[[#This Row],[data_empenho]])</f>
        <v>7</v>
      </c>
    </row>
    <row r="4930" spans="1:39" x14ac:dyDescent="0.25">
      <c r="A4930">
        <v>6</v>
      </c>
      <c r="B4930">
        <v>603</v>
      </c>
      <c r="C4930">
        <v>26</v>
      </c>
      <c r="D4930">
        <v>782</v>
      </c>
      <c r="E4930">
        <v>17</v>
      </c>
      <c r="F4930">
        <v>0</v>
      </c>
      <c r="G4930">
        <v>2073</v>
      </c>
      <c r="H4930" s="17" t="s">
        <v>755</v>
      </c>
      <c r="I4930">
        <v>1</v>
      </c>
      <c r="J4930">
        <v>0</v>
      </c>
      <c r="K4930" s="17" t="s">
        <v>10882</v>
      </c>
      <c r="L4930" s="1">
        <v>44762</v>
      </c>
      <c r="M4930">
        <v>170</v>
      </c>
      <c r="N4930" s="17" t="s">
        <v>437</v>
      </c>
      <c r="O4930">
        <v>5885</v>
      </c>
      <c r="P4930" s="17" t="s">
        <v>438</v>
      </c>
      <c r="Q4930">
        <v>0</v>
      </c>
      <c r="R4930" s="17" t="s">
        <v>439</v>
      </c>
      <c r="S4930" s="17" t="s">
        <v>440</v>
      </c>
      <c r="T4930" s="17" t="s">
        <v>438</v>
      </c>
      <c r="U4930">
        <v>214</v>
      </c>
      <c r="V4930">
        <v>2022</v>
      </c>
      <c r="W4930" s="17" t="s">
        <v>10883</v>
      </c>
      <c r="X4930" s="17" t="s">
        <v>465</v>
      </c>
      <c r="Y4930">
        <v>1</v>
      </c>
      <c r="Z4930" s="17" t="s">
        <v>443</v>
      </c>
      <c r="AA4930" s="17" t="s">
        <v>443</v>
      </c>
      <c r="AB4930" s="17" t="s">
        <v>444</v>
      </c>
      <c r="AC4930">
        <v>0</v>
      </c>
      <c r="AD4930">
        <v>0</v>
      </c>
      <c r="AE4930">
        <v>0</v>
      </c>
      <c r="AF4930">
        <v>2022</v>
      </c>
      <c r="AG4930" s="1">
        <v>44562</v>
      </c>
      <c r="AH4930" s="1">
        <v>44773</v>
      </c>
      <c r="AI4930" s="1">
        <v>44785</v>
      </c>
      <c r="AJ4930" s="17" t="s">
        <v>34</v>
      </c>
      <c r="AK4930" s="17" t="s">
        <v>35</v>
      </c>
      <c r="AL4930" s="17" t="s">
        <v>10388</v>
      </c>
      <c r="AM4930" s="17">
        <f>MONTH(EMPENHO[[#This Row],[data_empenho]])</f>
        <v>7</v>
      </c>
    </row>
    <row r="4931" spans="1:39" x14ac:dyDescent="0.25">
      <c r="A4931">
        <v>8</v>
      </c>
      <c r="B4931">
        <v>801</v>
      </c>
      <c r="C4931">
        <v>10</v>
      </c>
      <c r="D4931">
        <v>301</v>
      </c>
      <c r="E4931">
        <v>6</v>
      </c>
      <c r="F4931">
        <v>0</v>
      </c>
      <c r="G4931">
        <v>2105</v>
      </c>
      <c r="H4931" s="17" t="s">
        <v>828</v>
      </c>
      <c r="I4931">
        <v>40</v>
      </c>
      <c r="J4931">
        <v>0</v>
      </c>
      <c r="K4931" s="17" t="s">
        <v>10884</v>
      </c>
      <c r="L4931" s="1">
        <v>44762</v>
      </c>
      <c r="M4931">
        <v>930</v>
      </c>
      <c r="N4931" s="17" t="s">
        <v>437</v>
      </c>
      <c r="O4931">
        <v>5965</v>
      </c>
      <c r="P4931" s="17" t="s">
        <v>438</v>
      </c>
      <c r="Q4931">
        <v>0</v>
      </c>
      <c r="R4931" s="17" t="s">
        <v>480</v>
      </c>
      <c r="S4931" s="17" t="s">
        <v>653</v>
      </c>
      <c r="T4931" s="17" t="s">
        <v>438</v>
      </c>
      <c r="U4931">
        <v>39</v>
      </c>
      <c r="V4931">
        <v>2021</v>
      </c>
      <c r="W4931" s="17" t="s">
        <v>10885</v>
      </c>
      <c r="X4931" s="17" t="s">
        <v>482</v>
      </c>
      <c r="Y4931">
        <v>7</v>
      </c>
      <c r="Z4931" s="17" t="s">
        <v>443</v>
      </c>
      <c r="AA4931" s="17" t="s">
        <v>443</v>
      </c>
      <c r="AB4931" s="17" t="s">
        <v>444</v>
      </c>
      <c r="AC4931">
        <v>0</v>
      </c>
      <c r="AD4931">
        <v>0</v>
      </c>
      <c r="AE4931">
        <v>0</v>
      </c>
      <c r="AF4931">
        <v>2022</v>
      </c>
      <c r="AG4931" s="1">
        <v>44562</v>
      </c>
      <c r="AH4931" s="1">
        <v>44773</v>
      </c>
      <c r="AI4931" s="1">
        <v>44785</v>
      </c>
      <c r="AJ4931" s="17" t="s">
        <v>34</v>
      </c>
      <c r="AK4931" s="17" t="s">
        <v>35</v>
      </c>
      <c r="AL4931" s="17" t="s">
        <v>10388</v>
      </c>
      <c r="AM4931" s="17">
        <f>MONTH(EMPENHO[[#This Row],[data_empenho]])</f>
        <v>7</v>
      </c>
    </row>
    <row r="4932" spans="1:39" x14ac:dyDescent="0.25">
      <c r="A4932">
        <v>8</v>
      </c>
      <c r="B4932">
        <v>801</v>
      </c>
      <c r="C4932">
        <v>10</v>
      </c>
      <c r="D4932">
        <v>301</v>
      </c>
      <c r="E4932">
        <v>6</v>
      </c>
      <c r="F4932">
        <v>0</v>
      </c>
      <c r="G4932">
        <v>2105</v>
      </c>
      <c r="H4932" s="17" t="s">
        <v>860</v>
      </c>
      <c r="I4932">
        <v>40</v>
      </c>
      <c r="J4932">
        <v>0</v>
      </c>
      <c r="K4932" s="17" t="s">
        <v>10886</v>
      </c>
      <c r="L4932" s="1">
        <v>44762</v>
      </c>
      <c r="M4932">
        <v>178</v>
      </c>
      <c r="N4932" s="17" t="s">
        <v>437</v>
      </c>
      <c r="O4932">
        <v>5965</v>
      </c>
      <c r="P4932" s="17" t="s">
        <v>438</v>
      </c>
      <c r="Q4932">
        <v>0</v>
      </c>
      <c r="R4932" s="17" t="s">
        <v>480</v>
      </c>
      <c r="S4932" s="17" t="s">
        <v>653</v>
      </c>
      <c r="T4932" s="17" t="s">
        <v>438</v>
      </c>
      <c r="U4932">
        <v>53</v>
      </c>
      <c r="V4932">
        <v>2021</v>
      </c>
      <c r="W4932" s="17" t="s">
        <v>10887</v>
      </c>
      <c r="X4932" s="17" t="s">
        <v>482</v>
      </c>
      <c r="Y4932">
        <v>7</v>
      </c>
      <c r="Z4932" s="17" t="s">
        <v>443</v>
      </c>
      <c r="AA4932" s="17" t="s">
        <v>443</v>
      </c>
      <c r="AB4932" s="17" t="s">
        <v>444</v>
      </c>
      <c r="AC4932">
        <v>0</v>
      </c>
      <c r="AD4932">
        <v>0</v>
      </c>
      <c r="AE4932">
        <v>0</v>
      </c>
      <c r="AF4932">
        <v>2022</v>
      </c>
      <c r="AG4932" s="1">
        <v>44562</v>
      </c>
      <c r="AH4932" s="1">
        <v>44773</v>
      </c>
      <c r="AI4932" s="1">
        <v>44785</v>
      </c>
      <c r="AJ4932" s="17" t="s">
        <v>34</v>
      </c>
      <c r="AK4932" s="17" t="s">
        <v>35</v>
      </c>
      <c r="AL4932" s="17" t="s">
        <v>10388</v>
      </c>
      <c r="AM4932" s="17">
        <f>MONTH(EMPENHO[[#This Row],[data_empenho]])</f>
        <v>7</v>
      </c>
    </row>
    <row r="4933" spans="1:39" x14ac:dyDescent="0.25">
      <c r="A4933">
        <v>8</v>
      </c>
      <c r="B4933">
        <v>801</v>
      </c>
      <c r="C4933">
        <v>10</v>
      </c>
      <c r="D4933">
        <v>301</v>
      </c>
      <c r="E4933">
        <v>6</v>
      </c>
      <c r="F4933">
        <v>0</v>
      </c>
      <c r="G4933">
        <v>2092</v>
      </c>
      <c r="H4933" s="17" t="s">
        <v>860</v>
      </c>
      <c r="I4933">
        <v>40</v>
      </c>
      <c r="J4933">
        <v>0</v>
      </c>
      <c r="K4933" s="17" t="s">
        <v>10888</v>
      </c>
      <c r="L4933" s="1">
        <v>44762</v>
      </c>
      <c r="M4933">
        <v>178</v>
      </c>
      <c r="N4933" s="17" t="s">
        <v>437</v>
      </c>
      <c r="O4933">
        <v>5965</v>
      </c>
      <c r="P4933" s="17" t="s">
        <v>438</v>
      </c>
      <c r="Q4933">
        <v>0</v>
      </c>
      <c r="R4933" s="17" t="s">
        <v>480</v>
      </c>
      <c r="S4933" s="17" t="s">
        <v>653</v>
      </c>
      <c r="T4933" s="17" t="s">
        <v>438</v>
      </c>
      <c r="U4933">
        <v>53</v>
      </c>
      <c r="V4933">
        <v>2021</v>
      </c>
      <c r="W4933" s="17" t="s">
        <v>10889</v>
      </c>
      <c r="X4933" s="17" t="s">
        <v>482</v>
      </c>
      <c r="Y4933">
        <v>7</v>
      </c>
      <c r="Z4933" s="17" t="s">
        <v>443</v>
      </c>
      <c r="AA4933" s="17" t="s">
        <v>443</v>
      </c>
      <c r="AB4933" s="17" t="s">
        <v>444</v>
      </c>
      <c r="AC4933">
        <v>0</v>
      </c>
      <c r="AD4933">
        <v>0</v>
      </c>
      <c r="AE4933">
        <v>0</v>
      </c>
      <c r="AF4933">
        <v>2022</v>
      </c>
      <c r="AG4933" s="1">
        <v>44562</v>
      </c>
      <c r="AH4933" s="1">
        <v>44773</v>
      </c>
      <c r="AI4933" s="1">
        <v>44785</v>
      </c>
      <c r="AJ4933" s="17" t="s">
        <v>34</v>
      </c>
      <c r="AK4933" s="17" t="s">
        <v>35</v>
      </c>
      <c r="AL4933" s="17" t="s">
        <v>10388</v>
      </c>
      <c r="AM4933" s="17">
        <f>MONTH(EMPENHO[[#This Row],[data_empenho]])</f>
        <v>7</v>
      </c>
    </row>
    <row r="4934" spans="1:39" x14ac:dyDescent="0.25">
      <c r="A4934">
        <v>6</v>
      </c>
      <c r="B4934">
        <v>603</v>
      </c>
      <c r="C4934">
        <v>26</v>
      </c>
      <c r="D4934">
        <v>782</v>
      </c>
      <c r="E4934">
        <v>17</v>
      </c>
      <c r="F4934">
        <v>0</v>
      </c>
      <c r="G4934">
        <v>2073</v>
      </c>
      <c r="H4934" s="17" t="s">
        <v>698</v>
      </c>
      <c r="I4934">
        <v>1</v>
      </c>
      <c r="J4934">
        <v>0</v>
      </c>
      <c r="K4934" s="17" t="s">
        <v>10890</v>
      </c>
      <c r="L4934" s="1">
        <v>44762</v>
      </c>
      <c r="M4934">
        <v>65</v>
      </c>
      <c r="N4934" s="17" t="s">
        <v>437</v>
      </c>
      <c r="O4934">
        <v>5923</v>
      </c>
      <c r="P4934" s="17" t="s">
        <v>438</v>
      </c>
      <c r="Q4934">
        <v>0</v>
      </c>
      <c r="R4934" s="17" t="s">
        <v>439</v>
      </c>
      <c r="S4934" s="17" t="s">
        <v>440</v>
      </c>
      <c r="T4934" s="17" t="s">
        <v>438</v>
      </c>
      <c r="U4934">
        <v>217</v>
      </c>
      <c r="V4934">
        <v>2022</v>
      </c>
      <c r="W4934" s="17" t="s">
        <v>10891</v>
      </c>
      <c r="X4934" s="17" t="s">
        <v>465</v>
      </c>
      <c r="Y4934">
        <v>1</v>
      </c>
      <c r="Z4934" s="17" t="s">
        <v>443</v>
      </c>
      <c r="AA4934" s="17" t="s">
        <v>443</v>
      </c>
      <c r="AB4934" s="17" t="s">
        <v>444</v>
      </c>
      <c r="AC4934">
        <v>0</v>
      </c>
      <c r="AD4934">
        <v>0</v>
      </c>
      <c r="AE4934">
        <v>0</v>
      </c>
      <c r="AF4934">
        <v>2022</v>
      </c>
      <c r="AG4934" s="1">
        <v>44562</v>
      </c>
      <c r="AH4934" s="1">
        <v>44773</v>
      </c>
      <c r="AI4934" s="1">
        <v>44785</v>
      </c>
      <c r="AJ4934" s="17" t="s">
        <v>34</v>
      </c>
      <c r="AK4934" s="17" t="s">
        <v>35</v>
      </c>
      <c r="AL4934" s="17" t="s">
        <v>10388</v>
      </c>
      <c r="AM4934" s="17">
        <f>MONTH(EMPENHO[[#This Row],[data_empenho]])</f>
        <v>7</v>
      </c>
    </row>
    <row r="4935" spans="1:39" x14ac:dyDescent="0.25">
      <c r="A4935">
        <v>6</v>
      </c>
      <c r="B4935">
        <v>603</v>
      </c>
      <c r="C4935">
        <v>26</v>
      </c>
      <c r="D4935">
        <v>782</v>
      </c>
      <c r="E4935">
        <v>17</v>
      </c>
      <c r="F4935">
        <v>0</v>
      </c>
      <c r="G4935">
        <v>2073</v>
      </c>
      <c r="H4935" s="17" t="s">
        <v>698</v>
      </c>
      <c r="I4935">
        <v>1</v>
      </c>
      <c r="J4935">
        <v>0</v>
      </c>
      <c r="K4935" s="17" t="s">
        <v>10892</v>
      </c>
      <c r="L4935" s="1">
        <v>44762</v>
      </c>
      <c r="M4935">
        <v>1100</v>
      </c>
      <c r="N4935" s="17" t="s">
        <v>437</v>
      </c>
      <c r="O4935">
        <v>4959</v>
      </c>
      <c r="P4935" s="17" t="s">
        <v>438</v>
      </c>
      <c r="Q4935">
        <v>0</v>
      </c>
      <c r="R4935" s="17" t="s">
        <v>439</v>
      </c>
      <c r="S4935" s="17" t="s">
        <v>440</v>
      </c>
      <c r="T4935" s="17" t="s">
        <v>438</v>
      </c>
      <c r="U4935">
        <v>216</v>
      </c>
      <c r="V4935">
        <v>2022</v>
      </c>
      <c r="W4935" s="17" t="s">
        <v>10893</v>
      </c>
      <c r="X4935" s="17" t="s">
        <v>465</v>
      </c>
      <c r="Y4935">
        <v>1</v>
      </c>
      <c r="Z4935" s="17" t="s">
        <v>443</v>
      </c>
      <c r="AA4935" s="17" t="s">
        <v>443</v>
      </c>
      <c r="AB4935" s="17" t="s">
        <v>444</v>
      </c>
      <c r="AC4935">
        <v>0</v>
      </c>
      <c r="AD4935">
        <v>0</v>
      </c>
      <c r="AE4935">
        <v>0</v>
      </c>
      <c r="AF4935">
        <v>2022</v>
      </c>
      <c r="AG4935" s="1">
        <v>44562</v>
      </c>
      <c r="AH4935" s="1">
        <v>44773</v>
      </c>
      <c r="AI4935" s="1">
        <v>44785</v>
      </c>
      <c r="AJ4935" s="17" t="s">
        <v>34</v>
      </c>
      <c r="AK4935" s="17" t="s">
        <v>35</v>
      </c>
      <c r="AL4935" s="17" t="s">
        <v>10388</v>
      </c>
      <c r="AM4935" s="17">
        <f>MONTH(EMPENHO[[#This Row],[data_empenho]])</f>
        <v>7</v>
      </c>
    </row>
    <row r="4936" spans="1:39" x14ac:dyDescent="0.25">
      <c r="A4936">
        <v>6</v>
      </c>
      <c r="B4936">
        <v>603</v>
      </c>
      <c r="C4936">
        <v>26</v>
      </c>
      <c r="D4936">
        <v>782</v>
      </c>
      <c r="E4936">
        <v>17</v>
      </c>
      <c r="F4936">
        <v>0</v>
      </c>
      <c r="G4936">
        <v>2073</v>
      </c>
      <c r="H4936" s="17" t="s">
        <v>698</v>
      </c>
      <c r="I4936">
        <v>1</v>
      </c>
      <c r="J4936">
        <v>0</v>
      </c>
      <c r="K4936" s="17" t="s">
        <v>10894</v>
      </c>
      <c r="L4936" s="1">
        <v>44762</v>
      </c>
      <c r="M4936">
        <v>270</v>
      </c>
      <c r="N4936" s="17" t="s">
        <v>437</v>
      </c>
      <c r="O4936">
        <v>4846</v>
      </c>
      <c r="P4936" s="17" t="s">
        <v>438</v>
      </c>
      <c r="Q4936">
        <v>0</v>
      </c>
      <c r="R4936" s="17" t="s">
        <v>439</v>
      </c>
      <c r="S4936" s="17" t="s">
        <v>440</v>
      </c>
      <c r="T4936" s="17" t="s">
        <v>438</v>
      </c>
      <c r="U4936">
        <v>215</v>
      </c>
      <c r="V4936">
        <v>2022</v>
      </c>
      <c r="W4936" s="17" t="s">
        <v>10895</v>
      </c>
      <c r="X4936" s="17" t="s">
        <v>465</v>
      </c>
      <c r="Y4936">
        <v>1</v>
      </c>
      <c r="Z4936" s="17" t="s">
        <v>443</v>
      </c>
      <c r="AA4936" s="17" t="s">
        <v>443</v>
      </c>
      <c r="AB4936" s="17" t="s">
        <v>444</v>
      </c>
      <c r="AC4936">
        <v>0</v>
      </c>
      <c r="AD4936">
        <v>0</v>
      </c>
      <c r="AE4936">
        <v>0</v>
      </c>
      <c r="AF4936">
        <v>2022</v>
      </c>
      <c r="AG4936" s="1">
        <v>44562</v>
      </c>
      <c r="AH4936" s="1">
        <v>44773</v>
      </c>
      <c r="AI4936" s="1">
        <v>44785</v>
      </c>
      <c r="AJ4936" s="17" t="s">
        <v>34</v>
      </c>
      <c r="AK4936" s="17" t="s">
        <v>35</v>
      </c>
      <c r="AL4936" s="17" t="s">
        <v>10388</v>
      </c>
      <c r="AM4936" s="17">
        <f>MONTH(EMPENHO[[#This Row],[data_empenho]])</f>
        <v>7</v>
      </c>
    </row>
    <row r="4937" spans="1:39" x14ac:dyDescent="0.25">
      <c r="A4937">
        <v>7</v>
      </c>
      <c r="B4937">
        <v>702</v>
      </c>
      <c r="C4937">
        <v>15</v>
      </c>
      <c r="D4937">
        <v>451</v>
      </c>
      <c r="E4937">
        <v>17</v>
      </c>
      <c r="F4937">
        <v>0</v>
      </c>
      <c r="G4937">
        <v>2111</v>
      </c>
      <c r="H4937" s="17" t="s">
        <v>4456</v>
      </c>
      <c r="I4937">
        <v>1</v>
      </c>
      <c r="J4937">
        <v>0</v>
      </c>
      <c r="K4937" s="17" t="s">
        <v>10896</v>
      </c>
      <c r="L4937" s="1">
        <v>44762</v>
      </c>
      <c r="M4937">
        <v>1500</v>
      </c>
      <c r="N4937" s="17" t="s">
        <v>437</v>
      </c>
      <c r="O4937">
        <v>6806</v>
      </c>
      <c r="P4937" s="17" t="s">
        <v>438</v>
      </c>
      <c r="Q4937">
        <v>0</v>
      </c>
      <c r="R4937" s="17" t="s">
        <v>439</v>
      </c>
      <c r="S4937" s="17" t="s">
        <v>440</v>
      </c>
      <c r="T4937" s="17" t="s">
        <v>438</v>
      </c>
      <c r="U4937">
        <v>220</v>
      </c>
      <c r="V4937">
        <v>2022</v>
      </c>
      <c r="W4937" s="17" t="s">
        <v>10897</v>
      </c>
      <c r="X4937" s="17" t="s">
        <v>465</v>
      </c>
      <c r="Y4937">
        <v>1</v>
      </c>
      <c r="Z4937" s="17" t="s">
        <v>443</v>
      </c>
      <c r="AA4937" s="17" t="s">
        <v>443</v>
      </c>
      <c r="AB4937" s="17" t="s">
        <v>444</v>
      </c>
      <c r="AC4937">
        <v>0</v>
      </c>
      <c r="AD4937">
        <v>0</v>
      </c>
      <c r="AE4937">
        <v>0</v>
      </c>
      <c r="AF4937">
        <v>2022</v>
      </c>
      <c r="AG4937" s="1">
        <v>44562</v>
      </c>
      <c r="AH4937" s="1">
        <v>44773</v>
      </c>
      <c r="AI4937" s="1">
        <v>44785</v>
      </c>
      <c r="AJ4937" s="17" t="s">
        <v>34</v>
      </c>
      <c r="AK4937" s="17" t="s">
        <v>35</v>
      </c>
      <c r="AL4937" s="17" t="s">
        <v>10388</v>
      </c>
      <c r="AM4937" s="17">
        <f>MONTH(EMPENHO[[#This Row],[data_empenho]])</f>
        <v>7</v>
      </c>
    </row>
    <row r="4938" spans="1:39" x14ac:dyDescent="0.25">
      <c r="A4938">
        <v>7</v>
      </c>
      <c r="B4938">
        <v>702</v>
      </c>
      <c r="C4938">
        <v>15</v>
      </c>
      <c r="D4938">
        <v>451</v>
      </c>
      <c r="E4938">
        <v>17</v>
      </c>
      <c r="F4938">
        <v>0</v>
      </c>
      <c r="G4938">
        <v>2111</v>
      </c>
      <c r="H4938" s="17" t="s">
        <v>4456</v>
      </c>
      <c r="I4938">
        <v>1</v>
      </c>
      <c r="J4938">
        <v>0</v>
      </c>
      <c r="K4938" s="17" t="s">
        <v>10898</v>
      </c>
      <c r="L4938" s="1">
        <v>44762</v>
      </c>
      <c r="M4938">
        <v>840</v>
      </c>
      <c r="N4938" s="17" t="s">
        <v>437</v>
      </c>
      <c r="O4938">
        <v>3750</v>
      </c>
      <c r="P4938" s="17" t="s">
        <v>438</v>
      </c>
      <c r="Q4938">
        <v>0</v>
      </c>
      <c r="R4938" s="17" t="s">
        <v>439</v>
      </c>
      <c r="S4938" s="17" t="s">
        <v>440</v>
      </c>
      <c r="T4938" s="17" t="s">
        <v>438</v>
      </c>
      <c r="U4938">
        <v>219</v>
      </c>
      <c r="V4938">
        <v>2022</v>
      </c>
      <c r="W4938" s="17" t="s">
        <v>10899</v>
      </c>
      <c r="X4938" s="17" t="s">
        <v>465</v>
      </c>
      <c r="Y4938">
        <v>1</v>
      </c>
      <c r="Z4938" s="17" t="s">
        <v>443</v>
      </c>
      <c r="AA4938" s="17" t="s">
        <v>443</v>
      </c>
      <c r="AB4938" s="17" t="s">
        <v>444</v>
      </c>
      <c r="AC4938">
        <v>0</v>
      </c>
      <c r="AD4938">
        <v>0</v>
      </c>
      <c r="AE4938">
        <v>0</v>
      </c>
      <c r="AF4938">
        <v>2022</v>
      </c>
      <c r="AG4938" s="1">
        <v>44562</v>
      </c>
      <c r="AH4938" s="1">
        <v>44773</v>
      </c>
      <c r="AI4938" s="1">
        <v>44785</v>
      </c>
      <c r="AJ4938" s="17" t="s">
        <v>34</v>
      </c>
      <c r="AK4938" s="17" t="s">
        <v>35</v>
      </c>
      <c r="AL4938" s="17" t="s">
        <v>10388</v>
      </c>
      <c r="AM4938" s="17">
        <f>MONTH(EMPENHO[[#This Row],[data_empenho]])</f>
        <v>7</v>
      </c>
    </row>
    <row r="4939" spans="1:39" x14ac:dyDescent="0.25">
      <c r="A4939">
        <v>4</v>
      </c>
      <c r="B4939">
        <v>401</v>
      </c>
      <c r="C4939">
        <v>4</v>
      </c>
      <c r="D4939">
        <v>123</v>
      </c>
      <c r="E4939">
        <v>1</v>
      </c>
      <c r="F4939">
        <v>0</v>
      </c>
      <c r="G4939">
        <v>2075</v>
      </c>
      <c r="H4939" s="17" t="s">
        <v>638</v>
      </c>
      <c r="I4939">
        <v>1</v>
      </c>
      <c r="J4939">
        <v>0</v>
      </c>
      <c r="K4939" s="17" t="s">
        <v>10900</v>
      </c>
      <c r="L4939" s="1">
        <v>44762</v>
      </c>
      <c r="M4939">
        <v>192.4</v>
      </c>
      <c r="N4939" s="17" t="s">
        <v>437</v>
      </c>
      <c r="O4939">
        <v>7764</v>
      </c>
      <c r="P4939" s="17" t="s">
        <v>438</v>
      </c>
      <c r="Q4939">
        <v>0</v>
      </c>
      <c r="R4939" s="17" t="s">
        <v>480</v>
      </c>
      <c r="S4939" s="17" t="s">
        <v>653</v>
      </c>
      <c r="T4939" s="17" t="s">
        <v>438</v>
      </c>
      <c r="U4939">
        <v>14</v>
      </c>
      <c r="V4939">
        <v>2022</v>
      </c>
      <c r="W4939" s="17" t="s">
        <v>10901</v>
      </c>
      <c r="X4939" s="17" t="s">
        <v>482</v>
      </c>
      <c r="Y4939">
        <v>7</v>
      </c>
      <c r="Z4939" s="17" t="s">
        <v>443</v>
      </c>
      <c r="AA4939" s="17" t="s">
        <v>443</v>
      </c>
      <c r="AB4939" s="17" t="s">
        <v>444</v>
      </c>
      <c r="AC4939">
        <v>0</v>
      </c>
      <c r="AD4939">
        <v>0</v>
      </c>
      <c r="AE4939">
        <v>0</v>
      </c>
      <c r="AF4939">
        <v>2022</v>
      </c>
      <c r="AG4939" s="1">
        <v>44562</v>
      </c>
      <c r="AH4939" s="1">
        <v>44773</v>
      </c>
      <c r="AI4939" s="1">
        <v>44785</v>
      </c>
      <c r="AJ4939" s="17" t="s">
        <v>34</v>
      </c>
      <c r="AK4939" s="17" t="s">
        <v>35</v>
      </c>
      <c r="AL4939" s="17" t="s">
        <v>10388</v>
      </c>
      <c r="AM4939" s="17">
        <f>MONTH(EMPENHO[[#This Row],[data_empenho]])</f>
        <v>7</v>
      </c>
    </row>
    <row r="4940" spans="1:39" x14ac:dyDescent="0.25">
      <c r="A4940">
        <v>4</v>
      </c>
      <c r="B4940">
        <v>401</v>
      </c>
      <c r="C4940">
        <v>4</v>
      </c>
      <c r="D4940">
        <v>123</v>
      </c>
      <c r="E4940">
        <v>1</v>
      </c>
      <c r="F4940">
        <v>0</v>
      </c>
      <c r="G4940">
        <v>2075</v>
      </c>
      <c r="H4940" s="17" t="s">
        <v>981</v>
      </c>
      <c r="I4940">
        <v>1</v>
      </c>
      <c r="J4940">
        <v>0</v>
      </c>
      <c r="K4940" s="17" t="s">
        <v>10902</v>
      </c>
      <c r="L4940" s="1">
        <v>44762</v>
      </c>
      <c r="M4940">
        <v>57.6</v>
      </c>
      <c r="N4940" s="17" t="s">
        <v>437</v>
      </c>
      <c r="O4940">
        <v>678</v>
      </c>
      <c r="P4940" s="17" t="s">
        <v>438</v>
      </c>
      <c r="Q4940">
        <v>0</v>
      </c>
      <c r="R4940" s="17" t="s">
        <v>480</v>
      </c>
      <c r="S4940" s="17" t="s">
        <v>653</v>
      </c>
      <c r="T4940" s="17" t="s">
        <v>438</v>
      </c>
      <c r="U4940">
        <v>21</v>
      </c>
      <c r="V4940">
        <v>2022</v>
      </c>
      <c r="W4940" s="17" t="s">
        <v>10903</v>
      </c>
      <c r="X4940" s="17" t="s">
        <v>482</v>
      </c>
      <c r="Y4940">
        <v>7</v>
      </c>
      <c r="Z4940" s="17" t="s">
        <v>443</v>
      </c>
      <c r="AA4940" s="17" t="s">
        <v>443</v>
      </c>
      <c r="AB4940" s="17" t="s">
        <v>444</v>
      </c>
      <c r="AC4940">
        <v>0</v>
      </c>
      <c r="AD4940">
        <v>0</v>
      </c>
      <c r="AE4940">
        <v>0</v>
      </c>
      <c r="AF4940">
        <v>2022</v>
      </c>
      <c r="AG4940" s="1">
        <v>44562</v>
      </c>
      <c r="AH4940" s="1">
        <v>44773</v>
      </c>
      <c r="AI4940" s="1">
        <v>44785</v>
      </c>
      <c r="AJ4940" s="17" t="s">
        <v>34</v>
      </c>
      <c r="AK4940" s="17" t="s">
        <v>35</v>
      </c>
      <c r="AL4940" s="17" t="s">
        <v>10388</v>
      </c>
      <c r="AM4940" s="17">
        <f>MONTH(EMPENHO[[#This Row],[data_empenho]])</f>
        <v>7</v>
      </c>
    </row>
    <row r="4941" spans="1:39" x14ac:dyDescent="0.25">
      <c r="A4941">
        <v>2</v>
      </c>
      <c r="B4941">
        <v>203</v>
      </c>
      <c r="C4941">
        <v>4</v>
      </c>
      <c r="D4941">
        <v>122</v>
      </c>
      <c r="E4941">
        <v>1</v>
      </c>
      <c r="F4941">
        <v>0</v>
      </c>
      <c r="G4941">
        <v>2081</v>
      </c>
      <c r="H4941" s="17" t="s">
        <v>638</v>
      </c>
      <c r="I4941">
        <v>1</v>
      </c>
      <c r="J4941">
        <v>0</v>
      </c>
      <c r="K4941" s="17" t="s">
        <v>10904</v>
      </c>
      <c r="L4941" s="1">
        <v>44762</v>
      </c>
      <c r="M4941">
        <v>69.5</v>
      </c>
      <c r="N4941" s="17" t="s">
        <v>437</v>
      </c>
      <c r="O4941">
        <v>7764</v>
      </c>
      <c r="P4941" s="17" t="s">
        <v>438</v>
      </c>
      <c r="Q4941">
        <v>0</v>
      </c>
      <c r="R4941" s="17" t="s">
        <v>480</v>
      </c>
      <c r="S4941" s="17" t="s">
        <v>653</v>
      </c>
      <c r="T4941" s="17" t="s">
        <v>438</v>
      </c>
      <c r="U4941">
        <v>14</v>
      </c>
      <c r="V4941">
        <v>2022</v>
      </c>
      <c r="W4941" s="17" t="s">
        <v>10905</v>
      </c>
      <c r="X4941" s="17" t="s">
        <v>482</v>
      </c>
      <c r="Y4941">
        <v>7</v>
      </c>
      <c r="Z4941" s="17" t="s">
        <v>443</v>
      </c>
      <c r="AA4941" s="17" t="s">
        <v>443</v>
      </c>
      <c r="AB4941" s="17" t="s">
        <v>444</v>
      </c>
      <c r="AC4941">
        <v>0</v>
      </c>
      <c r="AD4941">
        <v>0</v>
      </c>
      <c r="AE4941">
        <v>0</v>
      </c>
      <c r="AF4941">
        <v>2022</v>
      </c>
      <c r="AG4941" s="1">
        <v>44562</v>
      </c>
      <c r="AH4941" s="1">
        <v>44773</v>
      </c>
      <c r="AI4941" s="1">
        <v>44785</v>
      </c>
      <c r="AJ4941" s="17" t="s">
        <v>34</v>
      </c>
      <c r="AK4941" s="17" t="s">
        <v>35</v>
      </c>
      <c r="AL4941" s="17" t="s">
        <v>10388</v>
      </c>
      <c r="AM4941" s="17">
        <f>MONTH(EMPENHO[[#This Row],[data_empenho]])</f>
        <v>7</v>
      </c>
    </row>
    <row r="4942" spans="1:39" x14ac:dyDescent="0.25">
      <c r="A4942">
        <v>6</v>
      </c>
      <c r="B4942">
        <v>603</v>
      </c>
      <c r="C4942">
        <v>26</v>
      </c>
      <c r="D4942">
        <v>782</v>
      </c>
      <c r="E4942">
        <v>17</v>
      </c>
      <c r="F4942">
        <v>0</v>
      </c>
      <c r="G4942">
        <v>2073</v>
      </c>
      <c r="H4942" s="17" t="s">
        <v>981</v>
      </c>
      <c r="I4942">
        <v>1</v>
      </c>
      <c r="J4942">
        <v>0</v>
      </c>
      <c r="K4942" s="17" t="s">
        <v>10906</v>
      </c>
      <c r="L4942" s="1">
        <v>44762</v>
      </c>
      <c r="M4942">
        <v>1596.2</v>
      </c>
      <c r="N4942" s="17" t="s">
        <v>437</v>
      </c>
      <c r="O4942">
        <v>678</v>
      </c>
      <c r="P4942" s="17" t="s">
        <v>438</v>
      </c>
      <c r="Q4942">
        <v>0</v>
      </c>
      <c r="R4942" s="17" t="s">
        <v>480</v>
      </c>
      <c r="S4942" s="17" t="s">
        <v>653</v>
      </c>
      <c r="T4942" s="17" t="s">
        <v>438</v>
      </c>
      <c r="U4942">
        <v>21</v>
      </c>
      <c r="V4942">
        <v>2022</v>
      </c>
      <c r="W4942" s="17" t="s">
        <v>10907</v>
      </c>
      <c r="X4942" s="17" t="s">
        <v>482</v>
      </c>
      <c r="Y4942">
        <v>7</v>
      </c>
      <c r="Z4942" s="17" t="s">
        <v>443</v>
      </c>
      <c r="AA4942" s="17" t="s">
        <v>443</v>
      </c>
      <c r="AB4942" s="17" t="s">
        <v>444</v>
      </c>
      <c r="AC4942">
        <v>0</v>
      </c>
      <c r="AD4942">
        <v>0</v>
      </c>
      <c r="AE4942">
        <v>0</v>
      </c>
      <c r="AF4942">
        <v>2022</v>
      </c>
      <c r="AG4942" s="1">
        <v>44562</v>
      </c>
      <c r="AH4942" s="1">
        <v>44773</v>
      </c>
      <c r="AI4942" s="1">
        <v>44785</v>
      </c>
      <c r="AJ4942" s="17" t="s">
        <v>34</v>
      </c>
      <c r="AK4942" s="17" t="s">
        <v>35</v>
      </c>
      <c r="AL4942" s="17" t="s">
        <v>10388</v>
      </c>
      <c r="AM4942" s="17">
        <f>MONTH(EMPENHO[[#This Row],[data_empenho]])</f>
        <v>7</v>
      </c>
    </row>
    <row r="4943" spans="1:39" x14ac:dyDescent="0.25">
      <c r="A4943">
        <v>8</v>
      </c>
      <c r="B4943">
        <v>801</v>
      </c>
      <c r="C4943">
        <v>10</v>
      </c>
      <c r="D4943">
        <v>301</v>
      </c>
      <c r="E4943">
        <v>6</v>
      </c>
      <c r="F4943">
        <v>0</v>
      </c>
      <c r="G4943">
        <v>2105</v>
      </c>
      <c r="H4943" s="17" t="s">
        <v>828</v>
      </c>
      <c r="I4943">
        <v>40</v>
      </c>
      <c r="J4943">
        <v>0</v>
      </c>
      <c r="K4943" s="17" t="s">
        <v>10908</v>
      </c>
      <c r="L4943" s="1">
        <v>44762</v>
      </c>
      <c r="M4943">
        <v>224.99</v>
      </c>
      <c r="N4943" s="17" t="s">
        <v>437</v>
      </c>
      <c r="O4943">
        <v>5730</v>
      </c>
      <c r="P4943" s="17" t="s">
        <v>438</v>
      </c>
      <c r="Q4943">
        <v>0</v>
      </c>
      <c r="R4943" s="17" t="s">
        <v>439</v>
      </c>
      <c r="S4943" s="17" t="s">
        <v>440</v>
      </c>
      <c r="T4943" s="17" t="s">
        <v>438</v>
      </c>
      <c r="U4943">
        <v>218</v>
      </c>
      <c r="V4943">
        <v>2022</v>
      </c>
      <c r="W4943" s="17" t="s">
        <v>10909</v>
      </c>
      <c r="X4943" s="17" t="s">
        <v>465</v>
      </c>
      <c r="Y4943">
        <v>1</v>
      </c>
      <c r="Z4943" s="17" t="s">
        <v>443</v>
      </c>
      <c r="AA4943" s="17" t="s">
        <v>443</v>
      </c>
      <c r="AB4943" s="17" t="s">
        <v>444</v>
      </c>
      <c r="AC4943">
        <v>0</v>
      </c>
      <c r="AD4943">
        <v>0</v>
      </c>
      <c r="AE4943">
        <v>0</v>
      </c>
      <c r="AF4943">
        <v>2022</v>
      </c>
      <c r="AG4943" s="1">
        <v>44562</v>
      </c>
      <c r="AH4943" s="1">
        <v>44773</v>
      </c>
      <c r="AI4943" s="1">
        <v>44785</v>
      </c>
      <c r="AJ4943" s="17" t="s">
        <v>34</v>
      </c>
      <c r="AK4943" s="17" t="s">
        <v>35</v>
      </c>
      <c r="AL4943" s="17" t="s">
        <v>10388</v>
      </c>
      <c r="AM4943" s="17">
        <f>MONTH(EMPENHO[[#This Row],[data_empenho]])</f>
        <v>7</v>
      </c>
    </row>
    <row r="4944" spans="1:39" x14ac:dyDescent="0.25">
      <c r="A4944">
        <v>8</v>
      </c>
      <c r="B4944">
        <v>801</v>
      </c>
      <c r="C4944">
        <v>10</v>
      </c>
      <c r="D4944">
        <v>301</v>
      </c>
      <c r="E4944">
        <v>6</v>
      </c>
      <c r="F4944">
        <v>0</v>
      </c>
      <c r="G4944">
        <v>2105</v>
      </c>
      <c r="H4944" s="17" t="s">
        <v>828</v>
      </c>
      <c r="I4944">
        <v>40</v>
      </c>
      <c r="J4944">
        <v>0</v>
      </c>
      <c r="K4944" s="17" t="s">
        <v>10910</v>
      </c>
      <c r="L4944" s="1">
        <v>44762</v>
      </c>
      <c r="M4944">
        <v>119</v>
      </c>
      <c r="N4944" s="17" t="s">
        <v>437</v>
      </c>
      <c r="O4944">
        <v>2029</v>
      </c>
      <c r="P4944" s="17" t="s">
        <v>438</v>
      </c>
      <c r="Q4944">
        <v>0</v>
      </c>
      <c r="R4944" s="17" t="s">
        <v>439</v>
      </c>
      <c r="S4944" s="17" t="s">
        <v>440</v>
      </c>
      <c r="T4944" s="17" t="s">
        <v>438</v>
      </c>
      <c r="U4944">
        <v>218</v>
      </c>
      <c r="V4944">
        <v>2022</v>
      </c>
      <c r="W4944" s="17" t="s">
        <v>10911</v>
      </c>
      <c r="X4944" s="17" t="s">
        <v>465</v>
      </c>
      <c r="Y4944">
        <v>1</v>
      </c>
      <c r="Z4944" s="17" t="s">
        <v>443</v>
      </c>
      <c r="AA4944" s="17" t="s">
        <v>443</v>
      </c>
      <c r="AB4944" s="17" t="s">
        <v>444</v>
      </c>
      <c r="AC4944">
        <v>0</v>
      </c>
      <c r="AD4944">
        <v>0</v>
      </c>
      <c r="AE4944">
        <v>0</v>
      </c>
      <c r="AF4944">
        <v>2022</v>
      </c>
      <c r="AG4944" s="1">
        <v>44562</v>
      </c>
      <c r="AH4944" s="1">
        <v>44773</v>
      </c>
      <c r="AI4944" s="1">
        <v>44785</v>
      </c>
      <c r="AJ4944" s="17" t="s">
        <v>34</v>
      </c>
      <c r="AK4944" s="17" t="s">
        <v>35</v>
      </c>
      <c r="AL4944" s="17" t="s">
        <v>10388</v>
      </c>
      <c r="AM4944" s="17">
        <f>MONTH(EMPENHO[[#This Row],[data_empenho]])</f>
        <v>7</v>
      </c>
    </row>
    <row r="4945" spans="1:39" x14ac:dyDescent="0.25">
      <c r="A4945">
        <v>8</v>
      </c>
      <c r="B4945">
        <v>801</v>
      </c>
      <c r="C4945">
        <v>10</v>
      </c>
      <c r="D4945">
        <v>122</v>
      </c>
      <c r="E4945">
        <v>5</v>
      </c>
      <c r="F4945">
        <v>0</v>
      </c>
      <c r="G4945">
        <v>2084</v>
      </c>
      <c r="H4945" s="17" t="s">
        <v>2107</v>
      </c>
      <c r="I4945">
        <v>40</v>
      </c>
      <c r="J4945">
        <v>0</v>
      </c>
      <c r="K4945" s="17" t="s">
        <v>10912</v>
      </c>
      <c r="L4945" s="1">
        <v>44762</v>
      </c>
      <c r="M4945">
        <v>170</v>
      </c>
      <c r="N4945" s="17" t="s">
        <v>437</v>
      </c>
      <c r="O4945">
        <v>5208</v>
      </c>
      <c r="P4945" s="17" t="s">
        <v>438</v>
      </c>
      <c r="Q4945">
        <v>0</v>
      </c>
      <c r="R4945" s="17" t="s">
        <v>439</v>
      </c>
      <c r="S4945" s="17" t="s">
        <v>440</v>
      </c>
      <c r="T4945" s="17" t="s">
        <v>438</v>
      </c>
      <c r="U4945">
        <v>222</v>
      </c>
      <c r="V4945">
        <v>2022</v>
      </c>
      <c r="W4945" s="17" t="s">
        <v>10913</v>
      </c>
      <c r="X4945" s="17" t="s">
        <v>465</v>
      </c>
      <c r="Y4945">
        <v>1</v>
      </c>
      <c r="Z4945" s="17" t="s">
        <v>443</v>
      </c>
      <c r="AA4945" s="17" t="s">
        <v>443</v>
      </c>
      <c r="AB4945" s="17" t="s">
        <v>444</v>
      </c>
      <c r="AC4945">
        <v>0</v>
      </c>
      <c r="AD4945">
        <v>0</v>
      </c>
      <c r="AE4945">
        <v>0</v>
      </c>
      <c r="AF4945">
        <v>2022</v>
      </c>
      <c r="AG4945" s="1">
        <v>44562</v>
      </c>
      <c r="AH4945" s="1">
        <v>44773</v>
      </c>
      <c r="AI4945" s="1">
        <v>44785</v>
      </c>
      <c r="AJ4945" s="17" t="s">
        <v>34</v>
      </c>
      <c r="AK4945" s="17" t="s">
        <v>35</v>
      </c>
      <c r="AL4945" s="17" t="s">
        <v>10388</v>
      </c>
      <c r="AM4945" s="17">
        <f>MONTH(EMPENHO[[#This Row],[data_empenho]])</f>
        <v>7</v>
      </c>
    </row>
    <row r="4946" spans="1:39" x14ac:dyDescent="0.25">
      <c r="A4946">
        <v>8</v>
      </c>
      <c r="B4946">
        <v>801</v>
      </c>
      <c r="C4946">
        <v>10</v>
      </c>
      <c r="D4946">
        <v>122</v>
      </c>
      <c r="E4946">
        <v>5</v>
      </c>
      <c r="F4946">
        <v>0</v>
      </c>
      <c r="G4946">
        <v>2084</v>
      </c>
      <c r="H4946" s="17" t="s">
        <v>2072</v>
      </c>
      <c r="I4946">
        <v>40</v>
      </c>
      <c r="J4946">
        <v>0</v>
      </c>
      <c r="K4946" s="17" t="s">
        <v>10914</v>
      </c>
      <c r="L4946" s="1">
        <v>44762</v>
      </c>
      <c r="M4946">
        <v>180</v>
      </c>
      <c r="N4946" s="17" t="s">
        <v>437</v>
      </c>
      <c r="O4946">
        <v>5208</v>
      </c>
      <c r="P4946" s="17" t="s">
        <v>438</v>
      </c>
      <c r="Q4946">
        <v>0</v>
      </c>
      <c r="R4946" s="17" t="s">
        <v>439</v>
      </c>
      <c r="S4946" s="17" t="s">
        <v>440</v>
      </c>
      <c r="T4946" s="17" t="s">
        <v>438</v>
      </c>
      <c r="U4946">
        <v>222</v>
      </c>
      <c r="V4946">
        <v>2022</v>
      </c>
      <c r="W4946" s="17" t="s">
        <v>10915</v>
      </c>
      <c r="X4946" s="17" t="s">
        <v>465</v>
      </c>
      <c r="Y4946">
        <v>1</v>
      </c>
      <c r="Z4946" s="17" t="s">
        <v>443</v>
      </c>
      <c r="AA4946" s="17" t="s">
        <v>443</v>
      </c>
      <c r="AB4946" s="17" t="s">
        <v>444</v>
      </c>
      <c r="AC4946">
        <v>0</v>
      </c>
      <c r="AD4946">
        <v>0</v>
      </c>
      <c r="AE4946">
        <v>0</v>
      </c>
      <c r="AF4946">
        <v>2022</v>
      </c>
      <c r="AG4946" s="1">
        <v>44562</v>
      </c>
      <c r="AH4946" s="1">
        <v>44773</v>
      </c>
      <c r="AI4946" s="1">
        <v>44785</v>
      </c>
      <c r="AJ4946" s="17" t="s">
        <v>34</v>
      </c>
      <c r="AK4946" s="17" t="s">
        <v>35</v>
      </c>
      <c r="AL4946" s="17" t="s">
        <v>10388</v>
      </c>
      <c r="AM4946" s="17">
        <f>MONTH(EMPENHO[[#This Row],[data_empenho]])</f>
        <v>7</v>
      </c>
    </row>
    <row r="4947" spans="1:39" x14ac:dyDescent="0.25">
      <c r="A4947">
        <v>8</v>
      </c>
      <c r="B4947">
        <v>801</v>
      </c>
      <c r="C4947">
        <v>10</v>
      </c>
      <c r="D4947">
        <v>301</v>
      </c>
      <c r="E4947">
        <v>6</v>
      </c>
      <c r="F4947">
        <v>0</v>
      </c>
      <c r="G4947">
        <v>2092</v>
      </c>
      <c r="H4947" s="17" t="s">
        <v>682</v>
      </c>
      <c r="I4947">
        <v>40</v>
      </c>
      <c r="J4947">
        <v>0</v>
      </c>
      <c r="K4947" s="17" t="s">
        <v>10916</v>
      </c>
      <c r="L4947" s="1">
        <v>44762</v>
      </c>
      <c r="M4947">
        <v>70</v>
      </c>
      <c r="N4947" s="17" t="s">
        <v>437</v>
      </c>
      <c r="O4947">
        <v>5301</v>
      </c>
      <c r="P4947" s="17" t="s">
        <v>438</v>
      </c>
      <c r="Q4947">
        <v>0</v>
      </c>
      <c r="R4947" s="17" t="s">
        <v>439</v>
      </c>
      <c r="S4947" s="17" t="s">
        <v>440</v>
      </c>
      <c r="T4947" s="17" t="s">
        <v>438</v>
      </c>
      <c r="U4947">
        <v>221</v>
      </c>
      <c r="V4947">
        <v>2022</v>
      </c>
      <c r="W4947" s="17" t="s">
        <v>10917</v>
      </c>
      <c r="X4947" s="17" t="s">
        <v>465</v>
      </c>
      <c r="Y4947">
        <v>1</v>
      </c>
      <c r="Z4947" s="17" t="s">
        <v>443</v>
      </c>
      <c r="AA4947" s="17" t="s">
        <v>443</v>
      </c>
      <c r="AB4947" s="17" t="s">
        <v>444</v>
      </c>
      <c r="AC4947">
        <v>0</v>
      </c>
      <c r="AD4947">
        <v>0</v>
      </c>
      <c r="AE4947">
        <v>0</v>
      </c>
      <c r="AF4947">
        <v>2022</v>
      </c>
      <c r="AG4947" s="1">
        <v>44562</v>
      </c>
      <c r="AH4947" s="1">
        <v>44773</v>
      </c>
      <c r="AI4947" s="1">
        <v>44785</v>
      </c>
      <c r="AJ4947" s="17" t="s">
        <v>34</v>
      </c>
      <c r="AK4947" s="17" t="s">
        <v>35</v>
      </c>
      <c r="AL4947" s="17" t="s">
        <v>10388</v>
      </c>
      <c r="AM4947" s="17">
        <f>MONTH(EMPENHO[[#This Row],[data_empenho]])</f>
        <v>7</v>
      </c>
    </row>
    <row r="4948" spans="1:39" x14ac:dyDescent="0.25">
      <c r="A4948">
        <v>8</v>
      </c>
      <c r="B4948">
        <v>801</v>
      </c>
      <c r="C4948">
        <v>10</v>
      </c>
      <c r="D4948">
        <v>301</v>
      </c>
      <c r="E4948">
        <v>6</v>
      </c>
      <c r="F4948">
        <v>0</v>
      </c>
      <c r="G4948">
        <v>2092</v>
      </c>
      <c r="H4948" s="17" t="s">
        <v>689</v>
      </c>
      <c r="I4948">
        <v>40</v>
      </c>
      <c r="J4948">
        <v>0</v>
      </c>
      <c r="K4948" s="17" t="s">
        <v>10918</v>
      </c>
      <c r="L4948" s="1">
        <v>44762</v>
      </c>
      <c r="M4948">
        <v>491.18</v>
      </c>
      <c r="N4948" s="17" t="s">
        <v>437</v>
      </c>
      <c r="O4948">
        <v>5301</v>
      </c>
      <c r="P4948" s="17" t="s">
        <v>438</v>
      </c>
      <c r="Q4948">
        <v>0</v>
      </c>
      <c r="R4948" s="17" t="s">
        <v>439</v>
      </c>
      <c r="S4948" s="17" t="s">
        <v>440</v>
      </c>
      <c r="T4948" s="17" t="s">
        <v>438</v>
      </c>
      <c r="U4948">
        <v>221</v>
      </c>
      <c r="V4948">
        <v>2022</v>
      </c>
      <c r="W4948" s="17" t="s">
        <v>10919</v>
      </c>
      <c r="X4948" s="17" t="s">
        <v>465</v>
      </c>
      <c r="Y4948">
        <v>1</v>
      </c>
      <c r="Z4948" s="17" t="s">
        <v>443</v>
      </c>
      <c r="AA4948" s="17" t="s">
        <v>443</v>
      </c>
      <c r="AB4948" s="17" t="s">
        <v>444</v>
      </c>
      <c r="AC4948">
        <v>0</v>
      </c>
      <c r="AD4948">
        <v>0</v>
      </c>
      <c r="AE4948">
        <v>0</v>
      </c>
      <c r="AF4948">
        <v>2022</v>
      </c>
      <c r="AG4948" s="1">
        <v>44562</v>
      </c>
      <c r="AH4948" s="1">
        <v>44773</v>
      </c>
      <c r="AI4948" s="1">
        <v>44785</v>
      </c>
      <c r="AJ4948" s="17" t="s">
        <v>34</v>
      </c>
      <c r="AK4948" s="17" t="s">
        <v>35</v>
      </c>
      <c r="AL4948" s="17" t="s">
        <v>10388</v>
      </c>
      <c r="AM4948" s="17">
        <f>MONTH(EMPENHO[[#This Row],[data_empenho]])</f>
        <v>7</v>
      </c>
    </row>
    <row r="4949" spans="1:39" x14ac:dyDescent="0.25">
      <c r="A4949">
        <v>6</v>
      </c>
      <c r="B4949">
        <v>603</v>
      </c>
      <c r="C4949">
        <v>26</v>
      </c>
      <c r="D4949">
        <v>782</v>
      </c>
      <c r="E4949">
        <v>17</v>
      </c>
      <c r="F4949">
        <v>0</v>
      </c>
      <c r="G4949">
        <v>2073</v>
      </c>
      <c r="H4949" s="17" t="s">
        <v>478</v>
      </c>
      <c r="I4949">
        <v>1</v>
      </c>
      <c r="J4949">
        <v>0</v>
      </c>
      <c r="K4949" s="17" t="s">
        <v>10920</v>
      </c>
      <c r="L4949" s="1">
        <v>44763</v>
      </c>
      <c r="M4949">
        <v>11670</v>
      </c>
      <c r="N4949" s="17" t="s">
        <v>437</v>
      </c>
      <c r="O4949">
        <v>8264</v>
      </c>
      <c r="P4949" s="17" t="s">
        <v>438</v>
      </c>
      <c r="Q4949">
        <v>0</v>
      </c>
      <c r="R4949" s="17" t="s">
        <v>480</v>
      </c>
      <c r="S4949" s="17" t="s">
        <v>653</v>
      </c>
      <c r="T4949" s="17" t="s">
        <v>438</v>
      </c>
      <c r="U4949">
        <v>2</v>
      </c>
      <c r="V4949">
        <v>2022</v>
      </c>
      <c r="W4949" s="17" t="s">
        <v>10921</v>
      </c>
      <c r="X4949" s="17" t="s">
        <v>482</v>
      </c>
      <c r="Y4949">
        <v>7</v>
      </c>
      <c r="Z4949" s="17" t="s">
        <v>443</v>
      </c>
      <c r="AA4949" s="17" t="s">
        <v>443</v>
      </c>
      <c r="AB4949" s="17" t="s">
        <v>444</v>
      </c>
      <c r="AC4949">
        <v>0</v>
      </c>
      <c r="AD4949">
        <v>0</v>
      </c>
      <c r="AE4949">
        <v>0</v>
      </c>
      <c r="AF4949">
        <v>2022</v>
      </c>
      <c r="AG4949" s="1">
        <v>44562</v>
      </c>
      <c r="AH4949" s="1">
        <v>44773</v>
      </c>
      <c r="AI4949" s="1">
        <v>44785</v>
      </c>
      <c r="AJ4949" s="17" t="s">
        <v>34</v>
      </c>
      <c r="AK4949" s="17" t="s">
        <v>35</v>
      </c>
      <c r="AL4949" s="17" t="s">
        <v>10388</v>
      </c>
      <c r="AM4949" s="17">
        <f>MONTH(EMPENHO[[#This Row],[data_empenho]])</f>
        <v>7</v>
      </c>
    </row>
    <row r="4950" spans="1:39" x14ac:dyDescent="0.25">
      <c r="A4950">
        <v>9</v>
      </c>
      <c r="B4950">
        <v>904</v>
      </c>
      <c r="C4950">
        <v>8</v>
      </c>
      <c r="D4950">
        <v>243</v>
      </c>
      <c r="E4950">
        <v>11</v>
      </c>
      <c r="F4950">
        <v>0</v>
      </c>
      <c r="G4950">
        <v>2107</v>
      </c>
      <c r="H4950" s="17" t="s">
        <v>478</v>
      </c>
      <c r="I4950">
        <v>1</v>
      </c>
      <c r="J4950">
        <v>0</v>
      </c>
      <c r="K4950" s="17" t="s">
        <v>10922</v>
      </c>
      <c r="L4950" s="1">
        <v>44763</v>
      </c>
      <c r="M4950">
        <v>1076.4000000000001</v>
      </c>
      <c r="N4950" s="17" t="s">
        <v>437</v>
      </c>
      <c r="O4950">
        <v>8264</v>
      </c>
      <c r="P4950" s="17" t="s">
        <v>438</v>
      </c>
      <c r="Q4950">
        <v>0</v>
      </c>
      <c r="R4950" s="17" t="s">
        <v>480</v>
      </c>
      <c r="S4950" s="17" t="s">
        <v>653</v>
      </c>
      <c r="T4950" s="17" t="s">
        <v>438</v>
      </c>
      <c r="U4950">
        <v>56</v>
      </c>
      <c r="V4950">
        <v>2021</v>
      </c>
      <c r="W4950" s="17" t="s">
        <v>10923</v>
      </c>
      <c r="X4950" s="17" t="s">
        <v>482</v>
      </c>
      <c r="Y4950">
        <v>7</v>
      </c>
      <c r="Z4950" s="17" t="s">
        <v>443</v>
      </c>
      <c r="AA4950" s="17" t="s">
        <v>443</v>
      </c>
      <c r="AB4950" s="17" t="s">
        <v>444</v>
      </c>
      <c r="AC4950">
        <v>0</v>
      </c>
      <c r="AD4950">
        <v>0</v>
      </c>
      <c r="AE4950">
        <v>0</v>
      </c>
      <c r="AF4950">
        <v>2022</v>
      </c>
      <c r="AG4950" s="1">
        <v>44562</v>
      </c>
      <c r="AH4950" s="1">
        <v>44773</v>
      </c>
      <c r="AI4950" s="1">
        <v>44785</v>
      </c>
      <c r="AJ4950" s="17" t="s">
        <v>34</v>
      </c>
      <c r="AK4950" s="17" t="s">
        <v>35</v>
      </c>
      <c r="AL4950" s="17" t="s">
        <v>10388</v>
      </c>
      <c r="AM4950" s="17">
        <f>MONTH(EMPENHO[[#This Row],[data_empenho]])</f>
        <v>7</v>
      </c>
    </row>
    <row r="4951" spans="1:39" x14ac:dyDescent="0.25">
      <c r="A4951">
        <v>5</v>
      </c>
      <c r="B4951">
        <v>502</v>
      </c>
      <c r="C4951">
        <v>12</v>
      </c>
      <c r="D4951">
        <v>782</v>
      </c>
      <c r="E4951">
        <v>2</v>
      </c>
      <c r="F4951">
        <v>0</v>
      </c>
      <c r="G4951">
        <v>2035</v>
      </c>
      <c r="H4951" s="17" t="s">
        <v>828</v>
      </c>
      <c r="I4951">
        <v>20</v>
      </c>
      <c r="J4951">
        <v>0</v>
      </c>
      <c r="K4951" s="17" t="s">
        <v>10924</v>
      </c>
      <c r="L4951" s="1">
        <v>44763</v>
      </c>
      <c r="M4951">
        <v>10060</v>
      </c>
      <c r="N4951" s="17" t="s">
        <v>437</v>
      </c>
      <c r="O4951">
        <v>4846</v>
      </c>
      <c r="P4951" s="17" t="s">
        <v>438</v>
      </c>
      <c r="Q4951">
        <v>0</v>
      </c>
      <c r="R4951" s="17" t="s">
        <v>480</v>
      </c>
      <c r="S4951" s="17" t="s">
        <v>653</v>
      </c>
      <c r="T4951" s="17" t="s">
        <v>438</v>
      </c>
      <c r="U4951">
        <v>38</v>
      </c>
      <c r="V4951">
        <v>2021</v>
      </c>
      <c r="W4951" s="17" t="s">
        <v>10925</v>
      </c>
      <c r="X4951" s="17" t="s">
        <v>482</v>
      </c>
      <c r="Y4951">
        <v>7</v>
      </c>
      <c r="Z4951" s="17" t="s">
        <v>443</v>
      </c>
      <c r="AA4951" s="17" t="s">
        <v>443</v>
      </c>
      <c r="AB4951" s="17" t="s">
        <v>444</v>
      </c>
      <c r="AC4951">
        <v>0</v>
      </c>
      <c r="AD4951">
        <v>0</v>
      </c>
      <c r="AE4951">
        <v>0</v>
      </c>
      <c r="AF4951">
        <v>2022</v>
      </c>
      <c r="AG4951" s="1">
        <v>44562</v>
      </c>
      <c r="AH4951" s="1">
        <v>44773</v>
      </c>
      <c r="AI4951" s="1">
        <v>44785</v>
      </c>
      <c r="AJ4951" s="17" t="s">
        <v>34</v>
      </c>
      <c r="AK4951" s="17" t="s">
        <v>35</v>
      </c>
      <c r="AL4951" s="17" t="s">
        <v>10388</v>
      </c>
      <c r="AM4951" s="17">
        <f>MONTH(EMPENHO[[#This Row],[data_empenho]])</f>
        <v>7</v>
      </c>
    </row>
    <row r="4952" spans="1:39" x14ac:dyDescent="0.25">
      <c r="A4952">
        <v>5</v>
      </c>
      <c r="B4952">
        <v>502</v>
      </c>
      <c r="C4952">
        <v>12</v>
      </c>
      <c r="D4952">
        <v>782</v>
      </c>
      <c r="E4952">
        <v>2</v>
      </c>
      <c r="F4952">
        <v>0</v>
      </c>
      <c r="G4952">
        <v>2035</v>
      </c>
      <c r="H4952" s="17" t="s">
        <v>860</v>
      </c>
      <c r="I4952">
        <v>1017</v>
      </c>
      <c r="J4952">
        <v>0</v>
      </c>
      <c r="K4952" s="17" t="s">
        <v>10926</v>
      </c>
      <c r="L4952" s="1">
        <v>44763</v>
      </c>
      <c r="M4952">
        <v>3920</v>
      </c>
      <c r="N4952" s="17" t="s">
        <v>437</v>
      </c>
      <c r="O4952">
        <v>4846</v>
      </c>
      <c r="P4952" s="17" t="s">
        <v>438</v>
      </c>
      <c r="Q4952">
        <v>0</v>
      </c>
      <c r="R4952" s="17" t="s">
        <v>480</v>
      </c>
      <c r="S4952" s="17" t="s">
        <v>653</v>
      </c>
      <c r="T4952" s="17" t="s">
        <v>438</v>
      </c>
      <c r="U4952">
        <v>38</v>
      </c>
      <c r="V4952">
        <v>2021</v>
      </c>
      <c r="W4952" s="17" t="s">
        <v>10927</v>
      </c>
      <c r="X4952" s="17" t="s">
        <v>482</v>
      </c>
      <c r="Y4952">
        <v>7</v>
      </c>
      <c r="Z4952" s="17" t="s">
        <v>443</v>
      </c>
      <c r="AA4952" s="17" t="s">
        <v>443</v>
      </c>
      <c r="AB4952" s="17" t="s">
        <v>444</v>
      </c>
      <c r="AC4952">
        <v>0</v>
      </c>
      <c r="AD4952">
        <v>0</v>
      </c>
      <c r="AE4952">
        <v>0</v>
      </c>
      <c r="AF4952">
        <v>2022</v>
      </c>
      <c r="AG4952" s="1">
        <v>44562</v>
      </c>
      <c r="AH4952" s="1">
        <v>44773</v>
      </c>
      <c r="AI4952" s="1">
        <v>44785</v>
      </c>
      <c r="AJ4952" s="17" t="s">
        <v>34</v>
      </c>
      <c r="AK4952" s="17" t="s">
        <v>35</v>
      </c>
      <c r="AL4952" s="17" t="s">
        <v>10388</v>
      </c>
      <c r="AM4952" s="17">
        <f>MONTH(EMPENHO[[#This Row],[data_empenho]])</f>
        <v>7</v>
      </c>
    </row>
    <row r="4953" spans="1:39" x14ac:dyDescent="0.25">
      <c r="A4953">
        <v>9</v>
      </c>
      <c r="B4953">
        <v>902</v>
      </c>
      <c r="C4953">
        <v>8</v>
      </c>
      <c r="D4953">
        <v>244</v>
      </c>
      <c r="E4953">
        <v>11</v>
      </c>
      <c r="F4953">
        <v>0</v>
      </c>
      <c r="G4953">
        <v>2018</v>
      </c>
      <c r="H4953" s="17" t="s">
        <v>860</v>
      </c>
      <c r="I4953">
        <v>1</v>
      </c>
      <c r="J4953">
        <v>0</v>
      </c>
      <c r="K4953" s="17" t="s">
        <v>10928</v>
      </c>
      <c r="L4953" s="1">
        <v>44763</v>
      </c>
      <c r="M4953">
        <v>85</v>
      </c>
      <c r="N4953" s="17" t="s">
        <v>437</v>
      </c>
      <c r="O4953">
        <v>4959</v>
      </c>
      <c r="P4953" s="17" t="s">
        <v>438</v>
      </c>
      <c r="Q4953">
        <v>0</v>
      </c>
      <c r="R4953" s="17" t="s">
        <v>480</v>
      </c>
      <c r="S4953" s="17" t="s">
        <v>653</v>
      </c>
      <c r="T4953" s="17" t="s">
        <v>438</v>
      </c>
      <c r="U4953">
        <v>9</v>
      </c>
      <c r="V4953">
        <v>2022</v>
      </c>
      <c r="W4953" s="17" t="s">
        <v>10929</v>
      </c>
      <c r="X4953" s="17" t="s">
        <v>482</v>
      </c>
      <c r="Y4953">
        <v>7</v>
      </c>
      <c r="Z4953" s="17" t="s">
        <v>443</v>
      </c>
      <c r="AA4953" s="17" t="s">
        <v>443</v>
      </c>
      <c r="AB4953" s="17" t="s">
        <v>444</v>
      </c>
      <c r="AC4953">
        <v>0</v>
      </c>
      <c r="AD4953">
        <v>0</v>
      </c>
      <c r="AE4953">
        <v>0</v>
      </c>
      <c r="AF4953">
        <v>2022</v>
      </c>
      <c r="AG4953" s="1">
        <v>44562</v>
      </c>
      <c r="AH4953" s="1">
        <v>44773</v>
      </c>
      <c r="AI4953" s="1">
        <v>44785</v>
      </c>
      <c r="AJ4953" s="17" t="s">
        <v>34</v>
      </c>
      <c r="AK4953" s="17" t="s">
        <v>35</v>
      </c>
      <c r="AL4953" s="17" t="s">
        <v>10388</v>
      </c>
      <c r="AM4953" s="17">
        <f>MONTH(EMPENHO[[#This Row],[data_empenho]])</f>
        <v>7</v>
      </c>
    </row>
    <row r="4954" spans="1:39" x14ac:dyDescent="0.25">
      <c r="A4954">
        <v>9</v>
      </c>
      <c r="B4954">
        <v>902</v>
      </c>
      <c r="C4954">
        <v>8</v>
      </c>
      <c r="D4954">
        <v>243</v>
      </c>
      <c r="E4954">
        <v>11</v>
      </c>
      <c r="F4954">
        <v>0</v>
      </c>
      <c r="G4954">
        <v>2014</v>
      </c>
      <c r="H4954" s="17" t="s">
        <v>582</v>
      </c>
      <c r="I4954">
        <v>1</v>
      </c>
      <c r="J4954">
        <v>0</v>
      </c>
      <c r="K4954" s="17" t="s">
        <v>10930</v>
      </c>
      <c r="L4954" s="1">
        <v>44763</v>
      </c>
      <c r="M4954">
        <v>75.66</v>
      </c>
      <c r="N4954" s="17" t="s">
        <v>437</v>
      </c>
      <c r="O4954">
        <v>552</v>
      </c>
      <c r="P4954" s="17" t="s">
        <v>438</v>
      </c>
      <c r="Q4954">
        <v>0</v>
      </c>
      <c r="R4954" s="17" t="s">
        <v>439</v>
      </c>
      <c r="S4954" s="17" t="s">
        <v>440</v>
      </c>
      <c r="T4954" s="17" t="s">
        <v>438</v>
      </c>
      <c r="U4954">
        <v>0</v>
      </c>
      <c r="V4954">
        <v>0</v>
      </c>
      <c r="W4954" s="17" t="s">
        <v>10931</v>
      </c>
      <c r="X4954" s="17" t="s">
        <v>465</v>
      </c>
      <c r="Y4954">
        <v>1</v>
      </c>
      <c r="Z4954" s="17" t="s">
        <v>443</v>
      </c>
      <c r="AA4954" s="17" t="s">
        <v>443</v>
      </c>
      <c r="AB4954" s="17" t="s">
        <v>444</v>
      </c>
      <c r="AC4954">
        <v>0</v>
      </c>
      <c r="AD4954">
        <v>0</v>
      </c>
      <c r="AE4954">
        <v>0</v>
      </c>
      <c r="AF4954">
        <v>2022</v>
      </c>
      <c r="AG4954" s="1">
        <v>44562</v>
      </c>
      <c r="AH4954" s="1">
        <v>44773</v>
      </c>
      <c r="AI4954" s="1">
        <v>44785</v>
      </c>
      <c r="AJ4954" s="17" t="s">
        <v>34</v>
      </c>
      <c r="AK4954" s="17" t="s">
        <v>35</v>
      </c>
      <c r="AL4954" s="17" t="s">
        <v>10388</v>
      </c>
      <c r="AM4954" s="17">
        <f>MONTH(EMPENHO[[#This Row],[data_empenho]])</f>
        <v>7</v>
      </c>
    </row>
    <row r="4955" spans="1:39" x14ac:dyDescent="0.25">
      <c r="A4955">
        <v>9</v>
      </c>
      <c r="B4955">
        <v>902</v>
      </c>
      <c r="C4955">
        <v>8</v>
      </c>
      <c r="D4955">
        <v>243</v>
      </c>
      <c r="E4955">
        <v>11</v>
      </c>
      <c r="F4955">
        <v>0</v>
      </c>
      <c r="G4955">
        <v>2014</v>
      </c>
      <c r="H4955" s="17" t="s">
        <v>2028</v>
      </c>
      <c r="I4955">
        <v>1021</v>
      </c>
      <c r="J4955">
        <v>0</v>
      </c>
      <c r="K4955" s="17" t="s">
        <v>10932</v>
      </c>
      <c r="L4955" s="1">
        <v>44763</v>
      </c>
      <c r="M4955">
        <v>63.72</v>
      </c>
      <c r="N4955" s="17" t="s">
        <v>437</v>
      </c>
      <c r="O4955">
        <v>552</v>
      </c>
      <c r="P4955" s="17" t="s">
        <v>438</v>
      </c>
      <c r="Q4955">
        <v>0</v>
      </c>
      <c r="R4955" s="17" t="s">
        <v>439</v>
      </c>
      <c r="S4955" s="17" t="s">
        <v>440</v>
      </c>
      <c r="T4955" s="17" t="s">
        <v>438</v>
      </c>
      <c r="U4955">
        <v>0</v>
      </c>
      <c r="V4955">
        <v>0</v>
      </c>
      <c r="W4955" s="17" t="s">
        <v>10933</v>
      </c>
      <c r="X4955" s="17" t="s">
        <v>465</v>
      </c>
      <c r="Y4955">
        <v>1</v>
      </c>
      <c r="Z4955" s="17" t="s">
        <v>443</v>
      </c>
      <c r="AA4955" s="17" t="s">
        <v>443</v>
      </c>
      <c r="AB4955" s="17" t="s">
        <v>444</v>
      </c>
      <c r="AC4955">
        <v>0</v>
      </c>
      <c r="AD4955">
        <v>0</v>
      </c>
      <c r="AE4955">
        <v>0</v>
      </c>
      <c r="AF4955">
        <v>2022</v>
      </c>
      <c r="AG4955" s="1">
        <v>44562</v>
      </c>
      <c r="AH4955" s="1">
        <v>44773</v>
      </c>
      <c r="AI4955" s="1">
        <v>44785</v>
      </c>
      <c r="AJ4955" s="17" t="s">
        <v>34</v>
      </c>
      <c r="AK4955" s="17" t="s">
        <v>35</v>
      </c>
      <c r="AL4955" s="17" t="s">
        <v>10388</v>
      </c>
      <c r="AM4955" s="17">
        <f>MONTH(EMPENHO[[#This Row],[data_empenho]])</f>
        <v>7</v>
      </c>
    </row>
    <row r="4956" spans="1:39" x14ac:dyDescent="0.25">
      <c r="A4956">
        <v>8</v>
      </c>
      <c r="B4956">
        <v>801</v>
      </c>
      <c r="C4956">
        <v>10</v>
      </c>
      <c r="D4956">
        <v>303</v>
      </c>
      <c r="E4956">
        <v>8</v>
      </c>
      <c r="F4956">
        <v>0</v>
      </c>
      <c r="G4956">
        <v>2101</v>
      </c>
      <c r="H4956" s="17" t="s">
        <v>582</v>
      </c>
      <c r="I4956">
        <v>40</v>
      </c>
      <c r="J4956">
        <v>0</v>
      </c>
      <c r="K4956" s="17" t="s">
        <v>10934</v>
      </c>
      <c r="L4956" s="1">
        <v>44763</v>
      </c>
      <c r="M4956">
        <v>700</v>
      </c>
      <c r="N4956" s="17" t="s">
        <v>437</v>
      </c>
      <c r="O4956">
        <v>8744</v>
      </c>
      <c r="P4956" s="17" t="s">
        <v>438</v>
      </c>
      <c r="Q4956">
        <v>0</v>
      </c>
      <c r="R4956" s="17" t="s">
        <v>439</v>
      </c>
      <c r="S4956" s="17" t="s">
        <v>440</v>
      </c>
      <c r="T4956" s="17" t="s">
        <v>438</v>
      </c>
      <c r="U4956">
        <v>0</v>
      </c>
      <c r="V4956">
        <v>0</v>
      </c>
      <c r="W4956" s="17" t="s">
        <v>10935</v>
      </c>
      <c r="X4956" s="17" t="s">
        <v>465</v>
      </c>
      <c r="Y4956">
        <v>1</v>
      </c>
      <c r="Z4956" s="17" t="s">
        <v>443</v>
      </c>
      <c r="AA4956" s="17" t="s">
        <v>443</v>
      </c>
      <c r="AB4956" s="17" t="s">
        <v>444</v>
      </c>
      <c r="AC4956">
        <v>0</v>
      </c>
      <c r="AD4956">
        <v>0</v>
      </c>
      <c r="AE4956">
        <v>0</v>
      </c>
      <c r="AF4956">
        <v>2022</v>
      </c>
      <c r="AG4956" s="1">
        <v>44562</v>
      </c>
      <c r="AH4956" s="1">
        <v>44773</v>
      </c>
      <c r="AI4956" s="1">
        <v>44785</v>
      </c>
      <c r="AJ4956" s="17" t="s">
        <v>34</v>
      </c>
      <c r="AK4956" s="17" t="s">
        <v>35</v>
      </c>
      <c r="AL4956" s="17" t="s">
        <v>10388</v>
      </c>
      <c r="AM4956" s="17">
        <f>MONTH(EMPENHO[[#This Row],[data_empenho]])</f>
        <v>7</v>
      </c>
    </row>
    <row r="4957" spans="1:39" x14ac:dyDescent="0.25">
      <c r="A4957">
        <v>3</v>
      </c>
      <c r="B4957">
        <v>301</v>
      </c>
      <c r="C4957">
        <v>4</v>
      </c>
      <c r="D4957">
        <v>131</v>
      </c>
      <c r="E4957">
        <v>1</v>
      </c>
      <c r="F4957">
        <v>0</v>
      </c>
      <c r="G4957">
        <v>2071</v>
      </c>
      <c r="H4957" s="17" t="s">
        <v>975</v>
      </c>
      <c r="I4957">
        <v>1</v>
      </c>
      <c r="J4957">
        <v>0</v>
      </c>
      <c r="K4957" s="17" t="s">
        <v>10936</v>
      </c>
      <c r="L4957" s="1">
        <v>44763</v>
      </c>
      <c r="M4957">
        <v>5000</v>
      </c>
      <c r="N4957" s="17" t="s">
        <v>437</v>
      </c>
      <c r="O4957">
        <v>266</v>
      </c>
      <c r="P4957" s="17" t="s">
        <v>438</v>
      </c>
      <c r="Q4957">
        <v>0</v>
      </c>
      <c r="R4957" s="17" t="s">
        <v>439</v>
      </c>
      <c r="S4957" s="17" t="s">
        <v>440</v>
      </c>
      <c r="T4957" s="17" t="s">
        <v>438</v>
      </c>
      <c r="U4957">
        <v>223</v>
      </c>
      <c r="V4957">
        <v>2022</v>
      </c>
      <c r="W4957" s="17" t="s">
        <v>10937</v>
      </c>
      <c r="X4957" s="17" t="s">
        <v>465</v>
      </c>
      <c r="Y4957">
        <v>1</v>
      </c>
      <c r="Z4957" s="17" t="s">
        <v>443</v>
      </c>
      <c r="AA4957" s="17" t="s">
        <v>443</v>
      </c>
      <c r="AB4957" s="17" t="s">
        <v>444</v>
      </c>
      <c r="AC4957">
        <v>0</v>
      </c>
      <c r="AD4957">
        <v>0</v>
      </c>
      <c r="AE4957">
        <v>0</v>
      </c>
      <c r="AF4957">
        <v>2022</v>
      </c>
      <c r="AG4957" s="1">
        <v>44562</v>
      </c>
      <c r="AH4957" s="1">
        <v>44773</v>
      </c>
      <c r="AI4957" s="1">
        <v>44785</v>
      </c>
      <c r="AJ4957" s="17" t="s">
        <v>34</v>
      </c>
      <c r="AK4957" s="17" t="s">
        <v>35</v>
      </c>
      <c r="AL4957" s="17" t="s">
        <v>10388</v>
      </c>
      <c r="AM4957" s="17">
        <f>MONTH(EMPENHO[[#This Row],[data_empenho]])</f>
        <v>7</v>
      </c>
    </row>
    <row r="4958" spans="1:39" x14ac:dyDescent="0.25">
      <c r="A4958">
        <v>10</v>
      </c>
      <c r="B4958">
        <v>1002</v>
      </c>
      <c r="C4958">
        <v>20</v>
      </c>
      <c r="D4958">
        <v>608</v>
      </c>
      <c r="E4958">
        <v>4</v>
      </c>
      <c r="F4958">
        <v>0</v>
      </c>
      <c r="G4958">
        <v>2056</v>
      </c>
      <c r="H4958" s="17" t="s">
        <v>478</v>
      </c>
      <c r="I4958">
        <v>1</v>
      </c>
      <c r="J4958">
        <v>0</v>
      </c>
      <c r="K4958" s="17" t="s">
        <v>10938</v>
      </c>
      <c r="L4958" s="1">
        <v>44763</v>
      </c>
      <c r="M4958">
        <v>744.48</v>
      </c>
      <c r="N4958" s="17" t="s">
        <v>437</v>
      </c>
      <c r="O4958">
        <v>8264</v>
      </c>
      <c r="P4958" s="17" t="s">
        <v>438</v>
      </c>
      <c r="Q4958">
        <v>0</v>
      </c>
      <c r="R4958" s="17" t="s">
        <v>480</v>
      </c>
      <c r="S4958" s="17" t="s">
        <v>653</v>
      </c>
      <c r="T4958" s="17" t="s">
        <v>438</v>
      </c>
      <c r="U4958">
        <v>2</v>
      </c>
      <c r="V4958">
        <v>2022</v>
      </c>
      <c r="W4958" s="17" t="s">
        <v>10939</v>
      </c>
      <c r="X4958" s="17" t="s">
        <v>482</v>
      </c>
      <c r="Y4958">
        <v>7</v>
      </c>
      <c r="Z4958" s="17" t="s">
        <v>443</v>
      </c>
      <c r="AA4958" s="17" t="s">
        <v>443</v>
      </c>
      <c r="AB4958" s="17" t="s">
        <v>444</v>
      </c>
      <c r="AC4958">
        <v>0</v>
      </c>
      <c r="AD4958">
        <v>0</v>
      </c>
      <c r="AE4958">
        <v>0</v>
      </c>
      <c r="AF4958">
        <v>2022</v>
      </c>
      <c r="AG4958" s="1">
        <v>44562</v>
      </c>
      <c r="AH4958" s="1">
        <v>44773</v>
      </c>
      <c r="AI4958" s="1">
        <v>44785</v>
      </c>
      <c r="AJ4958" s="17" t="s">
        <v>34</v>
      </c>
      <c r="AK4958" s="17" t="s">
        <v>35</v>
      </c>
      <c r="AL4958" s="17" t="s">
        <v>10388</v>
      </c>
      <c r="AM4958" s="17">
        <f>MONTH(EMPENHO[[#This Row],[data_empenho]])</f>
        <v>7</v>
      </c>
    </row>
    <row r="4959" spans="1:39" x14ac:dyDescent="0.25">
      <c r="A4959">
        <v>5</v>
      </c>
      <c r="B4959">
        <v>503</v>
      </c>
      <c r="C4959">
        <v>13</v>
      </c>
      <c r="D4959">
        <v>392</v>
      </c>
      <c r="E4959">
        <v>3</v>
      </c>
      <c r="F4959">
        <v>0</v>
      </c>
      <c r="G4959">
        <v>2042</v>
      </c>
      <c r="H4959" s="17" t="s">
        <v>2055</v>
      </c>
      <c r="I4959">
        <v>1</v>
      </c>
      <c r="J4959">
        <v>0</v>
      </c>
      <c r="K4959" s="17" t="s">
        <v>10940</v>
      </c>
      <c r="L4959" s="1">
        <v>44763</v>
      </c>
      <c r="M4959">
        <v>20750</v>
      </c>
      <c r="N4959" s="17" t="s">
        <v>437</v>
      </c>
      <c r="O4959">
        <v>8698</v>
      </c>
      <c r="P4959" s="17" t="s">
        <v>438</v>
      </c>
      <c r="Q4959">
        <v>0</v>
      </c>
      <c r="R4959" s="17" t="s">
        <v>584</v>
      </c>
      <c r="S4959" s="17" t="s">
        <v>440</v>
      </c>
      <c r="T4959" s="17" t="s">
        <v>438</v>
      </c>
      <c r="U4959">
        <v>20</v>
      </c>
      <c r="V4959">
        <v>2022</v>
      </c>
      <c r="W4959" s="17" t="s">
        <v>10941</v>
      </c>
      <c r="X4959" s="17" t="s">
        <v>586</v>
      </c>
      <c r="Y4959">
        <v>1</v>
      </c>
      <c r="Z4959" s="17" t="s">
        <v>443</v>
      </c>
      <c r="AA4959" s="17" t="s">
        <v>443</v>
      </c>
      <c r="AB4959" s="17" t="s">
        <v>444</v>
      </c>
      <c r="AC4959">
        <v>0</v>
      </c>
      <c r="AD4959">
        <v>0</v>
      </c>
      <c r="AE4959">
        <v>0</v>
      </c>
      <c r="AF4959">
        <v>2022</v>
      </c>
      <c r="AG4959" s="1">
        <v>44562</v>
      </c>
      <c r="AH4959" s="1">
        <v>44773</v>
      </c>
      <c r="AI4959" s="1">
        <v>44785</v>
      </c>
      <c r="AJ4959" s="17" t="s">
        <v>34</v>
      </c>
      <c r="AK4959" s="17" t="s">
        <v>35</v>
      </c>
      <c r="AL4959" s="17" t="s">
        <v>10388</v>
      </c>
      <c r="AM4959" s="17">
        <f>MONTH(EMPENHO[[#This Row],[data_empenho]])</f>
        <v>7</v>
      </c>
    </row>
    <row r="4960" spans="1:39" x14ac:dyDescent="0.25">
      <c r="A4960">
        <v>4</v>
      </c>
      <c r="B4960">
        <v>401</v>
      </c>
      <c r="C4960">
        <v>4</v>
      </c>
      <c r="D4960">
        <v>123</v>
      </c>
      <c r="E4960">
        <v>1</v>
      </c>
      <c r="F4960">
        <v>0</v>
      </c>
      <c r="G4960">
        <v>2075</v>
      </c>
      <c r="H4960" s="17" t="s">
        <v>714</v>
      </c>
      <c r="I4960">
        <v>1</v>
      </c>
      <c r="J4960">
        <v>0</v>
      </c>
      <c r="K4960" s="17" t="s">
        <v>10942</v>
      </c>
      <c r="L4960" s="1">
        <v>44763</v>
      </c>
      <c r="M4960">
        <v>5916.16</v>
      </c>
      <c r="N4960" s="17" t="s">
        <v>437</v>
      </c>
      <c r="O4960">
        <v>167</v>
      </c>
      <c r="P4960" s="17" t="s">
        <v>438</v>
      </c>
      <c r="Q4960">
        <v>0</v>
      </c>
      <c r="R4960" s="17" t="s">
        <v>439</v>
      </c>
      <c r="S4960" s="17" t="s">
        <v>440</v>
      </c>
      <c r="T4960" s="17" t="s">
        <v>438</v>
      </c>
      <c r="U4960">
        <v>194</v>
      </c>
      <c r="V4960">
        <v>2022</v>
      </c>
      <c r="W4960" s="17" t="s">
        <v>10943</v>
      </c>
      <c r="X4960" s="17" t="s">
        <v>465</v>
      </c>
      <c r="Y4960">
        <v>1</v>
      </c>
      <c r="Z4960" s="17" t="s">
        <v>443</v>
      </c>
      <c r="AA4960" s="17" t="s">
        <v>443</v>
      </c>
      <c r="AB4960" s="17" t="s">
        <v>444</v>
      </c>
      <c r="AC4960">
        <v>0</v>
      </c>
      <c r="AD4960">
        <v>0</v>
      </c>
      <c r="AE4960">
        <v>0</v>
      </c>
      <c r="AF4960">
        <v>2022</v>
      </c>
      <c r="AG4960" s="1">
        <v>44562</v>
      </c>
      <c r="AH4960" s="1">
        <v>44773</v>
      </c>
      <c r="AI4960" s="1">
        <v>44785</v>
      </c>
      <c r="AJ4960" s="17" t="s">
        <v>34</v>
      </c>
      <c r="AK4960" s="17" t="s">
        <v>35</v>
      </c>
      <c r="AL4960" s="17" t="s">
        <v>10388</v>
      </c>
      <c r="AM4960" s="17">
        <f>MONTH(EMPENHO[[#This Row],[data_empenho]])</f>
        <v>7</v>
      </c>
    </row>
    <row r="4961" spans="1:39" x14ac:dyDescent="0.25">
      <c r="A4961">
        <v>6</v>
      </c>
      <c r="B4961">
        <v>603</v>
      </c>
      <c r="C4961">
        <v>26</v>
      </c>
      <c r="D4961">
        <v>782</v>
      </c>
      <c r="E4961">
        <v>17</v>
      </c>
      <c r="F4961">
        <v>0</v>
      </c>
      <c r="G4961">
        <v>2073</v>
      </c>
      <c r="H4961" s="17" t="s">
        <v>478</v>
      </c>
      <c r="I4961">
        <v>1</v>
      </c>
      <c r="J4961">
        <v>0</v>
      </c>
      <c r="K4961" s="17" t="s">
        <v>10944</v>
      </c>
      <c r="L4961" s="1">
        <v>44763</v>
      </c>
      <c r="M4961">
        <v>408.15</v>
      </c>
      <c r="N4961" s="17" t="s">
        <v>437</v>
      </c>
      <c r="O4961">
        <v>8264</v>
      </c>
      <c r="P4961" s="17" t="s">
        <v>438</v>
      </c>
      <c r="Q4961">
        <v>0</v>
      </c>
      <c r="R4961" s="17" t="s">
        <v>480</v>
      </c>
      <c r="S4961" s="17" t="s">
        <v>653</v>
      </c>
      <c r="T4961" s="17" t="s">
        <v>438</v>
      </c>
      <c r="U4961">
        <v>2</v>
      </c>
      <c r="V4961">
        <v>2022</v>
      </c>
      <c r="W4961" s="17" t="s">
        <v>10945</v>
      </c>
      <c r="X4961" s="17" t="s">
        <v>482</v>
      </c>
      <c r="Y4961">
        <v>7</v>
      </c>
      <c r="Z4961" s="17" t="s">
        <v>443</v>
      </c>
      <c r="AA4961" s="17" t="s">
        <v>443</v>
      </c>
      <c r="AB4961" s="17" t="s">
        <v>444</v>
      </c>
      <c r="AC4961">
        <v>0</v>
      </c>
      <c r="AD4961">
        <v>0</v>
      </c>
      <c r="AE4961">
        <v>0</v>
      </c>
      <c r="AF4961">
        <v>2022</v>
      </c>
      <c r="AG4961" s="1">
        <v>44562</v>
      </c>
      <c r="AH4961" s="1">
        <v>44773</v>
      </c>
      <c r="AI4961" s="1">
        <v>44785</v>
      </c>
      <c r="AJ4961" s="17" t="s">
        <v>34</v>
      </c>
      <c r="AK4961" s="17" t="s">
        <v>35</v>
      </c>
      <c r="AL4961" s="17" t="s">
        <v>10388</v>
      </c>
      <c r="AM4961" s="17">
        <f>MONTH(EMPENHO[[#This Row],[data_empenho]])</f>
        <v>7</v>
      </c>
    </row>
    <row r="4962" spans="1:39" x14ac:dyDescent="0.25">
      <c r="A4962">
        <v>10</v>
      </c>
      <c r="B4962">
        <v>1001</v>
      </c>
      <c r="C4962">
        <v>4</v>
      </c>
      <c r="D4962">
        <v>122</v>
      </c>
      <c r="E4962">
        <v>1</v>
      </c>
      <c r="F4962">
        <v>0</v>
      </c>
      <c r="G4962">
        <v>2050</v>
      </c>
      <c r="H4962" s="17" t="s">
        <v>3631</v>
      </c>
      <c r="I4962">
        <v>1</v>
      </c>
      <c r="J4962">
        <v>0</v>
      </c>
      <c r="K4962" s="17" t="s">
        <v>10946</v>
      </c>
      <c r="L4962" s="1">
        <v>44763</v>
      </c>
      <c r="M4962">
        <v>89.9</v>
      </c>
      <c r="N4962" s="17" t="s">
        <v>437</v>
      </c>
      <c r="O4962">
        <v>4980</v>
      </c>
      <c r="P4962" s="17" t="s">
        <v>438</v>
      </c>
      <c r="Q4962">
        <v>0</v>
      </c>
      <c r="R4962" s="17" t="s">
        <v>439</v>
      </c>
      <c r="S4962" s="17" t="s">
        <v>440</v>
      </c>
      <c r="T4962" s="17" t="s">
        <v>438</v>
      </c>
      <c r="U4962">
        <v>0</v>
      </c>
      <c r="V4962">
        <v>0</v>
      </c>
      <c r="W4962" s="17" t="s">
        <v>10947</v>
      </c>
      <c r="X4962" s="17" t="s">
        <v>465</v>
      </c>
      <c r="Y4962">
        <v>1</v>
      </c>
      <c r="Z4962" s="17" t="s">
        <v>443</v>
      </c>
      <c r="AA4962" s="17" t="s">
        <v>443</v>
      </c>
      <c r="AB4962" s="17" t="s">
        <v>444</v>
      </c>
      <c r="AC4962">
        <v>0</v>
      </c>
      <c r="AD4962">
        <v>0</v>
      </c>
      <c r="AE4962">
        <v>0</v>
      </c>
      <c r="AF4962">
        <v>2022</v>
      </c>
      <c r="AG4962" s="1">
        <v>44562</v>
      </c>
      <c r="AH4962" s="1">
        <v>44773</v>
      </c>
      <c r="AI4962" s="1">
        <v>44785</v>
      </c>
      <c r="AJ4962" s="17" t="s">
        <v>34</v>
      </c>
      <c r="AK4962" s="17" t="s">
        <v>35</v>
      </c>
      <c r="AL4962" s="17" t="s">
        <v>10388</v>
      </c>
      <c r="AM4962" s="17">
        <f>MONTH(EMPENHO[[#This Row],[data_empenho]])</f>
        <v>7</v>
      </c>
    </row>
    <row r="4963" spans="1:39" x14ac:dyDescent="0.25">
      <c r="A4963">
        <v>4</v>
      </c>
      <c r="B4963">
        <v>401</v>
      </c>
      <c r="C4963">
        <v>4</v>
      </c>
      <c r="D4963">
        <v>129</v>
      </c>
      <c r="E4963">
        <v>1</v>
      </c>
      <c r="F4963">
        <v>0</v>
      </c>
      <c r="G4963">
        <v>2077</v>
      </c>
      <c r="H4963" s="17" t="s">
        <v>714</v>
      </c>
      <c r="I4963">
        <v>1</v>
      </c>
      <c r="J4963">
        <v>0</v>
      </c>
      <c r="K4963" s="17" t="s">
        <v>10948</v>
      </c>
      <c r="L4963" s="1">
        <v>44763</v>
      </c>
      <c r="M4963">
        <v>5766.9</v>
      </c>
      <c r="N4963" s="17" t="s">
        <v>437</v>
      </c>
      <c r="O4963">
        <v>167</v>
      </c>
      <c r="P4963" s="17" t="s">
        <v>438</v>
      </c>
      <c r="Q4963">
        <v>0</v>
      </c>
      <c r="R4963" s="17" t="s">
        <v>439</v>
      </c>
      <c r="S4963" s="17" t="s">
        <v>440</v>
      </c>
      <c r="T4963" s="17" t="s">
        <v>438</v>
      </c>
      <c r="U4963">
        <v>194</v>
      </c>
      <c r="V4963">
        <v>2022</v>
      </c>
      <c r="W4963" s="17" t="s">
        <v>10949</v>
      </c>
      <c r="X4963" s="17" t="s">
        <v>465</v>
      </c>
      <c r="Y4963">
        <v>1</v>
      </c>
      <c r="Z4963" s="17" t="s">
        <v>443</v>
      </c>
      <c r="AA4963" s="17" t="s">
        <v>443</v>
      </c>
      <c r="AB4963" s="17" t="s">
        <v>444</v>
      </c>
      <c r="AC4963">
        <v>0</v>
      </c>
      <c r="AD4963">
        <v>0</v>
      </c>
      <c r="AE4963">
        <v>0</v>
      </c>
      <c r="AF4963">
        <v>2022</v>
      </c>
      <c r="AG4963" s="1">
        <v>44562</v>
      </c>
      <c r="AH4963" s="1">
        <v>44773</v>
      </c>
      <c r="AI4963" s="1">
        <v>44785</v>
      </c>
      <c r="AJ4963" s="17" t="s">
        <v>34</v>
      </c>
      <c r="AK4963" s="17" t="s">
        <v>35</v>
      </c>
      <c r="AL4963" s="17" t="s">
        <v>10388</v>
      </c>
      <c r="AM4963" s="17">
        <f>MONTH(EMPENHO[[#This Row],[data_empenho]])</f>
        <v>7</v>
      </c>
    </row>
    <row r="4964" spans="1:39" x14ac:dyDescent="0.25">
      <c r="A4964">
        <v>6</v>
      </c>
      <c r="B4964">
        <v>601</v>
      </c>
      <c r="C4964">
        <v>4</v>
      </c>
      <c r="D4964">
        <v>122</v>
      </c>
      <c r="E4964">
        <v>1</v>
      </c>
      <c r="F4964">
        <v>0</v>
      </c>
      <c r="G4964">
        <v>2072</v>
      </c>
      <c r="H4964" s="17" t="s">
        <v>714</v>
      </c>
      <c r="I4964">
        <v>1</v>
      </c>
      <c r="J4964">
        <v>0</v>
      </c>
      <c r="K4964" s="17" t="s">
        <v>10950</v>
      </c>
      <c r="L4964" s="1">
        <v>44763</v>
      </c>
      <c r="M4964">
        <v>1595.62</v>
      </c>
      <c r="N4964" s="17" t="s">
        <v>437</v>
      </c>
      <c r="O4964">
        <v>167</v>
      </c>
      <c r="P4964" s="17" t="s">
        <v>438</v>
      </c>
      <c r="Q4964">
        <v>0</v>
      </c>
      <c r="R4964" s="17" t="s">
        <v>439</v>
      </c>
      <c r="S4964" s="17" t="s">
        <v>440</v>
      </c>
      <c r="T4964" s="17" t="s">
        <v>438</v>
      </c>
      <c r="U4964">
        <v>194</v>
      </c>
      <c r="V4964">
        <v>2022</v>
      </c>
      <c r="W4964" s="17" t="s">
        <v>10951</v>
      </c>
      <c r="X4964" s="17" t="s">
        <v>465</v>
      </c>
      <c r="Y4964">
        <v>1</v>
      </c>
      <c r="Z4964" s="17" t="s">
        <v>443</v>
      </c>
      <c r="AA4964" s="17" t="s">
        <v>443</v>
      </c>
      <c r="AB4964" s="17" t="s">
        <v>444</v>
      </c>
      <c r="AC4964">
        <v>0</v>
      </c>
      <c r="AD4964">
        <v>0</v>
      </c>
      <c r="AE4964">
        <v>0</v>
      </c>
      <c r="AF4964">
        <v>2022</v>
      </c>
      <c r="AG4964" s="1">
        <v>44562</v>
      </c>
      <c r="AH4964" s="1">
        <v>44773</v>
      </c>
      <c r="AI4964" s="1">
        <v>44785</v>
      </c>
      <c r="AJ4964" s="17" t="s">
        <v>34</v>
      </c>
      <c r="AK4964" s="17" t="s">
        <v>35</v>
      </c>
      <c r="AL4964" s="17" t="s">
        <v>10388</v>
      </c>
      <c r="AM4964" s="17">
        <f>MONTH(EMPENHO[[#This Row],[data_empenho]])</f>
        <v>7</v>
      </c>
    </row>
    <row r="4965" spans="1:39" x14ac:dyDescent="0.25">
      <c r="A4965">
        <v>8</v>
      </c>
      <c r="B4965">
        <v>801</v>
      </c>
      <c r="C4965">
        <v>10</v>
      </c>
      <c r="D4965">
        <v>301</v>
      </c>
      <c r="E4965">
        <v>6</v>
      </c>
      <c r="F4965">
        <v>0</v>
      </c>
      <c r="G4965">
        <v>2092</v>
      </c>
      <c r="H4965" s="17" t="s">
        <v>714</v>
      </c>
      <c r="I4965">
        <v>40</v>
      </c>
      <c r="J4965">
        <v>0</v>
      </c>
      <c r="K4965" s="17" t="s">
        <v>10952</v>
      </c>
      <c r="L4965" s="1">
        <v>44763</v>
      </c>
      <c r="M4965">
        <v>2922</v>
      </c>
      <c r="N4965" s="17" t="s">
        <v>437</v>
      </c>
      <c r="O4965">
        <v>167</v>
      </c>
      <c r="P4965" s="17" t="s">
        <v>438</v>
      </c>
      <c r="Q4965">
        <v>0</v>
      </c>
      <c r="R4965" s="17" t="s">
        <v>439</v>
      </c>
      <c r="S4965" s="17" t="s">
        <v>440</v>
      </c>
      <c r="T4965" s="17" t="s">
        <v>438</v>
      </c>
      <c r="U4965">
        <v>194</v>
      </c>
      <c r="V4965">
        <v>2022</v>
      </c>
      <c r="W4965" s="17" t="s">
        <v>10953</v>
      </c>
      <c r="X4965" s="17" t="s">
        <v>465</v>
      </c>
      <c r="Y4965">
        <v>1</v>
      </c>
      <c r="Z4965" s="17" t="s">
        <v>443</v>
      </c>
      <c r="AA4965" s="17" t="s">
        <v>443</v>
      </c>
      <c r="AB4965" s="17" t="s">
        <v>444</v>
      </c>
      <c r="AC4965">
        <v>0</v>
      </c>
      <c r="AD4965">
        <v>0</v>
      </c>
      <c r="AE4965">
        <v>0</v>
      </c>
      <c r="AF4965">
        <v>2022</v>
      </c>
      <c r="AG4965" s="1">
        <v>44562</v>
      </c>
      <c r="AH4965" s="1">
        <v>44773</v>
      </c>
      <c r="AI4965" s="1">
        <v>44785</v>
      </c>
      <c r="AJ4965" s="17" t="s">
        <v>34</v>
      </c>
      <c r="AK4965" s="17" t="s">
        <v>35</v>
      </c>
      <c r="AL4965" s="17" t="s">
        <v>10388</v>
      </c>
      <c r="AM4965" s="17">
        <f>MONTH(EMPENHO[[#This Row],[data_empenho]])</f>
        <v>7</v>
      </c>
    </row>
    <row r="4966" spans="1:39" x14ac:dyDescent="0.25">
      <c r="A4966">
        <v>3</v>
      </c>
      <c r="B4966">
        <v>301</v>
      </c>
      <c r="C4966">
        <v>4</v>
      </c>
      <c r="D4966">
        <v>122</v>
      </c>
      <c r="E4966">
        <v>1</v>
      </c>
      <c r="F4966">
        <v>0</v>
      </c>
      <c r="G4966">
        <v>2068</v>
      </c>
      <c r="H4966" s="17" t="s">
        <v>714</v>
      </c>
      <c r="I4966">
        <v>1</v>
      </c>
      <c r="J4966">
        <v>0</v>
      </c>
      <c r="K4966" s="17" t="s">
        <v>10954</v>
      </c>
      <c r="L4966" s="1">
        <v>44763</v>
      </c>
      <c r="M4966">
        <v>5617.34</v>
      </c>
      <c r="N4966" s="17" t="s">
        <v>437</v>
      </c>
      <c r="O4966">
        <v>167</v>
      </c>
      <c r="P4966" s="17" t="s">
        <v>438</v>
      </c>
      <c r="Q4966">
        <v>0</v>
      </c>
      <c r="R4966" s="17" t="s">
        <v>439</v>
      </c>
      <c r="S4966" s="17" t="s">
        <v>440</v>
      </c>
      <c r="T4966" s="17" t="s">
        <v>438</v>
      </c>
      <c r="U4966">
        <v>194</v>
      </c>
      <c r="V4966">
        <v>2022</v>
      </c>
      <c r="W4966" s="17" t="s">
        <v>10955</v>
      </c>
      <c r="X4966" s="17" t="s">
        <v>465</v>
      </c>
      <c r="Y4966">
        <v>1</v>
      </c>
      <c r="Z4966" s="17" t="s">
        <v>443</v>
      </c>
      <c r="AA4966" s="17" t="s">
        <v>443</v>
      </c>
      <c r="AB4966" s="17" t="s">
        <v>444</v>
      </c>
      <c r="AC4966">
        <v>0</v>
      </c>
      <c r="AD4966">
        <v>0</v>
      </c>
      <c r="AE4966">
        <v>0</v>
      </c>
      <c r="AF4966">
        <v>2022</v>
      </c>
      <c r="AG4966" s="1">
        <v>44562</v>
      </c>
      <c r="AH4966" s="1">
        <v>44773</v>
      </c>
      <c r="AI4966" s="1">
        <v>44785</v>
      </c>
      <c r="AJ4966" s="17" t="s">
        <v>34</v>
      </c>
      <c r="AK4966" s="17" t="s">
        <v>35</v>
      </c>
      <c r="AL4966" s="17" t="s">
        <v>10388</v>
      </c>
      <c r="AM4966" s="17">
        <f>MONTH(EMPENHO[[#This Row],[data_empenho]])</f>
        <v>7</v>
      </c>
    </row>
    <row r="4967" spans="1:39" x14ac:dyDescent="0.25">
      <c r="A4967">
        <v>5</v>
      </c>
      <c r="B4967">
        <v>501</v>
      </c>
      <c r="C4967">
        <v>4</v>
      </c>
      <c r="D4967">
        <v>122</v>
      </c>
      <c r="E4967">
        <v>1</v>
      </c>
      <c r="F4967">
        <v>0</v>
      </c>
      <c r="G4967">
        <v>2022</v>
      </c>
      <c r="H4967" s="17" t="s">
        <v>714</v>
      </c>
      <c r="I4967">
        <v>1</v>
      </c>
      <c r="J4967">
        <v>0</v>
      </c>
      <c r="K4967" s="17" t="s">
        <v>10956</v>
      </c>
      <c r="L4967" s="1">
        <v>44763</v>
      </c>
      <c r="M4967">
        <v>2160.2399999999998</v>
      </c>
      <c r="N4967" s="17" t="s">
        <v>437</v>
      </c>
      <c r="O4967">
        <v>167</v>
      </c>
      <c r="P4967" s="17" t="s">
        <v>438</v>
      </c>
      <c r="Q4967">
        <v>0</v>
      </c>
      <c r="R4967" s="17" t="s">
        <v>439</v>
      </c>
      <c r="S4967" s="17" t="s">
        <v>440</v>
      </c>
      <c r="T4967" s="17" t="s">
        <v>438</v>
      </c>
      <c r="U4967">
        <v>194</v>
      </c>
      <c r="V4967">
        <v>2022</v>
      </c>
      <c r="W4967" s="17" t="s">
        <v>10957</v>
      </c>
      <c r="X4967" s="17" t="s">
        <v>465</v>
      </c>
      <c r="Y4967">
        <v>1</v>
      </c>
      <c r="Z4967" s="17" t="s">
        <v>443</v>
      </c>
      <c r="AA4967" s="17" t="s">
        <v>443</v>
      </c>
      <c r="AB4967" s="17" t="s">
        <v>444</v>
      </c>
      <c r="AC4967">
        <v>0</v>
      </c>
      <c r="AD4967">
        <v>0</v>
      </c>
      <c r="AE4967">
        <v>0</v>
      </c>
      <c r="AF4967">
        <v>2022</v>
      </c>
      <c r="AG4967" s="1">
        <v>44562</v>
      </c>
      <c r="AH4967" s="1">
        <v>44773</v>
      </c>
      <c r="AI4967" s="1">
        <v>44785</v>
      </c>
      <c r="AJ4967" s="17" t="s">
        <v>34</v>
      </c>
      <c r="AK4967" s="17" t="s">
        <v>35</v>
      </c>
      <c r="AL4967" s="17" t="s">
        <v>10388</v>
      </c>
      <c r="AM4967" s="17">
        <f>MONTH(EMPENHO[[#This Row],[data_empenho]])</f>
        <v>7</v>
      </c>
    </row>
    <row r="4968" spans="1:39" x14ac:dyDescent="0.25">
      <c r="A4968">
        <v>3</v>
      </c>
      <c r="B4968">
        <v>301</v>
      </c>
      <c r="C4968">
        <v>4</v>
      </c>
      <c r="D4968">
        <v>126</v>
      </c>
      <c r="E4968">
        <v>1</v>
      </c>
      <c r="F4968">
        <v>0</v>
      </c>
      <c r="G4968">
        <v>2069</v>
      </c>
      <c r="H4968" s="17" t="s">
        <v>714</v>
      </c>
      <c r="I4968">
        <v>1</v>
      </c>
      <c r="J4968">
        <v>0</v>
      </c>
      <c r="K4968" s="17" t="s">
        <v>10958</v>
      </c>
      <c r="L4968" s="1">
        <v>44763</v>
      </c>
      <c r="M4968">
        <v>613.72</v>
      </c>
      <c r="N4968" s="17" t="s">
        <v>437</v>
      </c>
      <c r="O4968">
        <v>167</v>
      </c>
      <c r="P4968" s="17" t="s">
        <v>438</v>
      </c>
      <c r="Q4968">
        <v>0</v>
      </c>
      <c r="R4968" s="17" t="s">
        <v>439</v>
      </c>
      <c r="S4968" s="17" t="s">
        <v>440</v>
      </c>
      <c r="T4968" s="17" t="s">
        <v>438</v>
      </c>
      <c r="U4968">
        <v>194</v>
      </c>
      <c r="V4968">
        <v>2022</v>
      </c>
      <c r="W4968" s="17" t="s">
        <v>10959</v>
      </c>
      <c r="X4968" s="17" t="s">
        <v>465</v>
      </c>
      <c r="Y4968">
        <v>1</v>
      </c>
      <c r="Z4968" s="17" t="s">
        <v>443</v>
      </c>
      <c r="AA4968" s="17" t="s">
        <v>443</v>
      </c>
      <c r="AB4968" s="17" t="s">
        <v>444</v>
      </c>
      <c r="AC4968">
        <v>0</v>
      </c>
      <c r="AD4968">
        <v>0</v>
      </c>
      <c r="AE4968">
        <v>0</v>
      </c>
      <c r="AF4968">
        <v>2022</v>
      </c>
      <c r="AG4968" s="1">
        <v>44562</v>
      </c>
      <c r="AH4968" s="1">
        <v>44773</v>
      </c>
      <c r="AI4968" s="1">
        <v>44785</v>
      </c>
      <c r="AJ4968" s="17" t="s">
        <v>34</v>
      </c>
      <c r="AK4968" s="17" t="s">
        <v>35</v>
      </c>
      <c r="AL4968" s="17" t="s">
        <v>10388</v>
      </c>
      <c r="AM4968" s="17">
        <f>MONTH(EMPENHO[[#This Row],[data_empenho]])</f>
        <v>7</v>
      </c>
    </row>
    <row r="4969" spans="1:39" x14ac:dyDescent="0.25">
      <c r="A4969">
        <v>8</v>
      </c>
      <c r="B4969">
        <v>801</v>
      </c>
      <c r="C4969">
        <v>10</v>
      </c>
      <c r="D4969">
        <v>122</v>
      </c>
      <c r="E4969">
        <v>5</v>
      </c>
      <c r="F4969">
        <v>0</v>
      </c>
      <c r="G4969">
        <v>2084</v>
      </c>
      <c r="H4969" s="17" t="s">
        <v>714</v>
      </c>
      <c r="I4969">
        <v>40</v>
      </c>
      <c r="J4969">
        <v>0</v>
      </c>
      <c r="K4969" s="17" t="s">
        <v>10960</v>
      </c>
      <c r="L4969" s="1">
        <v>44763</v>
      </c>
      <c r="M4969">
        <v>1104.68</v>
      </c>
      <c r="N4969" s="17" t="s">
        <v>437</v>
      </c>
      <c r="O4969">
        <v>167</v>
      </c>
      <c r="P4969" s="17" t="s">
        <v>438</v>
      </c>
      <c r="Q4969">
        <v>0</v>
      </c>
      <c r="R4969" s="17" t="s">
        <v>439</v>
      </c>
      <c r="S4969" s="17" t="s">
        <v>440</v>
      </c>
      <c r="T4969" s="17" t="s">
        <v>438</v>
      </c>
      <c r="U4969">
        <v>194</v>
      </c>
      <c r="V4969">
        <v>2022</v>
      </c>
      <c r="W4969" s="17" t="s">
        <v>10961</v>
      </c>
      <c r="X4969" s="17" t="s">
        <v>465</v>
      </c>
      <c r="Y4969">
        <v>1</v>
      </c>
      <c r="Z4969" s="17" t="s">
        <v>443</v>
      </c>
      <c r="AA4969" s="17" t="s">
        <v>443</v>
      </c>
      <c r="AB4969" s="17" t="s">
        <v>444</v>
      </c>
      <c r="AC4969">
        <v>0</v>
      </c>
      <c r="AD4969">
        <v>0</v>
      </c>
      <c r="AE4969">
        <v>0</v>
      </c>
      <c r="AF4969">
        <v>2022</v>
      </c>
      <c r="AG4969" s="1">
        <v>44562</v>
      </c>
      <c r="AH4969" s="1">
        <v>44773</v>
      </c>
      <c r="AI4969" s="1">
        <v>44785</v>
      </c>
      <c r="AJ4969" s="17" t="s">
        <v>34</v>
      </c>
      <c r="AK4969" s="17" t="s">
        <v>35</v>
      </c>
      <c r="AL4969" s="17" t="s">
        <v>10388</v>
      </c>
      <c r="AM4969" s="17">
        <f>MONTH(EMPENHO[[#This Row],[data_empenho]])</f>
        <v>7</v>
      </c>
    </row>
    <row r="4970" spans="1:39" x14ac:dyDescent="0.25">
      <c r="A4970">
        <v>2</v>
      </c>
      <c r="B4970">
        <v>203</v>
      </c>
      <c r="C4970">
        <v>4</v>
      </c>
      <c r="D4970">
        <v>124</v>
      </c>
      <c r="E4970">
        <v>1</v>
      </c>
      <c r="F4970">
        <v>0</v>
      </c>
      <c r="G4970">
        <v>2082</v>
      </c>
      <c r="H4970" s="17" t="s">
        <v>714</v>
      </c>
      <c r="I4970">
        <v>1</v>
      </c>
      <c r="J4970">
        <v>0</v>
      </c>
      <c r="K4970" s="17" t="s">
        <v>10962</v>
      </c>
      <c r="L4970" s="1">
        <v>44763</v>
      </c>
      <c r="M4970">
        <v>270.02</v>
      </c>
      <c r="N4970" s="17" t="s">
        <v>437</v>
      </c>
      <c r="O4970">
        <v>167</v>
      </c>
      <c r="P4970" s="17" t="s">
        <v>438</v>
      </c>
      <c r="Q4970">
        <v>0</v>
      </c>
      <c r="R4970" s="17" t="s">
        <v>439</v>
      </c>
      <c r="S4970" s="17" t="s">
        <v>440</v>
      </c>
      <c r="T4970" s="17" t="s">
        <v>438</v>
      </c>
      <c r="U4970">
        <v>194</v>
      </c>
      <c r="V4970">
        <v>2022</v>
      </c>
      <c r="W4970" s="17" t="s">
        <v>10963</v>
      </c>
      <c r="X4970" s="17" t="s">
        <v>465</v>
      </c>
      <c r="Y4970">
        <v>1</v>
      </c>
      <c r="Z4970" s="17" t="s">
        <v>443</v>
      </c>
      <c r="AA4970" s="17" t="s">
        <v>443</v>
      </c>
      <c r="AB4970" s="17" t="s">
        <v>444</v>
      </c>
      <c r="AC4970">
        <v>0</v>
      </c>
      <c r="AD4970">
        <v>0</v>
      </c>
      <c r="AE4970">
        <v>0</v>
      </c>
      <c r="AF4970">
        <v>2022</v>
      </c>
      <c r="AG4970" s="1">
        <v>44562</v>
      </c>
      <c r="AH4970" s="1">
        <v>44773</v>
      </c>
      <c r="AI4970" s="1">
        <v>44785</v>
      </c>
      <c r="AJ4970" s="17" t="s">
        <v>34</v>
      </c>
      <c r="AK4970" s="17" t="s">
        <v>35</v>
      </c>
      <c r="AL4970" s="17" t="s">
        <v>10388</v>
      </c>
      <c r="AM4970" s="17">
        <f>MONTH(EMPENHO[[#This Row],[data_empenho]])</f>
        <v>7</v>
      </c>
    </row>
    <row r="4971" spans="1:39" x14ac:dyDescent="0.25">
      <c r="A4971">
        <v>8</v>
      </c>
      <c r="B4971">
        <v>801</v>
      </c>
      <c r="C4971">
        <v>10</v>
      </c>
      <c r="D4971">
        <v>301</v>
      </c>
      <c r="E4971">
        <v>6</v>
      </c>
      <c r="F4971">
        <v>0</v>
      </c>
      <c r="G4971">
        <v>2105</v>
      </c>
      <c r="H4971" s="17" t="s">
        <v>3631</v>
      </c>
      <c r="I4971">
        <v>40</v>
      </c>
      <c r="J4971">
        <v>0</v>
      </c>
      <c r="K4971" s="17" t="s">
        <v>10964</v>
      </c>
      <c r="L4971" s="1">
        <v>44764</v>
      </c>
      <c r="M4971">
        <v>4860</v>
      </c>
      <c r="N4971" s="17" t="s">
        <v>437</v>
      </c>
      <c r="O4971">
        <v>4979</v>
      </c>
      <c r="P4971" s="17" t="s">
        <v>438</v>
      </c>
      <c r="Q4971">
        <v>0</v>
      </c>
      <c r="R4971" s="17" t="s">
        <v>480</v>
      </c>
      <c r="S4971" s="17" t="s">
        <v>440</v>
      </c>
      <c r="T4971" s="17" t="s">
        <v>438</v>
      </c>
      <c r="U4971">
        <v>75</v>
      </c>
      <c r="V4971">
        <v>2018</v>
      </c>
      <c r="W4971" s="17" t="s">
        <v>10965</v>
      </c>
      <c r="X4971" s="17" t="s">
        <v>482</v>
      </c>
      <c r="Y4971">
        <v>7</v>
      </c>
      <c r="Z4971" s="17" t="s">
        <v>443</v>
      </c>
      <c r="AA4971" s="17" t="s">
        <v>443</v>
      </c>
      <c r="AB4971" s="17" t="s">
        <v>444</v>
      </c>
      <c r="AC4971">
        <v>0</v>
      </c>
      <c r="AD4971">
        <v>0</v>
      </c>
      <c r="AE4971">
        <v>0</v>
      </c>
      <c r="AF4971">
        <v>2022</v>
      </c>
      <c r="AG4971" s="1">
        <v>44562</v>
      </c>
      <c r="AH4971" s="1">
        <v>44773</v>
      </c>
      <c r="AI4971" s="1">
        <v>44785</v>
      </c>
      <c r="AJ4971" s="17" t="s">
        <v>34</v>
      </c>
      <c r="AK4971" s="17" t="s">
        <v>35</v>
      </c>
      <c r="AL4971" s="17" t="s">
        <v>10388</v>
      </c>
      <c r="AM4971" s="17">
        <f>MONTH(EMPENHO[[#This Row],[data_empenho]])</f>
        <v>7</v>
      </c>
    </row>
    <row r="4972" spans="1:39" x14ac:dyDescent="0.25">
      <c r="A4972">
        <v>9</v>
      </c>
      <c r="B4972">
        <v>902</v>
      </c>
      <c r="C4972">
        <v>8</v>
      </c>
      <c r="D4972">
        <v>244</v>
      </c>
      <c r="E4972">
        <v>11</v>
      </c>
      <c r="F4972">
        <v>0</v>
      </c>
      <c r="G4972">
        <v>2017</v>
      </c>
      <c r="H4972" s="17" t="s">
        <v>981</v>
      </c>
      <c r="I4972">
        <v>1</v>
      </c>
      <c r="J4972">
        <v>0</v>
      </c>
      <c r="K4972" s="17" t="s">
        <v>10966</v>
      </c>
      <c r="L4972" s="1">
        <v>44764</v>
      </c>
      <c r="M4972">
        <v>594.20000000000005</v>
      </c>
      <c r="N4972" s="17" t="s">
        <v>437</v>
      </c>
      <c r="O4972">
        <v>678</v>
      </c>
      <c r="P4972" s="17" t="s">
        <v>438</v>
      </c>
      <c r="Q4972">
        <v>0</v>
      </c>
      <c r="R4972" s="17" t="s">
        <v>480</v>
      </c>
      <c r="S4972" s="17" t="s">
        <v>653</v>
      </c>
      <c r="T4972" s="17" t="s">
        <v>438</v>
      </c>
      <c r="U4972">
        <v>21</v>
      </c>
      <c r="V4972">
        <v>2022</v>
      </c>
      <c r="W4972" s="17" t="s">
        <v>10967</v>
      </c>
      <c r="X4972" s="17" t="s">
        <v>482</v>
      </c>
      <c r="Y4972">
        <v>7</v>
      </c>
      <c r="Z4972" s="17" t="s">
        <v>443</v>
      </c>
      <c r="AA4972" s="17" t="s">
        <v>443</v>
      </c>
      <c r="AB4972" s="17" t="s">
        <v>444</v>
      </c>
      <c r="AC4972">
        <v>0</v>
      </c>
      <c r="AD4972">
        <v>0</v>
      </c>
      <c r="AE4972">
        <v>0</v>
      </c>
      <c r="AF4972">
        <v>2022</v>
      </c>
      <c r="AG4972" s="1">
        <v>44562</v>
      </c>
      <c r="AH4972" s="1">
        <v>44773</v>
      </c>
      <c r="AI4972" s="1">
        <v>44785</v>
      </c>
      <c r="AJ4972" s="17" t="s">
        <v>34</v>
      </c>
      <c r="AK4972" s="17" t="s">
        <v>35</v>
      </c>
      <c r="AL4972" s="17" t="s">
        <v>10388</v>
      </c>
      <c r="AM4972" s="17">
        <f>MONTH(EMPENHO[[#This Row],[data_empenho]])</f>
        <v>7</v>
      </c>
    </row>
    <row r="4973" spans="1:39" x14ac:dyDescent="0.25">
      <c r="A4973">
        <v>6</v>
      </c>
      <c r="B4973">
        <v>603</v>
      </c>
      <c r="C4973">
        <v>26</v>
      </c>
      <c r="D4973">
        <v>782</v>
      </c>
      <c r="E4973">
        <v>17</v>
      </c>
      <c r="F4973">
        <v>0</v>
      </c>
      <c r="G4973">
        <v>2073</v>
      </c>
      <c r="H4973" s="17" t="s">
        <v>828</v>
      </c>
      <c r="I4973">
        <v>1</v>
      </c>
      <c r="J4973">
        <v>0</v>
      </c>
      <c r="K4973" s="17" t="s">
        <v>10968</v>
      </c>
      <c r="L4973" s="1">
        <v>44764</v>
      </c>
      <c r="M4973">
        <v>9435</v>
      </c>
      <c r="N4973" s="17" t="s">
        <v>437</v>
      </c>
      <c r="O4973">
        <v>8157</v>
      </c>
      <c r="P4973" s="17" t="s">
        <v>438</v>
      </c>
      <c r="Q4973">
        <v>0</v>
      </c>
      <c r="R4973" s="17" t="s">
        <v>480</v>
      </c>
      <c r="S4973" s="17" t="s">
        <v>653</v>
      </c>
      <c r="T4973" s="17" t="s">
        <v>438</v>
      </c>
      <c r="U4973">
        <v>39</v>
      </c>
      <c r="V4973">
        <v>2021</v>
      </c>
      <c r="W4973" s="17" t="s">
        <v>10969</v>
      </c>
      <c r="X4973" s="17" t="s">
        <v>482</v>
      </c>
      <c r="Y4973">
        <v>7</v>
      </c>
      <c r="Z4973" s="17" t="s">
        <v>443</v>
      </c>
      <c r="AA4973" s="17" t="s">
        <v>443</v>
      </c>
      <c r="AB4973" s="17" t="s">
        <v>444</v>
      </c>
      <c r="AC4973">
        <v>0</v>
      </c>
      <c r="AD4973">
        <v>0</v>
      </c>
      <c r="AE4973">
        <v>0</v>
      </c>
      <c r="AF4973">
        <v>2022</v>
      </c>
      <c r="AG4973" s="1">
        <v>44562</v>
      </c>
      <c r="AH4973" s="1">
        <v>44773</v>
      </c>
      <c r="AI4973" s="1">
        <v>44785</v>
      </c>
      <c r="AJ4973" s="17" t="s">
        <v>34</v>
      </c>
      <c r="AK4973" s="17" t="s">
        <v>35</v>
      </c>
      <c r="AL4973" s="17" t="s">
        <v>10388</v>
      </c>
      <c r="AM4973" s="17">
        <f>MONTH(EMPENHO[[#This Row],[data_empenho]])</f>
        <v>7</v>
      </c>
    </row>
    <row r="4974" spans="1:39" x14ac:dyDescent="0.25">
      <c r="A4974">
        <v>3</v>
      </c>
      <c r="B4974">
        <v>301</v>
      </c>
      <c r="C4974">
        <v>4</v>
      </c>
      <c r="D4974">
        <v>122</v>
      </c>
      <c r="E4974">
        <v>1</v>
      </c>
      <c r="F4974">
        <v>0</v>
      </c>
      <c r="G4974">
        <v>2067</v>
      </c>
      <c r="H4974" s="17" t="s">
        <v>587</v>
      </c>
      <c r="I4974">
        <v>1</v>
      </c>
      <c r="J4974">
        <v>0</v>
      </c>
      <c r="K4974" s="17" t="s">
        <v>10970</v>
      </c>
      <c r="L4974" s="1">
        <v>44764</v>
      </c>
      <c r="M4974">
        <v>378</v>
      </c>
      <c r="N4974" s="17" t="s">
        <v>437</v>
      </c>
      <c r="O4974">
        <v>7043</v>
      </c>
      <c r="P4974" s="17" t="s">
        <v>438</v>
      </c>
      <c r="Q4974">
        <v>0</v>
      </c>
      <c r="R4974" s="17" t="s">
        <v>480</v>
      </c>
      <c r="S4974" s="17" t="s">
        <v>653</v>
      </c>
      <c r="T4974" s="17" t="s">
        <v>438</v>
      </c>
      <c r="U4974">
        <v>23</v>
      </c>
      <c r="V4974">
        <v>2022</v>
      </c>
      <c r="W4974" s="17" t="s">
        <v>10971</v>
      </c>
      <c r="X4974" s="17" t="s">
        <v>482</v>
      </c>
      <c r="Y4974">
        <v>7</v>
      </c>
      <c r="Z4974" s="17" t="s">
        <v>443</v>
      </c>
      <c r="AA4974" s="17" t="s">
        <v>443</v>
      </c>
      <c r="AB4974" s="17" t="s">
        <v>444</v>
      </c>
      <c r="AC4974">
        <v>0</v>
      </c>
      <c r="AD4974">
        <v>0</v>
      </c>
      <c r="AE4974">
        <v>0</v>
      </c>
      <c r="AF4974">
        <v>2022</v>
      </c>
      <c r="AG4974" s="1">
        <v>44562</v>
      </c>
      <c r="AH4974" s="1">
        <v>44773</v>
      </c>
      <c r="AI4974" s="1">
        <v>44785</v>
      </c>
      <c r="AJ4974" s="17" t="s">
        <v>34</v>
      </c>
      <c r="AK4974" s="17" t="s">
        <v>35</v>
      </c>
      <c r="AL4974" s="17" t="s">
        <v>10388</v>
      </c>
      <c r="AM4974" s="17">
        <f>MONTH(EMPENHO[[#This Row],[data_empenho]])</f>
        <v>7</v>
      </c>
    </row>
    <row r="4975" spans="1:39" x14ac:dyDescent="0.25">
      <c r="A4975">
        <v>5</v>
      </c>
      <c r="B4975">
        <v>502</v>
      </c>
      <c r="C4975">
        <v>12</v>
      </c>
      <c r="D4975">
        <v>782</v>
      </c>
      <c r="E4975">
        <v>2</v>
      </c>
      <c r="F4975">
        <v>0</v>
      </c>
      <c r="G4975">
        <v>1011</v>
      </c>
      <c r="H4975" s="17" t="s">
        <v>4741</v>
      </c>
      <c r="I4975">
        <v>1015</v>
      </c>
      <c r="J4975">
        <v>20</v>
      </c>
      <c r="K4975" s="17" t="s">
        <v>10972</v>
      </c>
      <c r="L4975" s="1">
        <v>44764</v>
      </c>
      <c r="M4975">
        <v>189900</v>
      </c>
      <c r="N4975" s="17" t="s">
        <v>437</v>
      </c>
      <c r="O4975">
        <v>8745</v>
      </c>
      <c r="P4975" s="17" t="s">
        <v>438</v>
      </c>
      <c r="Q4975">
        <v>0</v>
      </c>
      <c r="R4975" s="17" t="s">
        <v>673</v>
      </c>
      <c r="S4975" s="17" t="s">
        <v>653</v>
      </c>
      <c r="T4975" s="17" t="s">
        <v>4743</v>
      </c>
      <c r="U4975">
        <v>6</v>
      </c>
      <c r="V4975">
        <v>2021</v>
      </c>
      <c r="W4975" s="17" t="s">
        <v>10973</v>
      </c>
      <c r="X4975" s="17" t="s">
        <v>4745</v>
      </c>
      <c r="Y4975">
        <v>7</v>
      </c>
      <c r="Z4975" s="17" t="s">
        <v>443</v>
      </c>
      <c r="AA4975" s="17" t="s">
        <v>653</v>
      </c>
      <c r="AB4975" s="17" t="s">
        <v>4746</v>
      </c>
      <c r="AC4975">
        <v>0</v>
      </c>
      <c r="AD4975">
        <v>0</v>
      </c>
      <c r="AE4975">
        <v>0</v>
      </c>
      <c r="AF4975">
        <v>2022</v>
      </c>
      <c r="AG4975" s="1">
        <v>44562</v>
      </c>
      <c r="AH4975" s="1">
        <v>44773</v>
      </c>
      <c r="AI4975" s="1">
        <v>44785</v>
      </c>
      <c r="AJ4975" s="17" t="s">
        <v>34</v>
      </c>
      <c r="AK4975" s="17" t="s">
        <v>35</v>
      </c>
      <c r="AL4975" s="17" t="s">
        <v>10388</v>
      </c>
      <c r="AM4975" s="17">
        <f>MONTH(EMPENHO[[#This Row],[data_empenho]])</f>
        <v>7</v>
      </c>
    </row>
    <row r="4976" spans="1:39" x14ac:dyDescent="0.25">
      <c r="A4976">
        <v>5</v>
      </c>
      <c r="B4976">
        <v>502</v>
      </c>
      <c r="C4976">
        <v>12</v>
      </c>
      <c r="D4976">
        <v>782</v>
      </c>
      <c r="E4976">
        <v>2</v>
      </c>
      <c r="F4976">
        <v>0</v>
      </c>
      <c r="G4976">
        <v>1011</v>
      </c>
      <c r="H4976" s="17" t="s">
        <v>4741</v>
      </c>
      <c r="I4976">
        <v>20</v>
      </c>
      <c r="J4976">
        <v>1015</v>
      </c>
      <c r="K4976" s="17" t="s">
        <v>10974</v>
      </c>
      <c r="L4976" s="1">
        <v>44764</v>
      </c>
      <c r="M4976">
        <v>197280</v>
      </c>
      <c r="N4976" s="17" t="s">
        <v>437</v>
      </c>
      <c r="O4976">
        <v>8745</v>
      </c>
      <c r="P4976" s="17" t="s">
        <v>438</v>
      </c>
      <c r="Q4976">
        <v>0</v>
      </c>
      <c r="R4976" s="17" t="s">
        <v>673</v>
      </c>
      <c r="S4976" s="17" t="s">
        <v>653</v>
      </c>
      <c r="T4976" s="17" t="s">
        <v>4743</v>
      </c>
      <c r="U4976">
        <v>6</v>
      </c>
      <c r="V4976">
        <v>2021</v>
      </c>
      <c r="W4976" s="17" t="s">
        <v>10975</v>
      </c>
      <c r="X4976" s="17" t="s">
        <v>4745</v>
      </c>
      <c r="Y4976">
        <v>7</v>
      </c>
      <c r="Z4976" s="17" t="s">
        <v>443</v>
      </c>
      <c r="AA4976" s="17" t="s">
        <v>653</v>
      </c>
      <c r="AB4976" s="17" t="s">
        <v>4746</v>
      </c>
      <c r="AC4976">
        <v>0</v>
      </c>
      <c r="AD4976">
        <v>0</v>
      </c>
      <c r="AE4976">
        <v>0</v>
      </c>
      <c r="AF4976">
        <v>2022</v>
      </c>
      <c r="AG4976" s="1">
        <v>44562</v>
      </c>
      <c r="AH4976" s="1">
        <v>44773</v>
      </c>
      <c r="AI4976" s="1">
        <v>44785</v>
      </c>
      <c r="AJ4976" s="17" t="s">
        <v>34</v>
      </c>
      <c r="AK4976" s="17" t="s">
        <v>35</v>
      </c>
      <c r="AL4976" s="17" t="s">
        <v>10388</v>
      </c>
      <c r="AM4976" s="17">
        <f>MONTH(EMPENHO[[#This Row],[data_empenho]])</f>
        <v>7</v>
      </c>
    </row>
    <row r="4977" spans="1:39" x14ac:dyDescent="0.25">
      <c r="A4977">
        <v>8</v>
      </c>
      <c r="B4977">
        <v>801</v>
      </c>
      <c r="C4977">
        <v>10</v>
      </c>
      <c r="D4977">
        <v>303</v>
      </c>
      <c r="E4977">
        <v>8</v>
      </c>
      <c r="F4977">
        <v>0</v>
      </c>
      <c r="G4977">
        <v>2099</v>
      </c>
      <c r="H4977" s="17" t="s">
        <v>1060</v>
      </c>
      <c r="I4977">
        <v>40</v>
      </c>
      <c r="J4977">
        <v>0</v>
      </c>
      <c r="K4977" s="17" t="s">
        <v>10976</v>
      </c>
      <c r="L4977" s="1">
        <v>44764</v>
      </c>
      <c r="M4977">
        <v>500</v>
      </c>
      <c r="N4977" s="17" t="s">
        <v>437</v>
      </c>
      <c r="O4977">
        <v>8746</v>
      </c>
      <c r="P4977" s="17" t="s">
        <v>438</v>
      </c>
      <c r="Q4977">
        <v>0</v>
      </c>
      <c r="R4977" s="17" t="s">
        <v>439</v>
      </c>
      <c r="S4977" s="17" t="s">
        <v>440</v>
      </c>
      <c r="T4977" s="17" t="s">
        <v>438</v>
      </c>
      <c r="U4977">
        <v>0</v>
      </c>
      <c r="V4977">
        <v>0</v>
      </c>
      <c r="W4977" s="17" t="s">
        <v>10977</v>
      </c>
      <c r="X4977" s="17" t="s">
        <v>442</v>
      </c>
      <c r="Y4977">
        <v>0</v>
      </c>
      <c r="Z4977" s="17" t="s">
        <v>443</v>
      </c>
      <c r="AA4977" s="17" t="s">
        <v>443</v>
      </c>
      <c r="AB4977" s="17" t="s">
        <v>444</v>
      </c>
      <c r="AC4977">
        <v>0</v>
      </c>
      <c r="AD4977">
        <v>0</v>
      </c>
      <c r="AE4977">
        <v>0</v>
      </c>
      <c r="AF4977">
        <v>2022</v>
      </c>
      <c r="AG4977" s="1">
        <v>44562</v>
      </c>
      <c r="AH4977" s="1">
        <v>44773</v>
      </c>
      <c r="AI4977" s="1">
        <v>44785</v>
      </c>
      <c r="AJ4977" s="17" t="s">
        <v>34</v>
      </c>
      <c r="AK4977" s="17" t="s">
        <v>35</v>
      </c>
      <c r="AL4977" s="17" t="s">
        <v>10388</v>
      </c>
      <c r="AM4977" s="17">
        <f>MONTH(EMPENHO[[#This Row],[data_empenho]])</f>
        <v>7</v>
      </c>
    </row>
    <row r="4978" spans="1:39" x14ac:dyDescent="0.25">
      <c r="A4978">
        <v>8</v>
      </c>
      <c r="B4978">
        <v>801</v>
      </c>
      <c r="C4978">
        <v>10</v>
      </c>
      <c r="D4978">
        <v>303</v>
      </c>
      <c r="E4978">
        <v>8</v>
      </c>
      <c r="F4978">
        <v>0</v>
      </c>
      <c r="G4978">
        <v>2101</v>
      </c>
      <c r="H4978" s="17" t="s">
        <v>1060</v>
      </c>
      <c r="I4978">
        <v>40</v>
      </c>
      <c r="J4978">
        <v>0</v>
      </c>
      <c r="K4978" s="17" t="s">
        <v>10978</v>
      </c>
      <c r="L4978" s="1">
        <v>44764</v>
      </c>
      <c r="M4978">
        <v>220</v>
      </c>
      <c r="N4978" s="17" t="s">
        <v>437</v>
      </c>
      <c r="O4978">
        <v>6113</v>
      </c>
      <c r="P4978" s="17" t="s">
        <v>438</v>
      </c>
      <c r="Q4978">
        <v>0</v>
      </c>
      <c r="R4978" s="17" t="s">
        <v>439</v>
      </c>
      <c r="S4978" s="17" t="s">
        <v>440</v>
      </c>
      <c r="T4978" s="17" t="s">
        <v>438</v>
      </c>
      <c r="U4978">
        <v>0</v>
      </c>
      <c r="V4978">
        <v>0</v>
      </c>
      <c r="W4978" s="17" t="s">
        <v>10979</v>
      </c>
      <c r="X4978" s="17" t="s">
        <v>442</v>
      </c>
      <c r="Y4978">
        <v>0</v>
      </c>
      <c r="Z4978" s="17" t="s">
        <v>443</v>
      </c>
      <c r="AA4978" s="17" t="s">
        <v>443</v>
      </c>
      <c r="AB4978" s="17" t="s">
        <v>444</v>
      </c>
      <c r="AC4978">
        <v>0</v>
      </c>
      <c r="AD4978">
        <v>0</v>
      </c>
      <c r="AE4978">
        <v>0</v>
      </c>
      <c r="AF4978">
        <v>2022</v>
      </c>
      <c r="AG4978" s="1">
        <v>44562</v>
      </c>
      <c r="AH4978" s="1">
        <v>44773</v>
      </c>
      <c r="AI4978" s="1">
        <v>44785</v>
      </c>
      <c r="AJ4978" s="17" t="s">
        <v>34</v>
      </c>
      <c r="AK4978" s="17" t="s">
        <v>35</v>
      </c>
      <c r="AL4978" s="17" t="s">
        <v>10388</v>
      </c>
      <c r="AM4978" s="17">
        <f>MONTH(EMPENHO[[#This Row],[data_empenho]])</f>
        <v>7</v>
      </c>
    </row>
    <row r="4979" spans="1:39" x14ac:dyDescent="0.25">
      <c r="A4979">
        <v>8</v>
      </c>
      <c r="B4979">
        <v>801</v>
      </c>
      <c r="C4979">
        <v>10</v>
      </c>
      <c r="D4979">
        <v>303</v>
      </c>
      <c r="E4979">
        <v>8</v>
      </c>
      <c r="F4979">
        <v>0</v>
      </c>
      <c r="G4979">
        <v>2101</v>
      </c>
      <c r="H4979" s="17" t="s">
        <v>870</v>
      </c>
      <c r="I4979">
        <v>40</v>
      </c>
      <c r="J4979">
        <v>0</v>
      </c>
      <c r="K4979" s="17" t="s">
        <v>10980</v>
      </c>
      <c r="L4979" s="1">
        <v>44764</v>
      </c>
      <c r="M4979">
        <v>6000</v>
      </c>
      <c r="N4979" s="17" t="s">
        <v>437</v>
      </c>
      <c r="O4979">
        <v>7690</v>
      </c>
      <c r="P4979" s="17" t="s">
        <v>438</v>
      </c>
      <c r="Q4979">
        <v>0</v>
      </c>
      <c r="R4979" s="17" t="s">
        <v>439</v>
      </c>
      <c r="S4979" s="17" t="s">
        <v>440</v>
      </c>
      <c r="T4979" s="17" t="s">
        <v>438</v>
      </c>
      <c r="U4979">
        <v>0</v>
      </c>
      <c r="V4979">
        <v>0</v>
      </c>
      <c r="W4979" s="17" t="s">
        <v>10981</v>
      </c>
      <c r="X4979" s="17" t="s">
        <v>465</v>
      </c>
      <c r="Y4979">
        <v>1</v>
      </c>
      <c r="Z4979" s="17" t="s">
        <v>443</v>
      </c>
      <c r="AA4979" s="17" t="s">
        <v>443</v>
      </c>
      <c r="AB4979" s="17" t="s">
        <v>444</v>
      </c>
      <c r="AC4979">
        <v>0</v>
      </c>
      <c r="AD4979">
        <v>0</v>
      </c>
      <c r="AE4979">
        <v>0</v>
      </c>
      <c r="AF4979">
        <v>2022</v>
      </c>
      <c r="AG4979" s="1">
        <v>44562</v>
      </c>
      <c r="AH4979" s="1">
        <v>44773</v>
      </c>
      <c r="AI4979" s="1">
        <v>44785</v>
      </c>
      <c r="AJ4979" s="17" t="s">
        <v>34</v>
      </c>
      <c r="AK4979" s="17" t="s">
        <v>35</v>
      </c>
      <c r="AL4979" s="17" t="s">
        <v>10388</v>
      </c>
      <c r="AM4979" s="17">
        <f>MONTH(EMPENHO[[#This Row],[data_empenho]])</f>
        <v>7</v>
      </c>
    </row>
    <row r="4980" spans="1:39" x14ac:dyDescent="0.25">
      <c r="A4980">
        <v>8</v>
      </c>
      <c r="B4980">
        <v>801</v>
      </c>
      <c r="C4980">
        <v>10</v>
      </c>
      <c r="D4980">
        <v>304</v>
      </c>
      <c r="E4980">
        <v>7</v>
      </c>
      <c r="F4980">
        <v>0</v>
      </c>
      <c r="G4980">
        <v>2103</v>
      </c>
      <c r="H4980" s="17" t="s">
        <v>3685</v>
      </c>
      <c r="I4980">
        <v>40</v>
      </c>
      <c r="J4980">
        <v>0</v>
      </c>
      <c r="K4980" s="17" t="s">
        <v>10982</v>
      </c>
      <c r="L4980" s="1">
        <v>44764</v>
      </c>
      <c r="M4980">
        <v>8150</v>
      </c>
      <c r="N4980" s="17" t="s">
        <v>437</v>
      </c>
      <c r="O4980">
        <v>7279</v>
      </c>
      <c r="P4980" s="17" t="s">
        <v>438</v>
      </c>
      <c r="Q4980">
        <v>0</v>
      </c>
      <c r="R4980" s="17" t="s">
        <v>480</v>
      </c>
      <c r="S4980" s="17" t="s">
        <v>653</v>
      </c>
      <c r="T4980" s="17" t="s">
        <v>438</v>
      </c>
      <c r="U4980">
        <v>44</v>
      </c>
      <c r="V4980">
        <v>2021</v>
      </c>
      <c r="W4980" s="17" t="s">
        <v>10983</v>
      </c>
      <c r="X4980" s="17" t="s">
        <v>482</v>
      </c>
      <c r="Y4980">
        <v>7</v>
      </c>
      <c r="Z4980" s="17" t="s">
        <v>443</v>
      </c>
      <c r="AA4980" s="17" t="s">
        <v>443</v>
      </c>
      <c r="AB4980" s="17" t="s">
        <v>444</v>
      </c>
      <c r="AC4980">
        <v>0</v>
      </c>
      <c r="AD4980">
        <v>0</v>
      </c>
      <c r="AE4980">
        <v>0</v>
      </c>
      <c r="AF4980">
        <v>2022</v>
      </c>
      <c r="AG4980" s="1">
        <v>44562</v>
      </c>
      <c r="AH4980" s="1">
        <v>44773</v>
      </c>
      <c r="AI4980" s="1">
        <v>44785</v>
      </c>
      <c r="AJ4980" s="17" t="s">
        <v>34</v>
      </c>
      <c r="AK4980" s="17" t="s">
        <v>35</v>
      </c>
      <c r="AL4980" s="17" t="s">
        <v>10388</v>
      </c>
      <c r="AM4980" s="17">
        <f>MONTH(EMPENHO[[#This Row],[data_empenho]])</f>
        <v>7</v>
      </c>
    </row>
    <row r="4981" spans="1:39" x14ac:dyDescent="0.25">
      <c r="A4981">
        <v>2</v>
      </c>
      <c r="B4981">
        <v>201</v>
      </c>
      <c r="C4981">
        <v>5</v>
      </c>
      <c r="D4981">
        <v>122</v>
      </c>
      <c r="E4981">
        <v>2</v>
      </c>
      <c r="F4981">
        <v>0</v>
      </c>
      <c r="G4981">
        <v>2079</v>
      </c>
      <c r="H4981" s="17" t="s">
        <v>638</v>
      </c>
      <c r="I4981">
        <v>1</v>
      </c>
      <c r="J4981">
        <v>0</v>
      </c>
      <c r="K4981" s="17" t="s">
        <v>10984</v>
      </c>
      <c r="L4981" s="1">
        <v>44764</v>
      </c>
      <c r="M4981">
        <v>84.5</v>
      </c>
      <c r="N4981" s="17" t="s">
        <v>437</v>
      </c>
      <c r="O4981">
        <v>7764</v>
      </c>
      <c r="P4981" s="17" t="s">
        <v>438</v>
      </c>
      <c r="Q4981">
        <v>0</v>
      </c>
      <c r="R4981" s="17" t="s">
        <v>480</v>
      </c>
      <c r="S4981" s="17" t="s">
        <v>653</v>
      </c>
      <c r="T4981" s="17" t="s">
        <v>438</v>
      </c>
      <c r="U4981">
        <v>14</v>
      </c>
      <c r="V4981">
        <v>2022</v>
      </c>
      <c r="W4981" s="17" t="s">
        <v>10985</v>
      </c>
      <c r="X4981" s="17" t="s">
        <v>482</v>
      </c>
      <c r="Y4981">
        <v>7</v>
      </c>
      <c r="Z4981" s="17" t="s">
        <v>443</v>
      </c>
      <c r="AA4981" s="17" t="s">
        <v>443</v>
      </c>
      <c r="AB4981" s="17" t="s">
        <v>444</v>
      </c>
      <c r="AC4981">
        <v>0</v>
      </c>
      <c r="AD4981">
        <v>0</v>
      </c>
      <c r="AE4981">
        <v>0</v>
      </c>
      <c r="AF4981">
        <v>2022</v>
      </c>
      <c r="AG4981" s="1">
        <v>44562</v>
      </c>
      <c r="AH4981" s="1">
        <v>44773</v>
      </c>
      <c r="AI4981" s="1">
        <v>44785</v>
      </c>
      <c r="AJ4981" s="17" t="s">
        <v>34</v>
      </c>
      <c r="AK4981" s="17" t="s">
        <v>35</v>
      </c>
      <c r="AL4981" s="17" t="s">
        <v>10388</v>
      </c>
      <c r="AM4981" s="17">
        <f>MONTH(EMPENHO[[#This Row],[data_empenho]])</f>
        <v>7</v>
      </c>
    </row>
    <row r="4982" spans="1:39" x14ac:dyDescent="0.25">
      <c r="A4982">
        <v>3</v>
      </c>
      <c r="B4982">
        <v>301</v>
      </c>
      <c r="C4982">
        <v>4</v>
      </c>
      <c r="D4982">
        <v>122</v>
      </c>
      <c r="E4982">
        <v>1</v>
      </c>
      <c r="F4982">
        <v>0</v>
      </c>
      <c r="G4982">
        <v>2068</v>
      </c>
      <c r="H4982" s="17" t="s">
        <v>638</v>
      </c>
      <c r="I4982">
        <v>1</v>
      </c>
      <c r="J4982">
        <v>0</v>
      </c>
      <c r="K4982" s="17" t="s">
        <v>10986</v>
      </c>
      <c r="L4982" s="1">
        <v>44764</v>
      </c>
      <c r="M4982">
        <v>169</v>
      </c>
      <c r="N4982" s="17" t="s">
        <v>437</v>
      </c>
      <c r="O4982">
        <v>7764</v>
      </c>
      <c r="P4982" s="17" t="s">
        <v>438</v>
      </c>
      <c r="Q4982">
        <v>0</v>
      </c>
      <c r="R4982" s="17" t="s">
        <v>480</v>
      </c>
      <c r="S4982" s="17" t="s">
        <v>653</v>
      </c>
      <c r="T4982" s="17" t="s">
        <v>438</v>
      </c>
      <c r="U4982">
        <v>14</v>
      </c>
      <c r="V4982">
        <v>2022</v>
      </c>
      <c r="W4982" s="17" t="s">
        <v>10987</v>
      </c>
      <c r="X4982" s="17" t="s">
        <v>482</v>
      </c>
      <c r="Y4982">
        <v>7</v>
      </c>
      <c r="Z4982" s="17" t="s">
        <v>443</v>
      </c>
      <c r="AA4982" s="17" t="s">
        <v>443</v>
      </c>
      <c r="AB4982" s="17" t="s">
        <v>444</v>
      </c>
      <c r="AC4982">
        <v>0</v>
      </c>
      <c r="AD4982">
        <v>0</v>
      </c>
      <c r="AE4982">
        <v>0</v>
      </c>
      <c r="AF4982">
        <v>2022</v>
      </c>
      <c r="AG4982" s="1">
        <v>44562</v>
      </c>
      <c r="AH4982" s="1">
        <v>44773</v>
      </c>
      <c r="AI4982" s="1">
        <v>44785</v>
      </c>
      <c r="AJ4982" s="17" t="s">
        <v>34</v>
      </c>
      <c r="AK4982" s="17" t="s">
        <v>35</v>
      </c>
      <c r="AL4982" s="17" t="s">
        <v>10388</v>
      </c>
      <c r="AM4982" s="17">
        <f>MONTH(EMPENHO[[#This Row],[data_empenho]])</f>
        <v>7</v>
      </c>
    </row>
    <row r="4983" spans="1:39" x14ac:dyDescent="0.25">
      <c r="A4983">
        <v>8</v>
      </c>
      <c r="B4983">
        <v>801</v>
      </c>
      <c r="C4983">
        <v>10</v>
      </c>
      <c r="D4983">
        <v>303</v>
      </c>
      <c r="E4983">
        <v>8</v>
      </c>
      <c r="F4983">
        <v>0</v>
      </c>
      <c r="G4983">
        <v>2099</v>
      </c>
      <c r="H4983" s="17" t="s">
        <v>667</v>
      </c>
      <c r="I4983">
        <v>40</v>
      </c>
      <c r="J4983">
        <v>0</v>
      </c>
      <c r="K4983" s="17" t="s">
        <v>10988</v>
      </c>
      <c r="L4983" s="1">
        <v>44764</v>
      </c>
      <c r="M4983">
        <v>40000</v>
      </c>
      <c r="N4983" s="17" t="s">
        <v>437</v>
      </c>
      <c r="O4983">
        <v>912</v>
      </c>
      <c r="P4983" s="17" t="s">
        <v>438</v>
      </c>
      <c r="Q4983">
        <v>0</v>
      </c>
      <c r="R4983" s="17" t="s">
        <v>439</v>
      </c>
      <c r="S4983" s="17" t="s">
        <v>440</v>
      </c>
      <c r="T4983" s="17" t="s">
        <v>438</v>
      </c>
      <c r="U4983">
        <v>0</v>
      </c>
      <c r="V4983">
        <v>0</v>
      </c>
      <c r="W4983" s="17" t="s">
        <v>10989</v>
      </c>
      <c r="X4983" s="17" t="s">
        <v>465</v>
      </c>
      <c r="Y4983">
        <v>1</v>
      </c>
      <c r="Z4983" s="17" t="s">
        <v>443</v>
      </c>
      <c r="AA4983" s="17" t="s">
        <v>443</v>
      </c>
      <c r="AB4983" s="17" t="s">
        <v>444</v>
      </c>
      <c r="AC4983">
        <v>0</v>
      </c>
      <c r="AD4983">
        <v>0</v>
      </c>
      <c r="AE4983">
        <v>0</v>
      </c>
      <c r="AF4983">
        <v>2022</v>
      </c>
      <c r="AG4983" s="1">
        <v>44562</v>
      </c>
      <c r="AH4983" s="1">
        <v>44773</v>
      </c>
      <c r="AI4983" s="1">
        <v>44785</v>
      </c>
      <c r="AJ4983" s="17" t="s">
        <v>34</v>
      </c>
      <c r="AK4983" s="17" t="s">
        <v>35</v>
      </c>
      <c r="AL4983" s="17" t="s">
        <v>10388</v>
      </c>
      <c r="AM4983" s="17">
        <f>MONTH(EMPENHO[[#This Row],[data_empenho]])</f>
        <v>7</v>
      </c>
    </row>
    <row r="4984" spans="1:39" x14ac:dyDescent="0.25">
      <c r="A4984">
        <v>3</v>
      </c>
      <c r="B4984">
        <v>301</v>
      </c>
      <c r="C4984">
        <v>4</v>
      </c>
      <c r="D4984">
        <v>131</v>
      </c>
      <c r="E4984">
        <v>1</v>
      </c>
      <c r="F4984">
        <v>0</v>
      </c>
      <c r="G4984">
        <v>2071</v>
      </c>
      <c r="H4984" s="17" t="s">
        <v>590</v>
      </c>
      <c r="I4984">
        <v>1</v>
      </c>
      <c r="J4984">
        <v>0</v>
      </c>
      <c r="K4984" s="17" t="s">
        <v>10990</v>
      </c>
      <c r="L4984" s="1">
        <v>44764</v>
      </c>
      <c r="M4984">
        <v>4920</v>
      </c>
      <c r="N4984" s="17" t="s">
        <v>437</v>
      </c>
      <c r="O4984">
        <v>1184</v>
      </c>
      <c r="P4984" s="17" t="s">
        <v>438</v>
      </c>
      <c r="Q4984">
        <v>0</v>
      </c>
      <c r="R4984" s="17" t="s">
        <v>480</v>
      </c>
      <c r="S4984" s="17" t="s">
        <v>440</v>
      </c>
      <c r="T4984" s="17" t="s">
        <v>438</v>
      </c>
      <c r="U4984">
        <v>26</v>
      </c>
      <c r="V4984">
        <v>2022</v>
      </c>
      <c r="W4984" s="17" t="s">
        <v>10991</v>
      </c>
      <c r="X4984" s="17" t="s">
        <v>482</v>
      </c>
      <c r="Y4984">
        <v>7</v>
      </c>
      <c r="Z4984" s="17" t="s">
        <v>443</v>
      </c>
      <c r="AA4984" s="17" t="s">
        <v>443</v>
      </c>
      <c r="AB4984" s="17" t="s">
        <v>444</v>
      </c>
      <c r="AC4984">
        <v>0</v>
      </c>
      <c r="AD4984">
        <v>0</v>
      </c>
      <c r="AE4984">
        <v>0</v>
      </c>
      <c r="AF4984">
        <v>2022</v>
      </c>
      <c r="AG4984" s="1">
        <v>44562</v>
      </c>
      <c r="AH4984" s="1">
        <v>44773</v>
      </c>
      <c r="AI4984" s="1">
        <v>44785</v>
      </c>
      <c r="AJ4984" s="17" t="s">
        <v>34</v>
      </c>
      <c r="AK4984" s="17" t="s">
        <v>35</v>
      </c>
      <c r="AL4984" s="17" t="s">
        <v>10388</v>
      </c>
      <c r="AM4984" s="17">
        <f>MONTH(EMPENHO[[#This Row],[data_empenho]])</f>
        <v>7</v>
      </c>
    </row>
    <row r="4985" spans="1:39" x14ac:dyDescent="0.25">
      <c r="A4985">
        <v>8</v>
      </c>
      <c r="B4985">
        <v>801</v>
      </c>
      <c r="C4985">
        <v>10</v>
      </c>
      <c r="D4985">
        <v>301</v>
      </c>
      <c r="E4985">
        <v>6</v>
      </c>
      <c r="F4985">
        <v>0</v>
      </c>
      <c r="G4985">
        <v>2105</v>
      </c>
      <c r="H4985" s="17" t="s">
        <v>445</v>
      </c>
      <c r="I4985">
        <v>40</v>
      </c>
      <c r="J4985">
        <v>0</v>
      </c>
      <c r="K4985" s="17" t="s">
        <v>10992</v>
      </c>
      <c r="L4985" s="1">
        <v>44764</v>
      </c>
      <c r="M4985">
        <v>47.5</v>
      </c>
      <c r="N4985" s="17" t="s">
        <v>437</v>
      </c>
      <c r="O4985">
        <v>8281</v>
      </c>
      <c r="P4985" s="17" t="s">
        <v>438</v>
      </c>
      <c r="Q4985">
        <v>0</v>
      </c>
      <c r="R4985" s="17" t="s">
        <v>439</v>
      </c>
      <c r="S4985" s="17" t="s">
        <v>440</v>
      </c>
      <c r="T4985" s="17" t="s">
        <v>438</v>
      </c>
      <c r="U4985">
        <v>0</v>
      </c>
      <c r="V4985">
        <v>0</v>
      </c>
      <c r="W4985" s="17" t="s">
        <v>10993</v>
      </c>
      <c r="X4985" s="17" t="s">
        <v>442</v>
      </c>
      <c r="Y4985">
        <v>0</v>
      </c>
      <c r="Z4985" s="17" t="s">
        <v>486</v>
      </c>
      <c r="AA4985" s="17" t="s">
        <v>443</v>
      </c>
      <c r="AB4985" s="17" t="s">
        <v>444</v>
      </c>
      <c r="AC4985">
        <v>0</v>
      </c>
      <c r="AD4985">
        <v>0</v>
      </c>
      <c r="AE4985">
        <v>0</v>
      </c>
      <c r="AF4985">
        <v>2022</v>
      </c>
      <c r="AG4985" s="1">
        <v>44562</v>
      </c>
      <c r="AH4985" s="1">
        <v>44773</v>
      </c>
      <c r="AI4985" s="1">
        <v>44785</v>
      </c>
      <c r="AJ4985" s="17" t="s">
        <v>34</v>
      </c>
      <c r="AK4985" s="17" t="s">
        <v>35</v>
      </c>
      <c r="AL4985" s="17" t="s">
        <v>10388</v>
      </c>
      <c r="AM4985" s="17">
        <f>MONTH(EMPENHO[[#This Row],[data_empenho]])</f>
        <v>7</v>
      </c>
    </row>
    <row r="4986" spans="1:39" x14ac:dyDescent="0.25">
      <c r="A4986">
        <v>8</v>
      </c>
      <c r="B4986">
        <v>801</v>
      </c>
      <c r="C4986">
        <v>10</v>
      </c>
      <c r="D4986">
        <v>122</v>
      </c>
      <c r="E4986">
        <v>5</v>
      </c>
      <c r="F4986">
        <v>0</v>
      </c>
      <c r="G4986">
        <v>2084</v>
      </c>
      <c r="H4986" s="17" t="s">
        <v>462</v>
      </c>
      <c r="I4986">
        <v>40</v>
      </c>
      <c r="J4986">
        <v>0</v>
      </c>
      <c r="K4986" s="17" t="s">
        <v>10994</v>
      </c>
      <c r="L4986" s="1">
        <v>44764</v>
      </c>
      <c r="M4986">
        <v>4077.6</v>
      </c>
      <c r="N4986" s="17" t="s">
        <v>437</v>
      </c>
      <c r="O4986">
        <v>4824</v>
      </c>
      <c r="P4986" s="17" t="s">
        <v>438</v>
      </c>
      <c r="Q4986">
        <v>0</v>
      </c>
      <c r="R4986" s="17" t="s">
        <v>439</v>
      </c>
      <c r="S4986" s="17" t="s">
        <v>440</v>
      </c>
      <c r="T4986" s="17" t="s">
        <v>438</v>
      </c>
      <c r="U4986">
        <v>79</v>
      </c>
      <c r="V4986">
        <v>2021</v>
      </c>
      <c r="W4986" s="17" t="s">
        <v>10995</v>
      </c>
      <c r="X4986" s="17" t="s">
        <v>465</v>
      </c>
      <c r="Y4986">
        <v>1</v>
      </c>
      <c r="Z4986" s="17" t="s">
        <v>443</v>
      </c>
      <c r="AA4986" s="17" t="s">
        <v>443</v>
      </c>
      <c r="AB4986" s="17" t="s">
        <v>444</v>
      </c>
      <c r="AC4986">
        <v>0</v>
      </c>
      <c r="AD4986">
        <v>0</v>
      </c>
      <c r="AE4986">
        <v>0</v>
      </c>
      <c r="AF4986">
        <v>2022</v>
      </c>
      <c r="AG4986" s="1">
        <v>44562</v>
      </c>
      <c r="AH4986" s="1">
        <v>44773</v>
      </c>
      <c r="AI4986" s="1">
        <v>44785</v>
      </c>
      <c r="AJ4986" s="17" t="s">
        <v>34</v>
      </c>
      <c r="AK4986" s="17" t="s">
        <v>35</v>
      </c>
      <c r="AL4986" s="17" t="s">
        <v>10388</v>
      </c>
      <c r="AM4986" s="17">
        <f>MONTH(EMPENHO[[#This Row],[data_empenho]])</f>
        <v>7</v>
      </c>
    </row>
    <row r="4987" spans="1:39" x14ac:dyDescent="0.25">
      <c r="A4987">
        <v>8</v>
      </c>
      <c r="B4987">
        <v>801</v>
      </c>
      <c r="C4987">
        <v>10</v>
      </c>
      <c r="D4987">
        <v>302</v>
      </c>
      <c r="E4987">
        <v>8</v>
      </c>
      <c r="F4987">
        <v>0</v>
      </c>
      <c r="G4987">
        <v>2096</v>
      </c>
      <c r="H4987" s="17" t="s">
        <v>462</v>
      </c>
      <c r="I4987">
        <v>40</v>
      </c>
      <c r="J4987">
        <v>0</v>
      </c>
      <c r="K4987" s="17" t="s">
        <v>10996</v>
      </c>
      <c r="L4987" s="1">
        <v>44764</v>
      </c>
      <c r="M4987">
        <v>2038.8</v>
      </c>
      <c r="N4987" s="17" t="s">
        <v>437</v>
      </c>
      <c r="O4987">
        <v>4824</v>
      </c>
      <c r="P4987" s="17" t="s">
        <v>438</v>
      </c>
      <c r="Q4987">
        <v>0</v>
      </c>
      <c r="R4987" s="17" t="s">
        <v>439</v>
      </c>
      <c r="S4987" s="17" t="s">
        <v>440</v>
      </c>
      <c r="T4987" s="17" t="s">
        <v>438</v>
      </c>
      <c r="U4987">
        <v>79</v>
      </c>
      <c r="V4987">
        <v>2021</v>
      </c>
      <c r="W4987" s="17" t="s">
        <v>10997</v>
      </c>
      <c r="X4987" s="17" t="s">
        <v>465</v>
      </c>
      <c r="Y4987">
        <v>1</v>
      </c>
      <c r="Z4987" s="17" t="s">
        <v>443</v>
      </c>
      <c r="AA4987" s="17" t="s">
        <v>443</v>
      </c>
      <c r="AB4987" s="17" t="s">
        <v>444</v>
      </c>
      <c r="AC4987">
        <v>0</v>
      </c>
      <c r="AD4987">
        <v>0</v>
      </c>
      <c r="AE4987">
        <v>0</v>
      </c>
      <c r="AF4987">
        <v>2022</v>
      </c>
      <c r="AG4987" s="1">
        <v>44562</v>
      </c>
      <c r="AH4987" s="1">
        <v>44773</v>
      </c>
      <c r="AI4987" s="1">
        <v>44785</v>
      </c>
      <c r="AJ4987" s="17" t="s">
        <v>34</v>
      </c>
      <c r="AK4987" s="17" t="s">
        <v>35</v>
      </c>
      <c r="AL4987" s="17" t="s">
        <v>10388</v>
      </c>
      <c r="AM4987" s="17">
        <f>MONTH(EMPENHO[[#This Row],[data_empenho]])</f>
        <v>7</v>
      </c>
    </row>
    <row r="4988" spans="1:39" x14ac:dyDescent="0.25">
      <c r="A4988">
        <v>9</v>
      </c>
      <c r="B4988">
        <v>904</v>
      </c>
      <c r="C4988">
        <v>8</v>
      </c>
      <c r="D4988">
        <v>243</v>
      </c>
      <c r="E4988">
        <v>11</v>
      </c>
      <c r="F4988">
        <v>0</v>
      </c>
      <c r="G4988">
        <v>2107</v>
      </c>
      <c r="H4988" s="17" t="s">
        <v>462</v>
      </c>
      <c r="I4988">
        <v>1</v>
      </c>
      <c r="J4988">
        <v>0</v>
      </c>
      <c r="K4988" s="17" t="s">
        <v>10998</v>
      </c>
      <c r="L4988" s="1">
        <v>44764</v>
      </c>
      <c r="M4988">
        <v>2038.8</v>
      </c>
      <c r="N4988" s="17" t="s">
        <v>437</v>
      </c>
      <c r="O4988">
        <v>4824</v>
      </c>
      <c r="P4988" s="17" t="s">
        <v>438</v>
      </c>
      <c r="Q4988">
        <v>0</v>
      </c>
      <c r="R4988" s="17" t="s">
        <v>439</v>
      </c>
      <c r="S4988" s="17" t="s">
        <v>440</v>
      </c>
      <c r="T4988" s="17" t="s">
        <v>438</v>
      </c>
      <c r="U4988">
        <v>79</v>
      </c>
      <c r="V4988">
        <v>2021</v>
      </c>
      <c r="W4988" s="17" t="s">
        <v>10999</v>
      </c>
      <c r="X4988" s="17" t="s">
        <v>465</v>
      </c>
      <c r="Y4988">
        <v>1</v>
      </c>
      <c r="Z4988" s="17" t="s">
        <v>443</v>
      </c>
      <c r="AA4988" s="17" t="s">
        <v>443</v>
      </c>
      <c r="AB4988" s="17" t="s">
        <v>444</v>
      </c>
      <c r="AC4988">
        <v>0</v>
      </c>
      <c r="AD4988">
        <v>0</v>
      </c>
      <c r="AE4988">
        <v>0</v>
      </c>
      <c r="AF4988">
        <v>2022</v>
      </c>
      <c r="AG4988" s="1">
        <v>44562</v>
      </c>
      <c r="AH4988" s="1">
        <v>44773</v>
      </c>
      <c r="AI4988" s="1">
        <v>44785</v>
      </c>
      <c r="AJ4988" s="17" t="s">
        <v>34</v>
      </c>
      <c r="AK4988" s="17" t="s">
        <v>35</v>
      </c>
      <c r="AL4988" s="17" t="s">
        <v>10388</v>
      </c>
      <c r="AM4988" s="17">
        <f>MONTH(EMPENHO[[#This Row],[data_empenho]])</f>
        <v>7</v>
      </c>
    </row>
    <row r="4989" spans="1:39" x14ac:dyDescent="0.25">
      <c r="A4989">
        <v>6</v>
      </c>
      <c r="B4989">
        <v>603</v>
      </c>
      <c r="C4989">
        <v>26</v>
      </c>
      <c r="D4989">
        <v>782</v>
      </c>
      <c r="E4989">
        <v>17</v>
      </c>
      <c r="F4989">
        <v>0</v>
      </c>
      <c r="G4989">
        <v>2073</v>
      </c>
      <c r="H4989" s="17" t="s">
        <v>698</v>
      </c>
      <c r="I4989">
        <v>1</v>
      </c>
      <c r="J4989">
        <v>0</v>
      </c>
      <c r="K4989" s="17" t="s">
        <v>11000</v>
      </c>
      <c r="L4989" s="1">
        <v>44764</v>
      </c>
      <c r="M4989">
        <v>700</v>
      </c>
      <c r="N4989" s="17" t="s">
        <v>437</v>
      </c>
      <c r="O4989">
        <v>5089</v>
      </c>
      <c r="P4989" s="17" t="s">
        <v>438</v>
      </c>
      <c r="Q4989">
        <v>0</v>
      </c>
      <c r="R4989" s="17" t="s">
        <v>439</v>
      </c>
      <c r="S4989" s="17" t="s">
        <v>440</v>
      </c>
      <c r="T4989" s="17" t="s">
        <v>438</v>
      </c>
      <c r="U4989">
        <v>224</v>
      </c>
      <c r="V4989">
        <v>2022</v>
      </c>
      <c r="W4989" s="17" t="s">
        <v>11001</v>
      </c>
      <c r="X4989" s="17" t="s">
        <v>465</v>
      </c>
      <c r="Y4989">
        <v>1</v>
      </c>
      <c r="Z4989" s="17" t="s">
        <v>443</v>
      </c>
      <c r="AA4989" s="17" t="s">
        <v>443</v>
      </c>
      <c r="AB4989" s="17" t="s">
        <v>444</v>
      </c>
      <c r="AC4989">
        <v>0</v>
      </c>
      <c r="AD4989">
        <v>0</v>
      </c>
      <c r="AE4989">
        <v>0</v>
      </c>
      <c r="AF4989">
        <v>2022</v>
      </c>
      <c r="AG4989" s="1">
        <v>44562</v>
      </c>
      <c r="AH4989" s="1">
        <v>44773</v>
      </c>
      <c r="AI4989" s="1">
        <v>44785</v>
      </c>
      <c r="AJ4989" s="17" t="s">
        <v>34</v>
      </c>
      <c r="AK4989" s="17" t="s">
        <v>35</v>
      </c>
      <c r="AL4989" s="17" t="s">
        <v>10388</v>
      </c>
      <c r="AM4989" s="17">
        <f>MONTH(EMPENHO[[#This Row],[data_empenho]])</f>
        <v>7</v>
      </c>
    </row>
    <row r="4990" spans="1:39" x14ac:dyDescent="0.25">
      <c r="A4990">
        <v>6</v>
      </c>
      <c r="B4990">
        <v>603</v>
      </c>
      <c r="C4990">
        <v>26</v>
      </c>
      <c r="D4990">
        <v>782</v>
      </c>
      <c r="E4990">
        <v>17</v>
      </c>
      <c r="F4990">
        <v>0</v>
      </c>
      <c r="G4990">
        <v>2073</v>
      </c>
      <c r="H4990" s="17" t="s">
        <v>698</v>
      </c>
      <c r="I4990">
        <v>1</v>
      </c>
      <c r="J4990">
        <v>0</v>
      </c>
      <c r="K4990" s="17" t="s">
        <v>11002</v>
      </c>
      <c r="L4990" s="1">
        <v>44764</v>
      </c>
      <c r="M4990">
        <v>5050.2</v>
      </c>
      <c r="N4990" s="17" t="s">
        <v>437</v>
      </c>
      <c r="O4990">
        <v>6856</v>
      </c>
      <c r="P4990" s="17" t="s">
        <v>438</v>
      </c>
      <c r="Q4990">
        <v>0</v>
      </c>
      <c r="R4990" s="17" t="s">
        <v>439</v>
      </c>
      <c r="S4990" s="17" t="s">
        <v>440</v>
      </c>
      <c r="T4990" s="17" t="s">
        <v>438</v>
      </c>
      <c r="U4990">
        <v>225</v>
      </c>
      <c r="V4990">
        <v>2022</v>
      </c>
      <c r="W4990" s="17" t="s">
        <v>11003</v>
      </c>
      <c r="X4990" s="17" t="s">
        <v>465</v>
      </c>
      <c r="Y4990">
        <v>1</v>
      </c>
      <c r="Z4990" s="17" t="s">
        <v>443</v>
      </c>
      <c r="AA4990" s="17" t="s">
        <v>443</v>
      </c>
      <c r="AB4990" s="17" t="s">
        <v>444</v>
      </c>
      <c r="AC4990">
        <v>0</v>
      </c>
      <c r="AD4990">
        <v>0</v>
      </c>
      <c r="AE4990">
        <v>0</v>
      </c>
      <c r="AF4990">
        <v>2022</v>
      </c>
      <c r="AG4990" s="1">
        <v>44562</v>
      </c>
      <c r="AH4990" s="1">
        <v>44773</v>
      </c>
      <c r="AI4990" s="1">
        <v>44785</v>
      </c>
      <c r="AJ4990" s="17" t="s">
        <v>34</v>
      </c>
      <c r="AK4990" s="17" t="s">
        <v>35</v>
      </c>
      <c r="AL4990" s="17" t="s">
        <v>10388</v>
      </c>
      <c r="AM4990" s="17">
        <f>MONTH(EMPENHO[[#This Row],[data_empenho]])</f>
        <v>7</v>
      </c>
    </row>
    <row r="4991" spans="1:39" x14ac:dyDescent="0.25">
      <c r="A4991">
        <v>11</v>
      </c>
      <c r="B4991">
        <v>1101</v>
      </c>
      <c r="C4991">
        <v>28</v>
      </c>
      <c r="D4991">
        <v>846</v>
      </c>
      <c r="E4991">
        <v>0</v>
      </c>
      <c r="F4991">
        <v>0</v>
      </c>
      <c r="G4991">
        <v>7</v>
      </c>
      <c r="H4991" s="17" t="s">
        <v>1133</v>
      </c>
      <c r="I4991">
        <v>1</v>
      </c>
      <c r="J4991">
        <v>0</v>
      </c>
      <c r="K4991" s="17" t="s">
        <v>11004</v>
      </c>
      <c r="L4991" s="1">
        <v>44767</v>
      </c>
      <c r="M4991">
        <v>74</v>
      </c>
      <c r="N4991" s="17" t="s">
        <v>437</v>
      </c>
      <c r="O4991">
        <v>155</v>
      </c>
      <c r="P4991" s="17" t="s">
        <v>438</v>
      </c>
      <c r="Q4991">
        <v>0</v>
      </c>
      <c r="R4991" s="17" t="s">
        <v>439</v>
      </c>
      <c r="S4991" s="17" t="s">
        <v>440</v>
      </c>
      <c r="T4991" s="17" t="s">
        <v>438</v>
      </c>
      <c r="U4991">
        <v>0</v>
      </c>
      <c r="V4991">
        <v>0</v>
      </c>
      <c r="W4991" s="17" t="s">
        <v>11005</v>
      </c>
      <c r="X4991" s="17" t="s">
        <v>442</v>
      </c>
      <c r="Y4991">
        <v>0</v>
      </c>
      <c r="Z4991" s="17" t="s">
        <v>443</v>
      </c>
      <c r="AA4991" s="17" t="s">
        <v>443</v>
      </c>
      <c r="AB4991" s="17" t="s">
        <v>444</v>
      </c>
      <c r="AC4991">
        <v>0</v>
      </c>
      <c r="AD4991">
        <v>0</v>
      </c>
      <c r="AE4991">
        <v>0</v>
      </c>
      <c r="AF4991">
        <v>2022</v>
      </c>
      <c r="AG4991" s="1">
        <v>44562</v>
      </c>
      <c r="AH4991" s="1">
        <v>44773</v>
      </c>
      <c r="AI4991" s="1">
        <v>44785</v>
      </c>
      <c r="AJ4991" s="17" t="s">
        <v>34</v>
      </c>
      <c r="AK4991" s="17" t="s">
        <v>35</v>
      </c>
      <c r="AL4991" s="17" t="s">
        <v>10388</v>
      </c>
      <c r="AM4991" s="17">
        <f>MONTH(EMPENHO[[#This Row],[data_empenho]])</f>
        <v>7</v>
      </c>
    </row>
    <row r="4992" spans="1:39" x14ac:dyDescent="0.25">
      <c r="A4992">
        <v>11</v>
      </c>
      <c r="B4992">
        <v>1101</v>
      </c>
      <c r="C4992">
        <v>28</v>
      </c>
      <c r="D4992">
        <v>846</v>
      </c>
      <c r="E4992">
        <v>0</v>
      </c>
      <c r="F4992">
        <v>0</v>
      </c>
      <c r="G4992">
        <v>7</v>
      </c>
      <c r="H4992" s="17" t="s">
        <v>1133</v>
      </c>
      <c r="I4992">
        <v>1</v>
      </c>
      <c r="J4992">
        <v>0</v>
      </c>
      <c r="K4992" s="17" t="s">
        <v>11006</v>
      </c>
      <c r="L4992" s="1">
        <v>44767</v>
      </c>
      <c r="M4992">
        <v>90</v>
      </c>
      <c r="N4992" s="17" t="s">
        <v>437</v>
      </c>
      <c r="O4992">
        <v>155</v>
      </c>
      <c r="P4992" s="17" t="s">
        <v>438</v>
      </c>
      <c r="Q4992">
        <v>0</v>
      </c>
      <c r="R4992" s="17" t="s">
        <v>439</v>
      </c>
      <c r="S4992" s="17" t="s">
        <v>440</v>
      </c>
      <c r="T4992" s="17" t="s">
        <v>438</v>
      </c>
      <c r="U4992">
        <v>0</v>
      </c>
      <c r="V4992">
        <v>0</v>
      </c>
      <c r="W4992" s="17" t="s">
        <v>11007</v>
      </c>
      <c r="X4992" s="17" t="s">
        <v>442</v>
      </c>
      <c r="Y4992">
        <v>6</v>
      </c>
      <c r="Z4992" s="17" t="s">
        <v>443</v>
      </c>
      <c r="AA4992" s="17" t="s">
        <v>443</v>
      </c>
      <c r="AB4992" s="17" t="s">
        <v>444</v>
      </c>
      <c r="AC4992">
        <v>0</v>
      </c>
      <c r="AD4992">
        <v>0</v>
      </c>
      <c r="AE4992">
        <v>0</v>
      </c>
      <c r="AF4992">
        <v>2022</v>
      </c>
      <c r="AG4992" s="1">
        <v>44562</v>
      </c>
      <c r="AH4992" s="1">
        <v>44773</v>
      </c>
      <c r="AI4992" s="1">
        <v>44785</v>
      </c>
      <c r="AJ4992" s="17" t="s">
        <v>34</v>
      </c>
      <c r="AK4992" s="17" t="s">
        <v>35</v>
      </c>
      <c r="AL4992" s="17" t="s">
        <v>10388</v>
      </c>
      <c r="AM4992" s="17">
        <f>MONTH(EMPENHO[[#This Row],[data_empenho]])</f>
        <v>7</v>
      </c>
    </row>
    <row r="4993" spans="1:39" x14ac:dyDescent="0.25">
      <c r="A4993">
        <v>11</v>
      </c>
      <c r="B4993">
        <v>1101</v>
      </c>
      <c r="C4993">
        <v>28</v>
      </c>
      <c r="D4993">
        <v>846</v>
      </c>
      <c r="E4993">
        <v>0</v>
      </c>
      <c r="F4993">
        <v>0</v>
      </c>
      <c r="G4993">
        <v>7</v>
      </c>
      <c r="H4993" s="17" t="s">
        <v>1133</v>
      </c>
      <c r="I4993">
        <v>1</v>
      </c>
      <c r="J4993">
        <v>0</v>
      </c>
      <c r="K4993" s="17" t="s">
        <v>11008</v>
      </c>
      <c r="L4993" s="1">
        <v>44767</v>
      </c>
      <c r="M4993">
        <v>563.20000000000005</v>
      </c>
      <c r="N4993" s="17" t="s">
        <v>437</v>
      </c>
      <c r="O4993">
        <v>155</v>
      </c>
      <c r="P4993" s="17" t="s">
        <v>438</v>
      </c>
      <c r="Q4993">
        <v>0</v>
      </c>
      <c r="R4993" s="17" t="s">
        <v>439</v>
      </c>
      <c r="S4993" s="17" t="s">
        <v>440</v>
      </c>
      <c r="T4993" s="17" t="s">
        <v>438</v>
      </c>
      <c r="U4993">
        <v>0</v>
      </c>
      <c r="V4993">
        <v>0</v>
      </c>
      <c r="W4993" s="17" t="s">
        <v>11009</v>
      </c>
      <c r="X4993" s="17" t="s">
        <v>442</v>
      </c>
      <c r="Y4993">
        <v>6</v>
      </c>
      <c r="Z4993" s="17" t="s">
        <v>443</v>
      </c>
      <c r="AA4993" s="17" t="s">
        <v>443</v>
      </c>
      <c r="AB4993" s="17" t="s">
        <v>444</v>
      </c>
      <c r="AC4993">
        <v>0</v>
      </c>
      <c r="AD4993">
        <v>0</v>
      </c>
      <c r="AE4993">
        <v>0</v>
      </c>
      <c r="AF4993">
        <v>2022</v>
      </c>
      <c r="AG4993" s="1">
        <v>44562</v>
      </c>
      <c r="AH4993" s="1">
        <v>44773</v>
      </c>
      <c r="AI4993" s="1">
        <v>44785</v>
      </c>
      <c r="AJ4993" s="17" t="s">
        <v>34</v>
      </c>
      <c r="AK4993" s="17" t="s">
        <v>35</v>
      </c>
      <c r="AL4993" s="17" t="s">
        <v>10388</v>
      </c>
      <c r="AM4993" s="17">
        <f>MONTH(EMPENHO[[#This Row],[data_empenho]])</f>
        <v>7</v>
      </c>
    </row>
    <row r="4994" spans="1:39" x14ac:dyDescent="0.25">
      <c r="A4994">
        <v>11</v>
      </c>
      <c r="B4994">
        <v>1101</v>
      </c>
      <c r="C4994">
        <v>28</v>
      </c>
      <c r="D4994">
        <v>846</v>
      </c>
      <c r="E4994">
        <v>0</v>
      </c>
      <c r="F4994">
        <v>0</v>
      </c>
      <c r="G4994">
        <v>7</v>
      </c>
      <c r="H4994" s="17" t="s">
        <v>1133</v>
      </c>
      <c r="I4994">
        <v>1</v>
      </c>
      <c r="J4994">
        <v>0</v>
      </c>
      <c r="K4994" s="17" t="s">
        <v>11010</v>
      </c>
      <c r="L4994" s="1">
        <v>44767</v>
      </c>
      <c r="M4994">
        <v>2023</v>
      </c>
      <c r="N4994" s="17" t="s">
        <v>437</v>
      </c>
      <c r="O4994">
        <v>155</v>
      </c>
      <c r="P4994" s="17" t="s">
        <v>438</v>
      </c>
      <c r="Q4994">
        <v>0</v>
      </c>
      <c r="R4994" s="17" t="s">
        <v>439</v>
      </c>
      <c r="S4994" s="17" t="s">
        <v>440</v>
      </c>
      <c r="T4994" s="17" t="s">
        <v>438</v>
      </c>
      <c r="U4994">
        <v>0</v>
      </c>
      <c r="V4994">
        <v>0</v>
      </c>
      <c r="W4994" s="17" t="s">
        <v>11011</v>
      </c>
      <c r="X4994" s="17" t="s">
        <v>442</v>
      </c>
      <c r="Y4994">
        <v>6</v>
      </c>
      <c r="Z4994" s="17" t="s">
        <v>443</v>
      </c>
      <c r="AA4994" s="17" t="s">
        <v>443</v>
      </c>
      <c r="AB4994" s="17" t="s">
        <v>444</v>
      </c>
      <c r="AC4994">
        <v>0</v>
      </c>
      <c r="AD4994">
        <v>0</v>
      </c>
      <c r="AE4994">
        <v>0</v>
      </c>
      <c r="AF4994">
        <v>2022</v>
      </c>
      <c r="AG4994" s="1">
        <v>44562</v>
      </c>
      <c r="AH4994" s="1">
        <v>44773</v>
      </c>
      <c r="AI4994" s="1">
        <v>44785</v>
      </c>
      <c r="AJ4994" s="17" t="s">
        <v>34</v>
      </c>
      <c r="AK4994" s="17" t="s">
        <v>35</v>
      </c>
      <c r="AL4994" s="17" t="s">
        <v>10388</v>
      </c>
      <c r="AM4994" s="17">
        <f>MONTH(EMPENHO[[#This Row],[data_empenho]])</f>
        <v>7</v>
      </c>
    </row>
    <row r="4995" spans="1:39" x14ac:dyDescent="0.25">
      <c r="A4995">
        <v>11</v>
      </c>
      <c r="B4995">
        <v>1101</v>
      </c>
      <c r="C4995">
        <v>28</v>
      </c>
      <c r="D4995">
        <v>846</v>
      </c>
      <c r="E4995">
        <v>0</v>
      </c>
      <c r="F4995">
        <v>0</v>
      </c>
      <c r="G4995">
        <v>7</v>
      </c>
      <c r="H4995" s="17" t="s">
        <v>1133</v>
      </c>
      <c r="I4995">
        <v>1</v>
      </c>
      <c r="J4995">
        <v>0</v>
      </c>
      <c r="K4995" s="17" t="s">
        <v>11012</v>
      </c>
      <c r="L4995" s="1">
        <v>44767</v>
      </c>
      <c r="M4995">
        <v>1308.5999999999999</v>
      </c>
      <c r="N4995" s="17" t="s">
        <v>437</v>
      </c>
      <c r="O4995">
        <v>155</v>
      </c>
      <c r="P4995" s="17" t="s">
        <v>438</v>
      </c>
      <c r="Q4995">
        <v>0</v>
      </c>
      <c r="R4995" s="17" t="s">
        <v>439</v>
      </c>
      <c r="S4995" s="17" t="s">
        <v>440</v>
      </c>
      <c r="T4995" s="17" t="s">
        <v>438</v>
      </c>
      <c r="U4995">
        <v>0</v>
      </c>
      <c r="V4995">
        <v>0</v>
      </c>
      <c r="W4995" s="17" t="s">
        <v>11013</v>
      </c>
      <c r="X4995" s="17" t="s">
        <v>442</v>
      </c>
      <c r="Y4995">
        <v>6</v>
      </c>
      <c r="Z4995" s="17" t="s">
        <v>443</v>
      </c>
      <c r="AA4995" s="17" t="s">
        <v>443</v>
      </c>
      <c r="AB4995" s="17" t="s">
        <v>444</v>
      </c>
      <c r="AC4995">
        <v>0</v>
      </c>
      <c r="AD4995">
        <v>0</v>
      </c>
      <c r="AE4995">
        <v>0</v>
      </c>
      <c r="AF4995">
        <v>2022</v>
      </c>
      <c r="AG4995" s="1">
        <v>44562</v>
      </c>
      <c r="AH4995" s="1">
        <v>44773</v>
      </c>
      <c r="AI4995" s="1">
        <v>44785</v>
      </c>
      <c r="AJ4995" s="17" t="s">
        <v>34</v>
      </c>
      <c r="AK4995" s="17" t="s">
        <v>35</v>
      </c>
      <c r="AL4995" s="17" t="s">
        <v>10388</v>
      </c>
      <c r="AM4995" s="17">
        <f>MONTH(EMPENHO[[#This Row],[data_empenho]])</f>
        <v>7</v>
      </c>
    </row>
    <row r="4996" spans="1:39" x14ac:dyDescent="0.25">
      <c r="A4996">
        <v>11</v>
      </c>
      <c r="B4996">
        <v>1101</v>
      </c>
      <c r="C4996">
        <v>28</v>
      </c>
      <c r="D4996">
        <v>846</v>
      </c>
      <c r="E4996">
        <v>0</v>
      </c>
      <c r="F4996">
        <v>0</v>
      </c>
      <c r="G4996">
        <v>7</v>
      </c>
      <c r="H4996" s="17" t="s">
        <v>1133</v>
      </c>
      <c r="I4996">
        <v>1</v>
      </c>
      <c r="J4996">
        <v>0</v>
      </c>
      <c r="K4996" s="17" t="s">
        <v>11014</v>
      </c>
      <c r="L4996" s="1">
        <v>44767</v>
      </c>
      <c r="M4996">
        <v>74.56</v>
      </c>
      <c r="N4996" s="17" t="s">
        <v>437</v>
      </c>
      <c r="O4996">
        <v>155</v>
      </c>
      <c r="P4996" s="17" t="s">
        <v>438</v>
      </c>
      <c r="Q4996">
        <v>0</v>
      </c>
      <c r="R4996" s="17" t="s">
        <v>439</v>
      </c>
      <c r="S4996" s="17" t="s">
        <v>440</v>
      </c>
      <c r="T4996" s="17" t="s">
        <v>438</v>
      </c>
      <c r="U4996">
        <v>0</v>
      </c>
      <c r="V4996">
        <v>0</v>
      </c>
      <c r="W4996" s="17" t="s">
        <v>11015</v>
      </c>
      <c r="X4996" s="17" t="s">
        <v>442</v>
      </c>
      <c r="Y4996">
        <v>6</v>
      </c>
      <c r="Z4996" s="17" t="s">
        <v>443</v>
      </c>
      <c r="AA4996" s="17" t="s">
        <v>443</v>
      </c>
      <c r="AB4996" s="17" t="s">
        <v>444</v>
      </c>
      <c r="AC4996">
        <v>0</v>
      </c>
      <c r="AD4996">
        <v>0</v>
      </c>
      <c r="AE4996">
        <v>0</v>
      </c>
      <c r="AF4996">
        <v>2022</v>
      </c>
      <c r="AG4996" s="1">
        <v>44562</v>
      </c>
      <c r="AH4996" s="1">
        <v>44773</v>
      </c>
      <c r="AI4996" s="1">
        <v>44785</v>
      </c>
      <c r="AJ4996" s="17" t="s">
        <v>34</v>
      </c>
      <c r="AK4996" s="17" t="s">
        <v>35</v>
      </c>
      <c r="AL4996" s="17" t="s">
        <v>10388</v>
      </c>
      <c r="AM4996" s="17">
        <f>MONTH(EMPENHO[[#This Row],[data_empenho]])</f>
        <v>7</v>
      </c>
    </row>
    <row r="4997" spans="1:39" x14ac:dyDescent="0.25">
      <c r="A4997">
        <v>7</v>
      </c>
      <c r="B4997">
        <v>702</v>
      </c>
      <c r="C4997">
        <v>15</v>
      </c>
      <c r="D4997">
        <v>451</v>
      </c>
      <c r="E4997">
        <v>17</v>
      </c>
      <c r="F4997">
        <v>0</v>
      </c>
      <c r="G4997">
        <v>2002</v>
      </c>
      <c r="H4997" s="17" t="s">
        <v>698</v>
      </c>
      <c r="I4997">
        <v>1</v>
      </c>
      <c r="J4997">
        <v>0</v>
      </c>
      <c r="K4997" s="17" t="s">
        <v>11016</v>
      </c>
      <c r="L4997" s="1">
        <v>44767</v>
      </c>
      <c r="M4997">
        <v>526</v>
      </c>
      <c r="N4997" s="17" t="s">
        <v>437</v>
      </c>
      <c r="O4997">
        <v>4298</v>
      </c>
      <c r="P4997" s="17" t="s">
        <v>438</v>
      </c>
      <c r="Q4997">
        <v>0</v>
      </c>
      <c r="R4997" s="17" t="s">
        <v>439</v>
      </c>
      <c r="S4997" s="17" t="s">
        <v>440</v>
      </c>
      <c r="T4997" s="17" t="s">
        <v>438</v>
      </c>
      <c r="U4997">
        <v>227</v>
      </c>
      <c r="V4997">
        <v>2022</v>
      </c>
      <c r="W4997" s="17" t="s">
        <v>11017</v>
      </c>
      <c r="X4997" s="17" t="s">
        <v>465</v>
      </c>
      <c r="Y4997">
        <v>1</v>
      </c>
      <c r="Z4997" s="17" t="s">
        <v>443</v>
      </c>
      <c r="AA4997" s="17" t="s">
        <v>443</v>
      </c>
      <c r="AB4997" s="17" t="s">
        <v>444</v>
      </c>
      <c r="AC4997">
        <v>0</v>
      </c>
      <c r="AD4997">
        <v>0</v>
      </c>
      <c r="AE4997">
        <v>0</v>
      </c>
      <c r="AF4997">
        <v>2022</v>
      </c>
      <c r="AG4997" s="1">
        <v>44562</v>
      </c>
      <c r="AH4997" s="1">
        <v>44773</v>
      </c>
      <c r="AI4997" s="1">
        <v>44785</v>
      </c>
      <c r="AJ4997" s="17" t="s">
        <v>34</v>
      </c>
      <c r="AK4997" s="17" t="s">
        <v>35</v>
      </c>
      <c r="AL4997" s="17" t="s">
        <v>10388</v>
      </c>
      <c r="AM4997" s="17">
        <f>MONTH(EMPENHO[[#This Row],[data_empenho]])</f>
        <v>7</v>
      </c>
    </row>
    <row r="4998" spans="1:39" x14ac:dyDescent="0.25">
      <c r="A4998">
        <v>8</v>
      </c>
      <c r="B4998">
        <v>801</v>
      </c>
      <c r="C4998">
        <v>10</v>
      </c>
      <c r="D4998">
        <v>301</v>
      </c>
      <c r="E4998">
        <v>6</v>
      </c>
      <c r="F4998">
        <v>0</v>
      </c>
      <c r="G4998">
        <v>2105</v>
      </c>
      <c r="H4998" s="17" t="s">
        <v>828</v>
      </c>
      <c r="I4998">
        <v>40</v>
      </c>
      <c r="J4998">
        <v>0</v>
      </c>
      <c r="K4998" s="17" t="s">
        <v>11018</v>
      </c>
      <c r="L4998" s="1">
        <v>44767</v>
      </c>
      <c r="M4998">
        <v>956</v>
      </c>
      <c r="N4998" s="17" t="s">
        <v>437</v>
      </c>
      <c r="O4998">
        <v>500</v>
      </c>
      <c r="P4998" s="17" t="s">
        <v>438</v>
      </c>
      <c r="Q4998">
        <v>0</v>
      </c>
      <c r="R4998" s="17" t="s">
        <v>439</v>
      </c>
      <c r="S4998" s="17" t="s">
        <v>440</v>
      </c>
      <c r="T4998" s="17" t="s">
        <v>438</v>
      </c>
      <c r="U4998">
        <v>228</v>
      </c>
      <c r="V4998">
        <v>2022</v>
      </c>
      <c r="W4998" s="17" t="s">
        <v>11019</v>
      </c>
      <c r="X4998" s="17" t="s">
        <v>465</v>
      </c>
      <c r="Y4998">
        <v>1</v>
      </c>
      <c r="Z4998" s="17" t="s">
        <v>443</v>
      </c>
      <c r="AA4998" s="17" t="s">
        <v>443</v>
      </c>
      <c r="AB4998" s="17" t="s">
        <v>444</v>
      </c>
      <c r="AC4998">
        <v>0</v>
      </c>
      <c r="AD4998">
        <v>0</v>
      </c>
      <c r="AE4998">
        <v>0</v>
      </c>
      <c r="AF4998">
        <v>2022</v>
      </c>
      <c r="AG4998" s="1">
        <v>44562</v>
      </c>
      <c r="AH4998" s="1">
        <v>44773</v>
      </c>
      <c r="AI4998" s="1">
        <v>44785</v>
      </c>
      <c r="AJ4998" s="17" t="s">
        <v>34</v>
      </c>
      <c r="AK4998" s="17" t="s">
        <v>35</v>
      </c>
      <c r="AL4998" s="17" t="s">
        <v>10388</v>
      </c>
      <c r="AM4998" s="17">
        <f>MONTH(EMPENHO[[#This Row],[data_empenho]])</f>
        <v>7</v>
      </c>
    </row>
    <row r="4999" spans="1:39" x14ac:dyDescent="0.25">
      <c r="A4999">
        <v>9</v>
      </c>
      <c r="B4999">
        <v>902</v>
      </c>
      <c r="C4999">
        <v>8</v>
      </c>
      <c r="D4999">
        <v>241</v>
      </c>
      <c r="E4999">
        <v>11</v>
      </c>
      <c r="F4999">
        <v>0</v>
      </c>
      <c r="G4999">
        <v>2011</v>
      </c>
      <c r="H4999" s="17" t="s">
        <v>11020</v>
      </c>
      <c r="I4999">
        <v>1064</v>
      </c>
      <c r="J4999">
        <v>0</v>
      </c>
      <c r="K4999" s="17" t="s">
        <v>11021</v>
      </c>
      <c r="L4999" s="1">
        <v>44767</v>
      </c>
      <c r="M4999">
        <v>1125</v>
      </c>
      <c r="N4999" s="17" t="s">
        <v>437</v>
      </c>
      <c r="O4999">
        <v>8619</v>
      </c>
      <c r="P4999" s="17" t="s">
        <v>438</v>
      </c>
      <c r="Q4999">
        <v>0</v>
      </c>
      <c r="R4999" s="17" t="s">
        <v>439</v>
      </c>
      <c r="S4999" s="17" t="s">
        <v>440</v>
      </c>
      <c r="T4999" s="17" t="s">
        <v>438</v>
      </c>
      <c r="U4999">
        <v>230</v>
      </c>
      <c r="V4999">
        <v>2022</v>
      </c>
      <c r="W4999" s="17" t="s">
        <v>11022</v>
      </c>
      <c r="X4999" s="17" t="s">
        <v>465</v>
      </c>
      <c r="Y4999">
        <v>1</v>
      </c>
      <c r="Z4999" s="17" t="s">
        <v>443</v>
      </c>
      <c r="AA4999" s="17" t="s">
        <v>443</v>
      </c>
      <c r="AB4999" s="17" t="s">
        <v>444</v>
      </c>
      <c r="AC4999">
        <v>0</v>
      </c>
      <c r="AD4999">
        <v>0</v>
      </c>
      <c r="AE4999">
        <v>0</v>
      </c>
      <c r="AF4999">
        <v>2022</v>
      </c>
      <c r="AG4999" s="1">
        <v>44562</v>
      </c>
      <c r="AH4999" s="1">
        <v>44773</v>
      </c>
      <c r="AI4999" s="1">
        <v>44785</v>
      </c>
      <c r="AJ4999" s="17" t="s">
        <v>34</v>
      </c>
      <c r="AK4999" s="17" t="s">
        <v>35</v>
      </c>
      <c r="AL4999" s="17" t="s">
        <v>10388</v>
      </c>
      <c r="AM4999" s="17">
        <f>MONTH(EMPENHO[[#This Row],[data_empenho]])</f>
        <v>7</v>
      </c>
    </row>
    <row r="5000" spans="1:39" x14ac:dyDescent="0.25">
      <c r="A5000">
        <v>9</v>
      </c>
      <c r="B5000">
        <v>902</v>
      </c>
      <c r="C5000">
        <v>8</v>
      </c>
      <c r="D5000">
        <v>244</v>
      </c>
      <c r="E5000">
        <v>11</v>
      </c>
      <c r="F5000">
        <v>0</v>
      </c>
      <c r="G5000">
        <v>2017</v>
      </c>
      <c r="H5000" s="17" t="s">
        <v>11020</v>
      </c>
      <c r="I5000">
        <v>1019</v>
      </c>
      <c r="J5000">
        <v>0</v>
      </c>
      <c r="K5000" s="17" t="s">
        <v>11023</v>
      </c>
      <c r="L5000" s="1">
        <v>44767</v>
      </c>
      <c r="M5000">
        <v>3825</v>
      </c>
      <c r="N5000" s="17" t="s">
        <v>437</v>
      </c>
      <c r="O5000">
        <v>8619</v>
      </c>
      <c r="P5000" s="17" t="s">
        <v>438</v>
      </c>
      <c r="Q5000">
        <v>0</v>
      </c>
      <c r="R5000" s="17" t="s">
        <v>439</v>
      </c>
      <c r="S5000" s="17" t="s">
        <v>440</v>
      </c>
      <c r="T5000" s="17" t="s">
        <v>438</v>
      </c>
      <c r="U5000">
        <v>230</v>
      </c>
      <c r="V5000">
        <v>2022</v>
      </c>
      <c r="W5000" s="17" t="s">
        <v>11024</v>
      </c>
      <c r="X5000" s="17" t="s">
        <v>465</v>
      </c>
      <c r="Y5000">
        <v>1</v>
      </c>
      <c r="Z5000" s="17" t="s">
        <v>443</v>
      </c>
      <c r="AA5000" s="17" t="s">
        <v>443</v>
      </c>
      <c r="AB5000" s="17" t="s">
        <v>444</v>
      </c>
      <c r="AC5000">
        <v>0</v>
      </c>
      <c r="AD5000">
        <v>0</v>
      </c>
      <c r="AE5000">
        <v>0</v>
      </c>
      <c r="AF5000">
        <v>2022</v>
      </c>
      <c r="AG5000" s="1">
        <v>44562</v>
      </c>
      <c r="AH5000" s="1">
        <v>44773</v>
      </c>
      <c r="AI5000" s="1">
        <v>44785</v>
      </c>
      <c r="AJ5000" s="17" t="s">
        <v>34</v>
      </c>
      <c r="AK5000" s="17" t="s">
        <v>35</v>
      </c>
      <c r="AL5000" s="17" t="s">
        <v>10388</v>
      </c>
      <c r="AM5000" s="17">
        <f>MONTH(EMPENHO[[#This Row],[data_empenho]])</f>
        <v>7</v>
      </c>
    </row>
    <row r="5001" spans="1:39" x14ac:dyDescent="0.25">
      <c r="A5001">
        <v>5</v>
      </c>
      <c r="B5001">
        <v>502</v>
      </c>
      <c r="C5001">
        <v>12</v>
      </c>
      <c r="D5001">
        <v>782</v>
      </c>
      <c r="E5001">
        <v>2</v>
      </c>
      <c r="F5001">
        <v>0</v>
      </c>
      <c r="G5001">
        <v>2035</v>
      </c>
      <c r="H5001" s="17" t="s">
        <v>3631</v>
      </c>
      <c r="I5001">
        <v>20</v>
      </c>
      <c r="J5001">
        <v>0</v>
      </c>
      <c r="K5001" s="17" t="s">
        <v>11025</v>
      </c>
      <c r="L5001" s="1">
        <v>44767</v>
      </c>
      <c r="M5001">
        <v>2005</v>
      </c>
      <c r="N5001" s="17" t="s">
        <v>437</v>
      </c>
      <c r="O5001">
        <v>4979</v>
      </c>
      <c r="P5001" s="17" t="s">
        <v>438</v>
      </c>
      <c r="Q5001">
        <v>0</v>
      </c>
      <c r="R5001" s="17" t="s">
        <v>480</v>
      </c>
      <c r="S5001" s="17" t="s">
        <v>440</v>
      </c>
      <c r="T5001" s="17" t="s">
        <v>438</v>
      </c>
      <c r="U5001">
        <v>75</v>
      </c>
      <c r="V5001">
        <v>2018</v>
      </c>
      <c r="W5001" s="17" t="s">
        <v>11026</v>
      </c>
      <c r="X5001" s="17" t="s">
        <v>482</v>
      </c>
      <c r="Y5001">
        <v>7</v>
      </c>
      <c r="Z5001" s="17" t="s">
        <v>443</v>
      </c>
      <c r="AA5001" s="17" t="s">
        <v>443</v>
      </c>
      <c r="AB5001" s="17" t="s">
        <v>444</v>
      </c>
      <c r="AC5001">
        <v>0</v>
      </c>
      <c r="AD5001">
        <v>0</v>
      </c>
      <c r="AE5001">
        <v>0</v>
      </c>
      <c r="AF5001">
        <v>2022</v>
      </c>
      <c r="AG5001" s="1">
        <v>44562</v>
      </c>
      <c r="AH5001" s="1">
        <v>44773</v>
      </c>
      <c r="AI5001" s="1">
        <v>44785</v>
      </c>
      <c r="AJ5001" s="17" t="s">
        <v>34</v>
      </c>
      <c r="AK5001" s="17" t="s">
        <v>35</v>
      </c>
      <c r="AL5001" s="17" t="s">
        <v>10388</v>
      </c>
      <c r="AM5001" s="17">
        <f>MONTH(EMPENHO[[#This Row],[data_empenho]])</f>
        <v>7</v>
      </c>
    </row>
    <row r="5002" spans="1:39" x14ac:dyDescent="0.25">
      <c r="A5002">
        <v>12</v>
      </c>
      <c r="B5002">
        <v>1201</v>
      </c>
      <c r="C5002">
        <v>9</v>
      </c>
      <c r="D5002">
        <v>272</v>
      </c>
      <c r="E5002">
        <v>20</v>
      </c>
      <c r="F5002">
        <v>0</v>
      </c>
      <c r="G5002">
        <v>2</v>
      </c>
      <c r="H5002" s="17" t="s">
        <v>1138</v>
      </c>
      <c r="I5002">
        <v>50</v>
      </c>
      <c r="J5002">
        <v>0</v>
      </c>
      <c r="K5002" s="17" t="s">
        <v>11027</v>
      </c>
      <c r="L5002" s="1">
        <v>44767</v>
      </c>
      <c r="M5002">
        <v>34073.24</v>
      </c>
      <c r="N5002" s="17" t="s">
        <v>437</v>
      </c>
      <c r="O5002">
        <v>213</v>
      </c>
      <c r="P5002" s="17" t="s">
        <v>438</v>
      </c>
      <c r="Q5002">
        <v>0</v>
      </c>
      <c r="R5002" s="17" t="s">
        <v>439</v>
      </c>
      <c r="S5002" s="17" t="s">
        <v>440</v>
      </c>
      <c r="T5002" s="17" t="s">
        <v>438</v>
      </c>
      <c r="U5002">
        <v>0</v>
      </c>
      <c r="V5002">
        <v>0</v>
      </c>
      <c r="W5002" s="17" t="s">
        <v>11028</v>
      </c>
      <c r="X5002" s="17" t="s">
        <v>442</v>
      </c>
      <c r="Y5002">
        <v>0</v>
      </c>
      <c r="Z5002" s="17" t="s">
        <v>486</v>
      </c>
      <c r="AA5002" s="17" t="s">
        <v>443</v>
      </c>
      <c r="AB5002" s="17" t="s">
        <v>444</v>
      </c>
      <c r="AC5002">
        <v>0</v>
      </c>
      <c r="AD5002">
        <v>0</v>
      </c>
      <c r="AE5002">
        <v>0</v>
      </c>
      <c r="AF5002">
        <v>2022</v>
      </c>
      <c r="AG5002" s="1">
        <v>44562</v>
      </c>
      <c r="AH5002" s="1">
        <v>44773</v>
      </c>
      <c r="AI5002" s="1">
        <v>44785</v>
      </c>
      <c r="AJ5002" s="17" t="s">
        <v>34</v>
      </c>
      <c r="AK5002" s="17" t="s">
        <v>35</v>
      </c>
      <c r="AL5002" s="17" t="s">
        <v>10388</v>
      </c>
      <c r="AM5002" s="17">
        <f>MONTH(EMPENHO[[#This Row],[data_empenho]])</f>
        <v>7</v>
      </c>
    </row>
    <row r="5003" spans="1:39" x14ac:dyDescent="0.25">
      <c r="A5003">
        <v>12</v>
      </c>
      <c r="B5003">
        <v>1201</v>
      </c>
      <c r="C5003">
        <v>9</v>
      </c>
      <c r="D5003">
        <v>272</v>
      </c>
      <c r="E5003">
        <v>20</v>
      </c>
      <c r="F5003">
        <v>0</v>
      </c>
      <c r="G5003">
        <v>2</v>
      </c>
      <c r="H5003" s="17" t="s">
        <v>1138</v>
      </c>
      <c r="I5003">
        <v>50</v>
      </c>
      <c r="J5003">
        <v>0</v>
      </c>
      <c r="K5003" s="17" t="s">
        <v>11029</v>
      </c>
      <c r="L5003" s="1">
        <v>44767</v>
      </c>
      <c r="M5003">
        <v>24161.88</v>
      </c>
      <c r="N5003" s="17" t="s">
        <v>437</v>
      </c>
      <c r="O5003">
        <v>213</v>
      </c>
      <c r="P5003" s="17" t="s">
        <v>438</v>
      </c>
      <c r="Q5003">
        <v>0</v>
      </c>
      <c r="R5003" s="17" t="s">
        <v>439</v>
      </c>
      <c r="S5003" s="17" t="s">
        <v>440</v>
      </c>
      <c r="T5003" s="17" t="s">
        <v>438</v>
      </c>
      <c r="U5003">
        <v>0</v>
      </c>
      <c r="V5003">
        <v>0</v>
      </c>
      <c r="W5003" s="17" t="s">
        <v>11030</v>
      </c>
      <c r="X5003" s="17" t="s">
        <v>442</v>
      </c>
      <c r="Y5003">
        <v>0</v>
      </c>
      <c r="Z5003" s="17" t="s">
        <v>486</v>
      </c>
      <c r="AA5003" s="17" t="s">
        <v>443</v>
      </c>
      <c r="AB5003" s="17" t="s">
        <v>444</v>
      </c>
      <c r="AC5003">
        <v>0</v>
      </c>
      <c r="AD5003">
        <v>0</v>
      </c>
      <c r="AE5003">
        <v>0</v>
      </c>
      <c r="AF5003">
        <v>2022</v>
      </c>
      <c r="AG5003" s="1">
        <v>44562</v>
      </c>
      <c r="AH5003" s="1">
        <v>44773</v>
      </c>
      <c r="AI5003" s="1">
        <v>44785</v>
      </c>
      <c r="AJ5003" s="17" t="s">
        <v>34</v>
      </c>
      <c r="AK5003" s="17" t="s">
        <v>35</v>
      </c>
      <c r="AL5003" s="17" t="s">
        <v>10388</v>
      </c>
      <c r="AM5003" s="17">
        <f>MONTH(EMPENHO[[#This Row],[data_empenho]])</f>
        <v>7</v>
      </c>
    </row>
    <row r="5004" spans="1:39" x14ac:dyDescent="0.25">
      <c r="A5004">
        <v>12</v>
      </c>
      <c r="B5004">
        <v>1201</v>
      </c>
      <c r="C5004">
        <v>9</v>
      </c>
      <c r="D5004">
        <v>272</v>
      </c>
      <c r="E5004">
        <v>20</v>
      </c>
      <c r="F5004">
        <v>0</v>
      </c>
      <c r="G5004">
        <v>2</v>
      </c>
      <c r="H5004" s="17" t="s">
        <v>1138</v>
      </c>
      <c r="I5004">
        <v>50</v>
      </c>
      <c r="J5004">
        <v>0</v>
      </c>
      <c r="K5004" s="17" t="s">
        <v>11031</v>
      </c>
      <c r="L5004" s="1">
        <v>44767</v>
      </c>
      <c r="M5004">
        <v>6059.55</v>
      </c>
      <c r="N5004" s="17" t="s">
        <v>437</v>
      </c>
      <c r="O5004">
        <v>213</v>
      </c>
      <c r="P5004" s="17" t="s">
        <v>438</v>
      </c>
      <c r="Q5004">
        <v>0</v>
      </c>
      <c r="R5004" s="17" t="s">
        <v>439</v>
      </c>
      <c r="S5004" s="17" t="s">
        <v>440</v>
      </c>
      <c r="T5004" s="17" t="s">
        <v>438</v>
      </c>
      <c r="U5004">
        <v>0</v>
      </c>
      <c r="V5004">
        <v>0</v>
      </c>
      <c r="W5004" s="17" t="s">
        <v>11032</v>
      </c>
      <c r="X5004" s="17" t="s">
        <v>442</v>
      </c>
      <c r="Y5004">
        <v>0</v>
      </c>
      <c r="Z5004" s="17" t="s">
        <v>486</v>
      </c>
      <c r="AA5004" s="17" t="s">
        <v>443</v>
      </c>
      <c r="AB5004" s="17" t="s">
        <v>444</v>
      </c>
      <c r="AC5004">
        <v>0</v>
      </c>
      <c r="AD5004">
        <v>0</v>
      </c>
      <c r="AE5004">
        <v>0</v>
      </c>
      <c r="AF5004">
        <v>2022</v>
      </c>
      <c r="AG5004" s="1">
        <v>44562</v>
      </c>
      <c r="AH5004" s="1">
        <v>44773</v>
      </c>
      <c r="AI5004" s="1">
        <v>44785</v>
      </c>
      <c r="AJ5004" s="17" t="s">
        <v>34</v>
      </c>
      <c r="AK5004" s="17" t="s">
        <v>35</v>
      </c>
      <c r="AL5004" s="17" t="s">
        <v>10388</v>
      </c>
      <c r="AM5004" s="17">
        <f>MONTH(EMPENHO[[#This Row],[data_empenho]])</f>
        <v>7</v>
      </c>
    </row>
    <row r="5005" spans="1:39" x14ac:dyDescent="0.25">
      <c r="A5005">
        <v>12</v>
      </c>
      <c r="B5005">
        <v>1201</v>
      </c>
      <c r="C5005">
        <v>9</v>
      </c>
      <c r="D5005">
        <v>272</v>
      </c>
      <c r="E5005">
        <v>20</v>
      </c>
      <c r="F5005">
        <v>0</v>
      </c>
      <c r="G5005">
        <v>2</v>
      </c>
      <c r="H5005" s="17" t="s">
        <v>1138</v>
      </c>
      <c r="I5005">
        <v>50</v>
      </c>
      <c r="J5005">
        <v>0</v>
      </c>
      <c r="K5005" s="17" t="s">
        <v>11033</v>
      </c>
      <c r="L5005" s="1">
        <v>44767</v>
      </c>
      <c r="M5005">
        <v>98522.8</v>
      </c>
      <c r="N5005" s="17" t="s">
        <v>437</v>
      </c>
      <c r="O5005">
        <v>213</v>
      </c>
      <c r="P5005" s="17" t="s">
        <v>438</v>
      </c>
      <c r="Q5005">
        <v>0</v>
      </c>
      <c r="R5005" s="17" t="s">
        <v>439</v>
      </c>
      <c r="S5005" s="17" t="s">
        <v>440</v>
      </c>
      <c r="T5005" s="17" t="s">
        <v>438</v>
      </c>
      <c r="U5005">
        <v>0</v>
      </c>
      <c r="V5005">
        <v>0</v>
      </c>
      <c r="W5005" s="17" t="s">
        <v>11034</v>
      </c>
      <c r="X5005" s="17" t="s">
        <v>442</v>
      </c>
      <c r="Y5005">
        <v>0</v>
      </c>
      <c r="Z5005" s="17" t="s">
        <v>486</v>
      </c>
      <c r="AA5005" s="17" t="s">
        <v>443</v>
      </c>
      <c r="AB5005" s="17" t="s">
        <v>444</v>
      </c>
      <c r="AC5005">
        <v>0</v>
      </c>
      <c r="AD5005">
        <v>0</v>
      </c>
      <c r="AE5005">
        <v>0</v>
      </c>
      <c r="AF5005">
        <v>2022</v>
      </c>
      <c r="AG5005" s="1">
        <v>44562</v>
      </c>
      <c r="AH5005" s="1">
        <v>44773</v>
      </c>
      <c r="AI5005" s="1">
        <v>44785</v>
      </c>
      <c r="AJ5005" s="17" t="s">
        <v>34</v>
      </c>
      <c r="AK5005" s="17" t="s">
        <v>35</v>
      </c>
      <c r="AL5005" s="17" t="s">
        <v>10388</v>
      </c>
      <c r="AM5005" s="17">
        <f>MONTH(EMPENHO[[#This Row],[data_empenho]])</f>
        <v>7</v>
      </c>
    </row>
    <row r="5006" spans="1:39" x14ac:dyDescent="0.25">
      <c r="A5006">
        <v>12</v>
      </c>
      <c r="B5006">
        <v>1201</v>
      </c>
      <c r="C5006">
        <v>9</v>
      </c>
      <c r="D5006">
        <v>272</v>
      </c>
      <c r="E5006">
        <v>20</v>
      </c>
      <c r="F5006">
        <v>0</v>
      </c>
      <c r="G5006">
        <v>2</v>
      </c>
      <c r="H5006" s="17" t="s">
        <v>1138</v>
      </c>
      <c r="I5006">
        <v>50</v>
      </c>
      <c r="J5006">
        <v>0</v>
      </c>
      <c r="K5006" s="17" t="s">
        <v>11035</v>
      </c>
      <c r="L5006" s="1">
        <v>44767</v>
      </c>
      <c r="M5006">
        <v>1668.97</v>
      </c>
      <c r="N5006" s="17" t="s">
        <v>437</v>
      </c>
      <c r="O5006">
        <v>213</v>
      </c>
      <c r="P5006" s="17" t="s">
        <v>438</v>
      </c>
      <c r="Q5006">
        <v>0</v>
      </c>
      <c r="R5006" s="17" t="s">
        <v>439</v>
      </c>
      <c r="S5006" s="17" t="s">
        <v>440</v>
      </c>
      <c r="T5006" s="17" t="s">
        <v>438</v>
      </c>
      <c r="U5006">
        <v>0</v>
      </c>
      <c r="V5006">
        <v>0</v>
      </c>
      <c r="W5006" s="17" t="s">
        <v>11036</v>
      </c>
      <c r="X5006" s="17" t="s">
        <v>442</v>
      </c>
      <c r="Y5006">
        <v>0</v>
      </c>
      <c r="Z5006" s="17" t="s">
        <v>486</v>
      </c>
      <c r="AA5006" s="17" t="s">
        <v>443</v>
      </c>
      <c r="AB5006" s="17" t="s">
        <v>444</v>
      </c>
      <c r="AC5006">
        <v>0</v>
      </c>
      <c r="AD5006">
        <v>0</v>
      </c>
      <c r="AE5006">
        <v>0</v>
      </c>
      <c r="AF5006">
        <v>2022</v>
      </c>
      <c r="AG5006" s="1">
        <v>44562</v>
      </c>
      <c r="AH5006" s="1">
        <v>44773</v>
      </c>
      <c r="AI5006" s="1">
        <v>44785</v>
      </c>
      <c r="AJ5006" s="17" t="s">
        <v>34</v>
      </c>
      <c r="AK5006" s="17" t="s">
        <v>35</v>
      </c>
      <c r="AL5006" s="17" t="s">
        <v>10388</v>
      </c>
      <c r="AM5006" s="17">
        <f>MONTH(EMPENHO[[#This Row],[data_empenho]])</f>
        <v>7</v>
      </c>
    </row>
    <row r="5007" spans="1:39" x14ac:dyDescent="0.25">
      <c r="A5007">
        <v>12</v>
      </c>
      <c r="B5007">
        <v>1201</v>
      </c>
      <c r="C5007">
        <v>9</v>
      </c>
      <c r="D5007">
        <v>272</v>
      </c>
      <c r="E5007">
        <v>20</v>
      </c>
      <c r="F5007">
        <v>0</v>
      </c>
      <c r="G5007">
        <v>2</v>
      </c>
      <c r="H5007" s="17" t="s">
        <v>1138</v>
      </c>
      <c r="I5007">
        <v>50</v>
      </c>
      <c r="J5007">
        <v>0</v>
      </c>
      <c r="K5007" s="17" t="s">
        <v>11037</v>
      </c>
      <c r="L5007" s="1">
        <v>44767</v>
      </c>
      <c r="M5007">
        <v>18160.86</v>
      </c>
      <c r="N5007" s="17" t="s">
        <v>437</v>
      </c>
      <c r="O5007">
        <v>213</v>
      </c>
      <c r="P5007" s="17" t="s">
        <v>438</v>
      </c>
      <c r="Q5007">
        <v>0</v>
      </c>
      <c r="R5007" s="17" t="s">
        <v>439</v>
      </c>
      <c r="S5007" s="17" t="s">
        <v>440</v>
      </c>
      <c r="T5007" s="17" t="s">
        <v>438</v>
      </c>
      <c r="U5007">
        <v>0</v>
      </c>
      <c r="V5007">
        <v>0</v>
      </c>
      <c r="W5007" s="17" t="s">
        <v>11038</v>
      </c>
      <c r="X5007" s="17" t="s">
        <v>442</v>
      </c>
      <c r="Y5007">
        <v>0</v>
      </c>
      <c r="Z5007" s="17" t="s">
        <v>486</v>
      </c>
      <c r="AA5007" s="17" t="s">
        <v>443</v>
      </c>
      <c r="AB5007" s="17" t="s">
        <v>444</v>
      </c>
      <c r="AC5007">
        <v>0</v>
      </c>
      <c r="AD5007">
        <v>0</v>
      </c>
      <c r="AE5007">
        <v>0</v>
      </c>
      <c r="AF5007">
        <v>2022</v>
      </c>
      <c r="AG5007" s="1">
        <v>44562</v>
      </c>
      <c r="AH5007" s="1">
        <v>44773</v>
      </c>
      <c r="AI5007" s="1">
        <v>44785</v>
      </c>
      <c r="AJ5007" s="17" t="s">
        <v>34</v>
      </c>
      <c r="AK5007" s="17" t="s">
        <v>35</v>
      </c>
      <c r="AL5007" s="17" t="s">
        <v>10388</v>
      </c>
      <c r="AM5007" s="17">
        <f>MONTH(EMPENHO[[#This Row],[data_empenho]])</f>
        <v>7</v>
      </c>
    </row>
    <row r="5008" spans="1:39" x14ac:dyDescent="0.25">
      <c r="A5008">
        <v>12</v>
      </c>
      <c r="B5008">
        <v>1201</v>
      </c>
      <c r="C5008">
        <v>9</v>
      </c>
      <c r="D5008">
        <v>272</v>
      </c>
      <c r="E5008">
        <v>20</v>
      </c>
      <c r="F5008">
        <v>0</v>
      </c>
      <c r="G5008">
        <v>2</v>
      </c>
      <c r="H5008" s="17" t="s">
        <v>1138</v>
      </c>
      <c r="I5008">
        <v>50</v>
      </c>
      <c r="J5008">
        <v>0</v>
      </c>
      <c r="K5008" s="17" t="s">
        <v>11039</v>
      </c>
      <c r="L5008" s="1">
        <v>44767</v>
      </c>
      <c r="M5008">
        <v>7272</v>
      </c>
      <c r="N5008" s="17" t="s">
        <v>437</v>
      </c>
      <c r="O5008">
        <v>213</v>
      </c>
      <c r="P5008" s="17" t="s">
        <v>438</v>
      </c>
      <c r="Q5008">
        <v>0</v>
      </c>
      <c r="R5008" s="17" t="s">
        <v>439</v>
      </c>
      <c r="S5008" s="17" t="s">
        <v>440</v>
      </c>
      <c r="T5008" s="17" t="s">
        <v>438</v>
      </c>
      <c r="U5008">
        <v>0</v>
      </c>
      <c r="V5008">
        <v>0</v>
      </c>
      <c r="W5008" s="17" t="s">
        <v>11040</v>
      </c>
      <c r="X5008" s="17" t="s">
        <v>442</v>
      </c>
      <c r="Y5008">
        <v>0</v>
      </c>
      <c r="Z5008" s="17" t="s">
        <v>486</v>
      </c>
      <c r="AA5008" s="17" t="s">
        <v>443</v>
      </c>
      <c r="AB5008" s="17" t="s">
        <v>444</v>
      </c>
      <c r="AC5008">
        <v>0</v>
      </c>
      <c r="AD5008">
        <v>0</v>
      </c>
      <c r="AE5008">
        <v>0</v>
      </c>
      <c r="AF5008">
        <v>2022</v>
      </c>
      <c r="AG5008" s="1">
        <v>44562</v>
      </c>
      <c r="AH5008" s="1">
        <v>44773</v>
      </c>
      <c r="AI5008" s="1">
        <v>44785</v>
      </c>
      <c r="AJ5008" s="17" t="s">
        <v>34</v>
      </c>
      <c r="AK5008" s="17" t="s">
        <v>35</v>
      </c>
      <c r="AL5008" s="17" t="s">
        <v>10388</v>
      </c>
      <c r="AM5008" s="17">
        <f>MONTH(EMPENHO[[#This Row],[data_empenho]])</f>
        <v>7</v>
      </c>
    </row>
    <row r="5009" spans="1:39" x14ac:dyDescent="0.25">
      <c r="A5009">
        <v>12</v>
      </c>
      <c r="B5009">
        <v>1201</v>
      </c>
      <c r="C5009">
        <v>9</v>
      </c>
      <c r="D5009">
        <v>272</v>
      </c>
      <c r="E5009">
        <v>20</v>
      </c>
      <c r="F5009">
        <v>0</v>
      </c>
      <c r="G5009">
        <v>2</v>
      </c>
      <c r="H5009" s="17" t="s">
        <v>1138</v>
      </c>
      <c r="I5009">
        <v>50</v>
      </c>
      <c r="J5009">
        <v>0</v>
      </c>
      <c r="K5009" s="17" t="s">
        <v>11041</v>
      </c>
      <c r="L5009" s="1">
        <v>44767</v>
      </c>
      <c r="M5009">
        <v>16920.080000000002</v>
      </c>
      <c r="N5009" s="17" t="s">
        <v>437</v>
      </c>
      <c r="O5009">
        <v>213</v>
      </c>
      <c r="P5009" s="17" t="s">
        <v>438</v>
      </c>
      <c r="Q5009">
        <v>0</v>
      </c>
      <c r="R5009" s="17" t="s">
        <v>439</v>
      </c>
      <c r="S5009" s="17" t="s">
        <v>440</v>
      </c>
      <c r="T5009" s="17" t="s">
        <v>438</v>
      </c>
      <c r="U5009">
        <v>0</v>
      </c>
      <c r="V5009">
        <v>0</v>
      </c>
      <c r="W5009" s="17" t="s">
        <v>11042</v>
      </c>
      <c r="X5009" s="17" t="s">
        <v>442</v>
      </c>
      <c r="Y5009">
        <v>0</v>
      </c>
      <c r="Z5009" s="17" t="s">
        <v>486</v>
      </c>
      <c r="AA5009" s="17" t="s">
        <v>443</v>
      </c>
      <c r="AB5009" s="17" t="s">
        <v>444</v>
      </c>
      <c r="AC5009">
        <v>0</v>
      </c>
      <c r="AD5009">
        <v>0</v>
      </c>
      <c r="AE5009">
        <v>0</v>
      </c>
      <c r="AF5009">
        <v>2022</v>
      </c>
      <c r="AG5009" s="1">
        <v>44562</v>
      </c>
      <c r="AH5009" s="1">
        <v>44773</v>
      </c>
      <c r="AI5009" s="1">
        <v>44785</v>
      </c>
      <c r="AJ5009" s="17" t="s">
        <v>34</v>
      </c>
      <c r="AK5009" s="17" t="s">
        <v>35</v>
      </c>
      <c r="AL5009" s="17" t="s">
        <v>10388</v>
      </c>
      <c r="AM5009" s="17">
        <f>MONTH(EMPENHO[[#This Row],[data_empenho]])</f>
        <v>7</v>
      </c>
    </row>
    <row r="5010" spans="1:39" x14ac:dyDescent="0.25">
      <c r="A5010">
        <v>12</v>
      </c>
      <c r="B5010">
        <v>1201</v>
      </c>
      <c r="C5010">
        <v>9</v>
      </c>
      <c r="D5010">
        <v>272</v>
      </c>
      <c r="E5010">
        <v>20</v>
      </c>
      <c r="F5010">
        <v>0</v>
      </c>
      <c r="G5010">
        <v>4</v>
      </c>
      <c r="H5010" s="17" t="s">
        <v>1138</v>
      </c>
      <c r="I5010">
        <v>50</v>
      </c>
      <c r="J5010">
        <v>0</v>
      </c>
      <c r="K5010" s="17" t="s">
        <v>11043</v>
      </c>
      <c r="L5010" s="1">
        <v>44767</v>
      </c>
      <c r="M5010">
        <v>8829.8799999999992</v>
      </c>
      <c r="N5010" s="17" t="s">
        <v>437</v>
      </c>
      <c r="O5010">
        <v>213</v>
      </c>
      <c r="P5010" s="17" t="s">
        <v>438</v>
      </c>
      <c r="Q5010">
        <v>0</v>
      </c>
      <c r="R5010" s="17" t="s">
        <v>439</v>
      </c>
      <c r="S5010" s="17" t="s">
        <v>440</v>
      </c>
      <c r="T5010" s="17" t="s">
        <v>438</v>
      </c>
      <c r="U5010">
        <v>0</v>
      </c>
      <c r="V5010">
        <v>0</v>
      </c>
      <c r="W5010" s="17" t="s">
        <v>11044</v>
      </c>
      <c r="X5010" s="17" t="s">
        <v>442</v>
      </c>
      <c r="Y5010">
        <v>0</v>
      </c>
      <c r="Z5010" s="17" t="s">
        <v>486</v>
      </c>
      <c r="AA5010" s="17" t="s">
        <v>443</v>
      </c>
      <c r="AB5010" s="17" t="s">
        <v>444</v>
      </c>
      <c r="AC5010">
        <v>0</v>
      </c>
      <c r="AD5010">
        <v>0</v>
      </c>
      <c r="AE5010">
        <v>0</v>
      </c>
      <c r="AF5010">
        <v>2022</v>
      </c>
      <c r="AG5010" s="1">
        <v>44562</v>
      </c>
      <c r="AH5010" s="1">
        <v>44773</v>
      </c>
      <c r="AI5010" s="1">
        <v>44785</v>
      </c>
      <c r="AJ5010" s="17" t="s">
        <v>34</v>
      </c>
      <c r="AK5010" s="17" t="s">
        <v>35</v>
      </c>
      <c r="AL5010" s="17" t="s">
        <v>10388</v>
      </c>
      <c r="AM5010" s="17">
        <f>MONTH(EMPENHO[[#This Row],[data_empenho]])</f>
        <v>7</v>
      </c>
    </row>
    <row r="5011" spans="1:39" x14ac:dyDescent="0.25">
      <c r="A5011">
        <v>12</v>
      </c>
      <c r="B5011">
        <v>1201</v>
      </c>
      <c r="C5011">
        <v>9</v>
      </c>
      <c r="D5011">
        <v>272</v>
      </c>
      <c r="E5011">
        <v>20</v>
      </c>
      <c r="F5011">
        <v>0</v>
      </c>
      <c r="G5011">
        <v>4</v>
      </c>
      <c r="H5011" s="17" t="s">
        <v>1138</v>
      </c>
      <c r="I5011">
        <v>50</v>
      </c>
      <c r="J5011">
        <v>0</v>
      </c>
      <c r="K5011" s="17" t="s">
        <v>11045</v>
      </c>
      <c r="L5011" s="1">
        <v>44767</v>
      </c>
      <c r="M5011">
        <v>4136.18</v>
      </c>
      <c r="N5011" s="17" t="s">
        <v>437</v>
      </c>
      <c r="O5011">
        <v>213</v>
      </c>
      <c r="P5011" s="17" t="s">
        <v>438</v>
      </c>
      <c r="Q5011">
        <v>0</v>
      </c>
      <c r="R5011" s="17" t="s">
        <v>439</v>
      </c>
      <c r="S5011" s="17" t="s">
        <v>440</v>
      </c>
      <c r="T5011" s="17" t="s">
        <v>438</v>
      </c>
      <c r="U5011">
        <v>0</v>
      </c>
      <c r="V5011">
        <v>0</v>
      </c>
      <c r="W5011" s="17" t="s">
        <v>11046</v>
      </c>
      <c r="X5011" s="17" t="s">
        <v>442</v>
      </c>
      <c r="Y5011">
        <v>0</v>
      </c>
      <c r="Z5011" s="17" t="s">
        <v>486</v>
      </c>
      <c r="AA5011" s="17" t="s">
        <v>443</v>
      </c>
      <c r="AB5011" s="17" t="s">
        <v>444</v>
      </c>
      <c r="AC5011">
        <v>0</v>
      </c>
      <c r="AD5011">
        <v>0</v>
      </c>
      <c r="AE5011">
        <v>0</v>
      </c>
      <c r="AF5011">
        <v>2022</v>
      </c>
      <c r="AG5011" s="1">
        <v>44562</v>
      </c>
      <c r="AH5011" s="1">
        <v>44773</v>
      </c>
      <c r="AI5011" s="1">
        <v>44785</v>
      </c>
      <c r="AJ5011" s="17" t="s">
        <v>34</v>
      </c>
      <c r="AK5011" s="17" t="s">
        <v>35</v>
      </c>
      <c r="AL5011" s="17" t="s">
        <v>10388</v>
      </c>
      <c r="AM5011" s="17">
        <f>MONTH(EMPENHO[[#This Row],[data_empenho]])</f>
        <v>7</v>
      </c>
    </row>
    <row r="5012" spans="1:39" x14ac:dyDescent="0.25">
      <c r="A5012">
        <v>12</v>
      </c>
      <c r="B5012">
        <v>1201</v>
      </c>
      <c r="C5012">
        <v>9</v>
      </c>
      <c r="D5012">
        <v>272</v>
      </c>
      <c r="E5012">
        <v>20</v>
      </c>
      <c r="F5012">
        <v>0</v>
      </c>
      <c r="G5012">
        <v>2</v>
      </c>
      <c r="H5012" s="17" t="s">
        <v>1162</v>
      </c>
      <c r="I5012">
        <v>50</v>
      </c>
      <c r="J5012">
        <v>0</v>
      </c>
      <c r="K5012" s="17" t="s">
        <v>11047</v>
      </c>
      <c r="L5012" s="1">
        <v>44767</v>
      </c>
      <c r="M5012">
        <v>6839.62</v>
      </c>
      <c r="N5012" s="17" t="s">
        <v>437</v>
      </c>
      <c r="O5012">
        <v>213</v>
      </c>
      <c r="P5012" s="17" t="s">
        <v>438</v>
      </c>
      <c r="Q5012">
        <v>0</v>
      </c>
      <c r="R5012" s="17" t="s">
        <v>439</v>
      </c>
      <c r="S5012" s="17" t="s">
        <v>440</v>
      </c>
      <c r="T5012" s="17" t="s">
        <v>438</v>
      </c>
      <c r="U5012">
        <v>0</v>
      </c>
      <c r="V5012">
        <v>0</v>
      </c>
      <c r="W5012" s="17" t="s">
        <v>11048</v>
      </c>
      <c r="X5012" s="17" t="s">
        <v>442</v>
      </c>
      <c r="Y5012">
        <v>0</v>
      </c>
      <c r="Z5012" s="17" t="s">
        <v>486</v>
      </c>
      <c r="AA5012" s="17" t="s">
        <v>443</v>
      </c>
      <c r="AB5012" s="17" t="s">
        <v>444</v>
      </c>
      <c r="AC5012">
        <v>0</v>
      </c>
      <c r="AD5012">
        <v>0</v>
      </c>
      <c r="AE5012">
        <v>0</v>
      </c>
      <c r="AF5012">
        <v>2022</v>
      </c>
      <c r="AG5012" s="1">
        <v>44562</v>
      </c>
      <c r="AH5012" s="1">
        <v>44773</v>
      </c>
      <c r="AI5012" s="1">
        <v>44785</v>
      </c>
      <c r="AJ5012" s="17" t="s">
        <v>34</v>
      </c>
      <c r="AK5012" s="17" t="s">
        <v>35</v>
      </c>
      <c r="AL5012" s="17" t="s">
        <v>10388</v>
      </c>
      <c r="AM5012" s="17">
        <f>MONTH(EMPENHO[[#This Row],[data_empenho]])</f>
        <v>7</v>
      </c>
    </row>
    <row r="5013" spans="1:39" x14ac:dyDescent="0.25">
      <c r="A5013">
        <v>12</v>
      </c>
      <c r="B5013">
        <v>1201</v>
      </c>
      <c r="C5013">
        <v>9</v>
      </c>
      <c r="D5013">
        <v>272</v>
      </c>
      <c r="E5013">
        <v>20</v>
      </c>
      <c r="F5013">
        <v>0</v>
      </c>
      <c r="G5013">
        <v>2</v>
      </c>
      <c r="H5013" s="17" t="s">
        <v>1162</v>
      </c>
      <c r="I5013">
        <v>50</v>
      </c>
      <c r="J5013">
        <v>0</v>
      </c>
      <c r="K5013" s="17" t="s">
        <v>11049</v>
      </c>
      <c r="L5013" s="1">
        <v>44767</v>
      </c>
      <c r="M5013">
        <v>34674.839999999997</v>
      </c>
      <c r="N5013" s="17" t="s">
        <v>437</v>
      </c>
      <c r="O5013">
        <v>213</v>
      </c>
      <c r="P5013" s="17" t="s">
        <v>438</v>
      </c>
      <c r="Q5013">
        <v>0</v>
      </c>
      <c r="R5013" s="17" t="s">
        <v>439</v>
      </c>
      <c r="S5013" s="17" t="s">
        <v>440</v>
      </c>
      <c r="T5013" s="17" t="s">
        <v>438</v>
      </c>
      <c r="U5013">
        <v>0</v>
      </c>
      <c r="V5013">
        <v>0</v>
      </c>
      <c r="W5013" s="17" t="s">
        <v>11050</v>
      </c>
      <c r="X5013" s="17" t="s">
        <v>442</v>
      </c>
      <c r="Y5013">
        <v>0</v>
      </c>
      <c r="Z5013" s="17" t="s">
        <v>486</v>
      </c>
      <c r="AA5013" s="17" t="s">
        <v>443</v>
      </c>
      <c r="AB5013" s="17" t="s">
        <v>444</v>
      </c>
      <c r="AC5013">
        <v>0</v>
      </c>
      <c r="AD5013">
        <v>0</v>
      </c>
      <c r="AE5013">
        <v>0</v>
      </c>
      <c r="AF5013">
        <v>2022</v>
      </c>
      <c r="AG5013" s="1">
        <v>44562</v>
      </c>
      <c r="AH5013" s="1">
        <v>44773</v>
      </c>
      <c r="AI5013" s="1">
        <v>44785</v>
      </c>
      <c r="AJ5013" s="17" t="s">
        <v>34</v>
      </c>
      <c r="AK5013" s="17" t="s">
        <v>35</v>
      </c>
      <c r="AL5013" s="17" t="s">
        <v>10388</v>
      </c>
      <c r="AM5013" s="17">
        <f>MONTH(EMPENHO[[#This Row],[data_empenho]])</f>
        <v>7</v>
      </c>
    </row>
    <row r="5014" spans="1:39" x14ac:dyDescent="0.25">
      <c r="A5014">
        <v>12</v>
      </c>
      <c r="B5014">
        <v>1201</v>
      </c>
      <c r="C5014">
        <v>9</v>
      </c>
      <c r="D5014">
        <v>272</v>
      </c>
      <c r="E5014">
        <v>20</v>
      </c>
      <c r="F5014">
        <v>0</v>
      </c>
      <c r="G5014">
        <v>4</v>
      </c>
      <c r="H5014" s="17" t="s">
        <v>1162</v>
      </c>
      <c r="I5014">
        <v>50</v>
      </c>
      <c r="J5014">
        <v>0</v>
      </c>
      <c r="K5014" s="17" t="s">
        <v>11051</v>
      </c>
      <c r="L5014" s="1">
        <v>44767</v>
      </c>
      <c r="M5014">
        <v>1212</v>
      </c>
      <c r="N5014" s="17" t="s">
        <v>437</v>
      </c>
      <c r="O5014">
        <v>213</v>
      </c>
      <c r="P5014" s="17" t="s">
        <v>438</v>
      </c>
      <c r="Q5014">
        <v>0</v>
      </c>
      <c r="R5014" s="17" t="s">
        <v>439</v>
      </c>
      <c r="S5014" s="17" t="s">
        <v>440</v>
      </c>
      <c r="T5014" s="17" t="s">
        <v>438</v>
      </c>
      <c r="U5014">
        <v>0</v>
      </c>
      <c r="V5014">
        <v>0</v>
      </c>
      <c r="W5014" s="17" t="s">
        <v>11052</v>
      </c>
      <c r="X5014" s="17" t="s">
        <v>442</v>
      </c>
      <c r="Y5014">
        <v>0</v>
      </c>
      <c r="Z5014" s="17" t="s">
        <v>486</v>
      </c>
      <c r="AA5014" s="17" t="s">
        <v>443</v>
      </c>
      <c r="AB5014" s="17" t="s">
        <v>444</v>
      </c>
      <c r="AC5014">
        <v>0</v>
      </c>
      <c r="AD5014">
        <v>0</v>
      </c>
      <c r="AE5014">
        <v>0</v>
      </c>
      <c r="AF5014">
        <v>2022</v>
      </c>
      <c r="AG5014" s="1">
        <v>44562</v>
      </c>
      <c r="AH5014" s="1">
        <v>44773</v>
      </c>
      <c r="AI5014" s="1">
        <v>44785</v>
      </c>
      <c r="AJ5014" s="17" t="s">
        <v>34</v>
      </c>
      <c r="AK5014" s="17" t="s">
        <v>35</v>
      </c>
      <c r="AL5014" s="17" t="s">
        <v>10388</v>
      </c>
      <c r="AM5014" s="17">
        <f>MONTH(EMPENHO[[#This Row],[data_empenho]])</f>
        <v>7</v>
      </c>
    </row>
    <row r="5015" spans="1:39" x14ac:dyDescent="0.25">
      <c r="A5015">
        <v>12</v>
      </c>
      <c r="B5015">
        <v>1201</v>
      </c>
      <c r="C5015">
        <v>9</v>
      </c>
      <c r="D5015">
        <v>272</v>
      </c>
      <c r="E5015">
        <v>20</v>
      </c>
      <c r="F5015">
        <v>0</v>
      </c>
      <c r="G5015">
        <v>4</v>
      </c>
      <c r="H5015" s="17" t="s">
        <v>1162</v>
      </c>
      <c r="I5015">
        <v>50</v>
      </c>
      <c r="J5015">
        <v>0</v>
      </c>
      <c r="K5015" s="17" t="s">
        <v>11053</v>
      </c>
      <c r="L5015" s="1">
        <v>44767</v>
      </c>
      <c r="M5015">
        <v>13007.69</v>
      </c>
      <c r="N5015" s="17" t="s">
        <v>437</v>
      </c>
      <c r="O5015">
        <v>213</v>
      </c>
      <c r="P5015" s="17" t="s">
        <v>438</v>
      </c>
      <c r="Q5015">
        <v>0</v>
      </c>
      <c r="R5015" s="17" t="s">
        <v>439</v>
      </c>
      <c r="S5015" s="17" t="s">
        <v>440</v>
      </c>
      <c r="T5015" s="17" t="s">
        <v>438</v>
      </c>
      <c r="U5015">
        <v>0</v>
      </c>
      <c r="V5015">
        <v>0</v>
      </c>
      <c r="W5015" s="17" t="s">
        <v>11054</v>
      </c>
      <c r="X5015" s="17" t="s">
        <v>442</v>
      </c>
      <c r="Y5015">
        <v>0</v>
      </c>
      <c r="Z5015" s="17" t="s">
        <v>486</v>
      </c>
      <c r="AA5015" s="17" t="s">
        <v>443</v>
      </c>
      <c r="AB5015" s="17" t="s">
        <v>444</v>
      </c>
      <c r="AC5015">
        <v>0</v>
      </c>
      <c r="AD5015">
        <v>0</v>
      </c>
      <c r="AE5015">
        <v>0</v>
      </c>
      <c r="AF5015">
        <v>2022</v>
      </c>
      <c r="AG5015" s="1">
        <v>44562</v>
      </c>
      <c r="AH5015" s="1">
        <v>44773</v>
      </c>
      <c r="AI5015" s="1">
        <v>44785</v>
      </c>
      <c r="AJ5015" s="17" t="s">
        <v>34</v>
      </c>
      <c r="AK5015" s="17" t="s">
        <v>35</v>
      </c>
      <c r="AL5015" s="17" t="s">
        <v>10388</v>
      </c>
      <c r="AM5015" s="17">
        <f>MONTH(EMPENHO[[#This Row],[data_empenho]])</f>
        <v>7</v>
      </c>
    </row>
    <row r="5016" spans="1:39" x14ac:dyDescent="0.25">
      <c r="A5016">
        <v>12</v>
      </c>
      <c r="B5016">
        <v>1201</v>
      </c>
      <c r="C5016">
        <v>9</v>
      </c>
      <c r="D5016">
        <v>272</v>
      </c>
      <c r="E5016">
        <v>20</v>
      </c>
      <c r="F5016">
        <v>0</v>
      </c>
      <c r="G5016">
        <v>4</v>
      </c>
      <c r="H5016" s="17" t="s">
        <v>1162</v>
      </c>
      <c r="I5016">
        <v>50</v>
      </c>
      <c r="J5016">
        <v>0</v>
      </c>
      <c r="K5016" s="17" t="s">
        <v>11055</v>
      </c>
      <c r="L5016" s="1">
        <v>44767</v>
      </c>
      <c r="M5016">
        <v>649.28</v>
      </c>
      <c r="N5016" s="17" t="s">
        <v>437</v>
      </c>
      <c r="O5016">
        <v>213</v>
      </c>
      <c r="P5016" s="17" t="s">
        <v>438</v>
      </c>
      <c r="Q5016">
        <v>0</v>
      </c>
      <c r="R5016" s="17" t="s">
        <v>439</v>
      </c>
      <c r="S5016" s="17" t="s">
        <v>440</v>
      </c>
      <c r="T5016" s="17" t="s">
        <v>438</v>
      </c>
      <c r="U5016">
        <v>0</v>
      </c>
      <c r="V5016">
        <v>0</v>
      </c>
      <c r="W5016" s="17" t="s">
        <v>11056</v>
      </c>
      <c r="X5016" s="17" t="s">
        <v>442</v>
      </c>
      <c r="Y5016">
        <v>0</v>
      </c>
      <c r="Z5016" s="17" t="s">
        <v>486</v>
      </c>
      <c r="AA5016" s="17" t="s">
        <v>443</v>
      </c>
      <c r="AB5016" s="17" t="s">
        <v>444</v>
      </c>
      <c r="AC5016">
        <v>0</v>
      </c>
      <c r="AD5016">
        <v>0</v>
      </c>
      <c r="AE5016">
        <v>0</v>
      </c>
      <c r="AF5016">
        <v>2022</v>
      </c>
      <c r="AG5016" s="1">
        <v>44562</v>
      </c>
      <c r="AH5016" s="1">
        <v>44773</v>
      </c>
      <c r="AI5016" s="1">
        <v>44785</v>
      </c>
      <c r="AJ5016" s="17" t="s">
        <v>34</v>
      </c>
      <c r="AK5016" s="17" t="s">
        <v>35</v>
      </c>
      <c r="AL5016" s="17" t="s">
        <v>10388</v>
      </c>
      <c r="AM5016" s="17">
        <f>MONTH(EMPENHO[[#This Row],[data_empenho]])</f>
        <v>7</v>
      </c>
    </row>
    <row r="5017" spans="1:39" x14ac:dyDescent="0.25">
      <c r="A5017">
        <v>2</v>
      </c>
      <c r="B5017">
        <v>203</v>
      </c>
      <c r="C5017">
        <v>4</v>
      </c>
      <c r="D5017">
        <v>124</v>
      </c>
      <c r="E5017">
        <v>1</v>
      </c>
      <c r="F5017">
        <v>0</v>
      </c>
      <c r="G5017">
        <v>2082</v>
      </c>
      <c r="H5017" s="17" t="s">
        <v>1173</v>
      </c>
      <c r="I5017">
        <v>1</v>
      </c>
      <c r="J5017">
        <v>0</v>
      </c>
      <c r="K5017" s="17" t="s">
        <v>11057</v>
      </c>
      <c r="L5017" s="1">
        <v>44767</v>
      </c>
      <c r="M5017">
        <v>6146.95</v>
      </c>
      <c r="N5017" s="17" t="s">
        <v>437</v>
      </c>
      <c r="O5017">
        <v>213</v>
      </c>
      <c r="P5017" s="17" t="s">
        <v>438</v>
      </c>
      <c r="Q5017">
        <v>0</v>
      </c>
      <c r="R5017" s="17" t="s">
        <v>439</v>
      </c>
      <c r="S5017" s="17" t="s">
        <v>440</v>
      </c>
      <c r="T5017" s="17" t="s">
        <v>438</v>
      </c>
      <c r="U5017">
        <v>0</v>
      </c>
      <c r="V5017">
        <v>0</v>
      </c>
      <c r="W5017" s="17" t="s">
        <v>11058</v>
      </c>
      <c r="X5017" s="17" t="s">
        <v>442</v>
      </c>
      <c r="Y5017">
        <v>0</v>
      </c>
      <c r="Z5017" s="17" t="s">
        <v>486</v>
      </c>
      <c r="AA5017" s="17" t="s">
        <v>443</v>
      </c>
      <c r="AB5017" s="17" t="s">
        <v>444</v>
      </c>
      <c r="AC5017">
        <v>0</v>
      </c>
      <c r="AD5017">
        <v>0</v>
      </c>
      <c r="AE5017">
        <v>0</v>
      </c>
      <c r="AF5017">
        <v>2022</v>
      </c>
      <c r="AG5017" s="1">
        <v>44562</v>
      </c>
      <c r="AH5017" s="1">
        <v>44773</v>
      </c>
      <c r="AI5017" s="1">
        <v>44785</v>
      </c>
      <c r="AJ5017" s="17" t="s">
        <v>34</v>
      </c>
      <c r="AK5017" s="17" t="s">
        <v>35</v>
      </c>
      <c r="AL5017" s="17" t="s">
        <v>10388</v>
      </c>
      <c r="AM5017" s="17">
        <f>MONTH(EMPENHO[[#This Row],[data_empenho]])</f>
        <v>7</v>
      </c>
    </row>
    <row r="5018" spans="1:39" x14ac:dyDescent="0.25">
      <c r="A5018">
        <v>2</v>
      </c>
      <c r="B5018">
        <v>203</v>
      </c>
      <c r="C5018">
        <v>4</v>
      </c>
      <c r="D5018">
        <v>124</v>
      </c>
      <c r="E5018">
        <v>1</v>
      </c>
      <c r="F5018">
        <v>0</v>
      </c>
      <c r="G5018">
        <v>2082</v>
      </c>
      <c r="H5018" s="17" t="s">
        <v>1145</v>
      </c>
      <c r="I5018">
        <v>1</v>
      </c>
      <c r="J5018">
        <v>0</v>
      </c>
      <c r="K5018" s="17" t="s">
        <v>11059</v>
      </c>
      <c r="L5018" s="1">
        <v>44767</v>
      </c>
      <c r="M5018">
        <v>1091.82</v>
      </c>
      <c r="N5018" s="17" t="s">
        <v>437</v>
      </c>
      <c r="O5018">
        <v>213</v>
      </c>
      <c r="P5018" s="17" t="s">
        <v>438</v>
      </c>
      <c r="Q5018">
        <v>0</v>
      </c>
      <c r="R5018" s="17" t="s">
        <v>439</v>
      </c>
      <c r="S5018" s="17" t="s">
        <v>440</v>
      </c>
      <c r="T5018" s="17" t="s">
        <v>438</v>
      </c>
      <c r="U5018">
        <v>0</v>
      </c>
      <c r="V5018">
        <v>0</v>
      </c>
      <c r="W5018" s="17" t="s">
        <v>11060</v>
      </c>
      <c r="X5018" s="17" t="s">
        <v>442</v>
      </c>
      <c r="Y5018">
        <v>0</v>
      </c>
      <c r="Z5018" s="17" t="s">
        <v>486</v>
      </c>
      <c r="AA5018" s="17" t="s">
        <v>443</v>
      </c>
      <c r="AB5018" s="17" t="s">
        <v>444</v>
      </c>
      <c r="AC5018">
        <v>0</v>
      </c>
      <c r="AD5018">
        <v>0</v>
      </c>
      <c r="AE5018">
        <v>0</v>
      </c>
      <c r="AF5018">
        <v>2022</v>
      </c>
      <c r="AG5018" s="1">
        <v>44562</v>
      </c>
      <c r="AH5018" s="1">
        <v>44773</v>
      </c>
      <c r="AI5018" s="1">
        <v>44785</v>
      </c>
      <c r="AJ5018" s="17" t="s">
        <v>34</v>
      </c>
      <c r="AK5018" s="17" t="s">
        <v>35</v>
      </c>
      <c r="AL5018" s="17" t="s">
        <v>10388</v>
      </c>
      <c r="AM5018" s="17">
        <f>MONTH(EMPENHO[[#This Row],[data_empenho]])</f>
        <v>7</v>
      </c>
    </row>
    <row r="5019" spans="1:39" x14ac:dyDescent="0.25">
      <c r="A5019">
        <v>2</v>
      </c>
      <c r="B5019">
        <v>203</v>
      </c>
      <c r="C5019">
        <v>4</v>
      </c>
      <c r="D5019">
        <v>124</v>
      </c>
      <c r="E5019">
        <v>1</v>
      </c>
      <c r="F5019">
        <v>0</v>
      </c>
      <c r="G5019">
        <v>2082</v>
      </c>
      <c r="H5019" s="17" t="s">
        <v>1176</v>
      </c>
      <c r="I5019">
        <v>1</v>
      </c>
      <c r="J5019">
        <v>0</v>
      </c>
      <c r="K5019" s="17" t="s">
        <v>11061</v>
      </c>
      <c r="L5019" s="1">
        <v>44767</v>
      </c>
      <c r="M5019">
        <v>122.94</v>
      </c>
      <c r="N5019" s="17" t="s">
        <v>437</v>
      </c>
      <c r="O5019">
        <v>213</v>
      </c>
      <c r="P5019" s="17" t="s">
        <v>438</v>
      </c>
      <c r="Q5019">
        <v>0</v>
      </c>
      <c r="R5019" s="17" t="s">
        <v>439</v>
      </c>
      <c r="S5019" s="17" t="s">
        <v>440</v>
      </c>
      <c r="T5019" s="17" t="s">
        <v>438</v>
      </c>
      <c r="U5019">
        <v>0</v>
      </c>
      <c r="V5019">
        <v>0</v>
      </c>
      <c r="W5019" s="17" t="s">
        <v>11062</v>
      </c>
      <c r="X5019" s="17" t="s">
        <v>442</v>
      </c>
      <c r="Y5019">
        <v>0</v>
      </c>
      <c r="Z5019" s="17" t="s">
        <v>486</v>
      </c>
      <c r="AA5019" s="17" t="s">
        <v>443</v>
      </c>
      <c r="AB5019" s="17" t="s">
        <v>444</v>
      </c>
      <c r="AC5019">
        <v>0</v>
      </c>
      <c r="AD5019">
        <v>0</v>
      </c>
      <c r="AE5019">
        <v>0</v>
      </c>
      <c r="AF5019">
        <v>2022</v>
      </c>
      <c r="AG5019" s="1">
        <v>44562</v>
      </c>
      <c r="AH5019" s="1">
        <v>44773</v>
      </c>
      <c r="AI5019" s="1">
        <v>44785</v>
      </c>
      <c r="AJ5019" s="17" t="s">
        <v>34</v>
      </c>
      <c r="AK5019" s="17" t="s">
        <v>35</v>
      </c>
      <c r="AL5019" s="17" t="s">
        <v>10388</v>
      </c>
      <c r="AM5019" s="17">
        <f>MONTH(EMPENHO[[#This Row],[data_empenho]])</f>
        <v>7</v>
      </c>
    </row>
    <row r="5020" spans="1:39" x14ac:dyDescent="0.25">
      <c r="A5020">
        <v>2</v>
      </c>
      <c r="B5020">
        <v>201</v>
      </c>
      <c r="C5020">
        <v>4</v>
      </c>
      <c r="D5020">
        <v>122</v>
      </c>
      <c r="E5020">
        <v>1</v>
      </c>
      <c r="F5020">
        <v>0</v>
      </c>
      <c r="G5020">
        <v>2078</v>
      </c>
      <c r="H5020" s="17" t="s">
        <v>1433</v>
      </c>
      <c r="I5020">
        <v>1</v>
      </c>
      <c r="J5020">
        <v>0</v>
      </c>
      <c r="K5020" s="17" t="s">
        <v>11063</v>
      </c>
      <c r="L5020" s="1">
        <v>44767</v>
      </c>
      <c r="M5020">
        <v>24714</v>
      </c>
      <c r="N5020" s="17" t="s">
        <v>437</v>
      </c>
      <c r="O5020">
        <v>213</v>
      </c>
      <c r="P5020" s="17" t="s">
        <v>438</v>
      </c>
      <c r="Q5020">
        <v>0</v>
      </c>
      <c r="R5020" s="17" t="s">
        <v>439</v>
      </c>
      <c r="S5020" s="17" t="s">
        <v>440</v>
      </c>
      <c r="T5020" s="17" t="s">
        <v>438</v>
      </c>
      <c r="U5020">
        <v>0</v>
      </c>
      <c r="V5020">
        <v>0</v>
      </c>
      <c r="W5020" s="17" t="s">
        <v>11064</v>
      </c>
      <c r="X5020" s="17" t="s">
        <v>442</v>
      </c>
      <c r="Y5020">
        <v>0</v>
      </c>
      <c r="Z5020" s="17" t="s">
        <v>486</v>
      </c>
      <c r="AA5020" s="17" t="s">
        <v>443</v>
      </c>
      <c r="AB5020" s="17" t="s">
        <v>444</v>
      </c>
      <c r="AC5020">
        <v>0</v>
      </c>
      <c r="AD5020">
        <v>0</v>
      </c>
      <c r="AE5020">
        <v>0</v>
      </c>
      <c r="AF5020">
        <v>2022</v>
      </c>
      <c r="AG5020" s="1">
        <v>44562</v>
      </c>
      <c r="AH5020" s="1">
        <v>44773</v>
      </c>
      <c r="AI5020" s="1">
        <v>44785</v>
      </c>
      <c r="AJ5020" s="17" t="s">
        <v>34</v>
      </c>
      <c r="AK5020" s="17" t="s">
        <v>35</v>
      </c>
      <c r="AL5020" s="17" t="s">
        <v>10388</v>
      </c>
      <c r="AM5020" s="17">
        <f>MONTH(EMPENHO[[#This Row],[data_empenho]])</f>
        <v>7</v>
      </c>
    </row>
    <row r="5021" spans="1:39" x14ac:dyDescent="0.25">
      <c r="A5021">
        <v>2</v>
      </c>
      <c r="B5021">
        <v>203</v>
      </c>
      <c r="C5021">
        <v>4</v>
      </c>
      <c r="D5021">
        <v>122</v>
      </c>
      <c r="E5021">
        <v>1</v>
      </c>
      <c r="F5021">
        <v>0</v>
      </c>
      <c r="G5021">
        <v>2081</v>
      </c>
      <c r="H5021" s="17" t="s">
        <v>1184</v>
      </c>
      <c r="I5021">
        <v>1</v>
      </c>
      <c r="J5021">
        <v>0</v>
      </c>
      <c r="K5021" s="17" t="s">
        <v>11065</v>
      </c>
      <c r="L5021" s="1">
        <v>44767</v>
      </c>
      <c r="M5021">
        <v>304.42</v>
      </c>
      <c r="N5021" s="17" t="s">
        <v>437</v>
      </c>
      <c r="O5021">
        <v>213</v>
      </c>
      <c r="P5021" s="17" t="s">
        <v>438</v>
      </c>
      <c r="Q5021">
        <v>0</v>
      </c>
      <c r="R5021" s="17" t="s">
        <v>439</v>
      </c>
      <c r="S5021" s="17" t="s">
        <v>440</v>
      </c>
      <c r="T5021" s="17" t="s">
        <v>438</v>
      </c>
      <c r="U5021">
        <v>0</v>
      </c>
      <c r="V5021">
        <v>0</v>
      </c>
      <c r="W5021" s="17" t="s">
        <v>11066</v>
      </c>
      <c r="X5021" s="17" t="s">
        <v>442</v>
      </c>
      <c r="Y5021">
        <v>0</v>
      </c>
      <c r="Z5021" s="17" t="s">
        <v>486</v>
      </c>
      <c r="AA5021" s="17" t="s">
        <v>443</v>
      </c>
      <c r="AB5021" s="17" t="s">
        <v>444</v>
      </c>
      <c r="AC5021">
        <v>0</v>
      </c>
      <c r="AD5021">
        <v>0</v>
      </c>
      <c r="AE5021">
        <v>0</v>
      </c>
      <c r="AF5021">
        <v>2022</v>
      </c>
      <c r="AG5021" s="1">
        <v>44562</v>
      </c>
      <c r="AH5021" s="1">
        <v>44773</v>
      </c>
      <c r="AI5021" s="1">
        <v>44785</v>
      </c>
      <c r="AJ5021" s="17" t="s">
        <v>34</v>
      </c>
      <c r="AK5021" s="17" t="s">
        <v>35</v>
      </c>
      <c r="AL5021" s="17" t="s">
        <v>10388</v>
      </c>
      <c r="AM5021" s="17">
        <f>MONTH(EMPENHO[[#This Row],[data_empenho]])</f>
        <v>7</v>
      </c>
    </row>
    <row r="5022" spans="1:39" x14ac:dyDescent="0.25">
      <c r="A5022">
        <v>2</v>
      </c>
      <c r="B5022">
        <v>203</v>
      </c>
      <c r="C5022">
        <v>4</v>
      </c>
      <c r="D5022">
        <v>122</v>
      </c>
      <c r="E5022">
        <v>1</v>
      </c>
      <c r="F5022">
        <v>0</v>
      </c>
      <c r="G5022">
        <v>2081</v>
      </c>
      <c r="H5022" s="17" t="s">
        <v>1173</v>
      </c>
      <c r="I5022">
        <v>1</v>
      </c>
      <c r="J5022">
        <v>0</v>
      </c>
      <c r="K5022" s="17" t="s">
        <v>11067</v>
      </c>
      <c r="L5022" s="1">
        <v>44767</v>
      </c>
      <c r="M5022">
        <v>16175.31</v>
      </c>
      <c r="N5022" s="17" t="s">
        <v>437</v>
      </c>
      <c r="O5022">
        <v>213</v>
      </c>
      <c r="P5022" s="17" t="s">
        <v>438</v>
      </c>
      <c r="Q5022">
        <v>0</v>
      </c>
      <c r="R5022" s="17" t="s">
        <v>439</v>
      </c>
      <c r="S5022" s="17" t="s">
        <v>440</v>
      </c>
      <c r="T5022" s="17" t="s">
        <v>438</v>
      </c>
      <c r="U5022">
        <v>0</v>
      </c>
      <c r="V5022">
        <v>0</v>
      </c>
      <c r="W5022" s="17" t="s">
        <v>11068</v>
      </c>
      <c r="X5022" s="17" t="s">
        <v>442</v>
      </c>
      <c r="Y5022">
        <v>0</v>
      </c>
      <c r="Z5022" s="17" t="s">
        <v>486</v>
      </c>
      <c r="AA5022" s="17" t="s">
        <v>443</v>
      </c>
      <c r="AB5022" s="17" t="s">
        <v>444</v>
      </c>
      <c r="AC5022">
        <v>0</v>
      </c>
      <c r="AD5022">
        <v>0</v>
      </c>
      <c r="AE5022">
        <v>0</v>
      </c>
      <c r="AF5022">
        <v>2022</v>
      </c>
      <c r="AG5022" s="1">
        <v>44562</v>
      </c>
      <c r="AH5022" s="1">
        <v>44773</v>
      </c>
      <c r="AI5022" s="1">
        <v>44785</v>
      </c>
      <c r="AJ5022" s="17" t="s">
        <v>34</v>
      </c>
      <c r="AK5022" s="17" t="s">
        <v>35</v>
      </c>
      <c r="AL5022" s="17" t="s">
        <v>10388</v>
      </c>
      <c r="AM5022" s="17">
        <f>MONTH(EMPENHO[[#This Row],[data_empenho]])</f>
        <v>7</v>
      </c>
    </row>
    <row r="5023" spans="1:39" x14ac:dyDescent="0.25">
      <c r="A5023">
        <v>3</v>
      </c>
      <c r="B5023">
        <v>301</v>
      </c>
      <c r="C5023">
        <v>4</v>
      </c>
      <c r="D5023">
        <v>122</v>
      </c>
      <c r="E5023">
        <v>1</v>
      </c>
      <c r="F5023">
        <v>0</v>
      </c>
      <c r="G5023">
        <v>2068</v>
      </c>
      <c r="H5023" s="17" t="s">
        <v>1433</v>
      </c>
      <c r="I5023">
        <v>1</v>
      </c>
      <c r="J5023">
        <v>0</v>
      </c>
      <c r="K5023" s="17" t="s">
        <v>11069</v>
      </c>
      <c r="L5023" s="1">
        <v>44767</v>
      </c>
      <c r="M5023">
        <v>4493</v>
      </c>
      <c r="N5023" s="17" t="s">
        <v>437</v>
      </c>
      <c r="O5023">
        <v>213</v>
      </c>
      <c r="P5023" s="17" t="s">
        <v>438</v>
      </c>
      <c r="Q5023">
        <v>0</v>
      </c>
      <c r="R5023" s="17" t="s">
        <v>439</v>
      </c>
      <c r="S5023" s="17" t="s">
        <v>440</v>
      </c>
      <c r="T5023" s="17" t="s">
        <v>438</v>
      </c>
      <c r="U5023">
        <v>0</v>
      </c>
      <c r="V5023">
        <v>0</v>
      </c>
      <c r="W5023" s="17" t="s">
        <v>11070</v>
      </c>
      <c r="X5023" s="17" t="s">
        <v>442</v>
      </c>
      <c r="Y5023">
        <v>0</v>
      </c>
      <c r="Z5023" s="17" t="s">
        <v>486</v>
      </c>
      <c r="AA5023" s="17" t="s">
        <v>443</v>
      </c>
      <c r="AB5023" s="17" t="s">
        <v>444</v>
      </c>
      <c r="AC5023">
        <v>0</v>
      </c>
      <c r="AD5023">
        <v>0</v>
      </c>
      <c r="AE5023">
        <v>0</v>
      </c>
      <c r="AF5023">
        <v>2022</v>
      </c>
      <c r="AG5023" s="1">
        <v>44562</v>
      </c>
      <c r="AH5023" s="1">
        <v>44773</v>
      </c>
      <c r="AI5023" s="1">
        <v>44785</v>
      </c>
      <c r="AJ5023" s="17" t="s">
        <v>34</v>
      </c>
      <c r="AK5023" s="17" t="s">
        <v>35</v>
      </c>
      <c r="AL5023" s="17" t="s">
        <v>10388</v>
      </c>
      <c r="AM5023" s="17">
        <f>MONTH(EMPENHO[[#This Row],[data_empenho]])</f>
        <v>7</v>
      </c>
    </row>
    <row r="5024" spans="1:39" x14ac:dyDescent="0.25">
      <c r="A5024">
        <v>3</v>
      </c>
      <c r="B5024">
        <v>301</v>
      </c>
      <c r="C5024">
        <v>4</v>
      </c>
      <c r="D5024">
        <v>122</v>
      </c>
      <c r="E5024">
        <v>1</v>
      </c>
      <c r="F5024">
        <v>0</v>
      </c>
      <c r="G5024">
        <v>2068</v>
      </c>
      <c r="H5024" s="17" t="s">
        <v>1173</v>
      </c>
      <c r="I5024">
        <v>1</v>
      </c>
      <c r="J5024">
        <v>0</v>
      </c>
      <c r="K5024" s="17" t="s">
        <v>11071</v>
      </c>
      <c r="L5024" s="1">
        <v>44767</v>
      </c>
      <c r="M5024">
        <v>3125.88</v>
      </c>
      <c r="N5024" s="17" t="s">
        <v>437</v>
      </c>
      <c r="O5024">
        <v>213</v>
      </c>
      <c r="P5024" s="17" t="s">
        <v>438</v>
      </c>
      <c r="Q5024">
        <v>0</v>
      </c>
      <c r="R5024" s="17" t="s">
        <v>439</v>
      </c>
      <c r="S5024" s="17" t="s">
        <v>440</v>
      </c>
      <c r="T5024" s="17" t="s">
        <v>438</v>
      </c>
      <c r="U5024">
        <v>0</v>
      </c>
      <c r="V5024">
        <v>0</v>
      </c>
      <c r="W5024" s="17" t="s">
        <v>11072</v>
      </c>
      <c r="X5024" s="17" t="s">
        <v>442</v>
      </c>
      <c r="Y5024">
        <v>0</v>
      </c>
      <c r="Z5024" s="17" t="s">
        <v>486</v>
      </c>
      <c r="AA5024" s="17" t="s">
        <v>443</v>
      </c>
      <c r="AB5024" s="17" t="s">
        <v>444</v>
      </c>
      <c r="AC5024">
        <v>0</v>
      </c>
      <c r="AD5024">
        <v>0</v>
      </c>
      <c r="AE5024">
        <v>0</v>
      </c>
      <c r="AF5024">
        <v>2022</v>
      </c>
      <c r="AG5024" s="1">
        <v>44562</v>
      </c>
      <c r="AH5024" s="1">
        <v>44773</v>
      </c>
      <c r="AI5024" s="1">
        <v>44785</v>
      </c>
      <c r="AJ5024" s="17" t="s">
        <v>34</v>
      </c>
      <c r="AK5024" s="17" t="s">
        <v>35</v>
      </c>
      <c r="AL5024" s="17" t="s">
        <v>10388</v>
      </c>
      <c r="AM5024" s="17">
        <f>MONTH(EMPENHO[[#This Row],[data_empenho]])</f>
        <v>7</v>
      </c>
    </row>
    <row r="5025" spans="1:39" x14ac:dyDescent="0.25">
      <c r="A5025">
        <v>3</v>
      </c>
      <c r="B5025">
        <v>301</v>
      </c>
      <c r="C5025">
        <v>4</v>
      </c>
      <c r="D5025">
        <v>122</v>
      </c>
      <c r="E5025">
        <v>1</v>
      </c>
      <c r="F5025">
        <v>0</v>
      </c>
      <c r="G5025">
        <v>2067</v>
      </c>
      <c r="H5025" s="17" t="s">
        <v>1173</v>
      </c>
      <c r="I5025">
        <v>1</v>
      </c>
      <c r="J5025">
        <v>0</v>
      </c>
      <c r="K5025" s="17" t="s">
        <v>11073</v>
      </c>
      <c r="L5025" s="1">
        <v>44767</v>
      </c>
      <c r="M5025">
        <v>4421.8599999999997</v>
      </c>
      <c r="N5025" s="17" t="s">
        <v>437</v>
      </c>
      <c r="O5025">
        <v>213</v>
      </c>
      <c r="P5025" s="17" t="s">
        <v>438</v>
      </c>
      <c r="Q5025">
        <v>0</v>
      </c>
      <c r="R5025" s="17" t="s">
        <v>439</v>
      </c>
      <c r="S5025" s="17" t="s">
        <v>440</v>
      </c>
      <c r="T5025" s="17" t="s">
        <v>438</v>
      </c>
      <c r="U5025">
        <v>0</v>
      </c>
      <c r="V5025">
        <v>0</v>
      </c>
      <c r="W5025" s="17" t="s">
        <v>11074</v>
      </c>
      <c r="X5025" s="17" t="s">
        <v>442</v>
      </c>
      <c r="Y5025">
        <v>0</v>
      </c>
      <c r="Z5025" s="17" t="s">
        <v>486</v>
      </c>
      <c r="AA5025" s="17" t="s">
        <v>443</v>
      </c>
      <c r="AB5025" s="17" t="s">
        <v>444</v>
      </c>
      <c r="AC5025">
        <v>0</v>
      </c>
      <c r="AD5025">
        <v>0</v>
      </c>
      <c r="AE5025">
        <v>0</v>
      </c>
      <c r="AF5025">
        <v>2022</v>
      </c>
      <c r="AG5025" s="1">
        <v>44562</v>
      </c>
      <c r="AH5025" s="1">
        <v>44773</v>
      </c>
      <c r="AI5025" s="1">
        <v>44785</v>
      </c>
      <c r="AJ5025" s="17" t="s">
        <v>34</v>
      </c>
      <c r="AK5025" s="17" t="s">
        <v>35</v>
      </c>
      <c r="AL5025" s="17" t="s">
        <v>10388</v>
      </c>
      <c r="AM5025" s="17">
        <f>MONTH(EMPENHO[[#This Row],[data_empenho]])</f>
        <v>7</v>
      </c>
    </row>
    <row r="5026" spans="1:39" x14ac:dyDescent="0.25">
      <c r="A5026">
        <v>3</v>
      </c>
      <c r="B5026">
        <v>301</v>
      </c>
      <c r="C5026">
        <v>4</v>
      </c>
      <c r="D5026">
        <v>122</v>
      </c>
      <c r="E5026">
        <v>1</v>
      </c>
      <c r="F5026">
        <v>0</v>
      </c>
      <c r="G5026">
        <v>2067</v>
      </c>
      <c r="H5026" s="17" t="s">
        <v>1181</v>
      </c>
      <c r="I5026">
        <v>1</v>
      </c>
      <c r="J5026">
        <v>0</v>
      </c>
      <c r="K5026" s="17" t="s">
        <v>11075</v>
      </c>
      <c r="L5026" s="1">
        <v>44767</v>
      </c>
      <c r="M5026">
        <v>1287.24</v>
      </c>
      <c r="N5026" s="17" t="s">
        <v>437</v>
      </c>
      <c r="O5026">
        <v>213</v>
      </c>
      <c r="P5026" s="17" t="s">
        <v>438</v>
      </c>
      <c r="Q5026">
        <v>0</v>
      </c>
      <c r="R5026" s="17" t="s">
        <v>439</v>
      </c>
      <c r="S5026" s="17" t="s">
        <v>440</v>
      </c>
      <c r="T5026" s="17" t="s">
        <v>438</v>
      </c>
      <c r="U5026">
        <v>0</v>
      </c>
      <c r="V5026">
        <v>0</v>
      </c>
      <c r="W5026" s="17" t="s">
        <v>11076</v>
      </c>
      <c r="X5026" s="17" t="s">
        <v>442</v>
      </c>
      <c r="Y5026">
        <v>0</v>
      </c>
      <c r="Z5026" s="17" t="s">
        <v>486</v>
      </c>
      <c r="AA5026" s="17" t="s">
        <v>443</v>
      </c>
      <c r="AB5026" s="17" t="s">
        <v>444</v>
      </c>
      <c r="AC5026">
        <v>0</v>
      </c>
      <c r="AD5026">
        <v>0</v>
      </c>
      <c r="AE5026">
        <v>0</v>
      </c>
      <c r="AF5026">
        <v>2022</v>
      </c>
      <c r="AG5026" s="1">
        <v>44562</v>
      </c>
      <c r="AH5026" s="1">
        <v>44773</v>
      </c>
      <c r="AI5026" s="1">
        <v>44785</v>
      </c>
      <c r="AJ5026" s="17" t="s">
        <v>34</v>
      </c>
      <c r="AK5026" s="17" t="s">
        <v>35</v>
      </c>
      <c r="AL5026" s="17" t="s">
        <v>10388</v>
      </c>
      <c r="AM5026" s="17">
        <f>MONTH(EMPENHO[[#This Row],[data_empenho]])</f>
        <v>7</v>
      </c>
    </row>
    <row r="5027" spans="1:39" x14ac:dyDescent="0.25">
      <c r="A5027">
        <v>3</v>
      </c>
      <c r="B5027">
        <v>301</v>
      </c>
      <c r="C5027">
        <v>4</v>
      </c>
      <c r="D5027">
        <v>122</v>
      </c>
      <c r="E5027">
        <v>1</v>
      </c>
      <c r="F5027">
        <v>0</v>
      </c>
      <c r="G5027">
        <v>2067</v>
      </c>
      <c r="H5027" s="17" t="s">
        <v>1184</v>
      </c>
      <c r="I5027">
        <v>1</v>
      </c>
      <c r="J5027">
        <v>0</v>
      </c>
      <c r="K5027" s="17" t="s">
        <v>11077</v>
      </c>
      <c r="L5027" s="1">
        <v>44767</v>
      </c>
      <c r="M5027">
        <v>577.67999999999995</v>
      </c>
      <c r="N5027" s="17" t="s">
        <v>437</v>
      </c>
      <c r="O5027">
        <v>213</v>
      </c>
      <c r="P5027" s="17" t="s">
        <v>438</v>
      </c>
      <c r="Q5027">
        <v>0</v>
      </c>
      <c r="R5027" s="17" t="s">
        <v>439</v>
      </c>
      <c r="S5027" s="17" t="s">
        <v>440</v>
      </c>
      <c r="T5027" s="17" t="s">
        <v>438</v>
      </c>
      <c r="U5027">
        <v>0</v>
      </c>
      <c r="V5027">
        <v>0</v>
      </c>
      <c r="W5027" s="17" t="s">
        <v>11078</v>
      </c>
      <c r="X5027" s="17" t="s">
        <v>442</v>
      </c>
      <c r="Y5027">
        <v>0</v>
      </c>
      <c r="Z5027" s="17" t="s">
        <v>486</v>
      </c>
      <c r="AA5027" s="17" t="s">
        <v>443</v>
      </c>
      <c r="AB5027" s="17" t="s">
        <v>444</v>
      </c>
      <c r="AC5027">
        <v>0</v>
      </c>
      <c r="AD5027">
        <v>0</v>
      </c>
      <c r="AE5027">
        <v>0</v>
      </c>
      <c r="AF5027">
        <v>2022</v>
      </c>
      <c r="AG5027" s="1">
        <v>44562</v>
      </c>
      <c r="AH5027" s="1">
        <v>44773</v>
      </c>
      <c r="AI5027" s="1">
        <v>44785</v>
      </c>
      <c r="AJ5027" s="17" t="s">
        <v>34</v>
      </c>
      <c r="AK5027" s="17" t="s">
        <v>35</v>
      </c>
      <c r="AL5027" s="17" t="s">
        <v>10388</v>
      </c>
      <c r="AM5027" s="17">
        <f>MONTH(EMPENHO[[#This Row],[data_empenho]])</f>
        <v>7</v>
      </c>
    </row>
    <row r="5028" spans="1:39" x14ac:dyDescent="0.25">
      <c r="A5028">
        <v>3</v>
      </c>
      <c r="B5028">
        <v>301</v>
      </c>
      <c r="C5028">
        <v>4</v>
      </c>
      <c r="D5028">
        <v>122</v>
      </c>
      <c r="E5028">
        <v>1</v>
      </c>
      <c r="F5028">
        <v>0</v>
      </c>
      <c r="G5028">
        <v>2067</v>
      </c>
      <c r="H5028" s="17" t="s">
        <v>1176</v>
      </c>
      <c r="I5028">
        <v>1</v>
      </c>
      <c r="J5028">
        <v>0</v>
      </c>
      <c r="K5028" s="17" t="s">
        <v>11079</v>
      </c>
      <c r="L5028" s="1">
        <v>44767</v>
      </c>
      <c r="M5028">
        <v>228.96</v>
      </c>
      <c r="N5028" s="17" t="s">
        <v>437</v>
      </c>
      <c r="O5028">
        <v>213</v>
      </c>
      <c r="P5028" s="17" t="s">
        <v>438</v>
      </c>
      <c r="Q5028">
        <v>0</v>
      </c>
      <c r="R5028" s="17" t="s">
        <v>439</v>
      </c>
      <c r="S5028" s="17" t="s">
        <v>440</v>
      </c>
      <c r="T5028" s="17" t="s">
        <v>438</v>
      </c>
      <c r="U5028">
        <v>0</v>
      </c>
      <c r="V5028">
        <v>0</v>
      </c>
      <c r="W5028" s="17" t="s">
        <v>11080</v>
      </c>
      <c r="X5028" s="17" t="s">
        <v>442</v>
      </c>
      <c r="Y5028">
        <v>0</v>
      </c>
      <c r="Z5028" s="17" t="s">
        <v>486</v>
      </c>
      <c r="AA5028" s="17" t="s">
        <v>443</v>
      </c>
      <c r="AB5028" s="17" t="s">
        <v>444</v>
      </c>
      <c r="AC5028">
        <v>0</v>
      </c>
      <c r="AD5028">
        <v>0</v>
      </c>
      <c r="AE5028">
        <v>0</v>
      </c>
      <c r="AF5028">
        <v>2022</v>
      </c>
      <c r="AG5028" s="1">
        <v>44562</v>
      </c>
      <c r="AH5028" s="1">
        <v>44773</v>
      </c>
      <c r="AI5028" s="1">
        <v>44785</v>
      </c>
      <c r="AJ5028" s="17" t="s">
        <v>34</v>
      </c>
      <c r="AK5028" s="17" t="s">
        <v>35</v>
      </c>
      <c r="AL5028" s="17" t="s">
        <v>10388</v>
      </c>
      <c r="AM5028" s="17">
        <f>MONTH(EMPENHO[[#This Row],[data_empenho]])</f>
        <v>7</v>
      </c>
    </row>
    <row r="5029" spans="1:39" x14ac:dyDescent="0.25">
      <c r="A5029">
        <v>3</v>
      </c>
      <c r="B5029">
        <v>301</v>
      </c>
      <c r="C5029">
        <v>4</v>
      </c>
      <c r="D5029">
        <v>122</v>
      </c>
      <c r="E5029">
        <v>1</v>
      </c>
      <c r="F5029">
        <v>0</v>
      </c>
      <c r="G5029">
        <v>2068</v>
      </c>
      <c r="H5029" s="17" t="s">
        <v>1173</v>
      </c>
      <c r="I5029">
        <v>1</v>
      </c>
      <c r="J5029">
        <v>0</v>
      </c>
      <c r="K5029" s="17" t="s">
        <v>11081</v>
      </c>
      <c r="L5029" s="1">
        <v>44767</v>
      </c>
      <c r="M5029">
        <v>23621.52</v>
      </c>
      <c r="N5029" s="17" t="s">
        <v>437</v>
      </c>
      <c r="O5029">
        <v>213</v>
      </c>
      <c r="P5029" s="17" t="s">
        <v>438</v>
      </c>
      <c r="Q5029">
        <v>0</v>
      </c>
      <c r="R5029" s="17" t="s">
        <v>439</v>
      </c>
      <c r="S5029" s="17" t="s">
        <v>440</v>
      </c>
      <c r="T5029" s="17" t="s">
        <v>438</v>
      </c>
      <c r="U5029">
        <v>0</v>
      </c>
      <c r="V5029">
        <v>0</v>
      </c>
      <c r="W5029" s="17" t="s">
        <v>11082</v>
      </c>
      <c r="X5029" s="17" t="s">
        <v>442</v>
      </c>
      <c r="Y5029">
        <v>0</v>
      </c>
      <c r="Z5029" s="17" t="s">
        <v>486</v>
      </c>
      <c r="AA5029" s="17" t="s">
        <v>443</v>
      </c>
      <c r="AB5029" s="17" t="s">
        <v>444</v>
      </c>
      <c r="AC5029">
        <v>0</v>
      </c>
      <c r="AD5029">
        <v>0</v>
      </c>
      <c r="AE5029">
        <v>0</v>
      </c>
      <c r="AF5029">
        <v>2022</v>
      </c>
      <c r="AG5029" s="1">
        <v>44562</v>
      </c>
      <c r="AH5029" s="1">
        <v>44773</v>
      </c>
      <c r="AI5029" s="1">
        <v>44785</v>
      </c>
      <c r="AJ5029" s="17" t="s">
        <v>34</v>
      </c>
      <c r="AK5029" s="17" t="s">
        <v>35</v>
      </c>
      <c r="AL5029" s="17" t="s">
        <v>10388</v>
      </c>
      <c r="AM5029" s="17">
        <f>MONTH(EMPENHO[[#This Row],[data_empenho]])</f>
        <v>7</v>
      </c>
    </row>
    <row r="5030" spans="1:39" x14ac:dyDescent="0.25">
      <c r="A5030">
        <v>3</v>
      </c>
      <c r="B5030">
        <v>301</v>
      </c>
      <c r="C5030">
        <v>4</v>
      </c>
      <c r="D5030">
        <v>122</v>
      </c>
      <c r="E5030">
        <v>1</v>
      </c>
      <c r="F5030">
        <v>0</v>
      </c>
      <c r="G5030">
        <v>2068</v>
      </c>
      <c r="H5030" s="17" t="s">
        <v>1184</v>
      </c>
      <c r="I5030">
        <v>1</v>
      </c>
      <c r="J5030">
        <v>0</v>
      </c>
      <c r="K5030" s="17" t="s">
        <v>11083</v>
      </c>
      <c r="L5030" s="1">
        <v>44767</v>
      </c>
      <c r="M5030">
        <v>675.43</v>
      </c>
      <c r="N5030" s="17" t="s">
        <v>437</v>
      </c>
      <c r="O5030">
        <v>213</v>
      </c>
      <c r="P5030" s="17" t="s">
        <v>438</v>
      </c>
      <c r="Q5030">
        <v>0</v>
      </c>
      <c r="R5030" s="17" t="s">
        <v>439</v>
      </c>
      <c r="S5030" s="17" t="s">
        <v>440</v>
      </c>
      <c r="T5030" s="17" t="s">
        <v>438</v>
      </c>
      <c r="U5030">
        <v>0</v>
      </c>
      <c r="V5030">
        <v>0</v>
      </c>
      <c r="W5030" s="17" t="s">
        <v>11084</v>
      </c>
      <c r="X5030" s="17" t="s">
        <v>442</v>
      </c>
      <c r="Y5030">
        <v>0</v>
      </c>
      <c r="Z5030" s="17" t="s">
        <v>486</v>
      </c>
      <c r="AA5030" s="17" t="s">
        <v>443</v>
      </c>
      <c r="AB5030" s="17" t="s">
        <v>444</v>
      </c>
      <c r="AC5030">
        <v>0</v>
      </c>
      <c r="AD5030">
        <v>0</v>
      </c>
      <c r="AE5030">
        <v>0</v>
      </c>
      <c r="AF5030">
        <v>2022</v>
      </c>
      <c r="AG5030" s="1">
        <v>44562</v>
      </c>
      <c r="AH5030" s="1">
        <v>44773</v>
      </c>
      <c r="AI5030" s="1">
        <v>44785</v>
      </c>
      <c r="AJ5030" s="17" t="s">
        <v>34</v>
      </c>
      <c r="AK5030" s="17" t="s">
        <v>35</v>
      </c>
      <c r="AL5030" s="17" t="s">
        <v>10388</v>
      </c>
      <c r="AM5030" s="17">
        <f>MONTH(EMPENHO[[#This Row],[data_empenho]])</f>
        <v>7</v>
      </c>
    </row>
    <row r="5031" spans="1:39" x14ac:dyDescent="0.25">
      <c r="A5031">
        <v>2</v>
      </c>
      <c r="B5031">
        <v>203</v>
      </c>
      <c r="C5031">
        <v>4</v>
      </c>
      <c r="D5031">
        <v>124</v>
      </c>
      <c r="E5031">
        <v>1</v>
      </c>
      <c r="F5031">
        <v>0</v>
      </c>
      <c r="G5031">
        <v>2082</v>
      </c>
      <c r="H5031" s="17" t="s">
        <v>1145</v>
      </c>
      <c r="I5031">
        <v>1</v>
      </c>
      <c r="J5031">
        <v>0</v>
      </c>
      <c r="K5031" s="17" t="s">
        <v>11085</v>
      </c>
      <c r="L5031" s="1">
        <v>44767</v>
      </c>
      <c r="M5031">
        <v>1091.82</v>
      </c>
      <c r="N5031" s="17" t="s">
        <v>437</v>
      </c>
      <c r="O5031">
        <v>213</v>
      </c>
      <c r="P5031" s="17" t="s">
        <v>438</v>
      </c>
      <c r="Q5031">
        <v>0</v>
      </c>
      <c r="R5031" s="17" t="s">
        <v>439</v>
      </c>
      <c r="S5031" s="17" t="s">
        <v>440</v>
      </c>
      <c r="T5031" s="17" t="s">
        <v>438</v>
      </c>
      <c r="U5031">
        <v>0</v>
      </c>
      <c r="V5031">
        <v>0</v>
      </c>
      <c r="W5031" s="17" t="s">
        <v>11086</v>
      </c>
      <c r="X5031" s="17" t="s">
        <v>442</v>
      </c>
      <c r="Y5031">
        <v>0</v>
      </c>
      <c r="Z5031" s="17" t="s">
        <v>486</v>
      </c>
      <c r="AA5031" s="17" t="s">
        <v>443</v>
      </c>
      <c r="AB5031" s="17" t="s">
        <v>444</v>
      </c>
      <c r="AC5031">
        <v>0</v>
      </c>
      <c r="AD5031">
        <v>0</v>
      </c>
      <c r="AE5031">
        <v>0</v>
      </c>
      <c r="AF5031">
        <v>2022</v>
      </c>
      <c r="AG5031" s="1">
        <v>44562</v>
      </c>
      <c r="AH5031" s="1">
        <v>44773</v>
      </c>
      <c r="AI5031" s="1">
        <v>44785</v>
      </c>
      <c r="AJ5031" s="17" t="s">
        <v>34</v>
      </c>
      <c r="AK5031" s="17" t="s">
        <v>35</v>
      </c>
      <c r="AL5031" s="17" t="s">
        <v>10388</v>
      </c>
      <c r="AM5031" s="17">
        <f>MONTH(EMPENHO[[#This Row],[data_empenho]])</f>
        <v>7</v>
      </c>
    </row>
    <row r="5032" spans="1:39" x14ac:dyDescent="0.25">
      <c r="A5032">
        <v>3</v>
      </c>
      <c r="B5032">
        <v>301</v>
      </c>
      <c r="C5032">
        <v>4</v>
      </c>
      <c r="D5032">
        <v>122</v>
      </c>
      <c r="E5032">
        <v>1</v>
      </c>
      <c r="F5032">
        <v>0</v>
      </c>
      <c r="G5032">
        <v>2068</v>
      </c>
      <c r="H5032" s="17" t="s">
        <v>1176</v>
      </c>
      <c r="I5032">
        <v>1</v>
      </c>
      <c r="J5032">
        <v>0</v>
      </c>
      <c r="K5032" s="17" t="s">
        <v>11087</v>
      </c>
      <c r="L5032" s="1">
        <v>44767</v>
      </c>
      <c r="M5032">
        <v>1201.98</v>
      </c>
      <c r="N5032" s="17" t="s">
        <v>437</v>
      </c>
      <c r="O5032">
        <v>213</v>
      </c>
      <c r="P5032" s="17" t="s">
        <v>438</v>
      </c>
      <c r="Q5032">
        <v>0</v>
      </c>
      <c r="R5032" s="17" t="s">
        <v>439</v>
      </c>
      <c r="S5032" s="17" t="s">
        <v>440</v>
      </c>
      <c r="T5032" s="17" t="s">
        <v>438</v>
      </c>
      <c r="U5032">
        <v>0</v>
      </c>
      <c r="V5032">
        <v>0</v>
      </c>
      <c r="W5032" s="17" t="s">
        <v>11088</v>
      </c>
      <c r="X5032" s="17" t="s">
        <v>442</v>
      </c>
      <c r="Y5032">
        <v>0</v>
      </c>
      <c r="Z5032" s="17" t="s">
        <v>486</v>
      </c>
      <c r="AA5032" s="17" t="s">
        <v>443</v>
      </c>
      <c r="AB5032" s="17" t="s">
        <v>444</v>
      </c>
      <c r="AC5032">
        <v>0</v>
      </c>
      <c r="AD5032">
        <v>0</v>
      </c>
      <c r="AE5032">
        <v>0</v>
      </c>
      <c r="AF5032">
        <v>2022</v>
      </c>
      <c r="AG5032" s="1">
        <v>44562</v>
      </c>
      <c r="AH5032" s="1">
        <v>44773</v>
      </c>
      <c r="AI5032" s="1">
        <v>44785</v>
      </c>
      <c r="AJ5032" s="17" t="s">
        <v>34</v>
      </c>
      <c r="AK5032" s="17" t="s">
        <v>35</v>
      </c>
      <c r="AL5032" s="17" t="s">
        <v>10388</v>
      </c>
      <c r="AM5032" s="17">
        <f>MONTH(EMPENHO[[#This Row],[data_empenho]])</f>
        <v>7</v>
      </c>
    </row>
    <row r="5033" spans="1:39" x14ac:dyDescent="0.25">
      <c r="A5033">
        <v>3</v>
      </c>
      <c r="B5033">
        <v>301</v>
      </c>
      <c r="C5033">
        <v>4</v>
      </c>
      <c r="D5033">
        <v>122</v>
      </c>
      <c r="E5033">
        <v>1</v>
      </c>
      <c r="F5033">
        <v>0</v>
      </c>
      <c r="G5033">
        <v>2068</v>
      </c>
      <c r="H5033" s="17" t="s">
        <v>1213</v>
      </c>
      <c r="I5033">
        <v>1</v>
      </c>
      <c r="J5033">
        <v>0</v>
      </c>
      <c r="K5033" s="17" t="s">
        <v>11089</v>
      </c>
      <c r="L5033" s="1">
        <v>44767</v>
      </c>
      <c r="M5033">
        <v>278.41000000000003</v>
      </c>
      <c r="N5033" s="17" t="s">
        <v>437</v>
      </c>
      <c r="O5033">
        <v>213</v>
      </c>
      <c r="P5033" s="17" t="s">
        <v>438</v>
      </c>
      <c r="Q5033">
        <v>0</v>
      </c>
      <c r="R5033" s="17" t="s">
        <v>439</v>
      </c>
      <c r="S5033" s="17" t="s">
        <v>440</v>
      </c>
      <c r="T5033" s="17" t="s">
        <v>438</v>
      </c>
      <c r="U5033">
        <v>0</v>
      </c>
      <c r="V5033">
        <v>0</v>
      </c>
      <c r="W5033" s="17" t="s">
        <v>11090</v>
      </c>
      <c r="X5033" s="17" t="s">
        <v>442</v>
      </c>
      <c r="Y5033">
        <v>0</v>
      </c>
      <c r="Z5033" s="17" t="s">
        <v>486</v>
      </c>
      <c r="AA5033" s="17" t="s">
        <v>443</v>
      </c>
      <c r="AB5033" s="17" t="s">
        <v>444</v>
      </c>
      <c r="AC5033">
        <v>0</v>
      </c>
      <c r="AD5033">
        <v>0</v>
      </c>
      <c r="AE5033">
        <v>0</v>
      </c>
      <c r="AF5033">
        <v>2022</v>
      </c>
      <c r="AG5033" s="1">
        <v>44562</v>
      </c>
      <c r="AH5033" s="1">
        <v>44773</v>
      </c>
      <c r="AI5033" s="1">
        <v>44785</v>
      </c>
      <c r="AJ5033" s="17" t="s">
        <v>34</v>
      </c>
      <c r="AK5033" s="17" t="s">
        <v>35</v>
      </c>
      <c r="AL5033" s="17" t="s">
        <v>10388</v>
      </c>
      <c r="AM5033" s="17">
        <f>MONTH(EMPENHO[[#This Row],[data_empenho]])</f>
        <v>7</v>
      </c>
    </row>
    <row r="5034" spans="1:39" x14ac:dyDescent="0.25">
      <c r="A5034">
        <v>3</v>
      </c>
      <c r="B5034">
        <v>301</v>
      </c>
      <c r="C5034">
        <v>4</v>
      </c>
      <c r="D5034">
        <v>122</v>
      </c>
      <c r="E5034">
        <v>1</v>
      </c>
      <c r="F5034">
        <v>0</v>
      </c>
      <c r="G5034">
        <v>2068</v>
      </c>
      <c r="H5034" s="17" t="s">
        <v>1145</v>
      </c>
      <c r="I5034">
        <v>1</v>
      </c>
      <c r="J5034">
        <v>0</v>
      </c>
      <c r="K5034" s="17" t="s">
        <v>11091</v>
      </c>
      <c r="L5034" s="1">
        <v>44767</v>
      </c>
      <c r="M5034">
        <v>3275.46</v>
      </c>
      <c r="N5034" s="17" t="s">
        <v>437</v>
      </c>
      <c r="O5034">
        <v>213</v>
      </c>
      <c r="P5034" s="17" t="s">
        <v>438</v>
      </c>
      <c r="Q5034">
        <v>0</v>
      </c>
      <c r="R5034" s="17" t="s">
        <v>439</v>
      </c>
      <c r="S5034" s="17" t="s">
        <v>440</v>
      </c>
      <c r="T5034" s="17" t="s">
        <v>438</v>
      </c>
      <c r="U5034">
        <v>0</v>
      </c>
      <c r="V5034">
        <v>0</v>
      </c>
      <c r="W5034" s="17" t="s">
        <v>11092</v>
      </c>
      <c r="X5034" s="17" t="s">
        <v>442</v>
      </c>
      <c r="Y5034">
        <v>0</v>
      </c>
      <c r="Z5034" s="17" t="s">
        <v>486</v>
      </c>
      <c r="AA5034" s="17" t="s">
        <v>443</v>
      </c>
      <c r="AB5034" s="17" t="s">
        <v>444</v>
      </c>
      <c r="AC5034">
        <v>0</v>
      </c>
      <c r="AD5034">
        <v>0</v>
      </c>
      <c r="AE5034">
        <v>0</v>
      </c>
      <c r="AF5034">
        <v>2022</v>
      </c>
      <c r="AG5034" s="1">
        <v>44562</v>
      </c>
      <c r="AH5034" s="1">
        <v>44773</v>
      </c>
      <c r="AI5034" s="1">
        <v>44785</v>
      </c>
      <c r="AJ5034" s="17" t="s">
        <v>34</v>
      </c>
      <c r="AK5034" s="17" t="s">
        <v>35</v>
      </c>
      <c r="AL5034" s="17" t="s">
        <v>10388</v>
      </c>
      <c r="AM5034" s="17">
        <f>MONTH(EMPENHO[[#This Row],[data_empenho]])</f>
        <v>7</v>
      </c>
    </row>
    <row r="5035" spans="1:39" x14ac:dyDescent="0.25">
      <c r="A5035">
        <v>3</v>
      </c>
      <c r="B5035">
        <v>301</v>
      </c>
      <c r="C5035">
        <v>4</v>
      </c>
      <c r="D5035">
        <v>122</v>
      </c>
      <c r="E5035">
        <v>1</v>
      </c>
      <c r="F5035">
        <v>0</v>
      </c>
      <c r="G5035">
        <v>2068</v>
      </c>
      <c r="H5035" s="17" t="s">
        <v>1145</v>
      </c>
      <c r="I5035">
        <v>1</v>
      </c>
      <c r="J5035">
        <v>0</v>
      </c>
      <c r="K5035" s="17" t="s">
        <v>11093</v>
      </c>
      <c r="L5035" s="1">
        <v>44767</v>
      </c>
      <c r="M5035">
        <v>3275.46</v>
      </c>
      <c r="N5035" s="17" t="s">
        <v>437</v>
      </c>
      <c r="O5035">
        <v>213</v>
      </c>
      <c r="P5035" s="17" t="s">
        <v>438</v>
      </c>
      <c r="Q5035">
        <v>0</v>
      </c>
      <c r="R5035" s="17" t="s">
        <v>439</v>
      </c>
      <c r="S5035" s="17" t="s">
        <v>440</v>
      </c>
      <c r="T5035" s="17" t="s">
        <v>438</v>
      </c>
      <c r="U5035">
        <v>0</v>
      </c>
      <c r="V5035">
        <v>0</v>
      </c>
      <c r="W5035" s="17" t="s">
        <v>11094</v>
      </c>
      <c r="X5035" s="17" t="s">
        <v>442</v>
      </c>
      <c r="Y5035">
        <v>0</v>
      </c>
      <c r="Z5035" s="17" t="s">
        <v>486</v>
      </c>
      <c r="AA5035" s="17" t="s">
        <v>443</v>
      </c>
      <c r="AB5035" s="17" t="s">
        <v>444</v>
      </c>
      <c r="AC5035">
        <v>0</v>
      </c>
      <c r="AD5035">
        <v>0</v>
      </c>
      <c r="AE5035">
        <v>0</v>
      </c>
      <c r="AF5035">
        <v>2022</v>
      </c>
      <c r="AG5035" s="1">
        <v>44562</v>
      </c>
      <c r="AH5035" s="1">
        <v>44773</v>
      </c>
      <c r="AI5035" s="1">
        <v>44785</v>
      </c>
      <c r="AJ5035" s="17" t="s">
        <v>34</v>
      </c>
      <c r="AK5035" s="17" t="s">
        <v>35</v>
      </c>
      <c r="AL5035" s="17" t="s">
        <v>10388</v>
      </c>
      <c r="AM5035" s="17">
        <f>MONTH(EMPENHO[[#This Row],[data_empenho]])</f>
        <v>7</v>
      </c>
    </row>
    <row r="5036" spans="1:39" x14ac:dyDescent="0.25">
      <c r="A5036">
        <v>2</v>
      </c>
      <c r="B5036">
        <v>201</v>
      </c>
      <c r="C5036">
        <v>4</v>
      </c>
      <c r="D5036">
        <v>122</v>
      </c>
      <c r="E5036">
        <v>1</v>
      </c>
      <c r="F5036">
        <v>0</v>
      </c>
      <c r="G5036">
        <v>2078</v>
      </c>
      <c r="H5036" s="17" t="s">
        <v>1145</v>
      </c>
      <c r="I5036">
        <v>1</v>
      </c>
      <c r="J5036">
        <v>0</v>
      </c>
      <c r="K5036" s="17" t="s">
        <v>11095</v>
      </c>
      <c r="L5036" s="1">
        <v>44767</v>
      </c>
      <c r="M5036">
        <v>1091.82</v>
      </c>
      <c r="N5036" s="17" t="s">
        <v>437</v>
      </c>
      <c r="O5036">
        <v>213</v>
      </c>
      <c r="P5036" s="17" t="s">
        <v>438</v>
      </c>
      <c r="Q5036">
        <v>0</v>
      </c>
      <c r="R5036" s="17" t="s">
        <v>439</v>
      </c>
      <c r="S5036" s="17" t="s">
        <v>440</v>
      </c>
      <c r="T5036" s="17" t="s">
        <v>438</v>
      </c>
      <c r="U5036">
        <v>0</v>
      </c>
      <c r="V5036">
        <v>0</v>
      </c>
      <c r="W5036" s="17" t="s">
        <v>11096</v>
      </c>
      <c r="X5036" s="17" t="s">
        <v>442</v>
      </c>
      <c r="Y5036">
        <v>0</v>
      </c>
      <c r="Z5036" s="17" t="s">
        <v>486</v>
      </c>
      <c r="AA5036" s="17" t="s">
        <v>443</v>
      </c>
      <c r="AB5036" s="17" t="s">
        <v>444</v>
      </c>
      <c r="AC5036">
        <v>0</v>
      </c>
      <c r="AD5036">
        <v>0</v>
      </c>
      <c r="AE5036">
        <v>0</v>
      </c>
      <c r="AF5036">
        <v>2022</v>
      </c>
      <c r="AG5036" s="1">
        <v>44562</v>
      </c>
      <c r="AH5036" s="1">
        <v>44773</v>
      </c>
      <c r="AI5036" s="1">
        <v>44785</v>
      </c>
      <c r="AJ5036" s="17" t="s">
        <v>34</v>
      </c>
      <c r="AK5036" s="17" t="s">
        <v>35</v>
      </c>
      <c r="AL5036" s="17" t="s">
        <v>10388</v>
      </c>
      <c r="AM5036" s="17">
        <f>MONTH(EMPENHO[[#This Row],[data_empenho]])</f>
        <v>7</v>
      </c>
    </row>
    <row r="5037" spans="1:39" x14ac:dyDescent="0.25">
      <c r="A5037">
        <v>4</v>
      </c>
      <c r="B5037">
        <v>401</v>
      </c>
      <c r="C5037">
        <v>4</v>
      </c>
      <c r="D5037">
        <v>123</v>
      </c>
      <c r="E5037">
        <v>1</v>
      </c>
      <c r="F5037">
        <v>0</v>
      </c>
      <c r="G5037">
        <v>2075</v>
      </c>
      <c r="H5037" s="17" t="s">
        <v>1173</v>
      </c>
      <c r="I5037">
        <v>1</v>
      </c>
      <c r="J5037">
        <v>0</v>
      </c>
      <c r="K5037" s="17" t="s">
        <v>11097</v>
      </c>
      <c r="L5037" s="1">
        <v>44767</v>
      </c>
      <c r="M5037">
        <v>31297.01</v>
      </c>
      <c r="N5037" s="17" t="s">
        <v>437</v>
      </c>
      <c r="O5037">
        <v>213</v>
      </c>
      <c r="P5037" s="17" t="s">
        <v>438</v>
      </c>
      <c r="Q5037">
        <v>0</v>
      </c>
      <c r="R5037" s="17" t="s">
        <v>439</v>
      </c>
      <c r="S5037" s="17" t="s">
        <v>440</v>
      </c>
      <c r="T5037" s="17" t="s">
        <v>438</v>
      </c>
      <c r="U5037">
        <v>0</v>
      </c>
      <c r="V5037">
        <v>0</v>
      </c>
      <c r="W5037" s="17" t="s">
        <v>11098</v>
      </c>
      <c r="X5037" s="17" t="s">
        <v>442</v>
      </c>
      <c r="Y5037">
        <v>0</v>
      </c>
      <c r="Z5037" s="17" t="s">
        <v>486</v>
      </c>
      <c r="AA5037" s="17" t="s">
        <v>443</v>
      </c>
      <c r="AB5037" s="17" t="s">
        <v>444</v>
      </c>
      <c r="AC5037">
        <v>0</v>
      </c>
      <c r="AD5037">
        <v>0</v>
      </c>
      <c r="AE5037">
        <v>0</v>
      </c>
      <c r="AF5037">
        <v>2022</v>
      </c>
      <c r="AG5037" s="1">
        <v>44562</v>
      </c>
      <c r="AH5037" s="1">
        <v>44773</v>
      </c>
      <c r="AI5037" s="1">
        <v>44785</v>
      </c>
      <c r="AJ5037" s="17" t="s">
        <v>34</v>
      </c>
      <c r="AK5037" s="17" t="s">
        <v>35</v>
      </c>
      <c r="AL5037" s="17" t="s">
        <v>10388</v>
      </c>
      <c r="AM5037" s="17">
        <f>MONTH(EMPENHO[[#This Row],[data_empenho]])</f>
        <v>7</v>
      </c>
    </row>
    <row r="5038" spans="1:39" x14ac:dyDescent="0.25">
      <c r="A5038">
        <v>4</v>
      </c>
      <c r="B5038">
        <v>401</v>
      </c>
      <c r="C5038">
        <v>4</v>
      </c>
      <c r="D5038">
        <v>123</v>
      </c>
      <c r="E5038">
        <v>1</v>
      </c>
      <c r="F5038">
        <v>0</v>
      </c>
      <c r="G5038">
        <v>2075</v>
      </c>
      <c r="H5038" s="17" t="s">
        <v>2851</v>
      </c>
      <c r="I5038">
        <v>1</v>
      </c>
      <c r="J5038">
        <v>0</v>
      </c>
      <c r="K5038" s="17" t="s">
        <v>11099</v>
      </c>
      <c r="L5038" s="1">
        <v>44767</v>
      </c>
      <c r="M5038">
        <v>616.88</v>
      </c>
      <c r="N5038" s="17" t="s">
        <v>437</v>
      </c>
      <c r="O5038">
        <v>213</v>
      </c>
      <c r="P5038" s="17" t="s">
        <v>438</v>
      </c>
      <c r="Q5038">
        <v>0</v>
      </c>
      <c r="R5038" s="17" t="s">
        <v>439</v>
      </c>
      <c r="S5038" s="17" t="s">
        <v>440</v>
      </c>
      <c r="T5038" s="17" t="s">
        <v>438</v>
      </c>
      <c r="U5038">
        <v>0</v>
      </c>
      <c r="V5038">
        <v>0</v>
      </c>
      <c r="W5038" s="17" t="s">
        <v>11100</v>
      </c>
      <c r="X5038" s="17" t="s">
        <v>442</v>
      </c>
      <c r="Y5038">
        <v>0</v>
      </c>
      <c r="Z5038" s="17" t="s">
        <v>486</v>
      </c>
      <c r="AA5038" s="17" t="s">
        <v>443</v>
      </c>
      <c r="AB5038" s="17" t="s">
        <v>444</v>
      </c>
      <c r="AC5038">
        <v>0</v>
      </c>
      <c r="AD5038">
        <v>0</v>
      </c>
      <c r="AE5038">
        <v>0</v>
      </c>
      <c r="AF5038">
        <v>2022</v>
      </c>
      <c r="AG5038" s="1">
        <v>44562</v>
      </c>
      <c r="AH5038" s="1">
        <v>44773</v>
      </c>
      <c r="AI5038" s="1">
        <v>44785</v>
      </c>
      <c r="AJ5038" s="17" t="s">
        <v>34</v>
      </c>
      <c r="AK5038" s="17" t="s">
        <v>35</v>
      </c>
      <c r="AL5038" s="17" t="s">
        <v>10388</v>
      </c>
      <c r="AM5038" s="17">
        <f>MONTH(EMPENHO[[#This Row],[data_empenho]])</f>
        <v>7</v>
      </c>
    </row>
    <row r="5039" spans="1:39" x14ac:dyDescent="0.25">
      <c r="A5039">
        <v>4</v>
      </c>
      <c r="B5039">
        <v>401</v>
      </c>
      <c r="C5039">
        <v>4</v>
      </c>
      <c r="D5039">
        <v>123</v>
      </c>
      <c r="E5039">
        <v>1</v>
      </c>
      <c r="F5039">
        <v>0</v>
      </c>
      <c r="G5039">
        <v>2075</v>
      </c>
      <c r="H5039" s="17" t="s">
        <v>1184</v>
      </c>
      <c r="I5039">
        <v>1</v>
      </c>
      <c r="J5039">
        <v>0</v>
      </c>
      <c r="K5039" s="17" t="s">
        <v>11101</v>
      </c>
      <c r="L5039" s="1">
        <v>44767</v>
      </c>
      <c r="M5039">
        <v>2011.77</v>
      </c>
      <c r="N5039" s="17" t="s">
        <v>437</v>
      </c>
      <c r="O5039">
        <v>213</v>
      </c>
      <c r="P5039" s="17" t="s">
        <v>438</v>
      </c>
      <c r="Q5039">
        <v>0</v>
      </c>
      <c r="R5039" s="17" t="s">
        <v>439</v>
      </c>
      <c r="S5039" s="17" t="s">
        <v>440</v>
      </c>
      <c r="T5039" s="17" t="s">
        <v>438</v>
      </c>
      <c r="U5039">
        <v>0</v>
      </c>
      <c r="V5039">
        <v>0</v>
      </c>
      <c r="W5039" s="17" t="s">
        <v>11102</v>
      </c>
      <c r="X5039" s="17" t="s">
        <v>442</v>
      </c>
      <c r="Y5039">
        <v>0</v>
      </c>
      <c r="Z5039" s="17" t="s">
        <v>486</v>
      </c>
      <c r="AA5039" s="17" t="s">
        <v>443</v>
      </c>
      <c r="AB5039" s="17" t="s">
        <v>444</v>
      </c>
      <c r="AC5039">
        <v>0</v>
      </c>
      <c r="AD5039">
        <v>0</v>
      </c>
      <c r="AE5039">
        <v>0</v>
      </c>
      <c r="AF5039">
        <v>2022</v>
      </c>
      <c r="AG5039" s="1">
        <v>44562</v>
      </c>
      <c r="AH5039" s="1">
        <v>44773</v>
      </c>
      <c r="AI5039" s="1">
        <v>44785</v>
      </c>
      <c r="AJ5039" s="17" t="s">
        <v>34</v>
      </c>
      <c r="AK5039" s="17" t="s">
        <v>35</v>
      </c>
      <c r="AL5039" s="17" t="s">
        <v>10388</v>
      </c>
      <c r="AM5039" s="17">
        <f>MONTH(EMPENHO[[#This Row],[data_empenho]])</f>
        <v>7</v>
      </c>
    </row>
    <row r="5040" spans="1:39" x14ac:dyDescent="0.25">
      <c r="A5040">
        <v>4</v>
      </c>
      <c r="B5040">
        <v>401</v>
      </c>
      <c r="C5040">
        <v>4</v>
      </c>
      <c r="D5040">
        <v>123</v>
      </c>
      <c r="E5040">
        <v>1</v>
      </c>
      <c r="F5040">
        <v>0</v>
      </c>
      <c r="G5040">
        <v>2075</v>
      </c>
      <c r="H5040" s="17" t="s">
        <v>1176</v>
      </c>
      <c r="I5040">
        <v>1</v>
      </c>
      <c r="J5040">
        <v>0</v>
      </c>
      <c r="K5040" s="17" t="s">
        <v>11103</v>
      </c>
      <c r="L5040" s="1">
        <v>44767</v>
      </c>
      <c r="M5040">
        <v>3572.1</v>
      </c>
      <c r="N5040" s="17" t="s">
        <v>437</v>
      </c>
      <c r="O5040">
        <v>213</v>
      </c>
      <c r="P5040" s="17" t="s">
        <v>438</v>
      </c>
      <c r="Q5040">
        <v>0</v>
      </c>
      <c r="R5040" s="17" t="s">
        <v>439</v>
      </c>
      <c r="S5040" s="17" t="s">
        <v>440</v>
      </c>
      <c r="T5040" s="17" t="s">
        <v>438</v>
      </c>
      <c r="U5040">
        <v>0</v>
      </c>
      <c r="V5040">
        <v>0</v>
      </c>
      <c r="W5040" s="17" t="s">
        <v>11104</v>
      </c>
      <c r="X5040" s="17" t="s">
        <v>442</v>
      </c>
      <c r="Y5040">
        <v>0</v>
      </c>
      <c r="Z5040" s="17" t="s">
        <v>486</v>
      </c>
      <c r="AA5040" s="17" t="s">
        <v>443</v>
      </c>
      <c r="AB5040" s="17" t="s">
        <v>444</v>
      </c>
      <c r="AC5040">
        <v>0</v>
      </c>
      <c r="AD5040">
        <v>0</v>
      </c>
      <c r="AE5040">
        <v>0</v>
      </c>
      <c r="AF5040">
        <v>2022</v>
      </c>
      <c r="AG5040" s="1">
        <v>44562</v>
      </c>
      <c r="AH5040" s="1">
        <v>44773</v>
      </c>
      <c r="AI5040" s="1">
        <v>44785</v>
      </c>
      <c r="AJ5040" s="17" t="s">
        <v>34</v>
      </c>
      <c r="AK5040" s="17" t="s">
        <v>35</v>
      </c>
      <c r="AL5040" s="17" t="s">
        <v>10388</v>
      </c>
      <c r="AM5040" s="17">
        <f>MONTH(EMPENHO[[#This Row],[data_empenho]])</f>
        <v>7</v>
      </c>
    </row>
    <row r="5041" spans="1:39" x14ac:dyDescent="0.25">
      <c r="A5041">
        <v>4</v>
      </c>
      <c r="B5041">
        <v>401</v>
      </c>
      <c r="C5041">
        <v>4</v>
      </c>
      <c r="D5041">
        <v>123</v>
      </c>
      <c r="E5041">
        <v>1</v>
      </c>
      <c r="F5041">
        <v>0</v>
      </c>
      <c r="G5041">
        <v>2075</v>
      </c>
      <c r="H5041" s="17" t="s">
        <v>1173</v>
      </c>
      <c r="I5041">
        <v>1</v>
      </c>
      <c r="J5041">
        <v>0</v>
      </c>
      <c r="K5041" s="17" t="s">
        <v>11105</v>
      </c>
      <c r="L5041" s="1">
        <v>44767</v>
      </c>
      <c r="M5041">
        <v>132.38</v>
      </c>
      <c r="N5041" s="17" t="s">
        <v>437</v>
      </c>
      <c r="O5041">
        <v>213</v>
      </c>
      <c r="P5041" s="17" t="s">
        <v>438</v>
      </c>
      <c r="Q5041">
        <v>0</v>
      </c>
      <c r="R5041" s="17" t="s">
        <v>439</v>
      </c>
      <c r="S5041" s="17" t="s">
        <v>440</v>
      </c>
      <c r="T5041" s="17" t="s">
        <v>438</v>
      </c>
      <c r="U5041">
        <v>0</v>
      </c>
      <c r="V5041">
        <v>0</v>
      </c>
      <c r="W5041" s="17" t="s">
        <v>11106</v>
      </c>
      <c r="X5041" s="17" t="s">
        <v>442</v>
      </c>
      <c r="Y5041">
        <v>0</v>
      </c>
      <c r="Z5041" s="17" t="s">
        <v>486</v>
      </c>
      <c r="AA5041" s="17" t="s">
        <v>443</v>
      </c>
      <c r="AB5041" s="17" t="s">
        <v>444</v>
      </c>
      <c r="AC5041">
        <v>0</v>
      </c>
      <c r="AD5041">
        <v>0</v>
      </c>
      <c r="AE5041">
        <v>0</v>
      </c>
      <c r="AF5041">
        <v>2022</v>
      </c>
      <c r="AG5041" s="1">
        <v>44562</v>
      </c>
      <c r="AH5041" s="1">
        <v>44773</v>
      </c>
      <c r="AI5041" s="1">
        <v>44785</v>
      </c>
      <c r="AJ5041" s="17" t="s">
        <v>34</v>
      </c>
      <c r="AK5041" s="17" t="s">
        <v>35</v>
      </c>
      <c r="AL5041" s="17" t="s">
        <v>10388</v>
      </c>
      <c r="AM5041" s="17">
        <f>MONTH(EMPENHO[[#This Row],[data_empenho]])</f>
        <v>7</v>
      </c>
    </row>
    <row r="5042" spans="1:39" x14ac:dyDescent="0.25">
      <c r="A5042">
        <v>4</v>
      </c>
      <c r="B5042">
        <v>401</v>
      </c>
      <c r="C5042">
        <v>4</v>
      </c>
      <c r="D5042">
        <v>123</v>
      </c>
      <c r="E5042">
        <v>1</v>
      </c>
      <c r="F5042">
        <v>0</v>
      </c>
      <c r="G5042">
        <v>2075</v>
      </c>
      <c r="H5042" s="17" t="s">
        <v>1213</v>
      </c>
      <c r="I5042">
        <v>1</v>
      </c>
      <c r="J5042">
        <v>0</v>
      </c>
      <c r="K5042" s="17" t="s">
        <v>11107</v>
      </c>
      <c r="L5042" s="1">
        <v>44767</v>
      </c>
      <c r="M5042">
        <v>735.51</v>
      </c>
      <c r="N5042" s="17" t="s">
        <v>437</v>
      </c>
      <c r="O5042">
        <v>213</v>
      </c>
      <c r="P5042" s="17" t="s">
        <v>438</v>
      </c>
      <c r="Q5042">
        <v>0</v>
      </c>
      <c r="R5042" s="17" t="s">
        <v>439</v>
      </c>
      <c r="S5042" s="17" t="s">
        <v>440</v>
      </c>
      <c r="T5042" s="17" t="s">
        <v>438</v>
      </c>
      <c r="U5042">
        <v>0</v>
      </c>
      <c r="V5042">
        <v>0</v>
      </c>
      <c r="W5042" s="17" t="s">
        <v>11108</v>
      </c>
      <c r="X5042" s="17" t="s">
        <v>442</v>
      </c>
      <c r="Y5042">
        <v>0</v>
      </c>
      <c r="Z5042" s="17" t="s">
        <v>486</v>
      </c>
      <c r="AA5042" s="17" t="s">
        <v>443</v>
      </c>
      <c r="AB5042" s="17" t="s">
        <v>444</v>
      </c>
      <c r="AC5042">
        <v>0</v>
      </c>
      <c r="AD5042">
        <v>0</v>
      </c>
      <c r="AE5042">
        <v>0</v>
      </c>
      <c r="AF5042">
        <v>2022</v>
      </c>
      <c r="AG5042" s="1">
        <v>44562</v>
      </c>
      <c r="AH5042" s="1">
        <v>44773</v>
      </c>
      <c r="AI5042" s="1">
        <v>44785</v>
      </c>
      <c r="AJ5042" s="17" t="s">
        <v>34</v>
      </c>
      <c r="AK5042" s="17" t="s">
        <v>35</v>
      </c>
      <c r="AL5042" s="17" t="s">
        <v>10388</v>
      </c>
      <c r="AM5042" s="17">
        <f>MONTH(EMPENHO[[#This Row],[data_empenho]])</f>
        <v>7</v>
      </c>
    </row>
    <row r="5043" spans="1:39" x14ac:dyDescent="0.25">
      <c r="A5043">
        <v>2</v>
      </c>
      <c r="B5043">
        <v>201</v>
      </c>
      <c r="C5043">
        <v>5</v>
      </c>
      <c r="D5043">
        <v>122</v>
      </c>
      <c r="E5043">
        <v>2</v>
      </c>
      <c r="F5043">
        <v>0</v>
      </c>
      <c r="G5043">
        <v>2079</v>
      </c>
      <c r="H5043" s="17" t="s">
        <v>1145</v>
      </c>
      <c r="I5043">
        <v>1</v>
      </c>
      <c r="J5043">
        <v>0</v>
      </c>
      <c r="K5043" s="17" t="s">
        <v>11109</v>
      </c>
      <c r="L5043" s="1">
        <v>44767</v>
      </c>
      <c r="M5043">
        <v>1091.82</v>
      </c>
      <c r="N5043" s="17" t="s">
        <v>437</v>
      </c>
      <c r="O5043">
        <v>213</v>
      </c>
      <c r="P5043" s="17" t="s">
        <v>438</v>
      </c>
      <c r="Q5043">
        <v>0</v>
      </c>
      <c r="R5043" s="17" t="s">
        <v>439</v>
      </c>
      <c r="S5043" s="17" t="s">
        <v>440</v>
      </c>
      <c r="T5043" s="17" t="s">
        <v>438</v>
      </c>
      <c r="U5043">
        <v>0</v>
      </c>
      <c r="V5043">
        <v>0</v>
      </c>
      <c r="W5043" s="17" t="s">
        <v>11110</v>
      </c>
      <c r="X5043" s="17" t="s">
        <v>442</v>
      </c>
      <c r="Y5043">
        <v>0</v>
      </c>
      <c r="Z5043" s="17" t="s">
        <v>486</v>
      </c>
      <c r="AA5043" s="17" t="s">
        <v>443</v>
      </c>
      <c r="AB5043" s="17" t="s">
        <v>444</v>
      </c>
      <c r="AC5043">
        <v>0</v>
      </c>
      <c r="AD5043">
        <v>0</v>
      </c>
      <c r="AE5043">
        <v>0</v>
      </c>
      <c r="AF5043">
        <v>2022</v>
      </c>
      <c r="AG5043" s="1">
        <v>44562</v>
      </c>
      <c r="AH5043" s="1">
        <v>44773</v>
      </c>
      <c r="AI5043" s="1">
        <v>44785</v>
      </c>
      <c r="AJ5043" s="17" t="s">
        <v>34</v>
      </c>
      <c r="AK5043" s="17" t="s">
        <v>35</v>
      </c>
      <c r="AL5043" s="17" t="s">
        <v>10388</v>
      </c>
      <c r="AM5043" s="17">
        <f>MONTH(EMPENHO[[#This Row],[data_empenho]])</f>
        <v>7</v>
      </c>
    </row>
    <row r="5044" spans="1:39" x14ac:dyDescent="0.25">
      <c r="A5044">
        <v>4</v>
      </c>
      <c r="B5044">
        <v>401</v>
      </c>
      <c r="C5044">
        <v>4</v>
      </c>
      <c r="D5044">
        <v>123</v>
      </c>
      <c r="E5044">
        <v>1</v>
      </c>
      <c r="F5044">
        <v>0</v>
      </c>
      <c r="G5044">
        <v>2075</v>
      </c>
      <c r="H5044" s="17" t="s">
        <v>1145</v>
      </c>
      <c r="I5044">
        <v>1</v>
      </c>
      <c r="J5044">
        <v>0</v>
      </c>
      <c r="K5044" s="17" t="s">
        <v>11111</v>
      </c>
      <c r="L5044" s="1">
        <v>44767</v>
      </c>
      <c r="M5044">
        <v>3275.46</v>
      </c>
      <c r="N5044" s="17" t="s">
        <v>437</v>
      </c>
      <c r="O5044">
        <v>213</v>
      </c>
      <c r="P5044" s="17" t="s">
        <v>438</v>
      </c>
      <c r="Q5044">
        <v>0</v>
      </c>
      <c r="R5044" s="17" t="s">
        <v>439</v>
      </c>
      <c r="S5044" s="17" t="s">
        <v>440</v>
      </c>
      <c r="T5044" s="17" t="s">
        <v>438</v>
      </c>
      <c r="U5044">
        <v>0</v>
      </c>
      <c r="V5044">
        <v>0</v>
      </c>
      <c r="W5044" s="17" t="s">
        <v>11112</v>
      </c>
      <c r="X5044" s="17" t="s">
        <v>442</v>
      </c>
      <c r="Y5044">
        <v>0</v>
      </c>
      <c r="Z5044" s="17" t="s">
        <v>486</v>
      </c>
      <c r="AA5044" s="17" t="s">
        <v>443</v>
      </c>
      <c r="AB5044" s="17" t="s">
        <v>444</v>
      </c>
      <c r="AC5044">
        <v>0</v>
      </c>
      <c r="AD5044">
        <v>0</v>
      </c>
      <c r="AE5044">
        <v>0</v>
      </c>
      <c r="AF5044">
        <v>2022</v>
      </c>
      <c r="AG5044" s="1">
        <v>44562</v>
      </c>
      <c r="AH5044" s="1">
        <v>44773</v>
      </c>
      <c r="AI5044" s="1">
        <v>44785</v>
      </c>
      <c r="AJ5044" s="17" t="s">
        <v>34</v>
      </c>
      <c r="AK5044" s="17" t="s">
        <v>35</v>
      </c>
      <c r="AL5044" s="17" t="s">
        <v>10388</v>
      </c>
      <c r="AM5044" s="17">
        <f>MONTH(EMPENHO[[#This Row],[data_empenho]])</f>
        <v>7</v>
      </c>
    </row>
    <row r="5045" spans="1:39" x14ac:dyDescent="0.25">
      <c r="A5045">
        <v>4</v>
      </c>
      <c r="B5045">
        <v>401</v>
      </c>
      <c r="C5045">
        <v>4</v>
      </c>
      <c r="D5045">
        <v>123</v>
      </c>
      <c r="E5045">
        <v>1</v>
      </c>
      <c r="F5045">
        <v>0</v>
      </c>
      <c r="G5045">
        <v>2075</v>
      </c>
      <c r="H5045" s="17" t="s">
        <v>1145</v>
      </c>
      <c r="I5045">
        <v>1</v>
      </c>
      <c r="J5045">
        <v>0</v>
      </c>
      <c r="K5045" s="17" t="s">
        <v>11113</v>
      </c>
      <c r="L5045" s="1">
        <v>44767</v>
      </c>
      <c r="M5045">
        <v>3275.46</v>
      </c>
      <c r="N5045" s="17" t="s">
        <v>437</v>
      </c>
      <c r="O5045">
        <v>213</v>
      </c>
      <c r="P5045" s="17" t="s">
        <v>438</v>
      </c>
      <c r="Q5045">
        <v>0</v>
      </c>
      <c r="R5045" s="17" t="s">
        <v>439</v>
      </c>
      <c r="S5045" s="17" t="s">
        <v>440</v>
      </c>
      <c r="T5045" s="17" t="s">
        <v>438</v>
      </c>
      <c r="U5045">
        <v>0</v>
      </c>
      <c r="V5045">
        <v>0</v>
      </c>
      <c r="W5045" s="17" t="s">
        <v>11114</v>
      </c>
      <c r="X5045" s="17" t="s">
        <v>442</v>
      </c>
      <c r="Y5045">
        <v>0</v>
      </c>
      <c r="Z5045" s="17" t="s">
        <v>486</v>
      </c>
      <c r="AA5045" s="17" t="s">
        <v>443</v>
      </c>
      <c r="AB5045" s="17" t="s">
        <v>444</v>
      </c>
      <c r="AC5045">
        <v>0</v>
      </c>
      <c r="AD5045">
        <v>0</v>
      </c>
      <c r="AE5045">
        <v>0</v>
      </c>
      <c r="AF5045">
        <v>2022</v>
      </c>
      <c r="AG5045" s="1">
        <v>44562</v>
      </c>
      <c r="AH5045" s="1">
        <v>44773</v>
      </c>
      <c r="AI5045" s="1">
        <v>44785</v>
      </c>
      <c r="AJ5045" s="17" t="s">
        <v>34</v>
      </c>
      <c r="AK5045" s="17" t="s">
        <v>35</v>
      </c>
      <c r="AL5045" s="17" t="s">
        <v>10388</v>
      </c>
      <c r="AM5045" s="17">
        <f>MONTH(EMPENHO[[#This Row],[data_empenho]])</f>
        <v>7</v>
      </c>
    </row>
    <row r="5046" spans="1:39" x14ac:dyDescent="0.25">
      <c r="A5046">
        <v>2</v>
      </c>
      <c r="B5046">
        <v>201</v>
      </c>
      <c r="C5046">
        <v>4</v>
      </c>
      <c r="D5046">
        <v>122</v>
      </c>
      <c r="E5046">
        <v>1</v>
      </c>
      <c r="F5046">
        <v>0</v>
      </c>
      <c r="G5046">
        <v>2078</v>
      </c>
      <c r="H5046" s="17" t="s">
        <v>1145</v>
      </c>
      <c r="I5046">
        <v>1</v>
      </c>
      <c r="J5046">
        <v>0</v>
      </c>
      <c r="K5046" s="17" t="s">
        <v>11115</v>
      </c>
      <c r="L5046" s="1">
        <v>44767</v>
      </c>
      <c r="M5046">
        <v>545.91</v>
      </c>
      <c r="N5046" s="17" t="s">
        <v>437</v>
      </c>
      <c r="O5046">
        <v>213</v>
      </c>
      <c r="P5046" s="17" t="s">
        <v>438</v>
      </c>
      <c r="Q5046">
        <v>0</v>
      </c>
      <c r="R5046" s="17" t="s">
        <v>439</v>
      </c>
      <c r="S5046" s="17" t="s">
        <v>440</v>
      </c>
      <c r="T5046" s="17" t="s">
        <v>438</v>
      </c>
      <c r="U5046">
        <v>0</v>
      </c>
      <c r="V5046">
        <v>0</v>
      </c>
      <c r="W5046" s="17" t="s">
        <v>11116</v>
      </c>
      <c r="X5046" s="17" t="s">
        <v>442</v>
      </c>
      <c r="Y5046">
        <v>0</v>
      </c>
      <c r="Z5046" s="17" t="s">
        <v>486</v>
      </c>
      <c r="AA5046" s="17" t="s">
        <v>443</v>
      </c>
      <c r="AB5046" s="17" t="s">
        <v>444</v>
      </c>
      <c r="AC5046">
        <v>0</v>
      </c>
      <c r="AD5046">
        <v>0</v>
      </c>
      <c r="AE5046">
        <v>0</v>
      </c>
      <c r="AF5046">
        <v>2022</v>
      </c>
      <c r="AG5046" s="1">
        <v>44562</v>
      </c>
      <c r="AH5046" s="1">
        <v>44773</v>
      </c>
      <c r="AI5046" s="1">
        <v>44785</v>
      </c>
      <c r="AJ5046" s="17" t="s">
        <v>34</v>
      </c>
      <c r="AK5046" s="17" t="s">
        <v>35</v>
      </c>
      <c r="AL5046" s="17" t="s">
        <v>10388</v>
      </c>
      <c r="AM5046" s="17">
        <f>MONTH(EMPENHO[[#This Row],[data_empenho]])</f>
        <v>7</v>
      </c>
    </row>
    <row r="5047" spans="1:39" x14ac:dyDescent="0.25">
      <c r="A5047">
        <v>4</v>
      </c>
      <c r="B5047">
        <v>401</v>
      </c>
      <c r="C5047">
        <v>4</v>
      </c>
      <c r="D5047">
        <v>123</v>
      </c>
      <c r="E5047">
        <v>1</v>
      </c>
      <c r="F5047">
        <v>0</v>
      </c>
      <c r="G5047">
        <v>2075</v>
      </c>
      <c r="H5047" s="17" t="s">
        <v>1145</v>
      </c>
      <c r="I5047">
        <v>1</v>
      </c>
      <c r="J5047">
        <v>0</v>
      </c>
      <c r="K5047" s="17" t="s">
        <v>11117</v>
      </c>
      <c r="L5047" s="1">
        <v>44767</v>
      </c>
      <c r="M5047">
        <v>2729.55</v>
      </c>
      <c r="N5047" s="17" t="s">
        <v>437</v>
      </c>
      <c r="O5047">
        <v>213</v>
      </c>
      <c r="P5047" s="17" t="s">
        <v>438</v>
      </c>
      <c r="Q5047">
        <v>0</v>
      </c>
      <c r="R5047" s="17" t="s">
        <v>439</v>
      </c>
      <c r="S5047" s="17" t="s">
        <v>440</v>
      </c>
      <c r="T5047" s="17" t="s">
        <v>438</v>
      </c>
      <c r="U5047">
        <v>0</v>
      </c>
      <c r="V5047">
        <v>0</v>
      </c>
      <c r="W5047" s="17" t="s">
        <v>11118</v>
      </c>
      <c r="X5047" s="17" t="s">
        <v>442</v>
      </c>
      <c r="Y5047">
        <v>0</v>
      </c>
      <c r="Z5047" s="17" t="s">
        <v>486</v>
      </c>
      <c r="AA5047" s="17" t="s">
        <v>443</v>
      </c>
      <c r="AB5047" s="17" t="s">
        <v>444</v>
      </c>
      <c r="AC5047">
        <v>0</v>
      </c>
      <c r="AD5047">
        <v>0</v>
      </c>
      <c r="AE5047">
        <v>0</v>
      </c>
      <c r="AF5047">
        <v>2022</v>
      </c>
      <c r="AG5047" s="1">
        <v>44562</v>
      </c>
      <c r="AH5047" s="1">
        <v>44773</v>
      </c>
      <c r="AI5047" s="1">
        <v>44785</v>
      </c>
      <c r="AJ5047" s="17" t="s">
        <v>34</v>
      </c>
      <c r="AK5047" s="17" t="s">
        <v>35</v>
      </c>
      <c r="AL5047" s="17" t="s">
        <v>10388</v>
      </c>
      <c r="AM5047" s="17">
        <f>MONTH(EMPENHO[[#This Row],[data_empenho]])</f>
        <v>7</v>
      </c>
    </row>
    <row r="5048" spans="1:39" x14ac:dyDescent="0.25">
      <c r="A5048">
        <v>4</v>
      </c>
      <c r="B5048">
        <v>401</v>
      </c>
      <c r="C5048">
        <v>4</v>
      </c>
      <c r="D5048">
        <v>129</v>
      </c>
      <c r="E5048">
        <v>1</v>
      </c>
      <c r="F5048">
        <v>0</v>
      </c>
      <c r="G5048">
        <v>2077</v>
      </c>
      <c r="H5048" s="17" t="s">
        <v>1173</v>
      </c>
      <c r="I5048">
        <v>1</v>
      </c>
      <c r="J5048">
        <v>0</v>
      </c>
      <c r="K5048" s="17" t="s">
        <v>11119</v>
      </c>
      <c r="L5048" s="1">
        <v>44767</v>
      </c>
      <c r="M5048">
        <v>12053.69</v>
      </c>
      <c r="N5048" s="17" t="s">
        <v>437</v>
      </c>
      <c r="O5048">
        <v>213</v>
      </c>
      <c r="P5048" s="17" t="s">
        <v>438</v>
      </c>
      <c r="Q5048">
        <v>0</v>
      </c>
      <c r="R5048" s="17" t="s">
        <v>439</v>
      </c>
      <c r="S5048" s="17" t="s">
        <v>440</v>
      </c>
      <c r="T5048" s="17" t="s">
        <v>438</v>
      </c>
      <c r="U5048">
        <v>0</v>
      </c>
      <c r="V5048">
        <v>0</v>
      </c>
      <c r="W5048" s="17" t="s">
        <v>11120</v>
      </c>
      <c r="X5048" s="17" t="s">
        <v>442</v>
      </c>
      <c r="Y5048">
        <v>0</v>
      </c>
      <c r="Z5048" s="17" t="s">
        <v>486</v>
      </c>
      <c r="AA5048" s="17" t="s">
        <v>443</v>
      </c>
      <c r="AB5048" s="17" t="s">
        <v>444</v>
      </c>
      <c r="AC5048">
        <v>0</v>
      </c>
      <c r="AD5048">
        <v>0</v>
      </c>
      <c r="AE5048">
        <v>0</v>
      </c>
      <c r="AF5048">
        <v>2022</v>
      </c>
      <c r="AG5048" s="1">
        <v>44562</v>
      </c>
      <c r="AH5048" s="1">
        <v>44773</v>
      </c>
      <c r="AI5048" s="1">
        <v>44785</v>
      </c>
      <c r="AJ5048" s="17" t="s">
        <v>34</v>
      </c>
      <c r="AK5048" s="17" t="s">
        <v>35</v>
      </c>
      <c r="AL5048" s="17" t="s">
        <v>10388</v>
      </c>
      <c r="AM5048" s="17">
        <f>MONTH(EMPENHO[[#This Row],[data_empenho]])</f>
        <v>7</v>
      </c>
    </row>
    <row r="5049" spans="1:39" x14ac:dyDescent="0.25">
      <c r="A5049">
        <v>4</v>
      </c>
      <c r="B5049">
        <v>401</v>
      </c>
      <c r="C5049">
        <v>4</v>
      </c>
      <c r="D5049">
        <v>129</v>
      </c>
      <c r="E5049">
        <v>1</v>
      </c>
      <c r="F5049">
        <v>0</v>
      </c>
      <c r="G5049">
        <v>2077</v>
      </c>
      <c r="H5049" s="17" t="s">
        <v>1184</v>
      </c>
      <c r="I5049">
        <v>1</v>
      </c>
      <c r="J5049">
        <v>0</v>
      </c>
      <c r="K5049" s="17" t="s">
        <v>11121</v>
      </c>
      <c r="L5049" s="1">
        <v>44767</v>
      </c>
      <c r="M5049">
        <v>134.52000000000001</v>
      </c>
      <c r="N5049" s="17" t="s">
        <v>437</v>
      </c>
      <c r="O5049">
        <v>213</v>
      </c>
      <c r="P5049" s="17" t="s">
        <v>438</v>
      </c>
      <c r="Q5049">
        <v>0</v>
      </c>
      <c r="R5049" s="17" t="s">
        <v>439</v>
      </c>
      <c r="S5049" s="17" t="s">
        <v>440</v>
      </c>
      <c r="T5049" s="17" t="s">
        <v>438</v>
      </c>
      <c r="U5049">
        <v>0</v>
      </c>
      <c r="V5049">
        <v>0</v>
      </c>
      <c r="W5049" s="17" t="s">
        <v>11122</v>
      </c>
      <c r="X5049" s="17" t="s">
        <v>442</v>
      </c>
      <c r="Y5049">
        <v>0</v>
      </c>
      <c r="Z5049" s="17" t="s">
        <v>486</v>
      </c>
      <c r="AA5049" s="17" t="s">
        <v>443</v>
      </c>
      <c r="AB5049" s="17" t="s">
        <v>444</v>
      </c>
      <c r="AC5049">
        <v>0</v>
      </c>
      <c r="AD5049">
        <v>0</v>
      </c>
      <c r="AE5049">
        <v>0</v>
      </c>
      <c r="AF5049">
        <v>2022</v>
      </c>
      <c r="AG5049" s="1">
        <v>44562</v>
      </c>
      <c r="AH5049" s="1">
        <v>44773</v>
      </c>
      <c r="AI5049" s="1">
        <v>44785</v>
      </c>
      <c r="AJ5049" s="17" t="s">
        <v>34</v>
      </c>
      <c r="AK5049" s="17" t="s">
        <v>35</v>
      </c>
      <c r="AL5049" s="17" t="s">
        <v>10388</v>
      </c>
      <c r="AM5049" s="17">
        <f>MONTH(EMPENHO[[#This Row],[data_empenho]])</f>
        <v>7</v>
      </c>
    </row>
    <row r="5050" spans="1:39" x14ac:dyDescent="0.25">
      <c r="A5050">
        <v>2</v>
      </c>
      <c r="B5050">
        <v>203</v>
      </c>
      <c r="C5050">
        <v>4</v>
      </c>
      <c r="D5050">
        <v>124</v>
      </c>
      <c r="E5050">
        <v>1</v>
      </c>
      <c r="F5050">
        <v>0</v>
      </c>
      <c r="G5050">
        <v>2082</v>
      </c>
      <c r="H5050" s="17" t="s">
        <v>1145</v>
      </c>
      <c r="I5050">
        <v>1</v>
      </c>
      <c r="J5050">
        <v>0</v>
      </c>
      <c r="K5050" s="17" t="s">
        <v>11123</v>
      </c>
      <c r="L5050" s="1">
        <v>44767</v>
      </c>
      <c r="M5050">
        <v>1091.82</v>
      </c>
      <c r="N5050" s="17" t="s">
        <v>437</v>
      </c>
      <c r="O5050">
        <v>213</v>
      </c>
      <c r="P5050" s="17" t="s">
        <v>438</v>
      </c>
      <c r="Q5050">
        <v>0</v>
      </c>
      <c r="R5050" s="17" t="s">
        <v>439</v>
      </c>
      <c r="S5050" s="17" t="s">
        <v>440</v>
      </c>
      <c r="T5050" s="17" t="s">
        <v>438</v>
      </c>
      <c r="U5050">
        <v>0</v>
      </c>
      <c r="V5050">
        <v>0</v>
      </c>
      <c r="W5050" s="17" t="s">
        <v>11124</v>
      </c>
      <c r="X5050" s="17" t="s">
        <v>442</v>
      </c>
      <c r="Y5050">
        <v>0</v>
      </c>
      <c r="Z5050" s="17" t="s">
        <v>486</v>
      </c>
      <c r="AA5050" s="17" t="s">
        <v>443</v>
      </c>
      <c r="AB5050" s="17" t="s">
        <v>444</v>
      </c>
      <c r="AC5050">
        <v>0</v>
      </c>
      <c r="AD5050">
        <v>0</v>
      </c>
      <c r="AE5050">
        <v>0</v>
      </c>
      <c r="AF5050">
        <v>2022</v>
      </c>
      <c r="AG5050" s="1">
        <v>44562</v>
      </c>
      <c r="AH5050" s="1">
        <v>44773</v>
      </c>
      <c r="AI5050" s="1">
        <v>44785</v>
      </c>
      <c r="AJ5050" s="17" t="s">
        <v>34</v>
      </c>
      <c r="AK5050" s="17" t="s">
        <v>35</v>
      </c>
      <c r="AL5050" s="17" t="s">
        <v>10388</v>
      </c>
      <c r="AM5050" s="17">
        <f>MONTH(EMPENHO[[#This Row],[data_empenho]])</f>
        <v>7</v>
      </c>
    </row>
    <row r="5051" spans="1:39" x14ac:dyDescent="0.25">
      <c r="A5051">
        <v>4</v>
      </c>
      <c r="B5051">
        <v>401</v>
      </c>
      <c r="C5051">
        <v>4</v>
      </c>
      <c r="D5051">
        <v>129</v>
      </c>
      <c r="E5051">
        <v>1</v>
      </c>
      <c r="F5051">
        <v>0</v>
      </c>
      <c r="G5051">
        <v>2077</v>
      </c>
      <c r="H5051" s="17" t="s">
        <v>1176</v>
      </c>
      <c r="I5051">
        <v>1</v>
      </c>
      <c r="J5051">
        <v>0</v>
      </c>
      <c r="K5051" s="17" t="s">
        <v>11125</v>
      </c>
      <c r="L5051" s="1">
        <v>44767</v>
      </c>
      <c r="M5051">
        <v>885.85</v>
      </c>
      <c r="N5051" s="17" t="s">
        <v>437</v>
      </c>
      <c r="O5051">
        <v>213</v>
      </c>
      <c r="P5051" s="17" t="s">
        <v>438</v>
      </c>
      <c r="Q5051">
        <v>0</v>
      </c>
      <c r="R5051" s="17" t="s">
        <v>439</v>
      </c>
      <c r="S5051" s="17" t="s">
        <v>440</v>
      </c>
      <c r="T5051" s="17" t="s">
        <v>438</v>
      </c>
      <c r="U5051">
        <v>0</v>
      </c>
      <c r="V5051">
        <v>0</v>
      </c>
      <c r="W5051" s="17" t="s">
        <v>11126</v>
      </c>
      <c r="X5051" s="17" t="s">
        <v>442</v>
      </c>
      <c r="Y5051">
        <v>0</v>
      </c>
      <c r="Z5051" s="17" t="s">
        <v>486</v>
      </c>
      <c r="AA5051" s="17" t="s">
        <v>443</v>
      </c>
      <c r="AB5051" s="17" t="s">
        <v>444</v>
      </c>
      <c r="AC5051">
        <v>0</v>
      </c>
      <c r="AD5051">
        <v>0</v>
      </c>
      <c r="AE5051">
        <v>0</v>
      </c>
      <c r="AF5051">
        <v>2022</v>
      </c>
      <c r="AG5051" s="1">
        <v>44562</v>
      </c>
      <c r="AH5051" s="1">
        <v>44773</v>
      </c>
      <c r="AI5051" s="1">
        <v>44785</v>
      </c>
      <c r="AJ5051" s="17" t="s">
        <v>34</v>
      </c>
      <c r="AK5051" s="17" t="s">
        <v>35</v>
      </c>
      <c r="AL5051" s="17" t="s">
        <v>10388</v>
      </c>
      <c r="AM5051" s="17">
        <f>MONTH(EMPENHO[[#This Row],[data_empenho]])</f>
        <v>7</v>
      </c>
    </row>
    <row r="5052" spans="1:39" x14ac:dyDescent="0.25">
      <c r="A5052">
        <v>4</v>
      </c>
      <c r="B5052">
        <v>401</v>
      </c>
      <c r="C5052">
        <v>4</v>
      </c>
      <c r="D5052">
        <v>129</v>
      </c>
      <c r="E5052">
        <v>1</v>
      </c>
      <c r="F5052">
        <v>0</v>
      </c>
      <c r="G5052">
        <v>2077</v>
      </c>
      <c r="H5052" s="17" t="s">
        <v>1176</v>
      </c>
      <c r="I5052">
        <v>1112</v>
      </c>
      <c r="J5052">
        <v>0</v>
      </c>
      <c r="K5052" s="17" t="s">
        <v>11127</v>
      </c>
      <c r="L5052" s="1">
        <v>44767</v>
      </c>
      <c r="M5052">
        <v>1720.34</v>
      </c>
      <c r="N5052" s="17" t="s">
        <v>437</v>
      </c>
      <c r="O5052">
        <v>213</v>
      </c>
      <c r="P5052" s="17" t="s">
        <v>438</v>
      </c>
      <c r="Q5052">
        <v>0</v>
      </c>
      <c r="R5052" s="17" t="s">
        <v>439</v>
      </c>
      <c r="S5052" s="17" t="s">
        <v>440</v>
      </c>
      <c r="T5052" s="17" t="s">
        <v>438</v>
      </c>
      <c r="U5052">
        <v>0</v>
      </c>
      <c r="V5052">
        <v>0</v>
      </c>
      <c r="W5052" s="17" t="s">
        <v>11128</v>
      </c>
      <c r="X5052" s="17" t="s">
        <v>442</v>
      </c>
      <c r="Y5052">
        <v>0</v>
      </c>
      <c r="Z5052" s="17" t="s">
        <v>486</v>
      </c>
      <c r="AA5052" s="17" t="s">
        <v>443</v>
      </c>
      <c r="AB5052" s="17" t="s">
        <v>444</v>
      </c>
      <c r="AC5052">
        <v>0</v>
      </c>
      <c r="AD5052">
        <v>0</v>
      </c>
      <c r="AE5052">
        <v>0</v>
      </c>
      <c r="AF5052">
        <v>2022</v>
      </c>
      <c r="AG5052" s="1">
        <v>44562</v>
      </c>
      <c r="AH5052" s="1">
        <v>44773</v>
      </c>
      <c r="AI5052" s="1">
        <v>44785</v>
      </c>
      <c r="AJ5052" s="17" t="s">
        <v>34</v>
      </c>
      <c r="AK5052" s="17" t="s">
        <v>35</v>
      </c>
      <c r="AL5052" s="17" t="s">
        <v>10388</v>
      </c>
      <c r="AM5052" s="17">
        <f>MONTH(EMPENHO[[#This Row],[data_empenho]])</f>
        <v>7</v>
      </c>
    </row>
    <row r="5053" spans="1:39" x14ac:dyDescent="0.25">
      <c r="A5053">
        <v>4</v>
      </c>
      <c r="B5053">
        <v>401</v>
      </c>
      <c r="C5053">
        <v>4</v>
      </c>
      <c r="D5053">
        <v>123</v>
      </c>
      <c r="E5053">
        <v>1</v>
      </c>
      <c r="F5053">
        <v>0</v>
      </c>
      <c r="G5053">
        <v>2075</v>
      </c>
      <c r="H5053" s="17" t="s">
        <v>1145</v>
      </c>
      <c r="I5053">
        <v>1</v>
      </c>
      <c r="J5053">
        <v>0</v>
      </c>
      <c r="K5053" s="17" t="s">
        <v>11129</v>
      </c>
      <c r="L5053" s="1">
        <v>44767</v>
      </c>
      <c r="M5053">
        <v>545.91</v>
      </c>
      <c r="N5053" s="17" t="s">
        <v>437</v>
      </c>
      <c r="O5053">
        <v>213</v>
      </c>
      <c r="P5053" s="17" t="s">
        <v>438</v>
      </c>
      <c r="Q5053">
        <v>0</v>
      </c>
      <c r="R5053" s="17" t="s">
        <v>439</v>
      </c>
      <c r="S5053" s="17" t="s">
        <v>440</v>
      </c>
      <c r="T5053" s="17" t="s">
        <v>438</v>
      </c>
      <c r="U5053">
        <v>0</v>
      </c>
      <c r="V5053">
        <v>0</v>
      </c>
      <c r="W5053" s="17" t="s">
        <v>11130</v>
      </c>
      <c r="X5053" s="17" t="s">
        <v>442</v>
      </c>
      <c r="Y5053">
        <v>0</v>
      </c>
      <c r="Z5053" s="17" t="s">
        <v>486</v>
      </c>
      <c r="AA5053" s="17" t="s">
        <v>443</v>
      </c>
      <c r="AB5053" s="17" t="s">
        <v>444</v>
      </c>
      <c r="AC5053">
        <v>0</v>
      </c>
      <c r="AD5053">
        <v>0</v>
      </c>
      <c r="AE5053">
        <v>0</v>
      </c>
      <c r="AF5053">
        <v>2022</v>
      </c>
      <c r="AG5053" s="1">
        <v>44562</v>
      </c>
      <c r="AH5053" s="1">
        <v>44773</v>
      </c>
      <c r="AI5053" s="1">
        <v>44785</v>
      </c>
      <c r="AJ5053" s="17" t="s">
        <v>34</v>
      </c>
      <c r="AK5053" s="17" t="s">
        <v>35</v>
      </c>
      <c r="AL5053" s="17" t="s">
        <v>10388</v>
      </c>
      <c r="AM5053" s="17">
        <f>MONTH(EMPENHO[[#This Row],[data_empenho]])</f>
        <v>7</v>
      </c>
    </row>
    <row r="5054" spans="1:39" x14ac:dyDescent="0.25">
      <c r="A5054">
        <v>4</v>
      </c>
      <c r="B5054">
        <v>401</v>
      </c>
      <c r="C5054">
        <v>4</v>
      </c>
      <c r="D5054">
        <v>123</v>
      </c>
      <c r="E5054">
        <v>1</v>
      </c>
      <c r="F5054">
        <v>0</v>
      </c>
      <c r="G5054">
        <v>2075</v>
      </c>
      <c r="H5054" s="17" t="s">
        <v>1433</v>
      </c>
      <c r="I5054">
        <v>1</v>
      </c>
      <c r="J5054">
        <v>0</v>
      </c>
      <c r="K5054" s="17" t="s">
        <v>11131</v>
      </c>
      <c r="L5054" s="1">
        <v>44767</v>
      </c>
      <c r="M5054">
        <v>4493</v>
      </c>
      <c r="N5054" s="17" t="s">
        <v>437</v>
      </c>
      <c r="O5054">
        <v>213</v>
      </c>
      <c r="P5054" s="17" t="s">
        <v>438</v>
      </c>
      <c r="Q5054">
        <v>0</v>
      </c>
      <c r="R5054" s="17" t="s">
        <v>439</v>
      </c>
      <c r="S5054" s="17" t="s">
        <v>440</v>
      </c>
      <c r="T5054" s="17" t="s">
        <v>438</v>
      </c>
      <c r="U5054">
        <v>0</v>
      </c>
      <c r="V5054">
        <v>0</v>
      </c>
      <c r="W5054" s="17" t="s">
        <v>11132</v>
      </c>
      <c r="X5054" s="17" t="s">
        <v>442</v>
      </c>
      <c r="Y5054">
        <v>0</v>
      </c>
      <c r="Z5054" s="17" t="s">
        <v>486</v>
      </c>
      <c r="AA5054" s="17" t="s">
        <v>443</v>
      </c>
      <c r="AB5054" s="17" t="s">
        <v>444</v>
      </c>
      <c r="AC5054">
        <v>0</v>
      </c>
      <c r="AD5054">
        <v>0</v>
      </c>
      <c r="AE5054">
        <v>0</v>
      </c>
      <c r="AF5054">
        <v>2022</v>
      </c>
      <c r="AG5054" s="1">
        <v>44562</v>
      </c>
      <c r="AH5054" s="1">
        <v>44773</v>
      </c>
      <c r="AI5054" s="1">
        <v>44785</v>
      </c>
      <c r="AJ5054" s="17" t="s">
        <v>34</v>
      </c>
      <c r="AK5054" s="17" t="s">
        <v>35</v>
      </c>
      <c r="AL5054" s="17" t="s">
        <v>10388</v>
      </c>
      <c r="AM5054" s="17">
        <f>MONTH(EMPENHO[[#This Row],[data_empenho]])</f>
        <v>7</v>
      </c>
    </row>
    <row r="5055" spans="1:39" x14ac:dyDescent="0.25">
      <c r="A5055">
        <v>4</v>
      </c>
      <c r="B5055">
        <v>401</v>
      </c>
      <c r="C5055">
        <v>4</v>
      </c>
      <c r="D5055">
        <v>123</v>
      </c>
      <c r="E5055">
        <v>1</v>
      </c>
      <c r="F5055">
        <v>0</v>
      </c>
      <c r="G5055">
        <v>2075</v>
      </c>
      <c r="H5055" s="17" t="s">
        <v>1184</v>
      </c>
      <c r="I5055">
        <v>1</v>
      </c>
      <c r="J5055">
        <v>0</v>
      </c>
      <c r="K5055" s="17" t="s">
        <v>11133</v>
      </c>
      <c r="L5055" s="1">
        <v>44767</v>
      </c>
      <c r="M5055">
        <v>698.91</v>
      </c>
      <c r="N5055" s="17" t="s">
        <v>437</v>
      </c>
      <c r="O5055">
        <v>213</v>
      </c>
      <c r="P5055" s="17" t="s">
        <v>438</v>
      </c>
      <c r="Q5055">
        <v>0</v>
      </c>
      <c r="R5055" s="17" t="s">
        <v>439</v>
      </c>
      <c r="S5055" s="17" t="s">
        <v>440</v>
      </c>
      <c r="T5055" s="17" t="s">
        <v>438</v>
      </c>
      <c r="U5055">
        <v>0</v>
      </c>
      <c r="V5055">
        <v>0</v>
      </c>
      <c r="W5055" s="17" t="s">
        <v>11134</v>
      </c>
      <c r="X5055" s="17" t="s">
        <v>442</v>
      </c>
      <c r="Y5055">
        <v>0</v>
      </c>
      <c r="Z5055" s="17" t="s">
        <v>486</v>
      </c>
      <c r="AA5055" s="17" t="s">
        <v>443</v>
      </c>
      <c r="AB5055" s="17" t="s">
        <v>444</v>
      </c>
      <c r="AC5055">
        <v>0</v>
      </c>
      <c r="AD5055">
        <v>0</v>
      </c>
      <c r="AE5055">
        <v>0</v>
      </c>
      <c r="AF5055">
        <v>2022</v>
      </c>
      <c r="AG5055" s="1">
        <v>44562</v>
      </c>
      <c r="AH5055" s="1">
        <v>44773</v>
      </c>
      <c r="AI5055" s="1">
        <v>44785</v>
      </c>
      <c r="AJ5055" s="17" t="s">
        <v>34</v>
      </c>
      <c r="AK5055" s="17" t="s">
        <v>35</v>
      </c>
      <c r="AL5055" s="17" t="s">
        <v>10388</v>
      </c>
      <c r="AM5055" s="17">
        <f>MONTH(EMPENHO[[#This Row],[data_empenho]])</f>
        <v>7</v>
      </c>
    </row>
    <row r="5056" spans="1:39" x14ac:dyDescent="0.25">
      <c r="A5056">
        <v>4</v>
      </c>
      <c r="B5056">
        <v>401</v>
      </c>
      <c r="C5056">
        <v>4</v>
      </c>
      <c r="D5056">
        <v>123</v>
      </c>
      <c r="E5056">
        <v>1</v>
      </c>
      <c r="F5056">
        <v>0</v>
      </c>
      <c r="G5056">
        <v>2075</v>
      </c>
      <c r="H5056" s="17" t="s">
        <v>1173</v>
      </c>
      <c r="I5056">
        <v>1</v>
      </c>
      <c r="J5056">
        <v>0</v>
      </c>
      <c r="K5056" s="17" t="s">
        <v>11135</v>
      </c>
      <c r="L5056" s="1">
        <v>44767</v>
      </c>
      <c r="M5056">
        <v>2947.91</v>
      </c>
      <c r="N5056" s="17" t="s">
        <v>437</v>
      </c>
      <c r="O5056">
        <v>213</v>
      </c>
      <c r="P5056" s="17" t="s">
        <v>438</v>
      </c>
      <c r="Q5056">
        <v>0</v>
      </c>
      <c r="R5056" s="17" t="s">
        <v>439</v>
      </c>
      <c r="S5056" s="17" t="s">
        <v>440</v>
      </c>
      <c r="T5056" s="17" t="s">
        <v>438</v>
      </c>
      <c r="U5056">
        <v>0</v>
      </c>
      <c r="V5056">
        <v>0</v>
      </c>
      <c r="W5056" s="17" t="s">
        <v>11136</v>
      </c>
      <c r="X5056" s="17" t="s">
        <v>442</v>
      </c>
      <c r="Y5056">
        <v>0</v>
      </c>
      <c r="Z5056" s="17" t="s">
        <v>486</v>
      </c>
      <c r="AA5056" s="17" t="s">
        <v>443</v>
      </c>
      <c r="AB5056" s="17" t="s">
        <v>444</v>
      </c>
      <c r="AC5056">
        <v>0</v>
      </c>
      <c r="AD5056">
        <v>0</v>
      </c>
      <c r="AE5056">
        <v>0</v>
      </c>
      <c r="AF5056">
        <v>2022</v>
      </c>
      <c r="AG5056" s="1">
        <v>44562</v>
      </c>
      <c r="AH5056" s="1">
        <v>44773</v>
      </c>
      <c r="AI5056" s="1">
        <v>44785</v>
      </c>
      <c r="AJ5056" s="17" t="s">
        <v>34</v>
      </c>
      <c r="AK5056" s="17" t="s">
        <v>35</v>
      </c>
      <c r="AL5056" s="17" t="s">
        <v>10388</v>
      </c>
      <c r="AM5056" s="17">
        <f>MONTH(EMPENHO[[#This Row],[data_empenho]])</f>
        <v>7</v>
      </c>
    </row>
    <row r="5057" spans="1:39" x14ac:dyDescent="0.25">
      <c r="A5057">
        <v>6</v>
      </c>
      <c r="B5057">
        <v>601</v>
      </c>
      <c r="C5057">
        <v>4</v>
      </c>
      <c r="D5057">
        <v>122</v>
      </c>
      <c r="E5057">
        <v>1</v>
      </c>
      <c r="F5057">
        <v>0</v>
      </c>
      <c r="G5057">
        <v>2072</v>
      </c>
      <c r="H5057" s="17" t="s">
        <v>1173</v>
      </c>
      <c r="I5057">
        <v>1</v>
      </c>
      <c r="J5057">
        <v>0</v>
      </c>
      <c r="K5057" s="17" t="s">
        <v>11137</v>
      </c>
      <c r="L5057" s="1">
        <v>44767</v>
      </c>
      <c r="M5057">
        <v>24403.05</v>
      </c>
      <c r="N5057" s="17" t="s">
        <v>437</v>
      </c>
      <c r="O5057">
        <v>213</v>
      </c>
      <c r="P5057" s="17" t="s">
        <v>438</v>
      </c>
      <c r="Q5057">
        <v>0</v>
      </c>
      <c r="R5057" s="17" t="s">
        <v>439</v>
      </c>
      <c r="S5057" s="17" t="s">
        <v>440</v>
      </c>
      <c r="T5057" s="17" t="s">
        <v>438</v>
      </c>
      <c r="U5057">
        <v>0</v>
      </c>
      <c r="V5057">
        <v>0</v>
      </c>
      <c r="W5057" s="17" t="s">
        <v>11138</v>
      </c>
      <c r="X5057" s="17" t="s">
        <v>442</v>
      </c>
      <c r="Y5057">
        <v>0</v>
      </c>
      <c r="Z5057" s="17" t="s">
        <v>486</v>
      </c>
      <c r="AA5057" s="17" t="s">
        <v>443</v>
      </c>
      <c r="AB5057" s="17" t="s">
        <v>444</v>
      </c>
      <c r="AC5057">
        <v>0</v>
      </c>
      <c r="AD5057">
        <v>0</v>
      </c>
      <c r="AE5057">
        <v>0</v>
      </c>
      <c r="AF5057">
        <v>2022</v>
      </c>
      <c r="AG5057" s="1">
        <v>44562</v>
      </c>
      <c r="AH5057" s="1">
        <v>44773</v>
      </c>
      <c r="AI5057" s="1">
        <v>44785</v>
      </c>
      <c r="AJ5057" s="17" t="s">
        <v>34</v>
      </c>
      <c r="AK5057" s="17" t="s">
        <v>35</v>
      </c>
      <c r="AL5057" s="17" t="s">
        <v>10388</v>
      </c>
      <c r="AM5057" s="17">
        <f>MONTH(EMPENHO[[#This Row],[data_empenho]])</f>
        <v>7</v>
      </c>
    </row>
    <row r="5058" spans="1:39" x14ac:dyDescent="0.25">
      <c r="A5058">
        <v>6</v>
      </c>
      <c r="B5058">
        <v>601</v>
      </c>
      <c r="C5058">
        <v>4</v>
      </c>
      <c r="D5058">
        <v>122</v>
      </c>
      <c r="E5058">
        <v>1</v>
      </c>
      <c r="F5058">
        <v>0</v>
      </c>
      <c r="G5058">
        <v>2072</v>
      </c>
      <c r="H5058" s="17" t="s">
        <v>1181</v>
      </c>
      <c r="I5058">
        <v>1</v>
      </c>
      <c r="J5058">
        <v>0</v>
      </c>
      <c r="K5058" s="17" t="s">
        <v>11139</v>
      </c>
      <c r="L5058" s="1">
        <v>44767</v>
      </c>
      <c r="M5058">
        <v>4415.34</v>
      </c>
      <c r="N5058" s="17" t="s">
        <v>437</v>
      </c>
      <c r="O5058">
        <v>213</v>
      </c>
      <c r="P5058" s="17" t="s">
        <v>438</v>
      </c>
      <c r="Q5058">
        <v>0</v>
      </c>
      <c r="R5058" s="17" t="s">
        <v>439</v>
      </c>
      <c r="S5058" s="17" t="s">
        <v>440</v>
      </c>
      <c r="T5058" s="17" t="s">
        <v>438</v>
      </c>
      <c r="U5058">
        <v>0</v>
      </c>
      <c r="V5058">
        <v>0</v>
      </c>
      <c r="W5058" s="17" t="s">
        <v>11140</v>
      </c>
      <c r="X5058" s="17" t="s">
        <v>442</v>
      </c>
      <c r="Y5058">
        <v>0</v>
      </c>
      <c r="Z5058" s="17" t="s">
        <v>486</v>
      </c>
      <c r="AA5058" s="17" t="s">
        <v>443</v>
      </c>
      <c r="AB5058" s="17" t="s">
        <v>444</v>
      </c>
      <c r="AC5058">
        <v>0</v>
      </c>
      <c r="AD5058">
        <v>0</v>
      </c>
      <c r="AE5058">
        <v>0</v>
      </c>
      <c r="AF5058">
        <v>2022</v>
      </c>
      <c r="AG5058" s="1">
        <v>44562</v>
      </c>
      <c r="AH5058" s="1">
        <v>44773</v>
      </c>
      <c r="AI5058" s="1">
        <v>44785</v>
      </c>
      <c r="AJ5058" s="17" t="s">
        <v>34</v>
      </c>
      <c r="AK5058" s="17" t="s">
        <v>35</v>
      </c>
      <c r="AL5058" s="17" t="s">
        <v>10388</v>
      </c>
      <c r="AM5058" s="17">
        <f>MONTH(EMPENHO[[#This Row],[data_empenho]])</f>
        <v>7</v>
      </c>
    </row>
    <row r="5059" spans="1:39" x14ac:dyDescent="0.25">
      <c r="A5059">
        <v>8</v>
      </c>
      <c r="B5059">
        <v>801</v>
      </c>
      <c r="C5059">
        <v>10</v>
      </c>
      <c r="D5059">
        <v>301</v>
      </c>
      <c r="E5059">
        <v>6</v>
      </c>
      <c r="F5059">
        <v>0</v>
      </c>
      <c r="G5059">
        <v>2105</v>
      </c>
      <c r="H5059" s="17" t="s">
        <v>1218</v>
      </c>
      <c r="I5059">
        <v>40</v>
      </c>
      <c r="J5059">
        <v>0</v>
      </c>
      <c r="K5059" s="17" t="s">
        <v>11141</v>
      </c>
      <c r="L5059" s="1">
        <v>44767</v>
      </c>
      <c r="M5059">
        <v>567.74</v>
      </c>
      <c r="N5059" s="17" t="s">
        <v>437</v>
      </c>
      <c r="O5059">
        <v>213</v>
      </c>
      <c r="P5059" s="17" t="s">
        <v>438</v>
      </c>
      <c r="Q5059">
        <v>0</v>
      </c>
      <c r="R5059" s="17" t="s">
        <v>439</v>
      </c>
      <c r="S5059" s="17" t="s">
        <v>440</v>
      </c>
      <c r="T5059" s="17" t="s">
        <v>438</v>
      </c>
      <c r="U5059">
        <v>0</v>
      </c>
      <c r="V5059">
        <v>0</v>
      </c>
      <c r="W5059" s="17" t="s">
        <v>11142</v>
      </c>
      <c r="X5059" s="17" t="s">
        <v>442</v>
      </c>
      <c r="Y5059">
        <v>0</v>
      </c>
      <c r="Z5059" s="17" t="s">
        <v>486</v>
      </c>
      <c r="AA5059" s="17" t="s">
        <v>443</v>
      </c>
      <c r="AB5059" s="17" t="s">
        <v>444</v>
      </c>
      <c r="AC5059">
        <v>0</v>
      </c>
      <c r="AD5059">
        <v>0</v>
      </c>
      <c r="AE5059">
        <v>0</v>
      </c>
      <c r="AF5059">
        <v>2022</v>
      </c>
      <c r="AG5059" s="1">
        <v>44562</v>
      </c>
      <c r="AH5059" s="1">
        <v>44773</v>
      </c>
      <c r="AI5059" s="1">
        <v>44785</v>
      </c>
      <c r="AJ5059" s="17" t="s">
        <v>34</v>
      </c>
      <c r="AK5059" s="17" t="s">
        <v>35</v>
      </c>
      <c r="AL5059" s="17" t="s">
        <v>10388</v>
      </c>
      <c r="AM5059" s="17">
        <f>MONTH(EMPENHO[[#This Row],[data_empenho]])</f>
        <v>7</v>
      </c>
    </row>
    <row r="5060" spans="1:39" x14ac:dyDescent="0.25">
      <c r="A5060">
        <v>6</v>
      </c>
      <c r="B5060">
        <v>601</v>
      </c>
      <c r="C5060">
        <v>4</v>
      </c>
      <c r="D5060">
        <v>122</v>
      </c>
      <c r="E5060">
        <v>1</v>
      </c>
      <c r="F5060">
        <v>0</v>
      </c>
      <c r="G5060">
        <v>2072</v>
      </c>
      <c r="H5060" s="17" t="s">
        <v>1145</v>
      </c>
      <c r="I5060">
        <v>1</v>
      </c>
      <c r="J5060">
        <v>0</v>
      </c>
      <c r="K5060" s="17" t="s">
        <v>11143</v>
      </c>
      <c r="L5060" s="1">
        <v>44767</v>
      </c>
      <c r="M5060">
        <v>682.39</v>
      </c>
      <c r="N5060" s="17" t="s">
        <v>437</v>
      </c>
      <c r="O5060">
        <v>213</v>
      </c>
      <c r="P5060" s="17" t="s">
        <v>438</v>
      </c>
      <c r="Q5060">
        <v>0</v>
      </c>
      <c r="R5060" s="17" t="s">
        <v>439</v>
      </c>
      <c r="S5060" s="17" t="s">
        <v>440</v>
      </c>
      <c r="T5060" s="17" t="s">
        <v>438</v>
      </c>
      <c r="U5060">
        <v>0</v>
      </c>
      <c r="V5060">
        <v>0</v>
      </c>
      <c r="W5060" s="17" t="s">
        <v>11144</v>
      </c>
      <c r="X5060" s="17" t="s">
        <v>442</v>
      </c>
      <c r="Y5060">
        <v>0</v>
      </c>
      <c r="Z5060" s="17" t="s">
        <v>486</v>
      </c>
      <c r="AA5060" s="17" t="s">
        <v>443</v>
      </c>
      <c r="AB5060" s="17" t="s">
        <v>444</v>
      </c>
      <c r="AC5060">
        <v>0</v>
      </c>
      <c r="AD5060">
        <v>0</v>
      </c>
      <c r="AE5060">
        <v>0</v>
      </c>
      <c r="AF5060">
        <v>2022</v>
      </c>
      <c r="AG5060" s="1">
        <v>44562</v>
      </c>
      <c r="AH5060" s="1">
        <v>44773</v>
      </c>
      <c r="AI5060" s="1">
        <v>44785</v>
      </c>
      <c r="AJ5060" s="17" t="s">
        <v>34</v>
      </c>
      <c r="AK5060" s="17" t="s">
        <v>35</v>
      </c>
      <c r="AL5060" s="17" t="s">
        <v>10388</v>
      </c>
      <c r="AM5060" s="17">
        <f>MONTH(EMPENHO[[#This Row],[data_empenho]])</f>
        <v>7</v>
      </c>
    </row>
    <row r="5061" spans="1:39" x14ac:dyDescent="0.25">
      <c r="A5061">
        <v>6</v>
      </c>
      <c r="B5061">
        <v>601</v>
      </c>
      <c r="C5061">
        <v>4</v>
      </c>
      <c r="D5061">
        <v>122</v>
      </c>
      <c r="E5061">
        <v>1</v>
      </c>
      <c r="F5061">
        <v>0</v>
      </c>
      <c r="G5061">
        <v>2072</v>
      </c>
      <c r="H5061" s="17" t="s">
        <v>1273</v>
      </c>
      <c r="I5061">
        <v>1</v>
      </c>
      <c r="J5061">
        <v>0</v>
      </c>
      <c r="K5061" s="17" t="s">
        <v>11145</v>
      </c>
      <c r="L5061" s="1">
        <v>44767</v>
      </c>
      <c r="M5061">
        <v>1822.79</v>
      </c>
      <c r="N5061" s="17" t="s">
        <v>437</v>
      </c>
      <c r="O5061">
        <v>213</v>
      </c>
      <c r="P5061" s="17" t="s">
        <v>438</v>
      </c>
      <c r="Q5061">
        <v>0</v>
      </c>
      <c r="R5061" s="17" t="s">
        <v>439</v>
      </c>
      <c r="S5061" s="17" t="s">
        <v>440</v>
      </c>
      <c r="T5061" s="17" t="s">
        <v>438</v>
      </c>
      <c r="U5061">
        <v>0</v>
      </c>
      <c r="V5061">
        <v>0</v>
      </c>
      <c r="W5061" s="17" t="s">
        <v>11146</v>
      </c>
      <c r="X5061" s="17" t="s">
        <v>442</v>
      </c>
      <c r="Y5061">
        <v>0</v>
      </c>
      <c r="Z5061" s="17" t="s">
        <v>486</v>
      </c>
      <c r="AA5061" s="17" t="s">
        <v>443</v>
      </c>
      <c r="AB5061" s="17" t="s">
        <v>444</v>
      </c>
      <c r="AC5061">
        <v>0</v>
      </c>
      <c r="AD5061">
        <v>0</v>
      </c>
      <c r="AE5061">
        <v>0</v>
      </c>
      <c r="AF5061">
        <v>2022</v>
      </c>
      <c r="AG5061" s="1">
        <v>44562</v>
      </c>
      <c r="AH5061" s="1">
        <v>44773</v>
      </c>
      <c r="AI5061" s="1">
        <v>44785</v>
      </c>
      <c r="AJ5061" s="17" t="s">
        <v>34</v>
      </c>
      <c r="AK5061" s="17" t="s">
        <v>35</v>
      </c>
      <c r="AL5061" s="17" t="s">
        <v>10388</v>
      </c>
      <c r="AM5061" s="17">
        <f>MONTH(EMPENHO[[#This Row],[data_empenho]])</f>
        <v>7</v>
      </c>
    </row>
    <row r="5062" spans="1:39" x14ac:dyDescent="0.25">
      <c r="A5062">
        <v>6</v>
      </c>
      <c r="B5062">
        <v>601</v>
      </c>
      <c r="C5062">
        <v>4</v>
      </c>
      <c r="D5062">
        <v>122</v>
      </c>
      <c r="E5062">
        <v>1</v>
      </c>
      <c r="F5062">
        <v>0</v>
      </c>
      <c r="G5062">
        <v>2072</v>
      </c>
      <c r="H5062" s="17" t="s">
        <v>1176</v>
      </c>
      <c r="I5062">
        <v>1</v>
      </c>
      <c r="J5062">
        <v>0</v>
      </c>
      <c r="K5062" s="17" t="s">
        <v>11147</v>
      </c>
      <c r="L5062" s="1">
        <v>44767</v>
      </c>
      <c r="M5062">
        <v>954.53</v>
      </c>
      <c r="N5062" s="17" t="s">
        <v>437</v>
      </c>
      <c r="O5062">
        <v>213</v>
      </c>
      <c r="P5062" s="17" t="s">
        <v>438</v>
      </c>
      <c r="Q5062">
        <v>0</v>
      </c>
      <c r="R5062" s="17" t="s">
        <v>439</v>
      </c>
      <c r="S5062" s="17" t="s">
        <v>440</v>
      </c>
      <c r="T5062" s="17" t="s">
        <v>438</v>
      </c>
      <c r="U5062">
        <v>0</v>
      </c>
      <c r="V5062">
        <v>0</v>
      </c>
      <c r="W5062" s="17" t="s">
        <v>11148</v>
      </c>
      <c r="X5062" s="17" t="s">
        <v>442</v>
      </c>
      <c r="Y5062">
        <v>0</v>
      </c>
      <c r="Z5062" s="17" t="s">
        <v>486</v>
      </c>
      <c r="AA5062" s="17" t="s">
        <v>443</v>
      </c>
      <c r="AB5062" s="17" t="s">
        <v>444</v>
      </c>
      <c r="AC5062">
        <v>0</v>
      </c>
      <c r="AD5062">
        <v>0</v>
      </c>
      <c r="AE5062">
        <v>0</v>
      </c>
      <c r="AF5062">
        <v>2022</v>
      </c>
      <c r="AG5062" s="1">
        <v>44562</v>
      </c>
      <c r="AH5062" s="1">
        <v>44773</v>
      </c>
      <c r="AI5062" s="1">
        <v>44785</v>
      </c>
      <c r="AJ5062" s="17" t="s">
        <v>34</v>
      </c>
      <c r="AK5062" s="17" t="s">
        <v>35</v>
      </c>
      <c r="AL5062" s="17" t="s">
        <v>10388</v>
      </c>
      <c r="AM5062" s="17">
        <f>MONTH(EMPENHO[[#This Row],[data_empenho]])</f>
        <v>7</v>
      </c>
    </row>
    <row r="5063" spans="1:39" x14ac:dyDescent="0.25">
      <c r="A5063">
        <v>6</v>
      </c>
      <c r="B5063">
        <v>601</v>
      </c>
      <c r="C5063">
        <v>4</v>
      </c>
      <c r="D5063">
        <v>122</v>
      </c>
      <c r="E5063">
        <v>1</v>
      </c>
      <c r="F5063">
        <v>0</v>
      </c>
      <c r="G5063">
        <v>2072</v>
      </c>
      <c r="H5063" s="17" t="s">
        <v>2851</v>
      </c>
      <c r="I5063">
        <v>1</v>
      </c>
      <c r="J5063">
        <v>0</v>
      </c>
      <c r="K5063" s="17" t="s">
        <v>11149</v>
      </c>
      <c r="L5063" s="1">
        <v>44767</v>
      </c>
      <c r="M5063">
        <v>4500.5600000000004</v>
      </c>
      <c r="N5063" s="17" t="s">
        <v>437</v>
      </c>
      <c r="O5063">
        <v>213</v>
      </c>
      <c r="P5063" s="17" t="s">
        <v>438</v>
      </c>
      <c r="Q5063">
        <v>0</v>
      </c>
      <c r="R5063" s="17" t="s">
        <v>439</v>
      </c>
      <c r="S5063" s="17" t="s">
        <v>440</v>
      </c>
      <c r="T5063" s="17" t="s">
        <v>438</v>
      </c>
      <c r="U5063">
        <v>0</v>
      </c>
      <c r="V5063">
        <v>0</v>
      </c>
      <c r="W5063" s="17" t="s">
        <v>11150</v>
      </c>
      <c r="X5063" s="17" t="s">
        <v>442</v>
      </c>
      <c r="Y5063">
        <v>0</v>
      </c>
      <c r="Z5063" s="17" t="s">
        <v>486</v>
      </c>
      <c r="AA5063" s="17" t="s">
        <v>443</v>
      </c>
      <c r="AB5063" s="17" t="s">
        <v>444</v>
      </c>
      <c r="AC5063">
        <v>0</v>
      </c>
      <c r="AD5063">
        <v>0</v>
      </c>
      <c r="AE5063">
        <v>0</v>
      </c>
      <c r="AF5063">
        <v>2022</v>
      </c>
      <c r="AG5063" s="1">
        <v>44562</v>
      </c>
      <c r="AH5063" s="1">
        <v>44773</v>
      </c>
      <c r="AI5063" s="1">
        <v>44785</v>
      </c>
      <c r="AJ5063" s="17" t="s">
        <v>34</v>
      </c>
      <c r="AK5063" s="17" t="s">
        <v>35</v>
      </c>
      <c r="AL5063" s="17" t="s">
        <v>10388</v>
      </c>
      <c r="AM5063" s="17">
        <f>MONTH(EMPENHO[[#This Row],[data_empenho]])</f>
        <v>7</v>
      </c>
    </row>
    <row r="5064" spans="1:39" x14ac:dyDescent="0.25">
      <c r="A5064">
        <v>6</v>
      </c>
      <c r="B5064">
        <v>601</v>
      </c>
      <c r="C5064">
        <v>4</v>
      </c>
      <c r="D5064">
        <v>122</v>
      </c>
      <c r="E5064">
        <v>1</v>
      </c>
      <c r="F5064">
        <v>0</v>
      </c>
      <c r="G5064">
        <v>2072</v>
      </c>
      <c r="H5064" s="17" t="s">
        <v>1213</v>
      </c>
      <c r="I5064">
        <v>1</v>
      </c>
      <c r="J5064">
        <v>0</v>
      </c>
      <c r="K5064" s="17" t="s">
        <v>11151</v>
      </c>
      <c r="L5064" s="1">
        <v>44767</v>
      </c>
      <c r="M5064">
        <v>496.72</v>
      </c>
      <c r="N5064" s="17" t="s">
        <v>437</v>
      </c>
      <c r="O5064">
        <v>213</v>
      </c>
      <c r="P5064" s="17" t="s">
        <v>438</v>
      </c>
      <c r="Q5064">
        <v>0</v>
      </c>
      <c r="R5064" s="17" t="s">
        <v>439</v>
      </c>
      <c r="S5064" s="17" t="s">
        <v>440</v>
      </c>
      <c r="T5064" s="17" t="s">
        <v>438</v>
      </c>
      <c r="U5064">
        <v>0</v>
      </c>
      <c r="V5064">
        <v>0</v>
      </c>
      <c r="W5064" s="17" t="s">
        <v>11152</v>
      </c>
      <c r="X5064" s="17" t="s">
        <v>442</v>
      </c>
      <c r="Y5064">
        <v>0</v>
      </c>
      <c r="Z5064" s="17" t="s">
        <v>486</v>
      </c>
      <c r="AA5064" s="17" t="s">
        <v>443</v>
      </c>
      <c r="AB5064" s="17" t="s">
        <v>444</v>
      </c>
      <c r="AC5064">
        <v>0</v>
      </c>
      <c r="AD5064">
        <v>0</v>
      </c>
      <c r="AE5064">
        <v>0</v>
      </c>
      <c r="AF5064">
        <v>2022</v>
      </c>
      <c r="AG5064" s="1">
        <v>44562</v>
      </c>
      <c r="AH5064" s="1">
        <v>44773</v>
      </c>
      <c r="AI5064" s="1">
        <v>44785</v>
      </c>
      <c r="AJ5064" s="17" t="s">
        <v>34</v>
      </c>
      <c r="AK5064" s="17" t="s">
        <v>35</v>
      </c>
      <c r="AL5064" s="17" t="s">
        <v>10388</v>
      </c>
      <c r="AM5064" s="17">
        <f>MONTH(EMPENHO[[#This Row],[data_empenho]])</f>
        <v>7</v>
      </c>
    </row>
    <row r="5065" spans="1:39" x14ac:dyDescent="0.25">
      <c r="A5065">
        <v>8</v>
      </c>
      <c r="B5065">
        <v>801</v>
      </c>
      <c r="C5065">
        <v>10</v>
      </c>
      <c r="D5065">
        <v>301</v>
      </c>
      <c r="E5065">
        <v>6</v>
      </c>
      <c r="F5065">
        <v>0</v>
      </c>
      <c r="G5065">
        <v>2105</v>
      </c>
      <c r="H5065" s="17" t="s">
        <v>5159</v>
      </c>
      <c r="I5065">
        <v>40</v>
      </c>
      <c r="J5065">
        <v>0</v>
      </c>
      <c r="K5065" s="17" t="s">
        <v>11153</v>
      </c>
      <c r="L5065" s="1">
        <v>44767</v>
      </c>
      <c r="M5065">
        <v>128.78</v>
      </c>
      <c r="N5065" s="17" t="s">
        <v>437</v>
      </c>
      <c r="O5065">
        <v>213</v>
      </c>
      <c r="P5065" s="17" t="s">
        <v>438</v>
      </c>
      <c r="Q5065">
        <v>0</v>
      </c>
      <c r="R5065" s="17" t="s">
        <v>439</v>
      </c>
      <c r="S5065" s="17" t="s">
        <v>440</v>
      </c>
      <c r="T5065" s="17" t="s">
        <v>438</v>
      </c>
      <c r="U5065">
        <v>0</v>
      </c>
      <c r="V5065">
        <v>0</v>
      </c>
      <c r="W5065" s="17" t="s">
        <v>11154</v>
      </c>
      <c r="X5065" s="17" t="s">
        <v>442</v>
      </c>
      <c r="Y5065">
        <v>0</v>
      </c>
      <c r="Z5065" s="17" t="s">
        <v>486</v>
      </c>
      <c r="AA5065" s="17" t="s">
        <v>443</v>
      </c>
      <c r="AB5065" s="17" t="s">
        <v>444</v>
      </c>
      <c r="AC5065">
        <v>0</v>
      </c>
      <c r="AD5065">
        <v>0</v>
      </c>
      <c r="AE5065">
        <v>0</v>
      </c>
      <c r="AF5065">
        <v>2022</v>
      </c>
      <c r="AG5065" s="1">
        <v>44562</v>
      </c>
      <c r="AH5065" s="1">
        <v>44773</v>
      </c>
      <c r="AI5065" s="1">
        <v>44785</v>
      </c>
      <c r="AJ5065" s="17" t="s">
        <v>34</v>
      </c>
      <c r="AK5065" s="17" t="s">
        <v>35</v>
      </c>
      <c r="AL5065" s="17" t="s">
        <v>10388</v>
      </c>
      <c r="AM5065" s="17">
        <f>MONTH(EMPENHO[[#This Row],[data_empenho]])</f>
        <v>7</v>
      </c>
    </row>
    <row r="5066" spans="1:39" x14ac:dyDescent="0.25">
      <c r="A5066">
        <v>6</v>
      </c>
      <c r="B5066">
        <v>601</v>
      </c>
      <c r="C5066">
        <v>4</v>
      </c>
      <c r="D5066">
        <v>122</v>
      </c>
      <c r="E5066">
        <v>1</v>
      </c>
      <c r="F5066">
        <v>0</v>
      </c>
      <c r="G5066">
        <v>2072</v>
      </c>
      <c r="H5066" s="17" t="s">
        <v>1433</v>
      </c>
      <c r="I5066">
        <v>1</v>
      </c>
      <c r="J5066">
        <v>0</v>
      </c>
      <c r="K5066" s="17" t="s">
        <v>11155</v>
      </c>
      <c r="L5066" s="1">
        <v>44767</v>
      </c>
      <c r="M5066">
        <v>4493</v>
      </c>
      <c r="N5066" s="17" t="s">
        <v>437</v>
      </c>
      <c r="O5066">
        <v>213</v>
      </c>
      <c r="P5066" s="17" t="s">
        <v>438</v>
      </c>
      <c r="Q5066">
        <v>0</v>
      </c>
      <c r="R5066" s="17" t="s">
        <v>439</v>
      </c>
      <c r="S5066" s="17" t="s">
        <v>440</v>
      </c>
      <c r="T5066" s="17" t="s">
        <v>438</v>
      </c>
      <c r="U5066">
        <v>0</v>
      </c>
      <c r="V5066">
        <v>0</v>
      </c>
      <c r="W5066" s="17" t="s">
        <v>11156</v>
      </c>
      <c r="X5066" s="17" t="s">
        <v>442</v>
      </c>
      <c r="Y5066">
        <v>0</v>
      </c>
      <c r="Z5066" s="17" t="s">
        <v>486</v>
      </c>
      <c r="AA5066" s="17" t="s">
        <v>443</v>
      </c>
      <c r="AB5066" s="17" t="s">
        <v>444</v>
      </c>
      <c r="AC5066">
        <v>0</v>
      </c>
      <c r="AD5066">
        <v>0</v>
      </c>
      <c r="AE5066">
        <v>0</v>
      </c>
      <c r="AF5066">
        <v>2022</v>
      </c>
      <c r="AG5066" s="1">
        <v>44562</v>
      </c>
      <c r="AH5066" s="1">
        <v>44773</v>
      </c>
      <c r="AI5066" s="1">
        <v>44785</v>
      </c>
      <c r="AJ5066" s="17" t="s">
        <v>34</v>
      </c>
      <c r="AK5066" s="17" t="s">
        <v>35</v>
      </c>
      <c r="AL5066" s="17" t="s">
        <v>10388</v>
      </c>
      <c r="AM5066" s="17">
        <f>MONTH(EMPENHO[[#This Row],[data_empenho]])</f>
        <v>7</v>
      </c>
    </row>
    <row r="5067" spans="1:39" x14ac:dyDescent="0.25">
      <c r="A5067">
        <v>6</v>
      </c>
      <c r="B5067">
        <v>601</v>
      </c>
      <c r="C5067">
        <v>4</v>
      </c>
      <c r="D5067">
        <v>122</v>
      </c>
      <c r="E5067">
        <v>1</v>
      </c>
      <c r="F5067">
        <v>0</v>
      </c>
      <c r="G5067">
        <v>2072</v>
      </c>
      <c r="H5067" s="17" t="s">
        <v>1184</v>
      </c>
      <c r="I5067">
        <v>1</v>
      </c>
      <c r="J5067">
        <v>0</v>
      </c>
      <c r="K5067" s="17" t="s">
        <v>11157</v>
      </c>
      <c r="L5067" s="1">
        <v>44767</v>
      </c>
      <c r="M5067">
        <v>491.32</v>
      </c>
      <c r="N5067" s="17" t="s">
        <v>437</v>
      </c>
      <c r="O5067">
        <v>213</v>
      </c>
      <c r="P5067" s="17" t="s">
        <v>438</v>
      </c>
      <c r="Q5067">
        <v>0</v>
      </c>
      <c r="R5067" s="17" t="s">
        <v>439</v>
      </c>
      <c r="S5067" s="17" t="s">
        <v>440</v>
      </c>
      <c r="T5067" s="17" t="s">
        <v>438</v>
      </c>
      <c r="U5067">
        <v>0</v>
      </c>
      <c r="V5067">
        <v>0</v>
      </c>
      <c r="W5067" s="17" t="s">
        <v>11158</v>
      </c>
      <c r="X5067" s="17" t="s">
        <v>442</v>
      </c>
      <c r="Y5067">
        <v>0</v>
      </c>
      <c r="Z5067" s="17" t="s">
        <v>486</v>
      </c>
      <c r="AA5067" s="17" t="s">
        <v>443</v>
      </c>
      <c r="AB5067" s="17" t="s">
        <v>444</v>
      </c>
      <c r="AC5067">
        <v>0</v>
      </c>
      <c r="AD5067">
        <v>0</v>
      </c>
      <c r="AE5067">
        <v>0</v>
      </c>
      <c r="AF5067">
        <v>2022</v>
      </c>
      <c r="AG5067" s="1">
        <v>44562</v>
      </c>
      <c r="AH5067" s="1">
        <v>44773</v>
      </c>
      <c r="AI5067" s="1">
        <v>44785</v>
      </c>
      <c r="AJ5067" s="17" t="s">
        <v>34</v>
      </c>
      <c r="AK5067" s="17" t="s">
        <v>35</v>
      </c>
      <c r="AL5067" s="17" t="s">
        <v>10388</v>
      </c>
      <c r="AM5067" s="17">
        <f>MONTH(EMPENHO[[#This Row],[data_empenho]])</f>
        <v>7</v>
      </c>
    </row>
    <row r="5068" spans="1:39" x14ac:dyDescent="0.25">
      <c r="A5068">
        <v>6</v>
      </c>
      <c r="B5068">
        <v>601</v>
      </c>
      <c r="C5068">
        <v>4</v>
      </c>
      <c r="D5068">
        <v>122</v>
      </c>
      <c r="E5068">
        <v>1</v>
      </c>
      <c r="F5068">
        <v>0</v>
      </c>
      <c r="G5068">
        <v>2072</v>
      </c>
      <c r="H5068" s="17" t="s">
        <v>1173</v>
      </c>
      <c r="I5068">
        <v>1</v>
      </c>
      <c r="J5068">
        <v>0</v>
      </c>
      <c r="K5068" s="17" t="s">
        <v>11159</v>
      </c>
      <c r="L5068" s="1">
        <v>44767</v>
      </c>
      <c r="M5068">
        <v>5895.82</v>
      </c>
      <c r="N5068" s="17" t="s">
        <v>437</v>
      </c>
      <c r="O5068">
        <v>213</v>
      </c>
      <c r="P5068" s="17" t="s">
        <v>438</v>
      </c>
      <c r="Q5068">
        <v>0</v>
      </c>
      <c r="R5068" s="17" t="s">
        <v>439</v>
      </c>
      <c r="S5068" s="17" t="s">
        <v>440</v>
      </c>
      <c r="T5068" s="17" t="s">
        <v>438</v>
      </c>
      <c r="U5068">
        <v>0</v>
      </c>
      <c r="V5068">
        <v>0</v>
      </c>
      <c r="W5068" s="17" t="s">
        <v>11160</v>
      </c>
      <c r="X5068" s="17" t="s">
        <v>442</v>
      </c>
      <c r="Y5068">
        <v>0</v>
      </c>
      <c r="Z5068" s="17" t="s">
        <v>486</v>
      </c>
      <c r="AA5068" s="17" t="s">
        <v>443</v>
      </c>
      <c r="AB5068" s="17" t="s">
        <v>444</v>
      </c>
      <c r="AC5068">
        <v>0</v>
      </c>
      <c r="AD5068">
        <v>0</v>
      </c>
      <c r="AE5068">
        <v>0</v>
      </c>
      <c r="AF5068">
        <v>2022</v>
      </c>
      <c r="AG5068" s="1">
        <v>44562</v>
      </c>
      <c r="AH5068" s="1">
        <v>44773</v>
      </c>
      <c r="AI5068" s="1">
        <v>44785</v>
      </c>
      <c r="AJ5068" s="17" t="s">
        <v>34</v>
      </c>
      <c r="AK5068" s="17" t="s">
        <v>35</v>
      </c>
      <c r="AL5068" s="17" t="s">
        <v>10388</v>
      </c>
      <c r="AM5068" s="17">
        <f>MONTH(EMPENHO[[#This Row],[data_empenho]])</f>
        <v>7</v>
      </c>
    </row>
    <row r="5069" spans="1:39" x14ac:dyDescent="0.25">
      <c r="A5069">
        <v>7</v>
      </c>
      <c r="B5069">
        <v>701</v>
      </c>
      <c r="C5069">
        <v>4</v>
      </c>
      <c r="D5069">
        <v>122</v>
      </c>
      <c r="E5069">
        <v>1</v>
      </c>
      <c r="F5069">
        <v>0</v>
      </c>
      <c r="G5069">
        <v>2001</v>
      </c>
      <c r="H5069" s="17" t="s">
        <v>1173</v>
      </c>
      <c r="I5069">
        <v>1</v>
      </c>
      <c r="J5069">
        <v>0</v>
      </c>
      <c r="K5069" s="17" t="s">
        <v>11161</v>
      </c>
      <c r="L5069" s="1">
        <v>44767</v>
      </c>
      <c r="M5069">
        <v>35626.559999999998</v>
      </c>
      <c r="N5069" s="17" t="s">
        <v>437</v>
      </c>
      <c r="O5069">
        <v>213</v>
      </c>
      <c r="P5069" s="17" t="s">
        <v>438</v>
      </c>
      <c r="Q5069">
        <v>0</v>
      </c>
      <c r="R5069" s="17" t="s">
        <v>439</v>
      </c>
      <c r="S5069" s="17" t="s">
        <v>440</v>
      </c>
      <c r="T5069" s="17" t="s">
        <v>438</v>
      </c>
      <c r="U5069">
        <v>0</v>
      </c>
      <c r="V5069">
        <v>0</v>
      </c>
      <c r="W5069" s="17" t="s">
        <v>11162</v>
      </c>
      <c r="X5069" s="17" t="s">
        <v>442</v>
      </c>
      <c r="Y5069">
        <v>0</v>
      </c>
      <c r="Z5069" s="17" t="s">
        <v>486</v>
      </c>
      <c r="AA5069" s="17" t="s">
        <v>443</v>
      </c>
      <c r="AB5069" s="17" t="s">
        <v>444</v>
      </c>
      <c r="AC5069">
        <v>0</v>
      </c>
      <c r="AD5069">
        <v>0</v>
      </c>
      <c r="AE5069">
        <v>0</v>
      </c>
      <c r="AF5069">
        <v>2022</v>
      </c>
      <c r="AG5069" s="1">
        <v>44562</v>
      </c>
      <c r="AH5069" s="1">
        <v>44773</v>
      </c>
      <c r="AI5069" s="1">
        <v>44785</v>
      </c>
      <c r="AJ5069" s="17" t="s">
        <v>34</v>
      </c>
      <c r="AK5069" s="17" t="s">
        <v>35</v>
      </c>
      <c r="AL5069" s="17" t="s">
        <v>10388</v>
      </c>
      <c r="AM5069" s="17">
        <f>MONTH(EMPENHO[[#This Row],[data_empenho]])</f>
        <v>7</v>
      </c>
    </row>
    <row r="5070" spans="1:39" x14ac:dyDescent="0.25">
      <c r="A5070">
        <v>7</v>
      </c>
      <c r="B5070">
        <v>701</v>
      </c>
      <c r="C5070">
        <v>4</v>
      </c>
      <c r="D5070">
        <v>122</v>
      </c>
      <c r="E5070">
        <v>1</v>
      </c>
      <c r="F5070">
        <v>0</v>
      </c>
      <c r="G5070">
        <v>2001</v>
      </c>
      <c r="H5070" s="17" t="s">
        <v>1181</v>
      </c>
      <c r="I5070">
        <v>1</v>
      </c>
      <c r="J5070">
        <v>0</v>
      </c>
      <c r="K5070" s="17" t="s">
        <v>11163</v>
      </c>
      <c r="L5070" s="1">
        <v>44767</v>
      </c>
      <c r="M5070">
        <v>4074.69</v>
      </c>
      <c r="N5070" s="17" t="s">
        <v>437</v>
      </c>
      <c r="O5070">
        <v>213</v>
      </c>
      <c r="P5070" s="17" t="s">
        <v>438</v>
      </c>
      <c r="Q5070">
        <v>0</v>
      </c>
      <c r="R5070" s="17" t="s">
        <v>439</v>
      </c>
      <c r="S5070" s="17" t="s">
        <v>440</v>
      </c>
      <c r="T5070" s="17" t="s">
        <v>438</v>
      </c>
      <c r="U5070">
        <v>0</v>
      </c>
      <c r="V5070">
        <v>0</v>
      </c>
      <c r="W5070" s="17" t="s">
        <v>11164</v>
      </c>
      <c r="X5070" s="17" t="s">
        <v>442</v>
      </c>
      <c r="Y5070">
        <v>0</v>
      </c>
      <c r="Z5070" s="17" t="s">
        <v>486</v>
      </c>
      <c r="AA5070" s="17" t="s">
        <v>443</v>
      </c>
      <c r="AB5070" s="17" t="s">
        <v>444</v>
      </c>
      <c r="AC5070">
        <v>0</v>
      </c>
      <c r="AD5070">
        <v>0</v>
      </c>
      <c r="AE5070">
        <v>0</v>
      </c>
      <c r="AF5070">
        <v>2022</v>
      </c>
      <c r="AG5070" s="1">
        <v>44562</v>
      </c>
      <c r="AH5070" s="1">
        <v>44773</v>
      </c>
      <c r="AI5070" s="1">
        <v>44785</v>
      </c>
      <c r="AJ5070" s="17" t="s">
        <v>34</v>
      </c>
      <c r="AK5070" s="17" t="s">
        <v>35</v>
      </c>
      <c r="AL5070" s="17" t="s">
        <v>10388</v>
      </c>
      <c r="AM5070" s="17">
        <f>MONTH(EMPENHO[[#This Row],[data_empenho]])</f>
        <v>7</v>
      </c>
    </row>
    <row r="5071" spans="1:39" x14ac:dyDescent="0.25">
      <c r="A5071">
        <v>7</v>
      </c>
      <c r="B5071">
        <v>701</v>
      </c>
      <c r="C5071">
        <v>4</v>
      </c>
      <c r="D5071">
        <v>122</v>
      </c>
      <c r="E5071">
        <v>1</v>
      </c>
      <c r="F5071">
        <v>0</v>
      </c>
      <c r="G5071">
        <v>2001</v>
      </c>
      <c r="H5071" s="17" t="s">
        <v>1428</v>
      </c>
      <c r="I5071">
        <v>1</v>
      </c>
      <c r="J5071">
        <v>0</v>
      </c>
      <c r="K5071" s="17" t="s">
        <v>11165</v>
      </c>
      <c r="L5071" s="1">
        <v>44767</v>
      </c>
      <c r="M5071">
        <v>692.22</v>
      </c>
      <c r="N5071" s="17" t="s">
        <v>437</v>
      </c>
      <c r="O5071">
        <v>213</v>
      </c>
      <c r="P5071" s="17" t="s">
        <v>438</v>
      </c>
      <c r="Q5071">
        <v>0</v>
      </c>
      <c r="R5071" s="17" t="s">
        <v>439</v>
      </c>
      <c r="S5071" s="17" t="s">
        <v>440</v>
      </c>
      <c r="T5071" s="17" t="s">
        <v>438</v>
      </c>
      <c r="U5071">
        <v>0</v>
      </c>
      <c r="V5071">
        <v>0</v>
      </c>
      <c r="W5071" s="17" t="s">
        <v>11166</v>
      </c>
      <c r="X5071" s="17" t="s">
        <v>442</v>
      </c>
      <c r="Y5071">
        <v>0</v>
      </c>
      <c r="Z5071" s="17" t="s">
        <v>486</v>
      </c>
      <c r="AA5071" s="17" t="s">
        <v>443</v>
      </c>
      <c r="AB5071" s="17" t="s">
        <v>444</v>
      </c>
      <c r="AC5071">
        <v>0</v>
      </c>
      <c r="AD5071">
        <v>0</v>
      </c>
      <c r="AE5071">
        <v>0</v>
      </c>
      <c r="AF5071">
        <v>2022</v>
      </c>
      <c r="AG5071" s="1">
        <v>44562</v>
      </c>
      <c r="AH5071" s="1">
        <v>44773</v>
      </c>
      <c r="AI5071" s="1">
        <v>44785</v>
      </c>
      <c r="AJ5071" s="17" t="s">
        <v>34</v>
      </c>
      <c r="AK5071" s="17" t="s">
        <v>35</v>
      </c>
      <c r="AL5071" s="17" t="s">
        <v>10388</v>
      </c>
      <c r="AM5071" s="17">
        <f>MONTH(EMPENHO[[#This Row],[data_empenho]])</f>
        <v>7</v>
      </c>
    </row>
    <row r="5072" spans="1:39" x14ac:dyDescent="0.25">
      <c r="A5072">
        <v>7</v>
      </c>
      <c r="B5072">
        <v>701</v>
      </c>
      <c r="C5072">
        <v>4</v>
      </c>
      <c r="D5072">
        <v>122</v>
      </c>
      <c r="E5072">
        <v>1</v>
      </c>
      <c r="F5072">
        <v>0</v>
      </c>
      <c r="G5072">
        <v>2001</v>
      </c>
      <c r="H5072" s="17" t="s">
        <v>1433</v>
      </c>
      <c r="I5072">
        <v>1</v>
      </c>
      <c r="J5072">
        <v>0</v>
      </c>
      <c r="K5072" s="17" t="s">
        <v>11167</v>
      </c>
      <c r="L5072" s="1">
        <v>44767</v>
      </c>
      <c r="M5072">
        <v>4493</v>
      </c>
      <c r="N5072" s="17" t="s">
        <v>437</v>
      </c>
      <c r="O5072">
        <v>213</v>
      </c>
      <c r="P5072" s="17" t="s">
        <v>438</v>
      </c>
      <c r="Q5072">
        <v>0</v>
      </c>
      <c r="R5072" s="17" t="s">
        <v>439</v>
      </c>
      <c r="S5072" s="17" t="s">
        <v>440</v>
      </c>
      <c r="T5072" s="17" t="s">
        <v>438</v>
      </c>
      <c r="U5072">
        <v>0</v>
      </c>
      <c r="V5072">
        <v>0</v>
      </c>
      <c r="W5072" s="17" t="s">
        <v>11168</v>
      </c>
      <c r="X5072" s="17" t="s">
        <v>442</v>
      </c>
      <c r="Y5072">
        <v>0</v>
      </c>
      <c r="Z5072" s="17" t="s">
        <v>486</v>
      </c>
      <c r="AA5072" s="17" t="s">
        <v>443</v>
      </c>
      <c r="AB5072" s="17" t="s">
        <v>444</v>
      </c>
      <c r="AC5072">
        <v>0</v>
      </c>
      <c r="AD5072">
        <v>0</v>
      </c>
      <c r="AE5072">
        <v>0</v>
      </c>
      <c r="AF5072">
        <v>2022</v>
      </c>
      <c r="AG5072" s="1">
        <v>44562</v>
      </c>
      <c r="AH5072" s="1">
        <v>44773</v>
      </c>
      <c r="AI5072" s="1">
        <v>44785</v>
      </c>
      <c r="AJ5072" s="17" t="s">
        <v>34</v>
      </c>
      <c r="AK5072" s="17" t="s">
        <v>35</v>
      </c>
      <c r="AL5072" s="17" t="s">
        <v>10388</v>
      </c>
      <c r="AM5072" s="17">
        <f>MONTH(EMPENHO[[#This Row],[data_empenho]])</f>
        <v>7</v>
      </c>
    </row>
    <row r="5073" spans="1:39" x14ac:dyDescent="0.25">
      <c r="A5073">
        <v>4</v>
      </c>
      <c r="B5073">
        <v>401</v>
      </c>
      <c r="C5073">
        <v>4</v>
      </c>
      <c r="D5073">
        <v>123</v>
      </c>
      <c r="E5073">
        <v>1</v>
      </c>
      <c r="F5073">
        <v>0</v>
      </c>
      <c r="G5073">
        <v>2075</v>
      </c>
      <c r="H5073" s="17" t="s">
        <v>1184</v>
      </c>
      <c r="I5073">
        <v>1</v>
      </c>
      <c r="J5073">
        <v>0</v>
      </c>
      <c r="K5073" s="17" t="s">
        <v>11169</v>
      </c>
      <c r="L5073" s="1">
        <v>44767</v>
      </c>
      <c r="M5073">
        <v>349.6</v>
      </c>
      <c r="N5073" s="17" t="s">
        <v>437</v>
      </c>
      <c r="O5073">
        <v>213</v>
      </c>
      <c r="P5073" s="17" t="s">
        <v>438</v>
      </c>
      <c r="Q5073">
        <v>0</v>
      </c>
      <c r="R5073" s="17" t="s">
        <v>439</v>
      </c>
      <c r="S5073" s="17" t="s">
        <v>440</v>
      </c>
      <c r="T5073" s="17" t="s">
        <v>438</v>
      </c>
      <c r="U5073">
        <v>0</v>
      </c>
      <c r="V5073">
        <v>0</v>
      </c>
      <c r="W5073" s="17" t="s">
        <v>11170</v>
      </c>
      <c r="X5073" s="17" t="s">
        <v>442</v>
      </c>
      <c r="Y5073">
        <v>0</v>
      </c>
      <c r="Z5073" s="17" t="s">
        <v>486</v>
      </c>
      <c r="AA5073" s="17" t="s">
        <v>443</v>
      </c>
      <c r="AB5073" s="17" t="s">
        <v>444</v>
      </c>
      <c r="AC5073">
        <v>0</v>
      </c>
      <c r="AD5073">
        <v>0</v>
      </c>
      <c r="AE5073">
        <v>0</v>
      </c>
      <c r="AF5073">
        <v>2022</v>
      </c>
      <c r="AG5073" s="1">
        <v>44562</v>
      </c>
      <c r="AH5073" s="1">
        <v>44773</v>
      </c>
      <c r="AI5073" s="1">
        <v>44785</v>
      </c>
      <c r="AJ5073" s="17" t="s">
        <v>34</v>
      </c>
      <c r="AK5073" s="17" t="s">
        <v>35</v>
      </c>
      <c r="AL5073" s="17" t="s">
        <v>10388</v>
      </c>
      <c r="AM5073" s="17">
        <f>MONTH(EMPENHO[[#This Row],[data_empenho]])</f>
        <v>7</v>
      </c>
    </row>
    <row r="5074" spans="1:39" x14ac:dyDescent="0.25">
      <c r="A5074">
        <v>7</v>
      </c>
      <c r="B5074">
        <v>701</v>
      </c>
      <c r="C5074">
        <v>4</v>
      </c>
      <c r="D5074">
        <v>122</v>
      </c>
      <c r="E5074">
        <v>1</v>
      </c>
      <c r="F5074">
        <v>0</v>
      </c>
      <c r="G5074">
        <v>2001</v>
      </c>
      <c r="H5074" s="17" t="s">
        <v>1273</v>
      </c>
      <c r="I5074">
        <v>1</v>
      </c>
      <c r="J5074">
        <v>0</v>
      </c>
      <c r="K5074" s="17" t="s">
        <v>11171</v>
      </c>
      <c r="L5074" s="1">
        <v>44767</v>
      </c>
      <c r="M5074">
        <v>7644.2</v>
      </c>
      <c r="N5074" s="17" t="s">
        <v>437</v>
      </c>
      <c r="O5074">
        <v>213</v>
      </c>
      <c r="P5074" s="17" t="s">
        <v>438</v>
      </c>
      <c r="Q5074">
        <v>0</v>
      </c>
      <c r="R5074" s="17" t="s">
        <v>439</v>
      </c>
      <c r="S5074" s="17" t="s">
        <v>440</v>
      </c>
      <c r="T5074" s="17" t="s">
        <v>438</v>
      </c>
      <c r="U5074">
        <v>0</v>
      </c>
      <c r="V5074">
        <v>0</v>
      </c>
      <c r="W5074" s="17" t="s">
        <v>11172</v>
      </c>
      <c r="X5074" s="17" t="s">
        <v>442</v>
      </c>
      <c r="Y5074">
        <v>0</v>
      </c>
      <c r="Z5074" s="17" t="s">
        <v>486</v>
      </c>
      <c r="AA5074" s="17" t="s">
        <v>443</v>
      </c>
      <c r="AB5074" s="17" t="s">
        <v>444</v>
      </c>
      <c r="AC5074">
        <v>0</v>
      </c>
      <c r="AD5074">
        <v>0</v>
      </c>
      <c r="AE5074">
        <v>0</v>
      </c>
      <c r="AF5074">
        <v>2022</v>
      </c>
      <c r="AG5074" s="1">
        <v>44562</v>
      </c>
      <c r="AH5074" s="1">
        <v>44773</v>
      </c>
      <c r="AI5074" s="1">
        <v>44785</v>
      </c>
      <c r="AJ5074" s="17" t="s">
        <v>34</v>
      </c>
      <c r="AK5074" s="17" t="s">
        <v>35</v>
      </c>
      <c r="AL5074" s="17" t="s">
        <v>10388</v>
      </c>
      <c r="AM5074" s="17">
        <f>MONTH(EMPENHO[[#This Row],[data_empenho]])</f>
        <v>7</v>
      </c>
    </row>
    <row r="5075" spans="1:39" x14ac:dyDescent="0.25">
      <c r="A5075">
        <v>7</v>
      </c>
      <c r="B5075">
        <v>701</v>
      </c>
      <c r="C5075">
        <v>4</v>
      </c>
      <c r="D5075">
        <v>122</v>
      </c>
      <c r="E5075">
        <v>1</v>
      </c>
      <c r="F5075">
        <v>0</v>
      </c>
      <c r="G5075">
        <v>2001</v>
      </c>
      <c r="H5075" s="17" t="s">
        <v>1176</v>
      </c>
      <c r="I5075">
        <v>1</v>
      </c>
      <c r="J5075">
        <v>0</v>
      </c>
      <c r="K5075" s="17" t="s">
        <v>11173</v>
      </c>
      <c r="L5075" s="1">
        <v>44767</v>
      </c>
      <c r="M5075">
        <v>3140.34</v>
      </c>
      <c r="N5075" s="17" t="s">
        <v>437</v>
      </c>
      <c r="O5075">
        <v>213</v>
      </c>
      <c r="P5075" s="17" t="s">
        <v>438</v>
      </c>
      <c r="Q5075">
        <v>0</v>
      </c>
      <c r="R5075" s="17" t="s">
        <v>439</v>
      </c>
      <c r="S5075" s="17" t="s">
        <v>440</v>
      </c>
      <c r="T5075" s="17" t="s">
        <v>438</v>
      </c>
      <c r="U5075">
        <v>0</v>
      </c>
      <c r="V5075">
        <v>0</v>
      </c>
      <c r="W5075" s="17" t="s">
        <v>11174</v>
      </c>
      <c r="X5075" s="17" t="s">
        <v>442</v>
      </c>
      <c r="Y5075">
        <v>0</v>
      </c>
      <c r="Z5075" s="17" t="s">
        <v>486</v>
      </c>
      <c r="AA5075" s="17" t="s">
        <v>443</v>
      </c>
      <c r="AB5075" s="17" t="s">
        <v>444</v>
      </c>
      <c r="AC5075">
        <v>0</v>
      </c>
      <c r="AD5075">
        <v>0</v>
      </c>
      <c r="AE5075">
        <v>0</v>
      </c>
      <c r="AF5075">
        <v>2022</v>
      </c>
      <c r="AG5075" s="1">
        <v>44562</v>
      </c>
      <c r="AH5075" s="1">
        <v>44773</v>
      </c>
      <c r="AI5075" s="1">
        <v>44785</v>
      </c>
      <c r="AJ5075" s="17" t="s">
        <v>34</v>
      </c>
      <c r="AK5075" s="17" t="s">
        <v>35</v>
      </c>
      <c r="AL5075" s="17" t="s">
        <v>10388</v>
      </c>
      <c r="AM5075" s="17">
        <f>MONTH(EMPENHO[[#This Row],[data_empenho]])</f>
        <v>7</v>
      </c>
    </row>
    <row r="5076" spans="1:39" x14ac:dyDescent="0.25">
      <c r="A5076">
        <v>7</v>
      </c>
      <c r="B5076">
        <v>701</v>
      </c>
      <c r="C5076">
        <v>4</v>
      </c>
      <c r="D5076">
        <v>122</v>
      </c>
      <c r="E5076">
        <v>1</v>
      </c>
      <c r="F5076">
        <v>0</v>
      </c>
      <c r="G5076">
        <v>2001</v>
      </c>
      <c r="H5076" s="17" t="s">
        <v>1195</v>
      </c>
      <c r="I5076">
        <v>1</v>
      </c>
      <c r="J5076">
        <v>0</v>
      </c>
      <c r="K5076" s="17" t="s">
        <v>11175</v>
      </c>
      <c r="L5076" s="1">
        <v>44767</v>
      </c>
      <c r="M5076">
        <v>169.41</v>
      </c>
      <c r="N5076" s="17" t="s">
        <v>437</v>
      </c>
      <c r="O5076">
        <v>213</v>
      </c>
      <c r="P5076" s="17" t="s">
        <v>438</v>
      </c>
      <c r="Q5076">
        <v>0</v>
      </c>
      <c r="R5076" s="17" t="s">
        <v>439</v>
      </c>
      <c r="S5076" s="17" t="s">
        <v>440</v>
      </c>
      <c r="T5076" s="17" t="s">
        <v>438</v>
      </c>
      <c r="U5076">
        <v>0</v>
      </c>
      <c r="V5076">
        <v>0</v>
      </c>
      <c r="W5076" s="17" t="s">
        <v>11176</v>
      </c>
      <c r="X5076" s="17" t="s">
        <v>442</v>
      </c>
      <c r="Y5076">
        <v>0</v>
      </c>
      <c r="Z5076" s="17" t="s">
        <v>486</v>
      </c>
      <c r="AA5076" s="17" t="s">
        <v>443</v>
      </c>
      <c r="AB5076" s="17" t="s">
        <v>444</v>
      </c>
      <c r="AC5076">
        <v>0</v>
      </c>
      <c r="AD5076">
        <v>0</v>
      </c>
      <c r="AE5076">
        <v>0</v>
      </c>
      <c r="AF5076">
        <v>2022</v>
      </c>
      <c r="AG5076" s="1">
        <v>44562</v>
      </c>
      <c r="AH5076" s="1">
        <v>44773</v>
      </c>
      <c r="AI5076" s="1">
        <v>44785</v>
      </c>
      <c r="AJ5076" s="17" t="s">
        <v>34</v>
      </c>
      <c r="AK5076" s="17" t="s">
        <v>35</v>
      </c>
      <c r="AL5076" s="17" t="s">
        <v>10388</v>
      </c>
      <c r="AM5076" s="17">
        <f>MONTH(EMPENHO[[#This Row],[data_empenho]])</f>
        <v>7</v>
      </c>
    </row>
    <row r="5077" spans="1:39" x14ac:dyDescent="0.25">
      <c r="A5077">
        <v>7</v>
      </c>
      <c r="B5077">
        <v>701</v>
      </c>
      <c r="C5077">
        <v>4</v>
      </c>
      <c r="D5077">
        <v>122</v>
      </c>
      <c r="E5077">
        <v>1</v>
      </c>
      <c r="F5077">
        <v>0</v>
      </c>
      <c r="G5077">
        <v>2001</v>
      </c>
      <c r="H5077" s="17" t="s">
        <v>1145</v>
      </c>
      <c r="I5077">
        <v>1</v>
      </c>
      <c r="J5077">
        <v>0</v>
      </c>
      <c r="K5077" s="17" t="s">
        <v>11177</v>
      </c>
      <c r="L5077" s="1">
        <v>44767</v>
      </c>
      <c r="M5077">
        <v>1661.45</v>
      </c>
      <c r="N5077" s="17" t="s">
        <v>437</v>
      </c>
      <c r="O5077">
        <v>213</v>
      </c>
      <c r="P5077" s="17" t="s">
        <v>438</v>
      </c>
      <c r="Q5077">
        <v>0</v>
      </c>
      <c r="R5077" s="17" t="s">
        <v>439</v>
      </c>
      <c r="S5077" s="17" t="s">
        <v>440</v>
      </c>
      <c r="T5077" s="17" t="s">
        <v>438</v>
      </c>
      <c r="U5077">
        <v>0</v>
      </c>
      <c r="V5077">
        <v>0</v>
      </c>
      <c r="W5077" s="17" t="s">
        <v>11178</v>
      </c>
      <c r="X5077" s="17" t="s">
        <v>442</v>
      </c>
      <c r="Y5077">
        <v>0</v>
      </c>
      <c r="Z5077" s="17" t="s">
        <v>486</v>
      </c>
      <c r="AA5077" s="17" t="s">
        <v>443</v>
      </c>
      <c r="AB5077" s="17" t="s">
        <v>444</v>
      </c>
      <c r="AC5077">
        <v>0</v>
      </c>
      <c r="AD5077">
        <v>0</v>
      </c>
      <c r="AE5077">
        <v>0</v>
      </c>
      <c r="AF5077">
        <v>2022</v>
      </c>
      <c r="AG5077" s="1">
        <v>44562</v>
      </c>
      <c r="AH5077" s="1">
        <v>44773</v>
      </c>
      <c r="AI5077" s="1">
        <v>44785</v>
      </c>
      <c r="AJ5077" s="17" t="s">
        <v>34</v>
      </c>
      <c r="AK5077" s="17" t="s">
        <v>35</v>
      </c>
      <c r="AL5077" s="17" t="s">
        <v>10388</v>
      </c>
      <c r="AM5077" s="17">
        <f>MONTH(EMPENHO[[#This Row],[data_empenho]])</f>
        <v>7</v>
      </c>
    </row>
    <row r="5078" spans="1:39" x14ac:dyDescent="0.25">
      <c r="A5078">
        <v>10</v>
      </c>
      <c r="B5078">
        <v>1001</v>
      </c>
      <c r="C5078">
        <v>4</v>
      </c>
      <c r="D5078">
        <v>122</v>
      </c>
      <c r="E5078">
        <v>1</v>
      </c>
      <c r="F5078">
        <v>0</v>
      </c>
      <c r="G5078">
        <v>2050</v>
      </c>
      <c r="H5078" s="17" t="s">
        <v>1213</v>
      </c>
      <c r="I5078">
        <v>1</v>
      </c>
      <c r="J5078">
        <v>0</v>
      </c>
      <c r="K5078" s="17" t="s">
        <v>11179</v>
      </c>
      <c r="L5078" s="1">
        <v>44767</v>
      </c>
      <c r="M5078">
        <v>111.15</v>
      </c>
      <c r="N5078" s="17" t="s">
        <v>437</v>
      </c>
      <c r="O5078">
        <v>213</v>
      </c>
      <c r="P5078" s="17" t="s">
        <v>438</v>
      </c>
      <c r="Q5078">
        <v>0</v>
      </c>
      <c r="R5078" s="17" t="s">
        <v>439</v>
      </c>
      <c r="S5078" s="17" t="s">
        <v>440</v>
      </c>
      <c r="T5078" s="17" t="s">
        <v>438</v>
      </c>
      <c r="U5078">
        <v>0</v>
      </c>
      <c r="V5078">
        <v>0</v>
      </c>
      <c r="W5078" s="17" t="s">
        <v>11180</v>
      </c>
      <c r="X5078" s="17" t="s">
        <v>442</v>
      </c>
      <c r="Y5078">
        <v>0</v>
      </c>
      <c r="Z5078" s="17" t="s">
        <v>486</v>
      </c>
      <c r="AA5078" s="17" t="s">
        <v>443</v>
      </c>
      <c r="AB5078" s="17" t="s">
        <v>444</v>
      </c>
      <c r="AC5078">
        <v>0</v>
      </c>
      <c r="AD5078">
        <v>0</v>
      </c>
      <c r="AE5078">
        <v>0</v>
      </c>
      <c r="AF5078">
        <v>2022</v>
      </c>
      <c r="AG5078" s="1">
        <v>44562</v>
      </c>
      <c r="AH5078" s="1">
        <v>44773</v>
      </c>
      <c r="AI5078" s="1">
        <v>44785</v>
      </c>
      <c r="AJ5078" s="17" t="s">
        <v>34</v>
      </c>
      <c r="AK5078" s="17" t="s">
        <v>35</v>
      </c>
      <c r="AL5078" s="17" t="s">
        <v>10388</v>
      </c>
      <c r="AM5078" s="17">
        <f>MONTH(EMPENHO[[#This Row],[data_empenho]])</f>
        <v>7</v>
      </c>
    </row>
    <row r="5079" spans="1:39" x14ac:dyDescent="0.25">
      <c r="A5079">
        <v>4</v>
      </c>
      <c r="B5079">
        <v>401</v>
      </c>
      <c r="C5079">
        <v>4</v>
      </c>
      <c r="D5079">
        <v>123</v>
      </c>
      <c r="E5079">
        <v>1</v>
      </c>
      <c r="F5079">
        <v>0</v>
      </c>
      <c r="G5079">
        <v>2075</v>
      </c>
      <c r="H5079" s="17" t="s">
        <v>1145</v>
      </c>
      <c r="I5079">
        <v>1</v>
      </c>
      <c r="J5079">
        <v>0</v>
      </c>
      <c r="K5079" s="17" t="s">
        <v>11181</v>
      </c>
      <c r="L5079" s="1">
        <v>44767</v>
      </c>
      <c r="M5079">
        <v>545.91</v>
      </c>
      <c r="N5079" s="17" t="s">
        <v>437</v>
      </c>
      <c r="O5079">
        <v>213</v>
      </c>
      <c r="P5079" s="17" t="s">
        <v>438</v>
      </c>
      <c r="Q5079">
        <v>0</v>
      </c>
      <c r="R5079" s="17" t="s">
        <v>439</v>
      </c>
      <c r="S5079" s="17" t="s">
        <v>440</v>
      </c>
      <c r="T5079" s="17" t="s">
        <v>438</v>
      </c>
      <c r="U5079">
        <v>0</v>
      </c>
      <c r="V5079">
        <v>0</v>
      </c>
      <c r="W5079" s="17" t="s">
        <v>11182</v>
      </c>
      <c r="X5079" s="17" t="s">
        <v>442</v>
      </c>
      <c r="Y5079">
        <v>0</v>
      </c>
      <c r="Z5079" s="17" t="s">
        <v>486</v>
      </c>
      <c r="AA5079" s="17" t="s">
        <v>443</v>
      </c>
      <c r="AB5079" s="17" t="s">
        <v>444</v>
      </c>
      <c r="AC5079">
        <v>0</v>
      </c>
      <c r="AD5079">
        <v>0</v>
      </c>
      <c r="AE5079">
        <v>0</v>
      </c>
      <c r="AF5079">
        <v>2022</v>
      </c>
      <c r="AG5079" s="1">
        <v>44562</v>
      </c>
      <c r="AH5079" s="1">
        <v>44773</v>
      </c>
      <c r="AI5079" s="1">
        <v>44785</v>
      </c>
      <c r="AJ5079" s="17" t="s">
        <v>34</v>
      </c>
      <c r="AK5079" s="17" t="s">
        <v>35</v>
      </c>
      <c r="AL5079" s="17" t="s">
        <v>10388</v>
      </c>
      <c r="AM5079" s="17">
        <f>MONTH(EMPENHO[[#This Row],[data_empenho]])</f>
        <v>7</v>
      </c>
    </row>
    <row r="5080" spans="1:39" x14ac:dyDescent="0.25">
      <c r="A5080">
        <v>7</v>
      </c>
      <c r="B5080">
        <v>701</v>
      </c>
      <c r="C5080">
        <v>4</v>
      </c>
      <c r="D5080">
        <v>122</v>
      </c>
      <c r="E5080">
        <v>1</v>
      </c>
      <c r="F5080">
        <v>0</v>
      </c>
      <c r="G5080">
        <v>2001</v>
      </c>
      <c r="H5080" s="17" t="s">
        <v>1173</v>
      </c>
      <c r="I5080">
        <v>1</v>
      </c>
      <c r="J5080">
        <v>0</v>
      </c>
      <c r="K5080" s="17" t="s">
        <v>11183</v>
      </c>
      <c r="L5080" s="1">
        <v>44767</v>
      </c>
      <c r="M5080">
        <v>3575.71</v>
      </c>
      <c r="N5080" s="17" t="s">
        <v>437</v>
      </c>
      <c r="O5080">
        <v>213</v>
      </c>
      <c r="P5080" s="17" t="s">
        <v>438</v>
      </c>
      <c r="Q5080">
        <v>0</v>
      </c>
      <c r="R5080" s="17" t="s">
        <v>439</v>
      </c>
      <c r="S5080" s="17" t="s">
        <v>440</v>
      </c>
      <c r="T5080" s="17" t="s">
        <v>438</v>
      </c>
      <c r="U5080">
        <v>0</v>
      </c>
      <c r="V5080">
        <v>0</v>
      </c>
      <c r="W5080" s="17" t="s">
        <v>11184</v>
      </c>
      <c r="X5080" s="17" t="s">
        <v>442</v>
      </c>
      <c r="Y5080">
        <v>0</v>
      </c>
      <c r="Z5080" s="17" t="s">
        <v>486</v>
      </c>
      <c r="AA5080" s="17" t="s">
        <v>443</v>
      </c>
      <c r="AB5080" s="17" t="s">
        <v>444</v>
      </c>
      <c r="AC5080">
        <v>0</v>
      </c>
      <c r="AD5080">
        <v>0</v>
      </c>
      <c r="AE5080">
        <v>0</v>
      </c>
      <c r="AF5080">
        <v>2022</v>
      </c>
      <c r="AG5080" s="1">
        <v>44562</v>
      </c>
      <c r="AH5080" s="1">
        <v>44773</v>
      </c>
      <c r="AI5080" s="1">
        <v>44785</v>
      </c>
      <c r="AJ5080" s="17" t="s">
        <v>34</v>
      </c>
      <c r="AK5080" s="17" t="s">
        <v>35</v>
      </c>
      <c r="AL5080" s="17" t="s">
        <v>10388</v>
      </c>
      <c r="AM5080" s="17">
        <f>MONTH(EMPENHO[[#This Row],[data_empenho]])</f>
        <v>7</v>
      </c>
    </row>
    <row r="5081" spans="1:39" x14ac:dyDescent="0.25">
      <c r="A5081">
        <v>10</v>
      </c>
      <c r="B5081">
        <v>1001</v>
      </c>
      <c r="C5081">
        <v>4</v>
      </c>
      <c r="D5081">
        <v>122</v>
      </c>
      <c r="E5081">
        <v>1</v>
      </c>
      <c r="F5081">
        <v>0</v>
      </c>
      <c r="G5081">
        <v>2050</v>
      </c>
      <c r="H5081" s="17" t="s">
        <v>1173</v>
      </c>
      <c r="I5081">
        <v>1</v>
      </c>
      <c r="J5081">
        <v>0</v>
      </c>
      <c r="K5081" s="17" t="s">
        <v>11185</v>
      </c>
      <c r="L5081" s="1">
        <v>44767</v>
      </c>
      <c r="M5081">
        <v>21115.8</v>
      </c>
      <c r="N5081" s="17" t="s">
        <v>437</v>
      </c>
      <c r="O5081">
        <v>213</v>
      </c>
      <c r="P5081" s="17" t="s">
        <v>438</v>
      </c>
      <c r="Q5081">
        <v>0</v>
      </c>
      <c r="R5081" s="17" t="s">
        <v>439</v>
      </c>
      <c r="S5081" s="17" t="s">
        <v>440</v>
      </c>
      <c r="T5081" s="17" t="s">
        <v>438</v>
      </c>
      <c r="U5081">
        <v>0</v>
      </c>
      <c r="V5081">
        <v>0</v>
      </c>
      <c r="W5081" s="17" t="s">
        <v>11186</v>
      </c>
      <c r="X5081" s="17" t="s">
        <v>442</v>
      </c>
      <c r="Y5081">
        <v>0</v>
      </c>
      <c r="Z5081" s="17" t="s">
        <v>486</v>
      </c>
      <c r="AA5081" s="17" t="s">
        <v>443</v>
      </c>
      <c r="AB5081" s="17" t="s">
        <v>444</v>
      </c>
      <c r="AC5081">
        <v>0</v>
      </c>
      <c r="AD5081">
        <v>0</v>
      </c>
      <c r="AE5081">
        <v>0</v>
      </c>
      <c r="AF5081">
        <v>2022</v>
      </c>
      <c r="AG5081" s="1">
        <v>44562</v>
      </c>
      <c r="AH5081" s="1">
        <v>44773</v>
      </c>
      <c r="AI5081" s="1">
        <v>44785</v>
      </c>
      <c r="AJ5081" s="17" t="s">
        <v>34</v>
      </c>
      <c r="AK5081" s="17" t="s">
        <v>35</v>
      </c>
      <c r="AL5081" s="17" t="s">
        <v>10388</v>
      </c>
      <c r="AM5081" s="17">
        <f>MONTH(EMPENHO[[#This Row],[data_empenho]])</f>
        <v>7</v>
      </c>
    </row>
    <row r="5082" spans="1:39" x14ac:dyDescent="0.25">
      <c r="A5082">
        <v>10</v>
      </c>
      <c r="B5082">
        <v>1001</v>
      </c>
      <c r="C5082">
        <v>4</v>
      </c>
      <c r="D5082">
        <v>122</v>
      </c>
      <c r="E5082">
        <v>1</v>
      </c>
      <c r="F5082">
        <v>0</v>
      </c>
      <c r="G5082">
        <v>2050</v>
      </c>
      <c r="H5082" s="17" t="s">
        <v>1181</v>
      </c>
      <c r="I5082">
        <v>1</v>
      </c>
      <c r="J5082">
        <v>0</v>
      </c>
      <c r="K5082" s="17" t="s">
        <v>11187</v>
      </c>
      <c r="L5082" s="1">
        <v>44767</v>
      </c>
      <c r="M5082">
        <v>1672.14</v>
      </c>
      <c r="N5082" s="17" t="s">
        <v>437</v>
      </c>
      <c r="O5082">
        <v>213</v>
      </c>
      <c r="P5082" s="17" t="s">
        <v>438</v>
      </c>
      <c r="Q5082">
        <v>0</v>
      </c>
      <c r="R5082" s="17" t="s">
        <v>439</v>
      </c>
      <c r="S5082" s="17" t="s">
        <v>440</v>
      </c>
      <c r="T5082" s="17" t="s">
        <v>438</v>
      </c>
      <c r="U5082">
        <v>0</v>
      </c>
      <c r="V5082">
        <v>0</v>
      </c>
      <c r="W5082" s="17" t="s">
        <v>11188</v>
      </c>
      <c r="X5082" s="17" t="s">
        <v>442</v>
      </c>
      <c r="Y5082">
        <v>0</v>
      </c>
      <c r="Z5082" s="17" t="s">
        <v>486</v>
      </c>
      <c r="AA5082" s="17" t="s">
        <v>443</v>
      </c>
      <c r="AB5082" s="17" t="s">
        <v>444</v>
      </c>
      <c r="AC5082">
        <v>0</v>
      </c>
      <c r="AD5082">
        <v>0</v>
      </c>
      <c r="AE5082">
        <v>0</v>
      </c>
      <c r="AF5082">
        <v>2022</v>
      </c>
      <c r="AG5082" s="1">
        <v>44562</v>
      </c>
      <c r="AH5082" s="1">
        <v>44773</v>
      </c>
      <c r="AI5082" s="1">
        <v>44785</v>
      </c>
      <c r="AJ5082" s="17" t="s">
        <v>34</v>
      </c>
      <c r="AK5082" s="17" t="s">
        <v>35</v>
      </c>
      <c r="AL5082" s="17" t="s">
        <v>10388</v>
      </c>
      <c r="AM5082" s="17">
        <f>MONTH(EMPENHO[[#This Row],[data_empenho]])</f>
        <v>7</v>
      </c>
    </row>
    <row r="5083" spans="1:39" x14ac:dyDescent="0.25">
      <c r="A5083">
        <v>10</v>
      </c>
      <c r="B5083">
        <v>1001</v>
      </c>
      <c r="C5083">
        <v>4</v>
      </c>
      <c r="D5083">
        <v>122</v>
      </c>
      <c r="E5083">
        <v>1</v>
      </c>
      <c r="F5083">
        <v>0</v>
      </c>
      <c r="G5083">
        <v>2050</v>
      </c>
      <c r="H5083" s="17" t="s">
        <v>1433</v>
      </c>
      <c r="I5083">
        <v>1</v>
      </c>
      <c r="J5083">
        <v>0</v>
      </c>
      <c r="K5083" s="17" t="s">
        <v>11189</v>
      </c>
      <c r="L5083" s="1">
        <v>44767</v>
      </c>
      <c r="M5083">
        <v>4493</v>
      </c>
      <c r="N5083" s="17" t="s">
        <v>437</v>
      </c>
      <c r="O5083">
        <v>213</v>
      </c>
      <c r="P5083" s="17" t="s">
        <v>438</v>
      </c>
      <c r="Q5083">
        <v>0</v>
      </c>
      <c r="R5083" s="17" t="s">
        <v>439</v>
      </c>
      <c r="S5083" s="17" t="s">
        <v>440</v>
      </c>
      <c r="T5083" s="17" t="s">
        <v>438</v>
      </c>
      <c r="U5083">
        <v>0</v>
      </c>
      <c r="V5083">
        <v>0</v>
      </c>
      <c r="W5083" s="17" t="s">
        <v>11190</v>
      </c>
      <c r="X5083" s="17" t="s">
        <v>442</v>
      </c>
      <c r="Y5083">
        <v>0</v>
      </c>
      <c r="Z5083" s="17" t="s">
        <v>486</v>
      </c>
      <c r="AA5083" s="17" t="s">
        <v>443</v>
      </c>
      <c r="AB5083" s="17" t="s">
        <v>444</v>
      </c>
      <c r="AC5083">
        <v>0</v>
      </c>
      <c r="AD5083">
        <v>0</v>
      </c>
      <c r="AE5083">
        <v>0</v>
      </c>
      <c r="AF5083">
        <v>2022</v>
      </c>
      <c r="AG5083" s="1">
        <v>44562</v>
      </c>
      <c r="AH5083" s="1">
        <v>44773</v>
      </c>
      <c r="AI5083" s="1">
        <v>44785</v>
      </c>
      <c r="AJ5083" s="17" t="s">
        <v>34</v>
      </c>
      <c r="AK5083" s="17" t="s">
        <v>35</v>
      </c>
      <c r="AL5083" s="17" t="s">
        <v>10388</v>
      </c>
      <c r="AM5083" s="17">
        <f>MONTH(EMPENHO[[#This Row],[data_empenho]])</f>
        <v>7</v>
      </c>
    </row>
    <row r="5084" spans="1:39" x14ac:dyDescent="0.25">
      <c r="A5084">
        <v>10</v>
      </c>
      <c r="B5084">
        <v>1001</v>
      </c>
      <c r="C5084">
        <v>4</v>
      </c>
      <c r="D5084">
        <v>122</v>
      </c>
      <c r="E5084">
        <v>1</v>
      </c>
      <c r="F5084">
        <v>0</v>
      </c>
      <c r="G5084">
        <v>2050</v>
      </c>
      <c r="H5084" s="17" t="s">
        <v>1184</v>
      </c>
      <c r="I5084">
        <v>1</v>
      </c>
      <c r="J5084">
        <v>0</v>
      </c>
      <c r="K5084" s="17" t="s">
        <v>11191</v>
      </c>
      <c r="L5084" s="1">
        <v>44767</v>
      </c>
      <c r="M5084">
        <v>3742.33</v>
      </c>
      <c r="N5084" s="17" t="s">
        <v>437</v>
      </c>
      <c r="O5084">
        <v>213</v>
      </c>
      <c r="P5084" s="17" t="s">
        <v>438</v>
      </c>
      <c r="Q5084">
        <v>0</v>
      </c>
      <c r="R5084" s="17" t="s">
        <v>439</v>
      </c>
      <c r="S5084" s="17" t="s">
        <v>440</v>
      </c>
      <c r="T5084" s="17" t="s">
        <v>438</v>
      </c>
      <c r="U5084">
        <v>0</v>
      </c>
      <c r="V5084">
        <v>0</v>
      </c>
      <c r="W5084" s="17" t="s">
        <v>11192</v>
      </c>
      <c r="X5084" s="17" t="s">
        <v>442</v>
      </c>
      <c r="Y5084">
        <v>0</v>
      </c>
      <c r="Z5084" s="17" t="s">
        <v>486</v>
      </c>
      <c r="AA5084" s="17" t="s">
        <v>443</v>
      </c>
      <c r="AB5084" s="17" t="s">
        <v>444</v>
      </c>
      <c r="AC5084">
        <v>0</v>
      </c>
      <c r="AD5084">
        <v>0</v>
      </c>
      <c r="AE5084">
        <v>0</v>
      </c>
      <c r="AF5084">
        <v>2022</v>
      </c>
      <c r="AG5084" s="1">
        <v>44562</v>
      </c>
      <c r="AH5084" s="1">
        <v>44773</v>
      </c>
      <c r="AI5084" s="1">
        <v>44785</v>
      </c>
      <c r="AJ5084" s="17" t="s">
        <v>34</v>
      </c>
      <c r="AK5084" s="17" t="s">
        <v>35</v>
      </c>
      <c r="AL5084" s="17" t="s">
        <v>10388</v>
      </c>
      <c r="AM5084" s="17">
        <f>MONTH(EMPENHO[[#This Row],[data_empenho]])</f>
        <v>7</v>
      </c>
    </row>
    <row r="5085" spans="1:39" x14ac:dyDescent="0.25">
      <c r="A5085">
        <v>10</v>
      </c>
      <c r="B5085">
        <v>1001</v>
      </c>
      <c r="C5085">
        <v>4</v>
      </c>
      <c r="D5085">
        <v>122</v>
      </c>
      <c r="E5085">
        <v>1</v>
      </c>
      <c r="F5085">
        <v>0</v>
      </c>
      <c r="G5085">
        <v>2050</v>
      </c>
      <c r="H5085" s="17" t="s">
        <v>5230</v>
      </c>
      <c r="I5085">
        <v>1</v>
      </c>
      <c r="J5085">
        <v>0</v>
      </c>
      <c r="K5085" s="17" t="s">
        <v>11193</v>
      </c>
      <c r="L5085" s="1">
        <v>44767</v>
      </c>
      <c r="M5085">
        <v>3878.58</v>
      </c>
      <c r="N5085" s="17" t="s">
        <v>437</v>
      </c>
      <c r="O5085">
        <v>213</v>
      </c>
      <c r="P5085" s="17" t="s">
        <v>438</v>
      </c>
      <c r="Q5085">
        <v>0</v>
      </c>
      <c r="R5085" s="17" t="s">
        <v>439</v>
      </c>
      <c r="S5085" s="17" t="s">
        <v>440</v>
      </c>
      <c r="T5085" s="17" t="s">
        <v>438</v>
      </c>
      <c r="U5085">
        <v>0</v>
      </c>
      <c r="V5085">
        <v>0</v>
      </c>
      <c r="W5085" s="17" t="s">
        <v>11194</v>
      </c>
      <c r="X5085" s="17" t="s">
        <v>442</v>
      </c>
      <c r="Y5085">
        <v>0</v>
      </c>
      <c r="Z5085" s="17" t="s">
        <v>486</v>
      </c>
      <c r="AA5085" s="17" t="s">
        <v>443</v>
      </c>
      <c r="AB5085" s="17" t="s">
        <v>444</v>
      </c>
      <c r="AC5085">
        <v>0</v>
      </c>
      <c r="AD5085">
        <v>0</v>
      </c>
      <c r="AE5085">
        <v>0</v>
      </c>
      <c r="AF5085">
        <v>2022</v>
      </c>
      <c r="AG5085" s="1">
        <v>44562</v>
      </c>
      <c r="AH5085" s="1">
        <v>44773</v>
      </c>
      <c r="AI5085" s="1">
        <v>44785</v>
      </c>
      <c r="AJ5085" s="17" t="s">
        <v>34</v>
      </c>
      <c r="AK5085" s="17" t="s">
        <v>35</v>
      </c>
      <c r="AL5085" s="17" t="s">
        <v>10388</v>
      </c>
      <c r="AM5085" s="17">
        <f>MONTH(EMPENHO[[#This Row],[data_empenho]])</f>
        <v>7</v>
      </c>
    </row>
    <row r="5086" spans="1:39" x14ac:dyDescent="0.25">
      <c r="A5086">
        <v>10</v>
      </c>
      <c r="B5086">
        <v>1001</v>
      </c>
      <c r="C5086">
        <v>4</v>
      </c>
      <c r="D5086">
        <v>122</v>
      </c>
      <c r="E5086">
        <v>1</v>
      </c>
      <c r="F5086">
        <v>0</v>
      </c>
      <c r="G5086">
        <v>2050</v>
      </c>
      <c r="H5086" s="17" t="s">
        <v>1176</v>
      </c>
      <c r="I5086">
        <v>1</v>
      </c>
      <c r="J5086">
        <v>0</v>
      </c>
      <c r="K5086" s="17" t="s">
        <v>11195</v>
      </c>
      <c r="L5086" s="1">
        <v>44767</v>
      </c>
      <c r="M5086">
        <v>2054.7600000000002</v>
      </c>
      <c r="N5086" s="17" t="s">
        <v>437</v>
      </c>
      <c r="O5086">
        <v>213</v>
      </c>
      <c r="P5086" s="17" t="s">
        <v>438</v>
      </c>
      <c r="Q5086">
        <v>0</v>
      </c>
      <c r="R5086" s="17" t="s">
        <v>439</v>
      </c>
      <c r="S5086" s="17" t="s">
        <v>440</v>
      </c>
      <c r="T5086" s="17" t="s">
        <v>438</v>
      </c>
      <c r="U5086">
        <v>0</v>
      </c>
      <c r="V5086">
        <v>0</v>
      </c>
      <c r="W5086" s="17" t="s">
        <v>11196</v>
      </c>
      <c r="X5086" s="17" t="s">
        <v>442</v>
      </c>
      <c r="Y5086">
        <v>0</v>
      </c>
      <c r="Z5086" s="17" t="s">
        <v>486</v>
      </c>
      <c r="AA5086" s="17" t="s">
        <v>443</v>
      </c>
      <c r="AB5086" s="17" t="s">
        <v>444</v>
      </c>
      <c r="AC5086">
        <v>0</v>
      </c>
      <c r="AD5086">
        <v>0</v>
      </c>
      <c r="AE5086">
        <v>0</v>
      </c>
      <c r="AF5086">
        <v>2022</v>
      </c>
      <c r="AG5086" s="1">
        <v>44562</v>
      </c>
      <c r="AH5086" s="1">
        <v>44773</v>
      </c>
      <c r="AI5086" s="1">
        <v>44785</v>
      </c>
      <c r="AJ5086" s="17" t="s">
        <v>34</v>
      </c>
      <c r="AK5086" s="17" t="s">
        <v>35</v>
      </c>
      <c r="AL5086" s="17" t="s">
        <v>10388</v>
      </c>
      <c r="AM5086" s="17">
        <f>MONTH(EMPENHO[[#This Row],[data_empenho]])</f>
        <v>7</v>
      </c>
    </row>
    <row r="5087" spans="1:39" x14ac:dyDescent="0.25">
      <c r="A5087">
        <v>10</v>
      </c>
      <c r="B5087">
        <v>1001</v>
      </c>
      <c r="C5087">
        <v>4</v>
      </c>
      <c r="D5087">
        <v>122</v>
      </c>
      <c r="E5087">
        <v>1</v>
      </c>
      <c r="F5087">
        <v>0</v>
      </c>
      <c r="G5087">
        <v>2050</v>
      </c>
      <c r="H5087" s="17" t="s">
        <v>1145</v>
      </c>
      <c r="I5087">
        <v>1</v>
      </c>
      <c r="J5087">
        <v>0</v>
      </c>
      <c r="K5087" s="17" t="s">
        <v>11197</v>
      </c>
      <c r="L5087" s="1">
        <v>44767</v>
      </c>
      <c r="M5087">
        <v>839.42</v>
      </c>
      <c r="N5087" s="17" t="s">
        <v>437</v>
      </c>
      <c r="O5087">
        <v>213</v>
      </c>
      <c r="P5087" s="17" t="s">
        <v>438</v>
      </c>
      <c r="Q5087">
        <v>0</v>
      </c>
      <c r="R5087" s="17" t="s">
        <v>439</v>
      </c>
      <c r="S5087" s="17" t="s">
        <v>440</v>
      </c>
      <c r="T5087" s="17" t="s">
        <v>438</v>
      </c>
      <c r="U5087">
        <v>0</v>
      </c>
      <c r="V5087">
        <v>0</v>
      </c>
      <c r="W5087" s="17" t="s">
        <v>11198</v>
      </c>
      <c r="X5087" s="17" t="s">
        <v>442</v>
      </c>
      <c r="Y5087">
        <v>0</v>
      </c>
      <c r="Z5087" s="17" t="s">
        <v>486</v>
      </c>
      <c r="AA5087" s="17" t="s">
        <v>443</v>
      </c>
      <c r="AB5087" s="17" t="s">
        <v>444</v>
      </c>
      <c r="AC5087">
        <v>0</v>
      </c>
      <c r="AD5087">
        <v>0</v>
      </c>
      <c r="AE5087">
        <v>0</v>
      </c>
      <c r="AF5087">
        <v>2022</v>
      </c>
      <c r="AG5087" s="1">
        <v>44562</v>
      </c>
      <c r="AH5087" s="1">
        <v>44773</v>
      </c>
      <c r="AI5087" s="1">
        <v>44785</v>
      </c>
      <c r="AJ5087" s="17" t="s">
        <v>34</v>
      </c>
      <c r="AK5087" s="17" t="s">
        <v>35</v>
      </c>
      <c r="AL5087" s="17" t="s">
        <v>10388</v>
      </c>
      <c r="AM5087" s="17">
        <f>MONTH(EMPENHO[[#This Row],[data_empenho]])</f>
        <v>7</v>
      </c>
    </row>
    <row r="5088" spans="1:39" x14ac:dyDescent="0.25">
      <c r="A5088">
        <v>10</v>
      </c>
      <c r="B5088">
        <v>1001</v>
      </c>
      <c r="C5088">
        <v>4</v>
      </c>
      <c r="D5088">
        <v>122</v>
      </c>
      <c r="E5088">
        <v>1</v>
      </c>
      <c r="F5088">
        <v>0</v>
      </c>
      <c r="G5088">
        <v>2050</v>
      </c>
      <c r="H5088" s="17" t="s">
        <v>1213</v>
      </c>
      <c r="I5088">
        <v>1</v>
      </c>
      <c r="J5088">
        <v>0</v>
      </c>
      <c r="K5088" s="17" t="s">
        <v>11199</v>
      </c>
      <c r="L5088" s="1">
        <v>44767</v>
      </c>
      <c r="M5088">
        <v>1198.3900000000001</v>
      </c>
      <c r="N5088" s="17" t="s">
        <v>437</v>
      </c>
      <c r="O5088">
        <v>213</v>
      </c>
      <c r="P5088" s="17" t="s">
        <v>438</v>
      </c>
      <c r="Q5088">
        <v>0</v>
      </c>
      <c r="R5088" s="17" t="s">
        <v>439</v>
      </c>
      <c r="S5088" s="17" t="s">
        <v>440</v>
      </c>
      <c r="T5088" s="17" t="s">
        <v>438</v>
      </c>
      <c r="U5088">
        <v>0</v>
      </c>
      <c r="V5088">
        <v>0</v>
      </c>
      <c r="W5088" s="17" t="s">
        <v>11200</v>
      </c>
      <c r="X5088" s="17" t="s">
        <v>442</v>
      </c>
      <c r="Y5088">
        <v>0</v>
      </c>
      <c r="Z5088" s="17" t="s">
        <v>486</v>
      </c>
      <c r="AA5088" s="17" t="s">
        <v>443</v>
      </c>
      <c r="AB5088" s="17" t="s">
        <v>444</v>
      </c>
      <c r="AC5088">
        <v>0</v>
      </c>
      <c r="AD5088">
        <v>0</v>
      </c>
      <c r="AE5088">
        <v>0</v>
      </c>
      <c r="AF5088">
        <v>2022</v>
      </c>
      <c r="AG5088" s="1">
        <v>44562</v>
      </c>
      <c r="AH5088" s="1">
        <v>44773</v>
      </c>
      <c r="AI5088" s="1">
        <v>44785</v>
      </c>
      <c r="AJ5088" s="17" t="s">
        <v>34</v>
      </c>
      <c r="AK5088" s="17" t="s">
        <v>35</v>
      </c>
      <c r="AL5088" s="17" t="s">
        <v>10388</v>
      </c>
      <c r="AM5088" s="17">
        <f>MONTH(EMPENHO[[#This Row],[data_empenho]])</f>
        <v>7</v>
      </c>
    </row>
    <row r="5089" spans="1:39" x14ac:dyDescent="0.25">
      <c r="A5089">
        <v>10</v>
      </c>
      <c r="B5089">
        <v>1001</v>
      </c>
      <c r="C5089">
        <v>4</v>
      </c>
      <c r="D5089">
        <v>122</v>
      </c>
      <c r="E5089">
        <v>1</v>
      </c>
      <c r="F5089">
        <v>0</v>
      </c>
      <c r="G5089">
        <v>2050</v>
      </c>
      <c r="H5089" s="17" t="s">
        <v>1145</v>
      </c>
      <c r="I5089">
        <v>1</v>
      </c>
      <c r="J5089">
        <v>0</v>
      </c>
      <c r="K5089" s="17" t="s">
        <v>11201</v>
      </c>
      <c r="L5089" s="1">
        <v>44767</v>
      </c>
      <c r="M5089">
        <v>1091.82</v>
      </c>
      <c r="N5089" s="17" t="s">
        <v>437</v>
      </c>
      <c r="O5089">
        <v>213</v>
      </c>
      <c r="P5089" s="17" t="s">
        <v>438</v>
      </c>
      <c r="Q5089">
        <v>0</v>
      </c>
      <c r="R5089" s="17" t="s">
        <v>439</v>
      </c>
      <c r="S5089" s="17" t="s">
        <v>440</v>
      </c>
      <c r="T5089" s="17" t="s">
        <v>438</v>
      </c>
      <c r="U5089">
        <v>0</v>
      </c>
      <c r="V5089">
        <v>0</v>
      </c>
      <c r="W5089" s="17" t="s">
        <v>11202</v>
      </c>
      <c r="X5089" s="17" t="s">
        <v>442</v>
      </c>
      <c r="Y5089">
        <v>0</v>
      </c>
      <c r="Z5089" s="17" t="s">
        <v>486</v>
      </c>
      <c r="AA5089" s="17" t="s">
        <v>443</v>
      </c>
      <c r="AB5089" s="17" t="s">
        <v>444</v>
      </c>
      <c r="AC5089">
        <v>0</v>
      </c>
      <c r="AD5089">
        <v>0</v>
      </c>
      <c r="AE5089">
        <v>0</v>
      </c>
      <c r="AF5089">
        <v>2022</v>
      </c>
      <c r="AG5089" s="1">
        <v>44562</v>
      </c>
      <c r="AH5089" s="1">
        <v>44773</v>
      </c>
      <c r="AI5089" s="1">
        <v>44785</v>
      </c>
      <c r="AJ5089" s="17" t="s">
        <v>34</v>
      </c>
      <c r="AK5089" s="17" t="s">
        <v>35</v>
      </c>
      <c r="AL5089" s="17" t="s">
        <v>10388</v>
      </c>
      <c r="AM5089" s="17">
        <f>MONTH(EMPENHO[[#This Row],[data_empenho]])</f>
        <v>7</v>
      </c>
    </row>
    <row r="5090" spans="1:39" x14ac:dyDescent="0.25">
      <c r="A5090">
        <v>10</v>
      </c>
      <c r="B5090">
        <v>1001</v>
      </c>
      <c r="C5090">
        <v>4</v>
      </c>
      <c r="D5090">
        <v>122</v>
      </c>
      <c r="E5090">
        <v>1</v>
      </c>
      <c r="F5090">
        <v>0</v>
      </c>
      <c r="G5090">
        <v>2050</v>
      </c>
      <c r="H5090" s="17" t="s">
        <v>2730</v>
      </c>
      <c r="I5090">
        <v>1</v>
      </c>
      <c r="J5090">
        <v>0</v>
      </c>
      <c r="K5090" s="17" t="s">
        <v>11203</v>
      </c>
      <c r="L5090" s="1">
        <v>44767</v>
      </c>
      <c r="M5090">
        <v>378</v>
      </c>
      <c r="N5090" s="17" t="s">
        <v>437</v>
      </c>
      <c r="O5090">
        <v>213</v>
      </c>
      <c r="P5090" s="17" t="s">
        <v>438</v>
      </c>
      <c r="Q5090">
        <v>0</v>
      </c>
      <c r="R5090" s="17" t="s">
        <v>439</v>
      </c>
      <c r="S5090" s="17" t="s">
        <v>440</v>
      </c>
      <c r="T5090" s="17" t="s">
        <v>438</v>
      </c>
      <c r="U5090">
        <v>0</v>
      </c>
      <c r="V5090">
        <v>0</v>
      </c>
      <c r="W5090" s="17" t="s">
        <v>11204</v>
      </c>
      <c r="X5090" s="17" t="s">
        <v>442</v>
      </c>
      <c r="Y5090">
        <v>0</v>
      </c>
      <c r="Z5090" s="17" t="s">
        <v>486</v>
      </c>
      <c r="AA5090" s="17" t="s">
        <v>443</v>
      </c>
      <c r="AB5090" s="17" t="s">
        <v>444</v>
      </c>
      <c r="AC5090">
        <v>0</v>
      </c>
      <c r="AD5090">
        <v>0</v>
      </c>
      <c r="AE5090">
        <v>0</v>
      </c>
      <c r="AF5090">
        <v>2022</v>
      </c>
      <c r="AG5090" s="1">
        <v>44562</v>
      </c>
      <c r="AH5090" s="1">
        <v>44773</v>
      </c>
      <c r="AI5090" s="1">
        <v>44785</v>
      </c>
      <c r="AJ5090" s="17" t="s">
        <v>34</v>
      </c>
      <c r="AK5090" s="17" t="s">
        <v>35</v>
      </c>
      <c r="AL5090" s="17" t="s">
        <v>10388</v>
      </c>
      <c r="AM5090" s="17">
        <f>MONTH(EMPENHO[[#This Row],[data_empenho]])</f>
        <v>7</v>
      </c>
    </row>
    <row r="5091" spans="1:39" x14ac:dyDescent="0.25">
      <c r="A5091">
        <v>10</v>
      </c>
      <c r="B5091">
        <v>1001</v>
      </c>
      <c r="C5091">
        <v>4</v>
      </c>
      <c r="D5091">
        <v>122</v>
      </c>
      <c r="E5091">
        <v>1</v>
      </c>
      <c r="F5091">
        <v>0</v>
      </c>
      <c r="G5091">
        <v>2050</v>
      </c>
      <c r="H5091" s="17" t="s">
        <v>1173</v>
      </c>
      <c r="I5091">
        <v>1</v>
      </c>
      <c r="J5091">
        <v>0</v>
      </c>
      <c r="K5091" s="17" t="s">
        <v>11205</v>
      </c>
      <c r="L5091" s="1">
        <v>44767</v>
      </c>
      <c r="M5091">
        <v>283.76</v>
      </c>
      <c r="N5091" s="17" t="s">
        <v>437</v>
      </c>
      <c r="O5091">
        <v>213</v>
      </c>
      <c r="P5091" s="17" t="s">
        <v>438</v>
      </c>
      <c r="Q5091">
        <v>0</v>
      </c>
      <c r="R5091" s="17" t="s">
        <v>439</v>
      </c>
      <c r="S5091" s="17" t="s">
        <v>440</v>
      </c>
      <c r="T5091" s="17" t="s">
        <v>438</v>
      </c>
      <c r="U5091">
        <v>0</v>
      </c>
      <c r="V5091">
        <v>0</v>
      </c>
      <c r="W5091" s="17" t="s">
        <v>11206</v>
      </c>
      <c r="X5091" s="17" t="s">
        <v>442</v>
      </c>
      <c r="Y5091">
        <v>0</v>
      </c>
      <c r="Z5091" s="17" t="s">
        <v>486</v>
      </c>
      <c r="AA5091" s="17" t="s">
        <v>443</v>
      </c>
      <c r="AB5091" s="17" t="s">
        <v>444</v>
      </c>
      <c r="AC5091">
        <v>0</v>
      </c>
      <c r="AD5091">
        <v>0</v>
      </c>
      <c r="AE5091">
        <v>0</v>
      </c>
      <c r="AF5091">
        <v>2022</v>
      </c>
      <c r="AG5091" s="1">
        <v>44562</v>
      </c>
      <c r="AH5091" s="1">
        <v>44773</v>
      </c>
      <c r="AI5091" s="1">
        <v>44785</v>
      </c>
      <c r="AJ5091" s="17" t="s">
        <v>34</v>
      </c>
      <c r="AK5091" s="17" t="s">
        <v>35</v>
      </c>
      <c r="AL5091" s="17" t="s">
        <v>10388</v>
      </c>
      <c r="AM5091" s="17">
        <f>MONTH(EMPENHO[[#This Row],[data_empenho]])</f>
        <v>7</v>
      </c>
    </row>
    <row r="5092" spans="1:39" x14ac:dyDescent="0.25">
      <c r="A5092">
        <v>10</v>
      </c>
      <c r="B5092">
        <v>1001</v>
      </c>
      <c r="C5092">
        <v>4</v>
      </c>
      <c r="D5092">
        <v>122</v>
      </c>
      <c r="E5092">
        <v>1</v>
      </c>
      <c r="F5092">
        <v>0</v>
      </c>
      <c r="G5092">
        <v>2050</v>
      </c>
      <c r="H5092" s="17" t="s">
        <v>1145</v>
      </c>
      <c r="I5092">
        <v>1</v>
      </c>
      <c r="J5092">
        <v>0</v>
      </c>
      <c r="K5092" s="17" t="s">
        <v>11207</v>
      </c>
      <c r="L5092" s="1">
        <v>44767</v>
      </c>
      <c r="M5092">
        <v>1800</v>
      </c>
      <c r="N5092" s="17" t="s">
        <v>437</v>
      </c>
      <c r="O5092">
        <v>213</v>
      </c>
      <c r="P5092" s="17" t="s">
        <v>438</v>
      </c>
      <c r="Q5092">
        <v>0</v>
      </c>
      <c r="R5092" s="17" t="s">
        <v>439</v>
      </c>
      <c r="S5092" s="17" t="s">
        <v>440</v>
      </c>
      <c r="T5092" s="17" t="s">
        <v>438</v>
      </c>
      <c r="U5092">
        <v>0</v>
      </c>
      <c r="V5092">
        <v>0</v>
      </c>
      <c r="W5092" s="17" t="s">
        <v>11208</v>
      </c>
      <c r="X5092" s="17" t="s">
        <v>442</v>
      </c>
      <c r="Y5092">
        <v>0</v>
      </c>
      <c r="Z5092" s="17" t="s">
        <v>486</v>
      </c>
      <c r="AA5092" s="17" t="s">
        <v>443</v>
      </c>
      <c r="AB5092" s="17" t="s">
        <v>444</v>
      </c>
      <c r="AC5092">
        <v>0</v>
      </c>
      <c r="AD5092">
        <v>0</v>
      </c>
      <c r="AE5092">
        <v>0</v>
      </c>
      <c r="AF5092">
        <v>2022</v>
      </c>
      <c r="AG5092" s="1">
        <v>44562</v>
      </c>
      <c r="AH5092" s="1">
        <v>44773</v>
      </c>
      <c r="AI5092" s="1">
        <v>44785</v>
      </c>
      <c r="AJ5092" s="17" t="s">
        <v>34</v>
      </c>
      <c r="AK5092" s="17" t="s">
        <v>35</v>
      </c>
      <c r="AL5092" s="17" t="s">
        <v>10388</v>
      </c>
      <c r="AM5092" s="17">
        <f>MONTH(EMPENHO[[#This Row],[data_empenho]])</f>
        <v>7</v>
      </c>
    </row>
    <row r="5093" spans="1:39" x14ac:dyDescent="0.25">
      <c r="A5093">
        <v>10</v>
      </c>
      <c r="B5093">
        <v>1001</v>
      </c>
      <c r="C5093">
        <v>4</v>
      </c>
      <c r="D5093">
        <v>122</v>
      </c>
      <c r="E5093">
        <v>1</v>
      </c>
      <c r="F5093">
        <v>0</v>
      </c>
      <c r="G5093">
        <v>2050</v>
      </c>
      <c r="H5093" s="17" t="s">
        <v>1173</v>
      </c>
      <c r="I5093">
        <v>1</v>
      </c>
      <c r="J5093">
        <v>0</v>
      </c>
      <c r="K5093" s="17" t="s">
        <v>11209</v>
      </c>
      <c r="L5093" s="1">
        <v>44767</v>
      </c>
      <c r="M5093">
        <v>2947.91</v>
      </c>
      <c r="N5093" s="17" t="s">
        <v>437</v>
      </c>
      <c r="O5093">
        <v>213</v>
      </c>
      <c r="P5093" s="17" t="s">
        <v>438</v>
      </c>
      <c r="Q5093">
        <v>0</v>
      </c>
      <c r="R5093" s="17" t="s">
        <v>439</v>
      </c>
      <c r="S5093" s="17" t="s">
        <v>440</v>
      </c>
      <c r="T5093" s="17" t="s">
        <v>438</v>
      </c>
      <c r="U5093">
        <v>0</v>
      </c>
      <c r="V5093">
        <v>0</v>
      </c>
      <c r="W5093" s="17" t="s">
        <v>11210</v>
      </c>
      <c r="X5093" s="17" t="s">
        <v>442</v>
      </c>
      <c r="Y5093">
        <v>0</v>
      </c>
      <c r="Z5093" s="17" t="s">
        <v>486</v>
      </c>
      <c r="AA5093" s="17" t="s">
        <v>443</v>
      </c>
      <c r="AB5093" s="17" t="s">
        <v>444</v>
      </c>
      <c r="AC5093">
        <v>0</v>
      </c>
      <c r="AD5093">
        <v>0</v>
      </c>
      <c r="AE5093">
        <v>0</v>
      </c>
      <c r="AF5093">
        <v>2022</v>
      </c>
      <c r="AG5093" s="1">
        <v>44562</v>
      </c>
      <c r="AH5093" s="1">
        <v>44773</v>
      </c>
      <c r="AI5093" s="1">
        <v>44785</v>
      </c>
      <c r="AJ5093" s="17" t="s">
        <v>34</v>
      </c>
      <c r="AK5093" s="17" t="s">
        <v>35</v>
      </c>
      <c r="AL5093" s="17" t="s">
        <v>10388</v>
      </c>
      <c r="AM5093" s="17">
        <f>MONTH(EMPENHO[[#This Row],[data_empenho]])</f>
        <v>7</v>
      </c>
    </row>
    <row r="5094" spans="1:39" x14ac:dyDescent="0.25">
      <c r="A5094">
        <v>9</v>
      </c>
      <c r="B5094">
        <v>901</v>
      </c>
      <c r="C5094">
        <v>4</v>
      </c>
      <c r="D5094">
        <v>122</v>
      </c>
      <c r="E5094">
        <v>1</v>
      </c>
      <c r="F5094">
        <v>0</v>
      </c>
      <c r="G5094">
        <v>2010</v>
      </c>
      <c r="H5094" s="17" t="s">
        <v>1173</v>
      </c>
      <c r="I5094">
        <v>1</v>
      </c>
      <c r="J5094">
        <v>0</v>
      </c>
      <c r="K5094" s="17" t="s">
        <v>11211</v>
      </c>
      <c r="L5094" s="1">
        <v>44767</v>
      </c>
      <c r="M5094">
        <v>10557.9</v>
      </c>
      <c r="N5094" s="17" t="s">
        <v>437</v>
      </c>
      <c r="O5094">
        <v>213</v>
      </c>
      <c r="P5094" s="17" t="s">
        <v>438</v>
      </c>
      <c r="Q5094">
        <v>0</v>
      </c>
      <c r="R5094" s="17" t="s">
        <v>439</v>
      </c>
      <c r="S5094" s="17" t="s">
        <v>440</v>
      </c>
      <c r="T5094" s="17" t="s">
        <v>438</v>
      </c>
      <c r="U5094">
        <v>0</v>
      </c>
      <c r="V5094">
        <v>0</v>
      </c>
      <c r="W5094" s="17" t="s">
        <v>11212</v>
      </c>
      <c r="X5094" s="17" t="s">
        <v>442</v>
      </c>
      <c r="Y5094">
        <v>0</v>
      </c>
      <c r="Z5094" s="17" t="s">
        <v>486</v>
      </c>
      <c r="AA5094" s="17" t="s">
        <v>443</v>
      </c>
      <c r="AB5094" s="17" t="s">
        <v>444</v>
      </c>
      <c r="AC5094">
        <v>0</v>
      </c>
      <c r="AD5094">
        <v>0</v>
      </c>
      <c r="AE5094">
        <v>0</v>
      </c>
      <c r="AF5094">
        <v>2022</v>
      </c>
      <c r="AG5094" s="1">
        <v>44562</v>
      </c>
      <c r="AH5094" s="1">
        <v>44773</v>
      </c>
      <c r="AI5094" s="1">
        <v>44785</v>
      </c>
      <c r="AJ5094" s="17" t="s">
        <v>34</v>
      </c>
      <c r="AK5094" s="17" t="s">
        <v>35</v>
      </c>
      <c r="AL5094" s="17" t="s">
        <v>10388</v>
      </c>
      <c r="AM5094" s="17">
        <f>MONTH(EMPENHO[[#This Row],[data_empenho]])</f>
        <v>7</v>
      </c>
    </row>
    <row r="5095" spans="1:39" x14ac:dyDescent="0.25">
      <c r="A5095">
        <v>9</v>
      </c>
      <c r="B5095">
        <v>901</v>
      </c>
      <c r="C5095">
        <v>4</v>
      </c>
      <c r="D5095">
        <v>122</v>
      </c>
      <c r="E5095">
        <v>1</v>
      </c>
      <c r="F5095">
        <v>0</v>
      </c>
      <c r="G5095">
        <v>2010</v>
      </c>
      <c r="H5095" s="17" t="s">
        <v>1181</v>
      </c>
      <c r="I5095">
        <v>1</v>
      </c>
      <c r="J5095">
        <v>0</v>
      </c>
      <c r="K5095" s="17" t="s">
        <v>11213</v>
      </c>
      <c r="L5095" s="1">
        <v>44767</v>
      </c>
      <c r="M5095">
        <v>429.08</v>
      </c>
      <c r="N5095" s="17" t="s">
        <v>437</v>
      </c>
      <c r="O5095">
        <v>213</v>
      </c>
      <c r="P5095" s="17" t="s">
        <v>438</v>
      </c>
      <c r="Q5095">
        <v>0</v>
      </c>
      <c r="R5095" s="17" t="s">
        <v>439</v>
      </c>
      <c r="S5095" s="17" t="s">
        <v>440</v>
      </c>
      <c r="T5095" s="17" t="s">
        <v>438</v>
      </c>
      <c r="U5095">
        <v>0</v>
      </c>
      <c r="V5095">
        <v>0</v>
      </c>
      <c r="W5095" s="17" t="s">
        <v>11214</v>
      </c>
      <c r="X5095" s="17" t="s">
        <v>442</v>
      </c>
      <c r="Y5095">
        <v>0</v>
      </c>
      <c r="Z5095" s="17" t="s">
        <v>486</v>
      </c>
      <c r="AA5095" s="17" t="s">
        <v>443</v>
      </c>
      <c r="AB5095" s="17" t="s">
        <v>444</v>
      </c>
      <c r="AC5095">
        <v>0</v>
      </c>
      <c r="AD5095">
        <v>0</v>
      </c>
      <c r="AE5095">
        <v>0</v>
      </c>
      <c r="AF5095">
        <v>2022</v>
      </c>
      <c r="AG5095" s="1">
        <v>44562</v>
      </c>
      <c r="AH5095" s="1">
        <v>44773</v>
      </c>
      <c r="AI5095" s="1">
        <v>44785</v>
      </c>
      <c r="AJ5095" s="17" t="s">
        <v>34</v>
      </c>
      <c r="AK5095" s="17" t="s">
        <v>35</v>
      </c>
      <c r="AL5095" s="17" t="s">
        <v>10388</v>
      </c>
      <c r="AM5095" s="17">
        <f>MONTH(EMPENHO[[#This Row],[data_empenho]])</f>
        <v>7</v>
      </c>
    </row>
    <row r="5096" spans="1:39" x14ac:dyDescent="0.25">
      <c r="A5096">
        <v>8</v>
      </c>
      <c r="B5096">
        <v>801</v>
      </c>
      <c r="C5096">
        <v>10</v>
      </c>
      <c r="D5096">
        <v>301</v>
      </c>
      <c r="E5096">
        <v>6</v>
      </c>
      <c r="F5096">
        <v>0</v>
      </c>
      <c r="G5096">
        <v>2105</v>
      </c>
      <c r="H5096" s="17" t="s">
        <v>1218</v>
      </c>
      <c r="I5096">
        <v>40</v>
      </c>
      <c r="J5096">
        <v>0</v>
      </c>
      <c r="K5096" s="17" t="s">
        <v>11215</v>
      </c>
      <c r="L5096" s="1">
        <v>44767</v>
      </c>
      <c r="M5096">
        <v>327.55</v>
      </c>
      <c r="N5096" s="17" t="s">
        <v>437</v>
      </c>
      <c r="O5096">
        <v>213</v>
      </c>
      <c r="P5096" s="17" t="s">
        <v>438</v>
      </c>
      <c r="Q5096">
        <v>0</v>
      </c>
      <c r="R5096" s="17" t="s">
        <v>439</v>
      </c>
      <c r="S5096" s="17" t="s">
        <v>440</v>
      </c>
      <c r="T5096" s="17" t="s">
        <v>438</v>
      </c>
      <c r="U5096">
        <v>0</v>
      </c>
      <c r="V5096">
        <v>0</v>
      </c>
      <c r="W5096" s="17" t="s">
        <v>11216</v>
      </c>
      <c r="X5096" s="17" t="s">
        <v>442</v>
      </c>
      <c r="Y5096">
        <v>0</v>
      </c>
      <c r="Z5096" s="17" t="s">
        <v>486</v>
      </c>
      <c r="AA5096" s="17" t="s">
        <v>443</v>
      </c>
      <c r="AB5096" s="17" t="s">
        <v>444</v>
      </c>
      <c r="AC5096">
        <v>0</v>
      </c>
      <c r="AD5096">
        <v>0</v>
      </c>
      <c r="AE5096">
        <v>0</v>
      </c>
      <c r="AF5096">
        <v>2022</v>
      </c>
      <c r="AG5096" s="1">
        <v>44562</v>
      </c>
      <c r="AH5096" s="1">
        <v>44773</v>
      </c>
      <c r="AI5096" s="1">
        <v>44785</v>
      </c>
      <c r="AJ5096" s="17" t="s">
        <v>34</v>
      </c>
      <c r="AK5096" s="17" t="s">
        <v>35</v>
      </c>
      <c r="AL5096" s="17" t="s">
        <v>10388</v>
      </c>
      <c r="AM5096" s="17">
        <f>MONTH(EMPENHO[[#This Row],[data_empenho]])</f>
        <v>7</v>
      </c>
    </row>
    <row r="5097" spans="1:39" x14ac:dyDescent="0.25">
      <c r="A5097">
        <v>9</v>
      </c>
      <c r="B5097">
        <v>901</v>
      </c>
      <c r="C5097">
        <v>4</v>
      </c>
      <c r="D5097">
        <v>122</v>
      </c>
      <c r="E5097">
        <v>1</v>
      </c>
      <c r="F5097">
        <v>0</v>
      </c>
      <c r="G5097">
        <v>2010</v>
      </c>
      <c r="H5097" s="17" t="s">
        <v>1433</v>
      </c>
      <c r="I5097">
        <v>1</v>
      </c>
      <c r="J5097">
        <v>0</v>
      </c>
      <c r="K5097" s="17" t="s">
        <v>11217</v>
      </c>
      <c r="L5097" s="1">
        <v>44767</v>
      </c>
      <c r="M5097">
        <v>4493</v>
      </c>
      <c r="N5097" s="17" t="s">
        <v>437</v>
      </c>
      <c r="O5097">
        <v>213</v>
      </c>
      <c r="P5097" s="17" t="s">
        <v>438</v>
      </c>
      <c r="Q5097">
        <v>0</v>
      </c>
      <c r="R5097" s="17" t="s">
        <v>439</v>
      </c>
      <c r="S5097" s="17" t="s">
        <v>440</v>
      </c>
      <c r="T5097" s="17" t="s">
        <v>438</v>
      </c>
      <c r="U5097">
        <v>0</v>
      </c>
      <c r="V5097">
        <v>0</v>
      </c>
      <c r="W5097" s="17" t="s">
        <v>11218</v>
      </c>
      <c r="X5097" s="17" t="s">
        <v>442</v>
      </c>
      <c r="Y5097">
        <v>0</v>
      </c>
      <c r="Z5097" s="17" t="s">
        <v>486</v>
      </c>
      <c r="AA5097" s="17" t="s">
        <v>443</v>
      </c>
      <c r="AB5097" s="17" t="s">
        <v>444</v>
      </c>
      <c r="AC5097">
        <v>0</v>
      </c>
      <c r="AD5097">
        <v>0</v>
      </c>
      <c r="AE5097">
        <v>0</v>
      </c>
      <c r="AF5097">
        <v>2022</v>
      </c>
      <c r="AG5097" s="1">
        <v>44562</v>
      </c>
      <c r="AH5097" s="1">
        <v>44773</v>
      </c>
      <c r="AI5097" s="1">
        <v>44785</v>
      </c>
      <c r="AJ5097" s="17" t="s">
        <v>34</v>
      </c>
      <c r="AK5097" s="17" t="s">
        <v>35</v>
      </c>
      <c r="AL5097" s="17" t="s">
        <v>10388</v>
      </c>
      <c r="AM5097" s="17">
        <f>MONTH(EMPENHO[[#This Row],[data_empenho]])</f>
        <v>7</v>
      </c>
    </row>
    <row r="5098" spans="1:39" x14ac:dyDescent="0.25">
      <c r="A5098">
        <v>9</v>
      </c>
      <c r="B5098">
        <v>901</v>
      </c>
      <c r="C5098">
        <v>4</v>
      </c>
      <c r="D5098">
        <v>122</v>
      </c>
      <c r="E5098">
        <v>1</v>
      </c>
      <c r="F5098">
        <v>0</v>
      </c>
      <c r="G5098">
        <v>2010</v>
      </c>
      <c r="H5098" s="17" t="s">
        <v>1184</v>
      </c>
      <c r="I5098">
        <v>1</v>
      </c>
      <c r="J5098">
        <v>0</v>
      </c>
      <c r="K5098" s="17" t="s">
        <v>11219</v>
      </c>
      <c r="L5098" s="1">
        <v>44767</v>
      </c>
      <c r="M5098">
        <v>102.09</v>
      </c>
      <c r="N5098" s="17" t="s">
        <v>437</v>
      </c>
      <c r="O5098">
        <v>213</v>
      </c>
      <c r="P5098" s="17" t="s">
        <v>438</v>
      </c>
      <c r="Q5098">
        <v>0</v>
      </c>
      <c r="R5098" s="17" t="s">
        <v>439</v>
      </c>
      <c r="S5098" s="17" t="s">
        <v>440</v>
      </c>
      <c r="T5098" s="17" t="s">
        <v>438</v>
      </c>
      <c r="U5098">
        <v>0</v>
      </c>
      <c r="V5098">
        <v>0</v>
      </c>
      <c r="W5098" s="17" t="s">
        <v>11220</v>
      </c>
      <c r="X5098" s="17" t="s">
        <v>442</v>
      </c>
      <c r="Y5098">
        <v>0</v>
      </c>
      <c r="Z5098" s="17" t="s">
        <v>486</v>
      </c>
      <c r="AA5098" s="17" t="s">
        <v>443</v>
      </c>
      <c r="AB5098" s="17" t="s">
        <v>444</v>
      </c>
      <c r="AC5098">
        <v>0</v>
      </c>
      <c r="AD5098">
        <v>0</v>
      </c>
      <c r="AE5098">
        <v>0</v>
      </c>
      <c r="AF5098">
        <v>2022</v>
      </c>
      <c r="AG5098" s="1">
        <v>44562</v>
      </c>
      <c r="AH5098" s="1">
        <v>44773</v>
      </c>
      <c r="AI5098" s="1">
        <v>44785</v>
      </c>
      <c r="AJ5098" s="17" t="s">
        <v>34</v>
      </c>
      <c r="AK5098" s="17" t="s">
        <v>35</v>
      </c>
      <c r="AL5098" s="17" t="s">
        <v>10388</v>
      </c>
      <c r="AM5098" s="17">
        <f>MONTH(EMPENHO[[#This Row],[data_empenho]])</f>
        <v>7</v>
      </c>
    </row>
    <row r="5099" spans="1:39" x14ac:dyDescent="0.25">
      <c r="A5099">
        <v>9</v>
      </c>
      <c r="B5099">
        <v>901</v>
      </c>
      <c r="C5099">
        <v>4</v>
      </c>
      <c r="D5099">
        <v>122</v>
      </c>
      <c r="E5099">
        <v>1</v>
      </c>
      <c r="F5099">
        <v>0</v>
      </c>
      <c r="G5099">
        <v>2010</v>
      </c>
      <c r="H5099" s="17" t="s">
        <v>1176</v>
      </c>
      <c r="I5099">
        <v>1</v>
      </c>
      <c r="J5099">
        <v>0</v>
      </c>
      <c r="K5099" s="17" t="s">
        <v>11221</v>
      </c>
      <c r="L5099" s="1">
        <v>44767</v>
      </c>
      <c r="M5099">
        <v>348.72</v>
      </c>
      <c r="N5099" s="17" t="s">
        <v>437</v>
      </c>
      <c r="O5099">
        <v>213</v>
      </c>
      <c r="P5099" s="17" t="s">
        <v>438</v>
      </c>
      <c r="Q5099">
        <v>0</v>
      </c>
      <c r="R5099" s="17" t="s">
        <v>439</v>
      </c>
      <c r="S5099" s="17" t="s">
        <v>440</v>
      </c>
      <c r="T5099" s="17" t="s">
        <v>438</v>
      </c>
      <c r="U5099">
        <v>0</v>
      </c>
      <c r="V5099">
        <v>0</v>
      </c>
      <c r="W5099" s="17" t="s">
        <v>11222</v>
      </c>
      <c r="X5099" s="17" t="s">
        <v>442</v>
      </c>
      <c r="Y5099">
        <v>0</v>
      </c>
      <c r="Z5099" s="17" t="s">
        <v>486</v>
      </c>
      <c r="AA5099" s="17" t="s">
        <v>443</v>
      </c>
      <c r="AB5099" s="17" t="s">
        <v>444</v>
      </c>
      <c r="AC5099">
        <v>0</v>
      </c>
      <c r="AD5099">
        <v>0</v>
      </c>
      <c r="AE5099">
        <v>0</v>
      </c>
      <c r="AF5099">
        <v>2022</v>
      </c>
      <c r="AG5099" s="1">
        <v>44562</v>
      </c>
      <c r="AH5099" s="1">
        <v>44773</v>
      </c>
      <c r="AI5099" s="1">
        <v>44785</v>
      </c>
      <c r="AJ5099" s="17" t="s">
        <v>34</v>
      </c>
      <c r="AK5099" s="17" t="s">
        <v>35</v>
      </c>
      <c r="AL5099" s="17" t="s">
        <v>10388</v>
      </c>
      <c r="AM5099" s="17">
        <f>MONTH(EMPENHO[[#This Row],[data_empenho]])</f>
        <v>7</v>
      </c>
    </row>
    <row r="5100" spans="1:39" x14ac:dyDescent="0.25">
      <c r="A5100">
        <v>3</v>
      </c>
      <c r="B5100">
        <v>301</v>
      </c>
      <c r="C5100">
        <v>4</v>
      </c>
      <c r="D5100">
        <v>122</v>
      </c>
      <c r="E5100">
        <v>1</v>
      </c>
      <c r="F5100">
        <v>0</v>
      </c>
      <c r="G5100">
        <v>2068</v>
      </c>
      <c r="H5100" s="17" t="s">
        <v>1213</v>
      </c>
      <c r="I5100">
        <v>1</v>
      </c>
      <c r="J5100">
        <v>0</v>
      </c>
      <c r="K5100" s="17" t="s">
        <v>11223</v>
      </c>
      <c r="L5100" s="1">
        <v>44767</v>
      </c>
      <c r="M5100">
        <v>5.75</v>
      </c>
      <c r="N5100" s="17" t="s">
        <v>437</v>
      </c>
      <c r="O5100">
        <v>213</v>
      </c>
      <c r="P5100" s="17" t="s">
        <v>438</v>
      </c>
      <c r="Q5100">
        <v>0</v>
      </c>
      <c r="R5100" s="17" t="s">
        <v>439</v>
      </c>
      <c r="S5100" s="17" t="s">
        <v>440</v>
      </c>
      <c r="T5100" s="17" t="s">
        <v>438</v>
      </c>
      <c r="U5100">
        <v>0</v>
      </c>
      <c r="V5100">
        <v>0</v>
      </c>
      <c r="W5100" s="17" t="s">
        <v>11224</v>
      </c>
      <c r="X5100" s="17" t="s">
        <v>442</v>
      </c>
      <c r="Y5100">
        <v>0</v>
      </c>
      <c r="Z5100" s="17" t="s">
        <v>486</v>
      </c>
      <c r="AA5100" s="17" t="s">
        <v>443</v>
      </c>
      <c r="AB5100" s="17" t="s">
        <v>444</v>
      </c>
      <c r="AC5100">
        <v>0</v>
      </c>
      <c r="AD5100">
        <v>0</v>
      </c>
      <c r="AE5100">
        <v>0</v>
      </c>
      <c r="AF5100">
        <v>2022</v>
      </c>
      <c r="AG5100" s="1">
        <v>44562</v>
      </c>
      <c r="AH5100" s="1">
        <v>44773</v>
      </c>
      <c r="AI5100" s="1">
        <v>44785</v>
      </c>
      <c r="AJ5100" s="17" t="s">
        <v>34</v>
      </c>
      <c r="AK5100" s="17" t="s">
        <v>35</v>
      </c>
      <c r="AL5100" s="17" t="s">
        <v>10388</v>
      </c>
      <c r="AM5100" s="17">
        <f>MONTH(EMPENHO[[#This Row],[data_empenho]])</f>
        <v>7</v>
      </c>
    </row>
    <row r="5101" spans="1:39" x14ac:dyDescent="0.25">
      <c r="A5101">
        <v>9</v>
      </c>
      <c r="B5101">
        <v>901</v>
      </c>
      <c r="C5101">
        <v>4</v>
      </c>
      <c r="D5101">
        <v>122</v>
      </c>
      <c r="E5101">
        <v>1</v>
      </c>
      <c r="F5101">
        <v>0</v>
      </c>
      <c r="G5101">
        <v>2010</v>
      </c>
      <c r="H5101" s="17" t="s">
        <v>1213</v>
      </c>
      <c r="I5101">
        <v>1</v>
      </c>
      <c r="J5101">
        <v>0</v>
      </c>
      <c r="K5101" s="17" t="s">
        <v>11225</v>
      </c>
      <c r="L5101" s="1">
        <v>44767</v>
      </c>
      <c r="M5101">
        <v>392.36</v>
      </c>
      <c r="N5101" s="17" t="s">
        <v>437</v>
      </c>
      <c r="O5101">
        <v>213</v>
      </c>
      <c r="P5101" s="17" t="s">
        <v>438</v>
      </c>
      <c r="Q5101">
        <v>0</v>
      </c>
      <c r="R5101" s="17" t="s">
        <v>439</v>
      </c>
      <c r="S5101" s="17" t="s">
        <v>440</v>
      </c>
      <c r="T5101" s="17" t="s">
        <v>438</v>
      </c>
      <c r="U5101">
        <v>0</v>
      </c>
      <c r="V5101">
        <v>0</v>
      </c>
      <c r="W5101" s="17" t="s">
        <v>11226</v>
      </c>
      <c r="X5101" s="17" t="s">
        <v>442</v>
      </c>
      <c r="Y5101">
        <v>0</v>
      </c>
      <c r="Z5101" s="17" t="s">
        <v>486</v>
      </c>
      <c r="AA5101" s="17" t="s">
        <v>443</v>
      </c>
      <c r="AB5101" s="17" t="s">
        <v>444</v>
      </c>
      <c r="AC5101">
        <v>0</v>
      </c>
      <c r="AD5101">
        <v>0</v>
      </c>
      <c r="AE5101">
        <v>0</v>
      </c>
      <c r="AF5101">
        <v>2022</v>
      </c>
      <c r="AG5101" s="1">
        <v>44562</v>
      </c>
      <c r="AH5101" s="1">
        <v>44773</v>
      </c>
      <c r="AI5101" s="1">
        <v>44785</v>
      </c>
      <c r="AJ5101" s="17" t="s">
        <v>34</v>
      </c>
      <c r="AK5101" s="17" t="s">
        <v>35</v>
      </c>
      <c r="AL5101" s="17" t="s">
        <v>10388</v>
      </c>
      <c r="AM5101" s="17">
        <f>MONTH(EMPENHO[[#This Row],[data_empenho]])</f>
        <v>7</v>
      </c>
    </row>
    <row r="5102" spans="1:39" x14ac:dyDescent="0.25">
      <c r="A5102">
        <v>9</v>
      </c>
      <c r="B5102">
        <v>902</v>
      </c>
      <c r="C5102">
        <v>8</v>
      </c>
      <c r="D5102">
        <v>244</v>
      </c>
      <c r="E5102">
        <v>11</v>
      </c>
      <c r="F5102">
        <v>0</v>
      </c>
      <c r="G5102">
        <v>2018</v>
      </c>
      <c r="H5102" s="17" t="s">
        <v>1173</v>
      </c>
      <c r="I5102">
        <v>1</v>
      </c>
      <c r="J5102">
        <v>0</v>
      </c>
      <c r="K5102" s="17" t="s">
        <v>11227</v>
      </c>
      <c r="L5102" s="1">
        <v>44767</v>
      </c>
      <c r="M5102">
        <v>7779.2</v>
      </c>
      <c r="N5102" s="17" t="s">
        <v>437</v>
      </c>
      <c r="O5102">
        <v>213</v>
      </c>
      <c r="P5102" s="17" t="s">
        <v>438</v>
      </c>
      <c r="Q5102">
        <v>0</v>
      </c>
      <c r="R5102" s="17" t="s">
        <v>439</v>
      </c>
      <c r="S5102" s="17" t="s">
        <v>440</v>
      </c>
      <c r="T5102" s="17" t="s">
        <v>438</v>
      </c>
      <c r="U5102">
        <v>0</v>
      </c>
      <c r="V5102">
        <v>0</v>
      </c>
      <c r="W5102" s="17" t="s">
        <v>11228</v>
      </c>
      <c r="X5102" s="17" t="s">
        <v>442</v>
      </c>
      <c r="Y5102">
        <v>0</v>
      </c>
      <c r="Z5102" s="17" t="s">
        <v>486</v>
      </c>
      <c r="AA5102" s="17" t="s">
        <v>443</v>
      </c>
      <c r="AB5102" s="17" t="s">
        <v>444</v>
      </c>
      <c r="AC5102">
        <v>0</v>
      </c>
      <c r="AD5102">
        <v>0</v>
      </c>
      <c r="AE5102">
        <v>0</v>
      </c>
      <c r="AF5102">
        <v>2022</v>
      </c>
      <c r="AG5102" s="1">
        <v>44562</v>
      </c>
      <c r="AH5102" s="1">
        <v>44773</v>
      </c>
      <c r="AI5102" s="1">
        <v>44785</v>
      </c>
      <c r="AJ5102" s="17" t="s">
        <v>34</v>
      </c>
      <c r="AK5102" s="17" t="s">
        <v>35</v>
      </c>
      <c r="AL5102" s="17" t="s">
        <v>10388</v>
      </c>
      <c r="AM5102" s="17">
        <f>MONTH(EMPENHO[[#This Row],[data_empenho]])</f>
        <v>7</v>
      </c>
    </row>
    <row r="5103" spans="1:39" x14ac:dyDescent="0.25">
      <c r="A5103">
        <v>9</v>
      </c>
      <c r="B5103">
        <v>902</v>
      </c>
      <c r="C5103">
        <v>8</v>
      </c>
      <c r="D5103">
        <v>244</v>
      </c>
      <c r="E5103">
        <v>11</v>
      </c>
      <c r="F5103">
        <v>0</v>
      </c>
      <c r="G5103">
        <v>2018</v>
      </c>
      <c r="H5103" s="17" t="s">
        <v>1181</v>
      </c>
      <c r="I5103">
        <v>1</v>
      </c>
      <c r="J5103">
        <v>0</v>
      </c>
      <c r="K5103" s="17" t="s">
        <v>11229</v>
      </c>
      <c r="L5103" s="1">
        <v>44767</v>
      </c>
      <c r="M5103">
        <v>429.08</v>
      </c>
      <c r="N5103" s="17" t="s">
        <v>437</v>
      </c>
      <c r="O5103">
        <v>213</v>
      </c>
      <c r="P5103" s="17" t="s">
        <v>438</v>
      </c>
      <c r="Q5103">
        <v>0</v>
      </c>
      <c r="R5103" s="17" t="s">
        <v>439</v>
      </c>
      <c r="S5103" s="17" t="s">
        <v>440</v>
      </c>
      <c r="T5103" s="17" t="s">
        <v>438</v>
      </c>
      <c r="U5103">
        <v>0</v>
      </c>
      <c r="V5103">
        <v>0</v>
      </c>
      <c r="W5103" s="17" t="s">
        <v>11230</v>
      </c>
      <c r="X5103" s="17" t="s">
        <v>442</v>
      </c>
      <c r="Y5103">
        <v>0</v>
      </c>
      <c r="Z5103" s="17" t="s">
        <v>486</v>
      </c>
      <c r="AA5103" s="17" t="s">
        <v>443</v>
      </c>
      <c r="AB5103" s="17" t="s">
        <v>444</v>
      </c>
      <c r="AC5103">
        <v>0</v>
      </c>
      <c r="AD5103">
        <v>0</v>
      </c>
      <c r="AE5103">
        <v>0</v>
      </c>
      <c r="AF5103">
        <v>2022</v>
      </c>
      <c r="AG5103" s="1">
        <v>44562</v>
      </c>
      <c r="AH5103" s="1">
        <v>44773</v>
      </c>
      <c r="AI5103" s="1">
        <v>44785</v>
      </c>
      <c r="AJ5103" s="17" t="s">
        <v>34</v>
      </c>
      <c r="AK5103" s="17" t="s">
        <v>35</v>
      </c>
      <c r="AL5103" s="17" t="s">
        <v>10388</v>
      </c>
      <c r="AM5103" s="17">
        <f>MONTH(EMPENHO[[#This Row],[data_empenho]])</f>
        <v>7</v>
      </c>
    </row>
    <row r="5104" spans="1:39" x14ac:dyDescent="0.25">
      <c r="A5104">
        <v>9</v>
      </c>
      <c r="B5104">
        <v>902</v>
      </c>
      <c r="C5104">
        <v>8</v>
      </c>
      <c r="D5104">
        <v>244</v>
      </c>
      <c r="E5104">
        <v>11</v>
      </c>
      <c r="F5104">
        <v>0</v>
      </c>
      <c r="G5104">
        <v>2018</v>
      </c>
      <c r="H5104" s="17" t="s">
        <v>1184</v>
      </c>
      <c r="I5104">
        <v>1</v>
      </c>
      <c r="J5104">
        <v>0</v>
      </c>
      <c r="K5104" s="17" t="s">
        <v>11231</v>
      </c>
      <c r="L5104" s="1">
        <v>44767</v>
      </c>
      <c r="M5104">
        <v>269.33</v>
      </c>
      <c r="N5104" s="17" t="s">
        <v>437</v>
      </c>
      <c r="O5104">
        <v>213</v>
      </c>
      <c r="P5104" s="17" t="s">
        <v>438</v>
      </c>
      <c r="Q5104">
        <v>0</v>
      </c>
      <c r="R5104" s="17" t="s">
        <v>439</v>
      </c>
      <c r="S5104" s="17" t="s">
        <v>440</v>
      </c>
      <c r="T5104" s="17" t="s">
        <v>438</v>
      </c>
      <c r="U5104">
        <v>0</v>
      </c>
      <c r="V5104">
        <v>0</v>
      </c>
      <c r="W5104" s="17" t="s">
        <v>11232</v>
      </c>
      <c r="X5104" s="17" t="s">
        <v>442</v>
      </c>
      <c r="Y5104">
        <v>0</v>
      </c>
      <c r="Z5104" s="17" t="s">
        <v>486</v>
      </c>
      <c r="AA5104" s="17" t="s">
        <v>443</v>
      </c>
      <c r="AB5104" s="17" t="s">
        <v>444</v>
      </c>
      <c r="AC5104">
        <v>0</v>
      </c>
      <c r="AD5104">
        <v>0</v>
      </c>
      <c r="AE5104">
        <v>0</v>
      </c>
      <c r="AF5104">
        <v>2022</v>
      </c>
      <c r="AG5104" s="1">
        <v>44562</v>
      </c>
      <c r="AH5104" s="1">
        <v>44773</v>
      </c>
      <c r="AI5104" s="1">
        <v>44785</v>
      </c>
      <c r="AJ5104" s="17" t="s">
        <v>34</v>
      </c>
      <c r="AK5104" s="17" t="s">
        <v>35</v>
      </c>
      <c r="AL5104" s="17" t="s">
        <v>10388</v>
      </c>
      <c r="AM5104" s="17">
        <f>MONTH(EMPENHO[[#This Row],[data_empenho]])</f>
        <v>7</v>
      </c>
    </row>
    <row r="5105" spans="1:39" x14ac:dyDescent="0.25">
      <c r="A5105">
        <v>9</v>
      </c>
      <c r="B5105">
        <v>902</v>
      </c>
      <c r="C5105">
        <v>8</v>
      </c>
      <c r="D5105">
        <v>244</v>
      </c>
      <c r="E5105">
        <v>11</v>
      </c>
      <c r="F5105">
        <v>0</v>
      </c>
      <c r="G5105">
        <v>2018</v>
      </c>
      <c r="H5105" s="17" t="s">
        <v>1176</v>
      </c>
      <c r="I5105">
        <v>1</v>
      </c>
      <c r="J5105">
        <v>0</v>
      </c>
      <c r="K5105" s="17" t="s">
        <v>11233</v>
      </c>
      <c r="L5105" s="1">
        <v>44767</v>
      </c>
      <c r="M5105">
        <v>697.34</v>
      </c>
      <c r="N5105" s="17" t="s">
        <v>437</v>
      </c>
      <c r="O5105">
        <v>213</v>
      </c>
      <c r="P5105" s="17" t="s">
        <v>438</v>
      </c>
      <c r="Q5105">
        <v>0</v>
      </c>
      <c r="R5105" s="17" t="s">
        <v>439</v>
      </c>
      <c r="S5105" s="17" t="s">
        <v>440</v>
      </c>
      <c r="T5105" s="17" t="s">
        <v>438</v>
      </c>
      <c r="U5105">
        <v>0</v>
      </c>
      <c r="V5105">
        <v>0</v>
      </c>
      <c r="W5105" s="17" t="s">
        <v>11234</v>
      </c>
      <c r="X5105" s="17" t="s">
        <v>442</v>
      </c>
      <c r="Y5105">
        <v>0</v>
      </c>
      <c r="Z5105" s="17" t="s">
        <v>486</v>
      </c>
      <c r="AA5105" s="17" t="s">
        <v>443</v>
      </c>
      <c r="AB5105" s="17" t="s">
        <v>444</v>
      </c>
      <c r="AC5105">
        <v>0</v>
      </c>
      <c r="AD5105">
        <v>0</v>
      </c>
      <c r="AE5105">
        <v>0</v>
      </c>
      <c r="AF5105">
        <v>2022</v>
      </c>
      <c r="AG5105" s="1">
        <v>44562</v>
      </c>
      <c r="AH5105" s="1">
        <v>44773</v>
      </c>
      <c r="AI5105" s="1">
        <v>44785</v>
      </c>
      <c r="AJ5105" s="17" t="s">
        <v>34</v>
      </c>
      <c r="AK5105" s="17" t="s">
        <v>35</v>
      </c>
      <c r="AL5105" s="17" t="s">
        <v>10388</v>
      </c>
      <c r="AM5105" s="17">
        <f>MONTH(EMPENHO[[#This Row],[data_empenho]])</f>
        <v>7</v>
      </c>
    </row>
    <row r="5106" spans="1:39" x14ac:dyDescent="0.25">
      <c r="A5106">
        <v>9</v>
      </c>
      <c r="B5106">
        <v>902</v>
      </c>
      <c r="C5106">
        <v>8</v>
      </c>
      <c r="D5106">
        <v>244</v>
      </c>
      <c r="E5106">
        <v>11</v>
      </c>
      <c r="F5106">
        <v>0</v>
      </c>
      <c r="G5106">
        <v>2018</v>
      </c>
      <c r="H5106" s="17" t="s">
        <v>1213</v>
      </c>
      <c r="I5106">
        <v>1</v>
      </c>
      <c r="J5106">
        <v>0</v>
      </c>
      <c r="K5106" s="17" t="s">
        <v>11235</v>
      </c>
      <c r="L5106" s="1">
        <v>44767</v>
      </c>
      <c r="M5106">
        <v>13.77</v>
      </c>
      <c r="N5106" s="17" t="s">
        <v>437</v>
      </c>
      <c r="O5106">
        <v>213</v>
      </c>
      <c r="P5106" s="17" t="s">
        <v>438</v>
      </c>
      <c r="Q5106">
        <v>0</v>
      </c>
      <c r="R5106" s="17" t="s">
        <v>439</v>
      </c>
      <c r="S5106" s="17" t="s">
        <v>440</v>
      </c>
      <c r="T5106" s="17" t="s">
        <v>438</v>
      </c>
      <c r="U5106">
        <v>0</v>
      </c>
      <c r="V5106">
        <v>0</v>
      </c>
      <c r="W5106" s="17" t="s">
        <v>11236</v>
      </c>
      <c r="X5106" s="17" t="s">
        <v>442</v>
      </c>
      <c r="Y5106">
        <v>0</v>
      </c>
      <c r="Z5106" s="17" t="s">
        <v>486</v>
      </c>
      <c r="AA5106" s="17" t="s">
        <v>443</v>
      </c>
      <c r="AB5106" s="17" t="s">
        <v>444</v>
      </c>
      <c r="AC5106">
        <v>0</v>
      </c>
      <c r="AD5106">
        <v>0</v>
      </c>
      <c r="AE5106">
        <v>0</v>
      </c>
      <c r="AF5106">
        <v>2022</v>
      </c>
      <c r="AG5106" s="1">
        <v>44562</v>
      </c>
      <c r="AH5106" s="1">
        <v>44773</v>
      </c>
      <c r="AI5106" s="1">
        <v>44785</v>
      </c>
      <c r="AJ5106" s="17" t="s">
        <v>34</v>
      </c>
      <c r="AK5106" s="17" t="s">
        <v>35</v>
      </c>
      <c r="AL5106" s="17" t="s">
        <v>10388</v>
      </c>
      <c r="AM5106" s="17">
        <f>MONTH(EMPENHO[[#This Row],[data_empenho]])</f>
        <v>7</v>
      </c>
    </row>
    <row r="5107" spans="1:39" x14ac:dyDescent="0.25">
      <c r="A5107">
        <v>9</v>
      </c>
      <c r="B5107">
        <v>901</v>
      </c>
      <c r="C5107">
        <v>4</v>
      </c>
      <c r="D5107">
        <v>122</v>
      </c>
      <c r="E5107">
        <v>1</v>
      </c>
      <c r="F5107">
        <v>0</v>
      </c>
      <c r="G5107">
        <v>2010</v>
      </c>
      <c r="H5107" s="17" t="s">
        <v>1184</v>
      </c>
      <c r="I5107">
        <v>1</v>
      </c>
      <c r="J5107">
        <v>0</v>
      </c>
      <c r="K5107" s="17" t="s">
        <v>11237</v>
      </c>
      <c r="L5107" s="1">
        <v>44767</v>
      </c>
      <c r="M5107">
        <v>110.7</v>
      </c>
      <c r="N5107" s="17" t="s">
        <v>437</v>
      </c>
      <c r="O5107">
        <v>213</v>
      </c>
      <c r="P5107" s="17" t="s">
        <v>438</v>
      </c>
      <c r="Q5107">
        <v>0</v>
      </c>
      <c r="R5107" s="17" t="s">
        <v>439</v>
      </c>
      <c r="S5107" s="17" t="s">
        <v>440</v>
      </c>
      <c r="T5107" s="17" t="s">
        <v>438</v>
      </c>
      <c r="U5107">
        <v>0</v>
      </c>
      <c r="V5107">
        <v>0</v>
      </c>
      <c r="W5107" s="17" t="s">
        <v>11238</v>
      </c>
      <c r="X5107" s="17" t="s">
        <v>442</v>
      </c>
      <c r="Y5107">
        <v>0</v>
      </c>
      <c r="Z5107" s="17" t="s">
        <v>486</v>
      </c>
      <c r="AA5107" s="17" t="s">
        <v>443</v>
      </c>
      <c r="AB5107" s="17" t="s">
        <v>444</v>
      </c>
      <c r="AC5107">
        <v>0</v>
      </c>
      <c r="AD5107">
        <v>0</v>
      </c>
      <c r="AE5107">
        <v>0</v>
      </c>
      <c r="AF5107">
        <v>2022</v>
      </c>
      <c r="AG5107" s="1">
        <v>44562</v>
      </c>
      <c r="AH5107" s="1">
        <v>44773</v>
      </c>
      <c r="AI5107" s="1">
        <v>44785</v>
      </c>
      <c r="AJ5107" s="17" t="s">
        <v>34</v>
      </c>
      <c r="AK5107" s="17" t="s">
        <v>35</v>
      </c>
      <c r="AL5107" s="17" t="s">
        <v>10388</v>
      </c>
      <c r="AM5107" s="17">
        <f>MONTH(EMPENHO[[#This Row],[data_empenho]])</f>
        <v>7</v>
      </c>
    </row>
    <row r="5108" spans="1:39" x14ac:dyDescent="0.25">
      <c r="A5108">
        <v>9</v>
      </c>
      <c r="B5108">
        <v>901</v>
      </c>
      <c r="C5108">
        <v>4</v>
      </c>
      <c r="D5108">
        <v>122</v>
      </c>
      <c r="E5108">
        <v>1</v>
      </c>
      <c r="F5108">
        <v>0</v>
      </c>
      <c r="G5108">
        <v>2010</v>
      </c>
      <c r="H5108" s="17" t="s">
        <v>1173</v>
      </c>
      <c r="I5108">
        <v>1</v>
      </c>
      <c r="J5108">
        <v>0</v>
      </c>
      <c r="K5108" s="17" t="s">
        <v>11239</v>
      </c>
      <c r="L5108" s="1">
        <v>44767</v>
      </c>
      <c r="M5108">
        <v>5568.28</v>
      </c>
      <c r="N5108" s="17" t="s">
        <v>437</v>
      </c>
      <c r="O5108">
        <v>213</v>
      </c>
      <c r="P5108" s="17" t="s">
        <v>438</v>
      </c>
      <c r="Q5108">
        <v>0</v>
      </c>
      <c r="R5108" s="17" t="s">
        <v>439</v>
      </c>
      <c r="S5108" s="17" t="s">
        <v>440</v>
      </c>
      <c r="T5108" s="17" t="s">
        <v>438</v>
      </c>
      <c r="U5108">
        <v>0</v>
      </c>
      <c r="V5108">
        <v>0</v>
      </c>
      <c r="W5108" s="17" t="s">
        <v>11240</v>
      </c>
      <c r="X5108" s="17" t="s">
        <v>442</v>
      </c>
      <c r="Y5108">
        <v>0</v>
      </c>
      <c r="Z5108" s="17" t="s">
        <v>486</v>
      </c>
      <c r="AA5108" s="17" t="s">
        <v>443</v>
      </c>
      <c r="AB5108" s="17" t="s">
        <v>444</v>
      </c>
      <c r="AC5108">
        <v>0</v>
      </c>
      <c r="AD5108">
        <v>0</v>
      </c>
      <c r="AE5108">
        <v>0</v>
      </c>
      <c r="AF5108">
        <v>2022</v>
      </c>
      <c r="AG5108" s="1">
        <v>44562</v>
      </c>
      <c r="AH5108" s="1">
        <v>44773</v>
      </c>
      <c r="AI5108" s="1">
        <v>44785</v>
      </c>
      <c r="AJ5108" s="17" t="s">
        <v>34</v>
      </c>
      <c r="AK5108" s="17" t="s">
        <v>35</v>
      </c>
      <c r="AL5108" s="17" t="s">
        <v>10388</v>
      </c>
      <c r="AM5108" s="17">
        <f>MONTH(EMPENHO[[#This Row],[data_empenho]])</f>
        <v>7</v>
      </c>
    </row>
    <row r="5109" spans="1:39" x14ac:dyDescent="0.25">
      <c r="A5109">
        <v>9</v>
      </c>
      <c r="B5109">
        <v>904</v>
      </c>
      <c r="C5109">
        <v>8</v>
      </c>
      <c r="D5109">
        <v>243</v>
      </c>
      <c r="E5109">
        <v>11</v>
      </c>
      <c r="F5109">
        <v>0</v>
      </c>
      <c r="G5109">
        <v>2107</v>
      </c>
      <c r="H5109" s="17" t="s">
        <v>1173</v>
      </c>
      <c r="I5109">
        <v>1</v>
      </c>
      <c r="J5109">
        <v>0</v>
      </c>
      <c r="K5109" s="17" t="s">
        <v>11241</v>
      </c>
      <c r="L5109" s="1">
        <v>44767</v>
      </c>
      <c r="M5109">
        <v>12769.02</v>
      </c>
      <c r="N5109" s="17" t="s">
        <v>437</v>
      </c>
      <c r="O5109">
        <v>213</v>
      </c>
      <c r="P5109" s="17" t="s">
        <v>438</v>
      </c>
      <c r="Q5109">
        <v>0</v>
      </c>
      <c r="R5109" s="17" t="s">
        <v>439</v>
      </c>
      <c r="S5109" s="17" t="s">
        <v>440</v>
      </c>
      <c r="T5109" s="17" t="s">
        <v>438</v>
      </c>
      <c r="U5109">
        <v>0</v>
      </c>
      <c r="V5109">
        <v>0</v>
      </c>
      <c r="W5109" s="17" t="s">
        <v>11242</v>
      </c>
      <c r="X5109" s="17" t="s">
        <v>442</v>
      </c>
      <c r="Y5109">
        <v>0</v>
      </c>
      <c r="Z5109" s="17" t="s">
        <v>486</v>
      </c>
      <c r="AA5109" s="17" t="s">
        <v>443</v>
      </c>
      <c r="AB5109" s="17" t="s">
        <v>444</v>
      </c>
      <c r="AC5109">
        <v>0</v>
      </c>
      <c r="AD5109">
        <v>0</v>
      </c>
      <c r="AE5109">
        <v>0</v>
      </c>
      <c r="AF5109">
        <v>2022</v>
      </c>
      <c r="AG5109" s="1">
        <v>44562</v>
      </c>
      <c r="AH5109" s="1">
        <v>44773</v>
      </c>
      <c r="AI5109" s="1">
        <v>44785</v>
      </c>
      <c r="AJ5109" s="17" t="s">
        <v>34</v>
      </c>
      <c r="AK5109" s="17" t="s">
        <v>35</v>
      </c>
      <c r="AL5109" s="17" t="s">
        <v>10388</v>
      </c>
      <c r="AM5109" s="17">
        <f>MONTH(EMPENHO[[#This Row],[data_empenho]])</f>
        <v>7</v>
      </c>
    </row>
    <row r="5110" spans="1:39" x14ac:dyDescent="0.25">
      <c r="A5110">
        <v>9</v>
      </c>
      <c r="B5110">
        <v>904</v>
      </c>
      <c r="C5110">
        <v>8</v>
      </c>
      <c r="D5110">
        <v>243</v>
      </c>
      <c r="E5110">
        <v>11</v>
      </c>
      <c r="F5110">
        <v>0</v>
      </c>
      <c r="G5110">
        <v>2107</v>
      </c>
      <c r="H5110" s="17" t="s">
        <v>1184</v>
      </c>
      <c r="I5110">
        <v>1</v>
      </c>
      <c r="J5110">
        <v>0</v>
      </c>
      <c r="K5110" s="17" t="s">
        <v>11243</v>
      </c>
      <c r="L5110" s="1">
        <v>44767</v>
      </c>
      <c r="M5110">
        <v>709.39</v>
      </c>
      <c r="N5110" s="17" t="s">
        <v>437</v>
      </c>
      <c r="O5110">
        <v>213</v>
      </c>
      <c r="P5110" s="17" t="s">
        <v>438</v>
      </c>
      <c r="Q5110">
        <v>0</v>
      </c>
      <c r="R5110" s="17" t="s">
        <v>439</v>
      </c>
      <c r="S5110" s="17" t="s">
        <v>440</v>
      </c>
      <c r="T5110" s="17" t="s">
        <v>438</v>
      </c>
      <c r="U5110">
        <v>0</v>
      </c>
      <c r="V5110">
        <v>0</v>
      </c>
      <c r="W5110" s="17" t="s">
        <v>11244</v>
      </c>
      <c r="X5110" s="17" t="s">
        <v>442</v>
      </c>
      <c r="Y5110">
        <v>0</v>
      </c>
      <c r="Z5110" s="17" t="s">
        <v>486</v>
      </c>
      <c r="AA5110" s="17" t="s">
        <v>443</v>
      </c>
      <c r="AB5110" s="17" t="s">
        <v>444</v>
      </c>
      <c r="AC5110">
        <v>0</v>
      </c>
      <c r="AD5110">
        <v>0</v>
      </c>
      <c r="AE5110">
        <v>0</v>
      </c>
      <c r="AF5110">
        <v>2022</v>
      </c>
      <c r="AG5110" s="1">
        <v>44562</v>
      </c>
      <c r="AH5110" s="1">
        <v>44773</v>
      </c>
      <c r="AI5110" s="1">
        <v>44785</v>
      </c>
      <c r="AJ5110" s="17" t="s">
        <v>34</v>
      </c>
      <c r="AK5110" s="17" t="s">
        <v>35</v>
      </c>
      <c r="AL5110" s="17" t="s">
        <v>10388</v>
      </c>
      <c r="AM5110" s="17">
        <f>MONTH(EMPENHO[[#This Row],[data_empenho]])</f>
        <v>7</v>
      </c>
    </row>
    <row r="5111" spans="1:39" x14ac:dyDescent="0.25">
      <c r="A5111">
        <v>5</v>
      </c>
      <c r="B5111">
        <v>501</v>
      </c>
      <c r="C5111">
        <v>4</v>
      </c>
      <c r="D5111">
        <v>122</v>
      </c>
      <c r="E5111">
        <v>1</v>
      </c>
      <c r="F5111">
        <v>0</v>
      </c>
      <c r="G5111">
        <v>2022</v>
      </c>
      <c r="H5111" s="17" t="s">
        <v>1568</v>
      </c>
      <c r="I5111">
        <v>1</v>
      </c>
      <c r="J5111">
        <v>0</v>
      </c>
      <c r="K5111" s="17" t="s">
        <v>11245</v>
      </c>
      <c r="L5111" s="1">
        <v>44767</v>
      </c>
      <c r="M5111">
        <v>996.29</v>
      </c>
      <c r="N5111" s="17" t="s">
        <v>437</v>
      </c>
      <c r="O5111">
        <v>213</v>
      </c>
      <c r="P5111" s="17" t="s">
        <v>438</v>
      </c>
      <c r="Q5111">
        <v>0</v>
      </c>
      <c r="R5111" s="17" t="s">
        <v>439</v>
      </c>
      <c r="S5111" s="17" t="s">
        <v>440</v>
      </c>
      <c r="T5111" s="17" t="s">
        <v>438</v>
      </c>
      <c r="U5111">
        <v>0</v>
      </c>
      <c r="V5111">
        <v>0</v>
      </c>
      <c r="W5111" s="17" t="s">
        <v>11246</v>
      </c>
      <c r="X5111" s="17" t="s">
        <v>442</v>
      </c>
      <c r="Y5111">
        <v>0</v>
      </c>
      <c r="Z5111" s="17" t="s">
        <v>486</v>
      </c>
      <c r="AA5111" s="17" t="s">
        <v>443</v>
      </c>
      <c r="AB5111" s="17" t="s">
        <v>444</v>
      </c>
      <c r="AC5111">
        <v>0</v>
      </c>
      <c r="AD5111">
        <v>0</v>
      </c>
      <c r="AE5111">
        <v>0</v>
      </c>
      <c r="AF5111">
        <v>2022</v>
      </c>
      <c r="AG5111" s="1">
        <v>44562</v>
      </c>
      <c r="AH5111" s="1">
        <v>44773</v>
      </c>
      <c r="AI5111" s="1">
        <v>44785</v>
      </c>
      <c r="AJ5111" s="17" t="s">
        <v>34</v>
      </c>
      <c r="AK5111" s="17" t="s">
        <v>35</v>
      </c>
      <c r="AL5111" s="17" t="s">
        <v>10388</v>
      </c>
      <c r="AM5111" s="17">
        <f>MONTH(EMPENHO[[#This Row],[data_empenho]])</f>
        <v>7</v>
      </c>
    </row>
    <row r="5112" spans="1:39" x14ac:dyDescent="0.25">
      <c r="A5112">
        <v>5</v>
      </c>
      <c r="B5112">
        <v>501</v>
      </c>
      <c r="C5112">
        <v>4</v>
      </c>
      <c r="D5112">
        <v>122</v>
      </c>
      <c r="E5112">
        <v>1</v>
      </c>
      <c r="F5112">
        <v>0</v>
      </c>
      <c r="G5112">
        <v>2022</v>
      </c>
      <c r="H5112" s="17" t="s">
        <v>1433</v>
      </c>
      <c r="I5112">
        <v>1</v>
      </c>
      <c r="J5112">
        <v>0</v>
      </c>
      <c r="K5112" s="17" t="s">
        <v>11247</v>
      </c>
      <c r="L5112" s="1">
        <v>44767</v>
      </c>
      <c r="M5112">
        <v>4493</v>
      </c>
      <c r="N5112" s="17" t="s">
        <v>437</v>
      </c>
      <c r="O5112">
        <v>213</v>
      </c>
      <c r="P5112" s="17" t="s">
        <v>438</v>
      </c>
      <c r="Q5112">
        <v>0</v>
      </c>
      <c r="R5112" s="17" t="s">
        <v>439</v>
      </c>
      <c r="S5112" s="17" t="s">
        <v>440</v>
      </c>
      <c r="T5112" s="17" t="s">
        <v>438</v>
      </c>
      <c r="U5112">
        <v>0</v>
      </c>
      <c r="V5112">
        <v>0</v>
      </c>
      <c r="W5112" s="17" t="s">
        <v>11248</v>
      </c>
      <c r="X5112" s="17" t="s">
        <v>442</v>
      </c>
      <c r="Y5112">
        <v>0</v>
      </c>
      <c r="Z5112" s="17" t="s">
        <v>486</v>
      </c>
      <c r="AA5112" s="17" t="s">
        <v>443</v>
      </c>
      <c r="AB5112" s="17" t="s">
        <v>444</v>
      </c>
      <c r="AC5112">
        <v>0</v>
      </c>
      <c r="AD5112">
        <v>0</v>
      </c>
      <c r="AE5112">
        <v>0</v>
      </c>
      <c r="AF5112">
        <v>2022</v>
      </c>
      <c r="AG5112" s="1">
        <v>44562</v>
      </c>
      <c r="AH5112" s="1">
        <v>44773</v>
      </c>
      <c r="AI5112" s="1">
        <v>44785</v>
      </c>
      <c r="AJ5112" s="17" t="s">
        <v>34</v>
      </c>
      <c r="AK5112" s="17" t="s">
        <v>35</v>
      </c>
      <c r="AL5112" s="17" t="s">
        <v>10388</v>
      </c>
      <c r="AM5112" s="17">
        <f>MONTH(EMPENHO[[#This Row],[data_empenho]])</f>
        <v>7</v>
      </c>
    </row>
    <row r="5113" spans="1:39" x14ac:dyDescent="0.25">
      <c r="A5113">
        <v>5</v>
      </c>
      <c r="B5113">
        <v>501</v>
      </c>
      <c r="C5113">
        <v>4</v>
      </c>
      <c r="D5113">
        <v>122</v>
      </c>
      <c r="E5113">
        <v>1</v>
      </c>
      <c r="F5113">
        <v>0</v>
      </c>
      <c r="G5113">
        <v>2022</v>
      </c>
      <c r="H5113" s="17" t="s">
        <v>1184</v>
      </c>
      <c r="I5113">
        <v>1</v>
      </c>
      <c r="J5113">
        <v>0</v>
      </c>
      <c r="K5113" s="17" t="s">
        <v>11249</v>
      </c>
      <c r="L5113" s="1">
        <v>44767</v>
      </c>
      <c r="M5113">
        <v>948.82</v>
      </c>
      <c r="N5113" s="17" t="s">
        <v>437</v>
      </c>
      <c r="O5113">
        <v>213</v>
      </c>
      <c r="P5113" s="17" t="s">
        <v>438</v>
      </c>
      <c r="Q5113">
        <v>0</v>
      </c>
      <c r="R5113" s="17" t="s">
        <v>439</v>
      </c>
      <c r="S5113" s="17" t="s">
        <v>440</v>
      </c>
      <c r="T5113" s="17" t="s">
        <v>438</v>
      </c>
      <c r="U5113">
        <v>0</v>
      </c>
      <c r="V5113">
        <v>0</v>
      </c>
      <c r="W5113" s="17" t="s">
        <v>11250</v>
      </c>
      <c r="X5113" s="17" t="s">
        <v>442</v>
      </c>
      <c r="Y5113">
        <v>0</v>
      </c>
      <c r="Z5113" s="17" t="s">
        <v>486</v>
      </c>
      <c r="AA5113" s="17" t="s">
        <v>443</v>
      </c>
      <c r="AB5113" s="17" t="s">
        <v>444</v>
      </c>
      <c r="AC5113">
        <v>0</v>
      </c>
      <c r="AD5113">
        <v>0</v>
      </c>
      <c r="AE5113">
        <v>0</v>
      </c>
      <c r="AF5113">
        <v>2022</v>
      </c>
      <c r="AG5113" s="1">
        <v>44562</v>
      </c>
      <c r="AH5113" s="1">
        <v>44773</v>
      </c>
      <c r="AI5113" s="1">
        <v>44785</v>
      </c>
      <c r="AJ5113" s="17" t="s">
        <v>34</v>
      </c>
      <c r="AK5113" s="17" t="s">
        <v>35</v>
      </c>
      <c r="AL5113" s="17" t="s">
        <v>10388</v>
      </c>
      <c r="AM5113" s="17">
        <f>MONTH(EMPENHO[[#This Row],[data_empenho]])</f>
        <v>7</v>
      </c>
    </row>
    <row r="5114" spans="1:39" x14ac:dyDescent="0.25">
      <c r="A5114">
        <v>5</v>
      </c>
      <c r="B5114">
        <v>501</v>
      </c>
      <c r="C5114">
        <v>4</v>
      </c>
      <c r="D5114">
        <v>122</v>
      </c>
      <c r="E5114">
        <v>1</v>
      </c>
      <c r="F5114">
        <v>0</v>
      </c>
      <c r="G5114">
        <v>2022</v>
      </c>
      <c r="H5114" s="17" t="s">
        <v>1173</v>
      </c>
      <c r="I5114">
        <v>1</v>
      </c>
      <c r="J5114">
        <v>0</v>
      </c>
      <c r="K5114" s="17" t="s">
        <v>11251</v>
      </c>
      <c r="L5114" s="1">
        <v>44767</v>
      </c>
      <c r="M5114">
        <v>5295.33</v>
      </c>
      <c r="N5114" s="17" t="s">
        <v>437</v>
      </c>
      <c r="O5114">
        <v>213</v>
      </c>
      <c r="P5114" s="17" t="s">
        <v>438</v>
      </c>
      <c r="Q5114">
        <v>0</v>
      </c>
      <c r="R5114" s="17" t="s">
        <v>439</v>
      </c>
      <c r="S5114" s="17" t="s">
        <v>440</v>
      </c>
      <c r="T5114" s="17" t="s">
        <v>438</v>
      </c>
      <c r="U5114">
        <v>0</v>
      </c>
      <c r="V5114">
        <v>0</v>
      </c>
      <c r="W5114" s="17" t="s">
        <v>11252</v>
      </c>
      <c r="X5114" s="17" t="s">
        <v>442</v>
      </c>
      <c r="Y5114">
        <v>0</v>
      </c>
      <c r="Z5114" s="17" t="s">
        <v>486</v>
      </c>
      <c r="AA5114" s="17" t="s">
        <v>443</v>
      </c>
      <c r="AB5114" s="17" t="s">
        <v>444</v>
      </c>
      <c r="AC5114">
        <v>0</v>
      </c>
      <c r="AD5114">
        <v>0</v>
      </c>
      <c r="AE5114">
        <v>0</v>
      </c>
      <c r="AF5114">
        <v>2022</v>
      </c>
      <c r="AG5114" s="1">
        <v>44562</v>
      </c>
      <c r="AH5114" s="1">
        <v>44773</v>
      </c>
      <c r="AI5114" s="1">
        <v>44785</v>
      </c>
      <c r="AJ5114" s="17" t="s">
        <v>34</v>
      </c>
      <c r="AK5114" s="17" t="s">
        <v>35</v>
      </c>
      <c r="AL5114" s="17" t="s">
        <v>10388</v>
      </c>
      <c r="AM5114" s="17">
        <f>MONTH(EMPENHO[[#This Row],[data_empenho]])</f>
        <v>7</v>
      </c>
    </row>
    <row r="5115" spans="1:39" x14ac:dyDescent="0.25">
      <c r="A5115">
        <v>5</v>
      </c>
      <c r="B5115">
        <v>501</v>
      </c>
      <c r="C5115">
        <v>4</v>
      </c>
      <c r="D5115">
        <v>122</v>
      </c>
      <c r="E5115">
        <v>1</v>
      </c>
      <c r="F5115">
        <v>0</v>
      </c>
      <c r="G5115">
        <v>2022</v>
      </c>
      <c r="H5115" s="17" t="s">
        <v>1568</v>
      </c>
      <c r="I5115">
        <v>1</v>
      </c>
      <c r="J5115">
        <v>0</v>
      </c>
      <c r="K5115" s="17" t="s">
        <v>11253</v>
      </c>
      <c r="L5115" s="1">
        <v>44767</v>
      </c>
      <c r="M5115">
        <v>664.19</v>
      </c>
      <c r="N5115" s="17" t="s">
        <v>437</v>
      </c>
      <c r="O5115">
        <v>213</v>
      </c>
      <c r="P5115" s="17" t="s">
        <v>438</v>
      </c>
      <c r="Q5115">
        <v>0</v>
      </c>
      <c r="R5115" s="17" t="s">
        <v>439</v>
      </c>
      <c r="S5115" s="17" t="s">
        <v>440</v>
      </c>
      <c r="T5115" s="17" t="s">
        <v>438</v>
      </c>
      <c r="U5115">
        <v>0</v>
      </c>
      <c r="V5115">
        <v>0</v>
      </c>
      <c r="W5115" s="17" t="s">
        <v>11254</v>
      </c>
      <c r="X5115" s="17" t="s">
        <v>442</v>
      </c>
      <c r="Y5115">
        <v>0</v>
      </c>
      <c r="Z5115" s="17" t="s">
        <v>486</v>
      </c>
      <c r="AA5115" s="17" t="s">
        <v>443</v>
      </c>
      <c r="AB5115" s="17" t="s">
        <v>444</v>
      </c>
      <c r="AC5115">
        <v>0</v>
      </c>
      <c r="AD5115">
        <v>0</v>
      </c>
      <c r="AE5115">
        <v>0</v>
      </c>
      <c r="AF5115">
        <v>2022</v>
      </c>
      <c r="AG5115" s="1">
        <v>44562</v>
      </c>
      <c r="AH5115" s="1">
        <v>44773</v>
      </c>
      <c r="AI5115" s="1">
        <v>44785</v>
      </c>
      <c r="AJ5115" s="17" t="s">
        <v>34</v>
      </c>
      <c r="AK5115" s="17" t="s">
        <v>35</v>
      </c>
      <c r="AL5115" s="17" t="s">
        <v>10388</v>
      </c>
      <c r="AM5115" s="17">
        <f>MONTH(EMPENHO[[#This Row],[data_empenho]])</f>
        <v>7</v>
      </c>
    </row>
    <row r="5116" spans="1:39" x14ac:dyDescent="0.25">
      <c r="A5116">
        <v>5</v>
      </c>
      <c r="B5116">
        <v>501</v>
      </c>
      <c r="C5116">
        <v>4</v>
      </c>
      <c r="D5116">
        <v>122</v>
      </c>
      <c r="E5116">
        <v>1</v>
      </c>
      <c r="F5116">
        <v>0</v>
      </c>
      <c r="G5116">
        <v>2022</v>
      </c>
      <c r="H5116" s="17" t="s">
        <v>1568</v>
      </c>
      <c r="I5116">
        <v>1</v>
      </c>
      <c r="J5116">
        <v>0</v>
      </c>
      <c r="K5116" s="17" t="s">
        <v>11255</v>
      </c>
      <c r="L5116" s="1">
        <v>44767</v>
      </c>
      <c r="M5116">
        <v>1992.57</v>
      </c>
      <c r="N5116" s="17" t="s">
        <v>437</v>
      </c>
      <c r="O5116">
        <v>213</v>
      </c>
      <c r="P5116" s="17" t="s">
        <v>438</v>
      </c>
      <c r="Q5116">
        <v>0</v>
      </c>
      <c r="R5116" s="17" t="s">
        <v>439</v>
      </c>
      <c r="S5116" s="17" t="s">
        <v>440</v>
      </c>
      <c r="T5116" s="17" t="s">
        <v>438</v>
      </c>
      <c r="U5116">
        <v>0</v>
      </c>
      <c r="V5116">
        <v>0</v>
      </c>
      <c r="W5116" s="17" t="s">
        <v>11256</v>
      </c>
      <c r="X5116" s="17" t="s">
        <v>442</v>
      </c>
      <c r="Y5116">
        <v>0</v>
      </c>
      <c r="Z5116" s="17" t="s">
        <v>486</v>
      </c>
      <c r="AA5116" s="17" t="s">
        <v>443</v>
      </c>
      <c r="AB5116" s="17" t="s">
        <v>444</v>
      </c>
      <c r="AC5116">
        <v>0</v>
      </c>
      <c r="AD5116">
        <v>0</v>
      </c>
      <c r="AE5116">
        <v>0</v>
      </c>
      <c r="AF5116">
        <v>2022</v>
      </c>
      <c r="AG5116" s="1">
        <v>44562</v>
      </c>
      <c r="AH5116" s="1">
        <v>44773</v>
      </c>
      <c r="AI5116" s="1">
        <v>44785</v>
      </c>
      <c r="AJ5116" s="17" t="s">
        <v>34</v>
      </c>
      <c r="AK5116" s="17" t="s">
        <v>35</v>
      </c>
      <c r="AL5116" s="17" t="s">
        <v>10388</v>
      </c>
      <c r="AM5116" s="17">
        <f>MONTH(EMPENHO[[#This Row],[data_empenho]])</f>
        <v>7</v>
      </c>
    </row>
    <row r="5117" spans="1:39" x14ac:dyDescent="0.25">
      <c r="A5117">
        <v>5</v>
      </c>
      <c r="B5117">
        <v>501</v>
      </c>
      <c r="C5117">
        <v>4</v>
      </c>
      <c r="D5117">
        <v>122</v>
      </c>
      <c r="E5117">
        <v>1</v>
      </c>
      <c r="F5117">
        <v>0</v>
      </c>
      <c r="G5117">
        <v>2022</v>
      </c>
      <c r="H5117" s="17" t="s">
        <v>1173</v>
      </c>
      <c r="I5117">
        <v>1</v>
      </c>
      <c r="J5117">
        <v>0</v>
      </c>
      <c r="K5117" s="17" t="s">
        <v>11257</v>
      </c>
      <c r="L5117" s="1">
        <v>44767</v>
      </c>
      <c r="M5117">
        <v>12501.34</v>
      </c>
      <c r="N5117" s="17" t="s">
        <v>437</v>
      </c>
      <c r="O5117">
        <v>213</v>
      </c>
      <c r="P5117" s="17" t="s">
        <v>438</v>
      </c>
      <c r="Q5117">
        <v>0</v>
      </c>
      <c r="R5117" s="17" t="s">
        <v>439</v>
      </c>
      <c r="S5117" s="17" t="s">
        <v>440</v>
      </c>
      <c r="T5117" s="17" t="s">
        <v>438</v>
      </c>
      <c r="U5117">
        <v>0</v>
      </c>
      <c r="V5117">
        <v>0</v>
      </c>
      <c r="W5117" s="17" t="s">
        <v>11258</v>
      </c>
      <c r="X5117" s="17" t="s">
        <v>442</v>
      </c>
      <c r="Y5117">
        <v>0</v>
      </c>
      <c r="Z5117" s="17" t="s">
        <v>486</v>
      </c>
      <c r="AA5117" s="17" t="s">
        <v>443</v>
      </c>
      <c r="AB5117" s="17" t="s">
        <v>444</v>
      </c>
      <c r="AC5117">
        <v>0</v>
      </c>
      <c r="AD5117">
        <v>0</v>
      </c>
      <c r="AE5117">
        <v>0</v>
      </c>
      <c r="AF5117">
        <v>2022</v>
      </c>
      <c r="AG5117" s="1">
        <v>44562</v>
      </c>
      <c r="AH5117" s="1">
        <v>44773</v>
      </c>
      <c r="AI5117" s="1">
        <v>44785</v>
      </c>
      <c r="AJ5117" s="17" t="s">
        <v>34</v>
      </c>
      <c r="AK5117" s="17" t="s">
        <v>35</v>
      </c>
      <c r="AL5117" s="17" t="s">
        <v>10388</v>
      </c>
      <c r="AM5117" s="17">
        <f>MONTH(EMPENHO[[#This Row],[data_empenho]])</f>
        <v>7</v>
      </c>
    </row>
    <row r="5118" spans="1:39" x14ac:dyDescent="0.25">
      <c r="A5118">
        <v>5</v>
      </c>
      <c r="B5118">
        <v>501</v>
      </c>
      <c r="C5118">
        <v>4</v>
      </c>
      <c r="D5118">
        <v>122</v>
      </c>
      <c r="E5118">
        <v>1</v>
      </c>
      <c r="F5118">
        <v>0</v>
      </c>
      <c r="G5118">
        <v>2022</v>
      </c>
      <c r="H5118" s="17" t="s">
        <v>1145</v>
      </c>
      <c r="I5118">
        <v>1</v>
      </c>
      <c r="J5118">
        <v>0</v>
      </c>
      <c r="K5118" s="17" t="s">
        <v>11259</v>
      </c>
      <c r="L5118" s="1">
        <v>44767</v>
      </c>
      <c r="M5118">
        <v>354.84</v>
      </c>
      <c r="N5118" s="17" t="s">
        <v>437</v>
      </c>
      <c r="O5118">
        <v>213</v>
      </c>
      <c r="P5118" s="17" t="s">
        <v>438</v>
      </c>
      <c r="Q5118">
        <v>0</v>
      </c>
      <c r="R5118" s="17" t="s">
        <v>439</v>
      </c>
      <c r="S5118" s="17" t="s">
        <v>440</v>
      </c>
      <c r="T5118" s="17" t="s">
        <v>438</v>
      </c>
      <c r="U5118">
        <v>0</v>
      </c>
      <c r="V5118">
        <v>0</v>
      </c>
      <c r="W5118" s="17" t="s">
        <v>11260</v>
      </c>
      <c r="X5118" s="17" t="s">
        <v>442</v>
      </c>
      <c r="Y5118">
        <v>0</v>
      </c>
      <c r="Z5118" s="17" t="s">
        <v>486</v>
      </c>
      <c r="AA5118" s="17" t="s">
        <v>443</v>
      </c>
      <c r="AB5118" s="17" t="s">
        <v>444</v>
      </c>
      <c r="AC5118">
        <v>0</v>
      </c>
      <c r="AD5118">
        <v>0</v>
      </c>
      <c r="AE5118">
        <v>0</v>
      </c>
      <c r="AF5118">
        <v>2022</v>
      </c>
      <c r="AG5118" s="1">
        <v>44562</v>
      </c>
      <c r="AH5118" s="1">
        <v>44773</v>
      </c>
      <c r="AI5118" s="1">
        <v>44785</v>
      </c>
      <c r="AJ5118" s="17" t="s">
        <v>34</v>
      </c>
      <c r="AK5118" s="17" t="s">
        <v>35</v>
      </c>
      <c r="AL5118" s="17" t="s">
        <v>10388</v>
      </c>
      <c r="AM5118" s="17">
        <f>MONTH(EMPENHO[[#This Row],[data_empenho]])</f>
        <v>7</v>
      </c>
    </row>
    <row r="5119" spans="1:39" x14ac:dyDescent="0.25">
      <c r="A5119">
        <v>5</v>
      </c>
      <c r="B5119">
        <v>501</v>
      </c>
      <c r="C5119">
        <v>4</v>
      </c>
      <c r="D5119">
        <v>122</v>
      </c>
      <c r="E5119">
        <v>1</v>
      </c>
      <c r="F5119">
        <v>0</v>
      </c>
      <c r="G5119">
        <v>2022</v>
      </c>
      <c r="H5119" s="17" t="s">
        <v>1176</v>
      </c>
      <c r="I5119">
        <v>1</v>
      </c>
      <c r="J5119">
        <v>0</v>
      </c>
      <c r="K5119" s="17" t="s">
        <v>11261</v>
      </c>
      <c r="L5119" s="1">
        <v>44767</v>
      </c>
      <c r="M5119">
        <v>1015.18</v>
      </c>
      <c r="N5119" s="17" t="s">
        <v>437</v>
      </c>
      <c r="O5119">
        <v>213</v>
      </c>
      <c r="P5119" s="17" t="s">
        <v>438</v>
      </c>
      <c r="Q5119">
        <v>0</v>
      </c>
      <c r="R5119" s="17" t="s">
        <v>439</v>
      </c>
      <c r="S5119" s="17" t="s">
        <v>440</v>
      </c>
      <c r="T5119" s="17" t="s">
        <v>438</v>
      </c>
      <c r="U5119">
        <v>0</v>
      </c>
      <c r="V5119">
        <v>0</v>
      </c>
      <c r="W5119" s="17" t="s">
        <v>11262</v>
      </c>
      <c r="X5119" s="17" t="s">
        <v>442</v>
      </c>
      <c r="Y5119">
        <v>0</v>
      </c>
      <c r="Z5119" s="17" t="s">
        <v>486</v>
      </c>
      <c r="AA5119" s="17" t="s">
        <v>443</v>
      </c>
      <c r="AB5119" s="17" t="s">
        <v>444</v>
      </c>
      <c r="AC5119">
        <v>0</v>
      </c>
      <c r="AD5119">
        <v>0</v>
      </c>
      <c r="AE5119">
        <v>0</v>
      </c>
      <c r="AF5119">
        <v>2022</v>
      </c>
      <c r="AG5119" s="1">
        <v>44562</v>
      </c>
      <c r="AH5119" s="1">
        <v>44773</v>
      </c>
      <c r="AI5119" s="1">
        <v>44785</v>
      </c>
      <c r="AJ5119" s="17" t="s">
        <v>34</v>
      </c>
      <c r="AK5119" s="17" t="s">
        <v>35</v>
      </c>
      <c r="AL5119" s="17" t="s">
        <v>10388</v>
      </c>
      <c r="AM5119" s="17">
        <f>MONTH(EMPENHO[[#This Row],[data_empenho]])</f>
        <v>7</v>
      </c>
    </row>
    <row r="5120" spans="1:39" x14ac:dyDescent="0.25">
      <c r="A5120">
        <v>2</v>
      </c>
      <c r="B5120">
        <v>201</v>
      </c>
      <c r="C5120">
        <v>4</v>
      </c>
      <c r="D5120">
        <v>122</v>
      </c>
      <c r="E5120">
        <v>1</v>
      </c>
      <c r="F5120">
        <v>0</v>
      </c>
      <c r="G5120">
        <v>2078</v>
      </c>
      <c r="H5120" s="17" t="s">
        <v>1145</v>
      </c>
      <c r="I5120">
        <v>1</v>
      </c>
      <c r="J5120">
        <v>0</v>
      </c>
      <c r="K5120" s="17" t="s">
        <v>11263</v>
      </c>
      <c r="L5120" s="1">
        <v>44767</v>
      </c>
      <c r="M5120">
        <v>1091.82</v>
      </c>
      <c r="N5120" s="17" t="s">
        <v>437</v>
      </c>
      <c r="O5120">
        <v>213</v>
      </c>
      <c r="P5120" s="17" t="s">
        <v>438</v>
      </c>
      <c r="Q5120">
        <v>0</v>
      </c>
      <c r="R5120" s="17" t="s">
        <v>439</v>
      </c>
      <c r="S5120" s="17" t="s">
        <v>440</v>
      </c>
      <c r="T5120" s="17" t="s">
        <v>438</v>
      </c>
      <c r="U5120">
        <v>0</v>
      </c>
      <c r="V5120">
        <v>0</v>
      </c>
      <c r="W5120" s="17" t="s">
        <v>11264</v>
      </c>
      <c r="X5120" s="17" t="s">
        <v>442</v>
      </c>
      <c r="Y5120">
        <v>0</v>
      </c>
      <c r="Z5120" s="17" t="s">
        <v>486</v>
      </c>
      <c r="AA5120" s="17" t="s">
        <v>443</v>
      </c>
      <c r="AB5120" s="17" t="s">
        <v>444</v>
      </c>
      <c r="AC5120">
        <v>0</v>
      </c>
      <c r="AD5120">
        <v>0</v>
      </c>
      <c r="AE5120">
        <v>0</v>
      </c>
      <c r="AF5120">
        <v>2022</v>
      </c>
      <c r="AG5120" s="1">
        <v>44562</v>
      </c>
      <c r="AH5120" s="1">
        <v>44773</v>
      </c>
      <c r="AI5120" s="1">
        <v>44785</v>
      </c>
      <c r="AJ5120" s="17" t="s">
        <v>34</v>
      </c>
      <c r="AK5120" s="17" t="s">
        <v>35</v>
      </c>
      <c r="AL5120" s="17" t="s">
        <v>10388</v>
      </c>
      <c r="AM5120" s="17">
        <f>MONTH(EMPENHO[[#This Row],[data_empenho]])</f>
        <v>7</v>
      </c>
    </row>
    <row r="5121" spans="1:39" x14ac:dyDescent="0.25">
      <c r="A5121">
        <v>5</v>
      </c>
      <c r="B5121">
        <v>502</v>
      </c>
      <c r="C5121">
        <v>12</v>
      </c>
      <c r="D5121">
        <v>782</v>
      </c>
      <c r="E5121">
        <v>2</v>
      </c>
      <c r="F5121">
        <v>0</v>
      </c>
      <c r="G5121">
        <v>2035</v>
      </c>
      <c r="H5121" s="17" t="s">
        <v>1173</v>
      </c>
      <c r="I5121">
        <v>20</v>
      </c>
      <c r="J5121">
        <v>0</v>
      </c>
      <c r="K5121" s="17" t="s">
        <v>11265</v>
      </c>
      <c r="L5121" s="1">
        <v>44767</v>
      </c>
      <c r="M5121">
        <v>17867.63</v>
      </c>
      <c r="N5121" s="17" t="s">
        <v>437</v>
      </c>
      <c r="O5121">
        <v>213</v>
      </c>
      <c r="P5121" s="17" t="s">
        <v>438</v>
      </c>
      <c r="Q5121">
        <v>0</v>
      </c>
      <c r="R5121" s="17" t="s">
        <v>439</v>
      </c>
      <c r="S5121" s="17" t="s">
        <v>440</v>
      </c>
      <c r="T5121" s="17" t="s">
        <v>438</v>
      </c>
      <c r="U5121">
        <v>0</v>
      </c>
      <c r="V5121">
        <v>0</v>
      </c>
      <c r="W5121" s="17" t="s">
        <v>11266</v>
      </c>
      <c r="X5121" s="17" t="s">
        <v>442</v>
      </c>
      <c r="Y5121">
        <v>0</v>
      </c>
      <c r="Z5121" s="17" t="s">
        <v>486</v>
      </c>
      <c r="AA5121" s="17" t="s">
        <v>443</v>
      </c>
      <c r="AB5121" s="17" t="s">
        <v>444</v>
      </c>
      <c r="AC5121">
        <v>0</v>
      </c>
      <c r="AD5121">
        <v>0</v>
      </c>
      <c r="AE5121">
        <v>0</v>
      </c>
      <c r="AF5121">
        <v>2022</v>
      </c>
      <c r="AG5121" s="1">
        <v>44562</v>
      </c>
      <c r="AH5121" s="1">
        <v>44773</v>
      </c>
      <c r="AI5121" s="1">
        <v>44785</v>
      </c>
      <c r="AJ5121" s="17" t="s">
        <v>34</v>
      </c>
      <c r="AK5121" s="17" t="s">
        <v>35</v>
      </c>
      <c r="AL5121" s="17" t="s">
        <v>10388</v>
      </c>
      <c r="AM5121" s="17">
        <f>MONTH(EMPENHO[[#This Row],[data_empenho]])</f>
        <v>7</v>
      </c>
    </row>
    <row r="5122" spans="1:39" x14ac:dyDescent="0.25">
      <c r="A5122">
        <v>5</v>
      </c>
      <c r="B5122">
        <v>502</v>
      </c>
      <c r="C5122">
        <v>12</v>
      </c>
      <c r="D5122">
        <v>782</v>
      </c>
      <c r="E5122">
        <v>2</v>
      </c>
      <c r="F5122">
        <v>0</v>
      </c>
      <c r="G5122">
        <v>2035</v>
      </c>
      <c r="H5122" s="17" t="s">
        <v>1181</v>
      </c>
      <c r="I5122">
        <v>20</v>
      </c>
      <c r="J5122">
        <v>0</v>
      </c>
      <c r="K5122" s="17" t="s">
        <v>11267</v>
      </c>
      <c r="L5122" s="1">
        <v>44767</v>
      </c>
      <c r="M5122">
        <v>3308.2</v>
      </c>
      <c r="N5122" s="17" t="s">
        <v>437</v>
      </c>
      <c r="O5122">
        <v>213</v>
      </c>
      <c r="P5122" s="17" t="s">
        <v>438</v>
      </c>
      <c r="Q5122">
        <v>0</v>
      </c>
      <c r="R5122" s="17" t="s">
        <v>439</v>
      </c>
      <c r="S5122" s="17" t="s">
        <v>440</v>
      </c>
      <c r="T5122" s="17" t="s">
        <v>438</v>
      </c>
      <c r="U5122">
        <v>0</v>
      </c>
      <c r="V5122">
        <v>0</v>
      </c>
      <c r="W5122" s="17" t="s">
        <v>11268</v>
      </c>
      <c r="X5122" s="17" t="s">
        <v>442</v>
      </c>
      <c r="Y5122">
        <v>0</v>
      </c>
      <c r="Z5122" s="17" t="s">
        <v>486</v>
      </c>
      <c r="AA5122" s="17" t="s">
        <v>443</v>
      </c>
      <c r="AB5122" s="17" t="s">
        <v>444</v>
      </c>
      <c r="AC5122">
        <v>0</v>
      </c>
      <c r="AD5122">
        <v>0</v>
      </c>
      <c r="AE5122">
        <v>0</v>
      </c>
      <c r="AF5122">
        <v>2022</v>
      </c>
      <c r="AG5122" s="1">
        <v>44562</v>
      </c>
      <c r="AH5122" s="1">
        <v>44773</v>
      </c>
      <c r="AI5122" s="1">
        <v>44785</v>
      </c>
      <c r="AJ5122" s="17" t="s">
        <v>34</v>
      </c>
      <c r="AK5122" s="17" t="s">
        <v>35</v>
      </c>
      <c r="AL5122" s="17" t="s">
        <v>10388</v>
      </c>
      <c r="AM5122" s="17">
        <f>MONTH(EMPENHO[[#This Row],[data_empenho]])</f>
        <v>7</v>
      </c>
    </row>
    <row r="5123" spans="1:39" x14ac:dyDescent="0.25">
      <c r="A5123">
        <v>8</v>
      </c>
      <c r="B5123">
        <v>801</v>
      </c>
      <c r="C5123">
        <v>10</v>
      </c>
      <c r="D5123">
        <v>301</v>
      </c>
      <c r="E5123">
        <v>6</v>
      </c>
      <c r="F5123">
        <v>0</v>
      </c>
      <c r="G5123">
        <v>2105</v>
      </c>
      <c r="H5123" s="17" t="s">
        <v>1218</v>
      </c>
      <c r="I5123">
        <v>40</v>
      </c>
      <c r="J5123">
        <v>0</v>
      </c>
      <c r="K5123" s="17" t="s">
        <v>11269</v>
      </c>
      <c r="L5123" s="1">
        <v>44767</v>
      </c>
      <c r="M5123">
        <v>283.87</v>
      </c>
      <c r="N5123" s="17" t="s">
        <v>437</v>
      </c>
      <c r="O5123">
        <v>213</v>
      </c>
      <c r="P5123" s="17" t="s">
        <v>438</v>
      </c>
      <c r="Q5123">
        <v>0</v>
      </c>
      <c r="R5123" s="17" t="s">
        <v>439</v>
      </c>
      <c r="S5123" s="17" t="s">
        <v>440</v>
      </c>
      <c r="T5123" s="17" t="s">
        <v>438</v>
      </c>
      <c r="U5123">
        <v>0</v>
      </c>
      <c r="V5123">
        <v>0</v>
      </c>
      <c r="W5123" s="17" t="s">
        <v>11270</v>
      </c>
      <c r="X5123" s="17" t="s">
        <v>442</v>
      </c>
      <c r="Y5123">
        <v>0</v>
      </c>
      <c r="Z5123" s="17" t="s">
        <v>486</v>
      </c>
      <c r="AA5123" s="17" t="s">
        <v>443</v>
      </c>
      <c r="AB5123" s="17" t="s">
        <v>444</v>
      </c>
      <c r="AC5123">
        <v>0</v>
      </c>
      <c r="AD5123">
        <v>0</v>
      </c>
      <c r="AE5123">
        <v>0</v>
      </c>
      <c r="AF5123">
        <v>2022</v>
      </c>
      <c r="AG5123" s="1">
        <v>44562</v>
      </c>
      <c r="AH5123" s="1">
        <v>44773</v>
      </c>
      <c r="AI5123" s="1">
        <v>44785</v>
      </c>
      <c r="AJ5123" s="17" t="s">
        <v>34</v>
      </c>
      <c r="AK5123" s="17" t="s">
        <v>35</v>
      </c>
      <c r="AL5123" s="17" t="s">
        <v>10388</v>
      </c>
      <c r="AM5123" s="17">
        <f>MONTH(EMPENHO[[#This Row],[data_empenho]])</f>
        <v>7</v>
      </c>
    </row>
    <row r="5124" spans="1:39" x14ac:dyDescent="0.25">
      <c r="A5124">
        <v>5</v>
      </c>
      <c r="B5124">
        <v>502</v>
      </c>
      <c r="C5124">
        <v>12</v>
      </c>
      <c r="D5124">
        <v>782</v>
      </c>
      <c r="E5124">
        <v>2</v>
      </c>
      <c r="F5124">
        <v>0</v>
      </c>
      <c r="G5124">
        <v>2035</v>
      </c>
      <c r="H5124" s="17" t="s">
        <v>1184</v>
      </c>
      <c r="I5124">
        <v>20</v>
      </c>
      <c r="J5124">
        <v>0</v>
      </c>
      <c r="K5124" s="17" t="s">
        <v>11271</v>
      </c>
      <c r="L5124" s="1">
        <v>44767</v>
      </c>
      <c r="M5124">
        <v>545.85</v>
      </c>
      <c r="N5124" s="17" t="s">
        <v>437</v>
      </c>
      <c r="O5124">
        <v>213</v>
      </c>
      <c r="P5124" s="17" t="s">
        <v>438</v>
      </c>
      <c r="Q5124">
        <v>0</v>
      </c>
      <c r="R5124" s="17" t="s">
        <v>439</v>
      </c>
      <c r="S5124" s="17" t="s">
        <v>440</v>
      </c>
      <c r="T5124" s="17" t="s">
        <v>438</v>
      </c>
      <c r="U5124">
        <v>0</v>
      </c>
      <c r="V5124">
        <v>0</v>
      </c>
      <c r="W5124" s="17" t="s">
        <v>11272</v>
      </c>
      <c r="X5124" s="17" t="s">
        <v>442</v>
      </c>
      <c r="Y5124">
        <v>0</v>
      </c>
      <c r="Z5124" s="17" t="s">
        <v>486</v>
      </c>
      <c r="AA5124" s="17" t="s">
        <v>443</v>
      </c>
      <c r="AB5124" s="17" t="s">
        <v>444</v>
      </c>
      <c r="AC5124">
        <v>0</v>
      </c>
      <c r="AD5124">
        <v>0</v>
      </c>
      <c r="AE5124">
        <v>0</v>
      </c>
      <c r="AF5124">
        <v>2022</v>
      </c>
      <c r="AG5124" s="1">
        <v>44562</v>
      </c>
      <c r="AH5124" s="1">
        <v>44773</v>
      </c>
      <c r="AI5124" s="1">
        <v>44785</v>
      </c>
      <c r="AJ5124" s="17" t="s">
        <v>34</v>
      </c>
      <c r="AK5124" s="17" t="s">
        <v>35</v>
      </c>
      <c r="AL5124" s="17" t="s">
        <v>10388</v>
      </c>
      <c r="AM5124" s="17">
        <f>MONTH(EMPENHO[[#This Row],[data_empenho]])</f>
        <v>7</v>
      </c>
    </row>
    <row r="5125" spans="1:39" x14ac:dyDescent="0.25">
      <c r="A5125">
        <v>5</v>
      </c>
      <c r="B5125">
        <v>502</v>
      </c>
      <c r="C5125">
        <v>12</v>
      </c>
      <c r="D5125">
        <v>782</v>
      </c>
      <c r="E5125">
        <v>2</v>
      </c>
      <c r="F5125">
        <v>0</v>
      </c>
      <c r="G5125">
        <v>2035</v>
      </c>
      <c r="H5125" s="17" t="s">
        <v>1176</v>
      </c>
      <c r="I5125">
        <v>20</v>
      </c>
      <c r="J5125">
        <v>0</v>
      </c>
      <c r="K5125" s="17" t="s">
        <v>11273</v>
      </c>
      <c r="L5125" s="1">
        <v>44767</v>
      </c>
      <c r="M5125">
        <v>1307.23</v>
      </c>
      <c r="N5125" s="17" t="s">
        <v>437</v>
      </c>
      <c r="O5125">
        <v>213</v>
      </c>
      <c r="P5125" s="17" t="s">
        <v>438</v>
      </c>
      <c r="Q5125">
        <v>0</v>
      </c>
      <c r="R5125" s="17" t="s">
        <v>439</v>
      </c>
      <c r="S5125" s="17" t="s">
        <v>440</v>
      </c>
      <c r="T5125" s="17" t="s">
        <v>438</v>
      </c>
      <c r="U5125">
        <v>0</v>
      </c>
      <c r="V5125">
        <v>0</v>
      </c>
      <c r="W5125" s="17" t="s">
        <v>11274</v>
      </c>
      <c r="X5125" s="17" t="s">
        <v>442</v>
      </c>
      <c r="Y5125">
        <v>0</v>
      </c>
      <c r="Z5125" s="17" t="s">
        <v>486</v>
      </c>
      <c r="AA5125" s="17" t="s">
        <v>443</v>
      </c>
      <c r="AB5125" s="17" t="s">
        <v>444</v>
      </c>
      <c r="AC5125">
        <v>0</v>
      </c>
      <c r="AD5125">
        <v>0</v>
      </c>
      <c r="AE5125">
        <v>0</v>
      </c>
      <c r="AF5125">
        <v>2022</v>
      </c>
      <c r="AG5125" s="1">
        <v>44562</v>
      </c>
      <c r="AH5125" s="1">
        <v>44773</v>
      </c>
      <c r="AI5125" s="1">
        <v>44785</v>
      </c>
      <c r="AJ5125" s="17" t="s">
        <v>34</v>
      </c>
      <c r="AK5125" s="17" t="s">
        <v>35</v>
      </c>
      <c r="AL5125" s="17" t="s">
        <v>10388</v>
      </c>
      <c r="AM5125" s="17">
        <f>MONTH(EMPENHO[[#This Row],[data_empenho]])</f>
        <v>7</v>
      </c>
    </row>
    <row r="5126" spans="1:39" x14ac:dyDescent="0.25">
      <c r="A5126">
        <v>5</v>
      </c>
      <c r="B5126">
        <v>502</v>
      </c>
      <c r="C5126">
        <v>12</v>
      </c>
      <c r="D5126">
        <v>782</v>
      </c>
      <c r="E5126">
        <v>2</v>
      </c>
      <c r="F5126">
        <v>0</v>
      </c>
      <c r="G5126">
        <v>2035</v>
      </c>
      <c r="H5126" s="17" t="s">
        <v>1213</v>
      </c>
      <c r="I5126">
        <v>20</v>
      </c>
      <c r="J5126">
        <v>0</v>
      </c>
      <c r="K5126" s="17" t="s">
        <v>11275</v>
      </c>
      <c r="L5126" s="1">
        <v>44767</v>
      </c>
      <c r="M5126">
        <v>460.3</v>
      </c>
      <c r="N5126" s="17" t="s">
        <v>437</v>
      </c>
      <c r="O5126">
        <v>213</v>
      </c>
      <c r="P5126" s="17" t="s">
        <v>438</v>
      </c>
      <c r="Q5126">
        <v>0</v>
      </c>
      <c r="R5126" s="17" t="s">
        <v>439</v>
      </c>
      <c r="S5126" s="17" t="s">
        <v>440</v>
      </c>
      <c r="T5126" s="17" t="s">
        <v>438</v>
      </c>
      <c r="U5126">
        <v>0</v>
      </c>
      <c r="V5126">
        <v>0</v>
      </c>
      <c r="W5126" s="17" t="s">
        <v>11276</v>
      </c>
      <c r="X5126" s="17" t="s">
        <v>442</v>
      </c>
      <c r="Y5126">
        <v>0</v>
      </c>
      <c r="Z5126" s="17" t="s">
        <v>486</v>
      </c>
      <c r="AA5126" s="17" t="s">
        <v>443</v>
      </c>
      <c r="AB5126" s="17" t="s">
        <v>444</v>
      </c>
      <c r="AC5126">
        <v>0</v>
      </c>
      <c r="AD5126">
        <v>0</v>
      </c>
      <c r="AE5126">
        <v>0</v>
      </c>
      <c r="AF5126">
        <v>2022</v>
      </c>
      <c r="AG5126" s="1">
        <v>44562</v>
      </c>
      <c r="AH5126" s="1">
        <v>44773</v>
      </c>
      <c r="AI5126" s="1">
        <v>44785</v>
      </c>
      <c r="AJ5126" s="17" t="s">
        <v>34</v>
      </c>
      <c r="AK5126" s="17" t="s">
        <v>35</v>
      </c>
      <c r="AL5126" s="17" t="s">
        <v>10388</v>
      </c>
      <c r="AM5126" s="17">
        <f>MONTH(EMPENHO[[#This Row],[data_empenho]])</f>
        <v>7</v>
      </c>
    </row>
    <row r="5127" spans="1:39" x14ac:dyDescent="0.25">
      <c r="A5127">
        <v>8</v>
      </c>
      <c r="B5127">
        <v>801</v>
      </c>
      <c r="C5127">
        <v>10</v>
      </c>
      <c r="D5127">
        <v>301</v>
      </c>
      <c r="E5127">
        <v>6</v>
      </c>
      <c r="F5127">
        <v>0</v>
      </c>
      <c r="G5127">
        <v>2105</v>
      </c>
      <c r="H5127" s="17" t="s">
        <v>5159</v>
      </c>
      <c r="I5127">
        <v>40</v>
      </c>
      <c r="J5127">
        <v>0</v>
      </c>
      <c r="K5127" s="17" t="s">
        <v>11277</v>
      </c>
      <c r="L5127" s="1">
        <v>44767</v>
      </c>
      <c r="M5127">
        <v>72.510000000000005</v>
      </c>
      <c r="N5127" s="17" t="s">
        <v>437</v>
      </c>
      <c r="O5127">
        <v>213</v>
      </c>
      <c r="P5127" s="17" t="s">
        <v>438</v>
      </c>
      <c r="Q5127">
        <v>0</v>
      </c>
      <c r="R5127" s="17" t="s">
        <v>439</v>
      </c>
      <c r="S5127" s="17" t="s">
        <v>440</v>
      </c>
      <c r="T5127" s="17" t="s">
        <v>438</v>
      </c>
      <c r="U5127">
        <v>0</v>
      </c>
      <c r="V5127">
        <v>0</v>
      </c>
      <c r="W5127" s="17" t="s">
        <v>11278</v>
      </c>
      <c r="X5127" s="17" t="s">
        <v>442</v>
      </c>
      <c r="Y5127">
        <v>0</v>
      </c>
      <c r="Z5127" s="17" t="s">
        <v>486</v>
      </c>
      <c r="AA5127" s="17" t="s">
        <v>443</v>
      </c>
      <c r="AB5127" s="17" t="s">
        <v>444</v>
      </c>
      <c r="AC5127">
        <v>0</v>
      </c>
      <c r="AD5127">
        <v>0</v>
      </c>
      <c r="AE5127">
        <v>0</v>
      </c>
      <c r="AF5127">
        <v>2022</v>
      </c>
      <c r="AG5127" s="1">
        <v>44562</v>
      </c>
      <c r="AH5127" s="1">
        <v>44773</v>
      </c>
      <c r="AI5127" s="1">
        <v>44785</v>
      </c>
      <c r="AJ5127" s="17" t="s">
        <v>34</v>
      </c>
      <c r="AK5127" s="17" t="s">
        <v>35</v>
      </c>
      <c r="AL5127" s="17" t="s">
        <v>10388</v>
      </c>
      <c r="AM5127" s="17">
        <f>MONTH(EMPENHO[[#This Row],[data_empenho]])</f>
        <v>7</v>
      </c>
    </row>
    <row r="5128" spans="1:39" x14ac:dyDescent="0.25">
      <c r="A5128">
        <v>9</v>
      </c>
      <c r="B5128">
        <v>901</v>
      </c>
      <c r="C5128">
        <v>4</v>
      </c>
      <c r="D5128">
        <v>122</v>
      </c>
      <c r="E5128">
        <v>1</v>
      </c>
      <c r="F5128">
        <v>0</v>
      </c>
      <c r="G5128">
        <v>2010</v>
      </c>
      <c r="H5128" s="17" t="s">
        <v>1213</v>
      </c>
      <c r="I5128">
        <v>1</v>
      </c>
      <c r="J5128">
        <v>0</v>
      </c>
      <c r="K5128" s="17" t="s">
        <v>11279</v>
      </c>
      <c r="L5128" s="1">
        <v>44767</v>
      </c>
      <c r="M5128">
        <v>24.14</v>
      </c>
      <c r="N5128" s="17" t="s">
        <v>437</v>
      </c>
      <c r="O5128">
        <v>213</v>
      </c>
      <c r="P5128" s="17" t="s">
        <v>438</v>
      </c>
      <c r="Q5128">
        <v>0</v>
      </c>
      <c r="R5128" s="17" t="s">
        <v>439</v>
      </c>
      <c r="S5128" s="17" t="s">
        <v>440</v>
      </c>
      <c r="T5128" s="17" t="s">
        <v>438</v>
      </c>
      <c r="U5128">
        <v>0</v>
      </c>
      <c r="V5128">
        <v>0</v>
      </c>
      <c r="W5128" s="17" t="s">
        <v>11280</v>
      </c>
      <c r="X5128" s="17" t="s">
        <v>442</v>
      </c>
      <c r="Y5128">
        <v>1</v>
      </c>
      <c r="Z5128" s="17" t="s">
        <v>486</v>
      </c>
      <c r="AA5128" s="17" t="s">
        <v>443</v>
      </c>
      <c r="AB5128" s="17" t="s">
        <v>444</v>
      </c>
      <c r="AC5128">
        <v>0</v>
      </c>
      <c r="AD5128">
        <v>0</v>
      </c>
      <c r="AE5128">
        <v>0</v>
      </c>
      <c r="AF5128">
        <v>2022</v>
      </c>
      <c r="AG5128" s="1">
        <v>44562</v>
      </c>
      <c r="AH5128" s="1">
        <v>44773</v>
      </c>
      <c r="AI5128" s="1">
        <v>44785</v>
      </c>
      <c r="AJ5128" s="17" t="s">
        <v>34</v>
      </c>
      <c r="AK5128" s="17" t="s">
        <v>35</v>
      </c>
      <c r="AL5128" s="17" t="s">
        <v>10388</v>
      </c>
      <c r="AM5128" s="17">
        <f>MONTH(EMPENHO[[#This Row],[data_empenho]])</f>
        <v>7</v>
      </c>
    </row>
    <row r="5129" spans="1:39" x14ac:dyDescent="0.25">
      <c r="A5129">
        <v>5</v>
      </c>
      <c r="B5129">
        <v>502</v>
      </c>
      <c r="C5129">
        <v>12</v>
      </c>
      <c r="D5129">
        <v>782</v>
      </c>
      <c r="E5129">
        <v>2</v>
      </c>
      <c r="F5129">
        <v>0</v>
      </c>
      <c r="G5129">
        <v>2035</v>
      </c>
      <c r="H5129" s="17" t="s">
        <v>1317</v>
      </c>
      <c r="I5129">
        <v>20</v>
      </c>
      <c r="J5129">
        <v>0</v>
      </c>
      <c r="K5129" s="17" t="s">
        <v>11281</v>
      </c>
      <c r="L5129" s="1">
        <v>44767</v>
      </c>
      <c r="M5129">
        <v>5242.41</v>
      </c>
      <c r="N5129" s="17" t="s">
        <v>437</v>
      </c>
      <c r="O5129">
        <v>213</v>
      </c>
      <c r="P5129" s="17" t="s">
        <v>438</v>
      </c>
      <c r="Q5129">
        <v>0</v>
      </c>
      <c r="R5129" s="17" t="s">
        <v>439</v>
      </c>
      <c r="S5129" s="17" t="s">
        <v>440</v>
      </c>
      <c r="T5129" s="17" t="s">
        <v>438</v>
      </c>
      <c r="U5129">
        <v>0</v>
      </c>
      <c r="V5129">
        <v>0</v>
      </c>
      <c r="W5129" s="17" t="s">
        <v>11282</v>
      </c>
      <c r="X5129" s="17" t="s">
        <v>442</v>
      </c>
      <c r="Y5129">
        <v>0</v>
      </c>
      <c r="Z5129" s="17" t="s">
        <v>486</v>
      </c>
      <c r="AA5129" s="17" t="s">
        <v>443</v>
      </c>
      <c r="AB5129" s="17" t="s">
        <v>444</v>
      </c>
      <c r="AC5129">
        <v>0</v>
      </c>
      <c r="AD5129">
        <v>0</v>
      </c>
      <c r="AE5129">
        <v>0</v>
      </c>
      <c r="AF5129">
        <v>2022</v>
      </c>
      <c r="AG5129" s="1">
        <v>44562</v>
      </c>
      <c r="AH5129" s="1">
        <v>44773</v>
      </c>
      <c r="AI5129" s="1">
        <v>44785</v>
      </c>
      <c r="AJ5129" s="17" t="s">
        <v>34</v>
      </c>
      <c r="AK5129" s="17" t="s">
        <v>35</v>
      </c>
      <c r="AL5129" s="17" t="s">
        <v>10388</v>
      </c>
      <c r="AM5129" s="17">
        <f>MONTH(EMPENHO[[#This Row],[data_empenho]])</f>
        <v>7</v>
      </c>
    </row>
    <row r="5130" spans="1:39" x14ac:dyDescent="0.25">
      <c r="A5130">
        <v>5</v>
      </c>
      <c r="B5130">
        <v>502</v>
      </c>
      <c r="C5130">
        <v>12</v>
      </c>
      <c r="D5130">
        <v>782</v>
      </c>
      <c r="E5130">
        <v>2</v>
      </c>
      <c r="F5130">
        <v>0</v>
      </c>
      <c r="G5130">
        <v>2035</v>
      </c>
      <c r="H5130" s="17" t="s">
        <v>1145</v>
      </c>
      <c r="I5130">
        <v>20</v>
      </c>
      <c r="J5130">
        <v>0</v>
      </c>
      <c r="K5130" s="17" t="s">
        <v>11283</v>
      </c>
      <c r="L5130" s="1">
        <v>44767</v>
      </c>
      <c r="M5130">
        <v>935.32</v>
      </c>
      <c r="N5130" s="17" t="s">
        <v>437</v>
      </c>
      <c r="O5130">
        <v>213</v>
      </c>
      <c r="P5130" s="17" t="s">
        <v>438</v>
      </c>
      <c r="Q5130">
        <v>0</v>
      </c>
      <c r="R5130" s="17" t="s">
        <v>439</v>
      </c>
      <c r="S5130" s="17" t="s">
        <v>440</v>
      </c>
      <c r="T5130" s="17" t="s">
        <v>438</v>
      </c>
      <c r="U5130">
        <v>0</v>
      </c>
      <c r="V5130">
        <v>0</v>
      </c>
      <c r="W5130" s="17" t="s">
        <v>11284</v>
      </c>
      <c r="X5130" s="17" t="s">
        <v>442</v>
      </c>
      <c r="Y5130">
        <v>0</v>
      </c>
      <c r="Z5130" s="17" t="s">
        <v>486</v>
      </c>
      <c r="AA5130" s="17" t="s">
        <v>443</v>
      </c>
      <c r="AB5130" s="17" t="s">
        <v>444</v>
      </c>
      <c r="AC5130">
        <v>0</v>
      </c>
      <c r="AD5130">
        <v>0</v>
      </c>
      <c r="AE5130">
        <v>0</v>
      </c>
      <c r="AF5130">
        <v>2022</v>
      </c>
      <c r="AG5130" s="1">
        <v>44562</v>
      </c>
      <c r="AH5130" s="1">
        <v>44773</v>
      </c>
      <c r="AI5130" s="1">
        <v>44785</v>
      </c>
      <c r="AJ5130" s="17" t="s">
        <v>34</v>
      </c>
      <c r="AK5130" s="17" t="s">
        <v>35</v>
      </c>
      <c r="AL5130" s="17" t="s">
        <v>10388</v>
      </c>
      <c r="AM5130" s="17">
        <f>MONTH(EMPENHO[[#This Row],[data_empenho]])</f>
        <v>7</v>
      </c>
    </row>
    <row r="5131" spans="1:39" x14ac:dyDescent="0.25">
      <c r="A5131">
        <v>5</v>
      </c>
      <c r="B5131">
        <v>502</v>
      </c>
      <c r="C5131">
        <v>12</v>
      </c>
      <c r="D5131">
        <v>361</v>
      </c>
      <c r="E5131">
        <v>2</v>
      </c>
      <c r="F5131">
        <v>0</v>
      </c>
      <c r="G5131">
        <v>2027</v>
      </c>
      <c r="H5131" s="17" t="s">
        <v>1621</v>
      </c>
      <c r="I5131">
        <v>20</v>
      </c>
      <c r="J5131">
        <v>0</v>
      </c>
      <c r="K5131" s="17" t="s">
        <v>11285</v>
      </c>
      <c r="L5131" s="1">
        <v>44767</v>
      </c>
      <c r="M5131">
        <v>408.65</v>
      </c>
      <c r="N5131" s="17" t="s">
        <v>437</v>
      </c>
      <c r="O5131">
        <v>213</v>
      </c>
      <c r="P5131" s="17" t="s">
        <v>438</v>
      </c>
      <c r="Q5131">
        <v>0</v>
      </c>
      <c r="R5131" s="17" t="s">
        <v>439</v>
      </c>
      <c r="S5131" s="17" t="s">
        <v>440</v>
      </c>
      <c r="T5131" s="17" t="s">
        <v>438</v>
      </c>
      <c r="U5131">
        <v>0</v>
      </c>
      <c r="V5131">
        <v>0</v>
      </c>
      <c r="W5131" s="17" t="s">
        <v>11286</v>
      </c>
      <c r="X5131" s="17" t="s">
        <v>442</v>
      </c>
      <c r="Y5131">
        <v>0</v>
      </c>
      <c r="Z5131" s="17" t="s">
        <v>486</v>
      </c>
      <c r="AA5131" s="17" t="s">
        <v>443</v>
      </c>
      <c r="AB5131" s="17" t="s">
        <v>444</v>
      </c>
      <c r="AC5131">
        <v>0</v>
      </c>
      <c r="AD5131">
        <v>0</v>
      </c>
      <c r="AE5131">
        <v>0</v>
      </c>
      <c r="AF5131">
        <v>2022</v>
      </c>
      <c r="AG5131" s="1">
        <v>44562</v>
      </c>
      <c r="AH5131" s="1">
        <v>44773</v>
      </c>
      <c r="AI5131" s="1">
        <v>44785</v>
      </c>
      <c r="AJ5131" s="17" t="s">
        <v>34</v>
      </c>
      <c r="AK5131" s="17" t="s">
        <v>35</v>
      </c>
      <c r="AL5131" s="17" t="s">
        <v>10388</v>
      </c>
      <c r="AM5131" s="17">
        <f>MONTH(EMPENHO[[#This Row],[data_empenho]])</f>
        <v>7</v>
      </c>
    </row>
    <row r="5132" spans="1:39" x14ac:dyDescent="0.25">
      <c r="A5132">
        <v>5</v>
      </c>
      <c r="B5132">
        <v>502</v>
      </c>
      <c r="C5132">
        <v>12</v>
      </c>
      <c r="D5132">
        <v>361</v>
      </c>
      <c r="E5132">
        <v>2</v>
      </c>
      <c r="F5132">
        <v>0</v>
      </c>
      <c r="G5132">
        <v>2031</v>
      </c>
      <c r="H5132" s="17" t="s">
        <v>1621</v>
      </c>
      <c r="I5132">
        <v>31</v>
      </c>
      <c r="J5132">
        <v>0</v>
      </c>
      <c r="K5132" s="17" t="s">
        <v>11287</v>
      </c>
      <c r="L5132" s="1">
        <v>44767</v>
      </c>
      <c r="M5132">
        <v>408.65</v>
      </c>
      <c r="N5132" s="17" t="s">
        <v>437</v>
      </c>
      <c r="O5132">
        <v>213</v>
      </c>
      <c r="P5132" s="17" t="s">
        <v>438</v>
      </c>
      <c r="Q5132">
        <v>501</v>
      </c>
      <c r="R5132" s="17" t="s">
        <v>439</v>
      </c>
      <c r="S5132" s="17" t="s">
        <v>440</v>
      </c>
      <c r="T5132" s="17" t="s">
        <v>438</v>
      </c>
      <c r="U5132">
        <v>0</v>
      </c>
      <c r="V5132">
        <v>0</v>
      </c>
      <c r="W5132" s="17" t="s">
        <v>11288</v>
      </c>
      <c r="X5132" s="17" t="s">
        <v>442</v>
      </c>
      <c r="Y5132">
        <v>0</v>
      </c>
      <c r="Z5132" s="17" t="s">
        <v>486</v>
      </c>
      <c r="AA5132" s="17" t="s">
        <v>443</v>
      </c>
      <c r="AB5132" s="17" t="s">
        <v>444</v>
      </c>
      <c r="AC5132">
        <v>0</v>
      </c>
      <c r="AD5132">
        <v>0</v>
      </c>
      <c r="AE5132">
        <v>0</v>
      </c>
      <c r="AF5132">
        <v>2022</v>
      </c>
      <c r="AG5132" s="1">
        <v>44562</v>
      </c>
      <c r="AH5132" s="1">
        <v>44773</v>
      </c>
      <c r="AI5132" s="1">
        <v>44785</v>
      </c>
      <c r="AJ5132" s="17" t="s">
        <v>34</v>
      </c>
      <c r="AK5132" s="17" t="s">
        <v>35</v>
      </c>
      <c r="AL5132" s="17" t="s">
        <v>10388</v>
      </c>
      <c r="AM5132" s="17">
        <f>MONTH(EMPENHO[[#This Row],[data_empenho]])</f>
        <v>7</v>
      </c>
    </row>
    <row r="5133" spans="1:39" x14ac:dyDescent="0.25">
      <c r="A5133">
        <v>5</v>
      </c>
      <c r="B5133">
        <v>502</v>
      </c>
      <c r="C5133">
        <v>12</v>
      </c>
      <c r="D5133">
        <v>361</v>
      </c>
      <c r="E5133">
        <v>2</v>
      </c>
      <c r="F5133">
        <v>0</v>
      </c>
      <c r="G5133">
        <v>2031</v>
      </c>
      <c r="H5133" s="17" t="s">
        <v>1213</v>
      </c>
      <c r="I5133">
        <v>20</v>
      </c>
      <c r="J5133">
        <v>0</v>
      </c>
      <c r="K5133" s="17" t="s">
        <v>11289</v>
      </c>
      <c r="L5133" s="1">
        <v>44767</v>
      </c>
      <c r="M5133">
        <v>27.86</v>
      </c>
      <c r="N5133" s="17" t="s">
        <v>437</v>
      </c>
      <c r="O5133">
        <v>213</v>
      </c>
      <c r="P5133" s="17" t="s">
        <v>438</v>
      </c>
      <c r="Q5133">
        <v>0</v>
      </c>
      <c r="R5133" s="17" t="s">
        <v>439</v>
      </c>
      <c r="S5133" s="17" t="s">
        <v>440</v>
      </c>
      <c r="T5133" s="17" t="s">
        <v>438</v>
      </c>
      <c r="U5133">
        <v>0</v>
      </c>
      <c r="V5133">
        <v>0</v>
      </c>
      <c r="W5133" s="17" t="s">
        <v>11290</v>
      </c>
      <c r="X5133" s="17" t="s">
        <v>442</v>
      </c>
      <c r="Y5133">
        <v>0</v>
      </c>
      <c r="Z5133" s="17" t="s">
        <v>486</v>
      </c>
      <c r="AA5133" s="17" t="s">
        <v>443</v>
      </c>
      <c r="AB5133" s="17" t="s">
        <v>444</v>
      </c>
      <c r="AC5133">
        <v>0</v>
      </c>
      <c r="AD5133">
        <v>0</v>
      </c>
      <c r="AE5133">
        <v>0</v>
      </c>
      <c r="AF5133">
        <v>2022</v>
      </c>
      <c r="AG5133" s="1">
        <v>44562</v>
      </c>
      <c r="AH5133" s="1">
        <v>44773</v>
      </c>
      <c r="AI5133" s="1">
        <v>44785</v>
      </c>
      <c r="AJ5133" s="17" t="s">
        <v>34</v>
      </c>
      <c r="AK5133" s="17" t="s">
        <v>35</v>
      </c>
      <c r="AL5133" s="17" t="s">
        <v>10388</v>
      </c>
      <c r="AM5133" s="17">
        <f>MONTH(EMPENHO[[#This Row],[data_empenho]])</f>
        <v>7</v>
      </c>
    </row>
    <row r="5134" spans="1:39" x14ac:dyDescent="0.25">
      <c r="A5134">
        <v>5</v>
      </c>
      <c r="B5134">
        <v>502</v>
      </c>
      <c r="C5134">
        <v>12</v>
      </c>
      <c r="D5134">
        <v>361</v>
      </c>
      <c r="E5134">
        <v>2</v>
      </c>
      <c r="F5134">
        <v>0</v>
      </c>
      <c r="G5134">
        <v>2031</v>
      </c>
      <c r="H5134" s="17" t="s">
        <v>1621</v>
      </c>
      <c r="I5134">
        <v>31</v>
      </c>
      <c r="J5134">
        <v>0</v>
      </c>
      <c r="K5134" s="17" t="s">
        <v>11291</v>
      </c>
      <c r="L5134" s="1">
        <v>44767</v>
      </c>
      <c r="M5134">
        <v>2724.32</v>
      </c>
      <c r="N5134" s="17" t="s">
        <v>437</v>
      </c>
      <c r="O5134">
        <v>213</v>
      </c>
      <c r="P5134" s="17" t="s">
        <v>438</v>
      </c>
      <c r="Q5134">
        <v>501</v>
      </c>
      <c r="R5134" s="17" t="s">
        <v>439</v>
      </c>
      <c r="S5134" s="17" t="s">
        <v>440</v>
      </c>
      <c r="T5134" s="17" t="s">
        <v>438</v>
      </c>
      <c r="U5134">
        <v>0</v>
      </c>
      <c r="V5134">
        <v>0</v>
      </c>
      <c r="W5134" s="17" t="s">
        <v>11292</v>
      </c>
      <c r="X5134" s="17" t="s">
        <v>442</v>
      </c>
      <c r="Y5134">
        <v>0</v>
      </c>
      <c r="Z5134" s="17" t="s">
        <v>486</v>
      </c>
      <c r="AA5134" s="17" t="s">
        <v>443</v>
      </c>
      <c r="AB5134" s="17" t="s">
        <v>444</v>
      </c>
      <c r="AC5134">
        <v>0</v>
      </c>
      <c r="AD5134">
        <v>0</v>
      </c>
      <c r="AE5134">
        <v>0</v>
      </c>
      <c r="AF5134">
        <v>2022</v>
      </c>
      <c r="AG5134" s="1">
        <v>44562</v>
      </c>
      <c r="AH5134" s="1">
        <v>44773</v>
      </c>
      <c r="AI5134" s="1">
        <v>44785</v>
      </c>
      <c r="AJ5134" s="17" t="s">
        <v>34</v>
      </c>
      <c r="AK5134" s="17" t="s">
        <v>35</v>
      </c>
      <c r="AL5134" s="17" t="s">
        <v>10388</v>
      </c>
      <c r="AM5134" s="17">
        <f>MONTH(EMPENHO[[#This Row],[data_empenho]])</f>
        <v>7</v>
      </c>
    </row>
    <row r="5135" spans="1:39" x14ac:dyDescent="0.25">
      <c r="A5135">
        <v>5</v>
      </c>
      <c r="B5135">
        <v>502</v>
      </c>
      <c r="C5135">
        <v>12</v>
      </c>
      <c r="D5135">
        <v>361</v>
      </c>
      <c r="E5135">
        <v>2</v>
      </c>
      <c r="F5135">
        <v>0</v>
      </c>
      <c r="G5135">
        <v>2025</v>
      </c>
      <c r="H5135" s="17" t="s">
        <v>1173</v>
      </c>
      <c r="I5135">
        <v>31</v>
      </c>
      <c r="J5135">
        <v>0</v>
      </c>
      <c r="K5135" s="17" t="s">
        <v>11293</v>
      </c>
      <c r="L5135" s="1">
        <v>44767</v>
      </c>
      <c r="M5135">
        <v>2920.86</v>
      </c>
      <c r="N5135" s="17" t="s">
        <v>437</v>
      </c>
      <c r="O5135">
        <v>213</v>
      </c>
      <c r="P5135" s="17" t="s">
        <v>438</v>
      </c>
      <c r="Q5135">
        <v>501</v>
      </c>
      <c r="R5135" s="17" t="s">
        <v>439</v>
      </c>
      <c r="S5135" s="17" t="s">
        <v>440</v>
      </c>
      <c r="T5135" s="17" t="s">
        <v>438</v>
      </c>
      <c r="U5135">
        <v>0</v>
      </c>
      <c r="V5135">
        <v>0</v>
      </c>
      <c r="W5135" s="17" t="s">
        <v>11294</v>
      </c>
      <c r="X5135" s="17" t="s">
        <v>442</v>
      </c>
      <c r="Y5135">
        <v>1</v>
      </c>
      <c r="Z5135" s="17" t="s">
        <v>486</v>
      </c>
      <c r="AA5135" s="17" t="s">
        <v>443</v>
      </c>
      <c r="AB5135" s="17" t="s">
        <v>444</v>
      </c>
      <c r="AC5135">
        <v>0</v>
      </c>
      <c r="AD5135">
        <v>0</v>
      </c>
      <c r="AE5135">
        <v>0</v>
      </c>
      <c r="AF5135">
        <v>2022</v>
      </c>
      <c r="AG5135" s="1">
        <v>44562</v>
      </c>
      <c r="AH5135" s="1">
        <v>44773</v>
      </c>
      <c r="AI5135" s="1">
        <v>44785</v>
      </c>
      <c r="AJ5135" s="17" t="s">
        <v>34</v>
      </c>
      <c r="AK5135" s="17" t="s">
        <v>35</v>
      </c>
      <c r="AL5135" s="17" t="s">
        <v>10388</v>
      </c>
      <c r="AM5135" s="17">
        <f>MONTH(EMPENHO[[#This Row],[data_empenho]])</f>
        <v>7</v>
      </c>
    </row>
    <row r="5136" spans="1:39" x14ac:dyDescent="0.25">
      <c r="A5136">
        <v>5</v>
      </c>
      <c r="B5136">
        <v>502</v>
      </c>
      <c r="C5136">
        <v>12</v>
      </c>
      <c r="D5136">
        <v>361</v>
      </c>
      <c r="E5136">
        <v>2</v>
      </c>
      <c r="F5136">
        <v>0</v>
      </c>
      <c r="G5136">
        <v>2025</v>
      </c>
      <c r="H5136" s="17" t="s">
        <v>1176</v>
      </c>
      <c r="I5136">
        <v>31</v>
      </c>
      <c r="J5136">
        <v>0</v>
      </c>
      <c r="K5136" s="17" t="s">
        <v>11295</v>
      </c>
      <c r="L5136" s="1">
        <v>44767</v>
      </c>
      <c r="M5136">
        <v>29.21</v>
      </c>
      <c r="N5136" s="17" t="s">
        <v>437</v>
      </c>
      <c r="O5136">
        <v>213</v>
      </c>
      <c r="P5136" s="17" t="s">
        <v>438</v>
      </c>
      <c r="Q5136">
        <v>501</v>
      </c>
      <c r="R5136" s="17" t="s">
        <v>439</v>
      </c>
      <c r="S5136" s="17" t="s">
        <v>440</v>
      </c>
      <c r="T5136" s="17" t="s">
        <v>438</v>
      </c>
      <c r="U5136">
        <v>0</v>
      </c>
      <c r="V5136">
        <v>0</v>
      </c>
      <c r="W5136" s="17" t="s">
        <v>11296</v>
      </c>
      <c r="X5136" s="17" t="s">
        <v>442</v>
      </c>
      <c r="Y5136">
        <v>0</v>
      </c>
      <c r="Z5136" s="17" t="s">
        <v>486</v>
      </c>
      <c r="AA5136" s="17" t="s">
        <v>443</v>
      </c>
      <c r="AB5136" s="17" t="s">
        <v>444</v>
      </c>
      <c r="AC5136">
        <v>0</v>
      </c>
      <c r="AD5136">
        <v>0</v>
      </c>
      <c r="AE5136">
        <v>0</v>
      </c>
      <c r="AF5136">
        <v>2022</v>
      </c>
      <c r="AG5136" s="1">
        <v>44562</v>
      </c>
      <c r="AH5136" s="1">
        <v>44773</v>
      </c>
      <c r="AI5136" s="1">
        <v>44785</v>
      </c>
      <c r="AJ5136" s="17" t="s">
        <v>34</v>
      </c>
      <c r="AK5136" s="17" t="s">
        <v>35</v>
      </c>
      <c r="AL5136" s="17" t="s">
        <v>10388</v>
      </c>
      <c r="AM5136" s="17">
        <f>MONTH(EMPENHO[[#This Row],[data_empenho]])</f>
        <v>7</v>
      </c>
    </row>
    <row r="5137" spans="1:39" x14ac:dyDescent="0.25">
      <c r="A5137">
        <v>5</v>
      </c>
      <c r="B5137">
        <v>502</v>
      </c>
      <c r="C5137">
        <v>12</v>
      </c>
      <c r="D5137">
        <v>361</v>
      </c>
      <c r="E5137">
        <v>2</v>
      </c>
      <c r="F5137">
        <v>0</v>
      </c>
      <c r="G5137">
        <v>2025</v>
      </c>
      <c r="H5137" s="17" t="s">
        <v>1213</v>
      </c>
      <c r="I5137">
        <v>31</v>
      </c>
      <c r="J5137">
        <v>0</v>
      </c>
      <c r="K5137" s="17" t="s">
        <v>11297</v>
      </c>
      <c r="L5137" s="1">
        <v>44767</v>
      </c>
      <c r="M5137">
        <v>19.920000000000002</v>
      </c>
      <c r="N5137" s="17" t="s">
        <v>437</v>
      </c>
      <c r="O5137">
        <v>213</v>
      </c>
      <c r="P5137" s="17" t="s">
        <v>438</v>
      </c>
      <c r="Q5137">
        <v>501</v>
      </c>
      <c r="R5137" s="17" t="s">
        <v>439</v>
      </c>
      <c r="S5137" s="17" t="s">
        <v>440</v>
      </c>
      <c r="T5137" s="17" t="s">
        <v>438</v>
      </c>
      <c r="U5137">
        <v>0</v>
      </c>
      <c r="V5137">
        <v>0</v>
      </c>
      <c r="W5137" s="17" t="s">
        <v>11298</v>
      </c>
      <c r="X5137" s="17" t="s">
        <v>442</v>
      </c>
      <c r="Y5137">
        <v>0</v>
      </c>
      <c r="Z5137" s="17" t="s">
        <v>486</v>
      </c>
      <c r="AA5137" s="17" t="s">
        <v>443</v>
      </c>
      <c r="AB5137" s="17" t="s">
        <v>444</v>
      </c>
      <c r="AC5137">
        <v>0</v>
      </c>
      <c r="AD5137">
        <v>0</v>
      </c>
      <c r="AE5137">
        <v>0</v>
      </c>
      <c r="AF5137">
        <v>2022</v>
      </c>
      <c r="AG5137" s="1">
        <v>44562</v>
      </c>
      <c r="AH5137" s="1">
        <v>44773</v>
      </c>
      <c r="AI5137" s="1">
        <v>44785</v>
      </c>
      <c r="AJ5137" s="17" t="s">
        <v>34</v>
      </c>
      <c r="AK5137" s="17" t="s">
        <v>35</v>
      </c>
      <c r="AL5137" s="17" t="s">
        <v>10388</v>
      </c>
      <c r="AM5137" s="17">
        <f>MONTH(EMPENHO[[#This Row],[data_empenho]])</f>
        <v>7</v>
      </c>
    </row>
    <row r="5138" spans="1:39" x14ac:dyDescent="0.25">
      <c r="A5138">
        <v>5</v>
      </c>
      <c r="B5138">
        <v>502</v>
      </c>
      <c r="C5138">
        <v>12</v>
      </c>
      <c r="D5138">
        <v>361</v>
      </c>
      <c r="E5138">
        <v>2</v>
      </c>
      <c r="F5138">
        <v>0</v>
      </c>
      <c r="G5138">
        <v>2025</v>
      </c>
      <c r="H5138" s="17" t="s">
        <v>1173</v>
      </c>
      <c r="I5138">
        <v>31</v>
      </c>
      <c r="J5138">
        <v>0</v>
      </c>
      <c r="K5138" s="17" t="s">
        <v>11299</v>
      </c>
      <c r="L5138" s="1">
        <v>44767</v>
      </c>
      <c r="M5138">
        <v>107357.99</v>
      </c>
      <c r="N5138" s="17" t="s">
        <v>437</v>
      </c>
      <c r="O5138">
        <v>213</v>
      </c>
      <c r="P5138" s="17" t="s">
        <v>438</v>
      </c>
      <c r="Q5138">
        <v>501</v>
      </c>
      <c r="R5138" s="17" t="s">
        <v>439</v>
      </c>
      <c r="S5138" s="17" t="s">
        <v>440</v>
      </c>
      <c r="T5138" s="17" t="s">
        <v>438</v>
      </c>
      <c r="U5138">
        <v>0</v>
      </c>
      <c r="V5138">
        <v>0</v>
      </c>
      <c r="W5138" s="17" t="s">
        <v>11300</v>
      </c>
      <c r="X5138" s="17" t="s">
        <v>442</v>
      </c>
      <c r="Y5138">
        <v>0</v>
      </c>
      <c r="Z5138" s="17" t="s">
        <v>486</v>
      </c>
      <c r="AA5138" s="17" t="s">
        <v>443</v>
      </c>
      <c r="AB5138" s="17" t="s">
        <v>444</v>
      </c>
      <c r="AC5138">
        <v>0</v>
      </c>
      <c r="AD5138">
        <v>0</v>
      </c>
      <c r="AE5138">
        <v>0</v>
      </c>
      <c r="AF5138">
        <v>2022</v>
      </c>
      <c r="AG5138" s="1">
        <v>44562</v>
      </c>
      <c r="AH5138" s="1">
        <v>44773</v>
      </c>
      <c r="AI5138" s="1">
        <v>44785</v>
      </c>
      <c r="AJ5138" s="17" t="s">
        <v>34</v>
      </c>
      <c r="AK5138" s="17" t="s">
        <v>35</v>
      </c>
      <c r="AL5138" s="17" t="s">
        <v>10388</v>
      </c>
      <c r="AM5138" s="17">
        <f>MONTH(EMPENHO[[#This Row],[data_empenho]])</f>
        <v>7</v>
      </c>
    </row>
    <row r="5139" spans="1:39" x14ac:dyDescent="0.25">
      <c r="A5139">
        <v>5</v>
      </c>
      <c r="B5139">
        <v>502</v>
      </c>
      <c r="C5139">
        <v>12</v>
      </c>
      <c r="D5139">
        <v>361</v>
      </c>
      <c r="E5139">
        <v>2</v>
      </c>
      <c r="F5139">
        <v>0</v>
      </c>
      <c r="G5139">
        <v>2025</v>
      </c>
      <c r="H5139" s="17" t="s">
        <v>1173</v>
      </c>
      <c r="I5139">
        <v>31</v>
      </c>
      <c r="J5139">
        <v>0</v>
      </c>
      <c r="K5139" s="17" t="s">
        <v>11301</v>
      </c>
      <c r="L5139" s="1">
        <v>44767</v>
      </c>
      <c r="M5139">
        <v>12619.68</v>
      </c>
      <c r="N5139" s="17" t="s">
        <v>437</v>
      </c>
      <c r="O5139">
        <v>213</v>
      </c>
      <c r="P5139" s="17" t="s">
        <v>438</v>
      </c>
      <c r="Q5139">
        <v>501</v>
      </c>
      <c r="R5139" s="17" t="s">
        <v>439</v>
      </c>
      <c r="S5139" s="17" t="s">
        <v>440</v>
      </c>
      <c r="T5139" s="17" t="s">
        <v>438</v>
      </c>
      <c r="U5139">
        <v>0</v>
      </c>
      <c r="V5139">
        <v>0</v>
      </c>
      <c r="W5139" s="17" t="s">
        <v>11302</v>
      </c>
      <c r="X5139" s="17" t="s">
        <v>442</v>
      </c>
      <c r="Y5139">
        <v>0</v>
      </c>
      <c r="Z5139" s="17" t="s">
        <v>486</v>
      </c>
      <c r="AA5139" s="17" t="s">
        <v>443</v>
      </c>
      <c r="AB5139" s="17" t="s">
        <v>444</v>
      </c>
      <c r="AC5139">
        <v>0</v>
      </c>
      <c r="AD5139">
        <v>0</v>
      </c>
      <c r="AE5139">
        <v>0</v>
      </c>
      <c r="AF5139">
        <v>2022</v>
      </c>
      <c r="AG5139" s="1">
        <v>44562</v>
      </c>
      <c r="AH5139" s="1">
        <v>44773</v>
      </c>
      <c r="AI5139" s="1">
        <v>44785</v>
      </c>
      <c r="AJ5139" s="17" t="s">
        <v>34</v>
      </c>
      <c r="AK5139" s="17" t="s">
        <v>35</v>
      </c>
      <c r="AL5139" s="17" t="s">
        <v>10388</v>
      </c>
      <c r="AM5139" s="17">
        <f>MONTH(EMPENHO[[#This Row],[data_empenho]])</f>
        <v>7</v>
      </c>
    </row>
    <row r="5140" spans="1:39" x14ac:dyDescent="0.25">
      <c r="A5140">
        <v>5</v>
      </c>
      <c r="B5140">
        <v>502</v>
      </c>
      <c r="C5140">
        <v>12</v>
      </c>
      <c r="D5140">
        <v>361</v>
      </c>
      <c r="E5140">
        <v>2</v>
      </c>
      <c r="F5140">
        <v>0</v>
      </c>
      <c r="G5140">
        <v>2025</v>
      </c>
      <c r="H5140" s="17" t="s">
        <v>5230</v>
      </c>
      <c r="I5140">
        <v>31</v>
      </c>
      <c r="J5140">
        <v>0</v>
      </c>
      <c r="K5140" s="17" t="s">
        <v>11303</v>
      </c>
      <c r="L5140" s="1">
        <v>44767</v>
      </c>
      <c r="M5140">
        <v>6386.1</v>
      </c>
      <c r="N5140" s="17" t="s">
        <v>437</v>
      </c>
      <c r="O5140">
        <v>213</v>
      </c>
      <c r="P5140" s="17" t="s">
        <v>438</v>
      </c>
      <c r="Q5140">
        <v>0</v>
      </c>
      <c r="R5140" s="17" t="s">
        <v>439</v>
      </c>
      <c r="S5140" s="17" t="s">
        <v>440</v>
      </c>
      <c r="T5140" s="17" t="s">
        <v>438</v>
      </c>
      <c r="U5140">
        <v>0</v>
      </c>
      <c r="V5140">
        <v>0</v>
      </c>
      <c r="W5140" s="17" t="s">
        <v>11304</v>
      </c>
      <c r="X5140" s="17" t="s">
        <v>442</v>
      </c>
      <c r="Y5140">
        <v>0</v>
      </c>
      <c r="Z5140" s="17" t="s">
        <v>486</v>
      </c>
      <c r="AA5140" s="17" t="s">
        <v>443</v>
      </c>
      <c r="AB5140" s="17" t="s">
        <v>444</v>
      </c>
      <c r="AC5140">
        <v>0</v>
      </c>
      <c r="AD5140">
        <v>0</v>
      </c>
      <c r="AE5140">
        <v>0</v>
      </c>
      <c r="AF5140">
        <v>2022</v>
      </c>
      <c r="AG5140" s="1">
        <v>44562</v>
      </c>
      <c r="AH5140" s="1">
        <v>44773</v>
      </c>
      <c r="AI5140" s="1">
        <v>44785</v>
      </c>
      <c r="AJ5140" s="17" t="s">
        <v>34</v>
      </c>
      <c r="AK5140" s="17" t="s">
        <v>35</v>
      </c>
      <c r="AL5140" s="17" t="s">
        <v>10388</v>
      </c>
      <c r="AM5140" s="17">
        <f>MONTH(EMPENHO[[#This Row],[data_empenho]])</f>
        <v>7</v>
      </c>
    </row>
    <row r="5141" spans="1:39" x14ac:dyDescent="0.25">
      <c r="A5141">
        <v>5</v>
      </c>
      <c r="B5141">
        <v>502</v>
      </c>
      <c r="C5141">
        <v>12</v>
      </c>
      <c r="D5141">
        <v>361</v>
      </c>
      <c r="E5141">
        <v>2</v>
      </c>
      <c r="F5141">
        <v>0</v>
      </c>
      <c r="G5141">
        <v>2025</v>
      </c>
      <c r="H5141" s="17" t="s">
        <v>1176</v>
      </c>
      <c r="I5141">
        <v>31</v>
      </c>
      <c r="J5141">
        <v>0</v>
      </c>
      <c r="K5141" s="17" t="s">
        <v>11305</v>
      </c>
      <c r="L5141" s="1">
        <v>44767</v>
      </c>
      <c r="M5141">
        <v>10592.77</v>
      </c>
      <c r="N5141" s="17" t="s">
        <v>437</v>
      </c>
      <c r="O5141">
        <v>213</v>
      </c>
      <c r="P5141" s="17" t="s">
        <v>438</v>
      </c>
      <c r="Q5141">
        <v>501</v>
      </c>
      <c r="R5141" s="17" t="s">
        <v>439</v>
      </c>
      <c r="S5141" s="17" t="s">
        <v>440</v>
      </c>
      <c r="T5141" s="17" t="s">
        <v>438</v>
      </c>
      <c r="U5141">
        <v>0</v>
      </c>
      <c r="V5141">
        <v>0</v>
      </c>
      <c r="W5141" s="17" t="s">
        <v>11306</v>
      </c>
      <c r="X5141" s="17" t="s">
        <v>442</v>
      </c>
      <c r="Y5141">
        <v>0</v>
      </c>
      <c r="Z5141" s="17" t="s">
        <v>486</v>
      </c>
      <c r="AA5141" s="17" t="s">
        <v>443</v>
      </c>
      <c r="AB5141" s="17" t="s">
        <v>444</v>
      </c>
      <c r="AC5141">
        <v>0</v>
      </c>
      <c r="AD5141">
        <v>0</v>
      </c>
      <c r="AE5141">
        <v>0</v>
      </c>
      <c r="AF5141">
        <v>2022</v>
      </c>
      <c r="AG5141" s="1">
        <v>44562</v>
      </c>
      <c r="AH5141" s="1">
        <v>44773</v>
      </c>
      <c r="AI5141" s="1">
        <v>44785</v>
      </c>
      <c r="AJ5141" s="17" t="s">
        <v>34</v>
      </c>
      <c r="AK5141" s="17" t="s">
        <v>35</v>
      </c>
      <c r="AL5141" s="17" t="s">
        <v>10388</v>
      </c>
      <c r="AM5141" s="17">
        <f>MONTH(EMPENHO[[#This Row],[data_empenho]])</f>
        <v>7</v>
      </c>
    </row>
    <row r="5142" spans="1:39" x14ac:dyDescent="0.25">
      <c r="A5142">
        <v>5</v>
      </c>
      <c r="B5142">
        <v>502</v>
      </c>
      <c r="C5142">
        <v>12</v>
      </c>
      <c r="D5142">
        <v>361</v>
      </c>
      <c r="E5142">
        <v>2</v>
      </c>
      <c r="F5142">
        <v>0</v>
      </c>
      <c r="G5142">
        <v>2025</v>
      </c>
      <c r="H5142" s="17" t="s">
        <v>1213</v>
      </c>
      <c r="I5142">
        <v>31</v>
      </c>
      <c r="J5142">
        <v>0</v>
      </c>
      <c r="K5142" s="17" t="s">
        <v>11307</v>
      </c>
      <c r="L5142" s="1">
        <v>44767</v>
      </c>
      <c r="M5142">
        <v>7160.42</v>
      </c>
      <c r="N5142" s="17" t="s">
        <v>437</v>
      </c>
      <c r="O5142">
        <v>213</v>
      </c>
      <c r="P5142" s="17" t="s">
        <v>438</v>
      </c>
      <c r="Q5142">
        <v>501</v>
      </c>
      <c r="R5142" s="17" t="s">
        <v>439</v>
      </c>
      <c r="S5142" s="17" t="s">
        <v>440</v>
      </c>
      <c r="T5142" s="17" t="s">
        <v>438</v>
      </c>
      <c r="U5142">
        <v>0</v>
      </c>
      <c r="V5142">
        <v>0</v>
      </c>
      <c r="W5142" s="17" t="s">
        <v>11308</v>
      </c>
      <c r="X5142" s="17" t="s">
        <v>442</v>
      </c>
      <c r="Y5142">
        <v>0</v>
      </c>
      <c r="Z5142" s="17" t="s">
        <v>486</v>
      </c>
      <c r="AA5142" s="17" t="s">
        <v>443</v>
      </c>
      <c r="AB5142" s="17" t="s">
        <v>444</v>
      </c>
      <c r="AC5142">
        <v>0</v>
      </c>
      <c r="AD5142">
        <v>0</v>
      </c>
      <c r="AE5142">
        <v>0</v>
      </c>
      <c r="AF5142">
        <v>2022</v>
      </c>
      <c r="AG5142" s="1">
        <v>44562</v>
      </c>
      <c r="AH5142" s="1">
        <v>44773</v>
      </c>
      <c r="AI5142" s="1">
        <v>44785</v>
      </c>
      <c r="AJ5142" s="17" t="s">
        <v>34</v>
      </c>
      <c r="AK5142" s="17" t="s">
        <v>35</v>
      </c>
      <c r="AL5142" s="17" t="s">
        <v>10388</v>
      </c>
      <c r="AM5142" s="17">
        <f>MONTH(EMPENHO[[#This Row],[data_empenho]])</f>
        <v>7</v>
      </c>
    </row>
    <row r="5143" spans="1:39" x14ac:dyDescent="0.25">
      <c r="A5143">
        <v>5</v>
      </c>
      <c r="B5143">
        <v>502</v>
      </c>
      <c r="C5143">
        <v>12</v>
      </c>
      <c r="D5143">
        <v>361</v>
      </c>
      <c r="E5143">
        <v>2</v>
      </c>
      <c r="F5143">
        <v>0</v>
      </c>
      <c r="G5143">
        <v>2025</v>
      </c>
      <c r="H5143" s="17" t="s">
        <v>1317</v>
      </c>
      <c r="I5143">
        <v>31</v>
      </c>
      <c r="J5143">
        <v>0</v>
      </c>
      <c r="K5143" s="17" t="s">
        <v>11309</v>
      </c>
      <c r="L5143" s="1">
        <v>44767</v>
      </c>
      <c r="M5143">
        <v>4600.2</v>
      </c>
      <c r="N5143" s="17" t="s">
        <v>437</v>
      </c>
      <c r="O5143">
        <v>213</v>
      </c>
      <c r="P5143" s="17" t="s">
        <v>438</v>
      </c>
      <c r="Q5143">
        <v>501</v>
      </c>
      <c r="R5143" s="17" t="s">
        <v>439</v>
      </c>
      <c r="S5143" s="17" t="s">
        <v>440</v>
      </c>
      <c r="T5143" s="17" t="s">
        <v>438</v>
      </c>
      <c r="U5143">
        <v>0</v>
      </c>
      <c r="V5143">
        <v>0</v>
      </c>
      <c r="W5143" s="17" t="s">
        <v>11310</v>
      </c>
      <c r="X5143" s="17" t="s">
        <v>442</v>
      </c>
      <c r="Y5143">
        <v>0</v>
      </c>
      <c r="Z5143" s="17" t="s">
        <v>486</v>
      </c>
      <c r="AA5143" s="17" t="s">
        <v>443</v>
      </c>
      <c r="AB5143" s="17" t="s">
        <v>444</v>
      </c>
      <c r="AC5143">
        <v>0</v>
      </c>
      <c r="AD5143">
        <v>0</v>
      </c>
      <c r="AE5143">
        <v>0</v>
      </c>
      <c r="AF5143">
        <v>2022</v>
      </c>
      <c r="AG5143" s="1">
        <v>44562</v>
      </c>
      <c r="AH5143" s="1">
        <v>44773</v>
      </c>
      <c r="AI5143" s="1">
        <v>44785</v>
      </c>
      <c r="AJ5143" s="17" t="s">
        <v>34</v>
      </c>
      <c r="AK5143" s="17" t="s">
        <v>35</v>
      </c>
      <c r="AL5143" s="17" t="s">
        <v>10388</v>
      </c>
      <c r="AM5143" s="17">
        <f>MONTH(EMPENHO[[#This Row],[data_empenho]])</f>
        <v>7</v>
      </c>
    </row>
    <row r="5144" spans="1:39" x14ac:dyDescent="0.25">
      <c r="A5144">
        <v>5</v>
      </c>
      <c r="B5144">
        <v>502</v>
      </c>
      <c r="C5144">
        <v>12</v>
      </c>
      <c r="D5144">
        <v>361</v>
      </c>
      <c r="E5144">
        <v>2</v>
      </c>
      <c r="F5144">
        <v>0</v>
      </c>
      <c r="G5144">
        <v>2025</v>
      </c>
      <c r="H5144" s="17" t="s">
        <v>1145</v>
      </c>
      <c r="I5144">
        <v>31</v>
      </c>
      <c r="J5144">
        <v>0</v>
      </c>
      <c r="K5144" s="17" t="s">
        <v>11311</v>
      </c>
      <c r="L5144" s="1">
        <v>44767</v>
      </c>
      <c r="M5144">
        <v>961.26</v>
      </c>
      <c r="N5144" s="17" t="s">
        <v>437</v>
      </c>
      <c r="O5144">
        <v>213</v>
      </c>
      <c r="P5144" s="17" t="s">
        <v>438</v>
      </c>
      <c r="Q5144">
        <v>501</v>
      </c>
      <c r="R5144" s="17" t="s">
        <v>439</v>
      </c>
      <c r="S5144" s="17" t="s">
        <v>440</v>
      </c>
      <c r="T5144" s="17" t="s">
        <v>438</v>
      </c>
      <c r="U5144">
        <v>0</v>
      </c>
      <c r="V5144">
        <v>0</v>
      </c>
      <c r="W5144" s="17" t="s">
        <v>11312</v>
      </c>
      <c r="X5144" s="17" t="s">
        <v>442</v>
      </c>
      <c r="Y5144">
        <v>0</v>
      </c>
      <c r="Z5144" s="17" t="s">
        <v>486</v>
      </c>
      <c r="AA5144" s="17" t="s">
        <v>443</v>
      </c>
      <c r="AB5144" s="17" t="s">
        <v>444</v>
      </c>
      <c r="AC5144">
        <v>0</v>
      </c>
      <c r="AD5144">
        <v>0</v>
      </c>
      <c r="AE5144">
        <v>0</v>
      </c>
      <c r="AF5144">
        <v>2022</v>
      </c>
      <c r="AG5144" s="1">
        <v>44562</v>
      </c>
      <c r="AH5144" s="1">
        <v>44773</v>
      </c>
      <c r="AI5144" s="1">
        <v>44785</v>
      </c>
      <c r="AJ5144" s="17" t="s">
        <v>34</v>
      </c>
      <c r="AK5144" s="17" t="s">
        <v>35</v>
      </c>
      <c r="AL5144" s="17" t="s">
        <v>10388</v>
      </c>
      <c r="AM5144" s="17">
        <f>MONTH(EMPENHO[[#This Row],[data_empenho]])</f>
        <v>7</v>
      </c>
    </row>
    <row r="5145" spans="1:39" x14ac:dyDescent="0.25">
      <c r="A5145">
        <v>5</v>
      </c>
      <c r="B5145">
        <v>502</v>
      </c>
      <c r="C5145">
        <v>12</v>
      </c>
      <c r="D5145">
        <v>361</v>
      </c>
      <c r="E5145">
        <v>2</v>
      </c>
      <c r="F5145">
        <v>0</v>
      </c>
      <c r="G5145">
        <v>2025</v>
      </c>
      <c r="H5145" s="17" t="s">
        <v>1145</v>
      </c>
      <c r="I5145">
        <v>31</v>
      </c>
      <c r="J5145">
        <v>0</v>
      </c>
      <c r="K5145" s="17" t="s">
        <v>11313</v>
      </c>
      <c r="L5145" s="1">
        <v>44767</v>
      </c>
      <c r="M5145">
        <v>1587.1</v>
      </c>
      <c r="N5145" s="17" t="s">
        <v>437</v>
      </c>
      <c r="O5145">
        <v>213</v>
      </c>
      <c r="P5145" s="17" t="s">
        <v>438</v>
      </c>
      <c r="Q5145">
        <v>501</v>
      </c>
      <c r="R5145" s="17" t="s">
        <v>439</v>
      </c>
      <c r="S5145" s="17" t="s">
        <v>440</v>
      </c>
      <c r="T5145" s="17" t="s">
        <v>438</v>
      </c>
      <c r="U5145">
        <v>0</v>
      </c>
      <c r="V5145">
        <v>0</v>
      </c>
      <c r="W5145" s="17" t="s">
        <v>11314</v>
      </c>
      <c r="X5145" s="17" t="s">
        <v>442</v>
      </c>
      <c r="Y5145">
        <v>0</v>
      </c>
      <c r="Z5145" s="17" t="s">
        <v>486</v>
      </c>
      <c r="AA5145" s="17" t="s">
        <v>443</v>
      </c>
      <c r="AB5145" s="17" t="s">
        <v>444</v>
      </c>
      <c r="AC5145">
        <v>0</v>
      </c>
      <c r="AD5145">
        <v>0</v>
      </c>
      <c r="AE5145">
        <v>0</v>
      </c>
      <c r="AF5145">
        <v>2022</v>
      </c>
      <c r="AG5145" s="1">
        <v>44562</v>
      </c>
      <c r="AH5145" s="1">
        <v>44773</v>
      </c>
      <c r="AI5145" s="1">
        <v>44785</v>
      </c>
      <c r="AJ5145" s="17" t="s">
        <v>34</v>
      </c>
      <c r="AK5145" s="17" t="s">
        <v>35</v>
      </c>
      <c r="AL5145" s="17" t="s">
        <v>10388</v>
      </c>
      <c r="AM5145" s="17">
        <f>MONTH(EMPENHO[[#This Row],[data_empenho]])</f>
        <v>7</v>
      </c>
    </row>
    <row r="5146" spans="1:39" x14ac:dyDescent="0.25">
      <c r="A5146">
        <v>5</v>
      </c>
      <c r="B5146">
        <v>502</v>
      </c>
      <c r="C5146">
        <v>12</v>
      </c>
      <c r="D5146">
        <v>361</v>
      </c>
      <c r="E5146">
        <v>2</v>
      </c>
      <c r="F5146">
        <v>0</v>
      </c>
      <c r="G5146">
        <v>2025</v>
      </c>
      <c r="H5146" s="17" t="s">
        <v>1145</v>
      </c>
      <c r="I5146">
        <v>31</v>
      </c>
      <c r="J5146">
        <v>0</v>
      </c>
      <c r="K5146" s="17" t="s">
        <v>11315</v>
      </c>
      <c r="L5146" s="1">
        <v>44767</v>
      </c>
      <c r="M5146">
        <v>4899.3599999999997</v>
      </c>
      <c r="N5146" s="17" t="s">
        <v>437</v>
      </c>
      <c r="O5146">
        <v>213</v>
      </c>
      <c r="P5146" s="17" t="s">
        <v>438</v>
      </c>
      <c r="Q5146">
        <v>501</v>
      </c>
      <c r="R5146" s="17" t="s">
        <v>439</v>
      </c>
      <c r="S5146" s="17" t="s">
        <v>440</v>
      </c>
      <c r="T5146" s="17" t="s">
        <v>438</v>
      </c>
      <c r="U5146">
        <v>0</v>
      </c>
      <c r="V5146">
        <v>0</v>
      </c>
      <c r="W5146" s="17" t="s">
        <v>11316</v>
      </c>
      <c r="X5146" s="17" t="s">
        <v>442</v>
      </c>
      <c r="Y5146">
        <v>0</v>
      </c>
      <c r="Z5146" s="17" t="s">
        <v>486</v>
      </c>
      <c r="AA5146" s="17" t="s">
        <v>443</v>
      </c>
      <c r="AB5146" s="17" t="s">
        <v>444</v>
      </c>
      <c r="AC5146">
        <v>0</v>
      </c>
      <c r="AD5146">
        <v>0</v>
      </c>
      <c r="AE5146">
        <v>0</v>
      </c>
      <c r="AF5146">
        <v>2022</v>
      </c>
      <c r="AG5146" s="1">
        <v>44562</v>
      </c>
      <c r="AH5146" s="1">
        <v>44773</v>
      </c>
      <c r="AI5146" s="1">
        <v>44785</v>
      </c>
      <c r="AJ5146" s="17" t="s">
        <v>34</v>
      </c>
      <c r="AK5146" s="17" t="s">
        <v>35</v>
      </c>
      <c r="AL5146" s="17" t="s">
        <v>10388</v>
      </c>
      <c r="AM5146" s="17">
        <f>MONTH(EMPENHO[[#This Row],[data_empenho]])</f>
        <v>7</v>
      </c>
    </row>
    <row r="5147" spans="1:39" x14ac:dyDescent="0.25">
      <c r="A5147">
        <v>5</v>
      </c>
      <c r="B5147">
        <v>502</v>
      </c>
      <c r="C5147">
        <v>12</v>
      </c>
      <c r="D5147">
        <v>361</v>
      </c>
      <c r="E5147">
        <v>2</v>
      </c>
      <c r="F5147">
        <v>0</v>
      </c>
      <c r="G5147">
        <v>2025</v>
      </c>
      <c r="H5147" s="17" t="s">
        <v>1173</v>
      </c>
      <c r="I5147">
        <v>31</v>
      </c>
      <c r="J5147">
        <v>0</v>
      </c>
      <c r="K5147" s="17" t="s">
        <v>11317</v>
      </c>
      <c r="L5147" s="1">
        <v>44767</v>
      </c>
      <c r="M5147">
        <v>2115.0300000000002</v>
      </c>
      <c r="N5147" s="17" t="s">
        <v>437</v>
      </c>
      <c r="O5147">
        <v>213</v>
      </c>
      <c r="P5147" s="17" t="s">
        <v>438</v>
      </c>
      <c r="Q5147">
        <v>501</v>
      </c>
      <c r="R5147" s="17" t="s">
        <v>439</v>
      </c>
      <c r="S5147" s="17" t="s">
        <v>440</v>
      </c>
      <c r="T5147" s="17" t="s">
        <v>438</v>
      </c>
      <c r="U5147">
        <v>0</v>
      </c>
      <c r="V5147">
        <v>0</v>
      </c>
      <c r="W5147" s="17" t="s">
        <v>11318</v>
      </c>
      <c r="X5147" s="17" t="s">
        <v>442</v>
      </c>
      <c r="Y5147">
        <v>0</v>
      </c>
      <c r="Z5147" s="17" t="s">
        <v>486</v>
      </c>
      <c r="AA5147" s="17" t="s">
        <v>443</v>
      </c>
      <c r="AB5147" s="17" t="s">
        <v>444</v>
      </c>
      <c r="AC5147">
        <v>0</v>
      </c>
      <c r="AD5147">
        <v>0</v>
      </c>
      <c r="AE5147">
        <v>0</v>
      </c>
      <c r="AF5147">
        <v>2022</v>
      </c>
      <c r="AG5147" s="1">
        <v>44562</v>
      </c>
      <c r="AH5147" s="1">
        <v>44773</v>
      </c>
      <c r="AI5147" s="1">
        <v>44785</v>
      </c>
      <c r="AJ5147" s="17" t="s">
        <v>34</v>
      </c>
      <c r="AK5147" s="17" t="s">
        <v>35</v>
      </c>
      <c r="AL5147" s="17" t="s">
        <v>10388</v>
      </c>
      <c r="AM5147" s="17">
        <f>MONTH(EMPENHO[[#This Row],[data_empenho]])</f>
        <v>7</v>
      </c>
    </row>
    <row r="5148" spans="1:39" x14ac:dyDescent="0.25">
      <c r="A5148">
        <v>5</v>
      </c>
      <c r="B5148">
        <v>502</v>
      </c>
      <c r="C5148">
        <v>12</v>
      </c>
      <c r="D5148">
        <v>361</v>
      </c>
      <c r="E5148">
        <v>2</v>
      </c>
      <c r="F5148">
        <v>0</v>
      </c>
      <c r="G5148">
        <v>2025</v>
      </c>
      <c r="H5148" s="17" t="s">
        <v>1176</v>
      </c>
      <c r="I5148">
        <v>31</v>
      </c>
      <c r="J5148">
        <v>0</v>
      </c>
      <c r="K5148" s="17" t="s">
        <v>11319</v>
      </c>
      <c r="L5148" s="1">
        <v>44767</v>
      </c>
      <c r="M5148">
        <v>824.86</v>
      </c>
      <c r="N5148" s="17" t="s">
        <v>437</v>
      </c>
      <c r="O5148">
        <v>213</v>
      </c>
      <c r="P5148" s="17" t="s">
        <v>438</v>
      </c>
      <c r="Q5148">
        <v>501</v>
      </c>
      <c r="R5148" s="17" t="s">
        <v>439</v>
      </c>
      <c r="S5148" s="17" t="s">
        <v>440</v>
      </c>
      <c r="T5148" s="17" t="s">
        <v>438</v>
      </c>
      <c r="U5148">
        <v>0</v>
      </c>
      <c r="V5148">
        <v>0</v>
      </c>
      <c r="W5148" s="17" t="s">
        <v>11320</v>
      </c>
      <c r="X5148" s="17" t="s">
        <v>442</v>
      </c>
      <c r="Y5148">
        <v>0</v>
      </c>
      <c r="Z5148" s="17" t="s">
        <v>486</v>
      </c>
      <c r="AA5148" s="17" t="s">
        <v>443</v>
      </c>
      <c r="AB5148" s="17" t="s">
        <v>444</v>
      </c>
      <c r="AC5148">
        <v>0</v>
      </c>
      <c r="AD5148">
        <v>0</v>
      </c>
      <c r="AE5148">
        <v>0</v>
      </c>
      <c r="AF5148">
        <v>2022</v>
      </c>
      <c r="AG5148" s="1">
        <v>44562</v>
      </c>
      <c r="AH5148" s="1">
        <v>44773</v>
      </c>
      <c r="AI5148" s="1">
        <v>44785</v>
      </c>
      <c r="AJ5148" s="17" t="s">
        <v>34</v>
      </c>
      <c r="AK5148" s="17" t="s">
        <v>35</v>
      </c>
      <c r="AL5148" s="17" t="s">
        <v>10388</v>
      </c>
      <c r="AM5148" s="17">
        <f>MONTH(EMPENHO[[#This Row],[data_empenho]])</f>
        <v>7</v>
      </c>
    </row>
    <row r="5149" spans="1:39" x14ac:dyDescent="0.25">
      <c r="A5149">
        <v>5</v>
      </c>
      <c r="B5149">
        <v>502</v>
      </c>
      <c r="C5149">
        <v>12</v>
      </c>
      <c r="D5149">
        <v>361</v>
      </c>
      <c r="E5149">
        <v>2</v>
      </c>
      <c r="F5149">
        <v>0</v>
      </c>
      <c r="G5149">
        <v>2025</v>
      </c>
      <c r="H5149" s="17" t="s">
        <v>1213</v>
      </c>
      <c r="I5149">
        <v>31</v>
      </c>
      <c r="J5149">
        <v>0</v>
      </c>
      <c r="K5149" s="17" t="s">
        <v>11321</v>
      </c>
      <c r="L5149" s="1">
        <v>44767</v>
      </c>
      <c r="M5149">
        <v>201.89</v>
      </c>
      <c r="N5149" s="17" t="s">
        <v>437</v>
      </c>
      <c r="O5149">
        <v>213</v>
      </c>
      <c r="P5149" s="17" t="s">
        <v>438</v>
      </c>
      <c r="Q5149">
        <v>501</v>
      </c>
      <c r="R5149" s="17" t="s">
        <v>439</v>
      </c>
      <c r="S5149" s="17" t="s">
        <v>440</v>
      </c>
      <c r="T5149" s="17" t="s">
        <v>438</v>
      </c>
      <c r="U5149">
        <v>0</v>
      </c>
      <c r="V5149">
        <v>0</v>
      </c>
      <c r="W5149" s="17" t="s">
        <v>11322</v>
      </c>
      <c r="X5149" s="17" t="s">
        <v>442</v>
      </c>
      <c r="Y5149">
        <v>0</v>
      </c>
      <c r="Z5149" s="17" t="s">
        <v>486</v>
      </c>
      <c r="AA5149" s="17" t="s">
        <v>443</v>
      </c>
      <c r="AB5149" s="17" t="s">
        <v>444</v>
      </c>
      <c r="AC5149">
        <v>0</v>
      </c>
      <c r="AD5149">
        <v>0</v>
      </c>
      <c r="AE5149">
        <v>0</v>
      </c>
      <c r="AF5149">
        <v>2022</v>
      </c>
      <c r="AG5149" s="1">
        <v>44562</v>
      </c>
      <c r="AH5149" s="1">
        <v>44773</v>
      </c>
      <c r="AI5149" s="1">
        <v>44785</v>
      </c>
      <c r="AJ5149" s="17" t="s">
        <v>34</v>
      </c>
      <c r="AK5149" s="17" t="s">
        <v>35</v>
      </c>
      <c r="AL5149" s="17" t="s">
        <v>10388</v>
      </c>
      <c r="AM5149" s="17">
        <f>MONTH(EMPENHO[[#This Row],[data_empenho]])</f>
        <v>7</v>
      </c>
    </row>
    <row r="5150" spans="1:39" x14ac:dyDescent="0.25">
      <c r="A5150">
        <v>5</v>
      </c>
      <c r="B5150">
        <v>502</v>
      </c>
      <c r="C5150">
        <v>12</v>
      </c>
      <c r="D5150">
        <v>365</v>
      </c>
      <c r="E5150">
        <v>2</v>
      </c>
      <c r="F5150">
        <v>0</v>
      </c>
      <c r="G5150">
        <v>2026</v>
      </c>
      <c r="H5150" s="17" t="s">
        <v>1173</v>
      </c>
      <c r="I5150">
        <v>31</v>
      </c>
      <c r="J5150">
        <v>0</v>
      </c>
      <c r="K5150" s="17" t="s">
        <v>11323</v>
      </c>
      <c r="L5150" s="1">
        <v>44767</v>
      </c>
      <c r="M5150">
        <v>14630.83</v>
      </c>
      <c r="N5150" s="17" t="s">
        <v>437</v>
      </c>
      <c r="O5150">
        <v>213</v>
      </c>
      <c r="P5150" s="17" t="s">
        <v>438</v>
      </c>
      <c r="Q5150">
        <v>501</v>
      </c>
      <c r="R5150" s="17" t="s">
        <v>439</v>
      </c>
      <c r="S5150" s="17" t="s">
        <v>440</v>
      </c>
      <c r="T5150" s="17" t="s">
        <v>438</v>
      </c>
      <c r="U5150">
        <v>0</v>
      </c>
      <c r="V5150">
        <v>0</v>
      </c>
      <c r="W5150" s="17" t="s">
        <v>11324</v>
      </c>
      <c r="X5150" s="17" t="s">
        <v>442</v>
      </c>
      <c r="Y5150">
        <v>0</v>
      </c>
      <c r="Z5150" s="17" t="s">
        <v>486</v>
      </c>
      <c r="AA5150" s="17" t="s">
        <v>443</v>
      </c>
      <c r="AB5150" s="17" t="s">
        <v>444</v>
      </c>
      <c r="AC5150">
        <v>0</v>
      </c>
      <c r="AD5150">
        <v>0</v>
      </c>
      <c r="AE5150">
        <v>0</v>
      </c>
      <c r="AF5150">
        <v>2022</v>
      </c>
      <c r="AG5150" s="1">
        <v>44562</v>
      </c>
      <c r="AH5150" s="1">
        <v>44773</v>
      </c>
      <c r="AI5150" s="1">
        <v>44785</v>
      </c>
      <c r="AJ5150" s="17" t="s">
        <v>34</v>
      </c>
      <c r="AK5150" s="17" t="s">
        <v>35</v>
      </c>
      <c r="AL5150" s="17" t="s">
        <v>10388</v>
      </c>
      <c r="AM5150" s="17">
        <f>MONTH(EMPENHO[[#This Row],[data_empenho]])</f>
        <v>7</v>
      </c>
    </row>
    <row r="5151" spans="1:39" x14ac:dyDescent="0.25">
      <c r="A5151">
        <v>5</v>
      </c>
      <c r="B5151">
        <v>502</v>
      </c>
      <c r="C5151">
        <v>12</v>
      </c>
      <c r="D5151">
        <v>365</v>
      </c>
      <c r="E5151">
        <v>2</v>
      </c>
      <c r="F5151">
        <v>0</v>
      </c>
      <c r="G5151">
        <v>2026</v>
      </c>
      <c r="H5151" s="17" t="s">
        <v>1296</v>
      </c>
      <c r="I5151">
        <v>31</v>
      </c>
      <c r="J5151">
        <v>0</v>
      </c>
      <c r="K5151" s="17" t="s">
        <v>11325</v>
      </c>
      <c r="L5151" s="1">
        <v>44767</v>
      </c>
      <c r="M5151">
        <v>1837.53</v>
      </c>
      <c r="N5151" s="17" t="s">
        <v>437</v>
      </c>
      <c r="O5151">
        <v>213</v>
      </c>
      <c r="P5151" s="17" t="s">
        <v>438</v>
      </c>
      <c r="Q5151">
        <v>501</v>
      </c>
      <c r="R5151" s="17" t="s">
        <v>439</v>
      </c>
      <c r="S5151" s="17" t="s">
        <v>440</v>
      </c>
      <c r="T5151" s="17" t="s">
        <v>438</v>
      </c>
      <c r="U5151">
        <v>0</v>
      </c>
      <c r="V5151">
        <v>0</v>
      </c>
      <c r="W5151" s="17" t="s">
        <v>11326</v>
      </c>
      <c r="X5151" s="17" t="s">
        <v>442</v>
      </c>
      <c r="Y5151">
        <v>0</v>
      </c>
      <c r="Z5151" s="17" t="s">
        <v>486</v>
      </c>
      <c r="AA5151" s="17" t="s">
        <v>443</v>
      </c>
      <c r="AB5151" s="17" t="s">
        <v>444</v>
      </c>
      <c r="AC5151">
        <v>0</v>
      </c>
      <c r="AD5151">
        <v>0</v>
      </c>
      <c r="AE5151">
        <v>0</v>
      </c>
      <c r="AF5151">
        <v>2022</v>
      </c>
      <c r="AG5151" s="1">
        <v>44562</v>
      </c>
      <c r="AH5151" s="1">
        <v>44773</v>
      </c>
      <c r="AI5151" s="1">
        <v>44785</v>
      </c>
      <c r="AJ5151" s="17" t="s">
        <v>34</v>
      </c>
      <c r="AK5151" s="17" t="s">
        <v>35</v>
      </c>
      <c r="AL5151" s="17" t="s">
        <v>10388</v>
      </c>
      <c r="AM5151" s="17">
        <f>MONTH(EMPENHO[[#This Row],[data_empenho]])</f>
        <v>7</v>
      </c>
    </row>
    <row r="5152" spans="1:39" x14ac:dyDescent="0.25">
      <c r="A5152">
        <v>5</v>
      </c>
      <c r="B5152">
        <v>502</v>
      </c>
      <c r="C5152">
        <v>12</v>
      </c>
      <c r="D5152">
        <v>365</v>
      </c>
      <c r="E5152">
        <v>2</v>
      </c>
      <c r="F5152">
        <v>0</v>
      </c>
      <c r="G5152">
        <v>2026</v>
      </c>
      <c r="H5152" s="17" t="s">
        <v>1176</v>
      </c>
      <c r="I5152">
        <v>31</v>
      </c>
      <c r="J5152">
        <v>0</v>
      </c>
      <c r="K5152" s="17" t="s">
        <v>11327</v>
      </c>
      <c r="L5152" s="1">
        <v>44767</v>
      </c>
      <c r="M5152">
        <v>521.79</v>
      </c>
      <c r="N5152" s="17" t="s">
        <v>437</v>
      </c>
      <c r="O5152">
        <v>213</v>
      </c>
      <c r="P5152" s="17" t="s">
        <v>438</v>
      </c>
      <c r="Q5152">
        <v>501</v>
      </c>
      <c r="R5152" s="17" t="s">
        <v>439</v>
      </c>
      <c r="S5152" s="17" t="s">
        <v>440</v>
      </c>
      <c r="T5152" s="17" t="s">
        <v>438</v>
      </c>
      <c r="U5152">
        <v>0</v>
      </c>
      <c r="V5152">
        <v>0</v>
      </c>
      <c r="W5152" s="17" t="s">
        <v>11328</v>
      </c>
      <c r="X5152" s="17" t="s">
        <v>442</v>
      </c>
      <c r="Y5152">
        <v>0</v>
      </c>
      <c r="Z5152" s="17" t="s">
        <v>486</v>
      </c>
      <c r="AA5152" s="17" t="s">
        <v>443</v>
      </c>
      <c r="AB5152" s="17" t="s">
        <v>444</v>
      </c>
      <c r="AC5152">
        <v>0</v>
      </c>
      <c r="AD5152">
        <v>0</v>
      </c>
      <c r="AE5152">
        <v>0</v>
      </c>
      <c r="AF5152">
        <v>2022</v>
      </c>
      <c r="AG5152" s="1">
        <v>44562</v>
      </c>
      <c r="AH5152" s="1">
        <v>44773</v>
      </c>
      <c r="AI5152" s="1">
        <v>44785</v>
      </c>
      <c r="AJ5152" s="17" t="s">
        <v>34</v>
      </c>
      <c r="AK5152" s="17" t="s">
        <v>35</v>
      </c>
      <c r="AL5152" s="17" t="s">
        <v>10388</v>
      </c>
      <c r="AM5152" s="17">
        <f>MONTH(EMPENHO[[#This Row],[data_empenho]])</f>
        <v>7</v>
      </c>
    </row>
    <row r="5153" spans="1:39" x14ac:dyDescent="0.25">
      <c r="A5153">
        <v>5</v>
      </c>
      <c r="B5153">
        <v>502</v>
      </c>
      <c r="C5153">
        <v>12</v>
      </c>
      <c r="D5153">
        <v>365</v>
      </c>
      <c r="E5153">
        <v>2</v>
      </c>
      <c r="F5153">
        <v>0</v>
      </c>
      <c r="G5153">
        <v>2026</v>
      </c>
      <c r="H5153" s="17" t="s">
        <v>1213</v>
      </c>
      <c r="I5153">
        <v>31</v>
      </c>
      <c r="J5153">
        <v>0</v>
      </c>
      <c r="K5153" s="17" t="s">
        <v>11329</v>
      </c>
      <c r="L5153" s="1">
        <v>44767</v>
      </c>
      <c r="M5153">
        <v>1181.81</v>
      </c>
      <c r="N5153" s="17" t="s">
        <v>437</v>
      </c>
      <c r="O5153">
        <v>213</v>
      </c>
      <c r="P5153" s="17" t="s">
        <v>438</v>
      </c>
      <c r="Q5153">
        <v>501</v>
      </c>
      <c r="R5153" s="17" t="s">
        <v>439</v>
      </c>
      <c r="S5153" s="17" t="s">
        <v>440</v>
      </c>
      <c r="T5153" s="17" t="s">
        <v>438</v>
      </c>
      <c r="U5153">
        <v>0</v>
      </c>
      <c r="V5153">
        <v>0</v>
      </c>
      <c r="W5153" s="17" t="s">
        <v>11330</v>
      </c>
      <c r="X5153" s="17" t="s">
        <v>442</v>
      </c>
      <c r="Y5153">
        <v>0</v>
      </c>
      <c r="Z5153" s="17" t="s">
        <v>486</v>
      </c>
      <c r="AA5153" s="17" t="s">
        <v>443</v>
      </c>
      <c r="AB5153" s="17" t="s">
        <v>444</v>
      </c>
      <c r="AC5153">
        <v>0</v>
      </c>
      <c r="AD5153">
        <v>0</v>
      </c>
      <c r="AE5153">
        <v>0</v>
      </c>
      <c r="AF5153">
        <v>2022</v>
      </c>
      <c r="AG5153" s="1">
        <v>44562</v>
      </c>
      <c r="AH5153" s="1">
        <v>44773</v>
      </c>
      <c r="AI5153" s="1">
        <v>44785</v>
      </c>
      <c r="AJ5153" s="17" t="s">
        <v>34</v>
      </c>
      <c r="AK5153" s="17" t="s">
        <v>35</v>
      </c>
      <c r="AL5153" s="17" t="s">
        <v>10388</v>
      </c>
      <c r="AM5153" s="17">
        <f>MONTH(EMPENHO[[#This Row],[data_empenho]])</f>
        <v>7</v>
      </c>
    </row>
    <row r="5154" spans="1:39" x14ac:dyDescent="0.25">
      <c r="A5154">
        <v>5</v>
      </c>
      <c r="B5154">
        <v>502</v>
      </c>
      <c r="C5154">
        <v>12</v>
      </c>
      <c r="D5154">
        <v>365</v>
      </c>
      <c r="E5154">
        <v>2</v>
      </c>
      <c r="F5154">
        <v>0</v>
      </c>
      <c r="G5154">
        <v>2026</v>
      </c>
      <c r="H5154" s="17" t="s">
        <v>1173</v>
      </c>
      <c r="I5154">
        <v>31</v>
      </c>
      <c r="J5154">
        <v>0</v>
      </c>
      <c r="K5154" s="17" t="s">
        <v>11331</v>
      </c>
      <c r="L5154" s="1">
        <v>44767</v>
      </c>
      <c r="M5154">
        <v>7293.35</v>
      </c>
      <c r="N5154" s="17" t="s">
        <v>437</v>
      </c>
      <c r="O5154">
        <v>213</v>
      </c>
      <c r="P5154" s="17" t="s">
        <v>438</v>
      </c>
      <c r="Q5154">
        <v>501</v>
      </c>
      <c r="R5154" s="17" t="s">
        <v>439</v>
      </c>
      <c r="S5154" s="17" t="s">
        <v>440</v>
      </c>
      <c r="T5154" s="17" t="s">
        <v>438</v>
      </c>
      <c r="U5154">
        <v>0</v>
      </c>
      <c r="V5154">
        <v>0</v>
      </c>
      <c r="W5154" s="17" t="s">
        <v>11332</v>
      </c>
      <c r="X5154" s="17" t="s">
        <v>442</v>
      </c>
      <c r="Y5154">
        <v>0</v>
      </c>
      <c r="Z5154" s="17" t="s">
        <v>486</v>
      </c>
      <c r="AA5154" s="17" t="s">
        <v>443</v>
      </c>
      <c r="AB5154" s="17" t="s">
        <v>444</v>
      </c>
      <c r="AC5154">
        <v>0</v>
      </c>
      <c r="AD5154">
        <v>0</v>
      </c>
      <c r="AE5154">
        <v>0</v>
      </c>
      <c r="AF5154">
        <v>2022</v>
      </c>
      <c r="AG5154" s="1">
        <v>44562</v>
      </c>
      <c r="AH5154" s="1">
        <v>44773</v>
      </c>
      <c r="AI5154" s="1">
        <v>44785</v>
      </c>
      <c r="AJ5154" s="17" t="s">
        <v>34</v>
      </c>
      <c r="AK5154" s="17" t="s">
        <v>35</v>
      </c>
      <c r="AL5154" s="17" t="s">
        <v>10388</v>
      </c>
      <c r="AM5154" s="17">
        <f>MONTH(EMPENHO[[#This Row],[data_empenho]])</f>
        <v>7</v>
      </c>
    </row>
    <row r="5155" spans="1:39" x14ac:dyDescent="0.25">
      <c r="A5155">
        <v>5</v>
      </c>
      <c r="B5155">
        <v>502</v>
      </c>
      <c r="C5155">
        <v>12</v>
      </c>
      <c r="D5155">
        <v>365</v>
      </c>
      <c r="E5155">
        <v>2</v>
      </c>
      <c r="F5155">
        <v>0</v>
      </c>
      <c r="G5155">
        <v>2026</v>
      </c>
      <c r="H5155" s="17" t="s">
        <v>1176</v>
      </c>
      <c r="I5155">
        <v>31</v>
      </c>
      <c r="J5155">
        <v>0</v>
      </c>
      <c r="K5155" s="17" t="s">
        <v>11333</v>
      </c>
      <c r="L5155" s="1">
        <v>44767</v>
      </c>
      <c r="M5155">
        <v>185.4</v>
      </c>
      <c r="N5155" s="17" t="s">
        <v>437</v>
      </c>
      <c r="O5155">
        <v>213</v>
      </c>
      <c r="P5155" s="17" t="s">
        <v>438</v>
      </c>
      <c r="Q5155">
        <v>501</v>
      </c>
      <c r="R5155" s="17" t="s">
        <v>439</v>
      </c>
      <c r="S5155" s="17" t="s">
        <v>440</v>
      </c>
      <c r="T5155" s="17" t="s">
        <v>438</v>
      </c>
      <c r="U5155">
        <v>0</v>
      </c>
      <c r="V5155">
        <v>0</v>
      </c>
      <c r="W5155" s="17" t="s">
        <v>11334</v>
      </c>
      <c r="X5155" s="17" t="s">
        <v>442</v>
      </c>
      <c r="Y5155">
        <v>0</v>
      </c>
      <c r="Z5155" s="17" t="s">
        <v>486</v>
      </c>
      <c r="AA5155" s="17" t="s">
        <v>443</v>
      </c>
      <c r="AB5155" s="17" t="s">
        <v>444</v>
      </c>
      <c r="AC5155">
        <v>0</v>
      </c>
      <c r="AD5155">
        <v>0</v>
      </c>
      <c r="AE5155">
        <v>0</v>
      </c>
      <c r="AF5155">
        <v>2022</v>
      </c>
      <c r="AG5155" s="1">
        <v>44562</v>
      </c>
      <c r="AH5155" s="1">
        <v>44773</v>
      </c>
      <c r="AI5155" s="1">
        <v>44785</v>
      </c>
      <c r="AJ5155" s="17" t="s">
        <v>34</v>
      </c>
      <c r="AK5155" s="17" t="s">
        <v>35</v>
      </c>
      <c r="AL5155" s="17" t="s">
        <v>10388</v>
      </c>
      <c r="AM5155" s="17">
        <f>MONTH(EMPENHO[[#This Row],[data_empenho]])</f>
        <v>7</v>
      </c>
    </row>
    <row r="5156" spans="1:39" x14ac:dyDescent="0.25">
      <c r="A5156">
        <v>5</v>
      </c>
      <c r="B5156">
        <v>502</v>
      </c>
      <c r="C5156">
        <v>12</v>
      </c>
      <c r="D5156">
        <v>365</v>
      </c>
      <c r="E5156">
        <v>2</v>
      </c>
      <c r="F5156">
        <v>0</v>
      </c>
      <c r="G5156">
        <v>2026</v>
      </c>
      <c r="H5156" s="17" t="s">
        <v>1213</v>
      </c>
      <c r="I5156">
        <v>31</v>
      </c>
      <c r="J5156">
        <v>0</v>
      </c>
      <c r="K5156" s="17" t="s">
        <v>11335</v>
      </c>
      <c r="L5156" s="1">
        <v>44767</v>
      </c>
      <c r="M5156">
        <v>1029.95</v>
      </c>
      <c r="N5156" s="17" t="s">
        <v>437</v>
      </c>
      <c r="O5156">
        <v>213</v>
      </c>
      <c r="P5156" s="17" t="s">
        <v>438</v>
      </c>
      <c r="Q5156">
        <v>501</v>
      </c>
      <c r="R5156" s="17" t="s">
        <v>439</v>
      </c>
      <c r="S5156" s="17" t="s">
        <v>440</v>
      </c>
      <c r="T5156" s="17" t="s">
        <v>438</v>
      </c>
      <c r="U5156">
        <v>0</v>
      </c>
      <c r="V5156">
        <v>0</v>
      </c>
      <c r="W5156" s="17" t="s">
        <v>11336</v>
      </c>
      <c r="X5156" s="17" t="s">
        <v>442</v>
      </c>
      <c r="Y5156">
        <v>0</v>
      </c>
      <c r="Z5156" s="17" t="s">
        <v>486</v>
      </c>
      <c r="AA5156" s="17" t="s">
        <v>443</v>
      </c>
      <c r="AB5156" s="17" t="s">
        <v>444</v>
      </c>
      <c r="AC5156">
        <v>0</v>
      </c>
      <c r="AD5156">
        <v>0</v>
      </c>
      <c r="AE5156">
        <v>0</v>
      </c>
      <c r="AF5156">
        <v>2022</v>
      </c>
      <c r="AG5156" s="1">
        <v>44562</v>
      </c>
      <c r="AH5156" s="1">
        <v>44773</v>
      </c>
      <c r="AI5156" s="1">
        <v>44785</v>
      </c>
      <c r="AJ5156" s="17" t="s">
        <v>34</v>
      </c>
      <c r="AK5156" s="17" t="s">
        <v>35</v>
      </c>
      <c r="AL5156" s="17" t="s">
        <v>10388</v>
      </c>
      <c r="AM5156" s="17">
        <f>MONTH(EMPENHO[[#This Row],[data_empenho]])</f>
        <v>7</v>
      </c>
    </row>
    <row r="5157" spans="1:39" x14ac:dyDescent="0.25">
      <c r="A5157">
        <v>5</v>
      </c>
      <c r="B5157">
        <v>502</v>
      </c>
      <c r="C5157">
        <v>12</v>
      </c>
      <c r="D5157">
        <v>365</v>
      </c>
      <c r="E5157">
        <v>2</v>
      </c>
      <c r="F5157">
        <v>0</v>
      </c>
      <c r="G5157">
        <v>2026</v>
      </c>
      <c r="H5157" s="17" t="s">
        <v>1173</v>
      </c>
      <c r="I5157">
        <v>31</v>
      </c>
      <c r="J5157">
        <v>0</v>
      </c>
      <c r="K5157" s="17" t="s">
        <v>11337</v>
      </c>
      <c r="L5157" s="1">
        <v>44767</v>
      </c>
      <c r="M5157">
        <v>20046.900000000001</v>
      </c>
      <c r="N5157" s="17" t="s">
        <v>437</v>
      </c>
      <c r="O5157">
        <v>213</v>
      </c>
      <c r="P5157" s="17" t="s">
        <v>438</v>
      </c>
      <c r="Q5157">
        <v>501</v>
      </c>
      <c r="R5157" s="17" t="s">
        <v>439</v>
      </c>
      <c r="S5157" s="17" t="s">
        <v>440</v>
      </c>
      <c r="T5157" s="17" t="s">
        <v>438</v>
      </c>
      <c r="U5157">
        <v>0</v>
      </c>
      <c r="V5157">
        <v>0</v>
      </c>
      <c r="W5157" s="17" t="s">
        <v>11338</v>
      </c>
      <c r="X5157" s="17" t="s">
        <v>442</v>
      </c>
      <c r="Y5157">
        <v>0</v>
      </c>
      <c r="Z5157" s="17" t="s">
        <v>486</v>
      </c>
      <c r="AA5157" s="17" t="s">
        <v>443</v>
      </c>
      <c r="AB5157" s="17" t="s">
        <v>444</v>
      </c>
      <c r="AC5157">
        <v>0</v>
      </c>
      <c r="AD5157">
        <v>0</v>
      </c>
      <c r="AE5157">
        <v>0</v>
      </c>
      <c r="AF5157">
        <v>2022</v>
      </c>
      <c r="AG5157" s="1">
        <v>44562</v>
      </c>
      <c r="AH5157" s="1">
        <v>44773</v>
      </c>
      <c r="AI5157" s="1">
        <v>44785</v>
      </c>
      <c r="AJ5157" s="17" t="s">
        <v>34</v>
      </c>
      <c r="AK5157" s="17" t="s">
        <v>35</v>
      </c>
      <c r="AL5157" s="17" t="s">
        <v>10388</v>
      </c>
      <c r="AM5157" s="17">
        <f>MONTH(EMPENHO[[#This Row],[data_empenho]])</f>
        <v>7</v>
      </c>
    </row>
    <row r="5158" spans="1:39" x14ac:dyDescent="0.25">
      <c r="A5158">
        <v>5</v>
      </c>
      <c r="B5158">
        <v>502</v>
      </c>
      <c r="C5158">
        <v>12</v>
      </c>
      <c r="D5158">
        <v>365</v>
      </c>
      <c r="E5158">
        <v>2</v>
      </c>
      <c r="F5158">
        <v>0</v>
      </c>
      <c r="G5158">
        <v>2026</v>
      </c>
      <c r="H5158" s="17" t="s">
        <v>1173</v>
      </c>
      <c r="I5158">
        <v>31</v>
      </c>
      <c r="J5158">
        <v>0</v>
      </c>
      <c r="K5158" s="17" t="s">
        <v>11339</v>
      </c>
      <c r="L5158" s="1">
        <v>44767</v>
      </c>
      <c r="M5158">
        <v>2115.0300000000002</v>
      </c>
      <c r="N5158" s="17" t="s">
        <v>437</v>
      </c>
      <c r="O5158">
        <v>213</v>
      </c>
      <c r="P5158" s="17" t="s">
        <v>438</v>
      </c>
      <c r="Q5158">
        <v>501</v>
      </c>
      <c r="R5158" s="17" t="s">
        <v>439</v>
      </c>
      <c r="S5158" s="17" t="s">
        <v>440</v>
      </c>
      <c r="T5158" s="17" t="s">
        <v>438</v>
      </c>
      <c r="U5158">
        <v>0</v>
      </c>
      <c r="V5158">
        <v>0</v>
      </c>
      <c r="W5158" s="17" t="s">
        <v>11340</v>
      </c>
      <c r="X5158" s="17" t="s">
        <v>442</v>
      </c>
      <c r="Y5158">
        <v>0</v>
      </c>
      <c r="Z5158" s="17" t="s">
        <v>486</v>
      </c>
      <c r="AA5158" s="17" t="s">
        <v>443</v>
      </c>
      <c r="AB5158" s="17" t="s">
        <v>444</v>
      </c>
      <c r="AC5158">
        <v>0</v>
      </c>
      <c r="AD5158">
        <v>0</v>
      </c>
      <c r="AE5158">
        <v>0</v>
      </c>
      <c r="AF5158">
        <v>2022</v>
      </c>
      <c r="AG5158" s="1">
        <v>44562</v>
      </c>
      <c r="AH5158" s="1">
        <v>44773</v>
      </c>
      <c r="AI5158" s="1">
        <v>44785</v>
      </c>
      <c r="AJ5158" s="17" t="s">
        <v>34</v>
      </c>
      <c r="AK5158" s="17" t="s">
        <v>35</v>
      </c>
      <c r="AL5158" s="17" t="s">
        <v>10388</v>
      </c>
      <c r="AM5158" s="17">
        <f>MONTH(EMPENHO[[#This Row],[data_empenho]])</f>
        <v>7</v>
      </c>
    </row>
    <row r="5159" spans="1:39" x14ac:dyDescent="0.25">
      <c r="A5159">
        <v>5</v>
      </c>
      <c r="B5159">
        <v>502</v>
      </c>
      <c r="C5159">
        <v>12</v>
      </c>
      <c r="D5159">
        <v>365</v>
      </c>
      <c r="E5159">
        <v>2</v>
      </c>
      <c r="F5159">
        <v>0</v>
      </c>
      <c r="G5159">
        <v>2026</v>
      </c>
      <c r="H5159" s="17" t="s">
        <v>1176</v>
      </c>
      <c r="I5159">
        <v>31</v>
      </c>
      <c r="J5159">
        <v>0</v>
      </c>
      <c r="K5159" s="17" t="s">
        <v>11341</v>
      </c>
      <c r="L5159" s="1">
        <v>44767</v>
      </c>
      <c r="M5159">
        <v>1352.25</v>
      </c>
      <c r="N5159" s="17" t="s">
        <v>437</v>
      </c>
      <c r="O5159">
        <v>213</v>
      </c>
      <c r="P5159" s="17" t="s">
        <v>438</v>
      </c>
      <c r="Q5159">
        <v>501</v>
      </c>
      <c r="R5159" s="17" t="s">
        <v>439</v>
      </c>
      <c r="S5159" s="17" t="s">
        <v>440</v>
      </c>
      <c r="T5159" s="17" t="s">
        <v>438</v>
      </c>
      <c r="U5159">
        <v>0</v>
      </c>
      <c r="V5159">
        <v>0</v>
      </c>
      <c r="W5159" s="17" t="s">
        <v>11342</v>
      </c>
      <c r="X5159" s="17" t="s">
        <v>442</v>
      </c>
      <c r="Y5159">
        <v>0</v>
      </c>
      <c r="Z5159" s="17" t="s">
        <v>486</v>
      </c>
      <c r="AA5159" s="17" t="s">
        <v>443</v>
      </c>
      <c r="AB5159" s="17" t="s">
        <v>444</v>
      </c>
      <c r="AC5159">
        <v>0</v>
      </c>
      <c r="AD5159">
        <v>0</v>
      </c>
      <c r="AE5159">
        <v>0</v>
      </c>
      <c r="AF5159">
        <v>2022</v>
      </c>
      <c r="AG5159" s="1">
        <v>44562</v>
      </c>
      <c r="AH5159" s="1">
        <v>44773</v>
      </c>
      <c r="AI5159" s="1">
        <v>44785</v>
      </c>
      <c r="AJ5159" s="17" t="s">
        <v>34</v>
      </c>
      <c r="AK5159" s="17" t="s">
        <v>35</v>
      </c>
      <c r="AL5159" s="17" t="s">
        <v>10388</v>
      </c>
      <c r="AM5159" s="17">
        <f>MONTH(EMPENHO[[#This Row],[data_empenho]])</f>
        <v>7</v>
      </c>
    </row>
    <row r="5160" spans="1:39" x14ac:dyDescent="0.25">
      <c r="A5160">
        <v>5</v>
      </c>
      <c r="B5160">
        <v>502</v>
      </c>
      <c r="C5160">
        <v>12</v>
      </c>
      <c r="D5160">
        <v>365</v>
      </c>
      <c r="E5160">
        <v>2</v>
      </c>
      <c r="F5160">
        <v>0</v>
      </c>
      <c r="G5160">
        <v>2026</v>
      </c>
      <c r="H5160" s="17" t="s">
        <v>1213</v>
      </c>
      <c r="I5160">
        <v>31</v>
      </c>
      <c r="J5160">
        <v>0</v>
      </c>
      <c r="K5160" s="17" t="s">
        <v>11343</v>
      </c>
      <c r="L5160" s="1">
        <v>44767</v>
      </c>
      <c r="M5160">
        <v>958.73</v>
      </c>
      <c r="N5160" s="17" t="s">
        <v>437</v>
      </c>
      <c r="O5160">
        <v>213</v>
      </c>
      <c r="P5160" s="17" t="s">
        <v>438</v>
      </c>
      <c r="Q5160">
        <v>501</v>
      </c>
      <c r="R5160" s="17" t="s">
        <v>439</v>
      </c>
      <c r="S5160" s="17" t="s">
        <v>440</v>
      </c>
      <c r="T5160" s="17" t="s">
        <v>438</v>
      </c>
      <c r="U5160">
        <v>0</v>
      </c>
      <c r="V5160">
        <v>0</v>
      </c>
      <c r="W5160" s="17" t="s">
        <v>11344</v>
      </c>
      <c r="X5160" s="17" t="s">
        <v>442</v>
      </c>
      <c r="Y5160">
        <v>0</v>
      </c>
      <c r="Z5160" s="17" t="s">
        <v>486</v>
      </c>
      <c r="AA5160" s="17" t="s">
        <v>443</v>
      </c>
      <c r="AB5160" s="17" t="s">
        <v>444</v>
      </c>
      <c r="AC5160">
        <v>0</v>
      </c>
      <c r="AD5160">
        <v>0</v>
      </c>
      <c r="AE5160">
        <v>0</v>
      </c>
      <c r="AF5160">
        <v>2022</v>
      </c>
      <c r="AG5160" s="1">
        <v>44562</v>
      </c>
      <c r="AH5160" s="1">
        <v>44773</v>
      </c>
      <c r="AI5160" s="1">
        <v>44785</v>
      </c>
      <c r="AJ5160" s="17" t="s">
        <v>34</v>
      </c>
      <c r="AK5160" s="17" t="s">
        <v>35</v>
      </c>
      <c r="AL5160" s="17" t="s">
        <v>10388</v>
      </c>
      <c r="AM5160" s="17">
        <f>MONTH(EMPENHO[[#This Row],[data_empenho]])</f>
        <v>7</v>
      </c>
    </row>
    <row r="5161" spans="1:39" x14ac:dyDescent="0.25">
      <c r="A5161">
        <v>5</v>
      </c>
      <c r="B5161">
        <v>502</v>
      </c>
      <c r="C5161">
        <v>12</v>
      </c>
      <c r="D5161">
        <v>365</v>
      </c>
      <c r="E5161">
        <v>2</v>
      </c>
      <c r="F5161">
        <v>0</v>
      </c>
      <c r="G5161">
        <v>2026</v>
      </c>
      <c r="H5161" s="17" t="s">
        <v>1176</v>
      </c>
      <c r="I5161">
        <v>31</v>
      </c>
      <c r="J5161">
        <v>0</v>
      </c>
      <c r="K5161" s="17" t="s">
        <v>11345</v>
      </c>
      <c r="L5161" s="1">
        <v>44767</v>
      </c>
      <c r="M5161">
        <v>676.35</v>
      </c>
      <c r="N5161" s="17" t="s">
        <v>437</v>
      </c>
      <c r="O5161">
        <v>213</v>
      </c>
      <c r="P5161" s="17" t="s">
        <v>438</v>
      </c>
      <c r="Q5161">
        <v>501</v>
      </c>
      <c r="R5161" s="17" t="s">
        <v>439</v>
      </c>
      <c r="S5161" s="17" t="s">
        <v>440</v>
      </c>
      <c r="T5161" s="17" t="s">
        <v>438</v>
      </c>
      <c r="U5161">
        <v>0</v>
      </c>
      <c r="V5161">
        <v>0</v>
      </c>
      <c r="W5161" s="17" t="s">
        <v>11346</v>
      </c>
      <c r="X5161" s="17" t="s">
        <v>442</v>
      </c>
      <c r="Y5161">
        <v>0</v>
      </c>
      <c r="Z5161" s="17" t="s">
        <v>486</v>
      </c>
      <c r="AA5161" s="17" t="s">
        <v>443</v>
      </c>
      <c r="AB5161" s="17" t="s">
        <v>444</v>
      </c>
      <c r="AC5161">
        <v>0</v>
      </c>
      <c r="AD5161">
        <v>0</v>
      </c>
      <c r="AE5161">
        <v>0</v>
      </c>
      <c r="AF5161">
        <v>2022</v>
      </c>
      <c r="AG5161" s="1">
        <v>44562</v>
      </c>
      <c r="AH5161" s="1">
        <v>44773</v>
      </c>
      <c r="AI5161" s="1">
        <v>44785</v>
      </c>
      <c r="AJ5161" s="17" t="s">
        <v>34</v>
      </c>
      <c r="AK5161" s="17" t="s">
        <v>35</v>
      </c>
      <c r="AL5161" s="17" t="s">
        <v>10388</v>
      </c>
      <c r="AM5161" s="17">
        <f>MONTH(EMPENHO[[#This Row],[data_empenho]])</f>
        <v>7</v>
      </c>
    </row>
    <row r="5162" spans="1:39" x14ac:dyDescent="0.25">
      <c r="A5162">
        <v>5</v>
      </c>
      <c r="B5162">
        <v>502</v>
      </c>
      <c r="C5162">
        <v>12</v>
      </c>
      <c r="D5162">
        <v>365</v>
      </c>
      <c r="E5162">
        <v>2</v>
      </c>
      <c r="F5162">
        <v>0</v>
      </c>
      <c r="G5162">
        <v>2026</v>
      </c>
      <c r="H5162" s="17" t="s">
        <v>1173</v>
      </c>
      <c r="I5162">
        <v>31</v>
      </c>
      <c r="J5162">
        <v>0</v>
      </c>
      <c r="K5162" s="17" t="s">
        <v>11347</v>
      </c>
      <c r="L5162" s="1">
        <v>44767</v>
      </c>
      <c r="M5162">
        <v>65186.53</v>
      </c>
      <c r="N5162" s="17" t="s">
        <v>437</v>
      </c>
      <c r="O5162">
        <v>213</v>
      </c>
      <c r="P5162" s="17" t="s">
        <v>438</v>
      </c>
      <c r="Q5162">
        <v>501</v>
      </c>
      <c r="R5162" s="17" t="s">
        <v>439</v>
      </c>
      <c r="S5162" s="17" t="s">
        <v>440</v>
      </c>
      <c r="T5162" s="17" t="s">
        <v>438</v>
      </c>
      <c r="U5162">
        <v>0</v>
      </c>
      <c r="V5162">
        <v>0</v>
      </c>
      <c r="W5162" s="17" t="s">
        <v>11348</v>
      </c>
      <c r="X5162" s="17" t="s">
        <v>442</v>
      </c>
      <c r="Y5162">
        <v>0</v>
      </c>
      <c r="Z5162" s="17" t="s">
        <v>486</v>
      </c>
      <c r="AA5162" s="17" t="s">
        <v>443</v>
      </c>
      <c r="AB5162" s="17" t="s">
        <v>444</v>
      </c>
      <c r="AC5162">
        <v>0</v>
      </c>
      <c r="AD5162">
        <v>0</v>
      </c>
      <c r="AE5162">
        <v>0</v>
      </c>
      <c r="AF5162">
        <v>2022</v>
      </c>
      <c r="AG5162" s="1">
        <v>44562</v>
      </c>
      <c r="AH5162" s="1">
        <v>44773</v>
      </c>
      <c r="AI5162" s="1">
        <v>44785</v>
      </c>
      <c r="AJ5162" s="17" t="s">
        <v>34</v>
      </c>
      <c r="AK5162" s="17" t="s">
        <v>35</v>
      </c>
      <c r="AL5162" s="17" t="s">
        <v>10388</v>
      </c>
      <c r="AM5162" s="17">
        <f>MONTH(EMPENHO[[#This Row],[data_empenho]])</f>
        <v>7</v>
      </c>
    </row>
    <row r="5163" spans="1:39" x14ac:dyDescent="0.25">
      <c r="A5163">
        <v>5</v>
      </c>
      <c r="B5163">
        <v>502</v>
      </c>
      <c r="C5163">
        <v>12</v>
      </c>
      <c r="D5163">
        <v>365</v>
      </c>
      <c r="E5163">
        <v>2</v>
      </c>
      <c r="F5163">
        <v>0</v>
      </c>
      <c r="G5163">
        <v>2026</v>
      </c>
      <c r="H5163" s="17" t="s">
        <v>1173</v>
      </c>
      <c r="I5163">
        <v>31</v>
      </c>
      <c r="J5163">
        <v>0</v>
      </c>
      <c r="K5163" s="17" t="s">
        <v>11349</v>
      </c>
      <c r="L5163" s="1">
        <v>44767</v>
      </c>
      <c r="M5163">
        <v>7653.84</v>
      </c>
      <c r="N5163" s="17" t="s">
        <v>437</v>
      </c>
      <c r="O5163">
        <v>213</v>
      </c>
      <c r="P5163" s="17" t="s">
        <v>438</v>
      </c>
      <c r="Q5163">
        <v>501</v>
      </c>
      <c r="R5163" s="17" t="s">
        <v>439</v>
      </c>
      <c r="S5163" s="17" t="s">
        <v>440</v>
      </c>
      <c r="T5163" s="17" t="s">
        <v>438</v>
      </c>
      <c r="U5163">
        <v>0</v>
      </c>
      <c r="V5163">
        <v>0</v>
      </c>
      <c r="W5163" s="17" t="s">
        <v>11350</v>
      </c>
      <c r="X5163" s="17" t="s">
        <v>442</v>
      </c>
      <c r="Y5163">
        <v>0</v>
      </c>
      <c r="Z5163" s="17" t="s">
        <v>486</v>
      </c>
      <c r="AA5163" s="17" t="s">
        <v>443</v>
      </c>
      <c r="AB5163" s="17" t="s">
        <v>444</v>
      </c>
      <c r="AC5163">
        <v>0</v>
      </c>
      <c r="AD5163">
        <v>0</v>
      </c>
      <c r="AE5163">
        <v>0</v>
      </c>
      <c r="AF5163">
        <v>2022</v>
      </c>
      <c r="AG5163" s="1">
        <v>44562</v>
      </c>
      <c r="AH5163" s="1">
        <v>44773</v>
      </c>
      <c r="AI5163" s="1">
        <v>44785</v>
      </c>
      <c r="AJ5163" s="17" t="s">
        <v>34</v>
      </c>
      <c r="AK5163" s="17" t="s">
        <v>35</v>
      </c>
      <c r="AL5163" s="17" t="s">
        <v>10388</v>
      </c>
      <c r="AM5163" s="17">
        <f>MONTH(EMPENHO[[#This Row],[data_empenho]])</f>
        <v>7</v>
      </c>
    </row>
    <row r="5164" spans="1:39" x14ac:dyDescent="0.25">
      <c r="A5164">
        <v>5</v>
      </c>
      <c r="B5164">
        <v>502</v>
      </c>
      <c r="C5164">
        <v>12</v>
      </c>
      <c r="D5164">
        <v>365</v>
      </c>
      <c r="E5164">
        <v>2</v>
      </c>
      <c r="F5164">
        <v>0</v>
      </c>
      <c r="G5164">
        <v>2026</v>
      </c>
      <c r="H5164" s="17" t="s">
        <v>1296</v>
      </c>
      <c r="I5164">
        <v>31</v>
      </c>
      <c r="J5164">
        <v>0</v>
      </c>
      <c r="K5164" s="17" t="s">
        <v>11351</v>
      </c>
      <c r="L5164" s="1">
        <v>44767</v>
      </c>
      <c r="M5164">
        <v>2134.4899999999998</v>
      </c>
      <c r="N5164" s="17" t="s">
        <v>437</v>
      </c>
      <c r="O5164">
        <v>213</v>
      </c>
      <c r="P5164" s="17" t="s">
        <v>438</v>
      </c>
      <c r="Q5164">
        <v>501</v>
      </c>
      <c r="R5164" s="17" t="s">
        <v>439</v>
      </c>
      <c r="S5164" s="17" t="s">
        <v>440</v>
      </c>
      <c r="T5164" s="17" t="s">
        <v>438</v>
      </c>
      <c r="U5164">
        <v>0</v>
      </c>
      <c r="V5164">
        <v>0</v>
      </c>
      <c r="W5164" s="17" t="s">
        <v>11352</v>
      </c>
      <c r="X5164" s="17" t="s">
        <v>442</v>
      </c>
      <c r="Y5164">
        <v>0</v>
      </c>
      <c r="Z5164" s="17" t="s">
        <v>486</v>
      </c>
      <c r="AA5164" s="17" t="s">
        <v>443</v>
      </c>
      <c r="AB5164" s="17" t="s">
        <v>444</v>
      </c>
      <c r="AC5164">
        <v>0</v>
      </c>
      <c r="AD5164">
        <v>0</v>
      </c>
      <c r="AE5164">
        <v>0</v>
      </c>
      <c r="AF5164">
        <v>2022</v>
      </c>
      <c r="AG5164" s="1">
        <v>44562</v>
      </c>
      <c r="AH5164" s="1">
        <v>44773</v>
      </c>
      <c r="AI5164" s="1">
        <v>44785</v>
      </c>
      <c r="AJ5164" s="17" t="s">
        <v>34</v>
      </c>
      <c r="AK5164" s="17" t="s">
        <v>35</v>
      </c>
      <c r="AL5164" s="17" t="s">
        <v>10388</v>
      </c>
      <c r="AM5164" s="17">
        <f>MONTH(EMPENHO[[#This Row],[data_empenho]])</f>
        <v>7</v>
      </c>
    </row>
    <row r="5165" spans="1:39" x14ac:dyDescent="0.25">
      <c r="A5165">
        <v>5</v>
      </c>
      <c r="B5165">
        <v>502</v>
      </c>
      <c r="C5165">
        <v>12</v>
      </c>
      <c r="D5165">
        <v>365</v>
      </c>
      <c r="E5165">
        <v>2</v>
      </c>
      <c r="F5165">
        <v>0</v>
      </c>
      <c r="G5165">
        <v>2026</v>
      </c>
      <c r="H5165" s="17" t="s">
        <v>5230</v>
      </c>
      <c r="I5165">
        <v>31</v>
      </c>
      <c r="J5165">
        <v>0</v>
      </c>
      <c r="K5165" s="17" t="s">
        <v>11353</v>
      </c>
      <c r="L5165" s="1">
        <v>44767</v>
      </c>
      <c r="M5165">
        <v>1235.75</v>
      </c>
      <c r="N5165" s="17" t="s">
        <v>437</v>
      </c>
      <c r="O5165">
        <v>213</v>
      </c>
      <c r="P5165" s="17" t="s">
        <v>438</v>
      </c>
      <c r="Q5165">
        <v>0</v>
      </c>
      <c r="R5165" s="17" t="s">
        <v>439</v>
      </c>
      <c r="S5165" s="17" t="s">
        <v>440</v>
      </c>
      <c r="T5165" s="17" t="s">
        <v>438</v>
      </c>
      <c r="U5165">
        <v>0</v>
      </c>
      <c r="V5165">
        <v>0</v>
      </c>
      <c r="W5165" s="17" t="s">
        <v>11354</v>
      </c>
      <c r="X5165" s="17" t="s">
        <v>442</v>
      </c>
      <c r="Y5165">
        <v>0</v>
      </c>
      <c r="Z5165" s="17" t="s">
        <v>486</v>
      </c>
      <c r="AA5165" s="17" t="s">
        <v>443</v>
      </c>
      <c r="AB5165" s="17" t="s">
        <v>444</v>
      </c>
      <c r="AC5165">
        <v>0</v>
      </c>
      <c r="AD5165">
        <v>0</v>
      </c>
      <c r="AE5165">
        <v>0</v>
      </c>
      <c r="AF5165">
        <v>2022</v>
      </c>
      <c r="AG5165" s="1">
        <v>44562</v>
      </c>
      <c r="AH5165" s="1">
        <v>44773</v>
      </c>
      <c r="AI5165" s="1">
        <v>44785</v>
      </c>
      <c r="AJ5165" s="17" t="s">
        <v>34</v>
      </c>
      <c r="AK5165" s="17" t="s">
        <v>35</v>
      </c>
      <c r="AL5165" s="17" t="s">
        <v>10388</v>
      </c>
      <c r="AM5165" s="17">
        <f>MONTH(EMPENHO[[#This Row],[data_empenho]])</f>
        <v>7</v>
      </c>
    </row>
    <row r="5166" spans="1:39" x14ac:dyDescent="0.25">
      <c r="A5166">
        <v>5</v>
      </c>
      <c r="B5166">
        <v>502</v>
      </c>
      <c r="C5166">
        <v>12</v>
      </c>
      <c r="D5166">
        <v>365</v>
      </c>
      <c r="E5166">
        <v>2</v>
      </c>
      <c r="F5166">
        <v>0</v>
      </c>
      <c r="G5166">
        <v>2026</v>
      </c>
      <c r="H5166" s="17" t="s">
        <v>1176</v>
      </c>
      <c r="I5166">
        <v>31</v>
      </c>
      <c r="J5166">
        <v>0</v>
      </c>
      <c r="K5166" s="17" t="s">
        <v>11355</v>
      </c>
      <c r="L5166" s="1">
        <v>44767</v>
      </c>
      <c r="M5166">
        <v>5827.24</v>
      </c>
      <c r="N5166" s="17" t="s">
        <v>437</v>
      </c>
      <c r="O5166">
        <v>213</v>
      </c>
      <c r="P5166" s="17" t="s">
        <v>438</v>
      </c>
      <c r="Q5166">
        <v>501</v>
      </c>
      <c r="R5166" s="17" t="s">
        <v>439</v>
      </c>
      <c r="S5166" s="17" t="s">
        <v>440</v>
      </c>
      <c r="T5166" s="17" t="s">
        <v>438</v>
      </c>
      <c r="U5166">
        <v>0</v>
      </c>
      <c r="V5166">
        <v>0</v>
      </c>
      <c r="W5166" s="17" t="s">
        <v>11356</v>
      </c>
      <c r="X5166" s="17" t="s">
        <v>442</v>
      </c>
      <c r="Y5166">
        <v>0</v>
      </c>
      <c r="Z5166" s="17" t="s">
        <v>486</v>
      </c>
      <c r="AA5166" s="17" t="s">
        <v>443</v>
      </c>
      <c r="AB5166" s="17" t="s">
        <v>444</v>
      </c>
      <c r="AC5166">
        <v>0</v>
      </c>
      <c r="AD5166">
        <v>0</v>
      </c>
      <c r="AE5166">
        <v>0</v>
      </c>
      <c r="AF5166">
        <v>2022</v>
      </c>
      <c r="AG5166" s="1">
        <v>44562</v>
      </c>
      <c r="AH5166" s="1">
        <v>44773</v>
      </c>
      <c r="AI5166" s="1">
        <v>44785</v>
      </c>
      <c r="AJ5166" s="17" t="s">
        <v>34</v>
      </c>
      <c r="AK5166" s="17" t="s">
        <v>35</v>
      </c>
      <c r="AL5166" s="17" t="s">
        <v>10388</v>
      </c>
      <c r="AM5166" s="17">
        <f>MONTH(EMPENHO[[#This Row],[data_empenho]])</f>
        <v>7</v>
      </c>
    </row>
    <row r="5167" spans="1:39" x14ac:dyDescent="0.25">
      <c r="A5167">
        <v>5</v>
      </c>
      <c r="B5167">
        <v>502</v>
      </c>
      <c r="C5167">
        <v>12</v>
      </c>
      <c r="D5167">
        <v>365</v>
      </c>
      <c r="E5167">
        <v>2</v>
      </c>
      <c r="F5167">
        <v>0</v>
      </c>
      <c r="G5167">
        <v>2026</v>
      </c>
      <c r="H5167" s="17" t="s">
        <v>1213</v>
      </c>
      <c r="I5167">
        <v>31</v>
      </c>
      <c r="J5167">
        <v>0</v>
      </c>
      <c r="K5167" s="17" t="s">
        <v>11357</v>
      </c>
      <c r="L5167" s="1">
        <v>44767</v>
      </c>
      <c r="M5167">
        <v>3984.16</v>
      </c>
      <c r="N5167" s="17" t="s">
        <v>437</v>
      </c>
      <c r="O5167">
        <v>213</v>
      </c>
      <c r="P5167" s="17" t="s">
        <v>438</v>
      </c>
      <c r="Q5167">
        <v>501</v>
      </c>
      <c r="R5167" s="17" t="s">
        <v>439</v>
      </c>
      <c r="S5167" s="17" t="s">
        <v>440</v>
      </c>
      <c r="T5167" s="17" t="s">
        <v>438</v>
      </c>
      <c r="U5167">
        <v>0</v>
      </c>
      <c r="V5167">
        <v>0</v>
      </c>
      <c r="W5167" s="17" t="s">
        <v>11358</v>
      </c>
      <c r="X5167" s="17" t="s">
        <v>442</v>
      </c>
      <c r="Y5167">
        <v>0</v>
      </c>
      <c r="Z5167" s="17" t="s">
        <v>486</v>
      </c>
      <c r="AA5167" s="17" t="s">
        <v>443</v>
      </c>
      <c r="AB5167" s="17" t="s">
        <v>444</v>
      </c>
      <c r="AC5167">
        <v>0</v>
      </c>
      <c r="AD5167">
        <v>0</v>
      </c>
      <c r="AE5167">
        <v>0</v>
      </c>
      <c r="AF5167">
        <v>2022</v>
      </c>
      <c r="AG5167" s="1">
        <v>44562</v>
      </c>
      <c r="AH5167" s="1">
        <v>44773</v>
      </c>
      <c r="AI5167" s="1">
        <v>44785</v>
      </c>
      <c r="AJ5167" s="17" t="s">
        <v>34</v>
      </c>
      <c r="AK5167" s="17" t="s">
        <v>35</v>
      </c>
      <c r="AL5167" s="17" t="s">
        <v>10388</v>
      </c>
      <c r="AM5167" s="17">
        <f>MONTH(EMPENHO[[#This Row],[data_empenho]])</f>
        <v>7</v>
      </c>
    </row>
    <row r="5168" spans="1:39" x14ac:dyDescent="0.25">
      <c r="A5168">
        <v>5</v>
      </c>
      <c r="B5168">
        <v>502</v>
      </c>
      <c r="C5168">
        <v>12</v>
      </c>
      <c r="D5168">
        <v>365</v>
      </c>
      <c r="E5168">
        <v>2</v>
      </c>
      <c r="F5168">
        <v>0</v>
      </c>
      <c r="G5168">
        <v>2026</v>
      </c>
      <c r="H5168" s="17" t="s">
        <v>1145</v>
      </c>
      <c r="I5168">
        <v>31</v>
      </c>
      <c r="J5168">
        <v>0</v>
      </c>
      <c r="K5168" s="17" t="s">
        <v>11359</v>
      </c>
      <c r="L5168" s="1">
        <v>44767</v>
      </c>
      <c r="M5168">
        <v>961.26</v>
      </c>
      <c r="N5168" s="17" t="s">
        <v>437</v>
      </c>
      <c r="O5168">
        <v>213</v>
      </c>
      <c r="P5168" s="17" t="s">
        <v>438</v>
      </c>
      <c r="Q5168">
        <v>501</v>
      </c>
      <c r="R5168" s="17" t="s">
        <v>439</v>
      </c>
      <c r="S5168" s="17" t="s">
        <v>440</v>
      </c>
      <c r="T5168" s="17" t="s">
        <v>438</v>
      </c>
      <c r="U5168">
        <v>0</v>
      </c>
      <c r="V5168">
        <v>0</v>
      </c>
      <c r="W5168" s="17" t="s">
        <v>11360</v>
      </c>
      <c r="X5168" s="17" t="s">
        <v>442</v>
      </c>
      <c r="Y5168">
        <v>0</v>
      </c>
      <c r="Z5168" s="17" t="s">
        <v>486</v>
      </c>
      <c r="AA5168" s="17" t="s">
        <v>443</v>
      </c>
      <c r="AB5168" s="17" t="s">
        <v>444</v>
      </c>
      <c r="AC5168">
        <v>0</v>
      </c>
      <c r="AD5168">
        <v>0</v>
      </c>
      <c r="AE5168">
        <v>0</v>
      </c>
      <c r="AF5168">
        <v>2022</v>
      </c>
      <c r="AG5168" s="1">
        <v>44562</v>
      </c>
      <c r="AH5168" s="1">
        <v>44773</v>
      </c>
      <c r="AI5168" s="1">
        <v>44785</v>
      </c>
      <c r="AJ5168" s="17" t="s">
        <v>34</v>
      </c>
      <c r="AK5168" s="17" t="s">
        <v>35</v>
      </c>
      <c r="AL5168" s="17" t="s">
        <v>10388</v>
      </c>
      <c r="AM5168" s="17">
        <f>MONTH(EMPENHO[[#This Row],[data_empenho]])</f>
        <v>7</v>
      </c>
    </row>
    <row r="5169" spans="1:39" x14ac:dyDescent="0.25">
      <c r="A5169">
        <v>5</v>
      </c>
      <c r="B5169">
        <v>502</v>
      </c>
      <c r="C5169">
        <v>12</v>
      </c>
      <c r="D5169">
        <v>365</v>
      </c>
      <c r="E5169">
        <v>2</v>
      </c>
      <c r="F5169">
        <v>0</v>
      </c>
      <c r="G5169">
        <v>2026</v>
      </c>
      <c r="H5169" s="17" t="s">
        <v>1145</v>
      </c>
      <c r="I5169">
        <v>31</v>
      </c>
      <c r="J5169">
        <v>0</v>
      </c>
      <c r="K5169" s="17" t="s">
        <v>11361</v>
      </c>
      <c r="L5169" s="1">
        <v>44767</v>
      </c>
      <c r="M5169">
        <v>1587.11</v>
      </c>
      <c r="N5169" s="17" t="s">
        <v>437</v>
      </c>
      <c r="O5169">
        <v>213</v>
      </c>
      <c r="P5169" s="17" t="s">
        <v>438</v>
      </c>
      <c r="Q5169">
        <v>501</v>
      </c>
      <c r="R5169" s="17" t="s">
        <v>439</v>
      </c>
      <c r="S5169" s="17" t="s">
        <v>440</v>
      </c>
      <c r="T5169" s="17" t="s">
        <v>438</v>
      </c>
      <c r="U5169">
        <v>0</v>
      </c>
      <c r="V5169">
        <v>0</v>
      </c>
      <c r="W5169" s="17" t="s">
        <v>11362</v>
      </c>
      <c r="X5169" s="17" t="s">
        <v>442</v>
      </c>
      <c r="Y5169">
        <v>0</v>
      </c>
      <c r="Z5169" s="17" t="s">
        <v>486</v>
      </c>
      <c r="AA5169" s="17" t="s">
        <v>443</v>
      </c>
      <c r="AB5169" s="17" t="s">
        <v>444</v>
      </c>
      <c r="AC5169">
        <v>0</v>
      </c>
      <c r="AD5169">
        <v>0</v>
      </c>
      <c r="AE5169">
        <v>0</v>
      </c>
      <c r="AF5169">
        <v>2022</v>
      </c>
      <c r="AG5169" s="1">
        <v>44562</v>
      </c>
      <c r="AH5169" s="1">
        <v>44773</v>
      </c>
      <c r="AI5169" s="1">
        <v>44785</v>
      </c>
      <c r="AJ5169" s="17" t="s">
        <v>34</v>
      </c>
      <c r="AK5169" s="17" t="s">
        <v>35</v>
      </c>
      <c r="AL5169" s="17" t="s">
        <v>10388</v>
      </c>
      <c r="AM5169" s="17">
        <f>MONTH(EMPENHO[[#This Row],[data_empenho]])</f>
        <v>7</v>
      </c>
    </row>
    <row r="5170" spans="1:39" x14ac:dyDescent="0.25">
      <c r="A5170">
        <v>5</v>
      </c>
      <c r="B5170">
        <v>502</v>
      </c>
      <c r="C5170">
        <v>12</v>
      </c>
      <c r="D5170">
        <v>365</v>
      </c>
      <c r="E5170">
        <v>2</v>
      </c>
      <c r="F5170">
        <v>0</v>
      </c>
      <c r="G5170">
        <v>2026</v>
      </c>
      <c r="H5170" s="17" t="s">
        <v>1145</v>
      </c>
      <c r="I5170">
        <v>31</v>
      </c>
      <c r="J5170">
        <v>0</v>
      </c>
      <c r="K5170" s="17" t="s">
        <v>11363</v>
      </c>
      <c r="L5170" s="1">
        <v>44767</v>
      </c>
      <c r="M5170">
        <v>1224.8399999999999</v>
      </c>
      <c r="N5170" s="17" t="s">
        <v>437</v>
      </c>
      <c r="O5170">
        <v>213</v>
      </c>
      <c r="P5170" s="17" t="s">
        <v>438</v>
      </c>
      <c r="Q5170">
        <v>501</v>
      </c>
      <c r="R5170" s="17" t="s">
        <v>439</v>
      </c>
      <c r="S5170" s="17" t="s">
        <v>440</v>
      </c>
      <c r="T5170" s="17" t="s">
        <v>438</v>
      </c>
      <c r="U5170">
        <v>0</v>
      </c>
      <c r="V5170">
        <v>0</v>
      </c>
      <c r="W5170" s="17" t="s">
        <v>11364</v>
      </c>
      <c r="X5170" s="17" t="s">
        <v>442</v>
      </c>
      <c r="Y5170">
        <v>0</v>
      </c>
      <c r="Z5170" s="17" t="s">
        <v>486</v>
      </c>
      <c r="AA5170" s="17" t="s">
        <v>443</v>
      </c>
      <c r="AB5170" s="17" t="s">
        <v>444</v>
      </c>
      <c r="AC5170">
        <v>0</v>
      </c>
      <c r="AD5170">
        <v>0</v>
      </c>
      <c r="AE5170">
        <v>0</v>
      </c>
      <c r="AF5170">
        <v>2022</v>
      </c>
      <c r="AG5170" s="1">
        <v>44562</v>
      </c>
      <c r="AH5170" s="1">
        <v>44773</v>
      </c>
      <c r="AI5170" s="1">
        <v>44785</v>
      </c>
      <c r="AJ5170" s="17" t="s">
        <v>34</v>
      </c>
      <c r="AK5170" s="17" t="s">
        <v>35</v>
      </c>
      <c r="AL5170" s="17" t="s">
        <v>10388</v>
      </c>
      <c r="AM5170" s="17">
        <f>MONTH(EMPENHO[[#This Row],[data_empenho]])</f>
        <v>7</v>
      </c>
    </row>
    <row r="5171" spans="1:39" x14ac:dyDescent="0.25">
      <c r="A5171">
        <v>5</v>
      </c>
      <c r="B5171">
        <v>502</v>
      </c>
      <c r="C5171">
        <v>12</v>
      </c>
      <c r="D5171">
        <v>361</v>
      </c>
      <c r="E5171">
        <v>2</v>
      </c>
      <c r="F5171">
        <v>0</v>
      </c>
      <c r="G5171">
        <v>2025</v>
      </c>
      <c r="H5171" s="17" t="s">
        <v>5159</v>
      </c>
      <c r="I5171">
        <v>31</v>
      </c>
      <c r="J5171">
        <v>0</v>
      </c>
      <c r="K5171" s="17" t="s">
        <v>11365</v>
      </c>
      <c r="L5171" s="1">
        <v>44767</v>
      </c>
      <c r="M5171">
        <v>144.21</v>
      </c>
      <c r="N5171" s="17" t="s">
        <v>437</v>
      </c>
      <c r="O5171">
        <v>213</v>
      </c>
      <c r="P5171" s="17" t="s">
        <v>438</v>
      </c>
      <c r="Q5171">
        <v>501</v>
      </c>
      <c r="R5171" s="17" t="s">
        <v>439</v>
      </c>
      <c r="S5171" s="17" t="s">
        <v>440</v>
      </c>
      <c r="T5171" s="17" t="s">
        <v>438</v>
      </c>
      <c r="U5171">
        <v>0</v>
      </c>
      <c r="V5171">
        <v>0</v>
      </c>
      <c r="W5171" s="17" t="s">
        <v>11366</v>
      </c>
      <c r="X5171" s="17" t="s">
        <v>442</v>
      </c>
      <c r="Y5171">
        <v>0</v>
      </c>
      <c r="Z5171" s="17" t="s">
        <v>486</v>
      </c>
      <c r="AA5171" s="17" t="s">
        <v>443</v>
      </c>
      <c r="AB5171" s="17" t="s">
        <v>444</v>
      </c>
      <c r="AC5171">
        <v>0</v>
      </c>
      <c r="AD5171">
        <v>0</v>
      </c>
      <c r="AE5171">
        <v>0</v>
      </c>
      <c r="AF5171">
        <v>2022</v>
      </c>
      <c r="AG5171" s="1">
        <v>44562</v>
      </c>
      <c r="AH5171" s="1">
        <v>44773</v>
      </c>
      <c r="AI5171" s="1">
        <v>44785</v>
      </c>
      <c r="AJ5171" s="17" t="s">
        <v>34</v>
      </c>
      <c r="AK5171" s="17" t="s">
        <v>35</v>
      </c>
      <c r="AL5171" s="17" t="s">
        <v>10388</v>
      </c>
      <c r="AM5171" s="17">
        <f>MONTH(EMPENHO[[#This Row],[data_empenho]])</f>
        <v>7</v>
      </c>
    </row>
    <row r="5172" spans="1:39" x14ac:dyDescent="0.25">
      <c r="A5172">
        <v>5</v>
      </c>
      <c r="B5172">
        <v>502</v>
      </c>
      <c r="C5172">
        <v>12</v>
      </c>
      <c r="D5172">
        <v>361</v>
      </c>
      <c r="E5172">
        <v>2</v>
      </c>
      <c r="F5172">
        <v>0</v>
      </c>
      <c r="G5172">
        <v>2025</v>
      </c>
      <c r="H5172" s="17" t="s">
        <v>6927</v>
      </c>
      <c r="I5172">
        <v>31</v>
      </c>
      <c r="J5172">
        <v>0</v>
      </c>
      <c r="K5172" s="17" t="s">
        <v>11367</v>
      </c>
      <c r="L5172" s="1">
        <v>44767</v>
      </c>
      <c r="M5172">
        <v>3979.33</v>
      </c>
      <c r="N5172" s="17" t="s">
        <v>437</v>
      </c>
      <c r="O5172">
        <v>213</v>
      </c>
      <c r="P5172" s="17" t="s">
        <v>438</v>
      </c>
      <c r="Q5172">
        <v>501</v>
      </c>
      <c r="R5172" s="17" t="s">
        <v>439</v>
      </c>
      <c r="S5172" s="17" t="s">
        <v>440</v>
      </c>
      <c r="T5172" s="17" t="s">
        <v>438</v>
      </c>
      <c r="U5172">
        <v>0</v>
      </c>
      <c r="V5172">
        <v>0</v>
      </c>
      <c r="W5172" s="17" t="s">
        <v>11368</v>
      </c>
      <c r="X5172" s="17" t="s">
        <v>442</v>
      </c>
      <c r="Y5172">
        <v>0</v>
      </c>
      <c r="Z5172" s="17" t="s">
        <v>486</v>
      </c>
      <c r="AA5172" s="17" t="s">
        <v>443</v>
      </c>
      <c r="AB5172" s="17" t="s">
        <v>444</v>
      </c>
      <c r="AC5172">
        <v>0</v>
      </c>
      <c r="AD5172">
        <v>0</v>
      </c>
      <c r="AE5172">
        <v>0</v>
      </c>
      <c r="AF5172">
        <v>2022</v>
      </c>
      <c r="AG5172" s="1">
        <v>44562</v>
      </c>
      <c r="AH5172" s="1">
        <v>44773</v>
      </c>
      <c r="AI5172" s="1">
        <v>44785</v>
      </c>
      <c r="AJ5172" s="17" t="s">
        <v>34</v>
      </c>
      <c r="AK5172" s="17" t="s">
        <v>35</v>
      </c>
      <c r="AL5172" s="17" t="s">
        <v>10388</v>
      </c>
      <c r="AM5172" s="17">
        <f>MONTH(EMPENHO[[#This Row],[data_empenho]])</f>
        <v>7</v>
      </c>
    </row>
    <row r="5173" spans="1:39" x14ac:dyDescent="0.25">
      <c r="A5173">
        <v>5</v>
      </c>
      <c r="B5173">
        <v>502</v>
      </c>
      <c r="C5173">
        <v>12</v>
      </c>
      <c r="D5173">
        <v>361</v>
      </c>
      <c r="E5173">
        <v>2</v>
      </c>
      <c r="F5173">
        <v>0</v>
      </c>
      <c r="G5173">
        <v>2025</v>
      </c>
      <c r="H5173" s="17" t="s">
        <v>1213</v>
      </c>
      <c r="I5173">
        <v>31</v>
      </c>
      <c r="J5173">
        <v>0</v>
      </c>
      <c r="K5173" s="17" t="s">
        <v>11369</v>
      </c>
      <c r="L5173" s="1">
        <v>44767</v>
      </c>
      <c r="M5173">
        <v>109.34</v>
      </c>
      <c r="N5173" s="17" t="s">
        <v>437</v>
      </c>
      <c r="O5173">
        <v>213</v>
      </c>
      <c r="P5173" s="17" t="s">
        <v>438</v>
      </c>
      <c r="Q5173">
        <v>0</v>
      </c>
      <c r="R5173" s="17" t="s">
        <v>439</v>
      </c>
      <c r="S5173" s="17" t="s">
        <v>440</v>
      </c>
      <c r="T5173" s="17" t="s">
        <v>438</v>
      </c>
      <c r="U5173">
        <v>0</v>
      </c>
      <c r="V5173">
        <v>0</v>
      </c>
      <c r="W5173" s="17" t="s">
        <v>11370</v>
      </c>
      <c r="X5173" s="17" t="s">
        <v>442</v>
      </c>
      <c r="Y5173">
        <v>0</v>
      </c>
      <c r="Z5173" s="17" t="s">
        <v>486</v>
      </c>
      <c r="AA5173" s="17" t="s">
        <v>443</v>
      </c>
      <c r="AB5173" s="17" t="s">
        <v>444</v>
      </c>
      <c r="AC5173">
        <v>0</v>
      </c>
      <c r="AD5173">
        <v>0</v>
      </c>
      <c r="AE5173">
        <v>0</v>
      </c>
      <c r="AF5173">
        <v>2022</v>
      </c>
      <c r="AG5173" s="1">
        <v>44562</v>
      </c>
      <c r="AH5173" s="1">
        <v>44773</v>
      </c>
      <c r="AI5173" s="1">
        <v>44785</v>
      </c>
      <c r="AJ5173" s="17" t="s">
        <v>34</v>
      </c>
      <c r="AK5173" s="17" t="s">
        <v>35</v>
      </c>
      <c r="AL5173" s="17" t="s">
        <v>10388</v>
      </c>
      <c r="AM5173" s="17">
        <f>MONTH(EMPENHO[[#This Row],[data_empenho]])</f>
        <v>7</v>
      </c>
    </row>
    <row r="5174" spans="1:39" x14ac:dyDescent="0.25">
      <c r="A5174">
        <v>5</v>
      </c>
      <c r="B5174">
        <v>502</v>
      </c>
      <c r="C5174">
        <v>12</v>
      </c>
      <c r="D5174">
        <v>361</v>
      </c>
      <c r="E5174">
        <v>2</v>
      </c>
      <c r="F5174">
        <v>0</v>
      </c>
      <c r="G5174">
        <v>2025</v>
      </c>
      <c r="H5174" s="17" t="s">
        <v>1621</v>
      </c>
      <c r="I5174">
        <v>31</v>
      </c>
      <c r="J5174">
        <v>0</v>
      </c>
      <c r="K5174" s="17" t="s">
        <v>11371</v>
      </c>
      <c r="L5174" s="1">
        <v>44767</v>
      </c>
      <c r="M5174">
        <v>7289.14</v>
      </c>
      <c r="N5174" s="17" t="s">
        <v>437</v>
      </c>
      <c r="O5174">
        <v>213</v>
      </c>
      <c r="P5174" s="17" t="s">
        <v>438</v>
      </c>
      <c r="Q5174">
        <v>0</v>
      </c>
      <c r="R5174" s="17" t="s">
        <v>439</v>
      </c>
      <c r="S5174" s="17" t="s">
        <v>440</v>
      </c>
      <c r="T5174" s="17" t="s">
        <v>438</v>
      </c>
      <c r="U5174">
        <v>0</v>
      </c>
      <c r="V5174">
        <v>0</v>
      </c>
      <c r="W5174" s="17" t="s">
        <v>11372</v>
      </c>
      <c r="X5174" s="17" t="s">
        <v>442</v>
      </c>
      <c r="Y5174">
        <v>0</v>
      </c>
      <c r="Z5174" s="17" t="s">
        <v>486</v>
      </c>
      <c r="AA5174" s="17" t="s">
        <v>443</v>
      </c>
      <c r="AB5174" s="17" t="s">
        <v>444</v>
      </c>
      <c r="AC5174">
        <v>0</v>
      </c>
      <c r="AD5174">
        <v>0</v>
      </c>
      <c r="AE5174">
        <v>0</v>
      </c>
      <c r="AF5174">
        <v>2022</v>
      </c>
      <c r="AG5174" s="1">
        <v>44562</v>
      </c>
      <c r="AH5174" s="1">
        <v>44773</v>
      </c>
      <c r="AI5174" s="1">
        <v>44785</v>
      </c>
      <c r="AJ5174" s="17" t="s">
        <v>34</v>
      </c>
      <c r="AK5174" s="17" t="s">
        <v>35</v>
      </c>
      <c r="AL5174" s="17" t="s">
        <v>10388</v>
      </c>
      <c r="AM5174" s="17">
        <f>MONTH(EMPENHO[[#This Row],[data_empenho]])</f>
        <v>7</v>
      </c>
    </row>
    <row r="5175" spans="1:39" x14ac:dyDescent="0.25">
      <c r="A5175">
        <v>5</v>
      </c>
      <c r="B5175">
        <v>502</v>
      </c>
      <c r="C5175">
        <v>12</v>
      </c>
      <c r="D5175">
        <v>361</v>
      </c>
      <c r="E5175">
        <v>2</v>
      </c>
      <c r="F5175">
        <v>0</v>
      </c>
      <c r="G5175">
        <v>2031</v>
      </c>
      <c r="H5175" s="17" t="s">
        <v>6927</v>
      </c>
      <c r="I5175">
        <v>31</v>
      </c>
      <c r="J5175">
        <v>0</v>
      </c>
      <c r="K5175" s="17" t="s">
        <v>11373</v>
      </c>
      <c r="L5175" s="1">
        <v>44767</v>
      </c>
      <c r="M5175">
        <v>4912.8</v>
      </c>
      <c r="N5175" s="17" t="s">
        <v>437</v>
      </c>
      <c r="O5175">
        <v>213</v>
      </c>
      <c r="P5175" s="17" t="s">
        <v>438</v>
      </c>
      <c r="Q5175">
        <v>501</v>
      </c>
      <c r="R5175" s="17" t="s">
        <v>439</v>
      </c>
      <c r="S5175" s="17" t="s">
        <v>440</v>
      </c>
      <c r="T5175" s="17" t="s">
        <v>438</v>
      </c>
      <c r="U5175">
        <v>0</v>
      </c>
      <c r="V5175">
        <v>0</v>
      </c>
      <c r="W5175" s="17" t="s">
        <v>11374</v>
      </c>
      <c r="X5175" s="17" t="s">
        <v>442</v>
      </c>
      <c r="Y5175">
        <v>0</v>
      </c>
      <c r="Z5175" s="17" t="s">
        <v>486</v>
      </c>
      <c r="AA5175" s="17" t="s">
        <v>443</v>
      </c>
      <c r="AB5175" s="17" t="s">
        <v>444</v>
      </c>
      <c r="AC5175">
        <v>0</v>
      </c>
      <c r="AD5175">
        <v>0</v>
      </c>
      <c r="AE5175">
        <v>0</v>
      </c>
      <c r="AF5175">
        <v>2022</v>
      </c>
      <c r="AG5175" s="1">
        <v>44562</v>
      </c>
      <c r="AH5175" s="1">
        <v>44773</v>
      </c>
      <c r="AI5175" s="1">
        <v>44785</v>
      </c>
      <c r="AJ5175" s="17" t="s">
        <v>34</v>
      </c>
      <c r="AK5175" s="17" t="s">
        <v>35</v>
      </c>
      <c r="AL5175" s="17" t="s">
        <v>10388</v>
      </c>
      <c r="AM5175" s="17">
        <f>MONTH(EMPENHO[[#This Row],[data_empenho]])</f>
        <v>7</v>
      </c>
    </row>
    <row r="5176" spans="1:39" x14ac:dyDescent="0.25">
      <c r="A5176">
        <v>5</v>
      </c>
      <c r="B5176">
        <v>502</v>
      </c>
      <c r="C5176">
        <v>12</v>
      </c>
      <c r="D5176">
        <v>361</v>
      </c>
      <c r="E5176">
        <v>2</v>
      </c>
      <c r="F5176">
        <v>0</v>
      </c>
      <c r="G5176">
        <v>2031</v>
      </c>
      <c r="H5176" s="17" t="s">
        <v>1184</v>
      </c>
      <c r="I5176">
        <v>20</v>
      </c>
      <c r="J5176">
        <v>0</v>
      </c>
      <c r="K5176" s="17" t="s">
        <v>11375</v>
      </c>
      <c r="L5176" s="1">
        <v>44767</v>
      </c>
      <c r="M5176">
        <v>73.7</v>
      </c>
      <c r="N5176" s="17" t="s">
        <v>437</v>
      </c>
      <c r="O5176">
        <v>213</v>
      </c>
      <c r="P5176" s="17" t="s">
        <v>438</v>
      </c>
      <c r="Q5176">
        <v>0</v>
      </c>
      <c r="R5176" s="17" t="s">
        <v>439</v>
      </c>
      <c r="S5176" s="17" t="s">
        <v>440</v>
      </c>
      <c r="T5176" s="17" t="s">
        <v>438</v>
      </c>
      <c r="U5176">
        <v>0</v>
      </c>
      <c r="V5176">
        <v>0</v>
      </c>
      <c r="W5176" s="17" t="s">
        <v>11376</v>
      </c>
      <c r="X5176" s="17" t="s">
        <v>442</v>
      </c>
      <c r="Y5176">
        <v>0</v>
      </c>
      <c r="Z5176" s="17" t="s">
        <v>486</v>
      </c>
      <c r="AA5176" s="17" t="s">
        <v>443</v>
      </c>
      <c r="AB5176" s="17" t="s">
        <v>444</v>
      </c>
      <c r="AC5176">
        <v>0</v>
      </c>
      <c r="AD5176">
        <v>0</v>
      </c>
      <c r="AE5176">
        <v>0</v>
      </c>
      <c r="AF5176">
        <v>2022</v>
      </c>
      <c r="AG5176" s="1">
        <v>44562</v>
      </c>
      <c r="AH5176" s="1">
        <v>44773</v>
      </c>
      <c r="AI5176" s="1">
        <v>44785</v>
      </c>
      <c r="AJ5176" s="17" t="s">
        <v>34</v>
      </c>
      <c r="AK5176" s="17" t="s">
        <v>35</v>
      </c>
      <c r="AL5176" s="17" t="s">
        <v>10388</v>
      </c>
      <c r="AM5176" s="17">
        <f>MONTH(EMPENHO[[#This Row],[data_empenho]])</f>
        <v>7</v>
      </c>
    </row>
    <row r="5177" spans="1:39" x14ac:dyDescent="0.25">
      <c r="A5177">
        <v>5</v>
      </c>
      <c r="B5177">
        <v>502</v>
      </c>
      <c r="C5177">
        <v>12</v>
      </c>
      <c r="D5177">
        <v>361</v>
      </c>
      <c r="E5177">
        <v>2</v>
      </c>
      <c r="F5177">
        <v>0</v>
      </c>
      <c r="G5177">
        <v>2031</v>
      </c>
      <c r="H5177" s="17" t="s">
        <v>1173</v>
      </c>
      <c r="I5177">
        <v>20</v>
      </c>
      <c r="J5177">
        <v>0</v>
      </c>
      <c r="K5177" s="17" t="s">
        <v>11377</v>
      </c>
      <c r="L5177" s="1">
        <v>44767</v>
      </c>
      <c r="M5177">
        <v>3979.68</v>
      </c>
      <c r="N5177" s="17" t="s">
        <v>437</v>
      </c>
      <c r="O5177">
        <v>213</v>
      </c>
      <c r="P5177" s="17" t="s">
        <v>438</v>
      </c>
      <c r="Q5177">
        <v>0</v>
      </c>
      <c r="R5177" s="17" t="s">
        <v>439</v>
      </c>
      <c r="S5177" s="17" t="s">
        <v>440</v>
      </c>
      <c r="T5177" s="17" t="s">
        <v>438</v>
      </c>
      <c r="U5177">
        <v>0</v>
      </c>
      <c r="V5177">
        <v>0</v>
      </c>
      <c r="W5177" s="17" t="s">
        <v>11378</v>
      </c>
      <c r="X5177" s="17" t="s">
        <v>442</v>
      </c>
      <c r="Y5177">
        <v>0</v>
      </c>
      <c r="Z5177" s="17" t="s">
        <v>486</v>
      </c>
      <c r="AA5177" s="17" t="s">
        <v>443</v>
      </c>
      <c r="AB5177" s="17" t="s">
        <v>444</v>
      </c>
      <c r="AC5177">
        <v>0</v>
      </c>
      <c r="AD5177">
        <v>0</v>
      </c>
      <c r="AE5177">
        <v>0</v>
      </c>
      <c r="AF5177">
        <v>2022</v>
      </c>
      <c r="AG5177" s="1">
        <v>44562</v>
      </c>
      <c r="AH5177" s="1">
        <v>44773</v>
      </c>
      <c r="AI5177" s="1">
        <v>44785</v>
      </c>
      <c r="AJ5177" s="17" t="s">
        <v>34</v>
      </c>
      <c r="AK5177" s="17" t="s">
        <v>35</v>
      </c>
      <c r="AL5177" s="17" t="s">
        <v>10388</v>
      </c>
      <c r="AM5177" s="17">
        <f>MONTH(EMPENHO[[#This Row],[data_empenho]])</f>
        <v>7</v>
      </c>
    </row>
    <row r="5178" spans="1:39" x14ac:dyDescent="0.25">
      <c r="A5178">
        <v>5</v>
      </c>
      <c r="B5178">
        <v>502</v>
      </c>
      <c r="C5178">
        <v>12</v>
      </c>
      <c r="D5178">
        <v>361</v>
      </c>
      <c r="E5178">
        <v>2</v>
      </c>
      <c r="F5178">
        <v>0</v>
      </c>
      <c r="G5178">
        <v>2031</v>
      </c>
      <c r="H5178" s="17" t="s">
        <v>1173</v>
      </c>
      <c r="I5178">
        <v>20</v>
      </c>
      <c r="J5178">
        <v>0</v>
      </c>
      <c r="K5178" s="17" t="s">
        <v>11379</v>
      </c>
      <c r="L5178" s="1">
        <v>44767</v>
      </c>
      <c r="M5178">
        <v>3122.6</v>
      </c>
      <c r="N5178" s="17" t="s">
        <v>437</v>
      </c>
      <c r="O5178">
        <v>213</v>
      </c>
      <c r="P5178" s="17" t="s">
        <v>438</v>
      </c>
      <c r="Q5178">
        <v>0</v>
      </c>
      <c r="R5178" s="17" t="s">
        <v>439</v>
      </c>
      <c r="S5178" s="17" t="s">
        <v>440</v>
      </c>
      <c r="T5178" s="17" t="s">
        <v>438</v>
      </c>
      <c r="U5178">
        <v>0</v>
      </c>
      <c r="V5178">
        <v>0</v>
      </c>
      <c r="W5178" s="17" t="s">
        <v>11380</v>
      </c>
      <c r="X5178" s="17" t="s">
        <v>442</v>
      </c>
      <c r="Y5178">
        <v>0</v>
      </c>
      <c r="Z5178" s="17" t="s">
        <v>486</v>
      </c>
      <c r="AA5178" s="17" t="s">
        <v>443</v>
      </c>
      <c r="AB5178" s="17" t="s">
        <v>444</v>
      </c>
      <c r="AC5178">
        <v>0</v>
      </c>
      <c r="AD5178">
        <v>0</v>
      </c>
      <c r="AE5178">
        <v>0</v>
      </c>
      <c r="AF5178">
        <v>2022</v>
      </c>
      <c r="AG5178" s="1">
        <v>44562</v>
      </c>
      <c r="AH5178" s="1">
        <v>44773</v>
      </c>
      <c r="AI5178" s="1">
        <v>44785</v>
      </c>
      <c r="AJ5178" s="17" t="s">
        <v>34</v>
      </c>
      <c r="AK5178" s="17" t="s">
        <v>35</v>
      </c>
      <c r="AL5178" s="17" t="s">
        <v>10388</v>
      </c>
      <c r="AM5178" s="17">
        <f>MONTH(EMPENHO[[#This Row],[data_empenho]])</f>
        <v>7</v>
      </c>
    </row>
    <row r="5179" spans="1:39" x14ac:dyDescent="0.25">
      <c r="A5179">
        <v>5</v>
      </c>
      <c r="B5179">
        <v>502</v>
      </c>
      <c r="C5179">
        <v>12</v>
      </c>
      <c r="D5179">
        <v>361</v>
      </c>
      <c r="E5179">
        <v>2</v>
      </c>
      <c r="F5179">
        <v>0</v>
      </c>
      <c r="G5179">
        <v>2031</v>
      </c>
      <c r="H5179" s="17" t="s">
        <v>1181</v>
      </c>
      <c r="I5179">
        <v>20</v>
      </c>
      <c r="J5179">
        <v>0</v>
      </c>
      <c r="K5179" s="17" t="s">
        <v>11381</v>
      </c>
      <c r="L5179" s="1">
        <v>44767</v>
      </c>
      <c r="M5179">
        <v>858.16</v>
      </c>
      <c r="N5179" s="17" t="s">
        <v>437</v>
      </c>
      <c r="O5179">
        <v>213</v>
      </c>
      <c r="P5179" s="17" t="s">
        <v>438</v>
      </c>
      <c r="Q5179">
        <v>0</v>
      </c>
      <c r="R5179" s="17" t="s">
        <v>439</v>
      </c>
      <c r="S5179" s="17" t="s">
        <v>440</v>
      </c>
      <c r="T5179" s="17" t="s">
        <v>438</v>
      </c>
      <c r="U5179">
        <v>0</v>
      </c>
      <c r="V5179">
        <v>0</v>
      </c>
      <c r="W5179" s="17" t="s">
        <v>11382</v>
      </c>
      <c r="X5179" s="17" t="s">
        <v>442</v>
      </c>
      <c r="Y5179">
        <v>0</v>
      </c>
      <c r="Z5179" s="17" t="s">
        <v>486</v>
      </c>
      <c r="AA5179" s="17" t="s">
        <v>443</v>
      </c>
      <c r="AB5179" s="17" t="s">
        <v>444</v>
      </c>
      <c r="AC5179">
        <v>0</v>
      </c>
      <c r="AD5179">
        <v>0</v>
      </c>
      <c r="AE5179">
        <v>0</v>
      </c>
      <c r="AF5179">
        <v>2022</v>
      </c>
      <c r="AG5179" s="1">
        <v>44562</v>
      </c>
      <c r="AH5179" s="1">
        <v>44773</v>
      </c>
      <c r="AI5179" s="1">
        <v>44785</v>
      </c>
      <c r="AJ5179" s="17" t="s">
        <v>34</v>
      </c>
      <c r="AK5179" s="17" t="s">
        <v>35</v>
      </c>
      <c r="AL5179" s="17" t="s">
        <v>10388</v>
      </c>
      <c r="AM5179" s="17">
        <f>MONTH(EMPENHO[[#This Row],[data_empenho]])</f>
        <v>7</v>
      </c>
    </row>
    <row r="5180" spans="1:39" x14ac:dyDescent="0.25">
      <c r="A5180">
        <v>5</v>
      </c>
      <c r="B5180">
        <v>502</v>
      </c>
      <c r="C5180">
        <v>12</v>
      </c>
      <c r="D5180">
        <v>361</v>
      </c>
      <c r="E5180">
        <v>2</v>
      </c>
      <c r="F5180">
        <v>0</v>
      </c>
      <c r="G5180">
        <v>2031</v>
      </c>
      <c r="H5180" s="17" t="s">
        <v>1176</v>
      </c>
      <c r="I5180">
        <v>20</v>
      </c>
      <c r="J5180">
        <v>0</v>
      </c>
      <c r="K5180" s="17" t="s">
        <v>11383</v>
      </c>
      <c r="L5180" s="1">
        <v>44767</v>
      </c>
      <c r="M5180">
        <v>312.26</v>
      </c>
      <c r="N5180" s="17" t="s">
        <v>437</v>
      </c>
      <c r="O5180">
        <v>213</v>
      </c>
      <c r="P5180" s="17" t="s">
        <v>438</v>
      </c>
      <c r="Q5180">
        <v>0</v>
      </c>
      <c r="R5180" s="17" t="s">
        <v>439</v>
      </c>
      <c r="S5180" s="17" t="s">
        <v>440</v>
      </c>
      <c r="T5180" s="17" t="s">
        <v>438</v>
      </c>
      <c r="U5180">
        <v>0</v>
      </c>
      <c r="V5180">
        <v>0</v>
      </c>
      <c r="W5180" s="17" t="s">
        <v>11384</v>
      </c>
      <c r="X5180" s="17" t="s">
        <v>442</v>
      </c>
      <c r="Y5180">
        <v>0</v>
      </c>
      <c r="Z5180" s="17" t="s">
        <v>486</v>
      </c>
      <c r="AA5180" s="17" t="s">
        <v>443</v>
      </c>
      <c r="AB5180" s="17" t="s">
        <v>444</v>
      </c>
      <c r="AC5180">
        <v>0</v>
      </c>
      <c r="AD5180">
        <v>0</v>
      </c>
      <c r="AE5180">
        <v>0</v>
      </c>
      <c r="AF5180">
        <v>2022</v>
      </c>
      <c r="AG5180" s="1">
        <v>44562</v>
      </c>
      <c r="AH5180" s="1">
        <v>44773</v>
      </c>
      <c r="AI5180" s="1">
        <v>44785</v>
      </c>
      <c r="AJ5180" s="17" t="s">
        <v>34</v>
      </c>
      <c r="AK5180" s="17" t="s">
        <v>35</v>
      </c>
      <c r="AL5180" s="17" t="s">
        <v>10388</v>
      </c>
      <c r="AM5180" s="17">
        <f>MONTH(EMPENHO[[#This Row],[data_empenho]])</f>
        <v>7</v>
      </c>
    </row>
    <row r="5181" spans="1:39" x14ac:dyDescent="0.25">
      <c r="A5181">
        <v>5</v>
      </c>
      <c r="B5181">
        <v>502</v>
      </c>
      <c r="C5181">
        <v>12</v>
      </c>
      <c r="D5181">
        <v>361</v>
      </c>
      <c r="E5181">
        <v>2</v>
      </c>
      <c r="F5181">
        <v>0</v>
      </c>
      <c r="G5181">
        <v>2031</v>
      </c>
      <c r="H5181" s="17" t="s">
        <v>1213</v>
      </c>
      <c r="I5181">
        <v>20</v>
      </c>
      <c r="J5181">
        <v>0</v>
      </c>
      <c r="K5181" s="17" t="s">
        <v>11385</v>
      </c>
      <c r="L5181" s="1">
        <v>44767</v>
      </c>
      <c r="M5181">
        <v>74.52</v>
      </c>
      <c r="N5181" s="17" t="s">
        <v>437</v>
      </c>
      <c r="O5181">
        <v>213</v>
      </c>
      <c r="P5181" s="17" t="s">
        <v>438</v>
      </c>
      <c r="Q5181">
        <v>0</v>
      </c>
      <c r="R5181" s="17" t="s">
        <v>439</v>
      </c>
      <c r="S5181" s="17" t="s">
        <v>440</v>
      </c>
      <c r="T5181" s="17" t="s">
        <v>438</v>
      </c>
      <c r="U5181">
        <v>0</v>
      </c>
      <c r="V5181">
        <v>0</v>
      </c>
      <c r="W5181" s="17" t="s">
        <v>11386</v>
      </c>
      <c r="X5181" s="17" t="s">
        <v>442</v>
      </c>
      <c r="Y5181">
        <v>0</v>
      </c>
      <c r="Z5181" s="17" t="s">
        <v>486</v>
      </c>
      <c r="AA5181" s="17" t="s">
        <v>443</v>
      </c>
      <c r="AB5181" s="17" t="s">
        <v>444</v>
      </c>
      <c r="AC5181">
        <v>0</v>
      </c>
      <c r="AD5181">
        <v>0</v>
      </c>
      <c r="AE5181">
        <v>0</v>
      </c>
      <c r="AF5181">
        <v>2022</v>
      </c>
      <c r="AG5181" s="1">
        <v>44562</v>
      </c>
      <c r="AH5181" s="1">
        <v>44773</v>
      </c>
      <c r="AI5181" s="1">
        <v>44785</v>
      </c>
      <c r="AJ5181" s="17" t="s">
        <v>34</v>
      </c>
      <c r="AK5181" s="17" t="s">
        <v>35</v>
      </c>
      <c r="AL5181" s="17" t="s">
        <v>10388</v>
      </c>
      <c r="AM5181" s="17">
        <f>MONTH(EMPENHO[[#This Row],[data_empenho]])</f>
        <v>7</v>
      </c>
    </row>
    <row r="5182" spans="1:39" x14ac:dyDescent="0.25">
      <c r="A5182">
        <v>5</v>
      </c>
      <c r="B5182">
        <v>502</v>
      </c>
      <c r="C5182">
        <v>12</v>
      </c>
      <c r="D5182">
        <v>361</v>
      </c>
      <c r="E5182">
        <v>2</v>
      </c>
      <c r="F5182">
        <v>0</v>
      </c>
      <c r="G5182">
        <v>2031</v>
      </c>
      <c r="H5182" s="17" t="s">
        <v>1173</v>
      </c>
      <c r="I5182">
        <v>20</v>
      </c>
      <c r="J5182">
        <v>0</v>
      </c>
      <c r="K5182" s="17" t="s">
        <v>11387</v>
      </c>
      <c r="L5182" s="1">
        <v>44767</v>
      </c>
      <c r="M5182">
        <v>16643.68</v>
      </c>
      <c r="N5182" s="17" t="s">
        <v>437</v>
      </c>
      <c r="O5182">
        <v>213</v>
      </c>
      <c r="P5182" s="17" t="s">
        <v>438</v>
      </c>
      <c r="Q5182">
        <v>0</v>
      </c>
      <c r="R5182" s="17" t="s">
        <v>439</v>
      </c>
      <c r="S5182" s="17" t="s">
        <v>440</v>
      </c>
      <c r="T5182" s="17" t="s">
        <v>438</v>
      </c>
      <c r="U5182">
        <v>0</v>
      </c>
      <c r="V5182">
        <v>0</v>
      </c>
      <c r="W5182" s="17" t="s">
        <v>11388</v>
      </c>
      <c r="X5182" s="17" t="s">
        <v>442</v>
      </c>
      <c r="Y5182">
        <v>0</v>
      </c>
      <c r="Z5182" s="17" t="s">
        <v>486</v>
      </c>
      <c r="AA5182" s="17" t="s">
        <v>443</v>
      </c>
      <c r="AB5182" s="17" t="s">
        <v>444</v>
      </c>
      <c r="AC5182">
        <v>0</v>
      </c>
      <c r="AD5182">
        <v>0</v>
      </c>
      <c r="AE5182">
        <v>0</v>
      </c>
      <c r="AF5182">
        <v>2022</v>
      </c>
      <c r="AG5182" s="1">
        <v>44562</v>
      </c>
      <c r="AH5182" s="1">
        <v>44773</v>
      </c>
      <c r="AI5182" s="1">
        <v>44785</v>
      </c>
      <c r="AJ5182" s="17" t="s">
        <v>34</v>
      </c>
      <c r="AK5182" s="17" t="s">
        <v>35</v>
      </c>
      <c r="AL5182" s="17" t="s">
        <v>10388</v>
      </c>
      <c r="AM5182" s="17">
        <f>MONTH(EMPENHO[[#This Row],[data_empenho]])</f>
        <v>7</v>
      </c>
    </row>
    <row r="5183" spans="1:39" x14ac:dyDescent="0.25">
      <c r="A5183">
        <v>5</v>
      </c>
      <c r="B5183">
        <v>502</v>
      </c>
      <c r="C5183">
        <v>12</v>
      </c>
      <c r="D5183">
        <v>361</v>
      </c>
      <c r="E5183">
        <v>2</v>
      </c>
      <c r="F5183">
        <v>0</v>
      </c>
      <c r="G5183">
        <v>2031</v>
      </c>
      <c r="H5183" s="17" t="s">
        <v>1181</v>
      </c>
      <c r="I5183">
        <v>20</v>
      </c>
      <c r="J5183">
        <v>0</v>
      </c>
      <c r="K5183" s="17" t="s">
        <v>11389</v>
      </c>
      <c r="L5183" s="1">
        <v>44767</v>
      </c>
      <c r="M5183">
        <v>3003.56</v>
      </c>
      <c r="N5183" s="17" t="s">
        <v>437</v>
      </c>
      <c r="O5183">
        <v>213</v>
      </c>
      <c r="P5183" s="17" t="s">
        <v>438</v>
      </c>
      <c r="Q5183">
        <v>0</v>
      </c>
      <c r="R5183" s="17" t="s">
        <v>439</v>
      </c>
      <c r="S5183" s="17" t="s">
        <v>440</v>
      </c>
      <c r="T5183" s="17" t="s">
        <v>438</v>
      </c>
      <c r="U5183">
        <v>0</v>
      </c>
      <c r="V5183">
        <v>0</v>
      </c>
      <c r="W5183" s="17" t="s">
        <v>11390</v>
      </c>
      <c r="X5183" s="17" t="s">
        <v>442</v>
      </c>
      <c r="Y5183">
        <v>0</v>
      </c>
      <c r="Z5183" s="17" t="s">
        <v>486</v>
      </c>
      <c r="AA5183" s="17" t="s">
        <v>443</v>
      </c>
      <c r="AB5183" s="17" t="s">
        <v>444</v>
      </c>
      <c r="AC5183">
        <v>0</v>
      </c>
      <c r="AD5183">
        <v>0</v>
      </c>
      <c r="AE5183">
        <v>0</v>
      </c>
      <c r="AF5183">
        <v>2022</v>
      </c>
      <c r="AG5183" s="1">
        <v>44562</v>
      </c>
      <c r="AH5183" s="1">
        <v>44773</v>
      </c>
      <c r="AI5183" s="1">
        <v>44785</v>
      </c>
      <c r="AJ5183" s="17" t="s">
        <v>34</v>
      </c>
      <c r="AK5183" s="17" t="s">
        <v>35</v>
      </c>
      <c r="AL5183" s="17" t="s">
        <v>10388</v>
      </c>
      <c r="AM5183" s="17">
        <f>MONTH(EMPENHO[[#This Row],[data_empenho]])</f>
        <v>7</v>
      </c>
    </row>
    <row r="5184" spans="1:39" x14ac:dyDescent="0.25">
      <c r="A5184">
        <v>5</v>
      </c>
      <c r="B5184">
        <v>502</v>
      </c>
      <c r="C5184">
        <v>12</v>
      </c>
      <c r="D5184">
        <v>361</v>
      </c>
      <c r="E5184">
        <v>2</v>
      </c>
      <c r="F5184">
        <v>0</v>
      </c>
      <c r="G5184">
        <v>2031</v>
      </c>
      <c r="H5184" s="17" t="s">
        <v>1176</v>
      </c>
      <c r="I5184">
        <v>20</v>
      </c>
      <c r="J5184">
        <v>0</v>
      </c>
      <c r="K5184" s="17" t="s">
        <v>11391</v>
      </c>
      <c r="L5184" s="1">
        <v>44767</v>
      </c>
      <c r="M5184">
        <v>777.38</v>
      </c>
      <c r="N5184" s="17" t="s">
        <v>437</v>
      </c>
      <c r="O5184">
        <v>213</v>
      </c>
      <c r="P5184" s="17" t="s">
        <v>438</v>
      </c>
      <c r="Q5184">
        <v>0</v>
      </c>
      <c r="R5184" s="17" t="s">
        <v>439</v>
      </c>
      <c r="S5184" s="17" t="s">
        <v>440</v>
      </c>
      <c r="T5184" s="17" t="s">
        <v>438</v>
      </c>
      <c r="U5184">
        <v>0</v>
      </c>
      <c r="V5184">
        <v>0</v>
      </c>
      <c r="W5184" s="17" t="s">
        <v>11392</v>
      </c>
      <c r="X5184" s="17" t="s">
        <v>442</v>
      </c>
      <c r="Y5184">
        <v>0</v>
      </c>
      <c r="Z5184" s="17" t="s">
        <v>486</v>
      </c>
      <c r="AA5184" s="17" t="s">
        <v>443</v>
      </c>
      <c r="AB5184" s="17" t="s">
        <v>444</v>
      </c>
      <c r="AC5184">
        <v>0</v>
      </c>
      <c r="AD5184">
        <v>0</v>
      </c>
      <c r="AE5184">
        <v>0</v>
      </c>
      <c r="AF5184">
        <v>2022</v>
      </c>
      <c r="AG5184" s="1">
        <v>44562</v>
      </c>
      <c r="AH5184" s="1">
        <v>44773</v>
      </c>
      <c r="AI5184" s="1">
        <v>44785</v>
      </c>
      <c r="AJ5184" s="17" t="s">
        <v>34</v>
      </c>
      <c r="AK5184" s="17" t="s">
        <v>35</v>
      </c>
      <c r="AL5184" s="17" t="s">
        <v>10388</v>
      </c>
      <c r="AM5184" s="17">
        <f>MONTH(EMPENHO[[#This Row],[data_empenho]])</f>
        <v>7</v>
      </c>
    </row>
    <row r="5185" spans="1:39" x14ac:dyDescent="0.25">
      <c r="A5185">
        <v>5</v>
      </c>
      <c r="B5185">
        <v>502</v>
      </c>
      <c r="C5185">
        <v>12</v>
      </c>
      <c r="D5185">
        <v>361</v>
      </c>
      <c r="E5185">
        <v>2</v>
      </c>
      <c r="F5185">
        <v>0</v>
      </c>
      <c r="G5185">
        <v>2031</v>
      </c>
      <c r="H5185" s="17" t="s">
        <v>1213</v>
      </c>
      <c r="I5185">
        <v>20</v>
      </c>
      <c r="J5185">
        <v>0</v>
      </c>
      <c r="K5185" s="17" t="s">
        <v>11393</v>
      </c>
      <c r="L5185" s="1">
        <v>44767</v>
      </c>
      <c r="M5185">
        <v>275.94</v>
      </c>
      <c r="N5185" s="17" t="s">
        <v>437</v>
      </c>
      <c r="O5185">
        <v>213</v>
      </c>
      <c r="P5185" s="17" t="s">
        <v>438</v>
      </c>
      <c r="Q5185">
        <v>0</v>
      </c>
      <c r="R5185" s="17" t="s">
        <v>439</v>
      </c>
      <c r="S5185" s="17" t="s">
        <v>440</v>
      </c>
      <c r="T5185" s="17" t="s">
        <v>438</v>
      </c>
      <c r="U5185">
        <v>0</v>
      </c>
      <c r="V5185">
        <v>0</v>
      </c>
      <c r="W5185" s="17" t="s">
        <v>11394</v>
      </c>
      <c r="X5185" s="17" t="s">
        <v>442</v>
      </c>
      <c r="Y5185">
        <v>0</v>
      </c>
      <c r="Z5185" s="17" t="s">
        <v>486</v>
      </c>
      <c r="AA5185" s="17" t="s">
        <v>443</v>
      </c>
      <c r="AB5185" s="17" t="s">
        <v>444</v>
      </c>
      <c r="AC5185">
        <v>0</v>
      </c>
      <c r="AD5185">
        <v>0</v>
      </c>
      <c r="AE5185">
        <v>0</v>
      </c>
      <c r="AF5185">
        <v>2022</v>
      </c>
      <c r="AG5185" s="1">
        <v>44562</v>
      </c>
      <c r="AH5185" s="1">
        <v>44773</v>
      </c>
      <c r="AI5185" s="1">
        <v>44785</v>
      </c>
      <c r="AJ5185" s="17" t="s">
        <v>34</v>
      </c>
      <c r="AK5185" s="17" t="s">
        <v>35</v>
      </c>
      <c r="AL5185" s="17" t="s">
        <v>10388</v>
      </c>
      <c r="AM5185" s="17">
        <f>MONTH(EMPENHO[[#This Row],[data_empenho]])</f>
        <v>7</v>
      </c>
    </row>
    <row r="5186" spans="1:39" x14ac:dyDescent="0.25">
      <c r="A5186">
        <v>5</v>
      </c>
      <c r="B5186">
        <v>502</v>
      </c>
      <c r="C5186">
        <v>12</v>
      </c>
      <c r="D5186">
        <v>365</v>
      </c>
      <c r="E5186">
        <v>2</v>
      </c>
      <c r="F5186">
        <v>0</v>
      </c>
      <c r="G5186">
        <v>2026</v>
      </c>
      <c r="H5186" s="17" t="s">
        <v>1213</v>
      </c>
      <c r="I5186">
        <v>31</v>
      </c>
      <c r="J5186">
        <v>0</v>
      </c>
      <c r="K5186" s="17" t="s">
        <v>11395</v>
      </c>
      <c r="L5186" s="1">
        <v>44767</v>
      </c>
      <c r="M5186">
        <v>51.47</v>
      </c>
      <c r="N5186" s="17" t="s">
        <v>437</v>
      </c>
      <c r="O5186">
        <v>213</v>
      </c>
      <c r="P5186" s="17" t="s">
        <v>438</v>
      </c>
      <c r="Q5186">
        <v>501</v>
      </c>
      <c r="R5186" s="17" t="s">
        <v>439</v>
      </c>
      <c r="S5186" s="17" t="s">
        <v>440</v>
      </c>
      <c r="T5186" s="17" t="s">
        <v>438</v>
      </c>
      <c r="U5186">
        <v>0</v>
      </c>
      <c r="V5186">
        <v>0</v>
      </c>
      <c r="W5186" s="17" t="s">
        <v>11396</v>
      </c>
      <c r="X5186" s="17" t="s">
        <v>442</v>
      </c>
      <c r="Y5186">
        <v>0</v>
      </c>
      <c r="Z5186" s="17" t="s">
        <v>486</v>
      </c>
      <c r="AA5186" s="17" t="s">
        <v>443</v>
      </c>
      <c r="AB5186" s="17" t="s">
        <v>444</v>
      </c>
      <c r="AC5186">
        <v>0</v>
      </c>
      <c r="AD5186">
        <v>0</v>
      </c>
      <c r="AE5186">
        <v>0</v>
      </c>
      <c r="AF5186">
        <v>2022</v>
      </c>
      <c r="AG5186" s="1">
        <v>44562</v>
      </c>
      <c r="AH5186" s="1">
        <v>44773</v>
      </c>
      <c r="AI5186" s="1">
        <v>44785</v>
      </c>
      <c r="AJ5186" s="17" t="s">
        <v>34</v>
      </c>
      <c r="AK5186" s="17" t="s">
        <v>35</v>
      </c>
      <c r="AL5186" s="17" t="s">
        <v>10388</v>
      </c>
      <c r="AM5186" s="17">
        <f>MONTH(EMPENHO[[#This Row],[data_empenho]])</f>
        <v>7</v>
      </c>
    </row>
    <row r="5187" spans="1:39" x14ac:dyDescent="0.25">
      <c r="A5187">
        <v>5</v>
      </c>
      <c r="B5187">
        <v>502</v>
      </c>
      <c r="C5187">
        <v>12</v>
      </c>
      <c r="D5187">
        <v>365</v>
      </c>
      <c r="E5187">
        <v>2</v>
      </c>
      <c r="F5187">
        <v>0</v>
      </c>
      <c r="G5187">
        <v>2026</v>
      </c>
      <c r="H5187" s="17" t="s">
        <v>1621</v>
      </c>
      <c r="I5187">
        <v>31</v>
      </c>
      <c r="J5187">
        <v>0</v>
      </c>
      <c r="K5187" s="17" t="s">
        <v>11397</v>
      </c>
      <c r="L5187" s="1">
        <v>44767</v>
      </c>
      <c r="M5187">
        <v>1715.7</v>
      </c>
      <c r="N5187" s="17" t="s">
        <v>437</v>
      </c>
      <c r="O5187">
        <v>213</v>
      </c>
      <c r="P5187" s="17" t="s">
        <v>438</v>
      </c>
      <c r="Q5187">
        <v>501</v>
      </c>
      <c r="R5187" s="17" t="s">
        <v>439</v>
      </c>
      <c r="S5187" s="17" t="s">
        <v>440</v>
      </c>
      <c r="T5187" s="17" t="s">
        <v>438</v>
      </c>
      <c r="U5187">
        <v>0</v>
      </c>
      <c r="V5187">
        <v>0</v>
      </c>
      <c r="W5187" s="17" t="s">
        <v>11398</v>
      </c>
      <c r="X5187" s="17" t="s">
        <v>442</v>
      </c>
      <c r="Y5187">
        <v>0</v>
      </c>
      <c r="Z5187" s="17" t="s">
        <v>486</v>
      </c>
      <c r="AA5187" s="17" t="s">
        <v>443</v>
      </c>
      <c r="AB5187" s="17" t="s">
        <v>444</v>
      </c>
      <c r="AC5187">
        <v>0</v>
      </c>
      <c r="AD5187">
        <v>0</v>
      </c>
      <c r="AE5187">
        <v>0</v>
      </c>
      <c r="AF5187">
        <v>2022</v>
      </c>
      <c r="AG5187" s="1">
        <v>44562</v>
      </c>
      <c r="AH5187" s="1">
        <v>44773</v>
      </c>
      <c r="AI5187" s="1">
        <v>44785</v>
      </c>
      <c r="AJ5187" s="17" t="s">
        <v>34</v>
      </c>
      <c r="AK5187" s="17" t="s">
        <v>35</v>
      </c>
      <c r="AL5187" s="17" t="s">
        <v>10388</v>
      </c>
      <c r="AM5187" s="17">
        <f>MONTH(EMPENHO[[#This Row],[data_empenho]])</f>
        <v>7</v>
      </c>
    </row>
    <row r="5188" spans="1:39" x14ac:dyDescent="0.25">
      <c r="A5188">
        <v>5</v>
      </c>
      <c r="B5188">
        <v>502</v>
      </c>
      <c r="C5188">
        <v>12</v>
      </c>
      <c r="D5188">
        <v>365</v>
      </c>
      <c r="E5188">
        <v>2</v>
      </c>
      <c r="F5188">
        <v>0</v>
      </c>
      <c r="G5188">
        <v>2026</v>
      </c>
      <c r="H5188" s="17" t="s">
        <v>1568</v>
      </c>
      <c r="I5188">
        <v>31</v>
      </c>
      <c r="J5188">
        <v>0</v>
      </c>
      <c r="K5188" s="17" t="s">
        <v>11399</v>
      </c>
      <c r="L5188" s="1">
        <v>44767</v>
      </c>
      <c r="M5188">
        <v>714.88</v>
      </c>
      <c r="N5188" s="17" t="s">
        <v>437</v>
      </c>
      <c r="O5188">
        <v>213</v>
      </c>
      <c r="P5188" s="17" t="s">
        <v>438</v>
      </c>
      <c r="Q5188">
        <v>501</v>
      </c>
      <c r="R5188" s="17" t="s">
        <v>439</v>
      </c>
      <c r="S5188" s="17" t="s">
        <v>440</v>
      </c>
      <c r="T5188" s="17" t="s">
        <v>438</v>
      </c>
      <c r="U5188">
        <v>0</v>
      </c>
      <c r="V5188">
        <v>0</v>
      </c>
      <c r="W5188" s="17" t="s">
        <v>11400</v>
      </c>
      <c r="X5188" s="17" t="s">
        <v>442</v>
      </c>
      <c r="Y5188">
        <v>0</v>
      </c>
      <c r="Z5188" s="17" t="s">
        <v>486</v>
      </c>
      <c r="AA5188" s="17" t="s">
        <v>443</v>
      </c>
      <c r="AB5188" s="17" t="s">
        <v>444</v>
      </c>
      <c r="AC5188">
        <v>0</v>
      </c>
      <c r="AD5188">
        <v>0</v>
      </c>
      <c r="AE5188">
        <v>0</v>
      </c>
      <c r="AF5188">
        <v>2022</v>
      </c>
      <c r="AG5188" s="1">
        <v>44562</v>
      </c>
      <c r="AH5188" s="1">
        <v>44773</v>
      </c>
      <c r="AI5188" s="1">
        <v>44785</v>
      </c>
      <c r="AJ5188" s="17" t="s">
        <v>34</v>
      </c>
      <c r="AK5188" s="17" t="s">
        <v>35</v>
      </c>
      <c r="AL5188" s="17" t="s">
        <v>10388</v>
      </c>
      <c r="AM5188" s="17">
        <f>MONTH(EMPENHO[[#This Row],[data_empenho]])</f>
        <v>7</v>
      </c>
    </row>
    <row r="5189" spans="1:39" x14ac:dyDescent="0.25">
      <c r="A5189">
        <v>5</v>
      </c>
      <c r="B5189">
        <v>502</v>
      </c>
      <c r="C5189">
        <v>12</v>
      </c>
      <c r="D5189">
        <v>365</v>
      </c>
      <c r="E5189">
        <v>2</v>
      </c>
      <c r="F5189">
        <v>0</v>
      </c>
      <c r="G5189">
        <v>2026</v>
      </c>
      <c r="H5189" s="17" t="s">
        <v>1213</v>
      </c>
      <c r="I5189">
        <v>31</v>
      </c>
      <c r="J5189">
        <v>0</v>
      </c>
      <c r="K5189" s="17" t="s">
        <v>11401</v>
      </c>
      <c r="L5189" s="1">
        <v>44767</v>
      </c>
      <c r="M5189">
        <v>488.98</v>
      </c>
      <c r="N5189" s="17" t="s">
        <v>437</v>
      </c>
      <c r="O5189">
        <v>213</v>
      </c>
      <c r="P5189" s="17" t="s">
        <v>438</v>
      </c>
      <c r="Q5189">
        <v>501</v>
      </c>
      <c r="R5189" s="17" t="s">
        <v>439</v>
      </c>
      <c r="S5189" s="17" t="s">
        <v>440</v>
      </c>
      <c r="T5189" s="17" t="s">
        <v>438</v>
      </c>
      <c r="U5189">
        <v>0</v>
      </c>
      <c r="V5189">
        <v>0</v>
      </c>
      <c r="W5189" s="17" t="s">
        <v>11402</v>
      </c>
      <c r="X5189" s="17" t="s">
        <v>442</v>
      </c>
      <c r="Y5189">
        <v>0</v>
      </c>
      <c r="Z5189" s="17" t="s">
        <v>486</v>
      </c>
      <c r="AA5189" s="17" t="s">
        <v>443</v>
      </c>
      <c r="AB5189" s="17" t="s">
        <v>444</v>
      </c>
      <c r="AC5189">
        <v>0</v>
      </c>
      <c r="AD5189">
        <v>0</v>
      </c>
      <c r="AE5189">
        <v>0</v>
      </c>
      <c r="AF5189">
        <v>2022</v>
      </c>
      <c r="AG5189" s="1">
        <v>44562</v>
      </c>
      <c r="AH5189" s="1">
        <v>44773</v>
      </c>
      <c r="AI5189" s="1">
        <v>44785</v>
      </c>
      <c r="AJ5189" s="17" t="s">
        <v>34</v>
      </c>
      <c r="AK5189" s="17" t="s">
        <v>35</v>
      </c>
      <c r="AL5189" s="17" t="s">
        <v>10388</v>
      </c>
      <c r="AM5189" s="17">
        <f>MONTH(EMPENHO[[#This Row],[data_empenho]])</f>
        <v>7</v>
      </c>
    </row>
    <row r="5190" spans="1:39" x14ac:dyDescent="0.25">
      <c r="A5190">
        <v>5</v>
      </c>
      <c r="B5190">
        <v>502</v>
      </c>
      <c r="C5190">
        <v>12</v>
      </c>
      <c r="D5190">
        <v>365</v>
      </c>
      <c r="E5190">
        <v>2</v>
      </c>
      <c r="F5190">
        <v>0</v>
      </c>
      <c r="G5190">
        <v>2033</v>
      </c>
      <c r="H5190" s="17" t="s">
        <v>1621</v>
      </c>
      <c r="I5190">
        <v>31</v>
      </c>
      <c r="J5190">
        <v>0</v>
      </c>
      <c r="K5190" s="17" t="s">
        <v>11403</v>
      </c>
      <c r="L5190" s="1">
        <v>44767</v>
      </c>
      <c r="M5190">
        <v>15155.35</v>
      </c>
      <c r="N5190" s="17" t="s">
        <v>437</v>
      </c>
      <c r="O5190">
        <v>213</v>
      </c>
      <c r="P5190" s="17" t="s">
        <v>438</v>
      </c>
      <c r="Q5190">
        <v>501</v>
      </c>
      <c r="R5190" s="17" t="s">
        <v>439</v>
      </c>
      <c r="S5190" s="17" t="s">
        <v>440</v>
      </c>
      <c r="T5190" s="17" t="s">
        <v>438</v>
      </c>
      <c r="U5190">
        <v>0</v>
      </c>
      <c r="V5190">
        <v>0</v>
      </c>
      <c r="W5190" s="17" t="s">
        <v>11404</v>
      </c>
      <c r="X5190" s="17" t="s">
        <v>442</v>
      </c>
      <c r="Y5190">
        <v>0</v>
      </c>
      <c r="Z5190" s="17" t="s">
        <v>486</v>
      </c>
      <c r="AA5190" s="17" t="s">
        <v>443</v>
      </c>
      <c r="AB5190" s="17" t="s">
        <v>444</v>
      </c>
      <c r="AC5190">
        <v>0</v>
      </c>
      <c r="AD5190">
        <v>0</v>
      </c>
      <c r="AE5190">
        <v>0</v>
      </c>
      <c r="AF5190">
        <v>2022</v>
      </c>
      <c r="AG5190" s="1">
        <v>44562</v>
      </c>
      <c r="AH5190" s="1">
        <v>44773</v>
      </c>
      <c r="AI5190" s="1">
        <v>44785</v>
      </c>
      <c r="AJ5190" s="17" t="s">
        <v>34</v>
      </c>
      <c r="AK5190" s="17" t="s">
        <v>35</v>
      </c>
      <c r="AL5190" s="17" t="s">
        <v>10388</v>
      </c>
      <c r="AM5190" s="17">
        <f>MONTH(EMPENHO[[#This Row],[data_empenho]])</f>
        <v>7</v>
      </c>
    </row>
    <row r="5191" spans="1:39" x14ac:dyDescent="0.25">
      <c r="A5191">
        <v>5</v>
      </c>
      <c r="B5191">
        <v>502</v>
      </c>
      <c r="C5191">
        <v>12</v>
      </c>
      <c r="D5191">
        <v>365</v>
      </c>
      <c r="E5191">
        <v>2</v>
      </c>
      <c r="F5191">
        <v>0</v>
      </c>
      <c r="G5191">
        <v>2026</v>
      </c>
      <c r="H5191" s="17" t="s">
        <v>1568</v>
      </c>
      <c r="I5191">
        <v>31</v>
      </c>
      <c r="J5191">
        <v>0</v>
      </c>
      <c r="K5191" s="17" t="s">
        <v>11405</v>
      </c>
      <c r="L5191" s="1">
        <v>44767</v>
      </c>
      <c r="M5191">
        <v>238.29</v>
      </c>
      <c r="N5191" s="17" t="s">
        <v>437</v>
      </c>
      <c r="O5191">
        <v>213</v>
      </c>
      <c r="P5191" s="17" t="s">
        <v>438</v>
      </c>
      <c r="Q5191">
        <v>501</v>
      </c>
      <c r="R5191" s="17" t="s">
        <v>439</v>
      </c>
      <c r="S5191" s="17" t="s">
        <v>440</v>
      </c>
      <c r="T5191" s="17" t="s">
        <v>438</v>
      </c>
      <c r="U5191">
        <v>0</v>
      </c>
      <c r="V5191">
        <v>0</v>
      </c>
      <c r="W5191" s="17" t="s">
        <v>11406</v>
      </c>
      <c r="X5191" s="17" t="s">
        <v>442</v>
      </c>
      <c r="Y5191">
        <v>0</v>
      </c>
      <c r="Z5191" s="17" t="s">
        <v>486</v>
      </c>
      <c r="AA5191" s="17" t="s">
        <v>443</v>
      </c>
      <c r="AB5191" s="17" t="s">
        <v>444</v>
      </c>
      <c r="AC5191">
        <v>0</v>
      </c>
      <c r="AD5191">
        <v>0</v>
      </c>
      <c r="AE5191">
        <v>0</v>
      </c>
      <c r="AF5191">
        <v>2022</v>
      </c>
      <c r="AG5191" s="1">
        <v>44562</v>
      </c>
      <c r="AH5191" s="1">
        <v>44773</v>
      </c>
      <c r="AI5191" s="1">
        <v>44785</v>
      </c>
      <c r="AJ5191" s="17" t="s">
        <v>34</v>
      </c>
      <c r="AK5191" s="17" t="s">
        <v>35</v>
      </c>
      <c r="AL5191" s="17" t="s">
        <v>10388</v>
      </c>
      <c r="AM5191" s="17">
        <f>MONTH(EMPENHO[[#This Row],[data_empenho]])</f>
        <v>7</v>
      </c>
    </row>
    <row r="5192" spans="1:39" x14ac:dyDescent="0.25">
      <c r="A5192">
        <v>5</v>
      </c>
      <c r="B5192">
        <v>502</v>
      </c>
      <c r="C5192">
        <v>12</v>
      </c>
      <c r="D5192">
        <v>365</v>
      </c>
      <c r="E5192">
        <v>2</v>
      </c>
      <c r="F5192">
        <v>0</v>
      </c>
      <c r="G5192">
        <v>2026</v>
      </c>
      <c r="H5192" s="17" t="s">
        <v>1568</v>
      </c>
      <c r="I5192">
        <v>31</v>
      </c>
      <c r="J5192">
        <v>0</v>
      </c>
      <c r="K5192" s="17" t="s">
        <v>11407</v>
      </c>
      <c r="L5192" s="1">
        <v>44767</v>
      </c>
      <c r="M5192">
        <v>714.88</v>
      </c>
      <c r="N5192" s="17" t="s">
        <v>437</v>
      </c>
      <c r="O5192">
        <v>213</v>
      </c>
      <c r="P5192" s="17" t="s">
        <v>438</v>
      </c>
      <c r="Q5192">
        <v>501</v>
      </c>
      <c r="R5192" s="17" t="s">
        <v>439</v>
      </c>
      <c r="S5192" s="17" t="s">
        <v>440</v>
      </c>
      <c r="T5192" s="17" t="s">
        <v>438</v>
      </c>
      <c r="U5192">
        <v>0</v>
      </c>
      <c r="V5192">
        <v>0</v>
      </c>
      <c r="W5192" s="17" t="s">
        <v>11408</v>
      </c>
      <c r="X5192" s="17" t="s">
        <v>442</v>
      </c>
      <c r="Y5192">
        <v>0</v>
      </c>
      <c r="Z5192" s="17" t="s">
        <v>486</v>
      </c>
      <c r="AA5192" s="17" t="s">
        <v>443</v>
      </c>
      <c r="AB5192" s="17" t="s">
        <v>444</v>
      </c>
      <c r="AC5192">
        <v>0</v>
      </c>
      <c r="AD5192">
        <v>0</v>
      </c>
      <c r="AE5192">
        <v>0</v>
      </c>
      <c r="AF5192">
        <v>2022</v>
      </c>
      <c r="AG5192" s="1">
        <v>44562</v>
      </c>
      <c r="AH5192" s="1">
        <v>44773</v>
      </c>
      <c r="AI5192" s="1">
        <v>44785</v>
      </c>
      <c r="AJ5192" s="17" t="s">
        <v>34</v>
      </c>
      <c r="AK5192" s="17" t="s">
        <v>35</v>
      </c>
      <c r="AL5192" s="17" t="s">
        <v>10388</v>
      </c>
      <c r="AM5192" s="17">
        <f>MONTH(EMPENHO[[#This Row],[data_empenho]])</f>
        <v>7</v>
      </c>
    </row>
    <row r="5193" spans="1:39" x14ac:dyDescent="0.25">
      <c r="A5193">
        <v>5</v>
      </c>
      <c r="B5193">
        <v>502</v>
      </c>
      <c r="C5193">
        <v>12</v>
      </c>
      <c r="D5193">
        <v>365</v>
      </c>
      <c r="E5193">
        <v>2</v>
      </c>
      <c r="F5193">
        <v>0</v>
      </c>
      <c r="G5193">
        <v>2033</v>
      </c>
      <c r="H5193" s="17" t="s">
        <v>1173</v>
      </c>
      <c r="I5193">
        <v>31</v>
      </c>
      <c r="J5193">
        <v>0</v>
      </c>
      <c r="K5193" s="17" t="s">
        <v>11409</v>
      </c>
      <c r="L5193" s="1">
        <v>44767</v>
      </c>
      <c r="M5193">
        <v>11042.85</v>
      </c>
      <c r="N5193" s="17" t="s">
        <v>437</v>
      </c>
      <c r="O5193">
        <v>213</v>
      </c>
      <c r="P5193" s="17" t="s">
        <v>438</v>
      </c>
      <c r="Q5193">
        <v>501</v>
      </c>
      <c r="R5193" s="17" t="s">
        <v>439</v>
      </c>
      <c r="S5193" s="17" t="s">
        <v>440</v>
      </c>
      <c r="T5193" s="17" t="s">
        <v>438</v>
      </c>
      <c r="U5193">
        <v>0</v>
      </c>
      <c r="V5193">
        <v>0</v>
      </c>
      <c r="W5193" s="17" t="s">
        <v>11410</v>
      </c>
      <c r="X5193" s="17" t="s">
        <v>442</v>
      </c>
      <c r="Y5193">
        <v>0</v>
      </c>
      <c r="Z5193" s="17" t="s">
        <v>486</v>
      </c>
      <c r="AA5193" s="17" t="s">
        <v>443</v>
      </c>
      <c r="AB5193" s="17" t="s">
        <v>444</v>
      </c>
      <c r="AC5193">
        <v>0</v>
      </c>
      <c r="AD5193">
        <v>0</v>
      </c>
      <c r="AE5193">
        <v>0</v>
      </c>
      <c r="AF5193">
        <v>2022</v>
      </c>
      <c r="AG5193" s="1">
        <v>44562</v>
      </c>
      <c r="AH5193" s="1">
        <v>44773</v>
      </c>
      <c r="AI5193" s="1">
        <v>44785</v>
      </c>
      <c r="AJ5193" s="17" t="s">
        <v>34</v>
      </c>
      <c r="AK5193" s="17" t="s">
        <v>35</v>
      </c>
      <c r="AL5193" s="17" t="s">
        <v>10388</v>
      </c>
      <c r="AM5193" s="17">
        <f>MONTH(EMPENHO[[#This Row],[data_empenho]])</f>
        <v>7</v>
      </c>
    </row>
    <row r="5194" spans="1:39" x14ac:dyDescent="0.25">
      <c r="A5194">
        <v>5</v>
      </c>
      <c r="B5194">
        <v>502</v>
      </c>
      <c r="C5194">
        <v>12</v>
      </c>
      <c r="D5194">
        <v>365</v>
      </c>
      <c r="E5194">
        <v>2</v>
      </c>
      <c r="F5194">
        <v>0</v>
      </c>
      <c r="G5194">
        <v>2033</v>
      </c>
      <c r="H5194" s="17" t="s">
        <v>1181</v>
      </c>
      <c r="I5194">
        <v>31</v>
      </c>
      <c r="J5194">
        <v>0</v>
      </c>
      <c r="K5194" s="17" t="s">
        <v>11411</v>
      </c>
      <c r="L5194" s="1">
        <v>44767</v>
      </c>
      <c r="M5194">
        <v>3091.58</v>
      </c>
      <c r="N5194" s="17" t="s">
        <v>437</v>
      </c>
      <c r="O5194">
        <v>213</v>
      </c>
      <c r="P5194" s="17" t="s">
        <v>438</v>
      </c>
      <c r="Q5194">
        <v>501</v>
      </c>
      <c r="R5194" s="17" t="s">
        <v>439</v>
      </c>
      <c r="S5194" s="17" t="s">
        <v>440</v>
      </c>
      <c r="T5194" s="17" t="s">
        <v>438</v>
      </c>
      <c r="U5194">
        <v>0</v>
      </c>
      <c r="V5194">
        <v>0</v>
      </c>
      <c r="W5194" s="17" t="s">
        <v>11412</v>
      </c>
      <c r="X5194" s="17" t="s">
        <v>442</v>
      </c>
      <c r="Y5194">
        <v>0</v>
      </c>
      <c r="Z5194" s="17" t="s">
        <v>486</v>
      </c>
      <c r="AA5194" s="17" t="s">
        <v>443</v>
      </c>
      <c r="AB5194" s="17" t="s">
        <v>444</v>
      </c>
      <c r="AC5194">
        <v>0</v>
      </c>
      <c r="AD5194">
        <v>0</v>
      </c>
      <c r="AE5194">
        <v>0</v>
      </c>
      <c r="AF5194">
        <v>2022</v>
      </c>
      <c r="AG5194" s="1">
        <v>44562</v>
      </c>
      <c r="AH5194" s="1">
        <v>44773</v>
      </c>
      <c r="AI5194" s="1">
        <v>44785</v>
      </c>
      <c r="AJ5194" s="17" t="s">
        <v>34</v>
      </c>
      <c r="AK5194" s="17" t="s">
        <v>35</v>
      </c>
      <c r="AL5194" s="17" t="s">
        <v>10388</v>
      </c>
      <c r="AM5194" s="17">
        <f>MONTH(EMPENHO[[#This Row],[data_empenho]])</f>
        <v>7</v>
      </c>
    </row>
    <row r="5195" spans="1:39" x14ac:dyDescent="0.25">
      <c r="A5195">
        <v>5</v>
      </c>
      <c r="B5195">
        <v>502</v>
      </c>
      <c r="C5195">
        <v>12</v>
      </c>
      <c r="D5195">
        <v>365</v>
      </c>
      <c r="E5195">
        <v>2</v>
      </c>
      <c r="F5195">
        <v>0</v>
      </c>
      <c r="G5195">
        <v>2033</v>
      </c>
      <c r="H5195" s="17" t="s">
        <v>1176</v>
      </c>
      <c r="I5195">
        <v>31</v>
      </c>
      <c r="J5195">
        <v>0</v>
      </c>
      <c r="K5195" s="17" t="s">
        <v>11413</v>
      </c>
      <c r="L5195" s="1">
        <v>44767</v>
      </c>
      <c r="M5195">
        <v>1215.79</v>
      </c>
      <c r="N5195" s="17" t="s">
        <v>437</v>
      </c>
      <c r="O5195">
        <v>213</v>
      </c>
      <c r="P5195" s="17" t="s">
        <v>438</v>
      </c>
      <c r="Q5195">
        <v>501</v>
      </c>
      <c r="R5195" s="17" t="s">
        <v>439</v>
      </c>
      <c r="S5195" s="17" t="s">
        <v>440</v>
      </c>
      <c r="T5195" s="17" t="s">
        <v>438</v>
      </c>
      <c r="U5195">
        <v>0</v>
      </c>
      <c r="V5195">
        <v>0</v>
      </c>
      <c r="W5195" s="17" t="s">
        <v>11414</v>
      </c>
      <c r="X5195" s="17" t="s">
        <v>442</v>
      </c>
      <c r="Y5195">
        <v>0</v>
      </c>
      <c r="Z5195" s="17" t="s">
        <v>486</v>
      </c>
      <c r="AA5195" s="17" t="s">
        <v>443</v>
      </c>
      <c r="AB5195" s="17" t="s">
        <v>444</v>
      </c>
      <c r="AC5195">
        <v>0</v>
      </c>
      <c r="AD5195">
        <v>0</v>
      </c>
      <c r="AE5195">
        <v>0</v>
      </c>
      <c r="AF5195">
        <v>2022</v>
      </c>
      <c r="AG5195" s="1">
        <v>44562</v>
      </c>
      <c r="AH5195" s="1">
        <v>44773</v>
      </c>
      <c r="AI5195" s="1">
        <v>44785</v>
      </c>
      <c r="AJ5195" s="17" t="s">
        <v>34</v>
      </c>
      <c r="AK5195" s="17" t="s">
        <v>35</v>
      </c>
      <c r="AL5195" s="17" t="s">
        <v>10388</v>
      </c>
      <c r="AM5195" s="17">
        <f>MONTH(EMPENHO[[#This Row],[data_empenho]])</f>
        <v>7</v>
      </c>
    </row>
    <row r="5196" spans="1:39" x14ac:dyDescent="0.25">
      <c r="A5196">
        <v>5</v>
      </c>
      <c r="B5196">
        <v>502</v>
      </c>
      <c r="C5196">
        <v>12</v>
      </c>
      <c r="D5196">
        <v>365</v>
      </c>
      <c r="E5196">
        <v>2</v>
      </c>
      <c r="F5196">
        <v>0</v>
      </c>
      <c r="G5196">
        <v>2033</v>
      </c>
      <c r="H5196" s="17" t="s">
        <v>1213</v>
      </c>
      <c r="I5196">
        <v>20</v>
      </c>
      <c r="J5196">
        <v>0</v>
      </c>
      <c r="K5196" s="17" t="s">
        <v>11415</v>
      </c>
      <c r="L5196" s="1">
        <v>44767</v>
      </c>
      <c r="M5196">
        <v>264.67</v>
      </c>
      <c r="N5196" s="17" t="s">
        <v>437</v>
      </c>
      <c r="O5196">
        <v>213</v>
      </c>
      <c r="P5196" s="17" t="s">
        <v>438</v>
      </c>
      <c r="Q5196">
        <v>0</v>
      </c>
      <c r="R5196" s="17" t="s">
        <v>439</v>
      </c>
      <c r="S5196" s="17" t="s">
        <v>440</v>
      </c>
      <c r="T5196" s="17" t="s">
        <v>438</v>
      </c>
      <c r="U5196">
        <v>0</v>
      </c>
      <c r="V5196">
        <v>0</v>
      </c>
      <c r="W5196" s="17" t="s">
        <v>11416</v>
      </c>
      <c r="X5196" s="17" t="s">
        <v>442</v>
      </c>
      <c r="Y5196">
        <v>0</v>
      </c>
      <c r="Z5196" s="17" t="s">
        <v>486</v>
      </c>
      <c r="AA5196" s="17" t="s">
        <v>443</v>
      </c>
      <c r="AB5196" s="17" t="s">
        <v>444</v>
      </c>
      <c r="AC5196">
        <v>0</v>
      </c>
      <c r="AD5196">
        <v>0</v>
      </c>
      <c r="AE5196">
        <v>0</v>
      </c>
      <c r="AF5196">
        <v>2022</v>
      </c>
      <c r="AG5196" s="1">
        <v>44562</v>
      </c>
      <c r="AH5196" s="1">
        <v>44773</v>
      </c>
      <c r="AI5196" s="1">
        <v>44785</v>
      </c>
      <c r="AJ5196" s="17" t="s">
        <v>34</v>
      </c>
      <c r="AK5196" s="17" t="s">
        <v>35</v>
      </c>
      <c r="AL5196" s="17" t="s">
        <v>10388</v>
      </c>
      <c r="AM5196" s="17">
        <f>MONTH(EMPENHO[[#This Row],[data_empenho]])</f>
        <v>7</v>
      </c>
    </row>
    <row r="5197" spans="1:39" x14ac:dyDescent="0.25">
      <c r="A5197">
        <v>5</v>
      </c>
      <c r="B5197">
        <v>502</v>
      </c>
      <c r="C5197">
        <v>12</v>
      </c>
      <c r="D5197">
        <v>365</v>
      </c>
      <c r="E5197">
        <v>2</v>
      </c>
      <c r="F5197">
        <v>0</v>
      </c>
      <c r="G5197">
        <v>2033</v>
      </c>
      <c r="H5197" s="17" t="s">
        <v>1173</v>
      </c>
      <c r="I5197">
        <v>20</v>
      </c>
      <c r="J5197">
        <v>0</v>
      </c>
      <c r="K5197" s="17" t="s">
        <v>11417</v>
      </c>
      <c r="L5197" s="1">
        <v>44767</v>
      </c>
      <c r="M5197">
        <v>1871.51</v>
      </c>
      <c r="N5197" s="17" t="s">
        <v>437</v>
      </c>
      <c r="O5197">
        <v>213</v>
      </c>
      <c r="P5197" s="17" t="s">
        <v>438</v>
      </c>
      <c r="Q5197">
        <v>0</v>
      </c>
      <c r="R5197" s="17" t="s">
        <v>439</v>
      </c>
      <c r="S5197" s="17" t="s">
        <v>440</v>
      </c>
      <c r="T5197" s="17" t="s">
        <v>438</v>
      </c>
      <c r="U5197">
        <v>0</v>
      </c>
      <c r="V5197">
        <v>0</v>
      </c>
      <c r="W5197" s="17" t="s">
        <v>11418</v>
      </c>
      <c r="X5197" s="17" t="s">
        <v>442</v>
      </c>
      <c r="Y5197">
        <v>0</v>
      </c>
      <c r="Z5197" s="17" t="s">
        <v>486</v>
      </c>
      <c r="AA5197" s="17" t="s">
        <v>443</v>
      </c>
      <c r="AB5197" s="17" t="s">
        <v>444</v>
      </c>
      <c r="AC5197">
        <v>0</v>
      </c>
      <c r="AD5197">
        <v>0</v>
      </c>
      <c r="AE5197">
        <v>0</v>
      </c>
      <c r="AF5197">
        <v>2022</v>
      </c>
      <c r="AG5197" s="1">
        <v>44562</v>
      </c>
      <c r="AH5197" s="1">
        <v>44773</v>
      </c>
      <c r="AI5197" s="1">
        <v>44785</v>
      </c>
      <c r="AJ5197" s="17" t="s">
        <v>34</v>
      </c>
      <c r="AK5197" s="17" t="s">
        <v>35</v>
      </c>
      <c r="AL5197" s="17" t="s">
        <v>10388</v>
      </c>
      <c r="AM5197" s="17">
        <f>MONTH(EMPENHO[[#This Row],[data_empenho]])</f>
        <v>7</v>
      </c>
    </row>
    <row r="5198" spans="1:39" x14ac:dyDescent="0.25">
      <c r="A5198">
        <v>5</v>
      </c>
      <c r="B5198">
        <v>502</v>
      </c>
      <c r="C5198">
        <v>12</v>
      </c>
      <c r="D5198">
        <v>365</v>
      </c>
      <c r="E5198">
        <v>2</v>
      </c>
      <c r="F5198">
        <v>0</v>
      </c>
      <c r="G5198">
        <v>2033</v>
      </c>
      <c r="H5198" s="17" t="s">
        <v>1296</v>
      </c>
      <c r="I5198">
        <v>20</v>
      </c>
      <c r="J5198">
        <v>0</v>
      </c>
      <c r="K5198" s="17" t="s">
        <v>11419</v>
      </c>
      <c r="L5198" s="1">
        <v>44767</v>
      </c>
      <c r="M5198">
        <v>1430.28</v>
      </c>
      <c r="N5198" s="17" t="s">
        <v>437</v>
      </c>
      <c r="O5198">
        <v>213</v>
      </c>
      <c r="P5198" s="17" t="s">
        <v>438</v>
      </c>
      <c r="Q5198">
        <v>0</v>
      </c>
      <c r="R5198" s="17" t="s">
        <v>439</v>
      </c>
      <c r="S5198" s="17" t="s">
        <v>440</v>
      </c>
      <c r="T5198" s="17" t="s">
        <v>438</v>
      </c>
      <c r="U5198">
        <v>0</v>
      </c>
      <c r="V5198">
        <v>0</v>
      </c>
      <c r="W5198" s="17" t="s">
        <v>11420</v>
      </c>
      <c r="X5198" s="17" t="s">
        <v>442</v>
      </c>
      <c r="Y5198">
        <v>0</v>
      </c>
      <c r="Z5198" s="17" t="s">
        <v>486</v>
      </c>
      <c r="AA5198" s="17" t="s">
        <v>443</v>
      </c>
      <c r="AB5198" s="17" t="s">
        <v>444</v>
      </c>
      <c r="AC5198">
        <v>0</v>
      </c>
      <c r="AD5198">
        <v>0</v>
      </c>
      <c r="AE5198">
        <v>0</v>
      </c>
      <c r="AF5198">
        <v>2022</v>
      </c>
      <c r="AG5198" s="1">
        <v>44562</v>
      </c>
      <c r="AH5198" s="1">
        <v>44773</v>
      </c>
      <c r="AI5198" s="1">
        <v>44785</v>
      </c>
      <c r="AJ5198" s="17" t="s">
        <v>34</v>
      </c>
      <c r="AK5198" s="17" t="s">
        <v>35</v>
      </c>
      <c r="AL5198" s="17" t="s">
        <v>10388</v>
      </c>
      <c r="AM5198" s="17">
        <f>MONTH(EMPENHO[[#This Row],[data_empenho]])</f>
        <v>7</v>
      </c>
    </row>
    <row r="5199" spans="1:39" x14ac:dyDescent="0.25">
      <c r="A5199">
        <v>5</v>
      </c>
      <c r="B5199">
        <v>502</v>
      </c>
      <c r="C5199">
        <v>12</v>
      </c>
      <c r="D5199">
        <v>365</v>
      </c>
      <c r="E5199">
        <v>2</v>
      </c>
      <c r="F5199">
        <v>0</v>
      </c>
      <c r="G5199">
        <v>2033</v>
      </c>
      <c r="H5199" s="17" t="s">
        <v>1195</v>
      </c>
      <c r="I5199">
        <v>20</v>
      </c>
      <c r="J5199">
        <v>0</v>
      </c>
      <c r="K5199" s="17" t="s">
        <v>11421</v>
      </c>
      <c r="L5199" s="1">
        <v>44767</v>
      </c>
      <c r="M5199">
        <v>56.47</v>
      </c>
      <c r="N5199" s="17" t="s">
        <v>437</v>
      </c>
      <c r="O5199">
        <v>213</v>
      </c>
      <c r="P5199" s="17" t="s">
        <v>438</v>
      </c>
      <c r="Q5199">
        <v>0</v>
      </c>
      <c r="R5199" s="17" t="s">
        <v>439</v>
      </c>
      <c r="S5199" s="17" t="s">
        <v>440</v>
      </c>
      <c r="T5199" s="17" t="s">
        <v>438</v>
      </c>
      <c r="U5199">
        <v>0</v>
      </c>
      <c r="V5199">
        <v>0</v>
      </c>
      <c r="W5199" s="17" t="s">
        <v>11422</v>
      </c>
      <c r="X5199" s="17" t="s">
        <v>442</v>
      </c>
      <c r="Y5199">
        <v>0</v>
      </c>
      <c r="Z5199" s="17" t="s">
        <v>486</v>
      </c>
      <c r="AA5199" s="17" t="s">
        <v>443</v>
      </c>
      <c r="AB5199" s="17" t="s">
        <v>444</v>
      </c>
      <c r="AC5199">
        <v>0</v>
      </c>
      <c r="AD5199">
        <v>0</v>
      </c>
      <c r="AE5199">
        <v>0</v>
      </c>
      <c r="AF5199">
        <v>2022</v>
      </c>
      <c r="AG5199" s="1">
        <v>44562</v>
      </c>
      <c r="AH5199" s="1">
        <v>44773</v>
      </c>
      <c r="AI5199" s="1">
        <v>44785</v>
      </c>
      <c r="AJ5199" s="17" t="s">
        <v>34</v>
      </c>
      <c r="AK5199" s="17" t="s">
        <v>35</v>
      </c>
      <c r="AL5199" s="17" t="s">
        <v>10388</v>
      </c>
      <c r="AM5199" s="17">
        <f>MONTH(EMPENHO[[#This Row],[data_empenho]])</f>
        <v>7</v>
      </c>
    </row>
    <row r="5200" spans="1:39" x14ac:dyDescent="0.25">
      <c r="A5200">
        <v>5</v>
      </c>
      <c r="B5200">
        <v>502</v>
      </c>
      <c r="C5200">
        <v>12</v>
      </c>
      <c r="D5200">
        <v>365</v>
      </c>
      <c r="E5200">
        <v>2</v>
      </c>
      <c r="F5200">
        <v>0</v>
      </c>
      <c r="G5200">
        <v>2033</v>
      </c>
      <c r="H5200" s="17" t="s">
        <v>1213</v>
      </c>
      <c r="I5200">
        <v>20</v>
      </c>
      <c r="J5200">
        <v>0</v>
      </c>
      <c r="K5200" s="17" t="s">
        <v>11423</v>
      </c>
      <c r="L5200" s="1">
        <v>44767</v>
      </c>
      <c r="M5200">
        <v>57.95</v>
      </c>
      <c r="N5200" s="17" t="s">
        <v>437</v>
      </c>
      <c r="O5200">
        <v>213</v>
      </c>
      <c r="P5200" s="17" t="s">
        <v>438</v>
      </c>
      <c r="Q5200">
        <v>0</v>
      </c>
      <c r="R5200" s="17" t="s">
        <v>439</v>
      </c>
      <c r="S5200" s="17" t="s">
        <v>440</v>
      </c>
      <c r="T5200" s="17" t="s">
        <v>438</v>
      </c>
      <c r="U5200">
        <v>0</v>
      </c>
      <c r="V5200">
        <v>0</v>
      </c>
      <c r="W5200" s="17" t="s">
        <v>11424</v>
      </c>
      <c r="X5200" s="17" t="s">
        <v>442</v>
      </c>
      <c r="Y5200">
        <v>0</v>
      </c>
      <c r="Z5200" s="17" t="s">
        <v>486</v>
      </c>
      <c r="AA5200" s="17" t="s">
        <v>443</v>
      </c>
      <c r="AB5200" s="17" t="s">
        <v>444</v>
      </c>
      <c r="AC5200">
        <v>0</v>
      </c>
      <c r="AD5200">
        <v>0</v>
      </c>
      <c r="AE5200">
        <v>0</v>
      </c>
      <c r="AF5200">
        <v>2022</v>
      </c>
      <c r="AG5200" s="1">
        <v>44562</v>
      </c>
      <c r="AH5200" s="1">
        <v>44773</v>
      </c>
      <c r="AI5200" s="1">
        <v>44785</v>
      </c>
      <c r="AJ5200" s="17" t="s">
        <v>34</v>
      </c>
      <c r="AK5200" s="17" t="s">
        <v>35</v>
      </c>
      <c r="AL5200" s="17" t="s">
        <v>10388</v>
      </c>
      <c r="AM5200" s="17">
        <f>MONTH(EMPENHO[[#This Row],[data_empenho]])</f>
        <v>7</v>
      </c>
    </row>
    <row r="5201" spans="1:39" x14ac:dyDescent="0.25">
      <c r="A5201">
        <v>5</v>
      </c>
      <c r="B5201">
        <v>502</v>
      </c>
      <c r="C5201">
        <v>12</v>
      </c>
      <c r="D5201">
        <v>365</v>
      </c>
      <c r="E5201">
        <v>2</v>
      </c>
      <c r="F5201">
        <v>0</v>
      </c>
      <c r="G5201">
        <v>2033</v>
      </c>
      <c r="H5201" s="17" t="s">
        <v>1173</v>
      </c>
      <c r="I5201">
        <v>20</v>
      </c>
      <c r="J5201">
        <v>0</v>
      </c>
      <c r="K5201" s="17" t="s">
        <v>11425</v>
      </c>
      <c r="L5201" s="1">
        <v>44767</v>
      </c>
      <c r="M5201">
        <v>1204.0999999999999</v>
      </c>
      <c r="N5201" s="17" t="s">
        <v>437</v>
      </c>
      <c r="O5201">
        <v>213</v>
      </c>
      <c r="P5201" s="17" t="s">
        <v>438</v>
      </c>
      <c r="Q5201">
        <v>0</v>
      </c>
      <c r="R5201" s="17" t="s">
        <v>439</v>
      </c>
      <c r="S5201" s="17" t="s">
        <v>440</v>
      </c>
      <c r="T5201" s="17" t="s">
        <v>438</v>
      </c>
      <c r="U5201">
        <v>0</v>
      </c>
      <c r="V5201">
        <v>0</v>
      </c>
      <c r="W5201" s="17" t="s">
        <v>11426</v>
      </c>
      <c r="X5201" s="17" t="s">
        <v>442</v>
      </c>
      <c r="Y5201">
        <v>0</v>
      </c>
      <c r="Z5201" s="17" t="s">
        <v>486</v>
      </c>
      <c r="AA5201" s="17" t="s">
        <v>443</v>
      </c>
      <c r="AB5201" s="17" t="s">
        <v>444</v>
      </c>
      <c r="AC5201">
        <v>0</v>
      </c>
      <c r="AD5201">
        <v>0</v>
      </c>
      <c r="AE5201">
        <v>0</v>
      </c>
      <c r="AF5201">
        <v>2022</v>
      </c>
      <c r="AG5201" s="1">
        <v>44562</v>
      </c>
      <c r="AH5201" s="1">
        <v>44773</v>
      </c>
      <c r="AI5201" s="1">
        <v>44785</v>
      </c>
      <c r="AJ5201" s="17" t="s">
        <v>34</v>
      </c>
      <c r="AK5201" s="17" t="s">
        <v>35</v>
      </c>
      <c r="AL5201" s="17" t="s">
        <v>10388</v>
      </c>
      <c r="AM5201" s="17">
        <f>MONTH(EMPENHO[[#This Row],[data_empenho]])</f>
        <v>7</v>
      </c>
    </row>
    <row r="5202" spans="1:39" x14ac:dyDescent="0.25">
      <c r="A5202">
        <v>5</v>
      </c>
      <c r="B5202">
        <v>502</v>
      </c>
      <c r="C5202">
        <v>12</v>
      </c>
      <c r="D5202">
        <v>365</v>
      </c>
      <c r="E5202">
        <v>2</v>
      </c>
      <c r="F5202">
        <v>0</v>
      </c>
      <c r="G5202">
        <v>2033</v>
      </c>
      <c r="H5202" s="17" t="s">
        <v>1181</v>
      </c>
      <c r="I5202">
        <v>20</v>
      </c>
      <c r="J5202">
        <v>0</v>
      </c>
      <c r="K5202" s="17" t="s">
        <v>11427</v>
      </c>
      <c r="L5202" s="1">
        <v>44767</v>
      </c>
      <c r="M5202">
        <v>429.08</v>
      </c>
      <c r="N5202" s="17" t="s">
        <v>437</v>
      </c>
      <c r="O5202">
        <v>213</v>
      </c>
      <c r="P5202" s="17" t="s">
        <v>438</v>
      </c>
      <c r="Q5202">
        <v>0</v>
      </c>
      <c r="R5202" s="17" t="s">
        <v>439</v>
      </c>
      <c r="S5202" s="17" t="s">
        <v>440</v>
      </c>
      <c r="T5202" s="17" t="s">
        <v>438</v>
      </c>
      <c r="U5202">
        <v>0</v>
      </c>
      <c r="V5202">
        <v>0</v>
      </c>
      <c r="W5202" s="17" t="s">
        <v>11428</v>
      </c>
      <c r="X5202" s="17" t="s">
        <v>442</v>
      </c>
      <c r="Y5202">
        <v>0</v>
      </c>
      <c r="Z5202" s="17" t="s">
        <v>486</v>
      </c>
      <c r="AA5202" s="17" t="s">
        <v>443</v>
      </c>
      <c r="AB5202" s="17" t="s">
        <v>444</v>
      </c>
      <c r="AC5202">
        <v>0</v>
      </c>
      <c r="AD5202">
        <v>0</v>
      </c>
      <c r="AE5202">
        <v>0</v>
      </c>
      <c r="AF5202">
        <v>2022</v>
      </c>
      <c r="AG5202" s="1">
        <v>44562</v>
      </c>
      <c r="AH5202" s="1">
        <v>44773</v>
      </c>
      <c r="AI5202" s="1">
        <v>44785</v>
      </c>
      <c r="AJ5202" s="17" t="s">
        <v>34</v>
      </c>
      <c r="AK5202" s="17" t="s">
        <v>35</v>
      </c>
      <c r="AL5202" s="17" t="s">
        <v>10388</v>
      </c>
      <c r="AM5202" s="17">
        <f>MONTH(EMPENHO[[#This Row],[data_empenho]])</f>
        <v>7</v>
      </c>
    </row>
    <row r="5203" spans="1:39" x14ac:dyDescent="0.25">
      <c r="A5203">
        <v>5</v>
      </c>
      <c r="B5203">
        <v>502</v>
      </c>
      <c r="C5203">
        <v>12</v>
      </c>
      <c r="D5203">
        <v>365</v>
      </c>
      <c r="E5203">
        <v>2</v>
      </c>
      <c r="F5203">
        <v>0</v>
      </c>
      <c r="G5203">
        <v>2033</v>
      </c>
      <c r="H5203" s="17" t="s">
        <v>1213</v>
      </c>
      <c r="I5203">
        <v>20</v>
      </c>
      <c r="J5203">
        <v>0</v>
      </c>
      <c r="K5203" s="17" t="s">
        <v>11429</v>
      </c>
      <c r="L5203" s="1">
        <v>44767</v>
      </c>
      <c r="M5203">
        <v>39.01</v>
      </c>
      <c r="N5203" s="17" t="s">
        <v>437</v>
      </c>
      <c r="O5203">
        <v>213</v>
      </c>
      <c r="P5203" s="17" t="s">
        <v>438</v>
      </c>
      <c r="Q5203">
        <v>0</v>
      </c>
      <c r="R5203" s="17" t="s">
        <v>439</v>
      </c>
      <c r="S5203" s="17" t="s">
        <v>440</v>
      </c>
      <c r="T5203" s="17" t="s">
        <v>438</v>
      </c>
      <c r="U5203">
        <v>0</v>
      </c>
      <c r="V5203">
        <v>0</v>
      </c>
      <c r="W5203" s="17" t="s">
        <v>11430</v>
      </c>
      <c r="X5203" s="17" t="s">
        <v>442</v>
      </c>
      <c r="Y5203">
        <v>0</v>
      </c>
      <c r="Z5203" s="17" t="s">
        <v>486</v>
      </c>
      <c r="AA5203" s="17" t="s">
        <v>443</v>
      </c>
      <c r="AB5203" s="17" t="s">
        <v>444</v>
      </c>
      <c r="AC5203">
        <v>0</v>
      </c>
      <c r="AD5203">
        <v>0</v>
      </c>
      <c r="AE5203">
        <v>0</v>
      </c>
      <c r="AF5203">
        <v>2022</v>
      </c>
      <c r="AG5203" s="1">
        <v>44562</v>
      </c>
      <c r="AH5203" s="1">
        <v>44773</v>
      </c>
      <c r="AI5203" s="1">
        <v>44785</v>
      </c>
      <c r="AJ5203" s="17" t="s">
        <v>34</v>
      </c>
      <c r="AK5203" s="17" t="s">
        <v>35</v>
      </c>
      <c r="AL5203" s="17" t="s">
        <v>10388</v>
      </c>
      <c r="AM5203" s="17">
        <f>MONTH(EMPENHO[[#This Row],[data_empenho]])</f>
        <v>7</v>
      </c>
    </row>
    <row r="5204" spans="1:39" x14ac:dyDescent="0.25">
      <c r="A5204">
        <v>8</v>
      </c>
      <c r="B5204">
        <v>801</v>
      </c>
      <c r="C5204">
        <v>10</v>
      </c>
      <c r="D5204">
        <v>122</v>
      </c>
      <c r="E5204">
        <v>5</v>
      </c>
      <c r="F5204">
        <v>0</v>
      </c>
      <c r="G5204">
        <v>2084</v>
      </c>
      <c r="H5204" s="17" t="s">
        <v>1433</v>
      </c>
      <c r="I5204">
        <v>40</v>
      </c>
      <c r="J5204">
        <v>0</v>
      </c>
      <c r="K5204" s="17" t="s">
        <v>11431</v>
      </c>
      <c r="L5204" s="1">
        <v>44767</v>
      </c>
      <c r="M5204">
        <v>4493</v>
      </c>
      <c r="N5204" s="17" t="s">
        <v>437</v>
      </c>
      <c r="O5204">
        <v>213</v>
      </c>
      <c r="P5204" s="17" t="s">
        <v>438</v>
      </c>
      <c r="Q5204">
        <v>0</v>
      </c>
      <c r="R5204" s="17" t="s">
        <v>439</v>
      </c>
      <c r="S5204" s="17" t="s">
        <v>440</v>
      </c>
      <c r="T5204" s="17" t="s">
        <v>438</v>
      </c>
      <c r="U5204">
        <v>0</v>
      </c>
      <c r="V5204">
        <v>0</v>
      </c>
      <c r="W5204" s="17" t="s">
        <v>11432</v>
      </c>
      <c r="X5204" s="17" t="s">
        <v>442</v>
      </c>
      <c r="Y5204">
        <v>0</v>
      </c>
      <c r="Z5204" s="17" t="s">
        <v>486</v>
      </c>
      <c r="AA5204" s="17" t="s">
        <v>443</v>
      </c>
      <c r="AB5204" s="17" t="s">
        <v>444</v>
      </c>
      <c r="AC5204">
        <v>0</v>
      </c>
      <c r="AD5204">
        <v>0</v>
      </c>
      <c r="AE5204">
        <v>0</v>
      </c>
      <c r="AF5204">
        <v>2022</v>
      </c>
      <c r="AG5204" s="1">
        <v>44562</v>
      </c>
      <c r="AH5204" s="1">
        <v>44773</v>
      </c>
      <c r="AI5204" s="1">
        <v>44785</v>
      </c>
      <c r="AJ5204" s="17" t="s">
        <v>34</v>
      </c>
      <c r="AK5204" s="17" t="s">
        <v>35</v>
      </c>
      <c r="AL5204" s="17" t="s">
        <v>10388</v>
      </c>
      <c r="AM5204" s="17">
        <f>MONTH(EMPENHO[[#This Row],[data_empenho]])</f>
        <v>7</v>
      </c>
    </row>
    <row r="5205" spans="1:39" x14ac:dyDescent="0.25">
      <c r="A5205">
        <v>8</v>
      </c>
      <c r="B5205">
        <v>801</v>
      </c>
      <c r="C5205">
        <v>10</v>
      </c>
      <c r="D5205">
        <v>122</v>
      </c>
      <c r="E5205">
        <v>5</v>
      </c>
      <c r="F5205">
        <v>0</v>
      </c>
      <c r="G5205">
        <v>2084</v>
      </c>
      <c r="H5205" s="17" t="s">
        <v>1184</v>
      </c>
      <c r="I5205">
        <v>40</v>
      </c>
      <c r="J5205">
        <v>0</v>
      </c>
      <c r="K5205" s="17" t="s">
        <v>11433</v>
      </c>
      <c r="L5205" s="1">
        <v>44767</v>
      </c>
      <c r="M5205">
        <v>249.91</v>
      </c>
      <c r="N5205" s="17" t="s">
        <v>437</v>
      </c>
      <c r="O5205">
        <v>213</v>
      </c>
      <c r="P5205" s="17" t="s">
        <v>438</v>
      </c>
      <c r="Q5205">
        <v>0</v>
      </c>
      <c r="R5205" s="17" t="s">
        <v>439</v>
      </c>
      <c r="S5205" s="17" t="s">
        <v>440</v>
      </c>
      <c r="T5205" s="17" t="s">
        <v>438</v>
      </c>
      <c r="U5205">
        <v>0</v>
      </c>
      <c r="V5205">
        <v>0</v>
      </c>
      <c r="W5205" s="17" t="s">
        <v>11434</v>
      </c>
      <c r="X5205" s="17" t="s">
        <v>442</v>
      </c>
      <c r="Y5205">
        <v>0</v>
      </c>
      <c r="Z5205" s="17" t="s">
        <v>486</v>
      </c>
      <c r="AA5205" s="17" t="s">
        <v>443</v>
      </c>
      <c r="AB5205" s="17" t="s">
        <v>444</v>
      </c>
      <c r="AC5205">
        <v>0</v>
      </c>
      <c r="AD5205">
        <v>0</v>
      </c>
      <c r="AE5205">
        <v>0</v>
      </c>
      <c r="AF5205">
        <v>2022</v>
      </c>
      <c r="AG5205" s="1">
        <v>44562</v>
      </c>
      <c r="AH5205" s="1">
        <v>44773</v>
      </c>
      <c r="AI5205" s="1">
        <v>44785</v>
      </c>
      <c r="AJ5205" s="17" t="s">
        <v>34</v>
      </c>
      <c r="AK5205" s="17" t="s">
        <v>35</v>
      </c>
      <c r="AL5205" s="17" t="s">
        <v>10388</v>
      </c>
      <c r="AM5205" s="17">
        <f>MONTH(EMPENHO[[#This Row],[data_empenho]])</f>
        <v>7</v>
      </c>
    </row>
    <row r="5206" spans="1:39" x14ac:dyDescent="0.25">
      <c r="A5206">
        <v>8</v>
      </c>
      <c r="B5206">
        <v>801</v>
      </c>
      <c r="C5206">
        <v>10</v>
      </c>
      <c r="D5206">
        <v>122</v>
      </c>
      <c r="E5206">
        <v>5</v>
      </c>
      <c r="F5206">
        <v>0</v>
      </c>
      <c r="G5206">
        <v>2084</v>
      </c>
      <c r="H5206" s="17" t="s">
        <v>1173</v>
      </c>
      <c r="I5206">
        <v>40</v>
      </c>
      <c r="J5206">
        <v>0</v>
      </c>
      <c r="K5206" s="17" t="s">
        <v>11435</v>
      </c>
      <c r="L5206" s="1">
        <v>44767</v>
      </c>
      <c r="M5206">
        <v>8226.86</v>
      </c>
      <c r="N5206" s="17" t="s">
        <v>437</v>
      </c>
      <c r="O5206">
        <v>213</v>
      </c>
      <c r="P5206" s="17" t="s">
        <v>438</v>
      </c>
      <c r="Q5206">
        <v>0</v>
      </c>
      <c r="R5206" s="17" t="s">
        <v>439</v>
      </c>
      <c r="S5206" s="17" t="s">
        <v>440</v>
      </c>
      <c r="T5206" s="17" t="s">
        <v>438</v>
      </c>
      <c r="U5206">
        <v>0</v>
      </c>
      <c r="V5206">
        <v>0</v>
      </c>
      <c r="W5206" s="17" t="s">
        <v>11436</v>
      </c>
      <c r="X5206" s="17" t="s">
        <v>442</v>
      </c>
      <c r="Y5206">
        <v>0</v>
      </c>
      <c r="Z5206" s="17" t="s">
        <v>486</v>
      </c>
      <c r="AA5206" s="17" t="s">
        <v>443</v>
      </c>
      <c r="AB5206" s="17" t="s">
        <v>444</v>
      </c>
      <c r="AC5206">
        <v>0</v>
      </c>
      <c r="AD5206">
        <v>0</v>
      </c>
      <c r="AE5206">
        <v>0</v>
      </c>
      <c r="AF5206">
        <v>2022</v>
      </c>
      <c r="AG5206" s="1">
        <v>44562</v>
      </c>
      <c r="AH5206" s="1">
        <v>44773</v>
      </c>
      <c r="AI5206" s="1">
        <v>44785</v>
      </c>
      <c r="AJ5206" s="17" t="s">
        <v>34</v>
      </c>
      <c r="AK5206" s="17" t="s">
        <v>35</v>
      </c>
      <c r="AL5206" s="17" t="s">
        <v>10388</v>
      </c>
      <c r="AM5206" s="17">
        <f>MONTH(EMPENHO[[#This Row],[data_empenho]])</f>
        <v>7</v>
      </c>
    </row>
    <row r="5207" spans="1:39" x14ac:dyDescent="0.25">
      <c r="A5207">
        <v>8</v>
      </c>
      <c r="B5207">
        <v>801</v>
      </c>
      <c r="C5207">
        <v>10</v>
      </c>
      <c r="D5207">
        <v>305</v>
      </c>
      <c r="E5207">
        <v>7</v>
      </c>
      <c r="F5207">
        <v>0</v>
      </c>
      <c r="G5207">
        <v>2087</v>
      </c>
      <c r="H5207" s="17" t="s">
        <v>1621</v>
      </c>
      <c r="I5207">
        <v>4011</v>
      </c>
      <c r="J5207">
        <v>0</v>
      </c>
      <c r="K5207" s="17" t="s">
        <v>11437</v>
      </c>
      <c r="L5207" s="1">
        <v>44767</v>
      </c>
      <c r="M5207">
        <v>1116.95</v>
      </c>
      <c r="N5207" s="17" t="s">
        <v>437</v>
      </c>
      <c r="O5207">
        <v>213</v>
      </c>
      <c r="P5207" s="17" t="s">
        <v>438</v>
      </c>
      <c r="Q5207">
        <v>0</v>
      </c>
      <c r="R5207" s="17" t="s">
        <v>439</v>
      </c>
      <c r="S5207" s="17" t="s">
        <v>440</v>
      </c>
      <c r="T5207" s="17" t="s">
        <v>438</v>
      </c>
      <c r="U5207">
        <v>0</v>
      </c>
      <c r="V5207">
        <v>0</v>
      </c>
      <c r="W5207" s="17" t="s">
        <v>11438</v>
      </c>
      <c r="X5207" s="17" t="s">
        <v>442</v>
      </c>
      <c r="Y5207">
        <v>0</v>
      </c>
      <c r="Z5207" s="17" t="s">
        <v>486</v>
      </c>
      <c r="AA5207" s="17" t="s">
        <v>443</v>
      </c>
      <c r="AB5207" s="17" t="s">
        <v>444</v>
      </c>
      <c r="AC5207">
        <v>0</v>
      </c>
      <c r="AD5207">
        <v>0</v>
      </c>
      <c r="AE5207">
        <v>0</v>
      </c>
      <c r="AF5207">
        <v>2022</v>
      </c>
      <c r="AG5207" s="1">
        <v>44562</v>
      </c>
      <c r="AH5207" s="1">
        <v>44773</v>
      </c>
      <c r="AI5207" s="1">
        <v>44785</v>
      </c>
      <c r="AJ5207" s="17" t="s">
        <v>34</v>
      </c>
      <c r="AK5207" s="17" t="s">
        <v>35</v>
      </c>
      <c r="AL5207" s="17" t="s">
        <v>10388</v>
      </c>
      <c r="AM5207" s="17">
        <f>MONTH(EMPENHO[[#This Row],[data_empenho]])</f>
        <v>7</v>
      </c>
    </row>
    <row r="5208" spans="1:39" x14ac:dyDescent="0.25">
      <c r="A5208">
        <v>8</v>
      </c>
      <c r="B5208">
        <v>801</v>
      </c>
      <c r="C5208">
        <v>10</v>
      </c>
      <c r="D5208">
        <v>301</v>
      </c>
      <c r="E5208">
        <v>6</v>
      </c>
      <c r="F5208">
        <v>0</v>
      </c>
      <c r="G5208">
        <v>2092</v>
      </c>
      <c r="H5208" s="17" t="s">
        <v>11439</v>
      </c>
      <c r="I5208">
        <v>40</v>
      </c>
      <c r="J5208">
        <v>0</v>
      </c>
      <c r="K5208" s="17" t="s">
        <v>11440</v>
      </c>
      <c r="L5208" s="1">
        <v>44767</v>
      </c>
      <c r="M5208">
        <v>246.67</v>
      </c>
      <c r="N5208" s="17" t="s">
        <v>437</v>
      </c>
      <c r="O5208">
        <v>213</v>
      </c>
      <c r="P5208" s="17" t="s">
        <v>438</v>
      </c>
      <c r="Q5208">
        <v>0</v>
      </c>
      <c r="R5208" s="17" t="s">
        <v>439</v>
      </c>
      <c r="S5208" s="17" t="s">
        <v>440</v>
      </c>
      <c r="T5208" s="17" t="s">
        <v>438</v>
      </c>
      <c r="U5208">
        <v>0</v>
      </c>
      <c r="V5208">
        <v>0</v>
      </c>
      <c r="W5208" s="17" t="s">
        <v>11441</v>
      </c>
      <c r="X5208" s="17" t="s">
        <v>442</v>
      </c>
      <c r="Y5208">
        <v>0</v>
      </c>
      <c r="Z5208" s="17" t="s">
        <v>486</v>
      </c>
      <c r="AA5208" s="17" t="s">
        <v>443</v>
      </c>
      <c r="AB5208" s="17" t="s">
        <v>444</v>
      </c>
      <c r="AC5208">
        <v>0</v>
      </c>
      <c r="AD5208">
        <v>0</v>
      </c>
      <c r="AE5208">
        <v>0</v>
      </c>
      <c r="AF5208">
        <v>2022</v>
      </c>
      <c r="AG5208" s="1">
        <v>44562</v>
      </c>
      <c r="AH5208" s="1">
        <v>44773</v>
      </c>
      <c r="AI5208" s="1">
        <v>44785</v>
      </c>
      <c r="AJ5208" s="17" t="s">
        <v>34</v>
      </c>
      <c r="AK5208" s="17" t="s">
        <v>35</v>
      </c>
      <c r="AL5208" s="17" t="s">
        <v>10388</v>
      </c>
      <c r="AM5208" s="17">
        <f>MONTH(EMPENHO[[#This Row],[data_empenho]])</f>
        <v>7</v>
      </c>
    </row>
    <row r="5209" spans="1:39" x14ac:dyDescent="0.25">
      <c r="A5209">
        <v>8</v>
      </c>
      <c r="B5209">
        <v>801</v>
      </c>
      <c r="C5209">
        <v>10</v>
      </c>
      <c r="D5209">
        <v>301</v>
      </c>
      <c r="E5209">
        <v>6</v>
      </c>
      <c r="F5209">
        <v>0</v>
      </c>
      <c r="G5209">
        <v>2092</v>
      </c>
      <c r="H5209" s="17" t="s">
        <v>1568</v>
      </c>
      <c r="I5209">
        <v>40</v>
      </c>
      <c r="J5209">
        <v>0</v>
      </c>
      <c r="K5209" s="17" t="s">
        <v>11442</v>
      </c>
      <c r="L5209" s="1">
        <v>44767</v>
      </c>
      <c r="M5209">
        <v>1210.54</v>
      </c>
      <c r="N5209" s="17" t="s">
        <v>437</v>
      </c>
      <c r="O5209">
        <v>213</v>
      </c>
      <c r="P5209" s="17" t="s">
        <v>438</v>
      </c>
      <c r="Q5209">
        <v>0</v>
      </c>
      <c r="R5209" s="17" t="s">
        <v>439</v>
      </c>
      <c r="S5209" s="17" t="s">
        <v>440</v>
      </c>
      <c r="T5209" s="17" t="s">
        <v>438</v>
      </c>
      <c r="U5209">
        <v>0</v>
      </c>
      <c r="V5209">
        <v>0</v>
      </c>
      <c r="W5209" s="17" t="s">
        <v>11443</v>
      </c>
      <c r="X5209" s="17" t="s">
        <v>442</v>
      </c>
      <c r="Y5209">
        <v>0</v>
      </c>
      <c r="Z5209" s="17" t="s">
        <v>486</v>
      </c>
      <c r="AA5209" s="17" t="s">
        <v>443</v>
      </c>
      <c r="AB5209" s="17" t="s">
        <v>444</v>
      </c>
      <c r="AC5209">
        <v>0</v>
      </c>
      <c r="AD5209">
        <v>0</v>
      </c>
      <c r="AE5209">
        <v>0</v>
      </c>
      <c r="AF5209">
        <v>2022</v>
      </c>
      <c r="AG5209" s="1">
        <v>44562</v>
      </c>
      <c r="AH5209" s="1">
        <v>44773</v>
      </c>
      <c r="AI5209" s="1">
        <v>44785</v>
      </c>
      <c r="AJ5209" s="17" t="s">
        <v>34</v>
      </c>
      <c r="AK5209" s="17" t="s">
        <v>35</v>
      </c>
      <c r="AL5209" s="17" t="s">
        <v>10388</v>
      </c>
      <c r="AM5209" s="17">
        <f>MONTH(EMPENHO[[#This Row],[data_empenho]])</f>
        <v>7</v>
      </c>
    </row>
    <row r="5210" spans="1:39" x14ac:dyDescent="0.25">
      <c r="A5210">
        <v>8</v>
      </c>
      <c r="B5210">
        <v>801</v>
      </c>
      <c r="C5210">
        <v>10</v>
      </c>
      <c r="D5210">
        <v>301</v>
      </c>
      <c r="E5210">
        <v>6</v>
      </c>
      <c r="F5210">
        <v>0</v>
      </c>
      <c r="G5210">
        <v>2092</v>
      </c>
      <c r="H5210" s="17" t="s">
        <v>6946</v>
      </c>
      <c r="I5210">
        <v>40</v>
      </c>
      <c r="J5210">
        <v>0</v>
      </c>
      <c r="K5210" s="17" t="s">
        <v>11444</v>
      </c>
      <c r="L5210" s="1">
        <v>44767</v>
      </c>
      <c r="M5210">
        <v>456.55</v>
      </c>
      <c r="N5210" s="17" t="s">
        <v>437</v>
      </c>
      <c r="O5210">
        <v>213</v>
      </c>
      <c r="P5210" s="17" t="s">
        <v>438</v>
      </c>
      <c r="Q5210">
        <v>0</v>
      </c>
      <c r="R5210" s="17" t="s">
        <v>439</v>
      </c>
      <c r="S5210" s="17" t="s">
        <v>440</v>
      </c>
      <c r="T5210" s="17" t="s">
        <v>438</v>
      </c>
      <c r="U5210">
        <v>0</v>
      </c>
      <c r="V5210">
        <v>0</v>
      </c>
      <c r="W5210" s="17" t="s">
        <v>11445</v>
      </c>
      <c r="X5210" s="17" t="s">
        <v>442</v>
      </c>
      <c r="Y5210">
        <v>0</v>
      </c>
      <c r="Z5210" s="17" t="s">
        <v>486</v>
      </c>
      <c r="AA5210" s="17" t="s">
        <v>443</v>
      </c>
      <c r="AB5210" s="17" t="s">
        <v>444</v>
      </c>
      <c r="AC5210">
        <v>0</v>
      </c>
      <c r="AD5210">
        <v>0</v>
      </c>
      <c r="AE5210">
        <v>0</v>
      </c>
      <c r="AF5210">
        <v>2022</v>
      </c>
      <c r="AG5210" s="1">
        <v>44562</v>
      </c>
      <c r="AH5210" s="1">
        <v>44773</v>
      </c>
      <c r="AI5210" s="1">
        <v>44785</v>
      </c>
      <c r="AJ5210" s="17" t="s">
        <v>34</v>
      </c>
      <c r="AK5210" s="17" t="s">
        <v>35</v>
      </c>
      <c r="AL5210" s="17" t="s">
        <v>10388</v>
      </c>
      <c r="AM5210" s="17">
        <f>MONTH(EMPENHO[[#This Row],[data_empenho]])</f>
        <v>7</v>
      </c>
    </row>
    <row r="5211" spans="1:39" x14ac:dyDescent="0.25">
      <c r="A5211">
        <v>8</v>
      </c>
      <c r="B5211">
        <v>801</v>
      </c>
      <c r="C5211">
        <v>10</v>
      </c>
      <c r="D5211">
        <v>301</v>
      </c>
      <c r="E5211">
        <v>6</v>
      </c>
      <c r="F5211">
        <v>0</v>
      </c>
      <c r="G5211">
        <v>2092</v>
      </c>
      <c r="H5211" s="17" t="s">
        <v>6946</v>
      </c>
      <c r="I5211">
        <v>40</v>
      </c>
      <c r="J5211">
        <v>0</v>
      </c>
      <c r="K5211" s="17" t="s">
        <v>11446</v>
      </c>
      <c r="L5211" s="1">
        <v>44767</v>
      </c>
      <c r="M5211">
        <v>2282.7600000000002</v>
      </c>
      <c r="N5211" s="17" t="s">
        <v>437</v>
      </c>
      <c r="O5211">
        <v>213</v>
      </c>
      <c r="P5211" s="17" t="s">
        <v>438</v>
      </c>
      <c r="Q5211">
        <v>0</v>
      </c>
      <c r="R5211" s="17" t="s">
        <v>439</v>
      </c>
      <c r="S5211" s="17" t="s">
        <v>440</v>
      </c>
      <c r="T5211" s="17" t="s">
        <v>438</v>
      </c>
      <c r="U5211">
        <v>0</v>
      </c>
      <c r="V5211">
        <v>0</v>
      </c>
      <c r="W5211" s="17" t="s">
        <v>11447</v>
      </c>
      <c r="X5211" s="17" t="s">
        <v>442</v>
      </c>
      <c r="Y5211">
        <v>0</v>
      </c>
      <c r="Z5211" s="17" t="s">
        <v>486</v>
      </c>
      <c r="AA5211" s="17" t="s">
        <v>443</v>
      </c>
      <c r="AB5211" s="17" t="s">
        <v>444</v>
      </c>
      <c r="AC5211">
        <v>0</v>
      </c>
      <c r="AD5211">
        <v>0</v>
      </c>
      <c r="AE5211">
        <v>0</v>
      </c>
      <c r="AF5211">
        <v>2022</v>
      </c>
      <c r="AG5211" s="1">
        <v>44562</v>
      </c>
      <c r="AH5211" s="1">
        <v>44773</v>
      </c>
      <c r="AI5211" s="1">
        <v>44785</v>
      </c>
      <c r="AJ5211" s="17" t="s">
        <v>34</v>
      </c>
      <c r="AK5211" s="17" t="s">
        <v>35</v>
      </c>
      <c r="AL5211" s="17" t="s">
        <v>10388</v>
      </c>
      <c r="AM5211" s="17">
        <f>MONTH(EMPENHO[[#This Row],[data_empenho]])</f>
        <v>7</v>
      </c>
    </row>
    <row r="5212" spans="1:39" x14ac:dyDescent="0.25">
      <c r="A5212">
        <v>8</v>
      </c>
      <c r="B5212">
        <v>801</v>
      </c>
      <c r="C5212">
        <v>10</v>
      </c>
      <c r="D5212">
        <v>301</v>
      </c>
      <c r="E5212">
        <v>6</v>
      </c>
      <c r="F5212">
        <v>0</v>
      </c>
      <c r="G5212">
        <v>2092</v>
      </c>
      <c r="H5212" s="17" t="s">
        <v>1568</v>
      </c>
      <c r="I5212">
        <v>40</v>
      </c>
      <c r="J5212">
        <v>0</v>
      </c>
      <c r="K5212" s="17" t="s">
        <v>11448</v>
      </c>
      <c r="L5212" s="1">
        <v>44767</v>
      </c>
      <c r="M5212">
        <v>1614.05</v>
      </c>
      <c r="N5212" s="17" t="s">
        <v>437</v>
      </c>
      <c r="O5212">
        <v>213</v>
      </c>
      <c r="P5212" s="17" t="s">
        <v>438</v>
      </c>
      <c r="Q5212">
        <v>0</v>
      </c>
      <c r="R5212" s="17" t="s">
        <v>439</v>
      </c>
      <c r="S5212" s="17" t="s">
        <v>440</v>
      </c>
      <c r="T5212" s="17" t="s">
        <v>438</v>
      </c>
      <c r="U5212">
        <v>0</v>
      </c>
      <c r="V5212">
        <v>0</v>
      </c>
      <c r="W5212" s="17" t="s">
        <v>11449</v>
      </c>
      <c r="X5212" s="17" t="s">
        <v>442</v>
      </c>
      <c r="Y5212">
        <v>0</v>
      </c>
      <c r="Z5212" s="17" t="s">
        <v>486</v>
      </c>
      <c r="AA5212" s="17" t="s">
        <v>443</v>
      </c>
      <c r="AB5212" s="17" t="s">
        <v>444</v>
      </c>
      <c r="AC5212">
        <v>0</v>
      </c>
      <c r="AD5212">
        <v>0</v>
      </c>
      <c r="AE5212">
        <v>0</v>
      </c>
      <c r="AF5212">
        <v>2022</v>
      </c>
      <c r="AG5212" s="1">
        <v>44562</v>
      </c>
      <c r="AH5212" s="1">
        <v>44773</v>
      </c>
      <c r="AI5212" s="1">
        <v>44785</v>
      </c>
      <c r="AJ5212" s="17" t="s">
        <v>34</v>
      </c>
      <c r="AK5212" s="17" t="s">
        <v>35</v>
      </c>
      <c r="AL5212" s="17" t="s">
        <v>10388</v>
      </c>
      <c r="AM5212" s="17">
        <f>MONTH(EMPENHO[[#This Row],[data_empenho]])</f>
        <v>7</v>
      </c>
    </row>
    <row r="5213" spans="1:39" x14ac:dyDescent="0.25">
      <c r="A5213">
        <v>8</v>
      </c>
      <c r="B5213">
        <v>801</v>
      </c>
      <c r="C5213">
        <v>10</v>
      </c>
      <c r="D5213">
        <v>301</v>
      </c>
      <c r="E5213">
        <v>6</v>
      </c>
      <c r="F5213">
        <v>0</v>
      </c>
      <c r="G5213">
        <v>2092</v>
      </c>
      <c r="H5213" s="17" t="s">
        <v>1568</v>
      </c>
      <c r="I5213">
        <v>40</v>
      </c>
      <c r="J5213">
        <v>0</v>
      </c>
      <c r="K5213" s="17" t="s">
        <v>11450</v>
      </c>
      <c r="L5213" s="1">
        <v>44767</v>
      </c>
      <c r="M5213">
        <v>4842.1400000000003</v>
      </c>
      <c r="N5213" s="17" t="s">
        <v>437</v>
      </c>
      <c r="O5213">
        <v>213</v>
      </c>
      <c r="P5213" s="17" t="s">
        <v>438</v>
      </c>
      <c r="Q5213">
        <v>0</v>
      </c>
      <c r="R5213" s="17" t="s">
        <v>439</v>
      </c>
      <c r="S5213" s="17" t="s">
        <v>440</v>
      </c>
      <c r="T5213" s="17" t="s">
        <v>438</v>
      </c>
      <c r="U5213">
        <v>0</v>
      </c>
      <c r="V5213">
        <v>0</v>
      </c>
      <c r="W5213" s="17" t="s">
        <v>11451</v>
      </c>
      <c r="X5213" s="17" t="s">
        <v>442</v>
      </c>
      <c r="Y5213">
        <v>0</v>
      </c>
      <c r="Z5213" s="17" t="s">
        <v>486</v>
      </c>
      <c r="AA5213" s="17" t="s">
        <v>443</v>
      </c>
      <c r="AB5213" s="17" t="s">
        <v>444</v>
      </c>
      <c r="AC5213">
        <v>0</v>
      </c>
      <c r="AD5213">
        <v>0</v>
      </c>
      <c r="AE5213">
        <v>0</v>
      </c>
      <c r="AF5213">
        <v>2022</v>
      </c>
      <c r="AG5213" s="1">
        <v>44562</v>
      </c>
      <c r="AH5213" s="1">
        <v>44773</v>
      </c>
      <c r="AI5213" s="1">
        <v>44785</v>
      </c>
      <c r="AJ5213" s="17" t="s">
        <v>34</v>
      </c>
      <c r="AK5213" s="17" t="s">
        <v>35</v>
      </c>
      <c r="AL5213" s="17" t="s">
        <v>10388</v>
      </c>
      <c r="AM5213" s="17">
        <f>MONTH(EMPENHO[[#This Row],[data_empenho]])</f>
        <v>7</v>
      </c>
    </row>
    <row r="5214" spans="1:39" x14ac:dyDescent="0.25">
      <c r="A5214">
        <v>8</v>
      </c>
      <c r="B5214">
        <v>801</v>
      </c>
      <c r="C5214">
        <v>10</v>
      </c>
      <c r="D5214">
        <v>122</v>
      </c>
      <c r="E5214">
        <v>5</v>
      </c>
      <c r="F5214">
        <v>0</v>
      </c>
      <c r="G5214">
        <v>2084</v>
      </c>
      <c r="H5214" s="17" t="s">
        <v>1173</v>
      </c>
      <c r="I5214">
        <v>40</v>
      </c>
      <c r="J5214">
        <v>0</v>
      </c>
      <c r="K5214" s="17" t="s">
        <v>11452</v>
      </c>
      <c r="L5214" s="1">
        <v>44767</v>
      </c>
      <c r="M5214">
        <v>9225.8700000000008</v>
      </c>
      <c r="N5214" s="17" t="s">
        <v>437</v>
      </c>
      <c r="O5214">
        <v>213</v>
      </c>
      <c r="P5214" s="17" t="s">
        <v>438</v>
      </c>
      <c r="Q5214">
        <v>0</v>
      </c>
      <c r="R5214" s="17" t="s">
        <v>439</v>
      </c>
      <c r="S5214" s="17" t="s">
        <v>440</v>
      </c>
      <c r="T5214" s="17" t="s">
        <v>438</v>
      </c>
      <c r="U5214">
        <v>0</v>
      </c>
      <c r="V5214">
        <v>0</v>
      </c>
      <c r="W5214" s="17" t="s">
        <v>11453</v>
      </c>
      <c r="X5214" s="17" t="s">
        <v>442</v>
      </c>
      <c r="Y5214">
        <v>0</v>
      </c>
      <c r="Z5214" s="17" t="s">
        <v>486</v>
      </c>
      <c r="AA5214" s="17" t="s">
        <v>443</v>
      </c>
      <c r="AB5214" s="17" t="s">
        <v>444</v>
      </c>
      <c r="AC5214">
        <v>0</v>
      </c>
      <c r="AD5214">
        <v>0</v>
      </c>
      <c r="AE5214">
        <v>0</v>
      </c>
      <c r="AF5214">
        <v>2022</v>
      </c>
      <c r="AG5214" s="1">
        <v>44562</v>
      </c>
      <c r="AH5214" s="1">
        <v>44773</v>
      </c>
      <c r="AI5214" s="1">
        <v>44785</v>
      </c>
      <c r="AJ5214" s="17" t="s">
        <v>34</v>
      </c>
      <c r="AK5214" s="17" t="s">
        <v>35</v>
      </c>
      <c r="AL5214" s="17" t="s">
        <v>10388</v>
      </c>
      <c r="AM5214" s="17">
        <f>MONTH(EMPENHO[[#This Row],[data_empenho]])</f>
        <v>7</v>
      </c>
    </row>
    <row r="5215" spans="1:39" x14ac:dyDescent="0.25">
      <c r="A5215">
        <v>8</v>
      </c>
      <c r="B5215">
        <v>801</v>
      </c>
      <c r="C5215">
        <v>10</v>
      </c>
      <c r="D5215">
        <v>122</v>
      </c>
      <c r="E5215">
        <v>5</v>
      </c>
      <c r="F5215">
        <v>0</v>
      </c>
      <c r="G5215">
        <v>2084</v>
      </c>
      <c r="H5215" s="17" t="s">
        <v>1145</v>
      </c>
      <c r="I5215">
        <v>40</v>
      </c>
      <c r="J5215">
        <v>0</v>
      </c>
      <c r="K5215" s="17" t="s">
        <v>11454</v>
      </c>
      <c r="L5215" s="1">
        <v>44767</v>
      </c>
      <c r="M5215">
        <v>100</v>
      </c>
      <c r="N5215" s="17" t="s">
        <v>437</v>
      </c>
      <c r="O5215">
        <v>213</v>
      </c>
      <c r="P5215" s="17" t="s">
        <v>438</v>
      </c>
      <c r="Q5215">
        <v>0</v>
      </c>
      <c r="R5215" s="17" t="s">
        <v>439</v>
      </c>
      <c r="S5215" s="17" t="s">
        <v>440</v>
      </c>
      <c r="T5215" s="17" t="s">
        <v>438</v>
      </c>
      <c r="U5215">
        <v>0</v>
      </c>
      <c r="V5215">
        <v>0</v>
      </c>
      <c r="W5215" s="17" t="s">
        <v>11455</v>
      </c>
      <c r="X5215" s="17" t="s">
        <v>442</v>
      </c>
      <c r="Y5215">
        <v>0</v>
      </c>
      <c r="Z5215" s="17" t="s">
        <v>486</v>
      </c>
      <c r="AA5215" s="17" t="s">
        <v>443</v>
      </c>
      <c r="AB5215" s="17" t="s">
        <v>444</v>
      </c>
      <c r="AC5215">
        <v>0</v>
      </c>
      <c r="AD5215">
        <v>0</v>
      </c>
      <c r="AE5215">
        <v>0</v>
      </c>
      <c r="AF5215">
        <v>2022</v>
      </c>
      <c r="AG5215" s="1">
        <v>44562</v>
      </c>
      <c r="AH5215" s="1">
        <v>44773</v>
      </c>
      <c r="AI5215" s="1">
        <v>44785</v>
      </c>
      <c r="AJ5215" s="17" t="s">
        <v>34</v>
      </c>
      <c r="AK5215" s="17" t="s">
        <v>35</v>
      </c>
      <c r="AL5215" s="17" t="s">
        <v>10388</v>
      </c>
      <c r="AM5215" s="17">
        <f>MONTH(EMPENHO[[#This Row],[data_empenho]])</f>
        <v>7</v>
      </c>
    </row>
    <row r="5216" spans="1:39" x14ac:dyDescent="0.25">
      <c r="A5216">
        <v>8</v>
      </c>
      <c r="B5216">
        <v>801</v>
      </c>
      <c r="C5216">
        <v>10</v>
      </c>
      <c r="D5216">
        <v>122</v>
      </c>
      <c r="E5216">
        <v>5</v>
      </c>
      <c r="F5216">
        <v>0</v>
      </c>
      <c r="G5216">
        <v>2084</v>
      </c>
      <c r="H5216" s="17" t="s">
        <v>1181</v>
      </c>
      <c r="I5216">
        <v>40</v>
      </c>
      <c r="J5216">
        <v>0</v>
      </c>
      <c r="K5216" s="17" t="s">
        <v>11456</v>
      </c>
      <c r="L5216" s="1">
        <v>44767</v>
      </c>
      <c r="M5216">
        <v>858.16</v>
      </c>
      <c r="N5216" s="17" t="s">
        <v>437</v>
      </c>
      <c r="O5216">
        <v>213</v>
      </c>
      <c r="P5216" s="17" t="s">
        <v>438</v>
      </c>
      <c r="Q5216">
        <v>0</v>
      </c>
      <c r="R5216" s="17" t="s">
        <v>439</v>
      </c>
      <c r="S5216" s="17" t="s">
        <v>440</v>
      </c>
      <c r="T5216" s="17" t="s">
        <v>438</v>
      </c>
      <c r="U5216">
        <v>0</v>
      </c>
      <c r="V5216">
        <v>0</v>
      </c>
      <c r="W5216" s="17" t="s">
        <v>11457</v>
      </c>
      <c r="X5216" s="17" t="s">
        <v>442</v>
      </c>
      <c r="Y5216">
        <v>0</v>
      </c>
      <c r="Z5216" s="17" t="s">
        <v>486</v>
      </c>
      <c r="AA5216" s="17" t="s">
        <v>443</v>
      </c>
      <c r="AB5216" s="17" t="s">
        <v>444</v>
      </c>
      <c r="AC5216">
        <v>0</v>
      </c>
      <c r="AD5216">
        <v>0</v>
      </c>
      <c r="AE5216">
        <v>0</v>
      </c>
      <c r="AF5216">
        <v>2022</v>
      </c>
      <c r="AG5216" s="1">
        <v>44562</v>
      </c>
      <c r="AH5216" s="1">
        <v>44773</v>
      </c>
      <c r="AI5216" s="1">
        <v>44785</v>
      </c>
      <c r="AJ5216" s="17" t="s">
        <v>34</v>
      </c>
      <c r="AK5216" s="17" t="s">
        <v>35</v>
      </c>
      <c r="AL5216" s="17" t="s">
        <v>10388</v>
      </c>
      <c r="AM5216" s="17">
        <f>MONTH(EMPENHO[[#This Row],[data_empenho]])</f>
        <v>7</v>
      </c>
    </row>
    <row r="5217" spans="1:39" x14ac:dyDescent="0.25">
      <c r="A5217">
        <v>8</v>
      </c>
      <c r="B5217">
        <v>801</v>
      </c>
      <c r="C5217">
        <v>10</v>
      </c>
      <c r="D5217">
        <v>122</v>
      </c>
      <c r="E5217">
        <v>5</v>
      </c>
      <c r="F5217">
        <v>0</v>
      </c>
      <c r="G5217">
        <v>2084</v>
      </c>
      <c r="H5217" s="17" t="s">
        <v>1145</v>
      </c>
      <c r="I5217">
        <v>40</v>
      </c>
      <c r="J5217">
        <v>0</v>
      </c>
      <c r="K5217" s="17" t="s">
        <v>11458</v>
      </c>
      <c r="L5217" s="1">
        <v>44767</v>
      </c>
      <c r="M5217">
        <v>354.84</v>
      </c>
      <c r="N5217" s="17" t="s">
        <v>437</v>
      </c>
      <c r="O5217">
        <v>213</v>
      </c>
      <c r="P5217" s="17" t="s">
        <v>438</v>
      </c>
      <c r="Q5217">
        <v>0</v>
      </c>
      <c r="R5217" s="17" t="s">
        <v>439</v>
      </c>
      <c r="S5217" s="17" t="s">
        <v>440</v>
      </c>
      <c r="T5217" s="17" t="s">
        <v>438</v>
      </c>
      <c r="U5217">
        <v>0</v>
      </c>
      <c r="V5217">
        <v>0</v>
      </c>
      <c r="W5217" s="17" t="s">
        <v>11459</v>
      </c>
      <c r="X5217" s="17" t="s">
        <v>442</v>
      </c>
      <c r="Y5217">
        <v>0</v>
      </c>
      <c r="Z5217" s="17" t="s">
        <v>486</v>
      </c>
      <c r="AA5217" s="17" t="s">
        <v>443</v>
      </c>
      <c r="AB5217" s="17" t="s">
        <v>444</v>
      </c>
      <c r="AC5217">
        <v>0</v>
      </c>
      <c r="AD5217">
        <v>0</v>
      </c>
      <c r="AE5217">
        <v>0</v>
      </c>
      <c r="AF5217">
        <v>2022</v>
      </c>
      <c r="AG5217" s="1">
        <v>44562</v>
      </c>
      <c r="AH5217" s="1">
        <v>44773</v>
      </c>
      <c r="AI5217" s="1">
        <v>44785</v>
      </c>
      <c r="AJ5217" s="17" t="s">
        <v>34</v>
      </c>
      <c r="AK5217" s="17" t="s">
        <v>35</v>
      </c>
      <c r="AL5217" s="17" t="s">
        <v>10388</v>
      </c>
      <c r="AM5217" s="17">
        <f>MONTH(EMPENHO[[#This Row],[data_empenho]])</f>
        <v>7</v>
      </c>
    </row>
    <row r="5218" spans="1:39" x14ac:dyDescent="0.25">
      <c r="A5218">
        <v>8</v>
      </c>
      <c r="B5218">
        <v>801</v>
      </c>
      <c r="C5218">
        <v>10</v>
      </c>
      <c r="D5218">
        <v>122</v>
      </c>
      <c r="E5218">
        <v>5</v>
      </c>
      <c r="F5218">
        <v>0</v>
      </c>
      <c r="G5218">
        <v>2084</v>
      </c>
      <c r="H5218" s="17" t="s">
        <v>1176</v>
      </c>
      <c r="I5218">
        <v>40</v>
      </c>
      <c r="J5218">
        <v>0</v>
      </c>
      <c r="K5218" s="17" t="s">
        <v>11460</v>
      </c>
      <c r="L5218" s="1">
        <v>44767</v>
      </c>
      <c r="M5218">
        <v>1281.68</v>
      </c>
      <c r="N5218" s="17" t="s">
        <v>437</v>
      </c>
      <c r="O5218">
        <v>213</v>
      </c>
      <c r="P5218" s="17" t="s">
        <v>438</v>
      </c>
      <c r="Q5218">
        <v>0</v>
      </c>
      <c r="R5218" s="17" t="s">
        <v>439</v>
      </c>
      <c r="S5218" s="17" t="s">
        <v>440</v>
      </c>
      <c r="T5218" s="17" t="s">
        <v>438</v>
      </c>
      <c r="U5218">
        <v>0</v>
      </c>
      <c r="V5218">
        <v>0</v>
      </c>
      <c r="W5218" s="17" t="s">
        <v>11461</v>
      </c>
      <c r="X5218" s="17" t="s">
        <v>442</v>
      </c>
      <c r="Y5218">
        <v>0</v>
      </c>
      <c r="Z5218" s="17" t="s">
        <v>486</v>
      </c>
      <c r="AA5218" s="17" t="s">
        <v>443</v>
      </c>
      <c r="AB5218" s="17" t="s">
        <v>444</v>
      </c>
      <c r="AC5218">
        <v>0</v>
      </c>
      <c r="AD5218">
        <v>0</v>
      </c>
      <c r="AE5218">
        <v>0</v>
      </c>
      <c r="AF5218">
        <v>2022</v>
      </c>
      <c r="AG5218" s="1">
        <v>44562</v>
      </c>
      <c r="AH5218" s="1">
        <v>44773</v>
      </c>
      <c r="AI5218" s="1">
        <v>44785</v>
      </c>
      <c r="AJ5218" s="17" t="s">
        <v>34</v>
      </c>
      <c r="AK5218" s="17" t="s">
        <v>35</v>
      </c>
      <c r="AL5218" s="17" t="s">
        <v>10388</v>
      </c>
      <c r="AM5218" s="17">
        <f>MONTH(EMPENHO[[#This Row],[data_empenho]])</f>
        <v>7</v>
      </c>
    </row>
    <row r="5219" spans="1:39" x14ac:dyDescent="0.25">
      <c r="A5219">
        <v>8</v>
      </c>
      <c r="B5219">
        <v>801</v>
      </c>
      <c r="C5219">
        <v>10</v>
      </c>
      <c r="D5219">
        <v>122</v>
      </c>
      <c r="E5219">
        <v>5</v>
      </c>
      <c r="F5219">
        <v>0</v>
      </c>
      <c r="G5219">
        <v>2084</v>
      </c>
      <c r="H5219" s="17" t="s">
        <v>1173</v>
      </c>
      <c r="I5219">
        <v>40</v>
      </c>
      <c r="J5219">
        <v>0</v>
      </c>
      <c r="K5219" s="17" t="s">
        <v>11462</v>
      </c>
      <c r="L5219" s="1">
        <v>44767</v>
      </c>
      <c r="M5219">
        <v>1109.81</v>
      </c>
      <c r="N5219" s="17" t="s">
        <v>437</v>
      </c>
      <c r="O5219">
        <v>213</v>
      </c>
      <c r="P5219" s="17" t="s">
        <v>438</v>
      </c>
      <c r="Q5219">
        <v>0</v>
      </c>
      <c r="R5219" s="17" t="s">
        <v>439</v>
      </c>
      <c r="S5219" s="17" t="s">
        <v>440</v>
      </c>
      <c r="T5219" s="17" t="s">
        <v>438</v>
      </c>
      <c r="U5219">
        <v>0</v>
      </c>
      <c r="V5219">
        <v>0</v>
      </c>
      <c r="W5219" s="17" t="s">
        <v>11463</v>
      </c>
      <c r="X5219" s="17" t="s">
        <v>442</v>
      </c>
      <c r="Y5219">
        <v>0</v>
      </c>
      <c r="Z5219" s="17" t="s">
        <v>486</v>
      </c>
      <c r="AA5219" s="17" t="s">
        <v>443</v>
      </c>
      <c r="AB5219" s="17" t="s">
        <v>444</v>
      </c>
      <c r="AC5219">
        <v>0</v>
      </c>
      <c r="AD5219">
        <v>0</v>
      </c>
      <c r="AE5219">
        <v>0</v>
      </c>
      <c r="AF5219">
        <v>2022</v>
      </c>
      <c r="AG5219" s="1">
        <v>44562</v>
      </c>
      <c r="AH5219" s="1">
        <v>44773</v>
      </c>
      <c r="AI5219" s="1">
        <v>44785</v>
      </c>
      <c r="AJ5219" s="17" t="s">
        <v>34</v>
      </c>
      <c r="AK5219" s="17" t="s">
        <v>35</v>
      </c>
      <c r="AL5219" s="17" t="s">
        <v>10388</v>
      </c>
      <c r="AM5219" s="17">
        <f>MONTH(EMPENHO[[#This Row],[data_empenho]])</f>
        <v>7</v>
      </c>
    </row>
    <row r="5220" spans="1:39" x14ac:dyDescent="0.25">
      <c r="A5220">
        <v>2</v>
      </c>
      <c r="B5220">
        <v>201</v>
      </c>
      <c r="C5220">
        <v>4</v>
      </c>
      <c r="D5220">
        <v>122</v>
      </c>
      <c r="E5220">
        <v>1</v>
      </c>
      <c r="F5220">
        <v>0</v>
      </c>
      <c r="G5220">
        <v>2078</v>
      </c>
      <c r="H5220" s="17" t="s">
        <v>1173</v>
      </c>
      <c r="I5220">
        <v>1</v>
      </c>
      <c r="J5220">
        <v>0</v>
      </c>
      <c r="K5220" s="17" t="s">
        <v>11464</v>
      </c>
      <c r="L5220" s="1">
        <v>44767</v>
      </c>
      <c r="M5220">
        <v>1091.82</v>
      </c>
      <c r="N5220" s="17" t="s">
        <v>437</v>
      </c>
      <c r="O5220">
        <v>213</v>
      </c>
      <c r="P5220" s="17" t="s">
        <v>438</v>
      </c>
      <c r="Q5220">
        <v>0</v>
      </c>
      <c r="R5220" s="17" t="s">
        <v>439</v>
      </c>
      <c r="S5220" s="17" t="s">
        <v>440</v>
      </c>
      <c r="T5220" s="17" t="s">
        <v>438</v>
      </c>
      <c r="U5220">
        <v>0</v>
      </c>
      <c r="V5220">
        <v>0</v>
      </c>
      <c r="W5220" s="17" t="s">
        <v>11465</v>
      </c>
      <c r="X5220" s="17" t="s">
        <v>442</v>
      </c>
      <c r="Y5220">
        <v>0</v>
      </c>
      <c r="Z5220" s="17" t="s">
        <v>486</v>
      </c>
      <c r="AA5220" s="17" t="s">
        <v>443</v>
      </c>
      <c r="AB5220" s="17" t="s">
        <v>444</v>
      </c>
      <c r="AC5220">
        <v>0</v>
      </c>
      <c r="AD5220">
        <v>0</v>
      </c>
      <c r="AE5220">
        <v>0</v>
      </c>
      <c r="AF5220">
        <v>2022</v>
      </c>
      <c r="AG5220" s="1">
        <v>44562</v>
      </c>
      <c r="AH5220" s="1">
        <v>44773</v>
      </c>
      <c r="AI5220" s="1">
        <v>44785</v>
      </c>
      <c r="AJ5220" s="17" t="s">
        <v>34</v>
      </c>
      <c r="AK5220" s="17" t="s">
        <v>35</v>
      </c>
      <c r="AL5220" s="17" t="s">
        <v>10388</v>
      </c>
      <c r="AM5220" s="17">
        <f>MONTH(EMPENHO[[#This Row],[data_empenho]])</f>
        <v>7</v>
      </c>
    </row>
    <row r="5221" spans="1:39" x14ac:dyDescent="0.25">
      <c r="A5221">
        <v>8</v>
      </c>
      <c r="B5221">
        <v>801</v>
      </c>
      <c r="C5221">
        <v>10</v>
      </c>
      <c r="D5221">
        <v>301</v>
      </c>
      <c r="E5221">
        <v>6</v>
      </c>
      <c r="F5221">
        <v>0</v>
      </c>
      <c r="G5221">
        <v>2105</v>
      </c>
      <c r="H5221" s="17" t="s">
        <v>1173</v>
      </c>
      <c r="I5221">
        <v>40</v>
      </c>
      <c r="J5221">
        <v>0</v>
      </c>
      <c r="K5221" s="17" t="s">
        <v>11466</v>
      </c>
      <c r="L5221" s="1">
        <v>44767</v>
      </c>
      <c r="M5221">
        <v>13260.99</v>
      </c>
      <c r="N5221" s="17" t="s">
        <v>437</v>
      </c>
      <c r="O5221">
        <v>213</v>
      </c>
      <c r="P5221" s="17" t="s">
        <v>438</v>
      </c>
      <c r="Q5221">
        <v>0</v>
      </c>
      <c r="R5221" s="17" t="s">
        <v>439</v>
      </c>
      <c r="S5221" s="17" t="s">
        <v>440</v>
      </c>
      <c r="T5221" s="17" t="s">
        <v>438</v>
      </c>
      <c r="U5221">
        <v>0</v>
      </c>
      <c r="V5221">
        <v>0</v>
      </c>
      <c r="W5221" s="17" t="s">
        <v>11467</v>
      </c>
      <c r="X5221" s="17" t="s">
        <v>442</v>
      </c>
      <c r="Y5221">
        <v>0</v>
      </c>
      <c r="Z5221" s="17" t="s">
        <v>486</v>
      </c>
      <c r="AA5221" s="17" t="s">
        <v>443</v>
      </c>
      <c r="AB5221" s="17" t="s">
        <v>444</v>
      </c>
      <c r="AC5221">
        <v>0</v>
      </c>
      <c r="AD5221">
        <v>0</v>
      </c>
      <c r="AE5221">
        <v>0</v>
      </c>
      <c r="AF5221">
        <v>2022</v>
      </c>
      <c r="AG5221" s="1">
        <v>44562</v>
      </c>
      <c r="AH5221" s="1">
        <v>44773</v>
      </c>
      <c r="AI5221" s="1">
        <v>44785</v>
      </c>
      <c r="AJ5221" s="17" t="s">
        <v>34</v>
      </c>
      <c r="AK5221" s="17" t="s">
        <v>35</v>
      </c>
      <c r="AL5221" s="17" t="s">
        <v>10388</v>
      </c>
      <c r="AM5221" s="17">
        <f>MONTH(EMPENHO[[#This Row],[data_empenho]])</f>
        <v>7</v>
      </c>
    </row>
    <row r="5222" spans="1:39" x14ac:dyDescent="0.25">
      <c r="A5222">
        <v>8</v>
      </c>
      <c r="B5222">
        <v>801</v>
      </c>
      <c r="C5222">
        <v>10</v>
      </c>
      <c r="D5222">
        <v>301</v>
      </c>
      <c r="E5222">
        <v>6</v>
      </c>
      <c r="F5222">
        <v>0</v>
      </c>
      <c r="G5222">
        <v>2105</v>
      </c>
      <c r="H5222" s="17" t="s">
        <v>1181</v>
      </c>
      <c r="I5222">
        <v>40</v>
      </c>
      <c r="J5222">
        <v>0</v>
      </c>
      <c r="K5222" s="17" t="s">
        <v>11468</v>
      </c>
      <c r="L5222" s="1">
        <v>44767</v>
      </c>
      <c r="M5222">
        <v>2313.46</v>
      </c>
      <c r="N5222" s="17" t="s">
        <v>437</v>
      </c>
      <c r="O5222">
        <v>213</v>
      </c>
      <c r="P5222" s="17" t="s">
        <v>438</v>
      </c>
      <c r="Q5222">
        <v>0</v>
      </c>
      <c r="R5222" s="17" t="s">
        <v>439</v>
      </c>
      <c r="S5222" s="17" t="s">
        <v>440</v>
      </c>
      <c r="T5222" s="17" t="s">
        <v>438</v>
      </c>
      <c r="U5222">
        <v>0</v>
      </c>
      <c r="V5222">
        <v>0</v>
      </c>
      <c r="W5222" s="17" t="s">
        <v>11469</v>
      </c>
      <c r="X5222" s="17" t="s">
        <v>442</v>
      </c>
      <c r="Y5222">
        <v>0</v>
      </c>
      <c r="Z5222" s="17" t="s">
        <v>486</v>
      </c>
      <c r="AA5222" s="17" t="s">
        <v>443</v>
      </c>
      <c r="AB5222" s="17" t="s">
        <v>444</v>
      </c>
      <c r="AC5222">
        <v>0</v>
      </c>
      <c r="AD5222">
        <v>0</v>
      </c>
      <c r="AE5222">
        <v>0</v>
      </c>
      <c r="AF5222">
        <v>2022</v>
      </c>
      <c r="AG5222" s="1">
        <v>44562</v>
      </c>
      <c r="AH5222" s="1">
        <v>44773</v>
      </c>
      <c r="AI5222" s="1">
        <v>44785</v>
      </c>
      <c r="AJ5222" s="17" t="s">
        <v>34</v>
      </c>
      <c r="AK5222" s="17" t="s">
        <v>35</v>
      </c>
      <c r="AL5222" s="17" t="s">
        <v>10388</v>
      </c>
      <c r="AM5222" s="17">
        <f>MONTH(EMPENHO[[#This Row],[data_empenho]])</f>
        <v>7</v>
      </c>
    </row>
    <row r="5223" spans="1:39" x14ac:dyDescent="0.25">
      <c r="A5223">
        <v>8</v>
      </c>
      <c r="B5223">
        <v>801</v>
      </c>
      <c r="C5223">
        <v>10</v>
      </c>
      <c r="D5223">
        <v>301</v>
      </c>
      <c r="E5223">
        <v>6</v>
      </c>
      <c r="F5223">
        <v>0</v>
      </c>
      <c r="G5223">
        <v>2105</v>
      </c>
      <c r="H5223" s="17" t="s">
        <v>1218</v>
      </c>
      <c r="I5223">
        <v>40</v>
      </c>
      <c r="J5223">
        <v>0</v>
      </c>
      <c r="K5223" s="17" t="s">
        <v>11470</v>
      </c>
      <c r="L5223" s="1">
        <v>44767</v>
      </c>
      <c r="M5223">
        <v>3537.5</v>
      </c>
      <c r="N5223" s="17" t="s">
        <v>437</v>
      </c>
      <c r="O5223">
        <v>213</v>
      </c>
      <c r="P5223" s="17" t="s">
        <v>438</v>
      </c>
      <c r="Q5223">
        <v>0</v>
      </c>
      <c r="R5223" s="17" t="s">
        <v>439</v>
      </c>
      <c r="S5223" s="17" t="s">
        <v>440</v>
      </c>
      <c r="T5223" s="17" t="s">
        <v>438</v>
      </c>
      <c r="U5223">
        <v>0</v>
      </c>
      <c r="V5223">
        <v>0</v>
      </c>
      <c r="W5223" s="17" t="s">
        <v>11471</v>
      </c>
      <c r="X5223" s="17" t="s">
        <v>442</v>
      </c>
      <c r="Y5223">
        <v>0</v>
      </c>
      <c r="Z5223" s="17" t="s">
        <v>486</v>
      </c>
      <c r="AA5223" s="17" t="s">
        <v>443</v>
      </c>
      <c r="AB5223" s="17" t="s">
        <v>444</v>
      </c>
      <c r="AC5223">
        <v>0</v>
      </c>
      <c r="AD5223">
        <v>0</v>
      </c>
      <c r="AE5223">
        <v>0</v>
      </c>
      <c r="AF5223">
        <v>2022</v>
      </c>
      <c r="AG5223" s="1">
        <v>44562</v>
      </c>
      <c r="AH5223" s="1">
        <v>44773</v>
      </c>
      <c r="AI5223" s="1">
        <v>44785</v>
      </c>
      <c r="AJ5223" s="17" t="s">
        <v>34</v>
      </c>
      <c r="AK5223" s="17" t="s">
        <v>35</v>
      </c>
      <c r="AL5223" s="17" t="s">
        <v>10388</v>
      </c>
      <c r="AM5223" s="17">
        <f>MONTH(EMPENHO[[#This Row],[data_empenho]])</f>
        <v>7</v>
      </c>
    </row>
    <row r="5224" spans="1:39" x14ac:dyDescent="0.25">
      <c r="A5224">
        <v>8</v>
      </c>
      <c r="B5224">
        <v>801</v>
      </c>
      <c r="C5224">
        <v>10</v>
      </c>
      <c r="D5224">
        <v>301</v>
      </c>
      <c r="E5224">
        <v>6</v>
      </c>
      <c r="F5224">
        <v>0</v>
      </c>
      <c r="G5224">
        <v>2105</v>
      </c>
      <c r="H5224" s="17" t="s">
        <v>1176</v>
      </c>
      <c r="I5224">
        <v>40</v>
      </c>
      <c r="J5224">
        <v>0</v>
      </c>
      <c r="K5224" s="17" t="s">
        <v>11472</v>
      </c>
      <c r="L5224" s="1">
        <v>44767</v>
      </c>
      <c r="M5224">
        <v>2224.3200000000002</v>
      </c>
      <c r="N5224" s="17" t="s">
        <v>437</v>
      </c>
      <c r="O5224">
        <v>213</v>
      </c>
      <c r="P5224" s="17" t="s">
        <v>438</v>
      </c>
      <c r="Q5224">
        <v>0</v>
      </c>
      <c r="R5224" s="17" t="s">
        <v>439</v>
      </c>
      <c r="S5224" s="17" t="s">
        <v>440</v>
      </c>
      <c r="T5224" s="17" t="s">
        <v>438</v>
      </c>
      <c r="U5224">
        <v>0</v>
      </c>
      <c r="V5224">
        <v>0</v>
      </c>
      <c r="W5224" s="17" t="s">
        <v>11473</v>
      </c>
      <c r="X5224" s="17" t="s">
        <v>442</v>
      </c>
      <c r="Y5224">
        <v>0</v>
      </c>
      <c r="Z5224" s="17" t="s">
        <v>486</v>
      </c>
      <c r="AA5224" s="17" t="s">
        <v>443</v>
      </c>
      <c r="AB5224" s="17" t="s">
        <v>444</v>
      </c>
      <c r="AC5224">
        <v>0</v>
      </c>
      <c r="AD5224">
        <v>0</v>
      </c>
      <c r="AE5224">
        <v>0</v>
      </c>
      <c r="AF5224">
        <v>2022</v>
      </c>
      <c r="AG5224" s="1">
        <v>44562</v>
      </c>
      <c r="AH5224" s="1">
        <v>44773</v>
      </c>
      <c r="AI5224" s="1">
        <v>44785</v>
      </c>
      <c r="AJ5224" s="17" t="s">
        <v>34</v>
      </c>
      <c r="AK5224" s="17" t="s">
        <v>35</v>
      </c>
      <c r="AL5224" s="17" t="s">
        <v>10388</v>
      </c>
      <c r="AM5224" s="17">
        <f>MONTH(EMPENHO[[#This Row],[data_empenho]])</f>
        <v>7</v>
      </c>
    </row>
    <row r="5225" spans="1:39" x14ac:dyDescent="0.25">
      <c r="A5225">
        <v>8</v>
      </c>
      <c r="B5225">
        <v>801</v>
      </c>
      <c r="C5225">
        <v>10</v>
      </c>
      <c r="D5225">
        <v>301</v>
      </c>
      <c r="E5225">
        <v>6</v>
      </c>
      <c r="F5225">
        <v>0</v>
      </c>
      <c r="G5225">
        <v>2105</v>
      </c>
      <c r="H5225" s="17" t="s">
        <v>1173</v>
      </c>
      <c r="I5225">
        <v>40</v>
      </c>
      <c r="J5225">
        <v>0</v>
      </c>
      <c r="K5225" s="17" t="s">
        <v>11474</v>
      </c>
      <c r="L5225" s="1">
        <v>44767</v>
      </c>
      <c r="M5225">
        <v>2323.84</v>
      </c>
      <c r="N5225" s="17" t="s">
        <v>437</v>
      </c>
      <c r="O5225">
        <v>213</v>
      </c>
      <c r="P5225" s="17" t="s">
        <v>438</v>
      </c>
      <c r="Q5225">
        <v>0</v>
      </c>
      <c r="R5225" s="17" t="s">
        <v>439</v>
      </c>
      <c r="S5225" s="17" t="s">
        <v>440</v>
      </c>
      <c r="T5225" s="17" t="s">
        <v>438</v>
      </c>
      <c r="U5225">
        <v>0</v>
      </c>
      <c r="V5225">
        <v>0</v>
      </c>
      <c r="W5225" s="17" t="s">
        <v>11475</v>
      </c>
      <c r="X5225" s="17" t="s">
        <v>442</v>
      </c>
      <c r="Y5225">
        <v>0</v>
      </c>
      <c r="Z5225" s="17" t="s">
        <v>486</v>
      </c>
      <c r="AA5225" s="17" t="s">
        <v>443</v>
      </c>
      <c r="AB5225" s="17" t="s">
        <v>444</v>
      </c>
      <c r="AC5225">
        <v>0</v>
      </c>
      <c r="AD5225">
        <v>0</v>
      </c>
      <c r="AE5225">
        <v>0</v>
      </c>
      <c r="AF5225">
        <v>2022</v>
      </c>
      <c r="AG5225" s="1">
        <v>44562</v>
      </c>
      <c r="AH5225" s="1">
        <v>44773</v>
      </c>
      <c r="AI5225" s="1">
        <v>44785</v>
      </c>
      <c r="AJ5225" s="17" t="s">
        <v>34</v>
      </c>
      <c r="AK5225" s="17" t="s">
        <v>35</v>
      </c>
      <c r="AL5225" s="17" t="s">
        <v>10388</v>
      </c>
      <c r="AM5225" s="17">
        <f>MONTH(EMPENHO[[#This Row],[data_empenho]])</f>
        <v>7</v>
      </c>
    </row>
    <row r="5226" spans="1:39" x14ac:dyDescent="0.25">
      <c r="A5226">
        <v>8</v>
      </c>
      <c r="B5226">
        <v>801</v>
      </c>
      <c r="C5226">
        <v>10</v>
      </c>
      <c r="D5226">
        <v>301</v>
      </c>
      <c r="E5226">
        <v>6</v>
      </c>
      <c r="F5226">
        <v>0</v>
      </c>
      <c r="G5226">
        <v>2105</v>
      </c>
      <c r="H5226" s="17" t="s">
        <v>5159</v>
      </c>
      <c r="I5226">
        <v>40</v>
      </c>
      <c r="J5226">
        <v>0</v>
      </c>
      <c r="K5226" s="17" t="s">
        <v>11476</v>
      </c>
      <c r="L5226" s="1">
        <v>44767</v>
      </c>
      <c r="M5226">
        <v>3441.85</v>
      </c>
      <c r="N5226" s="17" t="s">
        <v>437</v>
      </c>
      <c r="O5226">
        <v>213</v>
      </c>
      <c r="P5226" s="17" t="s">
        <v>438</v>
      </c>
      <c r="Q5226">
        <v>0</v>
      </c>
      <c r="R5226" s="17" t="s">
        <v>439</v>
      </c>
      <c r="S5226" s="17" t="s">
        <v>440</v>
      </c>
      <c r="T5226" s="17" t="s">
        <v>438</v>
      </c>
      <c r="U5226">
        <v>0</v>
      </c>
      <c r="V5226">
        <v>0</v>
      </c>
      <c r="W5226" s="17" t="s">
        <v>11477</v>
      </c>
      <c r="X5226" s="17" t="s">
        <v>442</v>
      </c>
      <c r="Y5226">
        <v>0</v>
      </c>
      <c r="Z5226" s="17" t="s">
        <v>486</v>
      </c>
      <c r="AA5226" s="17" t="s">
        <v>443</v>
      </c>
      <c r="AB5226" s="17" t="s">
        <v>444</v>
      </c>
      <c r="AC5226">
        <v>0</v>
      </c>
      <c r="AD5226">
        <v>0</v>
      </c>
      <c r="AE5226">
        <v>0</v>
      </c>
      <c r="AF5226">
        <v>2022</v>
      </c>
      <c r="AG5226" s="1">
        <v>44562</v>
      </c>
      <c r="AH5226" s="1">
        <v>44773</v>
      </c>
      <c r="AI5226" s="1">
        <v>44785</v>
      </c>
      <c r="AJ5226" s="17" t="s">
        <v>34</v>
      </c>
      <c r="AK5226" s="17" t="s">
        <v>35</v>
      </c>
      <c r="AL5226" s="17" t="s">
        <v>10388</v>
      </c>
      <c r="AM5226" s="17">
        <f>MONTH(EMPENHO[[#This Row],[data_empenho]])</f>
        <v>7</v>
      </c>
    </row>
    <row r="5227" spans="1:39" x14ac:dyDescent="0.25">
      <c r="A5227">
        <v>8</v>
      </c>
      <c r="B5227">
        <v>801</v>
      </c>
      <c r="C5227">
        <v>10</v>
      </c>
      <c r="D5227">
        <v>301</v>
      </c>
      <c r="E5227">
        <v>6</v>
      </c>
      <c r="F5227">
        <v>0</v>
      </c>
      <c r="G5227">
        <v>2105</v>
      </c>
      <c r="H5227" s="17" t="s">
        <v>1173</v>
      </c>
      <c r="I5227">
        <v>40</v>
      </c>
      <c r="J5227">
        <v>0</v>
      </c>
      <c r="K5227" s="17" t="s">
        <v>11478</v>
      </c>
      <c r="L5227" s="1">
        <v>44767</v>
      </c>
      <c r="M5227">
        <v>120.31</v>
      </c>
      <c r="N5227" s="17" t="s">
        <v>437</v>
      </c>
      <c r="O5227">
        <v>213</v>
      </c>
      <c r="P5227" s="17" t="s">
        <v>438</v>
      </c>
      <c r="Q5227">
        <v>0</v>
      </c>
      <c r="R5227" s="17" t="s">
        <v>439</v>
      </c>
      <c r="S5227" s="17" t="s">
        <v>440</v>
      </c>
      <c r="T5227" s="17" t="s">
        <v>438</v>
      </c>
      <c r="U5227">
        <v>0</v>
      </c>
      <c r="V5227">
        <v>0</v>
      </c>
      <c r="W5227" s="17" t="s">
        <v>11479</v>
      </c>
      <c r="X5227" s="17" t="s">
        <v>442</v>
      </c>
      <c r="Y5227">
        <v>0</v>
      </c>
      <c r="Z5227" s="17" t="s">
        <v>486</v>
      </c>
      <c r="AA5227" s="17" t="s">
        <v>443</v>
      </c>
      <c r="AB5227" s="17" t="s">
        <v>444</v>
      </c>
      <c r="AC5227">
        <v>0</v>
      </c>
      <c r="AD5227">
        <v>0</v>
      </c>
      <c r="AE5227">
        <v>0</v>
      </c>
      <c r="AF5227">
        <v>2022</v>
      </c>
      <c r="AG5227" s="1">
        <v>44562</v>
      </c>
      <c r="AH5227" s="1">
        <v>44773</v>
      </c>
      <c r="AI5227" s="1">
        <v>44785</v>
      </c>
      <c r="AJ5227" s="17" t="s">
        <v>34</v>
      </c>
      <c r="AK5227" s="17" t="s">
        <v>35</v>
      </c>
      <c r="AL5227" s="17" t="s">
        <v>10388</v>
      </c>
      <c r="AM5227" s="17">
        <f>MONTH(EMPENHO[[#This Row],[data_empenho]])</f>
        <v>7</v>
      </c>
    </row>
    <row r="5228" spans="1:39" x14ac:dyDescent="0.25">
      <c r="A5228">
        <v>8</v>
      </c>
      <c r="B5228">
        <v>801</v>
      </c>
      <c r="C5228">
        <v>10</v>
      </c>
      <c r="D5228">
        <v>301</v>
      </c>
      <c r="E5228">
        <v>6</v>
      </c>
      <c r="F5228">
        <v>0</v>
      </c>
      <c r="G5228">
        <v>2089</v>
      </c>
      <c r="H5228" s="17" t="s">
        <v>1173</v>
      </c>
      <c r="I5228">
        <v>4160</v>
      </c>
      <c r="J5228">
        <v>0</v>
      </c>
      <c r="K5228" s="17" t="s">
        <v>11480</v>
      </c>
      <c r="L5228" s="1">
        <v>44767</v>
      </c>
      <c r="M5228">
        <v>1700</v>
      </c>
      <c r="N5228" s="17" t="s">
        <v>437</v>
      </c>
      <c r="O5228">
        <v>213</v>
      </c>
      <c r="P5228" s="17" t="s">
        <v>438</v>
      </c>
      <c r="Q5228">
        <v>0</v>
      </c>
      <c r="R5228" s="17" t="s">
        <v>439</v>
      </c>
      <c r="S5228" s="17" t="s">
        <v>440</v>
      </c>
      <c r="T5228" s="17" t="s">
        <v>438</v>
      </c>
      <c r="U5228">
        <v>0</v>
      </c>
      <c r="V5228">
        <v>0</v>
      </c>
      <c r="W5228" s="17" t="s">
        <v>11481</v>
      </c>
      <c r="X5228" s="17" t="s">
        <v>442</v>
      </c>
      <c r="Y5228">
        <v>0</v>
      </c>
      <c r="Z5228" s="17" t="s">
        <v>486</v>
      </c>
      <c r="AA5228" s="17" t="s">
        <v>443</v>
      </c>
      <c r="AB5228" s="17" t="s">
        <v>444</v>
      </c>
      <c r="AC5228">
        <v>0</v>
      </c>
      <c r="AD5228">
        <v>0</v>
      </c>
      <c r="AE5228">
        <v>0</v>
      </c>
      <c r="AF5228">
        <v>2022</v>
      </c>
      <c r="AG5228" s="1">
        <v>44562</v>
      </c>
      <c r="AH5228" s="1">
        <v>44773</v>
      </c>
      <c r="AI5228" s="1">
        <v>44785</v>
      </c>
      <c r="AJ5228" s="17" t="s">
        <v>34</v>
      </c>
      <c r="AK5228" s="17" t="s">
        <v>35</v>
      </c>
      <c r="AL5228" s="17" t="s">
        <v>10388</v>
      </c>
      <c r="AM5228" s="17">
        <f>MONTH(EMPENHO[[#This Row],[data_empenho]])</f>
        <v>7</v>
      </c>
    </row>
    <row r="5229" spans="1:39" x14ac:dyDescent="0.25">
      <c r="A5229">
        <v>8</v>
      </c>
      <c r="B5229">
        <v>801</v>
      </c>
      <c r="C5229">
        <v>10</v>
      </c>
      <c r="D5229">
        <v>301</v>
      </c>
      <c r="E5229">
        <v>6</v>
      </c>
      <c r="F5229">
        <v>0</v>
      </c>
      <c r="G5229">
        <v>2089</v>
      </c>
      <c r="H5229" s="17" t="s">
        <v>1176</v>
      </c>
      <c r="I5229">
        <v>4160</v>
      </c>
      <c r="J5229">
        <v>0</v>
      </c>
      <c r="K5229" s="17" t="s">
        <v>11482</v>
      </c>
      <c r="L5229" s="1">
        <v>44767</v>
      </c>
      <c r="M5229">
        <v>459.54</v>
      </c>
      <c r="N5229" s="17" t="s">
        <v>437</v>
      </c>
      <c r="O5229">
        <v>213</v>
      </c>
      <c r="P5229" s="17" t="s">
        <v>438</v>
      </c>
      <c r="Q5229">
        <v>0</v>
      </c>
      <c r="R5229" s="17" t="s">
        <v>439</v>
      </c>
      <c r="S5229" s="17" t="s">
        <v>440</v>
      </c>
      <c r="T5229" s="17" t="s">
        <v>438</v>
      </c>
      <c r="U5229">
        <v>0</v>
      </c>
      <c r="V5229">
        <v>0</v>
      </c>
      <c r="W5229" s="17" t="s">
        <v>11483</v>
      </c>
      <c r="X5229" s="17" t="s">
        <v>442</v>
      </c>
      <c r="Y5229">
        <v>0</v>
      </c>
      <c r="Z5229" s="17" t="s">
        <v>486</v>
      </c>
      <c r="AA5229" s="17" t="s">
        <v>443</v>
      </c>
      <c r="AB5229" s="17" t="s">
        <v>444</v>
      </c>
      <c r="AC5229">
        <v>0</v>
      </c>
      <c r="AD5229">
        <v>0</v>
      </c>
      <c r="AE5229">
        <v>0</v>
      </c>
      <c r="AF5229">
        <v>2022</v>
      </c>
      <c r="AG5229" s="1">
        <v>44562</v>
      </c>
      <c r="AH5229" s="1">
        <v>44773</v>
      </c>
      <c r="AI5229" s="1">
        <v>44785</v>
      </c>
      <c r="AJ5229" s="17" t="s">
        <v>34</v>
      </c>
      <c r="AK5229" s="17" t="s">
        <v>35</v>
      </c>
      <c r="AL5229" s="17" t="s">
        <v>10388</v>
      </c>
      <c r="AM5229" s="17">
        <f>MONTH(EMPENHO[[#This Row],[data_empenho]])</f>
        <v>7</v>
      </c>
    </row>
    <row r="5230" spans="1:39" x14ac:dyDescent="0.25">
      <c r="A5230">
        <v>8</v>
      </c>
      <c r="B5230">
        <v>801</v>
      </c>
      <c r="C5230">
        <v>10</v>
      </c>
      <c r="D5230">
        <v>301</v>
      </c>
      <c r="E5230">
        <v>6</v>
      </c>
      <c r="F5230">
        <v>0</v>
      </c>
      <c r="G5230">
        <v>2089</v>
      </c>
      <c r="H5230" s="17" t="s">
        <v>1173</v>
      </c>
      <c r="I5230">
        <v>4160</v>
      </c>
      <c r="J5230">
        <v>0</v>
      </c>
      <c r="K5230" s="17" t="s">
        <v>11484</v>
      </c>
      <c r="L5230" s="1">
        <v>44767</v>
      </c>
      <c r="M5230">
        <v>412.93</v>
      </c>
      <c r="N5230" s="17" t="s">
        <v>437</v>
      </c>
      <c r="O5230">
        <v>213</v>
      </c>
      <c r="P5230" s="17" t="s">
        <v>438</v>
      </c>
      <c r="Q5230">
        <v>0</v>
      </c>
      <c r="R5230" s="17" t="s">
        <v>439</v>
      </c>
      <c r="S5230" s="17" t="s">
        <v>440</v>
      </c>
      <c r="T5230" s="17" t="s">
        <v>438</v>
      </c>
      <c r="U5230">
        <v>0</v>
      </c>
      <c r="V5230">
        <v>0</v>
      </c>
      <c r="W5230" s="17" t="s">
        <v>11485</v>
      </c>
      <c r="X5230" s="17" t="s">
        <v>442</v>
      </c>
      <c r="Y5230">
        <v>0</v>
      </c>
      <c r="Z5230" s="17" t="s">
        <v>486</v>
      </c>
      <c r="AA5230" s="17" t="s">
        <v>443</v>
      </c>
      <c r="AB5230" s="17" t="s">
        <v>444</v>
      </c>
      <c r="AC5230">
        <v>0</v>
      </c>
      <c r="AD5230">
        <v>0</v>
      </c>
      <c r="AE5230">
        <v>0</v>
      </c>
      <c r="AF5230">
        <v>2022</v>
      </c>
      <c r="AG5230" s="1">
        <v>44562</v>
      </c>
      <c r="AH5230" s="1">
        <v>44773</v>
      </c>
      <c r="AI5230" s="1">
        <v>44785</v>
      </c>
      <c r="AJ5230" s="17" t="s">
        <v>34</v>
      </c>
      <c r="AK5230" s="17" t="s">
        <v>35</v>
      </c>
      <c r="AL5230" s="17" t="s">
        <v>10388</v>
      </c>
      <c r="AM5230" s="17">
        <f>MONTH(EMPENHO[[#This Row],[data_empenho]])</f>
        <v>7</v>
      </c>
    </row>
    <row r="5231" spans="1:39" x14ac:dyDescent="0.25">
      <c r="A5231">
        <v>8</v>
      </c>
      <c r="B5231">
        <v>801</v>
      </c>
      <c r="C5231">
        <v>10</v>
      </c>
      <c r="D5231">
        <v>305</v>
      </c>
      <c r="E5231">
        <v>7</v>
      </c>
      <c r="F5231">
        <v>0</v>
      </c>
      <c r="G5231">
        <v>2104</v>
      </c>
      <c r="H5231" s="17" t="s">
        <v>1173</v>
      </c>
      <c r="I5231">
        <v>4502</v>
      </c>
      <c r="J5231">
        <v>0</v>
      </c>
      <c r="K5231" s="17" t="s">
        <v>11486</v>
      </c>
      <c r="L5231" s="1">
        <v>44767</v>
      </c>
      <c r="M5231">
        <v>7697.33</v>
      </c>
      <c r="N5231" s="17" t="s">
        <v>437</v>
      </c>
      <c r="O5231">
        <v>213</v>
      </c>
      <c r="P5231" s="17" t="s">
        <v>438</v>
      </c>
      <c r="Q5231">
        <v>0</v>
      </c>
      <c r="R5231" s="17" t="s">
        <v>439</v>
      </c>
      <c r="S5231" s="17" t="s">
        <v>440</v>
      </c>
      <c r="T5231" s="17" t="s">
        <v>438</v>
      </c>
      <c r="U5231">
        <v>0</v>
      </c>
      <c r="V5231">
        <v>0</v>
      </c>
      <c r="W5231" s="17" t="s">
        <v>11487</v>
      </c>
      <c r="X5231" s="17" t="s">
        <v>442</v>
      </c>
      <c r="Y5231">
        <v>0</v>
      </c>
      <c r="Z5231" s="17" t="s">
        <v>486</v>
      </c>
      <c r="AA5231" s="17" t="s">
        <v>443</v>
      </c>
      <c r="AB5231" s="17" t="s">
        <v>444</v>
      </c>
      <c r="AC5231">
        <v>0</v>
      </c>
      <c r="AD5231">
        <v>0</v>
      </c>
      <c r="AE5231">
        <v>0</v>
      </c>
      <c r="AF5231">
        <v>2022</v>
      </c>
      <c r="AG5231" s="1">
        <v>44562</v>
      </c>
      <c r="AH5231" s="1">
        <v>44773</v>
      </c>
      <c r="AI5231" s="1">
        <v>44785</v>
      </c>
      <c r="AJ5231" s="17" t="s">
        <v>34</v>
      </c>
      <c r="AK5231" s="17" t="s">
        <v>35</v>
      </c>
      <c r="AL5231" s="17" t="s">
        <v>10388</v>
      </c>
      <c r="AM5231" s="17">
        <f>MONTH(EMPENHO[[#This Row],[data_empenho]])</f>
        <v>7</v>
      </c>
    </row>
    <row r="5232" spans="1:39" x14ac:dyDescent="0.25">
      <c r="A5232">
        <v>8</v>
      </c>
      <c r="B5232">
        <v>801</v>
      </c>
      <c r="C5232">
        <v>10</v>
      </c>
      <c r="D5232">
        <v>305</v>
      </c>
      <c r="E5232">
        <v>7</v>
      </c>
      <c r="F5232">
        <v>0</v>
      </c>
      <c r="G5232">
        <v>2104</v>
      </c>
      <c r="H5232" s="17" t="s">
        <v>1181</v>
      </c>
      <c r="I5232">
        <v>4502</v>
      </c>
      <c r="J5232">
        <v>0</v>
      </c>
      <c r="K5232" s="17" t="s">
        <v>11488</v>
      </c>
      <c r="L5232" s="1">
        <v>44767</v>
      </c>
      <c r="M5232">
        <v>1229.3900000000001</v>
      </c>
      <c r="N5232" s="17" t="s">
        <v>437</v>
      </c>
      <c r="O5232">
        <v>213</v>
      </c>
      <c r="P5232" s="17" t="s">
        <v>438</v>
      </c>
      <c r="Q5232">
        <v>0</v>
      </c>
      <c r="R5232" s="17" t="s">
        <v>439</v>
      </c>
      <c r="S5232" s="17" t="s">
        <v>440</v>
      </c>
      <c r="T5232" s="17" t="s">
        <v>438</v>
      </c>
      <c r="U5232">
        <v>0</v>
      </c>
      <c r="V5232">
        <v>0</v>
      </c>
      <c r="W5232" s="17" t="s">
        <v>11489</v>
      </c>
      <c r="X5232" s="17" t="s">
        <v>442</v>
      </c>
      <c r="Y5232">
        <v>0</v>
      </c>
      <c r="Z5232" s="17" t="s">
        <v>486</v>
      </c>
      <c r="AA5232" s="17" t="s">
        <v>443</v>
      </c>
      <c r="AB5232" s="17" t="s">
        <v>444</v>
      </c>
      <c r="AC5232">
        <v>0</v>
      </c>
      <c r="AD5232">
        <v>0</v>
      </c>
      <c r="AE5232">
        <v>0</v>
      </c>
      <c r="AF5232">
        <v>2022</v>
      </c>
      <c r="AG5232" s="1">
        <v>44562</v>
      </c>
      <c r="AH5232" s="1">
        <v>44773</v>
      </c>
      <c r="AI5232" s="1">
        <v>44785</v>
      </c>
      <c r="AJ5232" s="17" t="s">
        <v>34</v>
      </c>
      <c r="AK5232" s="17" t="s">
        <v>35</v>
      </c>
      <c r="AL5232" s="17" t="s">
        <v>10388</v>
      </c>
      <c r="AM5232" s="17">
        <f>MONTH(EMPENHO[[#This Row],[data_empenho]])</f>
        <v>7</v>
      </c>
    </row>
    <row r="5233" spans="1:39" x14ac:dyDescent="0.25">
      <c r="A5233">
        <v>8</v>
      </c>
      <c r="B5233">
        <v>801</v>
      </c>
      <c r="C5233">
        <v>10</v>
      </c>
      <c r="D5233">
        <v>305</v>
      </c>
      <c r="E5233">
        <v>7</v>
      </c>
      <c r="F5233">
        <v>0</v>
      </c>
      <c r="G5233">
        <v>2104</v>
      </c>
      <c r="H5233" s="17" t="s">
        <v>1176</v>
      </c>
      <c r="I5233">
        <v>4502</v>
      </c>
      <c r="J5233">
        <v>0</v>
      </c>
      <c r="K5233" s="17" t="s">
        <v>11490</v>
      </c>
      <c r="L5233" s="1">
        <v>44767</v>
      </c>
      <c r="M5233">
        <v>846.71</v>
      </c>
      <c r="N5233" s="17" t="s">
        <v>437</v>
      </c>
      <c r="O5233">
        <v>213</v>
      </c>
      <c r="P5233" s="17" t="s">
        <v>438</v>
      </c>
      <c r="Q5233">
        <v>0</v>
      </c>
      <c r="R5233" s="17" t="s">
        <v>439</v>
      </c>
      <c r="S5233" s="17" t="s">
        <v>440</v>
      </c>
      <c r="T5233" s="17" t="s">
        <v>438</v>
      </c>
      <c r="U5233">
        <v>0</v>
      </c>
      <c r="V5233">
        <v>0</v>
      </c>
      <c r="W5233" s="17" t="s">
        <v>11491</v>
      </c>
      <c r="X5233" s="17" t="s">
        <v>442</v>
      </c>
      <c r="Y5233">
        <v>0</v>
      </c>
      <c r="Z5233" s="17" t="s">
        <v>486</v>
      </c>
      <c r="AA5233" s="17" t="s">
        <v>443</v>
      </c>
      <c r="AB5233" s="17" t="s">
        <v>444</v>
      </c>
      <c r="AC5233">
        <v>0</v>
      </c>
      <c r="AD5233">
        <v>0</v>
      </c>
      <c r="AE5233">
        <v>0</v>
      </c>
      <c r="AF5233">
        <v>2022</v>
      </c>
      <c r="AG5233" s="1">
        <v>44562</v>
      </c>
      <c r="AH5233" s="1">
        <v>44773</v>
      </c>
      <c r="AI5233" s="1">
        <v>44785</v>
      </c>
      <c r="AJ5233" s="17" t="s">
        <v>34</v>
      </c>
      <c r="AK5233" s="17" t="s">
        <v>35</v>
      </c>
      <c r="AL5233" s="17" t="s">
        <v>10388</v>
      </c>
      <c r="AM5233" s="17">
        <f>MONTH(EMPENHO[[#This Row],[data_empenho]])</f>
        <v>7</v>
      </c>
    </row>
    <row r="5234" spans="1:39" x14ac:dyDescent="0.25">
      <c r="A5234">
        <v>8</v>
      </c>
      <c r="B5234">
        <v>801</v>
      </c>
      <c r="C5234">
        <v>10</v>
      </c>
      <c r="D5234">
        <v>305</v>
      </c>
      <c r="E5234">
        <v>7</v>
      </c>
      <c r="F5234">
        <v>0</v>
      </c>
      <c r="G5234">
        <v>2104</v>
      </c>
      <c r="H5234" s="17" t="s">
        <v>1173</v>
      </c>
      <c r="I5234">
        <v>4502</v>
      </c>
      <c r="J5234">
        <v>0</v>
      </c>
      <c r="K5234" s="17" t="s">
        <v>11492</v>
      </c>
      <c r="L5234" s="1">
        <v>44767</v>
      </c>
      <c r="M5234">
        <v>824.74</v>
      </c>
      <c r="N5234" s="17" t="s">
        <v>437</v>
      </c>
      <c r="O5234">
        <v>213</v>
      </c>
      <c r="P5234" s="17" t="s">
        <v>438</v>
      </c>
      <c r="Q5234">
        <v>0</v>
      </c>
      <c r="R5234" s="17" t="s">
        <v>439</v>
      </c>
      <c r="S5234" s="17" t="s">
        <v>440</v>
      </c>
      <c r="T5234" s="17" t="s">
        <v>438</v>
      </c>
      <c r="U5234">
        <v>0</v>
      </c>
      <c r="V5234">
        <v>0</v>
      </c>
      <c r="W5234" s="17" t="s">
        <v>11493</v>
      </c>
      <c r="X5234" s="17" t="s">
        <v>442</v>
      </c>
      <c r="Y5234">
        <v>0</v>
      </c>
      <c r="Z5234" s="17" t="s">
        <v>486</v>
      </c>
      <c r="AA5234" s="17" t="s">
        <v>443</v>
      </c>
      <c r="AB5234" s="17" t="s">
        <v>444</v>
      </c>
      <c r="AC5234">
        <v>0</v>
      </c>
      <c r="AD5234">
        <v>0</v>
      </c>
      <c r="AE5234">
        <v>0</v>
      </c>
      <c r="AF5234">
        <v>2022</v>
      </c>
      <c r="AG5234" s="1">
        <v>44562</v>
      </c>
      <c r="AH5234" s="1">
        <v>44773</v>
      </c>
      <c r="AI5234" s="1">
        <v>44785</v>
      </c>
      <c r="AJ5234" s="17" t="s">
        <v>34</v>
      </c>
      <c r="AK5234" s="17" t="s">
        <v>35</v>
      </c>
      <c r="AL5234" s="17" t="s">
        <v>10388</v>
      </c>
      <c r="AM5234" s="17">
        <f>MONTH(EMPENHO[[#This Row],[data_empenho]])</f>
        <v>7</v>
      </c>
    </row>
    <row r="5235" spans="1:39" x14ac:dyDescent="0.25">
      <c r="A5235">
        <v>8</v>
      </c>
      <c r="B5235">
        <v>801</v>
      </c>
      <c r="C5235">
        <v>10</v>
      </c>
      <c r="D5235">
        <v>301</v>
      </c>
      <c r="E5235">
        <v>6</v>
      </c>
      <c r="F5235">
        <v>0</v>
      </c>
      <c r="G5235">
        <v>2092</v>
      </c>
      <c r="H5235" s="17" t="s">
        <v>1173</v>
      </c>
      <c r="I5235">
        <v>40</v>
      </c>
      <c r="J5235">
        <v>0</v>
      </c>
      <c r="K5235" s="17" t="s">
        <v>11494</v>
      </c>
      <c r="L5235" s="1">
        <v>44767</v>
      </c>
      <c r="M5235">
        <v>18402.169999999998</v>
      </c>
      <c r="N5235" s="17" t="s">
        <v>437</v>
      </c>
      <c r="O5235">
        <v>213</v>
      </c>
      <c r="P5235" s="17" t="s">
        <v>438</v>
      </c>
      <c r="Q5235">
        <v>0</v>
      </c>
      <c r="R5235" s="17" t="s">
        <v>439</v>
      </c>
      <c r="S5235" s="17" t="s">
        <v>440</v>
      </c>
      <c r="T5235" s="17" t="s">
        <v>438</v>
      </c>
      <c r="U5235">
        <v>0</v>
      </c>
      <c r="V5235">
        <v>0</v>
      </c>
      <c r="W5235" s="17" t="s">
        <v>11495</v>
      </c>
      <c r="X5235" s="17" t="s">
        <v>442</v>
      </c>
      <c r="Y5235">
        <v>0</v>
      </c>
      <c r="Z5235" s="17" t="s">
        <v>486</v>
      </c>
      <c r="AA5235" s="17" t="s">
        <v>443</v>
      </c>
      <c r="AB5235" s="17" t="s">
        <v>444</v>
      </c>
      <c r="AC5235">
        <v>0</v>
      </c>
      <c r="AD5235">
        <v>0</v>
      </c>
      <c r="AE5235">
        <v>0</v>
      </c>
      <c r="AF5235">
        <v>2022</v>
      </c>
      <c r="AG5235" s="1">
        <v>44562</v>
      </c>
      <c r="AH5235" s="1">
        <v>44773</v>
      </c>
      <c r="AI5235" s="1">
        <v>44785</v>
      </c>
      <c r="AJ5235" s="17" t="s">
        <v>34</v>
      </c>
      <c r="AK5235" s="17" t="s">
        <v>35</v>
      </c>
      <c r="AL5235" s="17" t="s">
        <v>10388</v>
      </c>
      <c r="AM5235" s="17">
        <f>MONTH(EMPENHO[[#This Row],[data_empenho]])</f>
        <v>7</v>
      </c>
    </row>
    <row r="5236" spans="1:39" x14ac:dyDescent="0.25">
      <c r="A5236">
        <v>8</v>
      </c>
      <c r="B5236">
        <v>801</v>
      </c>
      <c r="C5236">
        <v>10</v>
      </c>
      <c r="D5236">
        <v>301</v>
      </c>
      <c r="E5236">
        <v>6</v>
      </c>
      <c r="F5236">
        <v>0</v>
      </c>
      <c r="G5236">
        <v>2092</v>
      </c>
      <c r="H5236" s="17" t="s">
        <v>1145</v>
      </c>
      <c r="I5236">
        <v>4500</v>
      </c>
      <c r="J5236">
        <v>0</v>
      </c>
      <c r="K5236" s="17" t="s">
        <v>11496</v>
      </c>
      <c r="L5236" s="1">
        <v>44767</v>
      </c>
      <c r="M5236">
        <v>1500</v>
      </c>
      <c r="N5236" s="17" t="s">
        <v>437</v>
      </c>
      <c r="O5236">
        <v>213</v>
      </c>
      <c r="P5236" s="17" t="s">
        <v>438</v>
      </c>
      <c r="Q5236">
        <v>0</v>
      </c>
      <c r="R5236" s="17" t="s">
        <v>439</v>
      </c>
      <c r="S5236" s="17" t="s">
        <v>440</v>
      </c>
      <c r="T5236" s="17" t="s">
        <v>438</v>
      </c>
      <c r="U5236">
        <v>0</v>
      </c>
      <c r="V5236">
        <v>0</v>
      </c>
      <c r="W5236" s="17" t="s">
        <v>11497</v>
      </c>
      <c r="X5236" s="17" t="s">
        <v>442</v>
      </c>
      <c r="Y5236">
        <v>0</v>
      </c>
      <c r="Z5236" s="17" t="s">
        <v>486</v>
      </c>
      <c r="AA5236" s="17" t="s">
        <v>443</v>
      </c>
      <c r="AB5236" s="17" t="s">
        <v>444</v>
      </c>
      <c r="AC5236">
        <v>0</v>
      </c>
      <c r="AD5236">
        <v>0</v>
      </c>
      <c r="AE5236">
        <v>0</v>
      </c>
      <c r="AF5236">
        <v>2022</v>
      </c>
      <c r="AG5236" s="1">
        <v>44562</v>
      </c>
      <c r="AH5236" s="1">
        <v>44773</v>
      </c>
      <c r="AI5236" s="1">
        <v>44785</v>
      </c>
      <c r="AJ5236" s="17" t="s">
        <v>34</v>
      </c>
      <c r="AK5236" s="17" t="s">
        <v>35</v>
      </c>
      <c r="AL5236" s="17" t="s">
        <v>10388</v>
      </c>
      <c r="AM5236" s="17">
        <f>MONTH(EMPENHO[[#This Row],[data_empenho]])</f>
        <v>7</v>
      </c>
    </row>
    <row r="5237" spans="1:39" x14ac:dyDescent="0.25">
      <c r="A5237">
        <v>8</v>
      </c>
      <c r="B5237">
        <v>801</v>
      </c>
      <c r="C5237">
        <v>10</v>
      </c>
      <c r="D5237">
        <v>301</v>
      </c>
      <c r="E5237">
        <v>6</v>
      </c>
      <c r="F5237">
        <v>0</v>
      </c>
      <c r="G5237">
        <v>2092</v>
      </c>
      <c r="H5237" s="17" t="s">
        <v>1181</v>
      </c>
      <c r="I5237">
        <v>4090</v>
      </c>
      <c r="J5237">
        <v>0</v>
      </c>
      <c r="K5237" s="17" t="s">
        <v>11498</v>
      </c>
      <c r="L5237" s="1">
        <v>44767</v>
      </c>
      <c r="M5237">
        <v>3257.24</v>
      </c>
      <c r="N5237" s="17" t="s">
        <v>437</v>
      </c>
      <c r="O5237">
        <v>213</v>
      </c>
      <c r="P5237" s="17" t="s">
        <v>438</v>
      </c>
      <c r="Q5237">
        <v>0</v>
      </c>
      <c r="R5237" s="17" t="s">
        <v>439</v>
      </c>
      <c r="S5237" s="17" t="s">
        <v>440</v>
      </c>
      <c r="T5237" s="17" t="s">
        <v>438</v>
      </c>
      <c r="U5237">
        <v>0</v>
      </c>
      <c r="V5237">
        <v>0</v>
      </c>
      <c r="W5237" s="17" t="s">
        <v>11499</v>
      </c>
      <c r="X5237" s="17" t="s">
        <v>442</v>
      </c>
      <c r="Y5237">
        <v>0</v>
      </c>
      <c r="Z5237" s="17" t="s">
        <v>486</v>
      </c>
      <c r="AA5237" s="17" t="s">
        <v>443</v>
      </c>
      <c r="AB5237" s="17" t="s">
        <v>444</v>
      </c>
      <c r="AC5237">
        <v>0</v>
      </c>
      <c r="AD5237">
        <v>0</v>
      </c>
      <c r="AE5237">
        <v>0</v>
      </c>
      <c r="AF5237">
        <v>2022</v>
      </c>
      <c r="AG5237" s="1">
        <v>44562</v>
      </c>
      <c r="AH5237" s="1">
        <v>44773</v>
      </c>
      <c r="AI5237" s="1">
        <v>44785</v>
      </c>
      <c r="AJ5237" s="17" t="s">
        <v>34</v>
      </c>
      <c r="AK5237" s="17" t="s">
        <v>35</v>
      </c>
      <c r="AL5237" s="17" t="s">
        <v>10388</v>
      </c>
      <c r="AM5237" s="17">
        <f>MONTH(EMPENHO[[#This Row],[data_empenho]])</f>
        <v>7</v>
      </c>
    </row>
    <row r="5238" spans="1:39" x14ac:dyDescent="0.25">
      <c r="A5238">
        <v>8</v>
      </c>
      <c r="B5238">
        <v>801</v>
      </c>
      <c r="C5238">
        <v>10</v>
      </c>
      <c r="D5238">
        <v>301</v>
      </c>
      <c r="E5238">
        <v>6</v>
      </c>
      <c r="F5238">
        <v>0</v>
      </c>
      <c r="G5238">
        <v>2092</v>
      </c>
      <c r="H5238" s="17" t="s">
        <v>1184</v>
      </c>
      <c r="I5238">
        <v>4090</v>
      </c>
      <c r="J5238">
        <v>0</v>
      </c>
      <c r="K5238" s="17" t="s">
        <v>11500</v>
      </c>
      <c r="L5238" s="1">
        <v>44767</v>
      </c>
      <c r="M5238">
        <v>1764.03</v>
      </c>
      <c r="N5238" s="17" t="s">
        <v>437</v>
      </c>
      <c r="O5238">
        <v>213</v>
      </c>
      <c r="P5238" s="17" t="s">
        <v>438</v>
      </c>
      <c r="Q5238">
        <v>0</v>
      </c>
      <c r="R5238" s="17" t="s">
        <v>439</v>
      </c>
      <c r="S5238" s="17" t="s">
        <v>440</v>
      </c>
      <c r="T5238" s="17" t="s">
        <v>438</v>
      </c>
      <c r="U5238">
        <v>0</v>
      </c>
      <c r="V5238">
        <v>0</v>
      </c>
      <c r="W5238" s="17" t="s">
        <v>11501</v>
      </c>
      <c r="X5238" s="17" t="s">
        <v>442</v>
      </c>
      <c r="Y5238">
        <v>0</v>
      </c>
      <c r="Z5238" s="17" t="s">
        <v>486</v>
      </c>
      <c r="AA5238" s="17" t="s">
        <v>443</v>
      </c>
      <c r="AB5238" s="17" t="s">
        <v>444</v>
      </c>
      <c r="AC5238">
        <v>0</v>
      </c>
      <c r="AD5238">
        <v>0</v>
      </c>
      <c r="AE5238">
        <v>0</v>
      </c>
      <c r="AF5238">
        <v>2022</v>
      </c>
      <c r="AG5238" s="1">
        <v>44562</v>
      </c>
      <c r="AH5238" s="1">
        <v>44773</v>
      </c>
      <c r="AI5238" s="1">
        <v>44785</v>
      </c>
      <c r="AJ5238" s="17" t="s">
        <v>34</v>
      </c>
      <c r="AK5238" s="17" t="s">
        <v>35</v>
      </c>
      <c r="AL5238" s="17" t="s">
        <v>10388</v>
      </c>
      <c r="AM5238" s="17">
        <f>MONTH(EMPENHO[[#This Row],[data_empenho]])</f>
        <v>7</v>
      </c>
    </row>
    <row r="5239" spans="1:39" x14ac:dyDescent="0.25">
      <c r="A5239">
        <v>8</v>
      </c>
      <c r="B5239">
        <v>801</v>
      </c>
      <c r="C5239">
        <v>10</v>
      </c>
      <c r="D5239">
        <v>301</v>
      </c>
      <c r="E5239">
        <v>6</v>
      </c>
      <c r="F5239">
        <v>0</v>
      </c>
      <c r="G5239">
        <v>2092</v>
      </c>
      <c r="H5239" s="17" t="s">
        <v>1176</v>
      </c>
      <c r="I5239">
        <v>4090</v>
      </c>
      <c r="J5239">
        <v>0</v>
      </c>
      <c r="K5239" s="17" t="s">
        <v>11502</v>
      </c>
      <c r="L5239" s="1">
        <v>44767</v>
      </c>
      <c r="M5239">
        <v>2808.56</v>
      </c>
      <c r="N5239" s="17" t="s">
        <v>437</v>
      </c>
      <c r="O5239">
        <v>213</v>
      </c>
      <c r="P5239" s="17" t="s">
        <v>438</v>
      </c>
      <c r="Q5239">
        <v>0</v>
      </c>
      <c r="R5239" s="17" t="s">
        <v>439</v>
      </c>
      <c r="S5239" s="17" t="s">
        <v>440</v>
      </c>
      <c r="T5239" s="17" t="s">
        <v>438</v>
      </c>
      <c r="U5239">
        <v>0</v>
      </c>
      <c r="V5239">
        <v>0</v>
      </c>
      <c r="W5239" s="17" t="s">
        <v>11503</v>
      </c>
      <c r="X5239" s="17" t="s">
        <v>442</v>
      </c>
      <c r="Y5239">
        <v>0</v>
      </c>
      <c r="Z5239" s="17" t="s">
        <v>486</v>
      </c>
      <c r="AA5239" s="17" t="s">
        <v>443</v>
      </c>
      <c r="AB5239" s="17" t="s">
        <v>444</v>
      </c>
      <c r="AC5239">
        <v>0</v>
      </c>
      <c r="AD5239">
        <v>0</v>
      </c>
      <c r="AE5239">
        <v>0</v>
      </c>
      <c r="AF5239">
        <v>2022</v>
      </c>
      <c r="AG5239" s="1">
        <v>44562</v>
      </c>
      <c r="AH5239" s="1">
        <v>44773</v>
      </c>
      <c r="AI5239" s="1">
        <v>44785</v>
      </c>
      <c r="AJ5239" s="17" t="s">
        <v>34</v>
      </c>
      <c r="AK5239" s="17" t="s">
        <v>35</v>
      </c>
      <c r="AL5239" s="17" t="s">
        <v>10388</v>
      </c>
      <c r="AM5239" s="17">
        <f>MONTH(EMPENHO[[#This Row],[data_empenho]])</f>
        <v>7</v>
      </c>
    </row>
    <row r="5240" spans="1:39" x14ac:dyDescent="0.25">
      <c r="A5240">
        <v>8</v>
      </c>
      <c r="B5240">
        <v>801</v>
      </c>
      <c r="C5240">
        <v>10</v>
      </c>
      <c r="D5240">
        <v>301</v>
      </c>
      <c r="E5240">
        <v>6</v>
      </c>
      <c r="F5240">
        <v>0</v>
      </c>
      <c r="G5240">
        <v>2092</v>
      </c>
      <c r="H5240" s="17" t="s">
        <v>1173</v>
      </c>
      <c r="I5240">
        <v>40</v>
      </c>
      <c r="J5240">
        <v>0</v>
      </c>
      <c r="K5240" s="17" t="s">
        <v>11504</v>
      </c>
      <c r="L5240" s="1">
        <v>44767</v>
      </c>
      <c r="M5240">
        <v>2424.8200000000002</v>
      </c>
      <c r="N5240" s="17" t="s">
        <v>437</v>
      </c>
      <c r="O5240">
        <v>213</v>
      </c>
      <c r="P5240" s="17" t="s">
        <v>438</v>
      </c>
      <c r="Q5240">
        <v>0</v>
      </c>
      <c r="R5240" s="17" t="s">
        <v>439</v>
      </c>
      <c r="S5240" s="17" t="s">
        <v>440</v>
      </c>
      <c r="T5240" s="17" t="s">
        <v>438</v>
      </c>
      <c r="U5240">
        <v>0</v>
      </c>
      <c r="V5240">
        <v>0</v>
      </c>
      <c r="W5240" s="17" t="s">
        <v>11505</v>
      </c>
      <c r="X5240" s="17" t="s">
        <v>442</v>
      </c>
      <c r="Y5240">
        <v>0</v>
      </c>
      <c r="Z5240" s="17" t="s">
        <v>486</v>
      </c>
      <c r="AA5240" s="17" t="s">
        <v>443</v>
      </c>
      <c r="AB5240" s="17" t="s">
        <v>444</v>
      </c>
      <c r="AC5240">
        <v>0</v>
      </c>
      <c r="AD5240">
        <v>0</v>
      </c>
      <c r="AE5240">
        <v>0</v>
      </c>
      <c r="AF5240">
        <v>2022</v>
      </c>
      <c r="AG5240" s="1">
        <v>44562</v>
      </c>
      <c r="AH5240" s="1">
        <v>44773</v>
      </c>
      <c r="AI5240" s="1">
        <v>44785</v>
      </c>
      <c r="AJ5240" s="17" t="s">
        <v>34</v>
      </c>
      <c r="AK5240" s="17" t="s">
        <v>35</v>
      </c>
      <c r="AL5240" s="17" t="s">
        <v>10388</v>
      </c>
      <c r="AM5240" s="17">
        <f>MONTH(EMPENHO[[#This Row],[data_empenho]])</f>
        <v>7</v>
      </c>
    </row>
    <row r="5241" spans="1:39" x14ac:dyDescent="0.25">
      <c r="A5241">
        <v>8</v>
      </c>
      <c r="B5241">
        <v>801</v>
      </c>
      <c r="C5241">
        <v>10</v>
      </c>
      <c r="D5241">
        <v>301</v>
      </c>
      <c r="E5241">
        <v>6</v>
      </c>
      <c r="F5241">
        <v>0</v>
      </c>
      <c r="G5241">
        <v>2092</v>
      </c>
      <c r="H5241" s="17" t="s">
        <v>1372</v>
      </c>
      <c r="I5241">
        <v>40</v>
      </c>
      <c r="J5241">
        <v>0</v>
      </c>
      <c r="K5241" s="17" t="s">
        <v>11506</v>
      </c>
      <c r="L5241" s="1">
        <v>44767</v>
      </c>
      <c r="M5241">
        <v>12.12</v>
      </c>
      <c r="N5241" s="17" t="s">
        <v>437</v>
      </c>
      <c r="O5241">
        <v>213</v>
      </c>
      <c r="P5241" s="17" t="s">
        <v>438</v>
      </c>
      <c r="Q5241">
        <v>0</v>
      </c>
      <c r="R5241" s="17" t="s">
        <v>439</v>
      </c>
      <c r="S5241" s="17" t="s">
        <v>440</v>
      </c>
      <c r="T5241" s="17" t="s">
        <v>438</v>
      </c>
      <c r="U5241">
        <v>0</v>
      </c>
      <c r="V5241">
        <v>0</v>
      </c>
      <c r="W5241" s="17" t="s">
        <v>11507</v>
      </c>
      <c r="X5241" s="17" t="s">
        <v>442</v>
      </c>
      <c r="Y5241">
        <v>0</v>
      </c>
      <c r="Z5241" s="17" t="s">
        <v>486</v>
      </c>
      <c r="AA5241" s="17" t="s">
        <v>443</v>
      </c>
      <c r="AB5241" s="17" t="s">
        <v>444</v>
      </c>
      <c r="AC5241">
        <v>0</v>
      </c>
      <c r="AD5241">
        <v>0</v>
      </c>
      <c r="AE5241">
        <v>0</v>
      </c>
      <c r="AF5241">
        <v>2022</v>
      </c>
      <c r="AG5241" s="1">
        <v>44562</v>
      </c>
      <c r="AH5241" s="1">
        <v>44773</v>
      </c>
      <c r="AI5241" s="1">
        <v>44785</v>
      </c>
      <c r="AJ5241" s="17" t="s">
        <v>34</v>
      </c>
      <c r="AK5241" s="17" t="s">
        <v>35</v>
      </c>
      <c r="AL5241" s="17" t="s">
        <v>10388</v>
      </c>
      <c r="AM5241" s="17">
        <f>MONTH(EMPENHO[[#This Row],[data_empenho]])</f>
        <v>7</v>
      </c>
    </row>
    <row r="5242" spans="1:39" x14ac:dyDescent="0.25">
      <c r="A5242">
        <v>8</v>
      </c>
      <c r="B5242">
        <v>801</v>
      </c>
      <c r="C5242">
        <v>10</v>
      </c>
      <c r="D5242">
        <v>301</v>
      </c>
      <c r="E5242">
        <v>6</v>
      </c>
      <c r="F5242">
        <v>0</v>
      </c>
      <c r="G5242">
        <v>2092</v>
      </c>
      <c r="H5242" s="17" t="s">
        <v>1173</v>
      </c>
      <c r="I5242">
        <v>40</v>
      </c>
      <c r="J5242">
        <v>0</v>
      </c>
      <c r="K5242" s="17" t="s">
        <v>11508</v>
      </c>
      <c r="L5242" s="1">
        <v>44767</v>
      </c>
      <c r="M5242">
        <v>15652.18</v>
      </c>
      <c r="N5242" s="17" t="s">
        <v>437</v>
      </c>
      <c r="O5242">
        <v>213</v>
      </c>
      <c r="P5242" s="17" t="s">
        <v>438</v>
      </c>
      <c r="Q5242">
        <v>0</v>
      </c>
      <c r="R5242" s="17" t="s">
        <v>439</v>
      </c>
      <c r="S5242" s="17" t="s">
        <v>440</v>
      </c>
      <c r="T5242" s="17" t="s">
        <v>438</v>
      </c>
      <c r="U5242">
        <v>0</v>
      </c>
      <c r="V5242">
        <v>0</v>
      </c>
      <c r="W5242" s="17" t="s">
        <v>11509</v>
      </c>
      <c r="X5242" s="17" t="s">
        <v>442</v>
      </c>
      <c r="Y5242">
        <v>0</v>
      </c>
      <c r="Z5242" s="17" t="s">
        <v>486</v>
      </c>
      <c r="AA5242" s="17" t="s">
        <v>443</v>
      </c>
      <c r="AB5242" s="17" t="s">
        <v>444</v>
      </c>
      <c r="AC5242">
        <v>0</v>
      </c>
      <c r="AD5242">
        <v>0</v>
      </c>
      <c r="AE5242">
        <v>0</v>
      </c>
      <c r="AF5242">
        <v>2022</v>
      </c>
      <c r="AG5242" s="1">
        <v>44562</v>
      </c>
      <c r="AH5242" s="1">
        <v>44773</v>
      </c>
      <c r="AI5242" s="1">
        <v>44785</v>
      </c>
      <c r="AJ5242" s="17" t="s">
        <v>34</v>
      </c>
      <c r="AK5242" s="17" t="s">
        <v>35</v>
      </c>
      <c r="AL5242" s="17" t="s">
        <v>10388</v>
      </c>
      <c r="AM5242" s="17">
        <f>MONTH(EMPENHO[[#This Row],[data_empenho]])</f>
        <v>7</v>
      </c>
    </row>
    <row r="5243" spans="1:39" x14ac:dyDescent="0.25">
      <c r="A5243">
        <v>8</v>
      </c>
      <c r="B5243">
        <v>801</v>
      </c>
      <c r="C5243">
        <v>10</v>
      </c>
      <c r="D5243">
        <v>301</v>
      </c>
      <c r="E5243">
        <v>6</v>
      </c>
      <c r="F5243">
        <v>0</v>
      </c>
      <c r="G5243">
        <v>2092</v>
      </c>
      <c r="H5243" s="17" t="s">
        <v>1145</v>
      </c>
      <c r="I5243">
        <v>4500</v>
      </c>
      <c r="J5243">
        <v>0</v>
      </c>
      <c r="K5243" s="17" t="s">
        <v>11510</v>
      </c>
      <c r="L5243" s="1">
        <v>44767</v>
      </c>
      <c r="M5243">
        <v>1400</v>
      </c>
      <c r="N5243" s="17" t="s">
        <v>437</v>
      </c>
      <c r="O5243">
        <v>213</v>
      </c>
      <c r="P5243" s="17" t="s">
        <v>438</v>
      </c>
      <c r="Q5243">
        <v>0</v>
      </c>
      <c r="R5243" s="17" t="s">
        <v>439</v>
      </c>
      <c r="S5243" s="17" t="s">
        <v>440</v>
      </c>
      <c r="T5243" s="17" t="s">
        <v>438</v>
      </c>
      <c r="U5243">
        <v>0</v>
      </c>
      <c r="V5243">
        <v>0</v>
      </c>
      <c r="W5243" s="17" t="s">
        <v>11511</v>
      </c>
      <c r="X5243" s="17" t="s">
        <v>442</v>
      </c>
      <c r="Y5243">
        <v>0</v>
      </c>
      <c r="Z5243" s="17" t="s">
        <v>486</v>
      </c>
      <c r="AA5243" s="17" t="s">
        <v>443</v>
      </c>
      <c r="AB5243" s="17" t="s">
        <v>444</v>
      </c>
      <c r="AC5243">
        <v>0</v>
      </c>
      <c r="AD5243">
        <v>0</v>
      </c>
      <c r="AE5243">
        <v>0</v>
      </c>
      <c r="AF5243">
        <v>2022</v>
      </c>
      <c r="AG5243" s="1">
        <v>44562</v>
      </c>
      <c r="AH5243" s="1">
        <v>44773</v>
      </c>
      <c r="AI5243" s="1">
        <v>44785</v>
      </c>
      <c r="AJ5243" s="17" t="s">
        <v>34</v>
      </c>
      <c r="AK5243" s="17" t="s">
        <v>35</v>
      </c>
      <c r="AL5243" s="17" t="s">
        <v>10388</v>
      </c>
      <c r="AM5243" s="17">
        <f>MONTH(EMPENHO[[#This Row],[data_empenho]])</f>
        <v>7</v>
      </c>
    </row>
    <row r="5244" spans="1:39" x14ac:dyDescent="0.25">
      <c r="A5244">
        <v>8</v>
      </c>
      <c r="B5244">
        <v>801</v>
      </c>
      <c r="C5244">
        <v>10</v>
      </c>
      <c r="D5244">
        <v>301</v>
      </c>
      <c r="E5244">
        <v>6</v>
      </c>
      <c r="F5244">
        <v>0</v>
      </c>
      <c r="G5244">
        <v>2092</v>
      </c>
      <c r="H5244" s="17" t="s">
        <v>1181</v>
      </c>
      <c r="I5244">
        <v>4500</v>
      </c>
      <c r="J5244">
        <v>0</v>
      </c>
      <c r="K5244" s="17" t="s">
        <v>11512</v>
      </c>
      <c r="L5244" s="1">
        <v>44767</v>
      </c>
      <c r="M5244">
        <v>2784.15</v>
      </c>
      <c r="N5244" s="17" t="s">
        <v>437</v>
      </c>
      <c r="O5244">
        <v>213</v>
      </c>
      <c r="P5244" s="17" t="s">
        <v>438</v>
      </c>
      <c r="Q5244">
        <v>0</v>
      </c>
      <c r="R5244" s="17" t="s">
        <v>439</v>
      </c>
      <c r="S5244" s="17" t="s">
        <v>440</v>
      </c>
      <c r="T5244" s="17" t="s">
        <v>438</v>
      </c>
      <c r="U5244">
        <v>0</v>
      </c>
      <c r="V5244">
        <v>0</v>
      </c>
      <c r="W5244" s="17" t="s">
        <v>11513</v>
      </c>
      <c r="X5244" s="17" t="s">
        <v>442</v>
      </c>
      <c r="Y5244">
        <v>0</v>
      </c>
      <c r="Z5244" s="17" t="s">
        <v>486</v>
      </c>
      <c r="AA5244" s="17" t="s">
        <v>443</v>
      </c>
      <c r="AB5244" s="17" t="s">
        <v>444</v>
      </c>
      <c r="AC5244">
        <v>0</v>
      </c>
      <c r="AD5244">
        <v>0</v>
      </c>
      <c r="AE5244">
        <v>0</v>
      </c>
      <c r="AF5244">
        <v>2022</v>
      </c>
      <c r="AG5244" s="1">
        <v>44562</v>
      </c>
      <c r="AH5244" s="1">
        <v>44773</v>
      </c>
      <c r="AI5244" s="1">
        <v>44785</v>
      </c>
      <c r="AJ5244" s="17" t="s">
        <v>34</v>
      </c>
      <c r="AK5244" s="17" t="s">
        <v>35</v>
      </c>
      <c r="AL5244" s="17" t="s">
        <v>10388</v>
      </c>
      <c r="AM5244" s="17">
        <f>MONTH(EMPENHO[[#This Row],[data_empenho]])</f>
        <v>7</v>
      </c>
    </row>
    <row r="5245" spans="1:39" x14ac:dyDescent="0.25">
      <c r="A5245">
        <v>8</v>
      </c>
      <c r="B5245">
        <v>801</v>
      </c>
      <c r="C5245">
        <v>10</v>
      </c>
      <c r="D5245">
        <v>301</v>
      </c>
      <c r="E5245">
        <v>6</v>
      </c>
      <c r="F5245">
        <v>0</v>
      </c>
      <c r="G5245">
        <v>2092</v>
      </c>
      <c r="H5245" s="17" t="s">
        <v>1184</v>
      </c>
      <c r="I5245">
        <v>4500</v>
      </c>
      <c r="J5245">
        <v>0</v>
      </c>
      <c r="K5245" s="17" t="s">
        <v>11514</v>
      </c>
      <c r="L5245" s="1">
        <v>44767</v>
      </c>
      <c r="M5245">
        <v>487.86</v>
      </c>
      <c r="N5245" s="17" t="s">
        <v>437</v>
      </c>
      <c r="O5245">
        <v>213</v>
      </c>
      <c r="P5245" s="17" t="s">
        <v>438</v>
      </c>
      <c r="Q5245">
        <v>0</v>
      </c>
      <c r="R5245" s="17" t="s">
        <v>439</v>
      </c>
      <c r="S5245" s="17" t="s">
        <v>440</v>
      </c>
      <c r="T5245" s="17" t="s">
        <v>438</v>
      </c>
      <c r="U5245">
        <v>0</v>
      </c>
      <c r="V5245">
        <v>0</v>
      </c>
      <c r="W5245" s="17" t="s">
        <v>11515</v>
      </c>
      <c r="X5245" s="17" t="s">
        <v>442</v>
      </c>
      <c r="Y5245">
        <v>0</v>
      </c>
      <c r="Z5245" s="17" t="s">
        <v>486</v>
      </c>
      <c r="AA5245" s="17" t="s">
        <v>443</v>
      </c>
      <c r="AB5245" s="17" t="s">
        <v>444</v>
      </c>
      <c r="AC5245">
        <v>0</v>
      </c>
      <c r="AD5245">
        <v>0</v>
      </c>
      <c r="AE5245">
        <v>0</v>
      </c>
      <c r="AF5245">
        <v>2022</v>
      </c>
      <c r="AG5245" s="1">
        <v>44562</v>
      </c>
      <c r="AH5245" s="1">
        <v>44773</v>
      </c>
      <c r="AI5245" s="1">
        <v>44785</v>
      </c>
      <c r="AJ5245" s="17" t="s">
        <v>34</v>
      </c>
      <c r="AK5245" s="17" t="s">
        <v>35</v>
      </c>
      <c r="AL5245" s="17" t="s">
        <v>10388</v>
      </c>
      <c r="AM5245" s="17">
        <f>MONTH(EMPENHO[[#This Row],[data_empenho]])</f>
        <v>7</v>
      </c>
    </row>
    <row r="5246" spans="1:39" x14ac:dyDescent="0.25">
      <c r="A5246">
        <v>8</v>
      </c>
      <c r="B5246">
        <v>801</v>
      </c>
      <c r="C5246">
        <v>10</v>
      </c>
      <c r="D5246">
        <v>301</v>
      </c>
      <c r="E5246">
        <v>6</v>
      </c>
      <c r="F5246">
        <v>0</v>
      </c>
      <c r="G5246">
        <v>2092</v>
      </c>
      <c r="H5246" s="17" t="s">
        <v>1176</v>
      </c>
      <c r="I5246">
        <v>4500</v>
      </c>
      <c r="J5246">
        <v>0</v>
      </c>
      <c r="K5246" s="17" t="s">
        <v>11516</v>
      </c>
      <c r="L5246" s="1">
        <v>44767</v>
      </c>
      <c r="M5246">
        <v>3377.1</v>
      </c>
      <c r="N5246" s="17" t="s">
        <v>437</v>
      </c>
      <c r="O5246">
        <v>213</v>
      </c>
      <c r="P5246" s="17" t="s">
        <v>438</v>
      </c>
      <c r="Q5246">
        <v>0</v>
      </c>
      <c r="R5246" s="17" t="s">
        <v>439</v>
      </c>
      <c r="S5246" s="17" t="s">
        <v>440</v>
      </c>
      <c r="T5246" s="17" t="s">
        <v>438</v>
      </c>
      <c r="U5246">
        <v>0</v>
      </c>
      <c r="V5246">
        <v>0</v>
      </c>
      <c r="W5246" s="17" t="s">
        <v>11517</v>
      </c>
      <c r="X5246" s="17" t="s">
        <v>442</v>
      </c>
      <c r="Y5246">
        <v>0</v>
      </c>
      <c r="Z5246" s="17" t="s">
        <v>486</v>
      </c>
      <c r="AA5246" s="17" t="s">
        <v>443</v>
      </c>
      <c r="AB5246" s="17" t="s">
        <v>444</v>
      </c>
      <c r="AC5246">
        <v>0</v>
      </c>
      <c r="AD5246">
        <v>0</v>
      </c>
      <c r="AE5246">
        <v>0</v>
      </c>
      <c r="AF5246">
        <v>2022</v>
      </c>
      <c r="AG5246" s="1">
        <v>44562</v>
      </c>
      <c r="AH5246" s="1">
        <v>44773</v>
      </c>
      <c r="AI5246" s="1">
        <v>44785</v>
      </c>
      <c r="AJ5246" s="17" t="s">
        <v>34</v>
      </c>
      <c r="AK5246" s="17" t="s">
        <v>35</v>
      </c>
      <c r="AL5246" s="17" t="s">
        <v>10388</v>
      </c>
      <c r="AM5246" s="17">
        <f>MONTH(EMPENHO[[#This Row],[data_empenho]])</f>
        <v>7</v>
      </c>
    </row>
    <row r="5247" spans="1:39" x14ac:dyDescent="0.25">
      <c r="A5247">
        <v>8</v>
      </c>
      <c r="B5247">
        <v>801</v>
      </c>
      <c r="C5247">
        <v>10</v>
      </c>
      <c r="D5247">
        <v>301</v>
      </c>
      <c r="E5247">
        <v>6</v>
      </c>
      <c r="F5247">
        <v>0</v>
      </c>
      <c r="G5247">
        <v>2092</v>
      </c>
      <c r="H5247" s="17" t="s">
        <v>1173</v>
      </c>
      <c r="I5247">
        <v>40</v>
      </c>
      <c r="J5247">
        <v>0</v>
      </c>
      <c r="K5247" s="17" t="s">
        <v>11518</v>
      </c>
      <c r="L5247" s="1">
        <v>44767</v>
      </c>
      <c r="M5247">
        <v>2092.3000000000002</v>
      </c>
      <c r="N5247" s="17" t="s">
        <v>437</v>
      </c>
      <c r="O5247">
        <v>213</v>
      </c>
      <c r="P5247" s="17" t="s">
        <v>438</v>
      </c>
      <c r="Q5247">
        <v>0</v>
      </c>
      <c r="R5247" s="17" t="s">
        <v>439</v>
      </c>
      <c r="S5247" s="17" t="s">
        <v>440</v>
      </c>
      <c r="T5247" s="17" t="s">
        <v>438</v>
      </c>
      <c r="U5247">
        <v>0</v>
      </c>
      <c r="V5247">
        <v>0</v>
      </c>
      <c r="W5247" s="17" t="s">
        <v>11519</v>
      </c>
      <c r="X5247" s="17" t="s">
        <v>442</v>
      </c>
      <c r="Y5247">
        <v>0</v>
      </c>
      <c r="Z5247" s="17" t="s">
        <v>486</v>
      </c>
      <c r="AA5247" s="17" t="s">
        <v>443</v>
      </c>
      <c r="AB5247" s="17" t="s">
        <v>444</v>
      </c>
      <c r="AC5247">
        <v>0</v>
      </c>
      <c r="AD5247">
        <v>0</v>
      </c>
      <c r="AE5247">
        <v>0</v>
      </c>
      <c r="AF5247">
        <v>2022</v>
      </c>
      <c r="AG5247" s="1">
        <v>44562</v>
      </c>
      <c r="AH5247" s="1">
        <v>44773</v>
      </c>
      <c r="AI5247" s="1">
        <v>44785</v>
      </c>
      <c r="AJ5247" s="17" t="s">
        <v>34</v>
      </c>
      <c r="AK5247" s="17" t="s">
        <v>35</v>
      </c>
      <c r="AL5247" s="17" t="s">
        <v>10388</v>
      </c>
      <c r="AM5247" s="17">
        <f>MONTH(EMPENHO[[#This Row],[data_empenho]])</f>
        <v>7</v>
      </c>
    </row>
    <row r="5248" spans="1:39" x14ac:dyDescent="0.25">
      <c r="A5248">
        <v>8</v>
      </c>
      <c r="B5248">
        <v>801</v>
      </c>
      <c r="C5248">
        <v>10</v>
      </c>
      <c r="D5248">
        <v>301</v>
      </c>
      <c r="E5248">
        <v>6</v>
      </c>
      <c r="F5248">
        <v>0</v>
      </c>
      <c r="G5248">
        <v>2092</v>
      </c>
      <c r="H5248" s="17" t="s">
        <v>1372</v>
      </c>
      <c r="I5248">
        <v>40</v>
      </c>
      <c r="J5248">
        <v>0</v>
      </c>
      <c r="K5248" s="17" t="s">
        <v>11520</v>
      </c>
      <c r="L5248" s="1">
        <v>44767</v>
      </c>
      <c r="M5248">
        <v>3176.46</v>
      </c>
      <c r="N5248" s="17" t="s">
        <v>437</v>
      </c>
      <c r="O5248">
        <v>213</v>
      </c>
      <c r="P5248" s="17" t="s">
        <v>438</v>
      </c>
      <c r="Q5248">
        <v>0</v>
      </c>
      <c r="R5248" s="17" t="s">
        <v>439</v>
      </c>
      <c r="S5248" s="17" t="s">
        <v>440</v>
      </c>
      <c r="T5248" s="17" t="s">
        <v>438</v>
      </c>
      <c r="U5248">
        <v>0</v>
      </c>
      <c r="V5248">
        <v>0</v>
      </c>
      <c r="W5248" s="17" t="s">
        <v>11521</v>
      </c>
      <c r="X5248" s="17" t="s">
        <v>442</v>
      </c>
      <c r="Y5248">
        <v>0</v>
      </c>
      <c r="Z5248" s="17" t="s">
        <v>486</v>
      </c>
      <c r="AA5248" s="17" t="s">
        <v>443</v>
      </c>
      <c r="AB5248" s="17" t="s">
        <v>444</v>
      </c>
      <c r="AC5248">
        <v>0</v>
      </c>
      <c r="AD5248">
        <v>0</v>
      </c>
      <c r="AE5248">
        <v>0</v>
      </c>
      <c r="AF5248">
        <v>2022</v>
      </c>
      <c r="AG5248" s="1">
        <v>44562</v>
      </c>
      <c r="AH5248" s="1">
        <v>44773</v>
      </c>
      <c r="AI5248" s="1">
        <v>44785</v>
      </c>
      <c r="AJ5248" s="17" t="s">
        <v>34</v>
      </c>
      <c r="AK5248" s="17" t="s">
        <v>35</v>
      </c>
      <c r="AL5248" s="17" t="s">
        <v>10388</v>
      </c>
      <c r="AM5248" s="17">
        <f>MONTH(EMPENHO[[#This Row],[data_empenho]])</f>
        <v>7</v>
      </c>
    </row>
    <row r="5249" spans="1:39" x14ac:dyDescent="0.25">
      <c r="A5249">
        <v>8</v>
      </c>
      <c r="B5249">
        <v>801</v>
      </c>
      <c r="C5249">
        <v>10</v>
      </c>
      <c r="D5249">
        <v>301</v>
      </c>
      <c r="E5249">
        <v>6</v>
      </c>
      <c r="F5249">
        <v>0</v>
      </c>
      <c r="G5249">
        <v>2090</v>
      </c>
      <c r="H5249" s="17" t="s">
        <v>1173</v>
      </c>
      <c r="I5249">
        <v>4500</v>
      </c>
      <c r="J5249">
        <v>0</v>
      </c>
      <c r="K5249" s="17" t="s">
        <v>11522</v>
      </c>
      <c r="L5249" s="1">
        <v>44767</v>
      </c>
      <c r="M5249">
        <v>8254.16</v>
      </c>
      <c r="N5249" s="17" t="s">
        <v>437</v>
      </c>
      <c r="O5249">
        <v>213</v>
      </c>
      <c r="P5249" s="17" t="s">
        <v>438</v>
      </c>
      <c r="Q5249">
        <v>0</v>
      </c>
      <c r="R5249" s="17" t="s">
        <v>439</v>
      </c>
      <c r="S5249" s="17" t="s">
        <v>440</v>
      </c>
      <c r="T5249" s="17" t="s">
        <v>438</v>
      </c>
      <c r="U5249">
        <v>0</v>
      </c>
      <c r="V5249">
        <v>0</v>
      </c>
      <c r="W5249" s="17" t="s">
        <v>11523</v>
      </c>
      <c r="X5249" s="17" t="s">
        <v>442</v>
      </c>
      <c r="Y5249">
        <v>0</v>
      </c>
      <c r="Z5249" s="17" t="s">
        <v>486</v>
      </c>
      <c r="AA5249" s="17" t="s">
        <v>443</v>
      </c>
      <c r="AB5249" s="17" t="s">
        <v>444</v>
      </c>
      <c r="AC5249">
        <v>0</v>
      </c>
      <c r="AD5249">
        <v>0</v>
      </c>
      <c r="AE5249">
        <v>0</v>
      </c>
      <c r="AF5249">
        <v>2022</v>
      </c>
      <c r="AG5249" s="1">
        <v>44562</v>
      </c>
      <c r="AH5249" s="1">
        <v>44773</v>
      </c>
      <c r="AI5249" s="1">
        <v>44785</v>
      </c>
      <c r="AJ5249" s="17" t="s">
        <v>34</v>
      </c>
      <c r="AK5249" s="17" t="s">
        <v>35</v>
      </c>
      <c r="AL5249" s="17" t="s">
        <v>10388</v>
      </c>
      <c r="AM5249" s="17">
        <f>MONTH(EMPENHO[[#This Row],[data_empenho]])</f>
        <v>7</v>
      </c>
    </row>
    <row r="5250" spans="1:39" x14ac:dyDescent="0.25">
      <c r="A5250">
        <v>8</v>
      </c>
      <c r="B5250">
        <v>801</v>
      </c>
      <c r="C5250">
        <v>10</v>
      </c>
      <c r="D5250">
        <v>301</v>
      </c>
      <c r="E5250">
        <v>6</v>
      </c>
      <c r="F5250">
        <v>0</v>
      </c>
      <c r="G5250">
        <v>2090</v>
      </c>
      <c r="H5250" s="17" t="s">
        <v>1145</v>
      </c>
      <c r="I5250">
        <v>4500</v>
      </c>
      <c r="J5250">
        <v>0</v>
      </c>
      <c r="K5250" s="17" t="s">
        <v>11524</v>
      </c>
      <c r="L5250" s="1">
        <v>44767</v>
      </c>
      <c r="M5250">
        <v>600</v>
      </c>
      <c r="N5250" s="17" t="s">
        <v>437</v>
      </c>
      <c r="O5250">
        <v>213</v>
      </c>
      <c r="P5250" s="17" t="s">
        <v>438</v>
      </c>
      <c r="Q5250">
        <v>0</v>
      </c>
      <c r="R5250" s="17" t="s">
        <v>439</v>
      </c>
      <c r="S5250" s="17" t="s">
        <v>440</v>
      </c>
      <c r="T5250" s="17" t="s">
        <v>438</v>
      </c>
      <c r="U5250">
        <v>0</v>
      </c>
      <c r="V5250">
        <v>0</v>
      </c>
      <c r="W5250" s="17" t="s">
        <v>11525</v>
      </c>
      <c r="X5250" s="17" t="s">
        <v>442</v>
      </c>
      <c r="Y5250">
        <v>0</v>
      </c>
      <c r="Z5250" s="17" t="s">
        <v>486</v>
      </c>
      <c r="AA5250" s="17" t="s">
        <v>443</v>
      </c>
      <c r="AB5250" s="17" t="s">
        <v>444</v>
      </c>
      <c r="AC5250">
        <v>0</v>
      </c>
      <c r="AD5250">
        <v>0</v>
      </c>
      <c r="AE5250">
        <v>0</v>
      </c>
      <c r="AF5250">
        <v>2022</v>
      </c>
      <c r="AG5250" s="1">
        <v>44562</v>
      </c>
      <c r="AH5250" s="1">
        <v>44773</v>
      </c>
      <c r="AI5250" s="1">
        <v>44785</v>
      </c>
      <c r="AJ5250" s="17" t="s">
        <v>34</v>
      </c>
      <c r="AK5250" s="17" t="s">
        <v>35</v>
      </c>
      <c r="AL5250" s="17" t="s">
        <v>10388</v>
      </c>
      <c r="AM5250" s="17">
        <f>MONTH(EMPENHO[[#This Row],[data_empenho]])</f>
        <v>7</v>
      </c>
    </row>
    <row r="5251" spans="1:39" x14ac:dyDescent="0.25">
      <c r="A5251">
        <v>8</v>
      </c>
      <c r="B5251">
        <v>801</v>
      </c>
      <c r="C5251">
        <v>10</v>
      </c>
      <c r="D5251">
        <v>301</v>
      </c>
      <c r="E5251">
        <v>6</v>
      </c>
      <c r="F5251">
        <v>0</v>
      </c>
      <c r="G5251">
        <v>2090</v>
      </c>
      <c r="H5251" s="17" t="s">
        <v>1181</v>
      </c>
      <c r="I5251">
        <v>4500</v>
      </c>
      <c r="J5251">
        <v>0</v>
      </c>
      <c r="K5251" s="17" t="s">
        <v>11526</v>
      </c>
      <c r="L5251" s="1">
        <v>44767</v>
      </c>
      <c r="M5251">
        <v>1364.78</v>
      </c>
      <c r="N5251" s="17" t="s">
        <v>437</v>
      </c>
      <c r="O5251">
        <v>213</v>
      </c>
      <c r="P5251" s="17" t="s">
        <v>438</v>
      </c>
      <c r="Q5251">
        <v>0</v>
      </c>
      <c r="R5251" s="17" t="s">
        <v>439</v>
      </c>
      <c r="S5251" s="17" t="s">
        <v>440</v>
      </c>
      <c r="T5251" s="17" t="s">
        <v>438</v>
      </c>
      <c r="U5251">
        <v>0</v>
      </c>
      <c r="V5251">
        <v>0</v>
      </c>
      <c r="W5251" s="17" t="s">
        <v>11527</v>
      </c>
      <c r="X5251" s="17" t="s">
        <v>442</v>
      </c>
      <c r="Y5251">
        <v>0</v>
      </c>
      <c r="Z5251" s="17" t="s">
        <v>486</v>
      </c>
      <c r="AA5251" s="17" t="s">
        <v>443</v>
      </c>
      <c r="AB5251" s="17" t="s">
        <v>444</v>
      </c>
      <c r="AC5251">
        <v>0</v>
      </c>
      <c r="AD5251">
        <v>0</v>
      </c>
      <c r="AE5251">
        <v>0</v>
      </c>
      <c r="AF5251">
        <v>2022</v>
      </c>
      <c r="AG5251" s="1">
        <v>44562</v>
      </c>
      <c r="AH5251" s="1">
        <v>44773</v>
      </c>
      <c r="AI5251" s="1">
        <v>44785</v>
      </c>
      <c r="AJ5251" s="17" t="s">
        <v>34</v>
      </c>
      <c r="AK5251" s="17" t="s">
        <v>35</v>
      </c>
      <c r="AL5251" s="17" t="s">
        <v>10388</v>
      </c>
      <c r="AM5251" s="17">
        <f>MONTH(EMPENHO[[#This Row],[data_empenho]])</f>
        <v>7</v>
      </c>
    </row>
    <row r="5252" spans="1:39" x14ac:dyDescent="0.25">
      <c r="A5252">
        <v>8</v>
      </c>
      <c r="B5252">
        <v>801</v>
      </c>
      <c r="C5252">
        <v>10</v>
      </c>
      <c r="D5252">
        <v>301</v>
      </c>
      <c r="E5252">
        <v>6</v>
      </c>
      <c r="F5252">
        <v>0</v>
      </c>
      <c r="G5252">
        <v>2090</v>
      </c>
      <c r="H5252" s="17" t="s">
        <v>1184</v>
      </c>
      <c r="I5252">
        <v>4500</v>
      </c>
      <c r="J5252">
        <v>0</v>
      </c>
      <c r="K5252" s="17" t="s">
        <v>11528</v>
      </c>
      <c r="L5252" s="1">
        <v>44767</v>
      </c>
      <c r="M5252">
        <v>1822.27</v>
      </c>
      <c r="N5252" s="17" t="s">
        <v>437</v>
      </c>
      <c r="O5252">
        <v>213</v>
      </c>
      <c r="P5252" s="17" t="s">
        <v>438</v>
      </c>
      <c r="Q5252">
        <v>0</v>
      </c>
      <c r="R5252" s="17" t="s">
        <v>439</v>
      </c>
      <c r="S5252" s="17" t="s">
        <v>440</v>
      </c>
      <c r="T5252" s="17" t="s">
        <v>438</v>
      </c>
      <c r="U5252">
        <v>0</v>
      </c>
      <c r="V5252">
        <v>0</v>
      </c>
      <c r="W5252" s="17" t="s">
        <v>11529</v>
      </c>
      <c r="X5252" s="17" t="s">
        <v>442</v>
      </c>
      <c r="Y5252">
        <v>0</v>
      </c>
      <c r="Z5252" s="17" t="s">
        <v>486</v>
      </c>
      <c r="AA5252" s="17" t="s">
        <v>443</v>
      </c>
      <c r="AB5252" s="17" t="s">
        <v>444</v>
      </c>
      <c r="AC5252">
        <v>0</v>
      </c>
      <c r="AD5252">
        <v>0</v>
      </c>
      <c r="AE5252">
        <v>0</v>
      </c>
      <c r="AF5252">
        <v>2022</v>
      </c>
      <c r="AG5252" s="1">
        <v>44562</v>
      </c>
      <c r="AH5252" s="1">
        <v>44773</v>
      </c>
      <c r="AI5252" s="1">
        <v>44785</v>
      </c>
      <c r="AJ5252" s="17" t="s">
        <v>34</v>
      </c>
      <c r="AK5252" s="17" t="s">
        <v>35</v>
      </c>
      <c r="AL5252" s="17" t="s">
        <v>10388</v>
      </c>
      <c r="AM5252" s="17">
        <f>MONTH(EMPENHO[[#This Row],[data_empenho]])</f>
        <v>7</v>
      </c>
    </row>
    <row r="5253" spans="1:39" x14ac:dyDescent="0.25">
      <c r="A5253">
        <v>8</v>
      </c>
      <c r="B5253">
        <v>801</v>
      </c>
      <c r="C5253">
        <v>10</v>
      </c>
      <c r="D5253">
        <v>301</v>
      </c>
      <c r="E5253">
        <v>6</v>
      </c>
      <c r="F5253">
        <v>0</v>
      </c>
      <c r="G5253">
        <v>2090</v>
      </c>
      <c r="H5253" s="17" t="s">
        <v>1176</v>
      </c>
      <c r="I5253">
        <v>4500</v>
      </c>
      <c r="J5253">
        <v>0</v>
      </c>
      <c r="K5253" s="17" t="s">
        <v>11530</v>
      </c>
      <c r="L5253" s="1">
        <v>44767</v>
      </c>
      <c r="M5253">
        <v>907.96</v>
      </c>
      <c r="N5253" s="17" t="s">
        <v>437</v>
      </c>
      <c r="O5253">
        <v>213</v>
      </c>
      <c r="P5253" s="17" t="s">
        <v>438</v>
      </c>
      <c r="Q5253">
        <v>0</v>
      </c>
      <c r="R5253" s="17" t="s">
        <v>439</v>
      </c>
      <c r="S5253" s="17" t="s">
        <v>440</v>
      </c>
      <c r="T5253" s="17" t="s">
        <v>438</v>
      </c>
      <c r="U5253">
        <v>0</v>
      </c>
      <c r="V5253">
        <v>0</v>
      </c>
      <c r="W5253" s="17" t="s">
        <v>11531</v>
      </c>
      <c r="X5253" s="17" t="s">
        <v>442</v>
      </c>
      <c r="Y5253">
        <v>0</v>
      </c>
      <c r="Z5253" s="17" t="s">
        <v>486</v>
      </c>
      <c r="AA5253" s="17" t="s">
        <v>443</v>
      </c>
      <c r="AB5253" s="17" t="s">
        <v>444</v>
      </c>
      <c r="AC5253">
        <v>0</v>
      </c>
      <c r="AD5253">
        <v>0</v>
      </c>
      <c r="AE5253">
        <v>0</v>
      </c>
      <c r="AF5253">
        <v>2022</v>
      </c>
      <c r="AG5253" s="1">
        <v>44562</v>
      </c>
      <c r="AH5253" s="1">
        <v>44773</v>
      </c>
      <c r="AI5253" s="1">
        <v>44785</v>
      </c>
      <c r="AJ5253" s="17" t="s">
        <v>34</v>
      </c>
      <c r="AK5253" s="17" t="s">
        <v>35</v>
      </c>
      <c r="AL5253" s="17" t="s">
        <v>10388</v>
      </c>
      <c r="AM5253" s="17">
        <f>MONTH(EMPENHO[[#This Row],[data_empenho]])</f>
        <v>7</v>
      </c>
    </row>
    <row r="5254" spans="1:39" x14ac:dyDescent="0.25">
      <c r="A5254">
        <v>8</v>
      </c>
      <c r="B5254">
        <v>801</v>
      </c>
      <c r="C5254">
        <v>10</v>
      </c>
      <c r="D5254">
        <v>301</v>
      </c>
      <c r="E5254">
        <v>6</v>
      </c>
      <c r="F5254">
        <v>0</v>
      </c>
      <c r="G5254">
        <v>2090</v>
      </c>
      <c r="H5254" s="17" t="s">
        <v>1173</v>
      </c>
      <c r="I5254">
        <v>4500</v>
      </c>
      <c r="J5254">
        <v>0</v>
      </c>
      <c r="K5254" s="17" t="s">
        <v>11532</v>
      </c>
      <c r="L5254" s="1">
        <v>44767</v>
      </c>
      <c r="M5254">
        <v>966.97</v>
      </c>
      <c r="N5254" s="17" t="s">
        <v>437</v>
      </c>
      <c r="O5254">
        <v>213</v>
      </c>
      <c r="P5254" s="17" t="s">
        <v>438</v>
      </c>
      <c r="Q5254">
        <v>0</v>
      </c>
      <c r="R5254" s="17" t="s">
        <v>439</v>
      </c>
      <c r="S5254" s="17" t="s">
        <v>440</v>
      </c>
      <c r="T5254" s="17" t="s">
        <v>438</v>
      </c>
      <c r="U5254">
        <v>0</v>
      </c>
      <c r="V5254">
        <v>0</v>
      </c>
      <c r="W5254" s="17" t="s">
        <v>11533</v>
      </c>
      <c r="X5254" s="17" t="s">
        <v>442</v>
      </c>
      <c r="Y5254">
        <v>0</v>
      </c>
      <c r="Z5254" s="17" t="s">
        <v>486</v>
      </c>
      <c r="AA5254" s="17" t="s">
        <v>443</v>
      </c>
      <c r="AB5254" s="17" t="s">
        <v>444</v>
      </c>
      <c r="AC5254">
        <v>0</v>
      </c>
      <c r="AD5254">
        <v>0</v>
      </c>
      <c r="AE5254">
        <v>0</v>
      </c>
      <c r="AF5254">
        <v>2022</v>
      </c>
      <c r="AG5254" s="1">
        <v>44562</v>
      </c>
      <c r="AH5254" s="1">
        <v>44773</v>
      </c>
      <c r="AI5254" s="1">
        <v>44785</v>
      </c>
      <c r="AJ5254" s="17" t="s">
        <v>34</v>
      </c>
      <c r="AK5254" s="17" t="s">
        <v>35</v>
      </c>
      <c r="AL5254" s="17" t="s">
        <v>10388</v>
      </c>
      <c r="AM5254" s="17">
        <f>MONTH(EMPENHO[[#This Row],[data_empenho]])</f>
        <v>7</v>
      </c>
    </row>
    <row r="5255" spans="1:39" x14ac:dyDescent="0.25">
      <c r="A5255">
        <v>8</v>
      </c>
      <c r="B5255">
        <v>801</v>
      </c>
      <c r="C5255">
        <v>10</v>
      </c>
      <c r="D5255">
        <v>301</v>
      </c>
      <c r="E5255">
        <v>6</v>
      </c>
      <c r="F5255">
        <v>0</v>
      </c>
      <c r="G5255">
        <v>2090</v>
      </c>
      <c r="H5255" s="17" t="s">
        <v>1173</v>
      </c>
      <c r="I5255">
        <v>4500</v>
      </c>
      <c r="J5255">
        <v>0</v>
      </c>
      <c r="K5255" s="17" t="s">
        <v>11534</v>
      </c>
      <c r="L5255" s="1">
        <v>44767</v>
      </c>
      <c r="M5255">
        <v>7506.26</v>
      </c>
      <c r="N5255" s="17" t="s">
        <v>437</v>
      </c>
      <c r="O5255">
        <v>213</v>
      </c>
      <c r="P5255" s="17" t="s">
        <v>438</v>
      </c>
      <c r="Q5255">
        <v>0</v>
      </c>
      <c r="R5255" s="17" t="s">
        <v>439</v>
      </c>
      <c r="S5255" s="17" t="s">
        <v>440</v>
      </c>
      <c r="T5255" s="17" t="s">
        <v>438</v>
      </c>
      <c r="U5255">
        <v>0</v>
      </c>
      <c r="V5255">
        <v>0</v>
      </c>
      <c r="W5255" s="17" t="s">
        <v>11535</v>
      </c>
      <c r="X5255" s="17" t="s">
        <v>442</v>
      </c>
      <c r="Y5255">
        <v>0</v>
      </c>
      <c r="Z5255" s="17" t="s">
        <v>486</v>
      </c>
      <c r="AA5255" s="17" t="s">
        <v>443</v>
      </c>
      <c r="AB5255" s="17" t="s">
        <v>444</v>
      </c>
      <c r="AC5255">
        <v>0</v>
      </c>
      <c r="AD5255">
        <v>0</v>
      </c>
      <c r="AE5255">
        <v>0</v>
      </c>
      <c r="AF5255">
        <v>2022</v>
      </c>
      <c r="AG5255" s="1">
        <v>44562</v>
      </c>
      <c r="AH5255" s="1">
        <v>44773</v>
      </c>
      <c r="AI5255" s="1">
        <v>44785</v>
      </c>
      <c r="AJ5255" s="17" t="s">
        <v>34</v>
      </c>
      <c r="AK5255" s="17" t="s">
        <v>35</v>
      </c>
      <c r="AL5255" s="17" t="s">
        <v>10388</v>
      </c>
      <c r="AM5255" s="17">
        <f>MONTH(EMPENHO[[#This Row],[data_empenho]])</f>
        <v>7</v>
      </c>
    </row>
    <row r="5256" spans="1:39" x14ac:dyDescent="0.25">
      <c r="A5256">
        <v>8</v>
      </c>
      <c r="B5256">
        <v>801</v>
      </c>
      <c r="C5256">
        <v>10</v>
      </c>
      <c r="D5256">
        <v>301</v>
      </c>
      <c r="E5256">
        <v>6</v>
      </c>
      <c r="F5256">
        <v>0</v>
      </c>
      <c r="G5256">
        <v>2090</v>
      </c>
      <c r="H5256" s="17" t="s">
        <v>1145</v>
      </c>
      <c r="I5256">
        <v>4500</v>
      </c>
      <c r="J5256">
        <v>0</v>
      </c>
      <c r="K5256" s="17" t="s">
        <v>11536</v>
      </c>
      <c r="L5256" s="1">
        <v>44767</v>
      </c>
      <c r="M5256">
        <v>600</v>
      </c>
      <c r="N5256" s="17" t="s">
        <v>437</v>
      </c>
      <c r="O5256">
        <v>213</v>
      </c>
      <c r="P5256" s="17" t="s">
        <v>438</v>
      </c>
      <c r="Q5256">
        <v>0</v>
      </c>
      <c r="R5256" s="17" t="s">
        <v>439</v>
      </c>
      <c r="S5256" s="17" t="s">
        <v>440</v>
      </c>
      <c r="T5256" s="17" t="s">
        <v>438</v>
      </c>
      <c r="U5256">
        <v>0</v>
      </c>
      <c r="V5256">
        <v>0</v>
      </c>
      <c r="W5256" s="17" t="s">
        <v>11537</v>
      </c>
      <c r="X5256" s="17" t="s">
        <v>442</v>
      </c>
      <c r="Y5256">
        <v>0</v>
      </c>
      <c r="Z5256" s="17" t="s">
        <v>486</v>
      </c>
      <c r="AA5256" s="17" t="s">
        <v>443</v>
      </c>
      <c r="AB5256" s="17" t="s">
        <v>444</v>
      </c>
      <c r="AC5256">
        <v>0</v>
      </c>
      <c r="AD5256">
        <v>0</v>
      </c>
      <c r="AE5256">
        <v>0</v>
      </c>
      <c r="AF5256">
        <v>2022</v>
      </c>
      <c r="AG5256" s="1">
        <v>44562</v>
      </c>
      <c r="AH5256" s="1">
        <v>44773</v>
      </c>
      <c r="AI5256" s="1">
        <v>44785</v>
      </c>
      <c r="AJ5256" s="17" t="s">
        <v>34</v>
      </c>
      <c r="AK5256" s="17" t="s">
        <v>35</v>
      </c>
      <c r="AL5256" s="17" t="s">
        <v>10388</v>
      </c>
      <c r="AM5256" s="17">
        <f>MONTH(EMPENHO[[#This Row],[data_empenho]])</f>
        <v>7</v>
      </c>
    </row>
    <row r="5257" spans="1:39" x14ac:dyDescent="0.25">
      <c r="A5257">
        <v>8</v>
      </c>
      <c r="B5257">
        <v>801</v>
      </c>
      <c r="C5257">
        <v>10</v>
      </c>
      <c r="D5257">
        <v>301</v>
      </c>
      <c r="E5257">
        <v>6</v>
      </c>
      <c r="F5257">
        <v>0</v>
      </c>
      <c r="G5257">
        <v>2090</v>
      </c>
      <c r="H5257" s="17" t="s">
        <v>1181</v>
      </c>
      <c r="I5257">
        <v>4500</v>
      </c>
      <c r="J5257">
        <v>0</v>
      </c>
      <c r="K5257" s="17" t="s">
        <v>11538</v>
      </c>
      <c r="L5257" s="1">
        <v>44767</v>
      </c>
      <c r="M5257">
        <v>1364.78</v>
      </c>
      <c r="N5257" s="17" t="s">
        <v>437</v>
      </c>
      <c r="O5257">
        <v>213</v>
      </c>
      <c r="P5257" s="17" t="s">
        <v>438</v>
      </c>
      <c r="Q5257">
        <v>0</v>
      </c>
      <c r="R5257" s="17" t="s">
        <v>439</v>
      </c>
      <c r="S5257" s="17" t="s">
        <v>440</v>
      </c>
      <c r="T5257" s="17" t="s">
        <v>438</v>
      </c>
      <c r="U5257">
        <v>0</v>
      </c>
      <c r="V5257">
        <v>0</v>
      </c>
      <c r="W5257" s="17" t="s">
        <v>11539</v>
      </c>
      <c r="X5257" s="17" t="s">
        <v>442</v>
      </c>
      <c r="Y5257">
        <v>0</v>
      </c>
      <c r="Z5257" s="17" t="s">
        <v>486</v>
      </c>
      <c r="AA5257" s="17" t="s">
        <v>443</v>
      </c>
      <c r="AB5257" s="17" t="s">
        <v>444</v>
      </c>
      <c r="AC5257">
        <v>0</v>
      </c>
      <c r="AD5257">
        <v>0</v>
      </c>
      <c r="AE5257">
        <v>0</v>
      </c>
      <c r="AF5257">
        <v>2022</v>
      </c>
      <c r="AG5257" s="1">
        <v>44562</v>
      </c>
      <c r="AH5257" s="1">
        <v>44773</v>
      </c>
      <c r="AI5257" s="1">
        <v>44785</v>
      </c>
      <c r="AJ5257" s="17" t="s">
        <v>34</v>
      </c>
      <c r="AK5257" s="17" t="s">
        <v>35</v>
      </c>
      <c r="AL5257" s="17" t="s">
        <v>10388</v>
      </c>
      <c r="AM5257" s="17">
        <f>MONTH(EMPENHO[[#This Row],[data_empenho]])</f>
        <v>7</v>
      </c>
    </row>
    <row r="5258" spans="1:39" x14ac:dyDescent="0.25">
      <c r="A5258">
        <v>8</v>
      </c>
      <c r="B5258">
        <v>801</v>
      </c>
      <c r="C5258">
        <v>10</v>
      </c>
      <c r="D5258">
        <v>301</v>
      </c>
      <c r="E5258">
        <v>6</v>
      </c>
      <c r="F5258">
        <v>0</v>
      </c>
      <c r="G5258">
        <v>2090</v>
      </c>
      <c r="H5258" s="17" t="s">
        <v>1176</v>
      </c>
      <c r="I5258">
        <v>4500</v>
      </c>
      <c r="J5258">
        <v>0</v>
      </c>
      <c r="K5258" s="17" t="s">
        <v>11540</v>
      </c>
      <c r="L5258" s="1">
        <v>44767</v>
      </c>
      <c r="M5258">
        <v>300.25</v>
      </c>
      <c r="N5258" s="17" t="s">
        <v>437</v>
      </c>
      <c r="O5258">
        <v>213</v>
      </c>
      <c r="P5258" s="17" t="s">
        <v>438</v>
      </c>
      <c r="Q5258">
        <v>0</v>
      </c>
      <c r="R5258" s="17" t="s">
        <v>439</v>
      </c>
      <c r="S5258" s="17" t="s">
        <v>440</v>
      </c>
      <c r="T5258" s="17" t="s">
        <v>438</v>
      </c>
      <c r="U5258">
        <v>0</v>
      </c>
      <c r="V5258">
        <v>0</v>
      </c>
      <c r="W5258" s="17" t="s">
        <v>11541</v>
      </c>
      <c r="X5258" s="17" t="s">
        <v>442</v>
      </c>
      <c r="Y5258">
        <v>0</v>
      </c>
      <c r="Z5258" s="17" t="s">
        <v>486</v>
      </c>
      <c r="AA5258" s="17" t="s">
        <v>443</v>
      </c>
      <c r="AB5258" s="17" t="s">
        <v>444</v>
      </c>
      <c r="AC5258">
        <v>0</v>
      </c>
      <c r="AD5258">
        <v>0</v>
      </c>
      <c r="AE5258">
        <v>0</v>
      </c>
      <c r="AF5258">
        <v>2022</v>
      </c>
      <c r="AG5258" s="1">
        <v>44562</v>
      </c>
      <c r="AH5258" s="1">
        <v>44773</v>
      </c>
      <c r="AI5258" s="1">
        <v>44785</v>
      </c>
      <c r="AJ5258" s="17" t="s">
        <v>34</v>
      </c>
      <c r="AK5258" s="17" t="s">
        <v>35</v>
      </c>
      <c r="AL5258" s="17" t="s">
        <v>10388</v>
      </c>
      <c r="AM5258" s="17">
        <f>MONTH(EMPENHO[[#This Row],[data_empenho]])</f>
        <v>7</v>
      </c>
    </row>
    <row r="5259" spans="1:39" x14ac:dyDescent="0.25">
      <c r="A5259">
        <v>8</v>
      </c>
      <c r="B5259">
        <v>801</v>
      </c>
      <c r="C5259">
        <v>10</v>
      </c>
      <c r="D5259">
        <v>301</v>
      </c>
      <c r="E5259">
        <v>6</v>
      </c>
      <c r="F5259">
        <v>0</v>
      </c>
      <c r="G5259">
        <v>2090</v>
      </c>
      <c r="H5259" s="17" t="s">
        <v>1173</v>
      </c>
      <c r="I5259">
        <v>4500</v>
      </c>
      <c r="J5259">
        <v>0</v>
      </c>
      <c r="K5259" s="17" t="s">
        <v>11542</v>
      </c>
      <c r="L5259" s="1">
        <v>44767</v>
      </c>
      <c r="M5259">
        <v>844.85</v>
      </c>
      <c r="N5259" s="17" t="s">
        <v>437</v>
      </c>
      <c r="O5259">
        <v>213</v>
      </c>
      <c r="P5259" s="17" t="s">
        <v>438</v>
      </c>
      <c r="Q5259">
        <v>0</v>
      </c>
      <c r="R5259" s="17" t="s">
        <v>439</v>
      </c>
      <c r="S5259" s="17" t="s">
        <v>440</v>
      </c>
      <c r="T5259" s="17" t="s">
        <v>438</v>
      </c>
      <c r="U5259">
        <v>0</v>
      </c>
      <c r="V5259">
        <v>0</v>
      </c>
      <c r="W5259" s="17" t="s">
        <v>11543</v>
      </c>
      <c r="X5259" s="17" t="s">
        <v>442</v>
      </c>
      <c r="Y5259">
        <v>0</v>
      </c>
      <c r="Z5259" s="17" t="s">
        <v>486</v>
      </c>
      <c r="AA5259" s="17" t="s">
        <v>443</v>
      </c>
      <c r="AB5259" s="17" t="s">
        <v>444</v>
      </c>
      <c r="AC5259">
        <v>0</v>
      </c>
      <c r="AD5259">
        <v>0</v>
      </c>
      <c r="AE5259">
        <v>0</v>
      </c>
      <c r="AF5259">
        <v>2022</v>
      </c>
      <c r="AG5259" s="1">
        <v>44562</v>
      </c>
      <c r="AH5259" s="1">
        <v>44773</v>
      </c>
      <c r="AI5259" s="1">
        <v>44785</v>
      </c>
      <c r="AJ5259" s="17" t="s">
        <v>34</v>
      </c>
      <c r="AK5259" s="17" t="s">
        <v>35</v>
      </c>
      <c r="AL5259" s="17" t="s">
        <v>10388</v>
      </c>
      <c r="AM5259" s="17">
        <f>MONTH(EMPENHO[[#This Row],[data_empenho]])</f>
        <v>7</v>
      </c>
    </row>
    <row r="5260" spans="1:39" x14ac:dyDescent="0.25">
      <c r="A5260">
        <v>8</v>
      </c>
      <c r="B5260">
        <v>801</v>
      </c>
      <c r="C5260">
        <v>10</v>
      </c>
      <c r="D5260">
        <v>301</v>
      </c>
      <c r="E5260">
        <v>6</v>
      </c>
      <c r="F5260">
        <v>0</v>
      </c>
      <c r="G5260">
        <v>2091</v>
      </c>
      <c r="H5260" s="17" t="s">
        <v>1173</v>
      </c>
      <c r="I5260">
        <v>4500</v>
      </c>
      <c r="J5260">
        <v>0</v>
      </c>
      <c r="K5260" s="17" t="s">
        <v>11544</v>
      </c>
      <c r="L5260" s="1">
        <v>44767</v>
      </c>
      <c r="M5260">
        <v>12485.76</v>
      </c>
      <c r="N5260" s="17" t="s">
        <v>437</v>
      </c>
      <c r="O5260">
        <v>213</v>
      </c>
      <c r="P5260" s="17" t="s">
        <v>438</v>
      </c>
      <c r="Q5260">
        <v>0</v>
      </c>
      <c r="R5260" s="17" t="s">
        <v>439</v>
      </c>
      <c r="S5260" s="17" t="s">
        <v>440</v>
      </c>
      <c r="T5260" s="17" t="s">
        <v>438</v>
      </c>
      <c r="U5260">
        <v>0</v>
      </c>
      <c r="V5260">
        <v>0</v>
      </c>
      <c r="W5260" s="17" t="s">
        <v>11545</v>
      </c>
      <c r="X5260" s="17" t="s">
        <v>442</v>
      </c>
      <c r="Y5260">
        <v>0</v>
      </c>
      <c r="Z5260" s="17" t="s">
        <v>486</v>
      </c>
      <c r="AA5260" s="17" t="s">
        <v>443</v>
      </c>
      <c r="AB5260" s="17" t="s">
        <v>444</v>
      </c>
      <c r="AC5260">
        <v>0</v>
      </c>
      <c r="AD5260">
        <v>0</v>
      </c>
      <c r="AE5260">
        <v>0</v>
      </c>
      <c r="AF5260">
        <v>2022</v>
      </c>
      <c r="AG5260" s="1">
        <v>44562</v>
      </c>
      <c r="AH5260" s="1">
        <v>44773</v>
      </c>
      <c r="AI5260" s="1">
        <v>44785</v>
      </c>
      <c r="AJ5260" s="17" t="s">
        <v>34</v>
      </c>
      <c r="AK5260" s="17" t="s">
        <v>35</v>
      </c>
      <c r="AL5260" s="17" t="s">
        <v>10388</v>
      </c>
      <c r="AM5260" s="17">
        <f>MONTH(EMPENHO[[#This Row],[data_empenho]])</f>
        <v>7</v>
      </c>
    </row>
    <row r="5261" spans="1:39" x14ac:dyDescent="0.25">
      <c r="A5261">
        <v>8</v>
      </c>
      <c r="B5261">
        <v>801</v>
      </c>
      <c r="C5261">
        <v>10</v>
      </c>
      <c r="D5261">
        <v>301</v>
      </c>
      <c r="E5261">
        <v>6</v>
      </c>
      <c r="F5261">
        <v>0</v>
      </c>
      <c r="G5261">
        <v>2091</v>
      </c>
      <c r="H5261" s="17" t="s">
        <v>1145</v>
      </c>
      <c r="I5261">
        <v>4500</v>
      </c>
      <c r="J5261">
        <v>0</v>
      </c>
      <c r="K5261" s="17" t="s">
        <v>11546</v>
      </c>
      <c r="L5261" s="1">
        <v>44767</v>
      </c>
      <c r="M5261">
        <v>700</v>
      </c>
      <c r="N5261" s="17" t="s">
        <v>437</v>
      </c>
      <c r="O5261">
        <v>213</v>
      </c>
      <c r="P5261" s="17" t="s">
        <v>438</v>
      </c>
      <c r="Q5261">
        <v>0</v>
      </c>
      <c r="R5261" s="17" t="s">
        <v>439</v>
      </c>
      <c r="S5261" s="17" t="s">
        <v>440</v>
      </c>
      <c r="T5261" s="17" t="s">
        <v>438</v>
      </c>
      <c r="U5261">
        <v>0</v>
      </c>
      <c r="V5261">
        <v>0</v>
      </c>
      <c r="W5261" s="17" t="s">
        <v>11547</v>
      </c>
      <c r="X5261" s="17" t="s">
        <v>442</v>
      </c>
      <c r="Y5261">
        <v>0</v>
      </c>
      <c r="Z5261" s="17" t="s">
        <v>486</v>
      </c>
      <c r="AA5261" s="17" t="s">
        <v>443</v>
      </c>
      <c r="AB5261" s="17" t="s">
        <v>444</v>
      </c>
      <c r="AC5261">
        <v>0</v>
      </c>
      <c r="AD5261">
        <v>0</v>
      </c>
      <c r="AE5261">
        <v>0</v>
      </c>
      <c r="AF5261">
        <v>2022</v>
      </c>
      <c r="AG5261" s="1">
        <v>44562</v>
      </c>
      <c r="AH5261" s="1">
        <v>44773</v>
      </c>
      <c r="AI5261" s="1">
        <v>44785</v>
      </c>
      <c r="AJ5261" s="17" t="s">
        <v>34</v>
      </c>
      <c r="AK5261" s="17" t="s">
        <v>35</v>
      </c>
      <c r="AL5261" s="17" t="s">
        <v>10388</v>
      </c>
      <c r="AM5261" s="17">
        <f>MONTH(EMPENHO[[#This Row],[data_empenho]])</f>
        <v>7</v>
      </c>
    </row>
    <row r="5262" spans="1:39" x14ac:dyDescent="0.25">
      <c r="A5262">
        <v>8</v>
      </c>
      <c r="B5262">
        <v>801</v>
      </c>
      <c r="C5262">
        <v>10</v>
      </c>
      <c r="D5262">
        <v>301</v>
      </c>
      <c r="E5262">
        <v>6</v>
      </c>
      <c r="F5262">
        <v>0</v>
      </c>
      <c r="G5262">
        <v>2091</v>
      </c>
      <c r="H5262" s="17" t="s">
        <v>1181</v>
      </c>
      <c r="I5262">
        <v>4500</v>
      </c>
      <c r="J5262">
        <v>0</v>
      </c>
      <c r="K5262" s="17" t="s">
        <v>11548</v>
      </c>
      <c r="L5262" s="1">
        <v>44767</v>
      </c>
      <c r="M5262">
        <v>2497.1799999999998</v>
      </c>
      <c r="N5262" s="17" t="s">
        <v>437</v>
      </c>
      <c r="O5262">
        <v>213</v>
      </c>
      <c r="P5262" s="17" t="s">
        <v>438</v>
      </c>
      <c r="Q5262">
        <v>0</v>
      </c>
      <c r="R5262" s="17" t="s">
        <v>439</v>
      </c>
      <c r="S5262" s="17" t="s">
        <v>440</v>
      </c>
      <c r="T5262" s="17" t="s">
        <v>438</v>
      </c>
      <c r="U5262">
        <v>0</v>
      </c>
      <c r="V5262">
        <v>0</v>
      </c>
      <c r="W5262" s="17" t="s">
        <v>11549</v>
      </c>
      <c r="X5262" s="17" t="s">
        <v>442</v>
      </c>
      <c r="Y5262">
        <v>0</v>
      </c>
      <c r="Z5262" s="17" t="s">
        <v>486</v>
      </c>
      <c r="AA5262" s="17" t="s">
        <v>443</v>
      </c>
      <c r="AB5262" s="17" t="s">
        <v>444</v>
      </c>
      <c r="AC5262">
        <v>0</v>
      </c>
      <c r="AD5262">
        <v>0</v>
      </c>
      <c r="AE5262">
        <v>0</v>
      </c>
      <c r="AF5262">
        <v>2022</v>
      </c>
      <c r="AG5262" s="1">
        <v>44562</v>
      </c>
      <c r="AH5262" s="1">
        <v>44773</v>
      </c>
      <c r="AI5262" s="1">
        <v>44785</v>
      </c>
      <c r="AJ5262" s="17" t="s">
        <v>34</v>
      </c>
      <c r="AK5262" s="17" t="s">
        <v>35</v>
      </c>
      <c r="AL5262" s="17" t="s">
        <v>10388</v>
      </c>
      <c r="AM5262" s="17">
        <f>MONTH(EMPENHO[[#This Row],[data_empenho]])</f>
        <v>7</v>
      </c>
    </row>
    <row r="5263" spans="1:39" x14ac:dyDescent="0.25">
      <c r="A5263">
        <v>8</v>
      </c>
      <c r="B5263">
        <v>801</v>
      </c>
      <c r="C5263">
        <v>10</v>
      </c>
      <c r="D5263">
        <v>301</v>
      </c>
      <c r="E5263">
        <v>6</v>
      </c>
      <c r="F5263">
        <v>0</v>
      </c>
      <c r="G5263">
        <v>2091</v>
      </c>
      <c r="H5263" s="17" t="s">
        <v>1184</v>
      </c>
      <c r="I5263">
        <v>4500</v>
      </c>
      <c r="J5263">
        <v>0</v>
      </c>
      <c r="K5263" s="17" t="s">
        <v>11550</v>
      </c>
      <c r="L5263" s="1">
        <v>44767</v>
      </c>
      <c r="M5263">
        <v>313.95</v>
      </c>
      <c r="N5263" s="17" t="s">
        <v>437</v>
      </c>
      <c r="O5263">
        <v>213</v>
      </c>
      <c r="P5263" s="17" t="s">
        <v>438</v>
      </c>
      <c r="Q5263">
        <v>0</v>
      </c>
      <c r="R5263" s="17" t="s">
        <v>439</v>
      </c>
      <c r="S5263" s="17" t="s">
        <v>440</v>
      </c>
      <c r="T5263" s="17" t="s">
        <v>438</v>
      </c>
      <c r="U5263">
        <v>0</v>
      </c>
      <c r="V5263">
        <v>0</v>
      </c>
      <c r="W5263" s="17" t="s">
        <v>11551</v>
      </c>
      <c r="X5263" s="17" t="s">
        <v>442</v>
      </c>
      <c r="Y5263">
        <v>0</v>
      </c>
      <c r="Z5263" s="17" t="s">
        <v>486</v>
      </c>
      <c r="AA5263" s="17" t="s">
        <v>443</v>
      </c>
      <c r="AB5263" s="17" t="s">
        <v>444</v>
      </c>
      <c r="AC5263">
        <v>0</v>
      </c>
      <c r="AD5263">
        <v>0</v>
      </c>
      <c r="AE5263">
        <v>0</v>
      </c>
      <c r="AF5263">
        <v>2022</v>
      </c>
      <c r="AG5263" s="1">
        <v>44562</v>
      </c>
      <c r="AH5263" s="1">
        <v>44773</v>
      </c>
      <c r="AI5263" s="1">
        <v>44785</v>
      </c>
      <c r="AJ5263" s="17" t="s">
        <v>34</v>
      </c>
      <c r="AK5263" s="17" t="s">
        <v>35</v>
      </c>
      <c r="AL5263" s="17" t="s">
        <v>10388</v>
      </c>
      <c r="AM5263" s="17">
        <f>MONTH(EMPENHO[[#This Row],[data_empenho]])</f>
        <v>7</v>
      </c>
    </row>
    <row r="5264" spans="1:39" x14ac:dyDescent="0.25">
      <c r="A5264">
        <v>8</v>
      </c>
      <c r="B5264">
        <v>801</v>
      </c>
      <c r="C5264">
        <v>10</v>
      </c>
      <c r="D5264">
        <v>301</v>
      </c>
      <c r="E5264">
        <v>6</v>
      </c>
      <c r="F5264">
        <v>0</v>
      </c>
      <c r="G5264">
        <v>2091</v>
      </c>
      <c r="H5264" s="17" t="s">
        <v>1173</v>
      </c>
      <c r="I5264">
        <v>4500</v>
      </c>
      <c r="J5264">
        <v>0</v>
      </c>
      <c r="K5264" s="17" t="s">
        <v>11552</v>
      </c>
      <c r="L5264" s="1">
        <v>44767</v>
      </c>
      <c r="M5264">
        <v>14269.44</v>
      </c>
      <c r="N5264" s="17" t="s">
        <v>437</v>
      </c>
      <c r="O5264">
        <v>213</v>
      </c>
      <c r="P5264" s="17" t="s">
        <v>438</v>
      </c>
      <c r="Q5264">
        <v>0</v>
      </c>
      <c r="R5264" s="17" t="s">
        <v>439</v>
      </c>
      <c r="S5264" s="17" t="s">
        <v>440</v>
      </c>
      <c r="T5264" s="17" t="s">
        <v>438</v>
      </c>
      <c r="U5264">
        <v>0</v>
      </c>
      <c r="V5264">
        <v>0</v>
      </c>
      <c r="W5264" s="17" t="s">
        <v>11553</v>
      </c>
      <c r="X5264" s="17" t="s">
        <v>442</v>
      </c>
      <c r="Y5264">
        <v>0</v>
      </c>
      <c r="Z5264" s="17" t="s">
        <v>486</v>
      </c>
      <c r="AA5264" s="17" t="s">
        <v>443</v>
      </c>
      <c r="AB5264" s="17" t="s">
        <v>444</v>
      </c>
      <c r="AC5264">
        <v>0</v>
      </c>
      <c r="AD5264">
        <v>0</v>
      </c>
      <c r="AE5264">
        <v>0</v>
      </c>
      <c r="AF5264">
        <v>2022</v>
      </c>
      <c r="AG5264" s="1">
        <v>44562</v>
      </c>
      <c r="AH5264" s="1">
        <v>44773</v>
      </c>
      <c r="AI5264" s="1">
        <v>44785</v>
      </c>
      <c r="AJ5264" s="17" t="s">
        <v>34</v>
      </c>
      <c r="AK5264" s="17" t="s">
        <v>35</v>
      </c>
      <c r="AL5264" s="17" t="s">
        <v>10388</v>
      </c>
      <c r="AM5264" s="17">
        <f>MONTH(EMPENHO[[#This Row],[data_empenho]])</f>
        <v>7</v>
      </c>
    </row>
    <row r="5265" spans="1:39" x14ac:dyDescent="0.25">
      <c r="A5265">
        <v>8</v>
      </c>
      <c r="B5265">
        <v>801</v>
      </c>
      <c r="C5265">
        <v>10</v>
      </c>
      <c r="D5265">
        <v>301</v>
      </c>
      <c r="E5265">
        <v>6</v>
      </c>
      <c r="F5265">
        <v>0</v>
      </c>
      <c r="G5265">
        <v>2091</v>
      </c>
      <c r="H5265" s="17" t="s">
        <v>1145</v>
      </c>
      <c r="I5265">
        <v>4500</v>
      </c>
      <c r="J5265">
        <v>0</v>
      </c>
      <c r="K5265" s="17" t="s">
        <v>11554</v>
      </c>
      <c r="L5265" s="1">
        <v>44767</v>
      </c>
      <c r="M5265">
        <v>800</v>
      </c>
      <c r="N5265" s="17" t="s">
        <v>437</v>
      </c>
      <c r="O5265">
        <v>213</v>
      </c>
      <c r="P5265" s="17" t="s">
        <v>438</v>
      </c>
      <c r="Q5265">
        <v>0</v>
      </c>
      <c r="R5265" s="17" t="s">
        <v>439</v>
      </c>
      <c r="S5265" s="17" t="s">
        <v>440</v>
      </c>
      <c r="T5265" s="17" t="s">
        <v>438</v>
      </c>
      <c r="U5265">
        <v>0</v>
      </c>
      <c r="V5265">
        <v>0</v>
      </c>
      <c r="W5265" s="17" t="s">
        <v>11555</v>
      </c>
      <c r="X5265" s="17" t="s">
        <v>442</v>
      </c>
      <c r="Y5265">
        <v>0</v>
      </c>
      <c r="Z5265" s="17" t="s">
        <v>486</v>
      </c>
      <c r="AA5265" s="17" t="s">
        <v>443</v>
      </c>
      <c r="AB5265" s="17" t="s">
        <v>444</v>
      </c>
      <c r="AC5265">
        <v>0</v>
      </c>
      <c r="AD5265">
        <v>0</v>
      </c>
      <c r="AE5265">
        <v>0</v>
      </c>
      <c r="AF5265">
        <v>2022</v>
      </c>
      <c r="AG5265" s="1">
        <v>44562</v>
      </c>
      <c r="AH5265" s="1">
        <v>44773</v>
      </c>
      <c r="AI5265" s="1">
        <v>44785</v>
      </c>
      <c r="AJ5265" s="17" t="s">
        <v>34</v>
      </c>
      <c r="AK5265" s="17" t="s">
        <v>35</v>
      </c>
      <c r="AL5265" s="17" t="s">
        <v>10388</v>
      </c>
      <c r="AM5265" s="17">
        <f>MONTH(EMPENHO[[#This Row],[data_empenho]])</f>
        <v>7</v>
      </c>
    </row>
    <row r="5266" spans="1:39" x14ac:dyDescent="0.25">
      <c r="A5266">
        <v>8</v>
      </c>
      <c r="B5266">
        <v>801</v>
      </c>
      <c r="C5266">
        <v>10</v>
      </c>
      <c r="D5266">
        <v>301</v>
      </c>
      <c r="E5266">
        <v>6</v>
      </c>
      <c r="F5266">
        <v>0</v>
      </c>
      <c r="G5266">
        <v>2091</v>
      </c>
      <c r="H5266" s="17" t="s">
        <v>1181</v>
      </c>
      <c r="I5266">
        <v>4500</v>
      </c>
      <c r="J5266">
        <v>0</v>
      </c>
      <c r="K5266" s="17" t="s">
        <v>11556</v>
      </c>
      <c r="L5266" s="1">
        <v>44767</v>
      </c>
      <c r="M5266">
        <v>2853.92</v>
      </c>
      <c r="N5266" s="17" t="s">
        <v>437</v>
      </c>
      <c r="O5266">
        <v>213</v>
      </c>
      <c r="P5266" s="17" t="s">
        <v>438</v>
      </c>
      <c r="Q5266">
        <v>0</v>
      </c>
      <c r="R5266" s="17" t="s">
        <v>439</v>
      </c>
      <c r="S5266" s="17" t="s">
        <v>440</v>
      </c>
      <c r="T5266" s="17" t="s">
        <v>438</v>
      </c>
      <c r="U5266">
        <v>0</v>
      </c>
      <c r="V5266">
        <v>0</v>
      </c>
      <c r="W5266" s="17" t="s">
        <v>11557</v>
      </c>
      <c r="X5266" s="17" t="s">
        <v>442</v>
      </c>
      <c r="Y5266">
        <v>0</v>
      </c>
      <c r="Z5266" s="17" t="s">
        <v>486</v>
      </c>
      <c r="AA5266" s="17" t="s">
        <v>443</v>
      </c>
      <c r="AB5266" s="17" t="s">
        <v>444</v>
      </c>
      <c r="AC5266">
        <v>0</v>
      </c>
      <c r="AD5266">
        <v>0</v>
      </c>
      <c r="AE5266">
        <v>0</v>
      </c>
      <c r="AF5266">
        <v>2022</v>
      </c>
      <c r="AG5266" s="1">
        <v>44562</v>
      </c>
      <c r="AH5266" s="1">
        <v>44773</v>
      </c>
      <c r="AI5266" s="1">
        <v>44785</v>
      </c>
      <c r="AJ5266" s="17" t="s">
        <v>34</v>
      </c>
      <c r="AK5266" s="17" t="s">
        <v>35</v>
      </c>
      <c r="AL5266" s="17" t="s">
        <v>10388</v>
      </c>
      <c r="AM5266" s="17">
        <f>MONTH(EMPENHO[[#This Row],[data_empenho]])</f>
        <v>7</v>
      </c>
    </row>
    <row r="5267" spans="1:39" x14ac:dyDescent="0.25">
      <c r="A5267">
        <v>8</v>
      </c>
      <c r="B5267">
        <v>801</v>
      </c>
      <c r="C5267">
        <v>10</v>
      </c>
      <c r="D5267">
        <v>301</v>
      </c>
      <c r="E5267">
        <v>6</v>
      </c>
      <c r="F5267">
        <v>0</v>
      </c>
      <c r="G5267">
        <v>2091</v>
      </c>
      <c r="H5267" s="17" t="s">
        <v>1184</v>
      </c>
      <c r="I5267">
        <v>4500</v>
      </c>
      <c r="J5267">
        <v>0</v>
      </c>
      <c r="K5267" s="17" t="s">
        <v>11558</v>
      </c>
      <c r="L5267" s="1">
        <v>44767</v>
      </c>
      <c r="M5267">
        <v>209.3</v>
      </c>
      <c r="N5267" s="17" t="s">
        <v>437</v>
      </c>
      <c r="O5267">
        <v>213</v>
      </c>
      <c r="P5267" s="17" t="s">
        <v>438</v>
      </c>
      <c r="Q5267">
        <v>0</v>
      </c>
      <c r="R5267" s="17" t="s">
        <v>439</v>
      </c>
      <c r="S5267" s="17" t="s">
        <v>440</v>
      </c>
      <c r="T5267" s="17" t="s">
        <v>438</v>
      </c>
      <c r="U5267">
        <v>0</v>
      </c>
      <c r="V5267">
        <v>0</v>
      </c>
      <c r="W5267" s="17" t="s">
        <v>11559</v>
      </c>
      <c r="X5267" s="17" t="s">
        <v>442</v>
      </c>
      <c r="Y5267">
        <v>0</v>
      </c>
      <c r="Z5267" s="17" t="s">
        <v>486</v>
      </c>
      <c r="AA5267" s="17" t="s">
        <v>443</v>
      </c>
      <c r="AB5267" s="17" t="s">
        <v>444</v>
      </c>
      <c r="AC5267">
        <v>0</v>
      </c>
      <c r="AD5267">
        <v>0</v>
      </c>
      <c r="AE5267">
        <v>0</v>
      </c>
      <c r="AF5267">
        <v>2022</v>
      </c>
      <c r="AG5267" s="1">
        <v>44562</v>
      </c>
      <c r="AH5267" s="1">
        <v>44773</v>
      </c>
      <c r="AI5267" s="1">
        <v>44785</v>
      </c>
      <c r="AJ5267" s="17" t="s">
        <v>34</v>
      </c>
      <c r="AK5267" s="17" t="s">
        <v>35</v>
      </c>
      <c r="AL5267" s="17" t="s">
        <v>10388</v>
      </c>
      <c r="AM5267" s="17">
        <f>MONTH(EMPENHO[[#This Row],[data_empenho]])</f>
        <v>7</v>
      </c>
    </row>
    <row r="5268" spans="1:39" x14ac:dyDescent="0.25">
      <c r="A5268">
        <v>8</v>
      </c>
      <c r="B5268">
        <v>801</v>
      </c>
      <c r="C5268">
        <v>10</v>
      </c>
      <c r="D5268">
        <v>301</v>
      </c>
      <c r="E5268">
        <v>9</v>
      </c>
      <c r="F5268">
        <v>0</v>
      </c>
      <c r="G5268">
        <v>2109</v>
      </c>
      <c r="H5268" s="17" t="s">
        <v>1173</v>
      </c>
      <c r="I5268">
        <v>40</v>
      </c>
      <c r="J5268">
        <v>0</v>
      </c>
      <c r="K5268" s="17" t="s">
        <v>11560</v>
      </c>
      <c r="L5268" s="1">
        <v>44767</v>
      </c>
      <c r="M5268">
        <v>4591.1000000000004</v>
      </c>
      <c r="N5268" s="17" t="s">
        <v>437</v>
      </c>
      <c r="O5268">
        <v>213</v>
      </c>
      <c r="P5268" s="17" t="s">
        <v>438</v>
      </c>
      <c r="Q5268">
        <v>0</v>
      </c>
      <c r="R5268" s="17" t="s">
        <v>439</v>
      </c>
      <c r="S5268" s="17" t="s">
        <v>440</v>
      </c>
      <c r="T5268" s="17" t="s">
        <v>438</v>
      </c>
      <c r="U5268">
        <v>0</v>
      </c>
      <c r="V5268">
        <v>0</v>
      </c>
      <c r="W5268" s="17" t="s">
        <v>11561</v>
      </c>
      <c r="X5268" s="17" t="s">
        <v>442</v>
      </c>
      <c r="Y5268">
        <v>0</v>
      </c>
      <c r="Z5268" s="17" t="s">
        <v>486</v>
      </c>
      <c r="AA5268" s="17" t="s">
        <v>443</v>
      </c>
      <c r="AB5268" s="17" t="s">
        <v>444</v>
      </c>
      <c r="AC5268">
        <v>0</v>
      </c>
      <c r="AD5268">
        <v>0</v>
      </c>
      <c r="AE5268">
        <v>0</v>
      </c>
      <c r="AF5268">
        <v>2022</v>
      </c>
      <c r="AG5268" s="1">
        <v>44562</v>
      </c>
      <c r="AH5268" s="1">
        <v>44773</v>
      </c>
      <c r="AI5268" s="1">
        <v>44785</v>
      </c>
      <c r="AJ5268" s="17" t="s">
        <v>34</v>
      </c>
      <c r="AK5268" s="17" t="s">
        <v>35</v>
      </c>
      <c r="AL5268" s="17" t="s">
        <v>10388</v>
      </c>
      <c r="AM5268" s="17">
        <f>MONTH(EMPENHO[[#This Row],[data_empenho]])</f>
        <v>7</v>
      </c>
    </row>
    <row r="5269" spans="1:39" x14ac:dyDescent="0.25">
      <c r="A5269">
        <v>8</v>
      </c>
      <c r="B5269">
        <v>801</v>
      </c>
      <c r="C5269">
        <v>10</v>
      </c>
      <c r="D5269">
        <v>301</v>
      </c>
      <c r="E5269">
        <v>9</v>
      </c>
      <c r="F5269">
        <v>0</v>
      </c>
      <c r="G5269">
        <v>2109</v>
      </c>
      <c r="H5269" s="17" t="s">
        <v>1181</v>
      </c>
      <c r="I5269">
        <v>40</v>
      </c>
      <c r="J5269">
        <v>0</v>
      </c>
      <c r="K5269" s="17" t="s">
        <v>11562</v>
      </c>
      <c r="L5269" s="1">
        <v>44767</v>
      </c>
      <c r="M5269">
        <v>765.37</v>
      </c>
      <c r="N5269" s="17" t="s">
        <v>437</v>
      </c>
      <c r="O5269">
        <v>213</v>
      </c>
      <c r="P5269" s="17" t="s">
        <v>438</v>
      </c>
      <c r="Q5269">
        <v>0</v>
      </c>
      <c r="R5269" s="17" t="s">
        <v>439</v>
      </c>
      <c r="S5269" s="17" t="s">
        <v>440</v>
      </c>
      <c r="T5269" s="17" t="s">
        <v>438</v>
      </c>
      <c r="U5269">
        <v>0</v>
      </c>
      <c r="V5269">
        <v>0</v>
      </c>
      <c r="W5269" s="17" t="s">
        <v>11563</v>
      </c>
      <c r="X5269" s="17" t="s">
        <v>442</v>
      </c>
      <c r="Y5269">
        <v>0</v>
      </c>
      <c r="Z5269" s="17" t="s">
        <v>486</v>
      </c>
      <c r="AA5269" s="17" t="s">
        <v>443</v>
      </c>
      <c r="AB5269" s="17" t="s">
        <v>444</v>
      </c>
      <c r="AC5269">
        <v>0</v>
      </c>
      <c r="AD5269">
        <v>0</v>
      </c>
      <c r="AE5269">
        <v>0</v>
      </c>
      <c r="AF5269">
        <v>2022</v>
      </c>
      <c r="AG5269" s="1">
        <v>44562</v>
      </c>
      <c r="AH5269" s="1">
        <v>44773</v>
      </c>
      <c r="AI5269" s="1">
        <v>44785</v>
      </c>
      <c r="AJ5269" s="17" t="s">
        <v>34</v>
      </c>
      <c r="AK5269" s="17" t="s">
        <v>35</v>
      </c>
      <c r="AL5269" s="17" t="s">
        <v>10388</v>
      </c>
      <c r="AM5269" s="17">
        <f>MONTH(EMPENHO[[#This Row],[data_empenho]])</f>
        <v>7</v>
      </c>
    </row>
    <row r="5270" spans="1:39" x14ac:dyDescent="0.25">
      <c r="A5270">
        <v>8</v>
      </c>
      <c r="B5270">
        <v>801</v>
      </c>
      <c r="C5270">
        <v>10</v>
      </c>
      <c r="D5270">
        <v>301</v>
      </c>
      <c r="E5270">
        <v>9</v>
      </c>
      <c r="F5270">
        <v>0</v>
      </c>
      <c r="G5270">
        <v>2109</v>
      </c>
      <c r="H5270" s="17" t="s">
        <v>1184</v>
      </c>
      <c r="I5270">
        <v>40</v>
      </c>
      <c r="J5270">
        <v>0</v>
      </c>
      <c r="K5270" s="17" t="s">
        <v>11564</v>
      </c>
      <c r="L5270" s="1">
        <v>44767</v>
      </c>
      <c r="M5270">
        <v>981.81</v>
      </c>
      <c r="N5270" s="17" t="s">
        <v>437</v>
      </c>
      <c r="O5270">
        <v>213</v>
      </c>
      <c r="P5270" s="17" t="s">
        <v>438</v>
      </c>
      <c r="Q5270">
        <v>0</v>
      </c>
      <c r="R5270" s="17" t="s">
        <v>439</v>
      </c>
      <c r="S5270" s="17" t="s">
        <v>440</v>
      </c>
      <c r="T5270" s="17" t="s">
        <v>438</v>
      </c>
      <c r="U5270">
        <v>0</v>
      </c>
      <c r="V5270">
        <v>0</v>
      </c>
      <c r="W5270" s="17" t="s">
        <v>11565</v>
      </c>
      <c r="X5270" s="17" t="s">
        <v>442</v>
      </c>
      <c r="Y5270">
        <v>0</v>
      </c>
      <c r="Z5270" s="17" t="s">
        <v>486</v>
      </c>
      <c r="AA5270" s="17" t="s">
        <v>443</v>
      </c>
      <c r="AB5270" s="17" t="s">
        <v>444</v>
      </c>
      <c r="AC5270">
        <v>0</v>
      </c>
      <c r="AD5270">
        <v>0</v>
      </c>
      <c r="AE5270">
        <v>0</v>
      </c>
      <c r="AF5270">
        <v>2022</v>
      </c>
      <c r="AG5270" s="1">
        <v>44562</v>
      </c>
      <c r="AH5270" s="1">
        <v>44773</v>
      </c>
      <c r="AI5270" s="1">
        <v>44785</v>
      </c>
      <c r="AJ5270" s="17" t="s">
        <v>34</v>
      </c>
      <c r="AK5270" s="17" t="s">
        <v>35</v>
      </c>
      <c r="AL5270" s="17" t="s">
        <v>10388</v>
      </c>
      <c r="AM5270" s="17">
        <f>MONTH(EMPENHO[[#This Row],[data_empenho]])</f>
        <v>7</v>
      </c>
    </row>
    <row r="5271" spans="1:39" x14ac:dyDescent="0.25">
      <c r="A5271">
        <v>8</v>
      </c>
      <c r="B5271">
        <v>801</v>
      </c>
      <c r="C5271">
        <v>10</v>
      </c>
      <c r="D5271">
        <v>301</v>
      </c>
      <c r="E5271">
        <v>9</v>
      </c>
      <c r="F5271">
        <v>0</v>
      </c>
      <c r="G5271">
        <v>2109</v>
      </c>
      <c r="H5271" s="17" t="s">
        <v>1176</v>
      </c>
      <c r="I5271">
        <v>40</v>
      </c>
      <c r="J5271">
        <v>0</v>
      </c>
      <c r="K5271" s="17" t="s">
        <v>11566</v>
      </c>
      <c r="L5271" s="1">
        <v>44767</v>
      </c>
      <c r="M5271">
        <v>642.75</v>
      </c>
      <c r="N5271" s="17" t="s">
        <v>437</v>
      </c>
      <c r="O5271">
        <v>213</v>
      </c>
      <c r="P5271" s="17" t="s">
        <v>438</v>
      </c>
      <c r="Q5271">
        <v>0</v>
      </c>
      <c r="R5271" s="17" t="s">
        <v>439</v>
      </c>
      <c r="S5271" s="17" t="s">
        <v>440</v>
      </c>
      <c r="T5271" s="17" t="s">
        <v>438</v>
      </c>
      <c r="U5271">
        <v>0</v>
      </c>
      <c r="V5271">
        <v>0</v>
      </c>
      <c r="W5271" s="17" t="s">
        <v>11567</v>
      </c>
      <c r="X5271" s="17" t="s">
        <v>442</v>
      </c>
      <c r="Y5271">
        <v>0</v>
      </c>
      <c r="Z5271" s="17" t="s">
        <v>486</v>
      </c>
      <c r="AA5271" s="17" t="s">
        <v>443</v>
      </c>
      <c r="AB5271" s="17" t="s">
        <v>444</v>
      </c>
      <c r="AC5271">
        <v>0</v>
      </c>
      <c r="AD5271">
        <v>0</v>
      </c>
      <c r="AE5271">
        <v>0</v>
      </c>
      <c r="AF5271">
        <v>2022</v>
      </c>
      <c r="AG5271" s="1">
        <v>44562</v>
      </c>
      <c r="AH5271" s="1">
        <v>44773</v>
      </c>
      <c r="AI5271" s="1">
        <v>44785</v>
      </c>
      <c r="AJ5271" s="17" t="s">
        <v>34</v>
      </c>
      <c r="AK5271" s="17" t="s">
        <v>35</v>
      </c>
      <c r="AL5271" s="17" t="s">
        <v>10388</v>
      </c>
      <c r="AM5271" s="17">
        <f>MONTH(EMPENHO[[#This Row],[data_empenho]])</f>
        <v>7</v>
      </c>
    </row>
    <row r="5272" spans="1:39" x14ac:dyDescent="0.25">
      <c r="A5272">
        <v>8</v>
      </c>
      <c r="B5272">
        <v>801</v>
      </c>
      <c r="C5272">
        <v>10</v>
      </c>
      <c r="D5272">
        <v>301</v>
      </c>
      <c r="E5272">
        <v>9</v>
      </c>
      <c r="F5272">
        <v>0</v>
      </c>
      <c r="G5272">
        <v>2109</v>
      </c>
      <c r="H5272" s="17" t="s">
        <v>1173</v>
      </c>
      <c r="I5272">
        <v>40</v>
      </c>
      <c r="J5272">
        <v>0</v>
      </c>
      <c r="K5272" s="17" t="s">
        <v>11568</v>
      </c>
      <c r="L5272" s="1">
        <v>44767</v>
      </c>
      <c r="M5272">
        <v>518.15</v>
      </c>
      <c r="N5272" s="17" t="s">
        <v>437</v>
      </c>
      <c r="O5272">
        <v>213</v>
      </c>
      <c r="P5272" s="17" t="s">
        <v>438</v>
      </c>
      <c r="Q5272">
        <v>0</v>
      </c>
      <c r="R5272" s="17" t="s">
        <v>439</v>
      </c>
      <c r="S5272" s="17" t="s">
        <v>440</v>
      </c>
      <c r="T5272" s="17" t="s">
        <v>438</v>
      </c>
      <c r="U5272">
        <v>0</v>
      </c>
      <c r="V5272">
        <v>0</v>
      </c>
      <c r="W5272" s="17" t="s">
        <v>11569</v>
      </c>
      <c r="X5272" s="17" t="s">
        <v>442</v>
      </c>
      <c r="Y5272">
        <v>0</v>
      </c>
      <c r="Z5272" s="17" t="s">
        <v>486</v>
      </c>
      <c r="AA5272" s="17" t="s">
        <v>443</v>
      </c>
      <c r="AB5272" s="17" t="s">
        <v>444</v>
      </c>
      <c r="AC5272">
        <v>0</v>
      </c>
      <c r="AD5272">
        <v>0</v>
      </c>
      <c r="AE5272">
        <v>0</v>
      </c>
      <c r="AF5272">
        <v>2022</v>
      </c>
      <c r="AG5272" s="1">
        <v>44562</v>
      </c>
      <c r="AH5272" s="1">
        <v>44773</v>
      </c>
      <c r="AI5272" s="1">
        <v>44785</v>
      </c>
      <c r="AJ5272" s="17" t="s">
        <v>34</v>
      </c>
      <c r="AK5272" s="17" t="s">
        <v>35</v>
      </c>
      <c r="AL5272" s="17" t="s">
        <v>10388</v>
      </c>
      <c r="AM5272" s="17">
        <f>MONTH(EMPENHO[[#This Row],[data_empenho]])</f>
        <v>7</v>
      </c>
    </row>
    <row r="5273" spans="1:39" x14ac:dyDescent="0.25">
      <c r="A5273">
        <v>8</v>
      </c>
      <c r="B5273">
        <v>801</v>
      </c>
      <c r="C5273">
        <v>10</v>
      </c>
      <c r="D5273">
        <v>301</v>
      </c>
      <c r="E5273">
        <v>6</v>
      </c>
      <c r="F5273">
        <v>0</v>
      </c>
      <c r="G5273">
        <v>2092</v>
      </c>
      <c r="H5273" s="17" t="s">
        <v>1173</v>
      </c>
      <c r="I5273">
        <v>4090</v>
      </c>
      <c r="J5273">
        <v>0</v>
      </c>
      <c r="K5273" s="17" t="s">
        <v>11570</v>
      </c>
      <c r="L5273" s="1">
        <v>44767</v>
      </c>
      <c r="M5273">
        <v>1561.3</v>
      </c>
      <c r="N5273" s="17" t="s">
        <v>437</v>
      </c>
      <c r="O5273">
        <v>213</v>
      </c>
      <c r="P5273" s="17" t="s">
        <v>438</v>
      </c>
      <c r="Q5273">
        <v>0</v>
      </c>
      <c r="R5273" s="17" t="s">
        <v>439</v>
      </c>
      <c r="S5273" s="17" t="s">
        <v>440</v>
      </c>
      <c r="T5273" s="17" t="s">
        <v>438</v>
      </c>
      <c r="U5273">
        <v>0</v>
      </c>
      <c r="V5273">
        <v>0</v>
      </c>
      <c r="W5273" s="17" t="s">
        <v>11571</v>
      </c>
      <c r="X5273" s="17" t="s">
        <v>442</v>
      </c>
      <c r="Y5273">
        <v>0</v>
      </c>
      <c r="Z5273" s="17" t="s">
        <v>486</v>
      </c>
      <c r="AA5273" s="17" t="s">
        <v>443</v>
      </c>
      <c r="AB5273" s="17" t="s">
        <v>444</v>
      </c>
      <c r="AC5273">
        <v>0</v>
      </c>
      <c r="AD5273">
        <v>0</v>
      </c>
      <c r="AE5273">
        <v>0</v>
      </c>
      <c r="AF5273">
        <v>2022</v>
      </c>
      <c r="AG5273" s="1">
        <v>44562</v>
      </c>
      <c r="AH5273" s="1">
        <v>44773</v>
      </c>
      <c r="AI5273" s="1">
        <v>44785</v>
      </c>
      <c r="AJ5273" s="17" t="s">
        <v>34</v>
      </c>
      <c r="AK5273" s="17" t="s">
        <v>35</v>
      </c>
      <c r="AL5273" s="17" t="s">
        <v>10388</v>
      </c>
      <c r="AM5273" s="17">
        <f>MONTH(EMPENHO[[#This Row],[data_empenho]])</f>
        <v>7</v>
      </c>
    </row>
    <row r="5274" spans="1:39" x14ac:dyDescent="0.25">
      <c r="A5274">
        <v>8</v>
      </c>
      <c r="B5274">
        <v>801</v>
      </c>
      <c r="C5274">
        <v>10</v>
      </c>
      <c r="D5274">
        <v>301</v>
      </c>
      <c r="E5274">
        <v>6</v>
      </c>
      <c r="F5274">
        <v>0</v>
      </c>
      <c r="G5274">
        <v>2092</v>
      </c>
      <c r="H5274" s="17" t="s">
        <v>1181</v>
      </c>
      <c r="I5274">
        <v>4090</v>
      </c>
      <c r="J5274">
        <v>0</v>
      </c>
      <c r="K5274" s="17" t="s">
        <v>11572</v>
      </c>
      <c r="L5274" s="1">
        <v>44767</v>
      </c>
      <c r="M5274">
        <v>429.08</v>
      </c>
      <c r="N5274" s="17" t="s">
        <v>437</v>
      </c>
      <c r="O5274">
        <v>213</v>
      </c>
      <c r="P5274" s="17" t="s">
        <v>438</v>
      </c>
      <c r="Q5274">
        <v>0</v>
      </c>
      <c r="R5274" s="17" t="s">
        <v>439</v>
      </c>
      <c r="S5274" s="17" t="s">
        <v>440</v>
      </c>
      <c r="T5274" s="17" t="s">
        <v>438</v>
      </c>
      <c r="U5274">
        <v>0</v>
      </c>
      <c r="V5274">
        <v>0</v>
      </c>
      <c r="W5274" s="17" t="s">
        <v>11573</v>
      </c>
      <c r="X5274" s="17" t="s">
        <v>442</v>
      </c>
      <c r="Y5274">
        <v>0</v>
      </c>
      <c r="Z5274" s="17" t="s">
        <v>486</v>
      </c>
      <c r="AA5274" s="17" t="s">
        <v>443</v>
      </c>
      <c r="AB5274" s="17" t="s">
        <v>444</v>
      </c>
      <c r="AC5274">
        <v>0</v>
      </c>
      <c r="AD5274">
        <v>0</v>
      </c>
      <c r="AE5274">
        <v>0</v>
      </c>
      <c r="AF5274">
        <v>2022</v>
      </c>
      <c r="AG5274" s="1">
        <v>44562</v>
      </c>
      <c r="AH5274" s="1">
        <v>44773</v>
      </c>
      <c r="AI5274" s="1">
        <v>44785</v>
      </c>
      <c r="AJ5274" s="17" t="s">
        <v>34</v>
      </c>
      <c r="AK5274" s="17" t="s">
        <v>35</v>
      </c>
      <c r="AL5274" s="17" t="s">
        <v>10388</v>
      </c>
      <c r="AM5274" s="17">
        <f>MONTH(EMPENHO[[#This Row],[data_empenho]])</f>
        <v>7</v>
      </c>
    </row>
    <row r="5275" spans="1:39" x14ac:dyDescent="0.25">
      <c r="A5275">
        <v>8</v>
      </c>
      <c r="B5275">
        <v>801</v>
      </c>
      <c r="C5275">
        <v>10</v>
      </c>
      <c r="D5275">
        <v>301</v>
      </c>
      <c r="E5275">
        <v>6</v>
      </c>
      <c r="F5275">
        <v>0</v>
      </c>
      <c r="G5275">
        <v>2092</v>
      </c>
      <c r="H5275" s="17" t="s">
        <v>1176</v>
      </c>
      <c r="I5275">
        <v>4090</v>
      </c>
      <c r="J5275">
        <v>0</v>
      </c>
      <c r="K5275" s="17" t="s">
        <v>11574</v>
      </c>
      <c r="L5275" s="1">
        <v>44767</v>
      </c>
      <c r="M5275">
        <v>124.9</v>
      </c>
      <c r="N5275" s="17" t="s">
        <v>437</v>
      </c>
      <c r="O5275">
        <v>213</v>
      </c>
      <c r="P5275" s="17" t="s">
        <v>438</v>
      </c>
      <c r="Q5275">
        <v>0</v>
      </c>
      <c r="R5275" s="17" t="s">
        <v>439</v>
      </c>
      <c r="S5275" s="17" t="s">
        <v>440</v>
      </c>
      <c r="T5275" s="17" t="s">
        <v>438</v>
      </c>
      <c r="U5275">
        <v>0</v>
      </c>
      <c r="V5275">
        <v>0</v>
      </c>
      <c r="W5275" s="17" t="s">
        <v>11575</v>
      </c>
      <c r="X5275" s="17" t="s">
        <v>442</v>
      </c>
      <c r="Y5275">
        <v>0</v>
      </c>
      <c r="Z5275" s="17" t="s">
        <v>486</v>
      </c>
      <c r="AA5275" s="17" t="s">
        <v>443</v>
      </c>
      <c r="AB5275" s="17" t="s">
        <v>444</v>
      </c>
      <c r="AC5275">
        <v>0</v>
      </c>
      <c r="AD5275">
        <v>0</v>
      </c>
      <c r="AE5275">
        <v>0</v>
      </c>
      <c r="AF5275">
        <v>2022</v>
      </c>
      <c r="AG5275" s="1">
        <v>44562</v>
      </c>
      <c r="AH5275" s="1">
        <v>44773</v>
      </c>
      <c r="AI5275" s="1">
        <v>44785</v>
      </c>
      <c r="AJ5275" s="17" t="s">
        <v>34</v>
      </c>
      <c r="AK5275" s="17" t="s">
        <v>35</v>
      </c>
      <c r="AL5275" s="17" t="s">
        <v>10388</v>
      </c>
      <c r="AM5275" s="17">
        <f>MONTH(EMPENHO[[#This Row],[data_empenho]])</f>
        <v>7</v>
      </c>
    </row>
    <row r="5276" spans="1:39" x14ac:dyDescent="0.25">
      <c r="A5276">
        <v>8</v>
      </c>
      <c r="B5276">
        <v>801</v>
      </c>
      <c r="C5276">
        <v>10</v>
      </c>
      <c r="D5276">
        <v>301</v>
      </c>
      <c r="E5276">
        <v>6</v>
      </c>
      <c r="F5276">
        <v>0</v>
      </c>
      <c r="G5276">
        <v>2092</v>
      </c>
      <c r="H5276" s="17" t="s">
        <v>1173</v>
      </c>
      <c r="I5276">
        <v>4090</v>
      </c>
      <c r="J5276">
        <v>0</v>
      </c>
      <c r="K5276" s="17" t="s">
        <v>11576</v>
      </c>
      <c r="L5276" s="1">
        <v>44767</v>
      </c>
      <c r="M5276">
        <v>173.94</v>
      </c>
      <c r="N5276" s="17" t="s">
        <v>437</v>
      </c>
      <c r="O5276">
        <v>213</v>
      </c>
      <c r="P5276" s="17" t="s">
        <v>438</v>
      </c>
      <c r="Q5276">
        <v>0</v>
      </c>
      <c r="R5276" s="17" t="s">
        <v>439</v>
      </c>
      <c r="S5276" s="17" t="s">
        <v>440</v>
      </c>
      <c r="T5276" s="17" t="s">
        <v>438</v>
      </c>
      <c r="U5276">
        <v>0</v>
      </c>
      <c r="V5276">
        <v>0</v>
      </c>
      <c r="W5276" s="17" t="s">
        <v>11577</v>
      </c>
      <c r="X5276" s="17" t="s">
        <v>442</v>
      </c>
      <c r="Y5276">
        <v>0</v>
      </c>
      <c r="Z5276" s="17" t="s">
        <v>486</v>
      </c>
      <c r="AA5276" s="17" t="s">
        <v>443</v>
      </c>
      <c r="AB5276" s="17" t="s">
        <v>444</v>
      </c>
      <c r="AC5276">
        <v>0</v>
      </c>
      <c r="AD5276">
        <v>0</v>
      </c>
      <c r="AE5276">
        <v>0</v>
      </c>
      <c r="AF5276">
        <v>2022</v>
      </c>
      <c r="AG5276" s="1">
        <v>44562</v>
      </c>
      <c r="AH5276" s="1">
        <v>44773</v>
      </c>
      <c r="AI5276" s="1">
        <v>44785</v>
      </c>
      <c r="AJ5276" s="17" t="s">
        <v>34</v>
      </c>
      <c r="AK5276" s="17" t="s">
        <v>35</v>
      </c>
      <c r="AL5276" s="17" t="s">
        <v>10388</v>
      </c>
      <c r="AM5276" s="17">
        <f>MONTH(EMPENHO[[#This Row],[data_empenho]])</f>
        <v>7</v>
      </c>
    </row>
    <row r="5277" spans="1:39" x14ac:dyDescent="0.25">
      <c r="A5277">
        <v>8</v>
      </c>
      <c r="B5277">
        <v>801</v>
      </c>
      <c r="C5277">
        <v>10</v>
      </c>
      <c r="D5277">
        <v>301</v>
      </c>
      <c r="E5277">
        <v>6</v>
      </c>
      <c r="F5277">
        <v>0</v>
      </c>
      <c r="G5277">
        <v>2092</v>
      </c>
      <c r="H5277" s="17" t="s">
        <v>1173</v>
      </c>
      <c r="I5277">
        <v>4090</v>
      </c>
      <c r="J5277">
        <v>0</v>
      </c>
      <c r="K5277" s="17" t="s">
        <v>11578</v>
      </c>
      <c r="L5277" s="1">
        <v>44767</v>
      </c>
      <c r="M5277">
        <v>101.17</v>
      </c>
      <c r="N5277" s="17" t="s">
        <v>437</v>
      </c>
      <c r="O5277">
        <v>213</v>
      </c>
      <c r="P5277" s="17" t="s">
        <v>438</v>
      </c>
      <c r="Q5277">
        <v>0</v>
      </c>
      <c r="R5277" s="17" t="s">
        <v>439</v>
      </c>
      <c r="S5277" s="17" t="s">
        <v>440</v>
      </c>
      <c r="T5277" s="17" t="s">
        <v>438</v>
      </c>
      <c r="U5277">
        <v>0</v>
      </c>
      <c r="V5277">
        <v>0</v>
      </c>
      <c r="W5277" s="17" t="s">
        <v>11579</v>
      </c>
      <c r="X5277" s="17" t="s">
        <v>442</v>
      </c>
      <c r="Y5277">
        <v>0</v>
      </c>
      <c r="Z5277" s="17" t="s">
        <v>486</v>
      </c>
      <c r="AA5277" s="17" t="s">
        <v>443</v>
      </c>
      <c r="AB5277" s="17" t="s">
        <v>444</v>
      </c>
      <c r="AC5277">
        <v>0</v>
      </c>
      <c r="AD5277">
        <v>0</v>
      </c>
      <c r="AE5277">
        <v>0</v>
      </c>
      <c r="AF5277">
        <v>2022</v>
      </c>
      <c r="AG5277" s="1">
        <v>44562</v>
      </c>
      <c r="AH5277" s="1">
        <v>44773</v>
      </c>
      <c r="AI5277" s="1">
        <v>44785</v>
      </c>
      <c r="AJ5277" s="17" t="s">
        <v>34</v>
      </c>
      <c r="AK5277" s="17" t="s">
        <v>35</v>
      </c>
      <c r="AL5277" s="17" t="s">
        <v>10388</v>
      </c>
      <c r="AM5277" s="17">
        <f>MONTH(EMPENHO[[#This Row],[data_empenho]])</f>
        <v>7</v>
      </c>
    </row>
    <row r="5278" spans="1:39" x14ac:dyDescent="0.25">
      <c r="A5278">
        <v>8</v>
      </c>
      <c r="B5278">
        <v>801</v>
      </c>
      <c r="C5278">
        <v>10</v>
      </c>
      <c r="D5278">
        <v>302</v>
      </c>
      <c r="E5278">
        <v>8</v>
      </c>
      <c r="F5278">
        <v>0</v>
      </c>
      <c r="G5278">
        <v>2096</v>
      </c>
      <c r="H5278" s="17" t="s">
        <v>1173</v>
      </c>
      <c r="I5278">
        <v>4011</v>
      </c>
      <c r="J5278">
        <v>0</v>
      </c>
      <c r="K5278" s="17" t="s">
        <v>11580</v>
      </c>
      <c r="L5278" s="1">
        <v>44767</v>
      </c>
      <c r="M5278">
        <v>13510</v>
      </c>
      <c r="N5278" s="17" t="s">
        <v>437</v>
      </c>
      <c r="O5278">
        <v>213</v>
      </c>
      <c r="P5278" s="17" t="s">
        <v>438</v>
      </c>
      <c r="Q5278">
        <v>0</v>
      </c>
      <c r="R5278" s="17" t="s">
        <v>439</v>
      </c>
      <c r="S5278" s="17" t="s">
        <v>440</v>
      </c>
      <c r="T5278" s="17" t="s">
        <v>438</v>
      </c>
      <c r="U5278">
        <v>0</v>
      </c>
      <c r="V5278">
        <v>0</v>
      </c>
      <c r="W5278" s="17" t="s">
        <v>11581</v>
      </c>
      <c r="X5278" s="17" t="s">
        <v>442</v>
      </c>
      <c r="Y5278">
        <v>0</v>
      </c>
      <c r="Z5278" s="17" t="s">
        <v>486</v>
      </c>
      <c r="AA5278" s="17" t="s">
        <v>443</v>
      </c>
      <c r="AB5278" s="17" t="s">
        <v>444</v>
      </c>
      <c r="AC5278">
        <v>0</v>
      </c>
      <c r="AD5278">
        <v>0</v>
      </c>
      <c r="AE5278">
        <v>0</v>
      </c>
      <c r="AF5278">
        <v>2022</v>
      </c>
      <c r="AG5278" s="1">
        <v>44562</v>
      </c>
      <c r="AH5278" s="1">
        <v>44773</v>
      </c>
      <c r="AI5278" s="1">
        <v>44785</v>
      </c>
      <c r="AJ5278" s="17" t="s">
        <v>34</v>
      </c>
      <c r="AK5278" s="17" t="s">
        <v>35</v>
      </c>
      <c r="AL5278" s="17" t="s">
        <v>10388</v>
      </c>
      <c r="AM5278" s="17">
        <f>MONTH(EMPENHO[[#This Row],[data_empenho]])</f>
        <v>7</v>
      </c>
    </row>
    <row r="5279" spans="1:39" x14ac:dyDescent="0.25">
      <c r="A5279">
        <v>8</v>
      </c>
      <c r="B5279">
        <v>801</v>
      </c>
      <c r="C5279">
        <v>10</v>
      </c>
      <c r="D5279">
        <v>301</v>
      </c>
      <c r="E5279">
        <v>6</v>
      </c>
      <c r="F5279">
        <v>0</v>
      </c>
      <c r="G5279">
        <v>2091</v>
      </c>
      <c r="H5279" s="17" t="s">
        <v>1173</v>
      </c>
      <c r="I5279">
        <v>4500</v>
      </c>
      <c r="J5279">
        <v>0</v>
      </c>
      <c r="K5279" s="17" t="s">
        <v>11582</v>
      </c>
      <c r="L5279" s="1">
        <v>44767</v>
      </c>
      <c r="M5279">
        <v>9469.65</v>
      </c>
      <c r="N5279" s="17" t="s">
        <v>437</v>
      </c>
      <c r="O5279">
        <v>213</v>
      </c>
      <c r="P5279" s="17" t="s">
        <v>438</v>
      </c>
      <c r="Q5279">
        <v>0</v>
      </c>
      <c r="R5279" s="17" t="s">
        <v>439</v>
      </c>
      <c r="S5279" s="17" t="s">
        <v>440</v>
      </c>
      <c r="T5279" s="17" t="s">
        <v>438</v>
      </c>
      <c r="U5279">
        <v>0</v>
      </c>
      <c r="V5279">
        <v>0</v>
      </c>
      <c r="W5279" s="17" t="s">
        <v>11581</v>
      </c>
      <c r="X5279" s="17" t="s">
        <v>442</v>
      </c>
      <c r="Y5279">
        <v>0</v>
      </c>
      <c r="Z5279" s="17" t="s">
        <v>486</v>
      </c>
      <c r="AA5279" s="17" t="s">
        <v>443</v>
      </c>
      <c r="AB5279" s="17" t="s">
        <v>444</v>
      </c>
      <c r="AC5279">
        <v>0</v>
      </c>
      <c r="AD5279">
        <v>0</v>
      </c>
      <c r="AE5279">
        <v>0</v>
      </c>
      <c r="AF5279">
        <v>2022</v>
      </c>
      <c r="AG5279" s="1">
        <v>44562</v>
      </c>
      <c r="AH5279" s="1">
        <v>44773</v>
      </c>
      <c r="AI5279" s="1">
        <v>44785</v>
      </c>
      <c r="AJ5279" s="17" t="s">
        <v>34</v>
      </c>
      <c r="AK5279" s="17" t="s">
        <v>35</v>
      </c>
      <c r="AL5279" s="17" t="s">
        <v>10388</v>
      </c>
      <c r="AM5279" s="17">
        <f>MONTH(EMPENHO[[#This Row],[data_empenho]])</f>
        <v>7</v>
      </c>
    </row>
    <row r="5280" spans="1:39" x14ac:dyDescent="0.25">
      <c r="A5280">
        <v>8</v>
      </c>
      <c r="B5280">
        <v>801</v>
      </c>
      <c r="C5280">
        <v>10</v>
      </c>
      <c r="D5280">
        <v>301</v>
      </c>
      <c r="E5280">
        <v>6</v>
      </c>
      <c r="F5280">
        <v>0</v>
      </c>
      <c r="G5280">
        <v>2091</v>
      </c>
      <c r="H5280" s="17" t="s">
        <v>1181</v>
      </c>
      <c r="I5280">
        <v>4500</v>
      </c>
      <c r="J5280">
        <v>0</v>
      </c>
      <c r="K5280" s="17" t="s">
        <v>11583</v>
      </c>
      <c r="L5280" s="1">
        <v>44767</v>
      </c>
      <c r="M5280">
        <v>3835.16</v>
      </c>
      <c r="N5280" s="17" t="s">
        <v>437</v>
      </c>
      <c r="O5280">
        <v>213</v>
      </c>
      <c r="P5280" s="17" t="s">
        <v>438</v>
      </c>
      <c r="Q5280">
        <v>0</v>
      </c>
      <c r="R5280" s="17" t="s">
        <v>439</v>
      </c>
      <c r="S5280" s="17" t="s">
        <v>440</v>
      </c>
      <c r="T5280" s="17" t="s">
        <v>438</v>
      </c>
      <c r="U5280">
        <v>0</v>
      </c>
      <c r="V5280">
        <v>0</v>
      </c>
      <c r="W5280" s="17" t="s">
        <v>11584</v>
      </c>
      <c r="X5280" s="17" t="s">
        <v>442</v>
      </c>
      <c r="Y5280">
        <v>0</v>
      </c>
      <c r="Z5280" s="17" t="s">
        <v>486</v>
      </c>
      <c r="AA5280" s="17" t="s">
        <v>443</v>
      </c>
      <c r="AB5280" s="17" t="s">
        <v>444</v>
      </c>
      <c r="AC5280">
        <v>0</v>
      </c>
      <c r="AD5280">
        <v>0</v>
      </c>
      <c r="AE5280">
        <v>0</v>
      </c>
      <c r="AF5280">
        <v>2022</v>
      </c>
      <c r="AG5280" s="1">
        <v>44562</v>
      </c>
      <c r="AH5280" s="1">
        <v>44773</v>
      </c>
      <c r="AI5280" s="1">
        <v>44785</v>
      </c>
      <c r="AJ5280" s="17" t="s">
        <v>34</v>
      </c>
      <c r="AK5280" s="17" t="s">
        <v>35</v>
      </c>
      <c r="AL5280" s="17" t="s">
        <v>10388</v>
      </c>
      <c r="AM5280" s="17">
        <f>MONTH(EMPENHO[[#This Row],[data_empenho]])</f>
        <v>7</v>
      </c>
    </row>
    <row r="5281" spans="1:39" x14ac:dyDescent="0.25">
      <c r="A5281">
        <v>8</v>
      </c>
      <c r="B5281">
        <v>801</v>
      </c>
      <c r="C5281">
        <v>10</v>
      </c>
      <c r="D5281">
        <v>301</v>
      </c>
      <c r="E5281">
        <v>6</v>
      </c>
      <c r="F5281">
        <v>0</v>
      </c>
      <c r="G5281">
        <v>2091</v>
      </c>
      <c r="H5281" s="17" t="s">
        <v>1428</v>
      </c>
      <c r="I5281">
        <v>4500</v>
      </c>
      <c r="J5281">
        <v>0</v>
      </c>
      <c r="K5281" s="17" t="s">
        <v>11585</v>
      </c>
      <c r="L5281" s="1">
        <v>44767</v>
      </c>
      <c r="M5281">
        <v>4595.9399999999996</v>
      </c>
      <c r="N5281" s="17" t="s">
        <v>437</v>
      </c>
      <c r="O5281">
        <v>213</v>
      </c>
      <c r="P5281" s="17" t="s">
        <v>438</v>
      </c>
      <c r="Q5281">
        <v>0</v>
      </c>
      <c r="R5281" s="17" t="s">
        <v>439</v>
      </c>
      <c r="S5281" s="17" t="s">
        <v>440</v>
      </c>
      <c r="T5281" s="17" t="s">
        <v>438</v>
      </c>
      <c r="U5281">
        <v>0</v>
      </c>
      <c r="V5281">
        <v>0</v>
      </c>
      <c r="W5281" s="17" t="s">
        <v>11586</v>
      </c>
      <c r="X5281" s="17" t="s">
        <v>442</v>
      </c>
      <c r="Y5281">
        <v>0</v>
      </c>
      <c r="Z5281" s="17" t="s">
        <v>486</v>
      </c>
      <c r="AA5281" s="17" t="s">
        <v>443</v>
      </c>
      <c r="AB5281" s="17" t="s">
        <v>444</v>
      </c>
      <c r="AC5281">
        <v>0</v>
      </c>
      <c r="AD5281">
        <v>0</v>
      </c>
      <c r="AE5281">
        <v>0</v>
      </c>
      <c r="AF5281">
        <v>2022</v>
      </c>
      <c r="AG5281" s="1">
        <v>44562</v>
      </c>
      <c r="AH5281" s="1">
        <v>44773</v>
      </c>
      <c r="AI5281" s="1">
        <v>44785</v>
      </c>
      <c r="AJ5281" s="17" t="s">
        <v>34</v>
      </c>
      <c r="AK5281" s="17" t="s">
        <v>35</v>
      </c>
      <c r="AL5281" s="17" t="s">
        <v>10388</v>
      </c>
      <c r="AM5281" s="17">
        <f>MONTH(EMPENHO[[#This Row],[data_empenho]])</f>
        <v>7</v>
      </c>
    </row>
    <row r="5282" spans="1:39" x14ac:dyDescent="0.25">
      <c r="A5282">
        <v>8</v>
      </c>
      <c r="B5282">
        <v>801</v>
      </c>
      <c r="C5282">
        <v>10</v>
      </c>
      <c r="D5282">
        <v>301</v>
      </c>
      <c r="E5282">
        <v>6</v>
      </c>
      <c r="F5282">
        <v>0</v>
      </c>
      <c r="G5282">
        <v>2091</v>
      </c>
      <c r="H5282" s="17" t="s">
        <v>1176</v>
      </c>
      <c r="I5282">
        <v>4500</v>
      </c>
      <c r="J5282">
        <v>0</v>
      </c>
      <c r="K5282" s="17" t="s">
        <v>11587</v>
      </c>
      <c r="L5282" s="1">
        <v>44767</v>
      </c>
      <c r="M5282">
        <v>3258.76</v>
      </c>
      <c r="N5282" s="17" t="s">
        <v>437</v>
      </c>
      <c r="O5282">
        <v>213</v>
      </c>
      <c r="P5282" s="17" t="s">
        <v>438</v>
      </c>
      <c r="Q5282">
        <v>0</v>
      </c>
      <c r="R5282" s="17" t="s">
        <v>439</v>
      </c>
      <c r="S5282" s="17" t="s">
        <v>440</v>
      </c>
      <c r="T5282" s="17" t="s">
        <v>438</v>
      </c>
      <c r="U5282">
        <v>0</v>
      </c>
      <c r="V5282">
        <v>0</v>
      </c>
      <c r="W5282" s="17" t="s">
        <v>11588</v>
      </c>
      <c r="X5282" s="17" t="s">
        <v>442</v>
      </c>
      <c r="Y5282">
        <v>0</v>
      </c>
      <c r="Z5282" s="17" t="s">
        <v>486</v>
      </c>
      <c r="AA5282" s="17" t="s">
        <v>443</v>
      </c>
      <c r="AB5282" s="17" t="s">
        <v>444</v>
      </c>
      <c r="AC5282">
        <v>0</v>
      </c>
      <c r="AD5282">
        <v>0</v>
      </c>
      <c r="AE5282">
        <v>0</v>
      </c>
      <c r="AF5282">
        <v>2022</v>
      </c>
      <c r="AG5282" s="1">
        <v>44562</v>
      </c>
      <c r="AH5282" s="1">
        <v>44773</v>
      </c>
      <c r="AI5282" s="1">
        <v>44785</v>
      </c>
      <c r="AJ5282" s="17" t="s">
        <v>34</v>
      </c>
      <c r="AK5282" s="17" t="s">
        <v>35</v>
      </c>
      <c r="AL5282" s="17" t="s">
        <v>10388</v>
      </c>
      <c r="AM5282" s="17">
        <f>MONTH(EMPENHO[[#This Row],[data_empenho]])</f>
        <v>7</v>
      </c>
    </row>
    <row r="5283" spans="1:39" x14ac:dyDescent="0.25">
      <c r="A5283">
        <v>8</v>
      </c>
      <c r="B5283">
        <v>801</v>
      </c>
      <c r="C5283">
        <v>10</v>
      </c>
      <c r="D5283">
        <v>301</v>
      </c>
      <c r="E5283">
        <v>6</v>
      </c>
      <c r="F5283">
        <v>0</v>
      </c>
      <c r="G5283">
        <v>2091</v>
      </c>
      <c r="H5283" s="17" t="s">
        <v>1173</v>
      </c>
      <c r="I5283">
        <v>4500</v>
      </c>
      <c r="J5283">
        <v>0</v>
      </c>
      <c r="K5283" s="17" t="s">
        <v>11589</v>
      </c>
      <c r="L5283" s="1">
        <v>44767</v>
      </c>
      <c r="M5283">
        <v>3015.67</v>
      </c>
      <c r="N5283" s="17" t="s">
        <v>437</v>
      </c>
      <c r="O5283">
        <v>213</v>
      </c>
      <c r="P5283" s="17" t="s">
        <v>438</v>
      </c>
      <c r="Q5283">
        <v>0</v>
      </c>
      <c r="R5283" s="17" t="s">
        <v>439</v>
      </c>
      <c r="S5283" s="17" t="s">
        <v>440</v>
      </c>
      <c r="T5283" s="17" t="s">
        <v>438</v>
      </c>
      <c r="U5283">
        <v>0</v>
      </c>
      <c r="V5283">
        <v>0</v>
      </c>
      <c r="W5283" s="17" t="s">
        <v>11590</v>
      </c>
      <c r="X5283" s="17" t="s">
        <v>442</v>
      </c>
      <c r="Y5283">
        <v>0</v>
      </c>
      <c r="Z5283" s="17" t="s">
        <v>486</v>
      </c>
      <c r="AA5283" s="17" t="s">
        <v>443</v>
      </c>
      <c r="AB5283" s="17" t="s">
        <v>444</v>
      </c>
      <c r="AC5283">
        <v>0</v>
      </c>
      <c r="AD5283">
        <v>0</v>
      </c>
      <c r="AE5283">
        <v>0</v>
      </c>
      <c r="AF5283">
        <v>2022</v>
      </c>
      <c r="AG5283" s="1">
        <v>44562</v>
      </c>
      <c r="AH5283" s="1">
        <v>44773</v>
      </c>
      <c r="AI5283" s="1">
        <v>44785</v>
      </c>
      <c r="AJ5283" s="17" t="s">
        <v>34</v>
      </c>
      <c r="AK5283" s="17" t="s">
        <v>35</v>
      </c>
      <c r="AL5283" s="17" t="s">
        <v>10388</v>
      </c>
      <c r="AM5283" s="17">
        <f>MONTH(EMPENHO[[#This Row],[data_empenho]])</f>
        <v>7</v>
      </c>
    </row>
    <row r="5284" spans="1:39" x14ac:dyDescent="0.25">
      <c r="A5284">
        <v>8</v>
      </c>
      <c r="B5284">
        <v>801</v>
      </c>
      <c r="C5284">
        <v>10</v>
      </c>
      <c r="D5284">
        <v>302</v>
      </c>
      <c r="E5284">
        <v>8</v>
      </c>
      <c r="F5284">
        <v>0</v>
      </c>
      <c r="G5284">
        <v>2096</v>
      </c>
      <c r="H5284" s="17" t="s">
        <v>1173</v>
      </c>
      <c r="I5284">
        <v>40</v>
      </c>
      <c r="J5284">
        <v>0</v>
      </c>
      <c r="K5284" s="17" t="s">
        <v>11591</v>
      </c>
      <c r="L5284" s="1">
        <v>44767</v>
      </c>
      <c r="M5284">
        <v>3335.06</v>
      </c>
      <c r="N5284" s="17" t="s">
        <v>437</v>
      </c>
      <c r="O5284">
        <v>213</v>
      </c>
      <c r="P5284" s="17" t="s">
        <v>438</v>
      </c>
      <c r="Q5284">
        <v>0</v>
      </c>
      <c r="R5284" s="17" t="s">
        <v>439</v>
      </c>
      <c r="S5284" s="17" t="s">
        <v>440</v>
      </c>
      <c r="T5284" s="17" t="s">
        <v>438</v>
      </c>
      <c r="U5284">
        <v>0</v>
      </c>
      <c r="V5284">
        <v>0</v>
      </c>
      <c r="W5284" s="17" t="s">
        <v>11592</v>
      </c>
      <c r="X5284" s="17" t="s">
        <v>442</v>
      </c>
      <c r="Y5284">
        <v>0</v>
      </c>
      <c r="Z5284" s="17" t="s">
        <v>486</v>
      </c>
      <c r="AA5284" s="17" t="s">
        <v>443</v>
      </c>
      <c r="AB5284" s="17" t="s">
        <v>444</v>
      </c>
      <c r="AC5284">
        <v>0</v>
      </c>
      <c r="AD5284">
        <v>0</v>
      </c>
      <c r="AE5284">
        <v>0</v>
      </c>
      <c r="AF5284">
        <v>2022</v>
      </c>
      <c r="AG5284" s="1">
        <v>44562</v>
      </c>
      <c r="AH5284" s="1">
        <v>44773</v>
      </c>
      <c r="AI5284" s="1">
        <v>44785</v>
      </c>
      <c r="AJ5284" s="17" t="s">
        <v>34</v>
      </c>
      <c r="AK5284" s="17" t="s">
        <v>35</v>
      </c>
      <c r="AL5284" s="17" t="s">
        <v>10388</v>
      </c>
      <c r="AM5284" s="17">
        <f>MONTH(EMPENHO[[#This Row],[data_empenho]])</f>
        <v>7</v>
      </c>
    </row>
    <row r="5285" spans="1:39" x14ac:dyDescent="0.25">
      <c r="A5285">
        <v>8</v>
      </c>
      <c r="B5285">
        <v>801</v>
      </c>
      <c r="C5285">
        <v>10</v>
      </c>
      <c r="D5285">
        <v>302</v>
      </c>
      <c r="E5285">
        <v>8</v>
      </c>
      <c r="F5285">
        <v>0</v>
      </c>
      <c r="G5285">
        <v>2096</v>
      </c>
      <c r="H5285" s="17" t="s">
        <v>1181</v>
      </c>
      <c r="I5285">
        <v>40</v>
      </c>
      <c r="J5285">
        <v>0</v>
      </c>
      <c r="K5285" s="17" t="s">
        <v>11593</v>
      </c>
      <c r="L5285" s="1">
        <v>44767</v>
      </c>
      <c r="M5285">
        <v>902.17</v>
      </c>
      <c r="N5285" s="17" t="s">
        <v>437</v>
      </c>
      <c r="O5285">
        <v>213</v>
      </c>
      <c r="P5285" s="17" t="s">
        <v>438</v>
      </c>
      <c r="Q5285">
        <v>0</v>
      </c>
      <c r="R5285" s="17" t="s">
        <v>439</v>
      </c>
      <c r="S5285" s="17" t="s">
        <v>440</v>
      </c>
      <c r="T5285" s="17" t="s">
        <v>438</v>
      </c>
      <c r="U5285">
        <v>0</v>
      </c>
      <c r="V5285">
        <v>0</v>
      </c>
      <c r="W5285" s="17" t="s">
        <v>11594</v>
      </c>
      <c r="X5285" s="17" t="s">
        <v>442</v>
      </c>
      <c r="Y5285">
        <v>0</v>
      </c>
      <c r="Z5285" s="17" t="s">
        <v>486</v>
      </c>
      <c r="AA5285" s="17" t="s">
        <v>443</v>
      </c>
      <c r="AB5285" s="17" t="s">
        <v>444</v>
      </c>
      <c r="AC5285">
        <v>0</v>
      </c>
      <c r="AD5285">
        <v>0</v>
      </c>
      <c r="AE5285">
        <v>0</v>
      </c>
      <c r="AF5285">
        <v>2022</v>
      </c>
      <c r="AG5285" s="1">
        <v>44562</v>
      </c>
      <c r="AH5285" s="1">
        <v>44773</v>
      </c>
      <c r="AI5285" s="1">
        <v>44785</v>
      </c>
      <c r="AJ5285" s="17" t="s">
        <v>34</v>
      </c>
      <c r="AK5285" s="17" t="s">
        <v>35</v>
      </c>
      <c r="AL5285" s="17" t="s">
        <v>10388</v>
      </c>
      <c r="AM5285" s="17">
        <f>MONTH(EMPENHO[[#This Row],[data_empenho]])</f>
        <v>7</v>
      </c>
    </row>
    <row r="5286" spans="1:39" x14ac:dyDescent="0.25">
      <c r="A5286">
        <v>8</v>
      </c>
      <c r="B5286">
        <v>801</v>
      </c>
      <c r="C5286">
        <v>10</v>
      </c>
      <c r="D5286">
        <v>302</v>
      </c>
      <c r="E5286">
        <v>8</v>
      </c>
      <c r="F5286">
        <v>0</v>
      </c>
      <c r="G5286">
        <v>2096</v>
      </c>
      <c r="H5286" s="17" t="s">
        <v>1428</v>
      </c>
      <c r="I5286">
        <v>40</v>
      </c>
      <c r="J5286">
        <v>0</v>
      </c>
      <c r="K5286" s="17" t="s">
        <v>11595</v>
      </c>
      <c r="L5286" s="1">
        <v>44767</v>
      </c>
      <c r="M5286">
        <v>60.92</v>
      </c>
      <c r="N5286" s="17" t="s">
        <v>437</v>
      </c>
      <c r="O5286">
        <v>213</v>
      </c>
      <c r="P5286" s="17" t="s">
        <v>438</v>
      </c>
      <c r="Q5286">
        <v>0</v>
      </c>
      <c r="R5286" s="17" t="s">
        <v>439</v>
      </c>
      <c r="S5286" s="17" t="s">
        <v>440</v>
      </c>
      <c r="T5286" s="17" t="s">
        <v>438</v>
      </c>
      <c r="U5286">
        <v>0</v>
      </c>
      <c r="V5286">
        <v>0</v>
      </c>
      <c r="W5286" s="17" t="s">
        <v>11596</v>
      </c>
      <c r="X5286" s="17" t="s">
        <v>442</v>
      </c>
      <c r="Y5286">
        <v>0</v>
      </c>
      <c r="Z5286" s="17" t="s">
        <v>486</v>
      </c>
      <c r="AA5286" s="17" t="s">
        <v>443</v>
      </c>
      <c r="AB5286" s="17" t="s">
        <v>444</v>
      </c>
      <c r="AC5286">
        <v>0</v>
      </c>
      <c r="AD5286">
        <v>0</v>
      </c>
      <c r="AE5286">
        <v>0</v>
      </c>
      <c r="AF5286">
        <v>2022</v>
      </c>
      <c r="AG5286" s="1">
        <v>44562</v>
      </c>
      <c r="AH5286" s="1">
        <v>44773</v>
      </c>
      <c r="AI5286" s="1">
        <v>44785</v>
      </c>
      <c r="AJ5286" s="17" t="s">
        <v>34</v>
      </c>
      <c r="AK5286" s="17" t="s">
        <v>35</v>
      </c>
      <c r="AL5286" s="17" t="s">
        <v>10388</v>
      </c>
      <c r="AM5286" s="17">
        <f>MONTH(EMPENHO[[#This Row],[data_empenho]])</f>
        <v>7</v>
      </c>
    </row>
    <row r="5287" spans="1:39" x14ac:dyDescent="0.25">
      <c r="A5287">
        <v>8</v>
      </c>
      <c r="B5287">
        <v>801</v>
      </c>
      <c r="C5287">
        <v>10</v>
      </c>
      <c r="D5287">
        <v>302</v>
      </c>
      <c r="E5287">
        <v>8</v>
      </c>
      <c r="F5287">
        <v>0</v>
      </c>
      <c r="G5287">
        <v>2096</v>
      </c>
      <c r="H5287" s="17" t="s">
        <v>5230</v>
      </c>
      <c r="I5287">
        <v>40</v>
      </c>
      <c r="J5287">
        <v>0</v>
      </c>
      <c r="K5287" s="17" t="s">
        <v>11597</v>
      </c>
      <c r="L5287" s="1">
        <v>44767</v>
      </c>
      <c r="M5287">
        <v>2024.43</v>
      </c>
      <c r="N5287" s="17" t="s">
        <v>437</v>
      </c>
      <c r="O5287">
        <v>213</v>
      </c>
      <c r="P5287" s="17" t="s">
        <v>438</v>
      </c>
      <c r="Q5287">
        <v>0</v>
      </c>
      <c r="R5287" s="17" t="s">
        <v>439</v>
      </c>
      <c r="S5287" s="17" t="s">
        <v>440</v>
      </c>
      <c r="T5287" s="17" t="s">
        <v>438</v>
      </c>
      <c r="U5287">
        <v>0</v>
      </c>
      <c r="V5287">
        <v>0</v>
      </c>
      <c r="W5287" s="17" t="s">
        <v>11598</v>
      </c>
      <c r="X5287" s="17" t="s">
        <v>442</v>
      </c>
      <c r="Y5287">
        <v>0</v>
      </c>
      <c r="Z5287" s="17" t="s">
        <v>486</v>
      </c>
      <c r="AA5287" s="17" t="s">
        <v>443</v>
      </c>
      <c r="AB5287" s="17" t="s">
        <v>444</v>
      </c>
      <c r="AC5287">
        <v>0</v>
      </c>
      <c r="AD5287">
        <v>0</v>
      </c>
      <c r="AE5287">
        <v>0</v>
      </c>
      <c r="AF5287">
        <v>2022</v>
      </c>
      <c r="AG5287" s="1">
        <v>44562</v>
      </c>
      <c r="AH5287" s="1">
        <v>44773</v>
      </c>
      <c r="AI5287" s="1">
        <v>44785</v>
      </c>
      <c r="AJ5287" s="17" t="s">
        <v>34</v>
      </c>
      <c r="AK5287" s="17" t="s">
        <v>35</v>
      </c>
      <c r="AL5287" s="17" t="s">
        <v>10388</v>
      </c>
      <c r="AM5287" s="17">
        <f>MONTH(EMPENHO[[#This Row],[data_empenho]])</f>
        <v>7</v>
      </c>
    </row>
    <row r="5288" spans="1:39" x14ac:dyDescent="0.25">
      <c r="A5288">
        <v>8</v>
      </c>
      <c r="B5288">
        <v>801</v>
      </c>
      <c r="C5288">
        <v>10</v>
      </c>
      <c r="D5288">
        <v>302</v>
      </c>
      <c r="E5288">
        <v>8</v>
      </c>
      <c r="F5288">
        <v>0</v>
      </c>
      <c r="G5288">
        <v>2096</v>
      </c>
      <c r="H5288" s="17" t="s">
        <v>1176</v>
      </c>
      <c r="I5288">
        <v>40</v>
      </c>
      <c r="J5288">
        <v>0</v>
      </c>
      <c r="K5288" s="17" t="s">
        <v>11599</v>
      </c>
      <c r="L5288" s="1">
        <v>44767</v>
      </c>
      <c r="M5288">
        <v>550.08000000000004</v>
      </c>
      <c r="N5288" s="17" t="s">
        <v>437</v>
      </c>
      <c r="O5288">
        <v>213</v>
      </c>
      <c r="P5288" s="17" t="s">
        <v>438</v>
      </c>
      <c r="Q5288">
        <v>0</v>
      </c>
      <c r="R5288" s="17" t="s">
        <v>439</v>
      </c>
      <c r="S5288" s="17" t="s">
        <v>440</v>
      </c>
      <c r="T5288" s="17" t="s">
        <v>438</v>
      </c>
      <c r="U5288">
        <v>0</v>
      </c>
      <c r="V5288">
        <v>0</v>
      </c>
      <c r="W5288" s="17" t="s">
        <v>11600</v>
      </c>
      <c r="X5288" s="17" t="s">
        <v>442</v>
      </c>
      <c r="Y5288">
        <v>0</v>
      </c>
      <c r="Z5288" s="17" t="s">
        <v>486</v>
      </c>
      <c r="AA5288" s="17" t="s">
        <v>443</v>
      </c>
      <c r="AB5288" s="17" t="s">
        <v>444</v>
      </c>
      <c r="AC5288">
        <v>0</v>
      </c>
      <c r="AD5288">
        <v>0</v>
      </c>
      <c r="AE5288">
        <v>0</v>
      </c>
      <c r="AF5288">
        <v>2022</v>
      </c>
      <c r="AG5288" s="1">
        <v>44562</v>
      </c>
      <c r="AH5288" s="1">
        <v>44773</v>
      </c>
      <c r="AI5288" s="1">
        <v>44785</v>
      </c>
      <c r="AJ5288" s="17" t="s">
        <v>34</v>
      </c>
      <c r="AK5288" s="17" t="s">
        <v>35</v>
      </c>
      <c r="AL5288" s="17" t="s">
        <v>10388</v>
      </c>
      <c r="AM5288" s="17">
        <f>MONTH(EMPENHO[[#This Row],[data_empenho]])</f>
        <v>7</v>
      </c>
    </row>
    <row r="5289" spans="1:39" x14ac:dyDescent="0.25">
      <c r="A5289">
        <v>8</v>
      </c>
      <c r="B5289">
        <v>801</v>
      </c>
      <c r="C5289">
        <v>10</v>
      </c>
      <c r="D5289">
        <v>302</v>
      </c>
      <c r="E5289">
        <v>8</v>
      </c>
      <c r="F5289">
        <v>0</v>
      </c>
      <c r="G5289">
        <v>2096</v>
      </c>
      <c r="H5289" s="17" t="s">
        <v>1173</v>
      </c>
      <c r="I5289">
        <v>40</v>
      </c>
      <c r="J5289">
        <v>0</v>
      </c>
      <c r="K5289" s="17" t="s">
        <v>11601</v>
      </c>
      <c r="L5289" s="1">
        <v>44767</v>
      </c>
      <c r="M5289">
        <v>641.38</v>
      </c>
      <c r="N5289" s="17" t="s">
        <v>437</v>
      </c>
      <c r="O5289">
        <v>213</v>
      </c>
      <c r="P5289" s="17" t="s">
        <v>438</v>
      </c>
      <c r="Q5289">
        <v>0</v>
      </c>
      <c r="R5289" s="17" t="s">
        <v>439</v>
      </c>
      <c r="S5289" s="17" t="s">
        <v>440</v>
      </c>
      <c r="T5289" s="17" t="s">
        <v>438</v>
      </c>
      <c r="U5289">
        <v>0</v>
      </c>
      <c r="V5289">
        <v>0</v>
      </c>
      <c r="W5289" s="17" t="s">
        <v>11602</v>
      </c>
      <c r="X5289" s="17" t="s">
        <v>442</v>
      </c>
      <c r="Y5289">
        <v>0</v>
      </c>
      <c r="Z5289" s="17" t="s">
        <v>486</v>
      </c>
      <c r="AA5289" s="17" t="s">
        <v>443</v>
      </c>
      <c r="AB5289" s="17" t="s">
        <v>444</v>
      </c>
      <c r="AC5289">
        <v>0</v>
      </c>
      <c r="AD5289">
        <v>0</v>
      </c>
      <c r="AE5289">
        <v>0</v>
      </c>
      <c r="AF5289">
        <v>2022</v>
      </c>
      <c r="AG5289" s="1">
        <v>44562</v>
      </c>
      <c r="AH5289" s="1">
        <v>44773</v>
      </c>
      <c r="AI5289" s="1">
        <v>44785</v>
      </c>
      <c r="AJ5289" s="17" t="s">
        <v>34</v>
      </c>
      <c r="AK5289" s="17" t="s">
        <v>35</v>
      </c>
      <c r="AL5289" s="17" t="s">
        <v>10388</v>
      </c>
      <c r="AM5289" s="17">
        <f>MONTH(EMPENHO[[#This Row],[data_empenho]])</f>
        <v>7</v>
      </c>
    </row>
    <row r="5290" spans="1:39" x14ac:dyDescent="0.25">
      <c r="A5290">
        <v>8</v>
      </c>
      <c r="B5290">
        <v>801</v>
      </c>
      <c r="C5290">
        <v>10</v>
      </c>
      <c r="D5290">
        <v>305</v>
      </c>
      <c r="E5290">
        <v>7</v>
      </c>
      <c r="F5290">
        <v>0</v>
      </c>
      <c r="G5290">
        <v>2104</v>
      </c>
      <c r="H5290" s="17" t="s">
        <v>1173</v>
      </c>
      <c r="I5290">
        <v>40</v>
      </c>
      <c r="J5290">
        <v>0</v>
      </c>
      <c r="K5290" s="17" t="s">
        <v>11603</v>
      </c>
      <c r="L5290" s="1">
        <v>44767</v>
      </c>
      <c r="M5290">
        <v>1783.68</v>
      </c>
      <c r="N5290" s="17" t="s">
        <v>437</v>
      </c>
      <c r="O5290">
        <v>213</v>
      </c>
      <c r="P5290" s="17" t="s">
        <v>438</v>
      </c>
      <c r="Q5290">
        <v>0</v>
      </c>
      <c r="R5290" s="17" t="s">
        <v>439</v>
      </c>
      <c r="S5290" s="17" t="s">
        <v>440</v>
      </c>
      <c r="T5290" s="17" t="s">
        <v>438</v>
      </c>
      <c r="U5290">
        <v>0</v>
      </c>
      <c r="V5290">
        <v>0</v>
      </c>
      <c r="W5290" s="17" t="s">
        <v>11604</v>
      </c>
      <c r="X5290" s="17" t="s">
        <v>442</v>
      </c>
      <c r="Y5290">
        <v>0</v>
      </c>
      <c r="Z5290" s="17" t="s">
        <v>486</v>
      </c>
      <c r="AA5290" s="17" t="s">
        <v>443</v>
      </c>
      <c r="AB5290" s="17" t="s">
        <v>444</v>
      </c>
      <c r="AC5290">
        <v>0</v>
      </c>
      <c r="AD5290">
        <v>0</v>
      </c>
      <c r="AE5290">
        <v>0</v>
      </c>
      <c r="AF5290">
        <v>2022</v>
      </c>
      <c r="AG5290" s="1">
        <v>44562</v>
      </c>
      <c r="AH5290" s="1">
        <v>44773</v>
      </c>
      <c r="AI5290" s="1">
        <v>44785</v>
      </c>
      <c r="AJ5290" s="17" t="s">
        <v>34</v>
      </c>
      <c r="AK5290" s="17" t="s">
        <v>35</v>
      </c>
      <c r="AL5290" s="17" t="s">
        <v>10388</v>
      </c>
      <c r="AM5290" s="17">
        <f>MONTH(EMPENHO[[#This Row],[data_empenho]])</f>
        <v>7</v>
      </c>
    </row>
    <row r="5291" spans="1:39" x14ac:dyDescent="0.25">
      <c r="A5291">
        <v>8</v>
      </c>
      <c r="B5291">
        <v>801</v>
      </c>
      <c r="C5291">
        <v>10</v>
      </c>
      <c r="D5291">
        <v>305</v>
      </c>
      <c r="E5291">
        <v>7</v>
      </c>
      <c r="F5291">
        <v>0</v>
      </c>
      <c r="G5291">
        <v>2104</v>
      </c>
      <c r="H5291" s="17" t="s">
        <v>1181</v>
      </c>
      <c r="I5291">
        <v>40</v>
      </c>
      <c r="J5291">
        <v>0</v>
      </c>
      <c r="K5291" s="17" t="s">
        <v>11605</v>
      </c>
      <c r="L5291" s="1">
        <v>44767</v>
      </c>
      <c r="M5291">
        <v>242.4</v>
      </c>
      <c r="N5291" s="17" t="s">
        <v>437</v>
      </c>
      <c r="O5291">
        <v>213</v>
      </c>
      <c r="P5291" s="17" t="s">
        <v>438</v>
      </c>
      <c r="Q5291">
        <v>0</v>
      </c>
      <c r="R5291" s="17" t="s">
        <v>439</v>
      </c>
      <c r="S5291" s="17" t="s">
        <v>440</v>
      </c>
      <c r="T5291" s="17" t="s">
        <v>438</v>
      </c>
      <c r="U5291">
        <v>0</v>
      </c>
      <c r="V5291">
        <v>0</v>
      </c>
      <c r="W5291" s="17" t="s">
        <v>11606</v>
      </c>
      <c r="X5291" s="17" t="s">
        <v>442</v>
      </c>
      <c r="Y5291">
        <v>0</v>
      </c>
      <c r="Z5291" s="17" t="s">
        <v>486</v>
      </c>
      <c r="AA5291" s="17" t="s">
        <v>443</v>
      </c>
      <c r="AB5291" s="17" t="s">
        <v>444</v>
      </c>
      <c r="AC5291">
        <v>0</v>
      </c>
      <c r="AD5291">
        <v>0</v>
      </c>
      <c r="AE5291">
        <v>0</v>
      </c>
      <c r="AF5291">
        <v>2022</v>
      </c>
      <c r="AG5291" s="1">
        <v>44562</v>
      </c>
      <c r="AH5291" s="1">
        <v>44773</v>
      </c>
      <c r="AI5291" s="1">
        <v>44785</v>
      </c>
      <c r="AJ5291" s="17" t="s">
        <v>34</v>
      </c>
      <c r="AK5291" s="17" t="s">
        <v>35</v>
      </c>
      <c r="AL5291" s="17" t="s">
        <v>10388</v>
      </c>
      <c r="AM5291" s="17">
        <f>MONTH(EMPENHO[[#This Row],[data_empenho]])</f>
        <v>7</v>
      </c>
    </row>
    <row r="5292" spans="1:39" x14ac:dyDescent="0.25">
      <c r="A5292">
        <v>12</v>
      </c>
      <c r="B5292">
        <v>1201</v>
      </c>
      <c r="C5292">
        <v>9</v>
      </c>
      <c r="D5292">
        <v>122</v>
      </c>
      <c r="E5292">
        <v>1</v>
      </c>
      <c r="F5292">
        <v>0</v>
      </c>
      <c r="G5292">
        <v>2066</v>
      </c>
      <c r="H5292" s="17" t="s">
        <v>483</v>
      </c>
      <c r="I5292">
        <v>50</v>
      </c>
      <c r="J5292">
        <v>0</v>
      </c>
      <c r="K5292" s="17" t="s">
        <v>11607</v>
      </c>
      <c r="L5292" s="1">
        <v>44767</v>
      </c>
      <c r="M5292">
        <v>857.85</v>
      </c>
      <c r="N5292" s="17" t="s">
        <v>437</v>
      </c>
      <c r="O5292">
        <v>213</v>
      </c>
      <c r="P5292" s="17" t="s">
        <v>438</v>
      </c>
      <c r="Q5292">
        <v>0</v>
      </c>
      <c r="R5292" s="17" t="s">
        <v>439</v>
      </c>
      <c r="S5292" s="17" t="s">
        <v>440</v>
      </c>
      <c r="T5292" s="17" t="s">
        <v>438</v>
      </c>
      <c r="U5292">
        <v>0</v>
      </c>
      <c r="V5292">
        <v>0</v>
      </c>
      <c r="W5292" s="17" t="s">
        <v>11608</v>
      </c>
      <c r="X5292" s="17" t="s">
        <v>442</v>
      </c>
      <c r="Y5292">
        <v>0</v>
      </c>
      <c r="Z5292" s="17" t="s">
        <v>486</v>
      </c>
      <c r="AA5292" s="17" t="s">
        <v>443</v>
      </c>
      <c r="AB5292" s="17" t="s">
        <v>444</v>
      </c>
      <c r="AC5292">
        <v>0</v>
      </c>
      <c r="AD5292">
        <v>0</v>
      </c>
      <c r="AE5292">
        <v>0</v>
      </c>
      <c r="AF5292">
        <v>2022</v>
      </c>
      <c r="AG5292" s="1">
        <v>44562</v>
      </c>
      <c r="AH5292" s="1">
        <v>44773</v>
      </c>
      <c r="AI5292" s="1">
        <v>44785</v>
      </c>
      <c r="AJ5292" s="17" t="s">
        <v>34</v>
      </c>
      <c r="AK5292" s="17" t="s">
        <v>35</v>
      </c>
      <c r="AL5292" s="17" t="s">
        <v>10388</v>
      </c>
      <c r="AM5292" s="17">
        <f>MONTH(EMPENHO[[#This Row],[data_empenho]])</f>
        <v>7</v>
      </c>
    </row>
    <row r="5293" spans="1:39" x14ac:dyDescent="0.25">
      <c r="A5293">
        <v>8</v>
      </c>
      <c r="B5293">
        <v>801</v>
      </c>
      <c r="C5293">
        <v>10</v>
      </c>
      <c r="D5293">
        <v>301</v>
      </c>
      <c r="E5293">
        <v>6</v>
      </c>
      <c r="F5293">
        <v>0</v>
      </c>
      <c r="G5293">
        <v>2089</v>
      </c>
      <c r="H5293" s="17" t="s">
        <v>1173</v>
      </c>
      <c r="I5293">
        <v>40</v>
      </c>
      <c r="J5293">
        <v>0</v>
      </c>
      <c r="K5293" s="17" t="s">
        <v>11609</v>
      </c>
      <c r="L5293" s="1">
        <v>44767</v>
      </c>
      <c r="M5293">
        <v>2296.06</v>
      </c>
      <c r="N5293" s="17" t="s">
        <v>437</v>
      </c>
      <c r="O5293">
        <v>213</v>
      </c>
      <c r="P5293" s="17" t="s">
        <v>438</v>
      </c>
      <c r="Q5293">
        <v>0</v>
      </c>
      <c r="R5293" s="17" t="s">
        <v>439</v>
      </c>
      <c r="S5293" s="17" t="s">
        <v>440</v>
      </c>
      <c r="T5293" s="17" t="s">
        <v>438</v>
      </c>
      <c r="U5293">
        <v>0</v>
      </c>
      <c r="V5293">
        <v>0</v>
      </c>
      <c r="W5293" s="17" t="s">
        <v>11610</v>
      </c>
      <c r="X5293" s="17" t="s">
        <v>442</v>
      </c>
      <c r="Y5293">
        <v>0</v>
      </c>
      <c r="Z5293" s="17" t="s">
        <v>486</v>
      </c>
      <c r="AA5293" s="17" t="s">
        <v>443</v>
      </c>
      <c r="AB5293" s="17" t="s">
        <v>444</v>
      </c>
      <c r="AC5293">
        <v>0</v>
      </c>
      <c r="AD5293">
        <v>0</v>
      </c>
      <c r="AE5293">
        <v>0</v>
      </c>
      <c r="AF5293">
        <v>2022</v>
      </c>
      <c r="AG5293" s="1">
        <v>44562</v>
      </c>
      <c r="AH5293" s="1">
        <v>44773</v>
      </c>
      <c r="AI5293" s="1">
        <v>44785</v>
      </c>
      <c r="AJ5293" s="17" t="s">
        <v>34</v>
      </c>
      <c r="AK5293" s="17" t="s">
        <v>35</v>
      </c>
      <c r="AL5293" s="17" t="s">
        <v>10388</v>
      </c>
      <c r="AM5293" s="17">
        <f>MONTH(EMPENHO[[#This Row],[data_empenho]])</f>
        <v>7</v>
      </c>
    </row>
    <row r="5294" spans="1:39" x14ac:dyDescent="0.25">
      <c r="A5294">
        <v>9</v>
      </c>
      <c r="B5294">
        <v>902</v>
      </c>
      <c r="C5294">
        <v>8</v>
      </c>
      <c r="D5294">
        <v>243</v>
      </c>
      <c r="E5294">
        <v>11</v>
      </c>
      <c r="F5294">
        <v>0</v>
      </c>
      <c r="G5294">
        <v>2014</v>
      </c>
      <c r="H5294" s="17" t="s">
        <v>582</v>
      </c>
      <c r="I5294">
        <v>1</v>
      </c>
      <c r="J5294">
        <v>0</v>
      </c>
      <c r="K5294" s="17" t="s">
        <v>11611</v>
      </c>
      <c r="L5294" s="1">
        <v>44767</v>
      </c>
      <c r="M5294">
        <v>1050</v>
      </c>
      <c r="N5294" s="17" t="s">
        <v>437</v>
      </c>
      <c r="O5294">
        <v>552</v>
      </c>
      <c r="P5294" s="17" t="s">
        <v>438</v>
      </c>
      <c r="Q5294">
        <v>0</v>
      </c>
      <c r="R5294" s="17" t="s">
        <v>439</v>
      </c>
      <c r="S5294" s="17" t="s">
        <v>440</v>
      </c>
      <c r="T5294" s="17" t="s">
        <v>438</v>
      </c>
      <c r="U5294">
        <v>0</v>
      </c>
      <c r="V5294">
        <v>0</v>
      </c>
      <c r="W5294" s="17" t="s">
        <v>11612</v>
      </c>
      <c r="X5294" s="17" t="s">
        <v>465</v>
      </c>
      <c r="Y5294">
        <v>1</v>
      </c>
      <c r="Z5294" s="17" t="s">
        <v>443</v>
      </c>
      <c r="AA5294" s="17" t="s">
        <v>443</v>
      </c>
      <c r="AB5294" s="17" t="s">
        <v>444</v>
      </c>
      <c r="AC5294">
        <v>0</v>
      </c>
      <c r="AD5294">
        <v>0</v>
      </c>
      <c r="AE5294">
        <v>0</v>
      </c>
      <c r="AF5294">
        <v>2022</v>
      </c>
      <c r="AG5294" s="1">
        <v>44562</v>
      </c>
      <c r="AH5294" s="1">
        <v>44773</v>
      </c>
      <c r="AI5294" s="1">
        <v>44785</v>
      </c>
      <c r="AJ5294" s="17" t="s">
        <v>34</v>
      </c>
      <c r="AK5294" s="17" t="s">
        <v>35</v>
      </c>
      <c r="AL5294" s="17" t="s">
        <v>10388</v>
      </c>
      <c r="AM5294" s="17">
        <f>MONTH(EMPENHO[[#This Row],[data_empenho]])</f>
        <v>7</v>
      </c>
    </row>
    <row r="5295" spans="1:39" x14ac:dyDescent="0.25">
      <c r="A5295">
        <v>6</v>
      </c>
      <c r="B5295">
        <v>603</v>
      </c>
      <c r="C5295">
        <v>26</v>
      </c>
      <c r="D5295">
        <v>782</v>
      </c>
      <c r="E5295">
        <v>17</v>
      </c>
      <c r="F5295">
        <v>0</v>
      </c>
      <c r="G5295">
        <v>2073</v>
      </c>
      <c r="H5295" s="17" t="s">
        <v>478</v>
      </c>
      <c r="I5295">
        <v>1</v>
      </c>
      <c r="J5295">
        <v>0</v>
      </c>
      <c r="K5295" s="17" t="s">
        <v>11613</v>
      </c>
      <c r="L5295" s="1">
        <v>44767</v>
      </c>
      <c r="M5295">
        <v>23010</v>
      </c>
      <c r="N5295" s="17" t="s">
        <v>437</v>
      </c>
      <c r="O5295">
        <v>8264</v>
      </c>
      <c r="P5295" s="17" t="s">
        <v>438</v>
      </c>
      <c r="Q5295">
        <v>0</v>
      </c>
      <c r="R5295" s="17" t="s">
        <v>480</v>
      </c>
      <c r="S5295" s="17" t="s">
        <v>653</v>
      </c>
      <c r="T5295" s="17" t="s">
        <v>438</v>
      </c>
      <c r="U5295">
        <v>2</v>
      </c>
      <c r="V5295">
        <v>2022</v>
      </c>
      <c r="W5295" s="17" t="s">
        <v>11614</v>
      </c>
      <c r="X5295" s="17" t="s">
        <v>482</v>
      </c>
      <c r="Y5295">
        <v>7</v>
      </c>
      <c r="Z5295" s="17" t="s">
        <v>443</v>
      </c>
      <c r="AA5295" s="17" t="s">
        <v>443</v>
      </c>
      <c r="AB5295" s="17" t="s">
        <v>444</v>
      </c>
      <c r="AC5295">
        <v>0</v>
      </c>
      <c r="AD5295">
        <v>0</v>
      </c>
      <c r="AE5295">
        <v>0</v>
      </c>
      <c r="AF5295">
        <v>2022</v>
      </c>
      <c r="AG5295" s="1">
        <v>44562</v>
      </c>
      <c r="AH5295" s="1">
        <v>44773</v>
      </c>
      <c r="AI5295" s="1">
        <v>44785</v>
      </c>
      <c r="AJ5295" s="17" t="s">
        <v>34</v>
      </c>
      <c r="AK5295" s="17" t="s">
        <v>35</v>
      </c>
      <c r="AL5295" s="17" t="s">
        <v>10388</v>
      </c>
      <c r="AM5295" s="17">
        <f>MONTH(EMPENHO[[#This Row],[data_empenho]])</f>
        <v>7</v>
      </c>
    </row>
    <row r="5296" spans="1:39" x14ac:dyDescent="0.25">
      <c r="A5296">
        <v>2</v>
      </c>
      <c r="B5296">
        <v>201</v>
      </c>
      <c r="C5296">
        <v>4</v>
      </c>
      <c r="D5296">
        <v>122</v>
      </c>
      <c r="E5296">
        <v>1</v>
      </c>
      <c r="F5296">
        <v>0</v>
      </c>
      <c r="G5296">
        <v>2078</v>
      </c>
      <c r="H5296" s="17" t="s">
        <v>2730</v>
      </c>
      <c r="I5296">
        <v>1</v>
      </c>
      <c r="J5296">
        <v>0</v>
      </c>
      <c r="K5296" s="17" t="s">
        <v>11615</v>
      </c>
      <c r="L5296" s="1">
        <v>44768</v>
      </c>
      <c r="M5296">
        <v>88</v>
      </c>
      <c r="N5296" s="17" t="s">
        <v>437</v>
      </c>
      <c r="O5296">
        <v>6315</v>
      </c>
      <c r="P5296" s="17" t="s">
        <v>438</v>
      </c>
      <c r="Q5296">
        <v>0</v>
      </c>
      <c r="R5296" s="17" t="s">
        <v>439</v>
      </c>
      <c r="S5296" s="17" t="s">
        <v>440</v>
      </c>
      <c r="T5296" s="17" t="s">
        <v>438</v>
      </c>
      <c r="U5296">
        <v>0</v>
      </c>
      <c r="V5296">
        <v>0</v>
      </c>
      <c r="W5296" s="17" t="s">
        <v>11616</v>
      </c>
      <c r="X5296" s="17" t="s">
        <v>442</v>
      </c>
      <c r="Y5296">
        <v>0</v>
      </c>
      <c r="Z5296" s="17" t="s">
        <v>443</v>
      </c>
      <c r="AA5296" s="17" t="s">
        <v>443</v>
      </c>
      <c r="AB5296" s="17" t="s">
        <v>444</v>
      </c>
      <c r="AC5296">
        <v>0</v>
      </c>
      <c r="AD5296">
        <v>0</v>
      </c>
      <c r="AE5296">
        <v>0</v>
      </c>
      <c r="AF5296">
        <v>2022</v>
      </c>
      <c r="AG5296" s="1">
        <v>44562</v>
      </c>
      <c r="AH5296" s="1">
        <v>44773</v>
      </c>
      <c r="AI5296" s="1">
        <v>44785</v>
      </c>
      <c r="AJ5296" s="17" t="s">
        <v>34</v>
      </c>
      <c r="AK5296" s="17" t="s">
        <v>35</v>
      </c>
      <c r="AL5296" s="17" t="s">
        <v>10388</v>
      </c>
      <c r="AM5296" s="17">
        <f>MONTH(EMPENHO[[#This Row],[data_empenho]])</f>
        <v>7</v>
      </c>
    </row>
    <row r="5297" spans="1:39" x14ac:dyDescent="0.25">
      <c r="A5297">
        <v>8</v>
      </c>
      <c r="B5297">
        <v>801</v>
      </c>
      <c r="C5297">
        <v>10</v>
      </c>
      <c r="D5297">
        <v>303</v>
      </c>
      <c r="E5297">
        <v>8</v>
      </c>
      <c r="F5297">
        <v>0</v>
      </c>
      <c r="G5297">
        <v>2101</v>
      </c>
      <c r="H5297" s="17" t="s">
        <v>1060</v>
      </c>
      <c r="I5297">
        <v>40</v>
      </c>
      <c r="J5297">
        <v>0</v>
      </c>
      <c r="K5297" s="17" t="s">
        <v>11617</v>
      </c>
      <c r="L5297" s="1">
        <v>44768</v>
      </c>
      <c r="M5297">
        <v>400</v>
      </c>
      <c r="N5297" s="17" t="s">
        <v>437</v>
      </c>
      <c r="O5297">
        <v>8751</v>
      </c>
      <c r="P5297" s="17" t="s">
        <v>438</v>
      </c>
      <c r="Q5297">
        <v>0</v>
      </c>
      <c r="R5297" s="17" t="s">
        <v>439</v>
      </c>
      <c r="S5297" s="17" t="s">
        <v>440</v>
      </c>
      <c r="T5297" s="17" t="s">
        <v>438</v>
      </c>
      <c r="U5297">
        <v>0</v>
      </c>
      <c r="V5297">
        <v>0</v>
      </c>
      <c r="W5297" s="17" t="s">
        <v>11618</v>
      </c>
      <c r="X5297" s="17" t="s">
        <v>442</v>
      </c>
      <c r="Y5297">
        <v>0</v>
      </c>
      <c r="Z5297" s="17" t="s">
        <v>443</v>
      </c>
      <c r="AA5297" s="17" t="s">
        <v>443</v>
      </c>
      <c r="AB5297" s="17" t="s">
        <v>444</v>
      </c>
      <c r="AC5297">
        <v>0</v>
      </c>
      <c r="AD5297">
        <v>0</v>
      </c>
      <c r="AE5297">
        <v>0</v>
      </c>
      <c r="AF5297">
        <v>2022</v>
      </c>
      <c r="AG5297" s="1">
        <v>44562</v>
      </c>
      <c r="AH5297" s="1">
        <v>44773</v>
      </c>
      <c r="AI5297" s="1">
        <v>44785</v>
      </c>
      <c r="AJ5297" s="17" t="s">
        <v>34</v>
      </c>
      <c r="AK5297" s="17" t="s">
        <v>35</v>
      </c>
      <c r="AL5297" s="17" t="s">
        <v>10388</v>
      </c>
      <c r="AM5297" s="17">
        <f>MONTH(EMPENHO[[#This Row],[data_empenho]])</f>
        <v>7</v>
      </c>
    </row>
    <row r="5298" spans="1:39" x14ac:dyDescent="0.25">
      <c r="A5298">
        <v>6</v>
      </c>
      <c r="B5298">
        <v>603</v>
      </c>
      <c r="C5298">
        <v>26</v>
      </c>
      <c r="D5298">
        <v>782</v>
      </c>
      <c r="E5298">
        <v>17</v>
      </c>
      <c r="F5298">
        <v>0</v>
      </c>
      <c r="G5298">
        <v>2073</v>
      </c>
      <c r="H5298" s="17" t="s">
        <v>828</v>
      </c>
      <c r="I5298">
        <v>1</v>
      </c>
      <c r="J5298">
        <v>0</v>
      </c>
      <c r="K5298" s="17" t="s">
        <v>11619</v>
      </c>
      <c r="L5298" s="1">
        <v>44768</v>
      </c>
      <c r="M5298">
        <v>11450</v>
      </c>
      <c r="N5298" s="17" t="s">
        <v>437</v>
      </c>
      <c r="O5298">
        <v>5965</v>
      </c>
      <c r="P5298" s="17" t="s">
        <v>438</v>
      </c>
      <c r="Q5298">
        <v>0</v>
      </c>
      <c r="R5298" s="17" t="s">
        <v>480</v>
      </c>
      <c r="S5298" s="17" t="s">
        <v>653</v>
      </c>
      <c r="T5298" s="17" t="s">
        <v>438</v>
      </c>
      <c r="U5298">
        <v>53</v>
      </c>
      <c r="V5298">
        <v>2021</v>
      </c>
      <c r="W5298" s="17" t="s">
        <v>11620</v>
      </c>
      <c r="X5298" s="17" t="s">
        <v>482</v>
      </c>
      <c r="Y5298">
        <v>7</v>
      </c>
      <c r="Z5298" s="17" t="s">
        <v>443</v>
      </c>
      <c r="AA5298" s="17" t="s">
        <v>443</v>
      </c>
      <c r="AB5298" s="17" t="s">
        <v>444</v>
      </c>
      <c r="AC5298">
        <v>0</v>
      </c>
      <c r="AD5298">
        <v>0</v>
      </c>
      <c r="AE5298">
        <v>0</v>
      </c>
      <c r="AF5298">
        <v>2022</v>
      </c>
      <c r="AG5298" s="1">
        <v>44562</v>
      </c>
      <c r="AH5298" s="1">
        <v>44773</v>
      </c>
      <c r="AI5298" s="1">
        <v>44785</v>
      </c>
      <c r="AJ5298" s="17" t="s">
        <v>34</v>
      </c>
      <c r="AK5298" s="17" t="s">
        <v>35</v>
      </c>
      <c r="AL5298" s="17" t="s">
        <v>10388</v>
      </c>
      <c r="AM5298" s="17">
        <f>MONTH(EMPENHO[[#This Row],[data_empenho]])</f>
        <v>7</v>
      </c>
    </row>
    <row r="5299" spans="1:39" x14ac:dyDescent="0.25">
      <c r="A5299">
        <v>6</v>
      </c>
      <c r="B5299">
        <v>604</v>
      </c>
      <c r="C5299">
        <v>26</v>
      </c>
      <c r="D5299">
        <v>782</v>
      </c>
      <c r="E5299">
        <v>17</v>
      </c>
      <c r="F5299">
        <v>0</v>
      </c>
      <c r="G5299">
        <v>2074</v>
      </c>
      <c r="H5299" s="17" t="s">
        <v>828</v>
      </c>
      <c r="I5299">
        <v>1</v>
      </c>
      <c r="J5299">
        <v>0</v>
      </c>
      <c r="K5299" s="17" t="s">
        <v>11621</v>
      </c>
      <c r="L5299" s="1">
        <v>44768</v>
      </c>
      <c r="M5299">
        <v>980</v>
      </c>
      <c r="N5299" s="17" t="s">
        <v>437</v>
      </c>
      <c r="O5299">
        <v>5965</v>
      </c>
      <c r="P5299" s="17" t="s">
        <v>438</v>
      </c>
      <c r="Q5299">
        <v>0</v>
      </c>
      <c r="R5299" s="17" t="s">
        <v>480</v>
      </c>
      <c r="S5299" s="17" t="s">
        <v>653</v>
      </c>
      <c r="T5299" s="17" t="s">
        <v>438</v>
      </c>
      <c r="U5299">
        <v>53</v>
      </c>
      <c r="V5299">
        <v>2021</v>
      </c>
      <c r="W5299" s="17" t="s">
        <v>11622</v>
      </c>
      <c r="X5299" s="17" t="s">
        <v>482</v>
      </c>
      <c r="Y5299">
        <v>7</v>
      </c>
      <c r="Z5299" s="17" t="s">
        <v>443</v>
      </c>
      <c r="AA5299" s="17" t="s">
        <v>443</v>
      </c>
      <c r="AB5299" s="17" t="s">
        <v>444</v>
      </c>
      <c r="AC5299">
        <v>0</v>
      </c>
      <c r="AD5299">
        <v>0</v>
      </c>
      <c r="AE5299">
        <v>0</v>
      </c>
      <c r="AF5299">
        <v>2022</v>
      </c>
      <c r="AG5299" s="1">
        <v>44562</v>
      </c>
      <c r="AH5299" s="1">
        <v>44773</v>
      </c>
      <c r="AI5299" s="1">
        <v>44785</v>
      </c>
      <c r="AJ5299" s="17" t="s">
        <v>34</v>
      </c>
      <c r="AK5299" s="17" t="s">
        <v>35</v>
      </c>
      <c r="AL5299" s="17" t="s">
        <v>10388</v>
      </c>
      <c r="AM5299" s="17">
        <f>MONTH(EMPENHO[[#This Row],[data_empenho]])</f>
        <v>7</v>
      </c>
    </row>
    <row r="5300" spans="1:39" x14ac:dyDescent="0.25">
      <c r="A5300">
        <v>4</v>
      </c>
      <c r="B5300">
        <v>401</v>
      </c>
      <c r="C5300">
        <v>4</v>
      </c>
      <c r="D5300">
        <v>123</v>
      </c>
      <c r="E5300">
        <v>1</v>
      </c>
      <c r="F5300">
        <v>0</v>
      </c>
      <c r="G5300">
        <v>2075</v>
      </c>
      <c r="H5300" s="17" t="s">
        <v>689</v>
      </c>
      <c r="I5300">
        <v>1</v>
      </c>
      <c r="J5300">
        <v>0</v>
      </c>
      <c r="K5300" s="17" t="s">
        <v>11623</v>
      </c>
      <c r="L5300" s="1">
        <v>44768</v>
      </c>
      <c r="M5300">
        <v>546</v>
      </c>
      <c r="N5300" s="17" t="s">
        <v>437</v>
      </c>
      <c r="O5300">
        <v>1757</v>
      </c>
      <c r="P5300" s="17" t="s">
        <v>438</v>
      </c>
      <c r="Q5300">
        <v>0</v>
      </c>
      <c r="R5300" s="17" t="s">
        <v>439</v>
      </c>
      <c r="S5300" s="17" t="s">
        <v>440</v>
      </c>
      <c r="T5300" s="17" t="s">
        <v>438</v>
      </c>
      <c r="U5300">
        <v>196</v>
      </c>
      <c r="V5300">
        <v>2022</v>
      </c>
      <c r="W5300" s="17" t="s">
        <v>11624</v>
      </c>
      <c r="X5300" s="17" t="s">
        <v>465</v>
      </c>
      <c r="Y5300">
        <v>1</v>
      </c>
      <c r="Z5300" s="17" t="s">
        <v>443</v>
      </c>
      <c r="AA5300" s="17" t="s">
        <v>443</v>
      </c>
      <c r="AB5300" s="17" t="s">
        <v>444</v>
      </c>
      <c r="AC5300">
        <v>0</v>
      </c>
      <c r="AD5300">
        <v>0</v>
      </c>
      <c r="AE5300">
        <v>0</v>
      </c>
      <c r="AF5300">
        <v>2022</v>
      </c>
      <c r="AG5300" s="1">
        <v>44562</v>
      </c>
      <c r="AH5300" s="1">
        <v>44773</v>
      </c>
      <c r="AI5300" s="1">
        <v>44785</v>
      </c>
      <c r="AJ5300" s="17" t="s">
        <v>34</v>
      </c>
      <c r="AK5300" s="17" t="s">
        <v>35</v>
      </c>
      <c r="AL5300" s="17" t="s">
        <v>10388</v>
      </c>
      <c r="AM5300" s="17">
        <f>MONTH(EMPENHO[[#This Row],[data_empenho]])</f>
        <v>7</v>
      </c>
    </row>
    <row r="5301" spans="1:39" x14ac:dyDescent="0.25">
      <c r="A5301">
        <v>9</v>
      </c>
      <c r="B5301">
        <v>901</v>
      </c>
      <c r="C5301">
        <v>4</v>
      </c>
      <c r="D5301">
        <v>122</v>
      </c>
      <c r="E5301">
        <v>1</v>
      </c>
      <c r="F5301">
        <v>0</v>
      </c>
      <c r="G5301">
        <v>2010</v>
      </c>
      <c r="H5301" s="17" t="s">
        <v>638</v>
      </c>
      <c r="I5301">
        <v>1</v>
      </c>
      <c r="J5301">
        <v>0</v>
      </c>
      <c r="K5301" s="17" t="s">
        <v>11625</v>
      </c>
      <c r="L5301" s="1">
        <v>44769</v>
      </c>
      <c r="M5301">
        <v>69.5</v>
      </c>
      <c r="N5301" s="17" t="s">
        <v>437</v>
      </c>
      <c r="O5301">
        <v>7764</v>
      </c>
      <c r="P5301" s="17" t="s">
        <v>438</v>
      </c>
      <c r="Q5301">
        <v>0</v>
      </c>
      <c r="R5301" s="17" t="s">
        <v>480</v>
      </c>
      <c r="S5301" s="17" t="s">
        <v>653</v>
      </c>
      <c r="T5301" s="17" t="s">
        <v>438</v>
      </c>
      <c r="U5301">
        <v>14</v>
      </c>
      <c r="V5301">
        <v>2022</v>
      </c>
      <c r="W5301" s="17" t="s">
        <v>11626</v>
      </c>
      <c r="X5301" s="17" t="s">
        <v>482</v>
      </c>
      <c r="Y5301">
        <v>7</v>
      </c>
      <c r="Z5301" s="17" t="s">
        <v>443</v>
      </c>
      <c r="AA5301" s="17" t="s">
        <v>443</v>
      </c>
      <c r="AB5301" s="17" t="s">
        <v>444</v>
      </c>
      <c r="AC5301">
        <v>0</v>
      </c>
      <c r="AD5301">
        <v>0</v>
      </c>
      <c r="AE5301">
        <v>0</v>
      </c>
      <c r="AF5301">
        <v>2022</v>
      </c>
      <c r="AG5301" s="1">
        <v>44562</v>
      </c>
      <c r="AH5301" s="1">
        <v>44773</v>
      </c>
      <c r="AI5301" s="1">
        <v>44785</v>
      </c>
      <c r="AJ5301" s="17" t="s">
        <v>34</v>
      </c>
      <c r="AK5301" s="17" t="s">
        <v>35</v>
      </c>
      <c r="AL5301" s="17" t="s">
        <v>10388</v>
      </c>
      <c r="AM5301" s="17">
        <f>MONTH(EMPENHO[[#This Row],[data_empenho]])</f>
        <v>7</v>
      </c>
    </row>
    <row r="5302" spans="1:39" x14ac:dyDescent="0.25">
      <c r="A5302">
        <v>7</v>
      </c>
      <c r="B5302">
        <v>701</v>
      </c>
      <c r="C5302">
        <v>4</v>
      </c>
      <c r="D5302">
        <v>122</v>
      </c>
      <c r="E5302">
        <v>1</v>
      </c>
      <c r="F5302">
        <v>0</v>
      </c>
      <c r="G5302">
        <v>2001</v>
      </c>
      <c r="H5302" s="17" t="s">
        <v>981</v>
      </c>
      <c r="I5302">
        <v>1</v>
      </c>
      <c r="J5302">
        <v>0</v>
      </c>
      <c r="K5302" s="17" t="s">
        <v>11627</v>
      </c>
      <c r="L5302" s="1">
        <v>44769</v>
      </c>
      <c r="M5302">
        <v>79.8</v>
      </c>
      <c r="N5302" s="17" t="s">
        <v>437</v>
      </c>
      <c r="O5302">
        <v>678</v>
      </c>
      <c r="P5302" s="17" t="s">
        <v>438</v>
      </c>
      <c r="Q5302">
        <v>0</v>
      </c>
      <c r="R5302" s="17" t="s">
        <v>480</v>
      </c>
      <c r="S5302" s="17" t="s">
        <v>653</v>
      </c>
      <c r="T5302" s="17" t="s">
        <v>438</v>
      </c>
      <c r="U5302">
        <v>21</v>
      </c>
      <c r="V5302">
        <v>2022</v>
      </c>
      <c r="W5302" s="17" t="s">
        <v>11628</v>
      </c>
      <c r="X5302" s="17" t="s">
        <v>482</v>
      </c>
      <c r="Y5302">
        <v>7</v>
      </c>
      <c r="Z5302" s="17" t="s">
        <v>443</v>
      </c>
      <c r="AA5302" s="17" t="s">
        <v>443</v>
      </c>
      <c r="AB5302" s="17" t="s">
        <v>444</v>
      </c>
      <c r="AC5302">
        <v>0</v>
      </c>
      <c r="AD5302">
        <v>0</v>
      </c>
      <c r="AE5302">
        <v>0</v>
      </c>
      <c r="AF5302">
        <v>2022</v>
      </c>
      <c r="AG5302" s="1">
        <v>44562</v>
      </c>
      <c r="AH5302" s="1">
        <v>44773</v>
      </c>
      <c r="AI5302" s="1">
        <v>44785</v>
      </c>
      <c r="AJ5302" s="17" t="s">
        <v>34</v>
      </c>
      <c r="AK5302" s="17" t="s">
        <v>35</v>
      </c>
      <c r="AL5302" s="17" t="s">
        <v>10388</v>
      </c>
      <c r="AM5302" s="17">
        <f>MONTH(EMPENHO[[#This Row],[data_empenho]])</f>
        <v>7</v>
      </c>
    </row>
    <row r="5303" spans="1:39" x14ac:dyDescent="0.25">
      <c r="A5303">
        <v>10</v>
      </c>
      <c r="B5303">
        <v>1001</v>
      </c>
      <c r="C5303">
        <v>4</v>
      </c>
      <c r="D5303">
        <v>122</v>
      </c>
      <c r="E5303">
        <v>1</v>
      </c>
      <c r="F5303">
        <v>0</v>
      </c>
      <c r="G5303">
        <v>2050</v>
      </c>
      <c r="H5303" s="17" t="s">
        <v>2730</v>
      </c>
      <c r="I5303">
        <v>1</v>
      </c>
      <c r="J5303">
        <v>0</v>
      </c>
      <c r="K5303" s="17" t="s">
        <v>11629</v>
      </c>
      <c r="L5303" s="1">
        <v>44769</v>
      </c>
      <c r="M5303">
        <v>320</v>
      </c>
      <c r="N5303" s="17" t="s">
        <v>437</v>
      </c>
      <c r="O5303">
        <v>8266</v>
      </c>
      <c r="P5303" s="17" t="s">
        <v>438</v>
      </c>
      <c r="Q5303">
        <v>0</v>
      </c>
      <c r="R5303" s="17" t="s">
        <v>439</v>
      </c>
      <c r="S5303" s="17" t="s">
        <v>440</v>
      </c>
      <c r="T5303" s="17" t="s">
        <v>438</v>
      </c>
      <c r="U5303">
        <v>0</v>
      </c>
      <c r="V5303">
        <v>0</v>
      </c>
      <c r="W5303" s="17" t="s">
        <v>11630</v>
      </c>
      <c r="X5303" s="17" t="s">
        <v>442</v>
      </c>
      <c r="Y5303">
        <v>0</v>
      </c>
      <c r="Z5303" s="17" t="s">
        <v>443</v>
      </c>
      <c r="AA5303" s="17" t="s">
        <v>443</v>
      </c>
      <c r="AB5303" s="17" t="s">
        <v>444</v>
      </c>
      <c r="AC5303">
        <v>0</v>
      </c>
      <c r="AD5303">
        <v>0</v>
      </c>
      <c r="AE5303">
        <v>0</v>
      </c>
      <c r="AF5303">
        <v>2022</v>
      </c>
      <c r="AG5303" s="1">
        <v>44562</v>
      </c>
      <c r="AH5303" s="1">
        <v>44773</v>
      </c>
      <c r="AI5303" s="1">
        <v>44785</v>
      </c>
      <c r="AJ5303" s="17" t="s">
        <v>34</v>
      </c>
      <c r="AK5303" s="17" t="s">
        <v>35</v>
      </c>
      <c r="AL5303" s="17" t="s">
        <v>10388</v>
      </c>
      <c r="AM5303" s="17">
        <f>MONTH(EMPENHO[[#This Row],[data_empenho]])</f>
        <v>7</v>
      </c>
    </row>
    <row r="5304" spans="1:39" x14ac:dyDescent="0.25">
      <c r="A5304">
        <v>6</v>
      </c>
      <c r="B5304">
        <v>603</v>
      </c>
      <c r="C5304">
        <v>26</v>
      </c>
      <c r="D5304">
        <v>782</v>
      </c>
      <c r="E5304">
        <v>17</v>
      </c>
      <c r="F5304">
        <v>0</v>
      </c>
      <c r="G5304">
        <v>2073</v>
      </c>
      <c r="H5304" s="17" t="s">
        <v>828</v>
      </c>
      <c r="I5304">
        <v>1</v>
      </c>
      <c r="J5304">
        <v>0</v>
      </c>
      <c r="K5304" s="17" t="s">
        <v>11631</v>
      </c>
      <c r="L5304" s="1">
        <v>44769</v>
      </c>
      <c r="M5304">
        <v>175</v>
      </c>
      <c r="N5304" s="17" t="s">
        <v>437</v>
      </c>
      <c r="O5304">
        <v>5965</v>
      </c>
      <c r="P5304" s="17" t="s">
        <v>438</v>
      </c>
      <c r="Q5304">
        <v>0</v>
      </c>
      <c r="R5304" s="17" t="s">
        <v>480</v>
      </c>
      <c r="S5304" s="17" t="s">
        <v>653</v>
      </c>
      <c r="T5304" s="17" t="s">
        <v>438</v>
      </c>
      <c r="U5304">
        <v>39</v>
      </c>
      <c r="V5304">
        <v>2021</v>
      </c>
      <c r="W5304" s="17" t="s">
        <v>11632</v>
      </c>
      <c r="X5304" s="17" t="s">
        <v>482</v>
      </c>
      <c r="Y5304">
        <v>7</v>
      </c>
      <c r="Z5304" s="17" t="s">
        <v>443</v>
      </c>
      <c r="AA5304" s="17" t="s">
        <v>443</v>
      </c>
      <c r="AB5304" s="17" t="s">
        <v>444</v>
      </c>
      <c r="AC5304">
        <v>0</v>
      </c>
      <c r="AD5304">
        <v>0</v>
      </c>
      <c r="AE5304">
        <v>0</v>
      </c>
      <c r="AF5304">
        <v>2022</v>
      </c>
      <c r="AG5304" s="1">
        <v>44562</v>
      </c>
      <c r="AH5304" s="1">
        <v>44773</v>
      </c>
      <c r="AI5304" s="1">
        <v>44785</v>
      </c>
      <c r="AJ5304" s="17" t="s">
        <v>34</v>
      </c>
      <c r="AK5304" s="17" t="s">
        <v>35</v>
      </c>
      <c r="AL5304" s="17" t="s">
        <v>10388</v>
      </c>
      <c r="AM5304" s="17">
        <f>MONTH(EMPENHO[[#This Row],[data_empenho]])</f>
        <v>7</v>
      </c>
    </row>
    <row r="5305" spans="1:39" x14ac:dyDescent="0.25">
      <c r="A5305">
        <v>6</v>
      </c>
      <c r="B5305">
        <v>603</v>
      </c>
      <c r="C5305">
        <v>26</v>
      </c>
      <c r="D5305">
        <v>782</v>
      </c>
      <c r="E5305">
        <v>17</v>
      </c>
      <c r="F5305">
        <v>0</v>
      </c>
      <c r="G5305">
        <v>2073</v>
      </c>
      <c r="H5305" s="17" t="s">
        <v>828</v>
      </c>
      <c r="I5305">
        <v>1</v>
      </c>
      <c r="J5305">
        <v>0</v>
      </c>
      <c r="K5305" s="17" t="s">
        <v>11633</v>
      </c>
      <c r="L5305" s="1">
        <v>44769</v>
      </c>
      <c r="M5305">
        <v>1644</v>
      </c>
      <c r="N5305" s="17" t="s">
        <v>437</v>
      </c>
      <c r="O5305">
        <v>5965</v>
      </c>
      <c r="P5305" s="17" t="s">
        <v>438</v>
      </c>
      <c r="Q5305">
        <v>0</v>
      </c>
      <c r="R5305" s="17" t="s">
        <v>480</v>
      </c>
      <c r="S5305" s="17" t="s">
        <v>653</v>
      </c>
      <c r="T5305" s="17" t="s">
        <v>438</v>
      </c>
      <c r="U5305">
        <v>39</v>
      </c>
      <c r="V5305">
        <v>2021</v>
      </c>
      <c r="W5305" s="17" t="s">
        <v>11634</v>
      </c>
      <c r="X5305" s="17" t="s">
        <v>482</v>
      </c>
      <c r="Y5305">
        <v>7</v>
      </c>
      <c r="Z5305" s="17" t="s">
        <v>443</v>
      </c>
      <c r="AA5305" s="17" t="s">
        <v>443</v>
      </c>
      <c r="AB5305" s="17" t="s">
        <v>444</v>
      </c>
      <c r="AC5305">
        <v>0</v>
      </c>
      <c r="AD5305">
        <v>0</v>
      </c>
      <c r="AE5305">
        <v>0</v>
      </c>
      <c r="AF5305">
        <v>2022</v>
      </c>
      <c r="AG5305" s="1">
        <v>44562</v>
      </c>
      <c r="AH5305" s="1">
        <v>44773</v>
      </c>
      <c r="AI5305" s="1">
        <v>44785</v>
      </c>
      <c r="AJ5305" s="17" t="s">
        <v>34</v>
      </c>
      <c r="AK5305" s="17" t="s">
        <v>35</v>
      </c>
      <c r="AL5305" s="17" t="s">
        <v>10388</v>
      </c>
      <c r="AM5305" s="17">
        <f>MONTH(EMPENHO[[#This Row],[data_empenho]])</f>
        <v>7</v>
      </c>
    </row>
    <row r="5306" spans="1:39" x14ac:dyDescent="0.25">
      <c r="A5306">
        <v>8</v>
      </c>
      <c r="B5306">
        <v>801</v>
      </c>
      <c r="C5306">
        <v>10</v>
      </c>
      <c r="D5306">
        <v>303</v>
      </c>
      <c r="E5306">
        <v>8</v>
      </c>
      <c r="F5306">
        <v>0</v>
      </c>
      <c r="G5306">
        <v>2100</v>
      </c>
      <c r="H5306" s="17" t="s">
        <v>9081</v>
      </c>
      <c r="I5306">
        <v>4503</v>
      </c>
      <c r="J5306">
        <v>0</v>
      </c>
      <c r="K5306" s="17" t="s">
        <v>11635</v>
      </c>
      <c r="L5306" s="1">
        <v>44769</v>
      </c>
      <c r="M5306">
        <v>3416.49</v>
      </c>
      <c r="N5306" s="17" t="s">
        <v>437</v>
      </c>
      <c r="O5306">
        <v>8283</v>
      </c>
      <c r="P5306" s="17" t="s">
        <v>438</v>
      </c>
      <c r="Q5306">
        <v>0</v>
      </c>
      <c r="R5306" s="17" t="s">
        <v>1083</v>
      </c>
      <c r="S5306" s="17" t="s">
        <v>440</v>
      </c>
      <c r="T5306" s="17" t="s">
        <v>438</v>
      </c>
      <c r="U5306">
        <v>1</v>
      </c>
      <c r="V5306">
        <v>2022</v>
      </c>
      <c r="W5306" s="17" t="s">
        <v>11636</v>
      </c>
      <c r="X5306" s="17" t="s">
        <v>1085</v>
      </c>
      <c r="Y5306">
        <v>7</v>
      </c>
      <c r="Z5306" s="17" t="s">
        <v>443</v>
      </c>
      <c r="AA5306" s="17" t="s">
        <v>653</v>
      </c>
      <c r="AB5306" s="17" t="s">
        <v>7529</v>
      </c>
      <c r="AC5306">
        <v>0</v>
      </c>
      <c r="AD5306">
        <v>0</v>
      </c>
      <c r="AE5306">
        <v>0</v>
      </c>
      <c r="AF5306">
        <v>2022</v>
      </c>
      <c r="AG5306" s="1">
        <v>44562</v>
      </c>
      <c r="AH5306" s="1">
        <v>44773</v>
      </c>
      <c r="AI5306" s="1">
        <v>44785</v>
      </c>
      <c r="AJ5306" s="17" t="s">
        <v>34</v>
      </c>
      <c r="AK5306" s="17" t="s">
        <v>35</v>
      </c>
      <c r="AL5306" s="17" t="s">
        <v>10388</v>
      </c>
      <c r="AM5306" s="17">
        <f>MONTH(EMPENHO[[#This Row],[data_empenho]])</f>
        <v>7</v>
      </c>
    </row>
    <row r="5307" spans="1:39" x14ac:dyDescent="0.25">
      <c r="A5307">
        <v>10</v>
      </c>
      <c r="B5307">
        <v>1001</v>
      </c>
      <c r="C5307">
        <v>4</v>
      </c>
      <c r="D5307">
        <v>122</v>
      </c>
      <c r="E5307">
        <v>1</v>
      </c>
      <c r="F5307">
        <v>0</v>
      </c>
      <c r="G5307">
        <v>2050</v>
      </c>
      <c r="H5307" s="17" t="s">
        <v>445</v>
      </c>
      <c r="I5307">
        <v>1</v>
      </c>
      <c r="J5307">
        <v>0</v>
      </c>
      <c r="K5307" s="17" t="s">
        <v>11637</v>
      </c>
      <c r="L5307" s="1">
        <v>44769</v>
      </c>
      <c r="M5307">
        <v>95</v>
      </c>
      <c r="N5307" s="17" t="s">
        <v>437</v>
      </c>
      <c r="O5307">
        <v>8266</v>
      </c>
      <c r="P5307" s="17" t="s">
        <v>438</v>
      </c>
      <c r="Q5307">
        <v>0</v>
      </c>
      <c r="R5307" s="17" t="s">
        <v>439</v>
      </c>
      <c r="S5307" s="17" t="s">
        <v>440</v>
      </c>
      <c r="T5307" s="17" t="s">
        <v>438</v>
      </c>
      <c r="U5307">
        <v>0</v>
      </c>
      <c r="V5307">
        <v>0</v>
      </c>
      <c r="W5307" s="17" t="s">
        <v>11638</v>
      </c>
      <c r="X5307" s="17" t="s">
        <v>442</v>
      </c>
      <c r="Y5307">
        <v>0</v>
      </c>
      <c r="Z5307" s="17" t="s">
        <v>486</v>
      </c>
      <c r="AA5307" s="17" t="s">
        <v>443</v>
      </c>
      <c r="AB5307" s="17" t="s">
        <v>444</v>
      </c>
      <c r="AC5307">
        <v>0</v>
      </c>
      <c r="AD5307">
        <v>0</v>
      </c>
      <c r="AE5307">
        <v>0</v>
      </c>
      <c r="AF5307">
        <v>2022</v>
      </c>
      <c r="AG5307" s="1">
        <v>44562</v>
      </c>
      <c r="AH5307" s="1">
        <v>44773</v>
      </c>
      <c r="AI5307" s="1">
        <v>44785</v>
      </c>
      <c r="AJ5307" s="17" t="s">
        <v>34</v>
      </c>
      <c r="AK5307" s="17" t="s">
        <v>35</v>
      </c>
      <c r="AL5307" s="17" t="s">
        <v>10388</v>
      </c>
      <c r="AM5307" s="17">
        <f>MONTH(EMPENHO[[#This Row],[data_empenho]])</f>
        <v>7</v>
      </c>
    </row>
    <row r="5308" spans="1:39" x14ac:dyDescent="0.25">
      <c r="A5308">
        <v>2</v>
      </c>
      <c r="B5308">
        <v>201</v>
      </c>
      <c r="C5308">
        <v>4</v>
      </c>
      <c r="D5308">
        <v>122</v>
      </c>
      <c r="E5308">
        <v>1</v>
      </c>
      <c r="F5308">
        <v>0</v>
      </c>
      <c r="G5308">
        <v>2078</v>
      </c>
      <c r="H5308" s="17" t="s">
        <v>445</v>
      </c>
      <c r="I5308">
        <v>1</v>
      </c>
      <c r="J5308">
        <v>0</v>
      </c>
      <c r="K5308" s="17" t="s">
        <v>11639</v>
      </c>
      <c r="L5308" s="1">
        <v>44769</v>
      </c>
      <c r="M5308">
        <v>110</v>
      </c>
      <c r="N5308" s="17" t="s">
        <v>437</v>
      </c>
      <c r="O5308">
        <v>5597</v>
      </c>
      <c r="P5308" s="17" t="s">
        <v>438</v>
      </c>
      <c r="Q5308">
        <v>0</v>
      </c>
      <c r="R5308" s="17" t="s">
        <v>439</v>
      </c>
      <c r="S5308" s="17" t="s">
        <v>440</v>
      </c>
      <c r="T5308" s="17" t="s">
        <v>438</v>
      </c>
      <c r="U5308">
        <v>0</v>
      </c>
      <c r="V5308">
        <v>0</v>
      </c>
      <c r="W5308" s="17" t="s">
        <v>11640</v>
      </c>
      <c r="X5308" s="17" t="s">
        <v>442</v>
      </c>
      <c r="Y5308">
        <v>0</v>
      </c>
      <c r="Z5308" s="17" t="s">
        <v>486</v>
      </c>
      <c r="AA5308" s="17" t="s">
        <v>443</v>
      </c>
      <c r="AB5308" s="17" t="s">
        <v>444</v>
      </c>
      <c r="AC5308">
        <v>0</v>
      </c>
      <c r="AD5308">
        <v>0</v>
      </c>
      <c r="AE5308">
        <v>0</v>
      </c>
      <c r="AF5308">
        <v>2022</v>
      </c>
      <c r="AG5308" s="1">
        <v>44562</v>
      </c>
      <c r="AH5308" s="1">
        <v>44773</v>
      </c>
      <c r="AI5308" s="1">
        <v>44785</v>
      </c>
      <c r="AJ5308" s="17" t="s">
        <v>34</v>
      </c>
      <c r="AK5308" s="17" t="s">
        <v>35</v>
      </c>
      <c r="AL5308" s="17" t="s">
        <v>10388</v>
      </c>
      <c r="AM5308" s="17">
        <f>MONTH(EMPENHO[[#This Row],[data_empenho]])</f>
        <v>7</v>
      </c>
    </row>
    <row r="5309" spans="1:39" x14ac:dyDescent="0.25">
      <c r="A5309">
        <v>5</v>
      </c>
      <c r="B5309">
        <v>502</v>
      </c>
      <c r="C5309">
        <v>12</v>
      </c>
      <c r="D5309">
        <v>361</v>
      </c>
      <c r="E5309">
        <v>2</v>
      </c>
      <c r="F5309">
        <v>0</v>
      </c>
      <c r="G5309">
        <v>2025</v>
      </c>
      <c r="H5309" s="17" t="s">
        <v>1712</v>
      </c>
      <c r="I5309">
        <v>31</v>
      </c>
      <c r="J5309">
        <v>0</v>
      </c>
      <c r="K5309" s="17" t="s">
        <v>11641</v>
      </c>
      <c r="L5309" s="1">
        <v>44769</v>
      </c>
      <c r="M5309">
        <v>251.34</v>
      </c>
      <c r="N5309" s="17" t="s">
        <v>437</v>
      </c>
      <c r="O5309">
        <v>249</v>
      </c>
      <c r="P5309" s="17" t="s">
        <v>438</v>
      </c>
      <c r="Q5309">
        <v>501</v>
      </c>
      <c r="R5309" s="17" t="s">
        <v>439</v>
      </c>
      <c r="S5309" s="17" t="s">
        <v>440</v>
      </c>
      <c r="T5309" s="17" t="s">
        <v>438</v>
      </c>
      <c r="U5309">
        <v>0</v>
      </c>
      <c r="V5309">
        <v>0</v>
      </c>
      <c r="W5309" s="17" t="s">
        <v>11642</v>
      </c>
      <c r="X5309" s="17" t="s">
        <v>442</v>
      </c>
      <c r="Y5309">
        <v>0</v>
      </c>
      <c r="Z5309" s="17" t="s">
        <v>443</v>
      </c>
      <c r="AA5309" s="17" t="s">
        <v>443</v>
      </c>
      <c r="AB5309" s="17" t="s">
        <v>444</v>
      </c>
      <c r="AC5309">
        <v>0</v>
      </c>
      <c r="AD5309">
        <v>0</v>
      </c>
      <c r="AE5309">
        <v>0</v>
      </c>
      <c r="AF5309">
        <v>2022</v>
      </c>
      <c r="AG5309" s="1">
        <v>44562</v>
      </c>
      <c r="AH5309" s="1">
        <v>44773</v>
      </c>
      <c r="AI5309" s="1">
        <v>44785</v>
      </c>
      <c r="AJ5309" s="17" t="s">
        <v>34</v>
      </c>
      <c r="AK5309" s="17" t="s">
        <v>35</v>
      </c>
      <c r="AL5309" s="17" t="s">
        <v>10388</v>
      </c>
      <c r="AM5309" s="17">
        <f>MONTH(EMPENHO[[#This Row],[data_empenho]])</f>
        <v>7</v>
      </c>
    </row>
    <row r="5310" spans="1:39" x14ac:dyDescent="0.25">
      <c r="A5310">
        <v>8</v>
      </c>
      <c r="B5310">
        <v>801</v>
      </c>
      <c r="C5310">
        <v>10</v>
      </c>
      <c r="D5310">
        <v>305</v>
      </c>
      <c r="E5310">
        <v>7</v>
      </c>
      <c r="F5310">
        <v>0</v>
      </c>
      <c r="G5310">
        <v>2104</v>
      </c>
      <c r="H5310" s="17" t="s">
        <v>1712</v>
      </c>
      <c r="I5310">
        <v>40</v>
      </c>
      <c r="J5310">
        <v>0</v>
      </c>
      <c r="K5310" s="17" t="s">
        <v>11643</v>
      </c>
      <c r="L5310" s="1">
        <v>44769</v>
      </c>
      <c r="M5310">
        <v>162.09</v>
      </c>
      <c r="N5310" s="17" t="s">
        <v>437</v>
      </c>
      <c r="O5310">
        <v>249</v>
      </c>
      <c r="P5310" s="17" t="s">
        <v>438</v>
      </c>
      <c r="Q5310">
        <v>0</v>
      </c>
      <c r="R5310" s="17" t="s">
        <v>439</v>
      </c>
      <c r="S5310" s="17" t="s">
        <v>440</v>
      </c>
      <c r="T5310" s="17" t="s">
        <v>438</v>
      </c>
      <c r="U5310">
        <v>0</v>
      </c>
      <c r="V5310">
        <v>0</v>
      </c>
      <c r="W5310" s="17" t="s">
        <v>11642</v>
      </c>
      <c r="X5310" s="17" t="s">
        <v>442</v>
      </c>
      <c r="Y5310">
        <v>0</v>
      </c>
      <c r="Z5310" s="17" t="s">
        <v>443</v>
      </c>
      <c r="AA5310" s="17" t="s">
        <v>443</v>
      </c>
      <c r="AB5310" s="17" t="s">
        <v>444</v>
      </c>
      <c r="AC5310">
        <v>0</v>
      </c>
      <c r="AD5310">
        <v>0</v>
      </c>
      <c r="AE5310">
        <v>0</v>
      </c>
      <c r="AF5310">
        <v>2022</v>
      </c>
      <c r="AG5310" s="1">
        <v>44562</v>
      </c>
      <c r="AH5310" s="1">
        <v>44773</v>
      </c>
      <c r="AI5310" s="1">
        <v>44785</v>
      </c>
      <c r="AJ5310" s="17" t="s">
        <v>34</v>
      </c>
      <c r="AK5310" s="17" t="s">
        <v>35</v>
      </c>
      <c r="AL5310" s="17" t="s">
        <v>10388</v>
      </c>
      <c r="AM5310" s="17">
        <f>MONTH(EMPENHO[[#This Row],[data_empenho]])</f>
        <v>7</v>
      </c>
    </row>
    <row r="5311" spans="1:39" x14ac:dyDescent="0.25">
      <c r="A5311">
        <v>8</v>
      </c>
      <c r="B5311">
        <v>801</v>
      </c>
      <c r="C5311">
        <v>10</v>
      </c>
      <c r="D5311">
        <v>301</v>
      </c>
      <c r="E5311">
        <v>6</v>
      </c>
      <c r="F5311">
        <v>0</v>
      </c>
      <c r="G5311">
        <v>2091</v>
      </c>
      <c r="H5311" s="17" t="s">
        <v>1712</v>
      </c>
      <c r="I5311">
        <v>40</v>
      </c>
      <c r="J5311">
        <v>0</v>
      </c>
      <c r="K5311" s="17" t="s">
        <v>11644</v>
      </c>
      <c r="L5311" s="1">
        <v>44769</v>
      </c>
      <c r="M5311">
        <v>1279.75</v>
      </c>
      <c r="N5311" s="17" t="s">
        <v>437</v>
      </c>
      <c r="O5311">
        <v>249</v>
      </c>
      <c r="P5311" s="17" t="s">
        <v>438</v>
      </c>
      <c r="Q5311">
        <v>0</v>
      </c>
      <c r="R5311" s="17" t="s">
        <v>439</v>
      </c>
      <c r="S5311" s="17" t="s">
        <v>440</v>
      </c>
      <c r="T5311" s="17" t="s">
        <v>438</v>
      </c>
      <c r="U5311">
        <v>0</v>
      </c>
      <c r="V5311">
        <v>0</v>
      </c>
      <c r="W5311" s="17" t="s">
        <v>11642</v>
      </c>
      <c r="X5311" s="17" t="s">
        <v>442</v>
      </c>
      <c r="Y5311">
        <v>0</v>
      </c>
      <c r="Z5311" s="17" t="s">
        <v>443</v>
      </c>
      <c r="AA5311" s="17" t="s">
        <v>443</v>
      </c>
      <c r="AB5311" s="17" t="s">
        <v>444</v>
      </c>
      <c r="AC5311">
        <v>0</v>
      </c>
      <c r="AD5311">
        <v>0</v>
      </c>
      <c r="AE5311">
        <v>0</v>
      </c>
      <c r="AF5311">
        <v>2022</v>
      </c>
      <c r="AG5311" s="1">
        <v>44562</v>
      </c>
      <c r="AH5311" s="1">
        <v>44773</v>
      </c>
      <c r="AI5311" s="1">
        <v>44785</v>
      </c>
      <c r="AJ5311" s="17" t="s">
        <v>34</v>
      </c>
      <c r="AK5311" s="17" t="s">
        <v>35</v>
      </c>
      <c r="AL5311" s="17" t="s">
        <v>10388</v>
      </c>
      <c r="AM5311" s="17">
        <f>MONTH(EMPENHO[[#This Row],[data_empenho]])</f>
        <v>7</v>
      </c>
    </row>
    <row r="5312" spans="1:39" x14ac:dyDescent="0.25">
      <c r="A5312">
        <v>8</v>
      </c>
      <c r="B5312">
        <v>801</v>
      </c>
      <c r="C5312">
        <v>10</v>
      </c>
      <c r="D5312">
        <v>301</v>
      </c>
      <c r="E5312">
        <v>6</v>
      </c>
      <c r="F5312">
        <v>0</v>
      </c>
      <c r="G5312">
        <v>2091</v>
      </c>
      <c r="H5312" s="17" t="s">
        <v>1712</v>
      </c>
      <c r="I5312">
        <v>40</v>
      </c>
      <c r="J5312">
        <v>0</v>
      </c>
      <c r="K5312" s="17" t="s">
        <v>11645</v>
      </c>
      <c r="L5312" s="1">
        <v>44769</v>
      </c>
      <c r="M5312">
        <v>1450.61</v>
      </c>
      <c r="N5312" s="17" t="s">
        <v>437</v>
      </c>
      <c r="O5312">
        <v>249</v>
      </c>
      <c r="P5312" s="17" t="s">
        <v>438</v>
      </c>
      <c r="Q5312">
        <v>0</v>
      </c>
      <c r="R5312" s="17" t="s">
        <v>439</v>
      </c>
      <c r="S5312" s="17" t="s">
        <v>440</v>
      </c>
      <c r="T5312" s="17" t="s">
        <v>438</v>
      </c>
      <c r="U5312">
        <v>0</v>
      </c>
      <c r="V5312">
        <v>0</v>
      </c>
      <c r="W5312" s="17" t="s">
        <v>11642</v>
      </c>
      <c r="X5312" s="17" t="s">
        <v>442</v>
      </c>
      <c r="Y5312">
        <v>0</v>
      </c>
      <c r="Z5312" s="17" t="s">
        <v>443</v>
      </c>
      <c r="AA5312" s="17" t="s">
        <v>443</v>
      </c>
      <c r="AB5312" s="17" t="s">
        <v>444</v>
      </c>
      <c r="AC5312">
        <v>0</v>
      </c>
      <c r="AD5312">
        <v>0</v>
      </c>
      <c r="AE5312">
        <v>0</v>
      </c>
      <c r="AF5312">
        <v>2022</v>
      </c>
      <c r="AG5312" s="1">
        <v>44562</v>
      </c>
      <c r="AH5312" s="1">
        <v>44773</v>
      </c>
      <c r="AI5312" s="1">
        <v>44785</v>
      </c>
      <c r="AJ5312" s="17" t="s">
        <v>34</v>
      </c>
      <c r="AK5312" s="17" t="s">
        <v>35</v>
      </c>
      <c r="AL5312" s="17" t="s">
        <v>10388</v>
      </c>
      <c r="AM5312" s="17">
        <f>MONTH(EMPENHO[[#This Row],[data_empenho]])</f>
        <v>7</v>
      </c>
    </row>
    <row r="5313" spans="1:39" x14ac:dyDescent="0.25">
      <c r="A5313">
        <v>9</v>
      </c>
      <c r="B5313">
        <v>904</v>
      </c>
      <c r="C5313">
        <v>8</v>
      </c>
      <c r="D5313">
        <v>243</v>
      </c>
      <c r="E5313">
        <v>11</v>
      </c>
      <c r="F5313">
        <v>0</v>
      </c>
      <c r="G5313">
        <v>2107</v>
      </c>
      <c r="H5313" s="17" t="s">
        <v>1716</v>
      </c>
      <c r="I5313">
        <v>1</v>
      </c>
      <c r="J5313">
        <v>0</v>
      </c>
      <c r="K5313" s="17" t="s">
        <v>11646</v>
      </c>
      <c r="L5313" s="1">
        <v>44769</v>
      </c>
      <c r="M5313">
        <v>2695.68</v>
      </c>
      <c r="N5313" s="17" t="s">
        <v>437</v>
      </c>
      <c r="O5313">
        <v>155</v>
      </c>
      <c r="P5313" s="17" t="s">
        <v>438</v>
      </c>
      <c r="Q5313">
        <v>0</v>
      </c>
      <c r="R5313" s="17" t="s">
        <v>439</v>
      </c>
      <c r="S5313" s="17" t="s">
        <v>440</v>
      </c>
      <c r="T5313" s="17" t="s">
        <v>438</v>
      </c>
      <c r="U5313">
        <v>0</v>
      </c>
      <c r="V5313">
        <v>0</v>
      </c>
      <c r="W5313" s="17" t="s">
        <v>11647</v>
      </c>
      <c r="X5313" s="17" t="s">
        <v>442</v>
      </c>
      <c r="Y5313">
        <v>0</v>
      </c>
      <c r="Z5313" s="17" t="s">
        <v>443</v>
      </c>
      <c r="AA5313" s="17" t="s">
        <v>443</v>
      </c>
      <c r="AB5313" s="17" t="s">
        <v>444</v>
      </c>
      <c r="AC5313">
        <v>0</v>
      </c>
      <c r="AD5313">
        <v>0</v>
      </c>
      <c r="AE5313">
        <v>0</v>
      </c>
      <c r="AF5313">
        <v>2022</v>
      </c>
      <c r="AG5313" s="1">
        <v>44562</v>
      </c>
      <c r="AH5313" s="1">
        <v>44773</v>
      </c>
      <c r="AI5313" s="1">
        <v>44785</v>
      </c>
      <c r="AJ5313" s="17" t="s">
        <v>34</v>
      </c>
      <c r="AK5313" s="17" t="s">
        <v>35</v>
      </c>
      <c r="AL5313" s="17" t="s">
        <v>10388</v>
      </c>
      <c r="AM5313" s="17">
        <f>MONTH(EMPENHO[[#This Row],[data_empenho]])</f>
        <v>7</v>
      </c>
    </row>
    <row r="5314" spans="1:39" x14ac:dyDescent="0.25">
      <c r="A5314">
        <v>2</v>
      </c>
      <c r="B5314">
        <v>201</v>
      </c>
      <c r="C5314">
        <v>4</v>
      </c>
      <c r="D5314">
        <v>122</v>
      </c>
      <c r="E5314">
        <v>1</v>
      </c>
      <c r="F5314">
        <v>0</v>
      </c>
      <c r="G5314">
        <v>2078</v>
      </c>
      <c r="H5314" s="17" t="s">
        <v>1721</v>
      </c>
      <c r="I5314">
        <v>1</v>
      </c>
      <c r="J5314">
        <v>0</v>
      </c>
      <c r="K5314" s="17" t="s">
        <v>11648</v>
      </c>
      <c r="L5314" s="1">
        <v>44769</v>
      </c>
      <c r="M5314">
        <v>5189.9399999999996</v>
      </c>
      <c r="N5314" s="17" t="s">
        <v>437</v>
      </c>
      <c r="O5314">
        <v>155</v>
      </c>
      <c r="P5314" s="17" t="s">
        <v>438</v>
      </c>
      <c r="Q5314">
        <v>0</v>
      </c>
      <c r="R5314" s="17" t="s">
        <v>439</v>
      </c>
      <c r="S5314" s="17" t="s">
        <v>440</v>
      </c>
      <c r="T5314" s="17" t="s">
        <v>438</v>
      </c>
      <c r="U5314">
        <v>0</v>
      </c>
      <c r="V5314">
        <v>0</v>
      </c>
      <c r="W5314" s="17" t="s">
        <v>11649</v>
      </c>
      <c r="X5314" s="17" t="s">
        <v>442</v>
      </c>
      <c r="Y5314">
        <v>0</v>
      </c>
      <c r="Z5314" s="17" t="s">
        <v>443</v>
      </c>
      <c r="AA5314" s="17" t="s">
        <v>443</v>
      </c>
      <c r="AB5314" s="17" t="s">
        <v>444</v>
      </c>
      <c r="AC5314">
        <v>0</v>
      </c>
      <c r="AD5314">
        <v>0</v>
      </c>
      <c r="AE5314">
        <v>0</v>
      </c>
      <c r="AF5314">
        <v>2022</v>
      </c>
      <c r="AG5314" s="1">
        <v>44562</v>
      </c>
      <c r="AH5314" s="1">
        <v>44773</v>
      </c>
      <c r="AI5314" s="1">
        <v>44785</v>
      </c>
      <c r="AJ5314" s="17" t="s">
        <v>34</v>
      </c>
      <c r="AK5314" s="17" t="s">
        <v>35</v>
      </c>
      <c r="AL5314" s="17" t="s">
        <v>10388</v>
      </c>
      <c r="AM5314" s="17">
        <f>MONTH(EMPENHO[[#This Row],[data_empenho]])</f>
        <v>7</v>
      </c>
    </row>
    <row r="5315" spans="1:39" x14ac:dyDescent="0.25">
      <c r="A5315">
        <v>2</v>
      </c>
      <c r="B5315">
        <v>203</v>
      </c>
      <c r="C5315">
        <v>4</v>
      </c>
      <c r="D5315">
        <v>122</v>
      </c>
      <c r="E5315">
        <v>1</v>
      </c>
      <c r="F5315">
        <v>0</v>
      </c>
      <c r="G5315">
        <v>2081</v>
      </c>
      <c r="H5315" s="17" t="s">
        <v>1721</v>
      </c>
      <c r="I5315">
        <v>1</v>
      </c>
      <c r="J5315">
        <v>0</v>
      </c>
      <c r="K5315" s="17" t="s">
        <v>11650</v>
      </c>
      <c r="L5315" s="1">
        <v>44769</v>
      </c>
      <c r="M5315">
        <v>3460.74</v>
      </c>
      <c r="N5315" s="17" t="s">
        <v>437</v>
      </c>
      <c r="O5315">
        <v>155</v>
      </c>
      <c r="P5315" s="17" t="s">
        <v>438</v>
      </c>
      <c r="Q5315">
        <v>0</v>
      </c>
      <c r="R5315" s="17" t="s">
        <v>439</v>
      </c>
      <c r="S5315" s="17" t="s">
        <v>440</v>
      </c>
      <c r="T5315" s="17" t="s">
        <v>438</v>
      </c>
      <c r="U5315">
        <v>0</v>
      </c>
      <c r="V5315">
        <v>0</v>
      </c>
      <c r="W5315" s="17" t="s">
        <v>11651</v>
      </c>
      <c r="X5315" s="17" t="s">
        <v>442</v>
      </c>
      <c r="Y5315">
        <v>0</v>
      </c>
      <c r="Z5315" s="17" t="s">
        <v>443</v>
      </c>
      <c r="AA5315" s="17" t="s">
        <v>443</v>
      </c>
      <c r="AB5315" s="17" t="s">
        <v>444</v>
      </c>
      <c r="AC5315">
        <v>0</v>
      </c>
      <c r="AD5315">
        <v>0</v>
      </c>
      <c r="AE5315">
        <v>0</v>
      </c>
      <c r="AF5315">
        <v>2022</v>
      </c>
      <c r="AG5315" s="1">
        <v>44562</v>
      </c>
      <c r="AH5315" s="1">
        <v>44773</v>
      </c>
      <c r="AI5315" s="1">
        <v>44785</v>
      </c>
      <c r="AJ5315" s="17" t="s">
        <v>34</v>
      </c>
      <c r="AK5315" s="17" t="s">
        <v>35</v>
      </c>
      <c r="AL5315" s="17" t="s">
        <v>10388</v>
      </c>
      <c r="AM5315" s="17">
        <f>MONTH(EMPENHO[[#This Row],[data_empenho]])</f>
        <v>7</v>
      </c>
    </row>
    <row r="5316" spans="1:39" x14ac:dyDescent="0.25">
      <c r="A5316">
        <v>3</v>
      </c>
      <c r="B5316">
        <v>301</v>
      </c>
      <c r="C5316">
        <v>4</v>
      </c>
      <c r="D5316">
        <v>122</v>
      </c>
      <c r="E5316">
        <v>1</v>
      </c>
      <c r="F5316">
        <v>0</v>
      </c>
      <c r="G5316">
        <v>2068</v>
      </c>
      <c r="H5316" s="17" t="s">
        <v>1721</v>
      </c>
      <c r="I5316">
        <v>1</v>
      </c>
      <c r="J5316">
        <v>0</v>
      </c>
      <c r="K5316" s="17" t="s">
        <v>11652</v>
      </c>
      <c r="L5316" s="1">
        <v>44769</v>
      </c>
      <c r="M5316">
        <v>1599.96</v>
      </c>
      <c r="N5316" s="17" t="s">
        <v>437</v>
      </c>
      <c r="O5316">
        <v>155</v>
      </c>
      <c r="P5316" s="17" t="s">
        <v>438</v>
      </c>
      <c r="Q5316">
        <v>0</v>
      </c>
      <c r="R5316" s="17" t="s">
        <v>439</v>
      </c>
      <c r="S5316" s="17" t="s">
        <v>440</v>
      </c>
      <c r="T5316" s="17" t="s">
        <v>438</v>
      </c>
      <c r="U5316">
        <v>0</v>
      </c>
      <c r="V5316">
        <v>0</v>
      </c>
      <c r="W5316" s="17" t="s">
        <v>11653</v>
      </c>
      <c r="X5316" s="17" t="s">
        <v>442</v>
      </c>
      <c r="Y5316">
        <v>0</v>
      </c>
      <c r="Z5316" s="17" t="s">
        <v>443</v>
      </c>
      <c r="AA5316" s="17" t="s">
        <v>443</v>
      </c>
      <c r="AB5316" s="17" t="s">
        <v>444</v>
      </c>
      <c r="AC5316">
        <v>0</v>
      </c>
      <c r="AD5316">
        <v>0</v>
      </c>
      <c r="AE5316">
        <v>0</v>
      </c>
      <c r="AF5316">
        <v>2022</v>
      </c>
      <c r="AG5316" s="1">
        <v>44562</v>
      </c>
      <c r="AH5316" s="1">
        <v>44773</v>
      </c>
      <c r="AI5316" s="1">
        <v>44785</v>
      </c>
      <c r="AJ5316" s="17" t="s">
        <v>34</v>
      </c>
      <c r="AK5316" s="17" t="s">
        <v>35</v>
      </c>
      <c r="AL5316" s="17" t="s">
        <v>10388</v>
      </c>
      <c r="AM5316" s="17">
        <f>MONTH(EMPENHO[[#This Row],[data_empenho]])</f>
        <v>7</v>
      </c>
    </row>
    <row r="5317" spans="1:39" x14ac:dyDescent="0.25">
      <c r="A5317">
        <v>4</v>
      </c>
      <c r="B5317">
        <v>401</v>
      </c>
      <c r="C5317">
        <v>4</v>
      </c>
      <c r="D5317">
        <v>123</v>
      </c>
      <c r="E5317">
        <v>1</v>
      </c>
      <c r="F5317">
        <v>0</v>
      </c>
      <c r="G5317">
        <v>2075</v>
      </c>
      <c r="H5317" s="17" t="s">
        <v>1721</v>
      </c>
      <c r="I5317">
        <v>1</v>
      </c>
      <c r="J5317">
        <v>0</v>
      </c>
      <c r="K5317" s="17" t="s">
        <v>11654</v>
      </c>
      <c r="L5317" s="1">
        <v>44769</v>
      </c>
      <c r="M5317">
        <v>1709.36</v>
      </c>
      <c r="N5317" s="17" t="s">
        <v>437</v>
      </c>
      <c r="O5317">
        <v>155</v>
      </c>
      <c r="P5317" s="17" t="s">
        <v>438</v>
      </c>
      <c r="Q5317">
        <v>0</v>
      </c>
      <c r="R5317" s="17" t="s">
        <v>439</v>
      </c>
      <c r="S5317" s="17" t="s">
        <v>440</v>
      </c>
      <c r="T5317" s="17" t="s">
        <v>438</v>
      </c>
      <c r="U5317">
        <v>0</v>
      </c>
      <c r="V5317">
        <v>0</v>
      </c>
      <c r="W5317" s="17" t="s">
        <v>11655</v>
      </c>
      <c r="X5317" s="17" t="s">
        <v>442</v>
      </c>
      <c r="Y5317">
        <v>0</v>
      </c>
      <c r="Z5317" s="17" t="s">
        <v>443</v>
      </c>
      <c r="AA5317" s="17" t="s">
        <v>443</v>
      </c>
      <c r="AB5317" s="17" t="s">
        <v>444</v>
      </c>
      <c r="AC5317">
        <v>0</v>
      </c>
      <c r="AD5317">
        <v>0</v>
      </c>
      <c r="AE5317">
        <v>0</v>
      </c>
      <c r="AF5317">
        <v>2022</v>
      </c>
      <c r="AG5317" s="1">
        <v>44562</v>
      </c>
      <c r="AH5317" s="1">
        <v>44773</v>
      </c>
      <c r="AI5317" s="1">
        <v>44785</v>
      </c>
      <c r="AJ5317" s="17" t="s">
        <v>34</v>
      </c>
      <c r="AK5317" s="17" t="s">
        <v>35</v>
      </c>
      <c r="AL5317" s="17" t="s">
        <v>10388</v>
      </c>
      <c r="AM5317" s="17">
        <f>MONTH(EMPENHO[[#This Row],[data_empenho]])</f>
        <v>7</v>
      </c>
    </row>
    <row r="5318" spans="1:39" x14ac:dyDescent="0.25">
      <c r="A5318">
        <v>9</v>
      </c>
      <c r="B5318">
        <v>901</v>
      </c>
      <c r="C5318">
        <v>4</v>
      </c>
      <c r="D5318">
        <v>122</v>
      </c>
      <c r="E5318">
        <v>1</v>
      </c>
      <c r="F5318">
        <v>0</v>
      </c>
      <c r="G5318">
        <v>2010</v>
      </c>
      <c r="H5318" s="17" t="s">
        <v>1721</v>
      </c>
      <c r="I5318">
        <v>1</v>
      </c>
      <c r="J5318">
        <v>0</v>
      </c>
      <c r="K5318" s="17" t="s">
        <v>11656</v>
      </c>
      <c r="L5318" s="1">
        <v>44769</v>
      </c>
      <c r="M5318">
        <v>1192.5899999999999</v>
      </c>
      <c r="N5318" s="17" t="s">
        <v>437</v>
      </c>
      <c r="O5318">
        <v>155</v>
      </c>
      <c r="P5318" s="17" t="s">
        <v>438</v>
      </c>
      <c r="Q5318">
        <v>0</v>
      </c>
      <c r="R5318" s="17" t="s">
        <v>439</v>
      </c>
      <c r="S5318" s="17" t="s">
        <v>440</v>
      </c>
      <c r="T5318" s="17" t="s">
        <v>438</v>
      </c>
      <c r="U5318">
        <v>0</v>
      </c>
      <c r="V5318">
        <v>0</v>
      </c>
      <c r="W5318" s="17" t="s">
        <v>11657</v>
      </c>
      <c r="X5318" s="17" t="s">
        <v>442</v>
      </c>
      <c r="Y5318">
        <v>0</v>
      </c>
      <c r="Z5318" s="17" t="s">
        <v>443</v>
      </c>
      <c r="AA5318" s="17" t="s">
        <v>443</v>
      </c>
      <c r="AB5318" s="17" t="s">
        <v>444</v>
      </c>
      <c r="AC5318">
        <v>0</v>
      </c>
      <c r="AD5318">
        <v>0</v>
      </c>
      <c r="AE5318">
        <v>0</v>
      </c>
      <c r="AF5318">
        <v>2022</v>
      </c>
      <c r="AG5318" s="1">
        <v>44562</v>
      </c>
      <c r="AH5318" s="1">
        <v>44773</v>
      </c>
      <c r="AI5318" s="1">
        <v>44785</v>
      </c>
      <c r="AJ5318" s="17" t="s">
        <v>34</v>
      </c>
      <c r="AK5318" s="17" t="s">
        <v>35</v>
      </c>
      <c r="AL5318" s="17" t="s">
        <v>10388</v>
      </c>
      <c r="AM5318" s="17">
        <f>MONTH(EMPENHO[[#This Row],[data_empenho]])</f>
        <v>7</v>
      </c>
    </row>
    <row r="5319" spans="1:39" x14ac:dyDescent="0.25">
      <c r="A5319">
        <v>6</v>
      </c>
      <c r="B5319">
        <v>601</v>
      </c>
      <c r="C5319">
        <v>4</v>
      </c>
      <c r="D5319">
        <v>122</v>
      </c>
      <c r="E5319">
        <v>1</v>
      </c>
      <c r="F5319">
        <v>0</v>
      </c>
      <c r="G5319">
        <v>2072</v>
      </c>
      <c r="H5319" s="17" t="s">
        <v>1721</v>
      </c>
      <c r="I5319">
        <v>1</v>
      </c>
      <c r="J5319">
        <v>0</v>
      </c>
      <c r="K5319" s="17" t="s">
        <v>11658</v>
      </c>
      <c r="L5319" s="1">
        <v>44769</v>
      </c>
      <c r="M5319">
        <v>2284.83</v>
      </c>
      <c r="N5319" s="17" t="s">
        <v>437</v>
      </c>
      <c r="O5319">
        <v>155</v>
      </c>
      <c r="P5319" s="17" t="s">
        <v>438</v>
      </c>
      <c r="Q5319">
        <v>0</v>
      </c>
      <c r="R5319" s="17" t="s">
        <v>439</v>
      </c>
      <c r="S5319" s="17" t="s">
        <v>440</v>
      </c>
      <c r="T5319" s="17" t="s">
        <v>438</v>
      </c>
      <c r="U5319">
        <v>0</v>
      </c>
      <c r="V5319">
        <v>0</v>
      </c>
      <c r="W5319" s="17" t="s">
        <v>11659</v>
      </c>
      <c r="X5319" s="17" t="s">
        <v>442</v>
      </c>
      <c r="Y5319">
        <v>0</v>
      </c>
      <c r="Z5319" s="17" t="s">
        <v>443</v>
      </c>
      <c r="AA5319" s="17" t="s">
        <v>443</v>
      </c>
      <c r="AB5319" s="17" t="s">
        <v>444</v>
      </c>
      <c r="AC5319">
        <v>0</v>
      </c>
      <c r="AD5319">
        <v>0</v>
      </c>
      <c r="AE5319">
        <v>0</v>
      </c>
      <c r="AF5319">
        <v>2022</v>
      </c>
      <c r="AG5319" s="1">
        <v>44562</v>
      </c>
      <c r="AH5319" s="1">
        <v>44773</v>
      </c>
      <c r="AI5319" s="1">
        <v>44785</v>
      </c>
      <c r="AJ5319" s="17" t="s">
        <v>34</v>
      </c>
      <c r="AK5319" s="17" t="s">
        <v>35</v>
      </c>
      <c r="AL5319" s="17" t="s">
        <v>10388</v>
      </c>
      <c r="AM5319" s="17">
        <f>MONTH(EMPENHO[[#This Row],[data_empenho]])</f>
        <v>7</v>
      </c>
    </row>
    <row r="5320" spans="1:39" x14ac:dyDescent="0.25">
      <c r="A5320">
        <v>7</v>
      </c>
      <c r="B5320">
        <v>701</v>
      </c>
      <c r="C5320">
        <v>4</v>
      </c>
      <c r="D5320">
        <v>122</v>
      </c>
      <c r="E5320">
        <v>1</v>
      </c>
      <c r="F5320">
        <v>0</v>
      </c>
      <c r="G5320">
        <v>2001</v>
      </c>
      <c r="H5320" s="17" t="s">
        <v>1721</v>
      </c>
      <c r="I5320">
        <v>1</v>
      </c>
      <c r="J5320">
        <v>0</v>
      </c>
      <c r="K5320" s="17" t="s">
        <v>11660</v>
      </c>
      <c r="L5320" s="1">
        <v>44769</v>
      </c>
      <c r="M5320">
        <v>750.9</v>
      </c>
      <c r="N5320" s="17" t="s">
        <v>437</v>
      </c>
      <c r="O5320">
        <v>155</v>
      </c>
      <c r="P5320" s="17" t="s">
        <v>438</v>
      </c>
      <c r="Q5320">
        <v>0</v>
      </c>
      <c r="R5320" s="17" t="s">
        <v>439</v>
      </c>
      <c r="S5320" s="17" t="s">
        <v>440</v>
      </c>
      <c r="T5320" s="17" t="s">
        <v>438</v>
      </c>
      <c r="U5320">
        <v>0</v>
      </c>
      <c r="V5320">
        <v>0</v>
      </c>
      <c r="W5320" s="17" t="s">
        <v>11661</v>
      </c>
      <c r="X5320" s="17" t="s">
        <v>442</v>
      </c>
      <c r="Y5320">
        <v>0</v>
      </c>
      <c r="Z5320" s="17" t="s">
        <v>443</v>
      </c>
      <c r="AA5320" s="17" t="s">
        <v>443</v>
      </c>
      <c r="AB5320" s="17" t="s">
        <v>444</v>
      </c>
      <c r="AC5320">
        <v>0</v>
      </c>
      <c r="AD5320">
        <v>0</v>
      </c>
      <c r="AE5320">
        <v>0</v>
      </c>
      <c r="AF5320">
        <v>2022</v>
      </c>
      <c r="AG5320" s="1">
        <v>44562</v>
      </c>
      <c r="AH5320" s="1">
        <v>44773</v>
      </c>
      <c r="AI5320" s="1">
        <v>44785</v>
      </c>
      <c r="AJ5320" s="17" t="s">
        <v>34</v>
      </c>
      <c r="AK5320" s="17" t="s">
        <v>35</v>
      </c>
      <c r="AL5320" s="17" t="s">
        <v>10388</v>
      </c>
      <c r="AM5320" s="17">
        <f>MONTH(EMPENHO[[#This Row],[data_empenho]])</f>
        <v>7</v>
      </c>
    </row>
    <row r="5321" spans="1:39" x14ac:dyDescent="0.25">
      <c r="A5321">
        <v>10</v>
      </c>
      <c r="B5321">
        <v>1001</v>
      </c>
      <c r="C5321">
        <v>4</v>
      </c>
      <c r="D5321">
        <v>122</v>
      </c>
      <c r="E5321">
        <v>1</v>
      </c>
      <c r="F5321">
        <v>0</v>
      </c>
      <c r="G5321">
        <v>2050</v>
      </c>
      <c r="H5321" s="17" t="s">
        <v>1721</v>
      </c>
      <c r="I5321">
        <v>1</v>
      </c>
      <c r="J5321">
        <v>0</v>
      </c>
      <c r="K5321" s="17" t="s">
        <v>11662</v>
      </c>
      <c r="L5321" s="1">
        <v>44769</v>
      </c>
      <c r="M5321">
        <v>619.05999999999995</v>
      </c>
      <c r="N5321" s="17" t="s">
        <v>437</v>
      </c>
      <c r="O5321">
        <v>155</v>
      </c>
      <c r="P5321" s="17" t="s">
        <v>438</v>
      </c>
      <c r="Q5321">
        <v>0</v>
      </c>
      <c r="R5321" s="17" t="s">
        <v>439</v>
      </c>
      <c r="S5321" s="17" t="s">
        <v>440</v>
      </c>
      <c r="T5321" s="17" t="s">
        <v>438</v>
      </c>
      <c r="U5321">
        <v>0</v>
      </c>
      <c r="V5321">
        <v>0</v>
      </c>
      <c r="W5321" s="17" t="s">
        <v>11663</v>
      </c>
      <c r="X5321" s="17" t="s">
        <v>442</v>
      </c>
      <c r="Y5321">
        <v>0</v>
      </c>
      <c r="Z5321" s="17" t="s">
        <v>443</v>
      </c>
      <c r="AA5321" s="17" t="s">
        <v>443</v>
      </c>
      <c r="AB5321" s="17" t="s">
        <v>444</v>
      </c>
      <c r="AC5321">
        <v>0</v>
      </c>
      <c r="AD5321">
        <v>0</v>
      </c>
      <c r="AE5321">
        <v>0</v>
      </c>
      <c r="AF5321">
        <v>2022</v>
      </c>
      <c r="AG5321" s="1">
        <v>44562</v>
      </c>
      <c r="AH5321" s="1">
        <v>44773</v>
      </c>
      <c r="AI5321" s="1">
        <v>44785</v>
      </c>
      <c r="AJ5321" s="17" t="s">
        <v>34</v>
      </c>
      <c r="AK5321" s="17" t="s">
        <v>35</v>
      </c>
      <c r="AL5321" s="17" t="s">
        <v>10388</v>
      </c>
      <c r="AM5321" s="17">
        <f>MONTH(EMPENHO[[#This Row],[data_empenho]])</f>
        <v>7</v>
      </c>
    </row>
    <row r="5322" spans="1:39" x14ac:dyDescent="0.25">
      <c r="A5322">
        <v>5</v>
      </c>
      <c r="B5322">
        <v>501</v>
      </c>
      <c r="C5322">
        <v>4</v>
      </c>
      <c r="D5322">
        <v>122</v>
      </c>
      <c r="E5322">
        <v>1</v>
      </c>
      <c r="F5322">
        <v>0</v>
      </c>
      <c r="G5322">
        <v>2022</v>
      </c>
      <c r="H5322" s="17" t="s">
        <v>1721</v>
      </c>
      <c r="I5322">
        <v>1</v>
      </c>
      <c r="J5322">
        <v>0</v>
      </c>
      <c r="K5322" s="17" t="s">
        <v>11664</v>
      </c>
      <c r="L5322" s="1">
        <v>44769</v>
      </c>
      <c r="M5322">
        <v>2464.02</v>
      </c>
      <c r="N5322" s="17" t="s">
        <v>437</v>
      </c>
      <c r="O5322">
        <v>155</v>
      </c>
      <c r="P5322" s="17" t="s">
        <v>438</v>
      </c>
      <c r="Q5322">
        <v>0</v>
      </c>
      <c r="R5322" s="17" t="s">
        <v>439</v>
      </c>
      <c r="S5322" s="17" t="s">
        <v>440</v>
      </c>
      <c r="T5322" s="17" t="s">
        <v>438</v>
      </c>
      <c r="U5322">
        <v>0</v>
      </c>
      <c r="V5322">
        <v>0</v>
      </c>
      <c r="W5322" s="17" t="s">
        <v>11665</v>
      </c>
      <c r="X5322" s="17" t="s">
        <v>442</v>
      </c>
      <c r="Y5322">
        <v>0</v>
      </c>
      <c r="Z5322" s="17" t="s">
        <v>443</v>
      </c>
      <c r="AA5322" s="17" t="s">
        <v>443</v>
      </c>
      <c r="AB5322" s="17" t="s">
        <v>444</v>
      </c>
      <c r="AC5322">
        <v>0</v>
      </c>
      <c r="AD5322">
        <v>0</v>
      </c>
      <c r="AE5322">
        <v>0</v>
      </c>
      <c r="AF5322">
        <v>2022</v>
      </c>
      <c r="AG5322" s="1">
        <v>44562</v>
      </c>
      <c r="AH5322" s="1">
        <v>44773</v>
      </c>
      <c r="AI5322" s="1">
        <v>44785</v>
      </c>
      <c r="AJ5322" s="17" t="s">
        <v>34</v>
      </c>
      <c r="AK5322" s="17" t="s">
        <v>35</v>
      </c>
      <c r="AL5322" s="17" t="s">
        <v>10388</v>
      </c>
      <c r="AM5322" s="17">
        <f>MONTH(EMPENHO[[#This Row],[data_empenho]])</f>
        <v>7</v>
      </c>
    </row>
    <row r="5323" spans="1:39" x14ac:dyDescent="0.25">
      <c r="A5323">
        <v>5</v>
      </c>
      <c r="B5323">
        <v>502</v>
      </c>
      <c r="C5323">
        <v>12</v>
      </c>
      <c r="D5323">
        <v>361</v>
      </c>
      <c r="E5323">
        <v>2</v>
      </c>
      <c r="F5323">
        <v>0</v>
      </c>
      <c r="G5323">
        <v>2031</v>
      </c>
      <c r="H5323" s="17" t="s">
        <v>1721</v>
      </c>
      <c r="I5323">
        <v>31</v>
      </c>
      <c r="J5323">
        <v>0</v>
      </c>
      <c r="K5323" s="17" t="s">
        <v>11666</v>
      </c>
      <c r="L5323" s="1">
        <v>44769</v>
      </c>
      <c r="M5323">
        <v>851.21</v>
      </c>
      <c r="N5323" s="17" t="s">
        <v>437</v>
      </c>
      <c r="O5323">
        <v>155</v>
      </c>
      <c r="P5323" s="17" t="s">
        <v>438</v>
      </c>
      <c r="Q5323">
        <v>501</v>
      </c>
      <c r="R5323" s="17" t="s">
        <v>439</v>
      </c>
      <c r="S5323" s="17" t="s">
        <v>440</v>
      </c>
      <c r="T5323" s="17" t="s">
        <v>438</v>
      </c>
      <c r="U5323">
        <v>0</v>
      </c>
      <c r="V5323">
        <v>0</v>
      </c>
      <c r="W5323" s="17" t="s">
        <v>11667</v>
      </c>
      <c r="X5323" s="17" t="s">
        <v>442</v>
      </c>
      <c r="Y5323">
        <v>0</v>
      </c>
      <c r="Z5323" s="17" t="s">
        <v>443</v>
      </c>
      <c r="AA5323" s="17" t="s">
        <v>443</v>
      </c>
      <c r="AB5323" s="17" t="s">
        <v>444</v>
      </c>
      <c r="AC5323">
        <v>0</v>
      </c>
      <c r="AD5323">
        <v>0</v>
      </c>
      <c r="AE5323">
        <v>0</v>
      </c>
      <c r="AF5323">
        <v>2022</v>
      </c>
      <c r="AG5323" s="1">
        <v>44562</v>
      </c>
      <c r="AH5323" s="1">
        <v>44773</v>
      </c>
      <c r="AI5323" s="1">
        <v>44785</v>
      </c>
      <c r="AJ5323" s="17" t="s">
        <v>34</v>
      </c>
      <c r="AK5323" s="17" t="s">
        <v>35</v>
      </c>
      <c r="AL5323" s="17" t="s">
        <v>10388</v>
      </c>
      <c r="AM5323" s="17">
        <f>MONTH(EMPENHO[[#This Row],[data_empenho]])</f>
        <v>7</v>
      </c>
    </row>
    <row r="5324" spans="1:39" x14ac:dyDescent="0.25">
      <c r="A5324">
        <v>5</v>
      </c>
      <c r="B5324">
        <v>502</v>
      </c>
      <c r="C5324">
        <v>12</v>
      </c>
      <c r="D5324">
        <v>361</v>
      </c>
      <c r="E5324">
        <v>2</v>
      </c>
      <c r="F5324">
        <v>0</v>
      </c>
      <c r="G5324">
        <v>2031</v>
      </c>
      <c r="H5324" s="17" t="s">
        <v>1721</v>
      </c>
      <c r="I5324">
        <v>31</v>
      </c>
      <c r="J5324">
        <v>0</v>
      </c>
      <c r="K5324" s="17" t="s">
        <v>11668</v>
      </c>
      <c r="L5324" s="1">
        <v>44769</v>
      </c>
      <c r="M5324">
        <v>371.11</v>
      </c>
      <c r="N5324" s="17" t="s">
        <v>437</v>
      </c>
      <c r="O5324">
        <v>155</v>
      </c>
      <c r="P5324" s="17" t="s">
        <v>438</v>
      </c>
      <c r="Q5324">
        <v>501</v>
      </c>
      <c r="R5324" s="17" t="s">
        <v>439</v>
      </c>
      <c r="S5324" s="17" t="s">
        <v>440</v>
      </c>
      <c r="T5324" s="17" t="s">
        <v>438</v>
      </c>
      <c r="U5324">
        <v>0</v>
      </c>
      <c r="V5324">
        <v>0</v>
      </c>
      <c r="W5324" s="17" t="s">
        <v>11669</v>
      </c>
      <c r="X5324" s="17" t="s">
        <v>442</v>
      </c>
      <c r="Y5324">
        <v>0</v>
      </c>
      <c r="Z5324" s="17" t="s">
        <v>443</v>
      </c>
      <c r="AA5324" s="17" t="s">
        <v>443</v>
      </c>
      <c r="AB5324" s="17" t="s">
        <v>444</v>
      </c>
      <c r="AC5324">
        <v>0</v>
      </c>
      <c r="AD5324">
        <v>0</v>
      </c>
      <c r="AE5324">
        <v>0</v>
      </c>
      <c r="AF5324">
        <v>2022</v>
      </c>
      <c r="AG5324" s="1">
        <v>44562</v>
      </c>
      <c r="AH5324" s="1">
        <v>44773</v>
      </c>
      <c r="AI5324" s="1">
        <v>44785</v>
      </c>
      <c r="AJ5324" s="17" t="s">
        <v>34</v>
      </c>
      <c r="AK5324" s="17" t="s">
        <v>35</v>
      </c>
      <c r="AL5324" s="17" t="s">
        <v>10388</v>
      </c>
      <c r="AM5324" s="17">
        <f>MONTH(EMPENHO[[#This Row],[data_empenho]])</f>
        <v>7</v>
      </c>
    </row>
    <row r="5325" spans="1:39" x14ac:dyDescent="0.25">
      <c r="A5325">
        <v>5</v>
      </c>
      <c r="B5325">
        <v>502</v>
      </c>
      <c r="C5325">
        <v>12</v>
      </c>
      <c r="D5325">
        <v>361</v>
      </c>
      <c r="E5325">
        <v>2</v>
      </c>
      <c r="F5325">
        <v>0</v>
      </c>
      <c r="G5325">
        <v>2031</v>
      </c>
      <c r="H5325" s="17" t="s">
        <v>1721</v>
      </c>
      <c r="I5325">
        <v>31</v>
      </c>
      <c r="J5325">
        <v>0</v>
      </c>
      <c r="K5325" s="17" t="s">
        <v>11670</v>
      </c>
      <c r="L5325" s="1">
        <v>44769</v>
      </c>
      <c r="M5325">
        <v>1031.69</v>
      </c>
      <c r="N5325" s="17" t="s">
        <v>437</v>
      </c>
      <c r="O5325">
        <v>155</v>
      </c>
      <c r="P5325" s="17" t="s">
        <v>438</v>
      </c>
      <c r="Q5325">
        <v>501</v>
      </c>
      <c r="R5325" s="17" t="s">
        <v>439</v>
      </c>
      <c r="S5325" s="17" t="s">
        <v>440</v>
      </c>
      <c r="T5325" s="17" t="s">
        <v>438</v>
      </c>
      <c r="U5325">
        <v>0</v>
      </c>
      <c r="V5325">
        <v>0</v>
      </c>
      <c r="W5325" s="17" t="s">
        <v>11671</v>
      </c>
      <c r="X5325" s="17" t="s">
        <v>442</v>
      </c>
      <c r="Y5325">
        <v>0</v>
      </c>
      <c r="Z5325" s="17" t="s">
        <v>443</v>
      </c>
      <c r="AA5325" s="17" t="s">
        <v>443</v>
      </c>
      <c r="AB5325" s="17" t="s">
        <v>444</v>
      </c>
      <c r="AC5325">
        <v>0</v>
      </c>
      <c r="AD5325">
        <v>0</v>
      </c>
      <c r="AE5325">
        <v>0</v>
      </c>
      <c r="AF5325">
        <v>2022</v>
      </c>
      <c r="AG5325" s="1">
        <v>44562</v>
      </c>
      <c r="AH5325" s="1">
        <v>44773</v>
      </c>
      <c r="AI5325" s="1">
        <v>44785</v>
      </c>
      <c r="AJ5325" s="17" t="s">
        <v>34</v>
      </c>
      <c r="AK5325" s="17" t="s">
        <v>35</v>
      </c>
      <c r="AL5325" s="17" t="s">
        <v>10388</v>
      </c>
      <c r="AM5325" s="17">
        <f>MONTH(EMPENHO[[#This Row],[data_empenho]])</f>
        <v>7</v>
      </c>
    </row>
    <row r="5326" spans="1:39" x14ac:dyDescent="0.25">
      <c r="A5326">
        <v>5</v>
      </c>
      <c r="B5326">
        <v>502</v>
      </c>
      <c r="C5326">
        <v>12</v>
      </c>
      <c r="D5326">
        <v>365</v>
      </c>
      <c r="E5326">
        <v>2</v>
      </c>
      <c r="F5326">
        <v>0</v>
      </c>
      <c r="G5326">
        <v>2033</v>
      </c>
      <c r="H5326" s="17" t="s">
        <v>1721</v>
      </c>
      <c r="I5326">
        <v>31</v>
      </c>
      <c r="J5326">
        <v>0</v>
      </c>
      <c r="K5326" s="17" t="s">
        <v>11672</v>
      </c>
      <c r="L5326" s="1">
        <v>44769</v>
      </c>
      <c r="M5326">
        <v>749.59</v>
      </c>
      <c r="N5326" s="17" t="s">
        <v>437</v>
      </c>
      <c r="O5326">
        <v>155</v>
      </c>
      <c r="P5326" s="17" t="s">
        <v>438</v>
      </c>
      <c r="Q5326">
        <v>501</v>
      </c>
      <c r="R5326" s="17" t="s">
        <v>439</v>
      </c>
      <c r="S5326" s="17" t="s">
        <v>440</v>
      </c>
      <c r="T5326" s="17" t="s">
        <v>438</v>
      </c>
      <c r="U5326">
        <v>0</v>
      </c>
      <c r="V5326">
        <v>0</v>
      </c>
      <c r="W5326" s="17" t="s">
        <v>11673</v>
      </c>
      <c r="X5326" s="17" t="s">
        <v>442</v>
      </c>
      <c r="Y5326">
        <v>0</v>
      </c>
      <c r="Z5326" s="17" t="s">
        <v>443</v>
      </c>
      <c r="AA5326" s="17" t="s">
        <v>443</v>
      </c>
      <c r="AB5326" s="17" t="s">
        <v>444</v>
      </c>
      <c r="AC5326">
        <v>0</v>
      </c>
      <c r="AD5326">
        <v>0</v>
      </c>
      <c r="AE5326">
        <v>0</v>
      </c>
      <c r="AF5326">
        <v>2022</v>
      </c>
      <c r="AG5326" s="1">
        <v>44562</v>
      </c>
      <c r="AH5326" s="1">
        <v>44773</v>
      </c>
      <c r="AI5326" s="1">
        <v>44785</v>
      </c>
      <c r="AJ5326" s="17" t="s">
        <v>34</v>
      </c>
      <c r="AK5326" s="17" t="s">
        <v>35</v>
      </c>
      <c r="AL5326" s="17" t="s">
        <v>10388</v>
      </c>
      <c r="AM5326" s="17">
        <f>MONTH(EMPENHO[[#This Row],[data_empenho]])</f>
        <v>7</v>
      </c>
    </row>
    <row r="5327" spans="1:39" x14ac:dyDescent="0.25">
      <c r="A5327">
        <v>5</v>
      </c>
      <c r="B5327">
        <v>502</v>
      </c>
      <c r="C5327">
        <v>12</v>
      </c>
      <c r="D5327">
        <v>365</v>
      </c>
      <c r="E5327">
        <v>2</v>
      </c>
      <c r="F5327">
        <v>0</v>
      </c>
      <c r="G5327">
        <v>2026</v>
      </c>
      <c r="H5327" s="17" t="s">
        <v>1721</v>
      </c>
      <c r="I5327">
        <v>31</v>
      </c>
      <c r="J5327">
        <v>0</v>
      </c>
      <c r="K5327" s="17" t="s">
        <v>11674</v>
      </c>
      <c r="L5327" s="1">
        <v>44769</v>
      </c>
      <c r="M5327">
        <v>865.94</v>
      </c>
      <c r="N5327" s="17" t="s">
        <v>437</v>
      </c>
      <c r="O5327">
        <v>155</v>
      </c>
      <c r="P5327" s="17" t="s">
        <v>438</v>
      </c>
      <c r="Q5327">
        <v>501</v>
      </c>
      <c r="R5327" s="17" t="s">
        <v>439</v>
      </c>
      <c r="S5327" s="17" t="s">
        <v>440</v>
      </c>
      <c r="T5327" s="17" t="s">
        <v>438</v>
      </c>
      <c r="U5327">
        <v>0</v>
      </c>
      <c r="V5327">
        <v>0</v>
      </c>
      <c r="W5327" s="17" t="s">
        <v>11675</v>
      </c>
      <c r="X5327" s="17" t="s">
        <v>442</v>
      </c>
      <c r="Y5327">
        <v>0</v>
      </c>
      <c r="Z5327" s="17" t="s">
        <v>443</v>
      </c>
      <c r="AA5327" s="17" t="s">
        <v>443</v>
      </c>
      <c r="AB5327" s="17" t="s">
        <v>444</v>
      </c>
      <c r="AC5327">
        <v>0</v>
      </c>
      <c r="AD5327">
        <v>0</v>
      </c>
      <c r="AE5327">
        <v>0</v>
      </c>
      <c r="AF5327">
        <v>2022</v>
      </c>
      <c r="AG5327" s="1">
        <v>44562</v>
      </c>
      <c r="AH5327" s="1">
        <v>44773</v>
      </c>
      <c r="AI5327" s="1">
        <v>44785</v>
      </c>
      <c r="AJ5327" s="17" t="s">
        <v>34</v>
      </c>
      <c r="AK5327" s="17" t="s">
        <v>35</v>
      </c>
      <c r="AL5327" s="17" t="s">
        <v>10388</v>
      </c>
      <c r="AM5327" s="17">
        <f>MONTH(EMPENHO[[#This Row],[data_empenho]])</f>
        <v>7</v>
      </c>
    </row>
    <row r="5328" spans="1:39" x14ac:dyDescent="0.25">
      <c r="A5328">
        <v>5</v>
      </c>
      <c r="B5328">
        <v>502</v>
      </c>
      <c r="C5328">
        <v>12</v>
      </c>
      <c r="D5328">
        <v>361</v>
      </c>
      <c r="E5328">
        <v>2</v>
      </c>
      <c r="F5328">
        <v>0</v>
      </c>
      <c r="G5328">
        <v>2025</v>
      </c>
      <c r="H5328" s="17" t="s">
        <v>1721</v>
      </c>
      <c r="I5328">
        <v>31</v>
      </c>
      <c r="J5328">
        <v>0</v>
      </c>
      <c r="K5328" s="17" t="s">
        <v>11676</v>
      </c>
      <c r="L5328" s="1">
        <v>44769</v>
      </c>
      <c r="M5328">
        <v>3435.43</v>
      </c>
      <c r="N5328" s="17" t="s">
        <v>437</v>
      </c>
      <c r="O5328">
        <v>155</v>
      </c>
      <c r="P5328" s="17" t="s">
        <v>438</v>
      </c>
      <c r="Q5328">
        <v>501</v>
      </c>
      <c r="R5328" s="17" t="s">
        <v>439</v>
      </c>
      <c r="S5328" s="17" t="s">
        <v>440</v>
      </c>
      <c r="T5328" s="17" t="s">
        <v>438</v>
      </c>
      <c r="U5328">
        <v>0</v>
      </c>
      <c r="V5328">
        <v>0</v>
      </c>
      <c r="W5328" s="17" t="s">
        <v>11677</v>
      </c>
      <c r="X5328" s="17" t="s">
        <v>442</v>
      </c>
      <c r="Y5328">
        <v>0</v>
      </c>
      <c r="Z5328" s="17" t="s">
        <v>443</v>
      </c>
      <c r="AA5328" s="17" t="s">
        <v>443</v>
      </c>
      <c r="AB5328" s="17" t="s">
        <v>444</v>
      </c>
      <c r="AC5328">
        <v>0</v>
      </c>
      <c r="AD5328">
        <v>0</v>
      </c>
      <c r="AE5328">
        <v>0</v>
      </c>
      <c r="AF5328">
        <v>2022</v>
      </c>
      <c r="AG5328" s="1">
        <v>44562</v>
      </c>
      <c r="AH5328" s="1">
        <v>44773</v>
      </c>
      <c r="AI5328" s="1">
        <v>44785</v>
      </c>
      <c r="AJ5328" s="17" t="s">
        <v>34</v>
      </c>
      <c r="AK5328" s="17" t="s">
        <v>35</v>
      </c>
      <c r="AL5328" s="17" t="s">
        <v>10388</v>
      </c>
      <c r="AM5328" s="17">
        <f>MONTH(EMPENHO[[#This Row],[data_empenho]])</f>
        <v>7</v>
      </c>
    </row>
    <row r="5329" spans="1:39" x14ac:dyDescent="0.25">
      <c r="A5329">
        <v>5</v>
      </c>
      <c r="B5329">
        <v>502</v>
      </c>
      <c r="C5329">
        <v>12</v>
      </c>
      <c r="D5329">
        <v>361</v>
      </c>
      <c r="E5329">
        <v>2</v>
      </c>
      <c r="F5329">
        <v>0</v>
      </c>
      <c r="G5329">
        <v>2025</v>
      </c>
      <c r="H5329" s="17" t="s">
        <v>1721</v>
      </c>
      <c r="I5329">
        <v>31</v>
      </c>
      <c r="J5329">
        <v>0</v>
      </c>
      <c r="K5329" s="17" t="s">
        <v>11678</v>
      </c>
      <c r="L5329" s="1">
        <v>44769</v>
      </c>
      <c r="M5329">
        <v>1553.68</v>
      </c>
      <c r="N5329" s="17" t="s">
        <v>437</v>
      </c>
      <c r="O5329">
        <v>155</v>
      </c>
      <c r="P5329" s="17" t="s">
        <v>438</v>
      </c>
      <c r="Q5329">
        <v>501</v>
      </c>
      <c r="R5329" s="17" t="s">
        <v>439</v>
      </c>
      <c r="S5329" s="17" t="s">
        <v>440</v>
      </c>
      <c r="T5329" s="17" t="s">
        <v>438</v>
      </c>
      <c r="U5329">
        <v>0</v>
      </c>
      <c r="V5329">
        <v>0</v>
      </c>
      <c r="W5329" s="17" t="s">
        <v>11679</v>
      </c>
      <c r="X5329" s="17" t="s">
        <v>442</v>
      </c>
      <c r="Y5329">
        <v>0</v>
      </c>
      <c r="Z5329" s="17" t="s">
        <v>443</v>
      </c>
      <c r="AA5329" s="17" t="s">
        <v>443</v>
      </c>
      <c r="AB5329" s="17" t="s">
        <v>444</v>
      </c>
      <c r="AC5329">
        <v>0</v>
      </c>
      <c r="AD5329">
        <v>0</v>
      </c>
      <c r="AE5329">
        <v>0</v>
      </c>
      <c r="AF5329">
        <v>2022</v>
      </c>
      <c r="AG5329" s="1">
        <v>44562</v>
      </c>
      <c r="AH5329" s="1">
        <v>44773</v>
      </c>
      <c r="AI5329" s="1">
        <v>44785</v>
      </c>
      <c r="AJ5329" s="17" t="s">
        <v>34</v>
      </c>
      <c r="AK5329" s="17" t="s">
        <v>35</v>
      </c>
      <c r="AL5329" s="17" t="s">
        <v>10388</v>
      </c>
      <c r="AM5329" s="17">
        <f>MONTH(EMPENHO[[#This Row],[data_empenho]])</f>
        <v>7</v>
      </c>
    </row>
    <row r="5330" spans="1:39" x14ac:dyDescent="0.25">
      <c r="A5330">
        <v>5</v>
      </c>
      <c r="B5330">
        <v>502</v>
      </c>
      <c r="C5330">
        <v>12</v>
      </c>
      <c r="D5330">
        <v>361</v>
      </c>
      <c r="E5330">
        <v>2</v>
      </c>
      <c r="F5330">
        <v>0</v>
      </c>
      <c r="G5330">
        <v>2025</v>
      </c>
      <c r="H5330" s="17" t="s">
        <v>1721</v>
      </c>
      <c r="I5330">
        <v>31</v>
      </c>
      <c r="J5330">
        <v>0</v>
      </c>
      <c r="K5330" s="17" t="s">
        <v>11680</v>
      </c>
      <c r="L5330" s="1">
        <v>44769</v>
      </c>
      <c r="M5330">
        <v>659.77</v>
      </c>
      <c r="N5330" s="17" t="s">
        <v>437</v>
      </c>
      <c r="O5330">
        <v>155</v>
      </c>
      <c r="P5330" s="17" t="s">
        <v>438</v>
      </c>
      <c r="Q5330">
        <v>501</v>
      </c>
      <c r="R5330" s="17" t="s">
        <v>439</v>
      </c>
      <c r="S5330" s="17" t="s">
        <v>440</v>
      </c>
      <c r="T5330" s="17" t="s">
        <v>438</v>
      </c>
      <c r="U5330">
        <v>0</v>
      </c>
      <c r="V5330">
        <v>0</v>
      </c>
      <c r="W5330" s="17" t="s">
        <v>11681</v>
      </c>
      <c r="X5330" s="17" t="s">
        <v>442</v>
      </c>
      <c r="Y5330">
        <v>0</v>
      </c>
      <c r="Z5330" s="17" t="s">
        <v>443</v>
      </c>
      <c r="AA5330" s="17" t="s">
        <v>443</v>
      </c>
      <c r="AB5330" s="17" t="s">
        <v>444</v>
      </c>
      <c r="AC5330">
        <v>0</v>
      </c>
      <c r="AD5330">
        <v>0</v>
      </c>
      <c r="AE5330">
        <v>0</v>
      </c>
      <c r="AF5330">
        <v>2022</v>
      </c>
      <c r="AG5330" s="1">
        <v>44562</v>
      </c>
      <c r="AH5330" s="1">
        <v>44773</v>
      </c>
      <c r="AI5330" s="1">
        <v>44785</v>
      </c>
      <c r="AJ5330" s="17" t="s">
        <v>34</v>
      </c>
      <c r="AK5330" s="17" t="s">
        <v>35</v>
      </c>
      <c r="AL5330" s="17" t="s">
        <v>10388</v>
      </c>
      <c r="AM5330" s="17">
        <f>MONTH(EMPENHO[[#This Row],[data_empenho]])</f>
        <v>7</v>
      </c>
    </row>
    <row r="5331" spans="1:39" x14ac:dyDescent="0.25">
      <c r="A5331">
        <v>8</v>
      </c>
      <c r="B5331">
        <v>801</v>
      </c>
      <c r="C5331">
        <v>10</v>
      </c>
      <c r="D5331">
        <v>301</v>
      </c>
      <c r="E5331">
        <v>6</v>
      </c>
      <c r="F5331">
        <v>0</v>
      </c>
      <c r="G5331">
        <v>2091</v>
      </c>
      <c r="H5331" s="17" t="s">
        <v>1721</v>
      </c>
      <c r="I5331">
        <v>40</v>
      </c>
      <c r="J5331">
        <v>0</v>
      </c>
      <c r="K5331" s="17" t="s">
        <v>11682</v>
      </c>
      <c r="L5331" s="1">
        <v>44769</v>
      </c>
      <c r="M5331">
        <v>3359.35</v>
      </c>
      <c r="N5331" s="17" t="s">
        <v>437</v>
      </c>
      <c r="O5331">
        <v>155</v>
      </c>
      <c r="P5331" s="17" t="s">
        <v>438</v>
      </c>
      <c r="Q5331">
        <v>0</v>
      </c>
      <c r="R5331" s="17" t="s">
        <v>439</v>
      </c>
      <c r="S5331" s="17" t="s">
        <v>440</v>
      </c>
      <c r="T5331" s="17" t="s">
        <v>438</v>
      </c>
      <c r="U5331">
        <v>0</v>
      </c>
      <c r="V5331">
        <v>0</v>
      </c>
      <c r="W5331" s="17" t="s">
        <v>11683</v>
      </c>
      <c r="X5331" s="17" t="s">
        <v>442</v>
      </c>
      <c r="Y5331">
        <v>0</v>
      </c>
      <c r="Z5331" s="17" t="s">
        <v>443</v>
      </c>
      <c r="AA5331" s="17" t="s">
        <v>443</v>
      </c>
      <c r="AB5331" s="17" t="s">
        <v>444</v>
      </c>
      <c r="AC5331">
        <v>0</v>
      </c>
      <c r="AD5331">
        <v>0</v>
      </c>
      <c r="AE5331">
        <v>0</v>
      </c>
      <c r="AF5331">
        <v>2022</v>
      </c>
      <c r="AG5331" s="1">
        <v>44562</v>
      </c>
      <c r="AH5331" s="1">
        <v>44773</v>
      </c>
      <c r="AI5331" s="1">
        <v>44785</v>
      </c>
      <c r="AJ5331" s="17" t="s">
        <v>34</v>
      </c>
      <c r="AK5331" s="17" t="s">
        <v>35</v>
      </c>
      <c r="AL5331" s="17" t="s">
        <v>10388</v>
      </c>
      <c r="AM5331" s="17">
        <f>MONTH(EMPENHO[[#This Row],[data_empenho]])</f>
        <v>7</v>
      </c>
    </row>
    <row r="5332" spans="1:39" x14ac:dyDescent="0.25">
      <c r="A5332">
        <v>8</v>
      </c>
      <c r="B5332">
        <v>801</v>
      </c>
      <c r="C5332">
        <v>10</v>
      </c>
      <c r="D5332">
        <v>301</v>
      </c>
      <c r="E5332">
        <v>6</v>
      </c>
      <c r="F5332">
        <v>0</v>
      </c>
      <c r="G5332">
        <v>2091</v>
      </c>
      <c r="H5332" s="17" t="s">
        <v>1721</v>
      </c>
      <c r="I5332">
        <v>40</v>
      </c>
      <c r="J5332">
        <v>0</v>
      </c>
      <c r="K5332" s="17" t="s">
        <v>11684</v>
      </c>
      <c r="L5332" s="1">
        <v>44769</v>
      </c>
      <c r="M5332">
        <v>3807.86</v>
      </c>
      <c r="N5332" s="17" t="s">
        <v>437</v>
      </c>
      <c r="O5332">
        <v>155</v>
      </c>
      <c r="P5332" s="17" t="s">
        <v>438</v>
      </c>
      <c r="Q5332">
        <v>0</v>
      </c>
      <c r="R5332" s="17" t="s">
        <v>439</v>
      </c>
      <c r="S5332" s="17" t="s">
        <v>440</v>
      </c>
      <c r="T5332" s="17" t="s">
        <v>438</v>
      </c>
      <c r="U5332">
        <v>0</v>
      </c>
      <c r="V5332">
        <v>0</v>
      </c>
      <c r="W5332" s="17" t="s">
        <v>11685</v>
      </c>
      <c r="X5332" s="17" t="s">
        <v>442</v>
      </c>
      <c r="Y5332">
        <v>0</v>
      </c>
      <c r="Z5332" s="17" t="s">
        <v>443</v>
      </c>
      <c r="AA5332" s="17" t="s">
        <v>443</v>
      </c>
      <c r="AB5332" s="17" t="s">
        <v>444</v>
      </c>
      <c r="AC5332">
        <v>0</v>
      </c>
      <c r="AD5332">
        <v>0</v>
      </c>
      <c r="AE5332">
        <v>0</v>
      </c>
      <c r="AF5332">
        <v>2022</v>
      </c>
      <c r="AG5332" s="1">
        <v>44562</v>
      </c>
      <c r="AH5332" s="1">
        <v>44773</v>
      </c>
      <c r="AI5332" s="1">
        <v>44785</v>
      </c>
      <c r="AJ5332" s="17" t="s">
        <v>34</v>
      </c>
      <c r="AK5332" s="17" t="s">
        <v>35</v>
      </c>
      <c r="AL5332" s="17" t="s">
        <v>10388</v>
      </c>
      <c r="AM5332" s="17">
        <f>MONTH(EMPENHO[[#This Row],[data_empenho]])</f>
        <v>7</v>
      </c>
    </row>
    <row r="5333" spans="1:39" x14ac:dyDescent="0.25">
      <c r="A5333">
        <v>8</v>
      </c>
      <c r="B5333">
        <v>801</v>
      </c>
      <c r="C5333">
        <v>10</v>
      </c>
      <c r="D5333">
        <v>305</v>
      </c>
      <c r="E5333">
        <v>7</v>
      </c>
      <c r="F5333">
        <v>0</v>
      </c>
      <c r="G5333">
        <v>2104</v>
      </c>
      <c r="H5333" s="17" t="s">
        <v>1721</v>
      </c>
      <c r="I5333">
        <v>40</v>
      </c>
      <c r="J5333">
        <v>0</v>
      </c>
      <c r="K5333" s="17" t="s">
        <v>11686</v>
      </c>
      <c r="L5333" s="1">
        <v>44769</v>
      </c>
      <c r="M5333">
        <v>425.48</v>
      </c>
      <c r="N5333" s="17" t="s">
        <v>437</v>
      </c>
      <c r="O5333">
        <v>155</v>
      </c>
      <c r="P5333" s="17" t="s">
        <v>438</v>
      </c>
      <c r="Q5333">
        <v>0</v>
      </c>
      <c r="R5333" s="17" t="s">
        <v>439</v>
      </c>
      <c r="S5333" s="17" t="s">
        <v>440</v>
      </c>
      <c r="T5333" s="17" t="s">
        <v>438</v>
      </c>
      <c r="U5333">
        <v>0</v>
      </c>
      <c r="V5333">
        <v>0</v>
      </c>
      <c r="W5333" s="17" t="s">
        <v>11687</v>
      </c>
      <c r="X5333" s="17" t="s">
        <v>442</v>
      </c>
      <c r="Y5333">
        <v>0</v>
      </c>
      <c r="Z5333" s="17" t="s">
        <v>443</v>
      </c>
      <c r="AA5333" s="17" t="s">
        <v>443</v>
      </c>
      <c r="AB5333" s="17" t="s">
        <v>444</v>
      </c>
      <c r="AC5333">
        <v>0</v>
      </c>
      <c r="AD5333">
        <v>0</v>
      </c>
      <c r="AE5333">
        <v>0</v>
      </c>
      <c r="AF5333">
        <v>2022</v>
      </c>
      <c r="AG5333" s="1">
        <v>44562</v>
      </c>
      <c r="AH5333" s="1">
        <v>44773</v>
      </c>
      <c r="AI5333" s="1">
        <v>44785</v>
      </c>
      <c r="AJ5333" s="17" t="s">
        <v>34</v>
      </c>
      <c r="AK5333" s="17" t="s">
        <v>35</v>
      </c>
      <c r="AL5333" s="17" t="s">
        <v>10388</v>
      </c>
      <c r="AM5333" s="17">
        <f>MONTH(EMPENHO[[#This Row],[data_empenho]])</f>
        <v>7</v>
      </c>
    </row>
    <row r="5334" spans="1:39" x14ac:dyDescent="0.25">
      <c r="A5334">
        <v>8</v>
      </c>
      <c r="B5334">
        <v>801</v>
      </c>
      <c r="C5334">
        <v>10</v>
      </c>
      <c r="D5334">
        <v>302</v>
      </c>
      <c r="E5334">
        <v>8</v>
      </c>
      <c r="F5334">
        <v>0</v>
      </c>
      <c r="G5334">
        <v>2096</v>
      </c>
      <c r="H5334" s="17" t="s">
        <v>1721</v>
      </c>
      <c r="I5334">
        <v>40</v>
      </c>
      <c r="J5334">
        <v>0</v>
      </c>
      <c r="K5334" s="17" t="s">
        <v>11688</v>
      </c>
      <c r="L5334" s="1">
        <v>44769</v>
      </c>
      <c r="M5334">
        <v>234.56</v>
      </c>
      <c r="N5334" s="17" t="s">
        <v>437</v>
      </c>
      <c r="O5334">
        <v>155</v>
      </c>
      <c r="P5334" s="17" t="s">
        <v>438</v>
      </c>
      <c r="Q5334">
        <v>0</v>
      </c>
      <c r="R5334" s="17" t="s">
        <v>439</v>
      </c>
      <c r="S5334" s="17" t="s">
        <v>440</v>
      </c>
      <c r="T5334" s="17" t="s">
        <v>438</v>
      </c>
      <c r="U5334">
        <v>0</v>
      </c>
      <c r="V5334">
        <v>0</v>
      </c>
      <c r="W5334" s="17" t="s">
        <v>11689</v>
      </c>
      <c r="X5334" s="17" t="s">
        <v>442</v>
      </c>
      <c r="Y5334">
        <v>0</v>
      </c>
      <c r="Z5334" s="17" t="s">
        <v>443</v>
      </c>
      <c r="AA5334" s="17" t="s">
        <v>443</v>
      </c>
      <c r="AB5334" s="17" t="s">
        <v>444</v>
      </c>
      <c r="AC5334">
        <v>0</v>
      </c>
      <c r="AD5334">
        <v>0</v>
      </c>
      <c r="AE5334">
        <v>0</v>
      </c>
      <c r="AF5334">
        <v>2022</v>
      </c>
      <c r="AG5334" s="1">
        <v>44562</v>
      </c>
      <c r="AH5334" s="1">
        <v>44773</v>
      </c>
      <c r="AI5334" s="1">
        <v>44785</v>
      </c>
      <c r="AJ5334" s="17" t="s">
        <v>34</v>
      </c>
      <c r="AK5334" s="17" t="s">
        <v>35</v>
      </c>
      <c r="AL5334" s="17" t="s">
        <v>10388</v>
      </c>
      <c r="AM5334" s="17">
        <f>MONTH(EMPENHO[[#This Row],[data_empenho]])</f>
        <v>7</v>
      </c>
    </row>
    <row r="5335" spans="1:39" x14ac:dyDescent="0.25">
      <c r="A5335">
        <v>8</v>
      </c>
      <c r="B5335">
        <v>801</v>
      </c>
      <c r="C5335">
        <v>10</v>
      </c>
      <c r="D5335">
        <v>301</v>
      </c>
      <c r="E5335">
        <v>6</v>
      </c>
      <c r="F5335">
        <v>0</v>
      </c>
      <c r="G5335">
        <v>2092</v>
      </c>
      <c r="H5335" s="17" t="s">
        <v>1721</v>
      </c>
      <c r="I5335">
        <v>40</v>
      </c>
      <c r="J5335">
        <v>0</v>
      </c>
      <c r="K5335" s="17" t="s">
        <v>11690</v>
      </c>
      <c r="L5335" s="1">
        <v>44769</v>
      </c>
      <c r="M5335">
        <v>881.27</v>
      </c>
      <c r="N5335" s="17" t="s">
        <v>437</v>
      </c>
      <c r="O5335">
        <v>155</v>
      </c>
      <c r="P5335" s="17" t="s">
        <v>438</v>
      </c>
      <c r="Q5335">
        <v>0</v>
      </c>
      <c r="R5335" s="17" t="s">
        <v>439</v>
      </c>
      <c r="S5335" s="17" t="s">
        <v>440</v>
      </c>
      <c r="T5335" s="17" t="s">
        <v>438</v>
      </c>
      <c r="U5335">
        <v>0</v>
      </c>
      <c r="V5335">
        <v>0</v>
      </c>
      <c r="W5335" s="17" t="s">
        <v>11691</v>
      </c>
      <c r="X5335" s="17" t="s">
        <v>442</v>
      </c>
      <c r="Y5335">
        <v>0</v>
      </c>
      <c r="Z5335" s="17" t="s">
        <v>443</v>
      </c>
      <c r="AA5335" s="17" t="s">
        <v>443</v>
      </c>
      <c r="AB5335" s="17" t="s">
        <v>444</v>
      </c>
      <c r="AC5335">
        <v>0</v>
      </c>
      <c r="AD5335">
        <v>0</v>
      </c>
      <c r="AE5335">
        <v>0</v>
      </c>
      <c r="AF5335">
        <v>2022</v>
      </c>
      <c r="AG5335" s="1">
        <v>44562</v>
      </c>
      <c r="AH5335" s="1">
        <v>44773</v>
      </c>
      <c r="AI5335" s="1">
        <v>44785</v>
      </c>
      <c r="AJ5335" s="17" t="s">
        <v>34</v>
      </c>
      <c r="AK5335" s="17" t="s">
        <v>35</v>
      </c>
      <c r="AL5335" s="17" t="s">
        <v>10388</v>
      </c>
      <c r="AM5335" s="17">
        <f>MONTH(EMPENHO[[#This Row],[data_empenho]])</f>
        <v>7</v>
      </c>
    </row>
    <row r="5336" spans="1:39" x14ac:dyDescent="0.25">
      <c r="A5336">
        <v>8</v>
      </c>
      <c r="B5336">
        <v>801</v>
      </c>
      <c r="C5336">
        <v>10</v>
      </c>
      <c r="D5336">
        <v>122</v>
      </c>
      <c r="E5336">
        <v>5</v>
      </c>
      <c r="F5336">
        <v>0</v>
      </c>
      <c r="G5336">
        <v>2084</v>
      </c>
      <c r="H5336" s="17" t="s">
        <v>1721</v>
      </c>
      <c r="I5336">
        <v>40</v>
      </c>
      <c r="J5336">
        <v>0</v>
      </c>
      <c r="K5336" s="17" t="s">
        <v>11692</v>
      </c>
      <c r="L5336" s="1">
        <v>44769</v>
      </c>
      <c r="M5336">
        <v>2723.65</v>
      </c>
      <c r="N5336" s="17" t="s">
        <v>437</v>
      </c>
      <c r="O5336">
        <v>155</v>
      </c>
      <c r="P5336" s="17" t="s">
        <v>438</v>
      </c>
      <c r="Q5336">
        <v>0</v>
      </c>
      <c r="R5336" s="17" t="s">
        <v>439</v>
      </c>
      <c r="S5336" s="17" t="s">
        <v>440</v>
      </c>
      <c r="T5336" s="17" t="s">
        <v>438</v>
      </c>
      <c r="U5336">
        <v>0</v>
      </c>
      <c r="V5336">
        <v>0</v>
      </c>
      <c r="W5336" s="17" t="s">
        <v>11693</v>
      </c>
      <c r="X5336" s="17" t="s">
        <v>442</v>
      </c>
      <c r="Y5336">
        <v>0</v>
      </c>
      <c r="Z5336" s="17" t="s">
        <v>443</v>
      </c>
      <c r="AA5336" s="17" t="s">
        <v>443</v>
      </c>
      <c r="AB5336" s="17" t="s">
        <v>444</v>
      </c>
      <c r="AC5336">
        <v>0</v>
      </c>
      <c r="AD5336">
        <v>0</v>
      </c>
      <c r="AE5336">
        <v>0</v>
      </c>
      <c r="AF5336">
        <v>2022</v>
      </c>
      <c r="AG5336" s="1">
        <v>44562</v>
      </c>
      <c r="AH5336" s="1">
        <v>44773</v>
      </c>
      <c r="AI5336" s="1">
        <v>44785</v>
      </c>
      <c r="AJ5336" s="17" t="s">
        <v>34</v>
      </c>
      <c r="AK5336" s="17" t="s">
        <v>35</v>
      </c>
      <c r="AL5336" s="17" t="s">
        <v>10388</v>
      </c>
      <c r="AM5336" s="17">
        <f>MONTH(EMPENHO[[#This Row],[data_empenho]])</f>
        <v>7</v>
      </c>
    </row>
    <row r="5337" spans="1:39" x14ac:dyDescent="0.25">
      <c r="A5337">
        <v>2</v>
      </c>
      <c r="B5337">
        <v>203</v>
      </c>
      <c r="C5337">
        <v>4</v>
      </c>
      <c r="D5337">
        <v>124</v>
      </c>
      <c r="E5337">
        <v>1</v>
      </c>
      <c r="F5337">
        <v>0</v>
      </c>
      <c r="G5337">
        <v>2082</v>
      </c>
      <c r="H5337" s="17" t="s">
        <v>2478</v>
      </c>
      <c r="I5337">
        <v>1</v>
      </c>
      <c r="J5337">
        <v>0</v>
      </c>
      <c r="K5337" s="17" t="s">
        <v>11694</v>
      </c>
      <c r="L5337" s="1">
        <v>44769</v>
      </c>
      <c r="M5337">
        <v>1003.18</v>
      </c>
      <c r="N5337" s="17" t="s">
        <v>437</v>
      </c>
      <c r="O5337">
        <v>6</v>
      </c>
      <c r="P5337" s="17" t="s">
        <v>438</v>
      </c>
      <c r="Q5337">
        <v>0</v>
      </c>
      <c r="R5337" s="17" t="s">
        <v>439</v>
      </c>
      <c r="S5337" s="17" t="s">
        <v>440</v>
      </c>
      <c r="T5337" s="17" t="s">
        <v>438</v>
      </c>
      <c r="U5337">
        <v>0</v>
      </c>
      <c r="V5337">
        <v>0</v>
      </c>
      <c r="W5337" s="17" t="s">
        <v>11695</v>
      </c>
      <c r="X5337" s="17" t="s">
        <v>442</v>
      </c>
      <c r="Y5337">
        <v>0</v>
      </c>
      <c r="Z5337" s="17" t="s">
        <v>443</v>
      </c>
      <c r="AA5337" s="17" t="s">
        <v>443</v>
      </c>
      <c r="AB5337" s="17" t="s">
        <v>444</v>
      </c>
      <c r="AC5337">
        <v>0</v>
      </c>
      <c r="AD5337">
        <v>0</v>
      </c>
      <c r="AE5337">
        <v>0</v>
      </c>
      <c r="AF5337">
        <v>2022</v>
      </c>
      <c r="AG5337" s="1">
        <v>44562</v>
      </c>
      <c r="AH5337" s="1">
        <v>44773</v>
      </c>
      <c r="AI5337" s="1">
        <v>44785</v>
      </c>
      <c r="AJ5337" s="17" t="s">
        <v>34</v>
      </c>
      <c r="AK5337" s="17" t="s">
        <v>35</v>
      </c>
      <c r="AL5337" s="17" t="s">
        <v>10388</v>
      </c>
      <c r="AM5337" s="17">
        <f>MONTH(EMPENHO[[#This Row],[data_empenho]])</f>
        <v>7</v>
      </c>
    </row>
    <row r="5338" spans="1:39" x14ac:dyDescent="0.25">
      <c r="A5338">
        <v>3</v>
      </c>
      <c r="B5338">
        <v>301</v>
      </c>
      <c r="C5338">
        <v>4</v>
      </c>
      <c r="D5338">
        <v>122</v>
      </c>
      <c r="E5338">
        <v>1</v>
      </c>
      <c r="F5338">
        <v>0</v>
      </c>
      <c r="G5338">
        <v>2067</v>
      </c>
      <c r="H5338" s="17" t="s">
        <v>2478</v>
      </c>
      <c r="I5338">
        <v>1</v>
      </c>
      <c r="J5338">
        <v>0</v>
      </c>
      <c r="K5338" s="17" t="s">
        <v>11696</v>
      </c>
      <c r="L5338" s="1">
        <v>44769</v>
      </c>
      <c r="M5338">
        <v>836.56</v>
      </c>
      <c r="N5338" s="17" t="s">
        <v>437</v>
      </c>
      <c r="O5338">
        <v>6</v>
      </c>
      <c r="P5338" s="17" t="s">
        <v>438</v>
      </c>
      <c r="Q5338">
        <v>0</v>
      </c>
      <c r="R5338" s="17" t="s">
        <v>439</v>
      </c>
      <c r="S5338" s="17" t="s">
        <v>440</v>
      </c>
      <c r="T5338" s="17" t="s">
        <v>438</v>
      </c>
      <c r="U5338">
        <v>0</v>
      </c>
      <c r="V5338">
        <v>0</v>
      </c>
      <c r="W5338" s="17" t="s">
        <v>11697</v>
      </c>
      <c r="X5338" s="17" t="s">
        <v>442</v>
      </c>
      <c r="Y5338">
        <v>0</v>
      </c>
      <c r="Z5338" s="17" t="s">
        <v>443</v>
      </c>
      <c r="AA5338" s="17" t="s">
        <v>443</v>
      </c>
      <c r="AB5338" s="17" t="s">
        <v>444</v>
      </c>
      <c r="AC5338">
        <v>0</v>
      </c>
      <c r="AD5338">
        <v>0</v>
      </c>
      <c r="AE5338">
        <v>0</v>
      </c>
      <c r="AF5338">
        <v>2022</v>
      </c>
      <c r="AG5338" s="1">
        <v>44562</v>
      </c>
      <c r="AH5338" s="1">
        <v>44773</v>
      </c>
      <c r="AI5338" s="1">
        <v>44785</v>
      </c>
      <c r="AJ5338" s="17" t="s">
        <v>34</v>
      </c>
      <c r="AK5338" s="17" t="s">
        <v>35</v>
      </c>
      <c r="AL5338" s="17" t="s">
        <v>10388</v>
      </c>
      <c r="AM5338" s="17">
        <f>MONTH(EMPENHO[[#This Row],[data_empenho]])</f>
        <v>7</v>
      </c>
    </row>
    <row r="5339" spans="1:39" x14ac:dyDescent="0.25">
      <c r="A5339">
        <v>3</v>
      </c>
      <c r="B5339">
        <v>301</v>
      </c>
      <c r="C5339">
        <v>4</v>
      </c>
      <c r="D5339">
        <v>122</v>
      </c>
      <c r="E5339">
        <v>1</v>
      </c>
      <c r="F5339">
        <v>0</v>
      </c>
      <c r="G5339">
        <v>2068</v>
      </c>
      <c r="H5339" s="17" t="s">
        <v>2478</v>
      </c>
      <c r="I5339">
        <v>1</v>
      </c>
      <c r="J5339">
        <v>0</v>
      </c>
      <c r="K5339" s="17" t="s">
        <v>11698</v>
      </c>
      <c r="L5339" s="1">
        <v>44769</v>
      </c>
      <c r="M5339">
        <v>3031.69</v>
      </c>
      <c r="N5339" s="17" t="s">
        <v>437</v>
      </c>
      <c r="O5339">
        <v>6</v>
      </c>
      <c r="P5339" s="17" t="s">
        <v>438</v>
      </c>
      <c r="Q5339">
        <v>0</v>
      </c>
      <c r="R5339" s="17" t="s">
        <v>439</v>
      </c>
      <c r="S5339" s="17" t="s">
        <v>440</v>
      </c>
      <c r="T5339" s="17" t="s">
        <v>438</v>
      </c>
      <c r="U5339">
        <v>0</v>
      </c>
      <c r="V5339">
        <v>0</v>
      </c>
      <c r="W5339" s="17" t="s">
        <v>11699</v>
      </c>
      <c r="X5339" s="17" t="s">
        <v>442</v>
      </c>
      <c r="Y5339">
        <v>0</v>
      </c>
      <c r="Z5339" s="17" t="s">
        <v>443</v>
      </c>
      <c r="AA5339" s="17" t="s">
        <v>443</v>
      </c>
      <c r="AB5339" s="17" t="s">
        <v>444</v>
      </c>
      <c r="AC5339">
        <v>0</v>
      </c>
      <c r="AD5339">
        <v>0</v>
      </c>
      <c r="AE5339">
        <v>0</v>
      </c>
      <c r="AF5339">
        <v>2022</v>
      </c>
      <c r="AG5339" s="1">
        <v>44562</v>
      </c>
      <c r="AH5339" s="1">
        <v>44773</v>
      </c>
      <c r="AI5339" s="1">
        <v>44785</v>
      </c>
      <c r="AJ5339" s="17" t="s">
        <v>34</v>
      </c>
      <c r="AK5339" s="17" t="s">
        <v>35</v>
      </c>
      <c r="AL5339" s="17" t="s">
        <v>10388</v>
      </c>
      <c r="AM5339" s="17">
        <f>MONTH(EMPENHO[[#This Row],[data_empenho]])</f>
        <v>7</v>
      </c>
    </row>
    <row r="5340" spans="1:39" x14ac:dyDescent="0.25">
      <c r="A5340">
        <v>3</v>
      </c>
      <c r="B5340">
        <v>301</v>
      </c>
      <c r="C5340">
        <v>4</v>
      </c>
      <c r="D5340">
        <v>122</v>
      </c>
      <c r="E5340">
        <v>1</v>
      </c>
      <c r="F5340">
        <v>0</v>
      </c>
      <c r="G5340">
        <v>2068</v>
      </c>
      <c r="H5340" s="17" t="s">
        <v>2478</v>
      </c>
      <c r="I5340">
        <v>1</v>
      </c>
      <c r="J5340">
        <v>0</v>
      </c>
      <c r="K5340" s="17" t="s">
        <v>11700</v>
      </c>
      <c r="L5340" s="1">
        <v>44769</v>
      </c>
      <c r="M5340">
        <v>524.07000000000005</v>
      </c>
      <c r="N5340" s="17" t="s">
        <v>437</v>
      </c>
      <c r="O5340">
        <v>6</v>
      </c>
      <c r="P5340" s="17" t="s">
        <v>438</v>
      </c>
      <c r="Q5340">
        <v>0</v>
      </c>
      <c r="R5340" s="17" t="s">
        <v>439</v>
      </c>
      <c r="S5340" s="17" t="s">
        <v>440</v>
      </c>
      <c r="T5340" s="17" t="s">
        <v>438</v>
      </c>
      <c r="U5340">
        <v>0</v>
      </c>
      <c r="V5340">
        <v>0</v>
      </c>
      <c r="W5340" s="17" t="s">
        <v>11701</v>
      </c>
      <c r="X5340" s="17" t="s">
        <v>442</v>
      </c>
      <c r="Y5340">
        <v>0</v>
      </c>
      <c r="Z5340" s="17" t="s">
        <v>443</v>
      </c>
      <c r="AA5340" s="17" t="s">
        <v>443</v>
      </c>
      <c r="AB5340" s="17" t="s">
        <v>444</v>
      </c>
      <c r="AC5340">
        <v>0</v>
      </c>
      <c r="AD5340">
        <v>0</v>
      </c>
      <c r="AE5340">
        <v>0</v>
      </c>
      <c r="AF5340">
        <v>2022</v>
      </c>
      <c r="AG5340" s="1">
        <v>44562</v>
      </c>
      <c r="AH5340" s="1">
        <v>44773</v>
      </c>
      <c r="AI5340" s="1">
        <v>44785</v>
      </c>
      <c r="AJ5340" s="17" t="s">
        <v>34</v>
      </c>
      <c r="AK5340" s="17" t="s">
        <v>35</v>
      </c>
      <c r="AL5340" s="17" t="s">
        <v>10388</v>
      </c>
      <c r="AM5340" s="17">
        <f>MONTH(EMPENHO[[#This Row],[data_empenho]])</f>
        <v>7</v>
      </c>
    </row>
    <row r="5341" spans="1:39" x14ac:dyDescent="0.25">
      <c r="A5341">
        <v>3</v>
      </c>
      <c r="B5341">
        <v>301</v>
      </c>
      <c r="C5341">
        <v>4</v>
      </c>
      <c r="D5341">
        <v>122</v>
      </c>
      <c r="E5341">
        <v>1</v>
      </c>
      <c r="F5341">
        <v>0</v>
      </c>
      <c r="G5341">
        <v>2068</v>
      </c>
      <c r="H5341" s="17" t="s">
        <v>2478</v>
      </c>
      <c r="I5341">
        <v>1</v>
      </c>
      <c r="J5341">
        <v>0</v>
      </c>
      <c r="K5341" s="17" t="s">
        <v>11702</v>
      </c>
      <c r="L5341" s="1">
        <v>44769</v>
      </c>
      <c r="M5341">
        <v>524.07000000000005</v>
      </c>
      <c r="N5341" s="17" t="s">
        <v>437</v>
      </c>
      <c r="O5341">
        <v>6</v>
      </c>
      <c r="P5341" s="17" t="s">
        <v>438</v>
      </c>
      <c r="Q5341">
        <v>0</v>
      </c>
      <c r="R5341" s="17" t="s">
        <v>439</v>
      </c>
      <c r="S5341" s="17" t="s">
        <v>440</v>
      </c>
      <c r="T5341" s="17" t="s">
        <v>438</v>
      </c>
      <c r="U5341">
        <v>0</v>
      </c>
      <c r="V5341">
        <v>0</v>
      </c>
      <c r="W5341" s="17" t="s">
        <v>11703</v>
      </c>
      <c r="X5341" s="17" t="s">
        <v>442</v>
      </c>
      <c r="Y5341">
        <v>0</v>
      </c>
      <c r="Z5341" s="17" t="s">
        <v>443</v>
      </c>
      <c r="AA5341" s="17" t="s">
        <v>443</v>
      </c>
      <c r="AB5341" s="17" t="s">
        <v>444</v>
      </c>
      <c r="AC5341">
        <v>0</v>
      </c>
      <c r="AD5341">
        <v>0</v>
      </c>
      <c r="AE5341">
        <v>0</v>
      </c>
      <c r="AF5341">
        <v>2022</v>
      </c>
      <c r="AG5341" s="1">
        <v>44562</v>
      </c>
      <c r="AH5341" s="1">
        <v>44773</v>
      </c>
      <c r="AI5341" s="1">
        <v>44785</v>
      </c>
      <c r="AJ5341" s="17" t="s">
        <v>34</v>
      </c>
      <c r="AK5341" s="17" t="s">
        <v>35</v>
      </c>
      <c r="AL5341" s="17" t="s">
        <v>10388</v>
      </c>
      <c r="AM5341" s="17">
        <f>MONTH(EMPENHO[[#This Row],[data_empenho]])</f>
        <v>7</v>
      </c>
    </row>
    <row r="5342" spans="1:39" x14ac:dyDescent="0.25">
      <c r="A5342">
        <v>4</v>
      </c>
      <c r="B5342">
        <v>401</v>
      </c>
      <c r="C5342">
        <v>4</v>
      </c>
      <c r="D5342">
        <v>123</v>
      </c>
      <c r="E5342">
        <v>1</v>
      </c>
      <c r="F5342">
        <v>0</v>
      </c>
      <c r="G5342">
        <v>2075</v>
      </c>
      <c r="H5342" s="17" t="s">
        <v>2478</v>
      </c>
      <c r="I5342">
        <v>1</v>
      </c>
      <c r="J5342">
        <v>0</v>
      </c>
      <c r="K5342" s="17" t="s">
        <v>11704</v>
      </c>
      <c r="L5342" s="1">
        <v>44769</v>
      </c>
      <c r="M5342">
        <v>4873.9799999999996</v>
      </c>
      <c r="N5342" s="17" t="s">
        <v>437</v>
      </c>
      <c r="O5342">
        <v>6</v>
      </c>
      <c r="P5342" s="17" t="s">
        <v>438</v>
      </c>
      <c r="Q5342">
        <v>0</v>
      </c>
      <c r="R5342" s="17" t="s">
        <v>439</v>
      </c>
      <c r="S5342" s="17" t="s">
        <v>440</v>
      </c>
      <c r="T5342" s="17" t="s">
        <v>438</v>
      </c>
      <c r="U5342">
        <v>0</v>
      </c>
      <c r="V5342">
        <v>0</v>
      </c>
      <c r="W5342" s="17" t="s">
        <v>11705</v>
      </c>
      <c r="X5342" s="17" t="s">
        <v>442</v>
      </c>
      <c r="Y5342">
        <v>0</v>
      </c>
      <c r="Z5342" s="17" t="s">
        <v>443</v>
      </c>
      <c r="AA5342" s="17" t="s">
        <v>443</v>
      </c>
      <c r="AB5342" s="17" t="s">
        <v>444</v>
      </c>
      <c r="AC5342">
        <v>0</v>
      </c>
      <c r="AD5342">
        <v>0</v>
      </c>
      <c r="AE5342">
        <v>0</v>
      </c>
      <c r="AF5342">
        <v>2022</v>
      </c>
      <c r="AG5342" s="1">
        <v>44562</v>
      </c>
      <c r="AH5342" s="1">
        <v>44773</v>
      </c>
      <c r="AI5342" s="1">
        <v>44785</v>
      </c>
      <c r="AJ5342" s="17" t="s">
        <v>34</v>
      </c>
      <c r="AK5342" s="17" t="s">
        <v>35</v>
      </c>
      <c r="AL5342" s="17" t="s">
        <v>10388</v>
      </c>
      <c r="AM5342" s="17">
        <f>MONTH(EMPENHO[[#This Row],[data_empenho]])</f>
        <v>7</v>
      </c>
    </row>
    <row r="5343" spans="1:39" x14ac:dyDescent="0.25">
      <c r="A5343">
        <v>4</v>
      </c>
      <c r="B5343">
        <v>401</v>
      </c>
      <c r="C5343">
        <v>4</v>
      </c>
      <c r="D5343">
        <v>123</v>
      </c>
      <c r="E5343">
        <v>1</v>
      </c>
      <c r="F5343">
        <v>0</v>
      </c>
      <c r="G5343">
        <v>2075</v>
      </c>
      <c r="H5343" s="17" t="s">
        <v>2478</v>
      </c>
      <c r="I5343">
        <v>1</v>
      </c>
      <c r="J5343">
        <v>0</v>
      </c>
      <c r="K5343" s="17" t="s">
        <v>11706</v>
      </c>
      <c r="L5343" s="1">
        <v>44769</v>
      </c>
      <c r="M5343">
        <v>524.07000000000005</v>
      </c>
      <c r="N5343" s="17" t="s">
        <v>437</v>
      </c>
      <c r="O5343">
        <v>6</v>
      </c>
      <c r="P5343" s="17" t="s">
        <v>438</v>
      </c>
      <c r="Q5343">
        <v>0</v>
      </c>
      <c r="R5343" s="17" t="s">
        <v>439</v>
      </c>
      <c r="S5343" s="17" t="s">
        <v>440</v>
      </c>
      <c r="T5343" s="17" t="s">
        <v>438</v>
      </c>
      <c r="U5343">
        <v>0</v>
      </c>
      <c r="V5343">
        <v>0</v>
      </c>
      <c r="W5343" s="17" t="s">
        <v>11701</v>
      </c>
      <c r="X5343" s="17" t="s">
        <v>442</v>
      </c>
      <c r="Y5343">
        <v>0</v>
      </c>
      <c r="Z5343" s="17" t="s">
        <v>443</v>
      </c>
      <c r="AA5343" s="17" t="s">
        <v>443</v>
      </c>
      <c r="AB5343" s="17" t="s">
        <v>444</v>
      </c>
      <c r="AC5343">
        <v>0</v>
      </c>
      <c r="AD5343">
        <v>0</v>
      </c>
      <c r="AE5343">
        <v>0</v>
      </c>
      <c r="AF5343">
        <v>2022</v>
      </c>
      <c r="AG5343" s="1">
        <v>44562</v>
      </c>
      <c r="AH5343" s="1">
        <v>44773</v>
      </c>
      <c r="AI5343" s="1">
        <v>44785</v>
      </c>
      <c r="AJ5343" s="17" t="s">
        <v>34</v>
      </c>
      <c r="AK5343" s="17" t="s">
        <v>35</v>
      </c>
      <c r="AL5343" s="17" t="s">
        <v>10388</v>
      </c>
      <c r="AM5343" s="17">
        <f>MONTH(EMPENHO[[#This Row],[data_empenho]])</f>
        <v>7</v>
      </c>
    </row>
    <row r="5344" spans="1:39" x14ac:dyDescent="0.25">
      <c r="A5344">
        <v>4</v>
      </c>
      <c r="B5344">
        <v>401</v>
      </c>
      <c r="C5344">
        <v>4</v>
      </c>
      <c r="D5344">
        <v>123</v>
      </c>
      <c r="E5344">
        <v>1</v>
      </c>
      <c r="F5344">
        <v>0</v>
      </c>
      <c r="G5344">
        <v>2075</v>
      </c>
      <c r="H5344" s="17" t="s">
        <v>2478</v>
      </c>
      <c r="I5344">
        <v>1</v>
      </c>
      <c r="J5344">
        <v>0</v>
      </c>
      <c r="K5344" s="17" t="s">
        <v>11707</v>
      </c>
      <c r="L5344" s="1">
        <v>44769</v>
      </c>
      <c r="M5344">
        <v>524.07000000000005</v>
      </c>
      <c r="N5344" s="17" t="s">
        <v>437</v>
      </c>
      <c r="O5344">
        <v>6</v>
      </c>
      <c r="P5344" s="17" t="s">
        <v>438</v>
      </c>
      <c r="Q5344">
        <v>0</v>
      </c>
      <c r="R5344" s="17" t="s">
        <v>439</v>
      </c>
      <c r="S5344" s="17" t="s">
        <v>440</v>
      </c>
      <c r="T5344" s="17" t="s">
        <v>438</v>
      </c>
      <c r="U5344">
        <v>0</v>
      </c>
      <c r="V5344">
        <v>0</v>
      </c>
      <c r="W5344" s="17" t="s">
        <v>11703</v>
      </c>
      <c r="X5344" s="17" t="s">
        <v>442</v>
      </c>
      <c r="Y5344">
        <v>0</v>
      </c>
      <c r="Z5344" s="17" t="s">
        <v>443</v>
      </c>
      <c r="AA5344" s="17" t="s">
        <v>443</v>
      </c>
      <c r="AB5344" s="17" t="s">
        <v>444</v>
      </c>
      <c r="AC5344">
        <v>0</v>
      </c>
      <c r="AD5344">
        <v>0</v>
      </c>
      <c r="AE5344">
        <v>0</v>
      </c>
      <c r="AF5344">
        <v>2022</v>
      </c>
      <c r="AG5344" s="1">
        <v>44562</v>
      </c>
      <c r="AH5344" s="1">
        <v>44773</v>
      </c>
      <c r="AI5344" s="1">
        <v>44785</v>
      </c>
      <c r="AJ5344" s="17" t="s">
        <v>34</v>
      </c>
      <c r="AK5344" s="17" t="s">
        <v>35</v>
      </c>
      <c r="AL5344" s="17" t="s">
        <v>10388</v>
      </c>
      <c r="AM5344" s="17">
        <f>MONTH(EMPENHO[[#This Row],[data_empenho]])</f>
        <v>7</v>
      </c>
    </row>
    <row r="5345" spans="1:39" x14ac:dyDescent="0.25">
      <c r="A5345">
        <v>4</v>
      </c>
      <c r="B5345">
        <v>401</v>
      </c>
      <c r="C5345">
        <v>4</v>
      </c>
      <c r="D5345">
        <v>129</v>
      </c>
      <c r="E5345">
        <v>1</v>
      </c>
      <c r="F5345">
        <v>0</v>
      </c>
      <c r="G5345">
        <v>2077</v>
      </c>
      <c r="H5345" s="17" t="s">
        <v>2478</v>
      </c>
      <c r="I5345">
        <v>1</v>
      </c>
      <c r="J5345">
        <v>0</v>
      </c>
      <c r="K5345" s="17" t="s">
        <v>11708</v>
      </c>
      <c r="L5345" s="1">
        <v>44769</v>
      </c>
      <c r="M5345">
        <v>2091.85</v>
      </c>
      <c r="N5345" s="17" t="s">
        <v>437</v>
      </c>
      <c r="O5345">
        <v>6</v>
      </c>
      <c r="P5345" s="17" t="s">
        <v>438</v>
      </c>
      <c r="Q5345">
        <v>0</v>
      </c>
      <c r="R5345" s="17" t="s">
        <v>439</v>
      </c>
      <c r="S5345" s="17" t="s">
        <v>440</v>
      </c>
      <c r="T5345" s="17" t="s">
        <v>438</v>
      </c>
      <c r="U5345">
        <v>0</v>
      </c>
      <c r="V5345">
        <v>0</v>
      </c>
      <c r="W5345" s="17" t="s">
        <v>11709</v>
      </c>
      <c r="X5345" s="17" t="s">
        <v>442</v>
      </c>
      <c r="Y5345">
        <v>0</v>
      </c>
      <c r="Z5345" s="17" t="s">
        <v>443</v>
      </c>
      <c r="AA5345" s="17" t="s">
        <v>443</v>
      </c>
      <c r="AB5345" s="17" t="s">
        <v>444</v>
      </c>
      <c r="AC5345">
        <v>0</v>
      </c>
      <c r="AD5345">
        <v>0</v>
      </c>
      <c r="AE5345">
        <v>0</v>
      </c>
      <c r="AF5345">
        <v>2022</v>
      </c>
      <c r="AG5345" s="1">
        <v>44562</v>
      </c>
      <c r="AH5345" s="1">
        <v>44773</v>
      </c>
      <c r="AI5345" s="1">
        <v>44785</v>
      </c>
      <c r="AJ5345" s="17" t="s">
        <v>34</v>
      </c>
      <c r="AK5345" s="17" t="s">
        <v>35</v>
      </c>
      <c r="AL5345" s="17" t="s">
        <v>10388</v>
      </c>
      <c r="AM5345" s="17">
        <f>MONTH(EMPENHO[[#This Row],[data_empenho]])</f>
        <v>7</v>
      </c>
    </row>
    <row r="5346" spans="1:39" x14ac:dyDescent="0.25">
      <c r="A5346">
        <v>6</v>
      </c>
      <c r="B5346">
        <v>601</v>
      </c>
      <c r="C5346">
        <v>4</v>
      </c>
      <c r="D5346">
        <v>122</v>
      </c>
      <c r="E5346">
        <v>1</v>
      </c>
      <c r="F5346">
        <v>0</v>
      </c>
      <c r="G5346">
        <v>2072</v>
      </c>
      <c r="H5346" s="17" t="s">
        <v>2478</v>
      </c>
      <c r="I5346">
        <v>1</v>
      </c>
      <c r="J5346">
        <v>0</v>
      </c>
      <c r="K5346" s="17" t="s">
        <v>11710</v>
      </c>
      <c r="L5346" s="1">
        <v>44769</v>
      </c>
      <c r="M5346">
        <v>4348.8599999999997</v>
      </c>
      <c r="N5346" s="17" t="s">
        <v>437</v>
      </c>
      <c r="O5346">
        <v>6</v>
      </c>
      <c r="P5346" s="17" t="s">
        <v>438</v>
      </c>
      <c r="Q5346">
        <v>0</v>
      </c>
      <c r="R5346" s="17" t="s">
        <v>439</v>
      </c>
      <c r="S5346" s="17" t="s">
        <v>440</v>
      </c>
      <c r="T5346" s="17" t="s">
        <v>438</v>
      </c>
      <c r="U5346">
        <v>0</v>
      </c>
      <c r="V5346">
        <v>0</v>
      </c>
      <c r="W5346" s="17" t="s">
        <v>11711</v>
      </c>
      <c r="X5346" s="17" t="s">
        <v>442</v>
      </c>
      <c r="Y5346">
        <v>0</v>
      </c>
      <c r="Z5346" s="17" t="s">
        <v>443</v>
      </c>
      <c r="AA5346" s="17" t="s">
        <v>443</v>
      </c>
      <c r="AB5346" s="17" t="s">
        <v>444</v>
      </c>
      <c r="AC5346">
        <v>0</v>
      </c>
      <c r="AD5346">
        <v>0</v>
      </c>
      <c r="AE5346">
        <v>0</v>
      </c>
      <c r="AF5346">
        <v>2022</v>
      </c>
      <c r="AG5346" s="1">
        <v>44562</v>
      </c>
      <c r="AH5346" s="1">
        <v>44773</v>
      </c>
      <c r="AI5346" s="1">
        <v>44785</v>
      </c>
      <c r="AJ5346" s="17" t="s">
        <v>34</v>
      </c>
      <c r="AK5346" s="17" t="s">
        <v>35</v>
      </c>
      <c r="AL5346" s="17" t="s">
        <v>10388</v>
      </c>
      <c r="AM5346" s="17">
        <f>MONTH(EMPENHO[[#This Row],[data_empenho]])</f>
        <v>7</v>
      </c>
    </row>
    <row r="5347" spans="1:39" x14ac:dyDescent="0.25">
      <c r="A5347">
        <v>7</v>
      </c>
      <c r="B5347">
        <v>701</v>
      </c>
      <c r="C5347">
        <v>4</v>
      </c>
      <c r="D5347">
        <v>122</v>
      </c>
      <c r="E5347">
        <v>1</v>
      </c>
      <c r="F5347">
        <v>0</v>
      </c>
      <c r="G5347">
        <v>2001</v>
      </c>
      <c r="H5347" s="17" t="s">
        <v>2478</v>
      </c>
      <c r="I5347">
        <v>1</v>
      </c>
      <c r="J5347">
        <v>0</v>
      </c>
      <c r="K5347" s="17" t="s">
        <v>11712</v>
      </c>
      <c r="L5347" s="1">
        <v>44769</v>
      </c>
      <c r="M5347">
        <v>8200.59</v>
      </c>
      <c r="N5347" s="17" t="s">
        <v>437</v>
      </c>
      <c r="O5347">
        <v>6</v>
      </c>
      <c r="P5347" s="17" t="s">
        <v>438</v>
      </c>
      <c r="Q5347">
        <v>0</v>
      </c>
      <c r="R5347" s="17" t="s">
        <v>439</v>
      </c>
      <c r="S5347" s="17" t="s">
        <v>440</v>
      </c>
      <c r="T5347" s="17" t="s">
        <v>438</v>
      </c>
      <c r="U5347">
        <v>0</v>
      </c>
      <c r="V5347">
        <v>0</v>
      </c>
      <c r="W5347" s="17" t="s">
        <v>11713</v>
      </c>
      <c r="X5347" s="17" t="s">
        <v>442</v>
      </c>
      <c r="Y5347">
        <v>0</v>
      </c>
      <c r="Z5347" s="17" t="s">
        <v>443</v>
      </c>
      <c r="AA5347" s="17" t="s">
        <v>443</v>
      </c>
      <c r="AB5347" s="17" t="s">
        <v>444</v>
      </c>
      <c r="AC5347">
        <v>0</v>
      </c>
      <c r="AD5347">
        <v>0</v>
      </c>
      <c r="AE5347">
        <v>0</v>
      </c>
      <c r="AF5347">
        <v>2022</v>
      </c>
      <c r="AG5347" s="1">
        <v>44562</v>
      </c>
      <c r="AH5347" s="1">
        <v>44773</v>
      </c>
      <c r="AI5347" s="1">
        <v>44785</v>
      </c>
      <c r="AJ5347" s="17" t="s">
        <v>34</v>
      </c>
      <c r="AK5347" s="17" t="s">
        <v>35</v>
      </c>
      <c r="AL5347" s="17" t="s">
        <v>10388</v>
      </c>
      <c r="AM5347" s="17">
        <f>MONTH(EMPENHO[[#This Row],[data_empenho]])</f>
        <v>7</v>
      </c>
    </row>
    <row r="5348" spans="1:39" x14ac:dyDescent="0.25">
      <c r="A5348">
        <v>9</v>
      </c>
      <c r="B5348">
        <v>901</v>
      </c>
      <c r="C5348">
        <v>4</v>
      </c>
      <c r="D5348">
        <v>122</v>
      </c>
      <c r="E5348">
        <v>1</v>
      </c>
      <c r="F5348">
        <v>0</v>
      </c>
      <c r="G5348">
        <v>2010</v>
      </c>
      <c r="H5348" s="17" t="s">
        <v>2478</v>
      </c>
      <c r="I5348">
        <v>1</v>
      </c>
      <c r="J5348">
        <v>0</v>
      </c>
      <c r="K5348" s="17" t="s">
        <v>11714</v>
      </c>
      <c r="L5348" s="1">
        <v>44769</v>
      </c>
      <c r="M5348">
        <v>2480.27</v>
      </c>
      <c r="N5348" s="17" t="s">
        <v>437</v>
      </c>
      <c r="O5348">
        <v>6</v>
      </c>
      <c r="P5348" s="17" t="s">
        <v>438</v>
      </c>
      <c r="Q5348">
        <v>0</v>
      </c>
      <c r="R5348" s="17" t="s">
        <v>439</v>
      </c>
      <c r="S5348" s="17" t="s">
        <v>440</v>
      </c>
      <c r="T5348" s="17" t="s">
        <v>438</v>
      </c>
      <c r="U5348">
        <v>0</v>
      </c>
      <c r="V5348">
        <v>0</v>
      </c>
      <c r="W5348" s="17" t="s">
        <v>11715</v>
      </c>
      <c r="X5348" s="17" t="s">
        <v>442</v>
      </c>
      <c r="Y5348">
        <v>0</v>
      </c>
      <c r="Z5348" s="17" t="s">
        <v>443</v>
      </c>
      <c r="AA5348" s="17" t="s">
        <v>443</v>
      </c>
      <c r="AB5348" s="17" t="s">
        <v>444</v>
      </c>
      <c r="AC5348">
        <v>0</v>
      </c>
      <c r="AD5348">
        <v>0</v>
      </c>
      <c r="AE5348">
        <v>0</v>
      </c>
      <c r="AF5348">
        <v>2022</v>
      </c>
      <c r="AG5348" s="1">
        <v>44562</v>
      </c>
      <c r="AH5348" s="1">
        <v>44773</v>
      </c>
      <c r="AI5348" s="1">
        <v>44785</v>
      </c>
      <c r="AJ5348" s="17" t="s">
        <v>34</v>
      </c>
      <c r="AK5348" s="17" t="s">
        <v>35</v>
      </c>
      <c r="AL5348" s="17" t="s">
        <v>10388</v>
      </c>
      <c r="AM5348" s="17">
        <f>MONTH(EMPENHO[[#This Row],[data_empenho]])</f>
        <v>7</v>
      </c>
    </row>
    <row r="5349" spans="1:39" x14ac:dyDescent="0.25">
      <c r="A5349">
        <v>9</v>
      </c>
      <c r="B5349">
        <v>902</v>
      </c>
      <c r="C5349">
        <v>8</v>
      </c>
      <c r="D5349">
        <v>244</v>
      </c>
      <c r="E5349">
        <v>11</v>
      </c>
      <c r="F5349">
        <v>0</v>
      </c>
      <c r="G5349">
        <v>2018</v>
      </c>
      <c r="H5349" s="17" t="s">
        <v>2478</v>
      </c>
      <c r="I5349">
        <v>1</v>
      </c>
      <c r="J5349">
        <v>0</v>
      </c>
      <c r="K5349" s="17" t="s">
        <v>11716</v>
      </c>
      <c r="L5349" s="1">
        <v>44769</v>
      </c>
      <c r="M5349">
        <v>1399.34</v>
      </c>
      <c r="N5349" s="17" t="s">
        <v>437</v>
      </c>
      <c r="O5349">
        <v>6</v>
      </c>
      <c r="P5349" s="17" t="s">
        <v>438</v>
      </c>
      <c r="Q5349">
        <v>0</v>
      </c>
      <c r="R5349" s="17" t="s">
        <v>439</v>
      </c>
      <c r="S5349" s="17" t="s">
        <v>440</v>
      </c>
      <c r="T5349" s="17" t="s">
        <v>438</v>
      </c>
      <c r="U5349">
        <v>0</v>
      </c>
      <c r="V5349">
        <v>0</v>
      </c>
      <c r="W5349" s="17" t="s">
        <v>11717</v>
      </c>
      <c r="X5349" s="17" t="s">
        <v>442</v>
      </c>
      <c r="Y5349">
        <v>0</v>
      </c>
      <c r="Z5349" s="17" t="s">
        <v>443</v>
      </c>
      <c r="AA5349" s="17" t="s">
        <v>443</v>
      </c>
      <c r="AB5349" s="17" t="s">
        <v>444</v>
      </c>
      <c r="AC5349">
        <v>0</v>
      </c>
      <c r="AD5349">
        <v>0</v>
      </c>
      <c r="AE5349">
        <v>0</v>
      </c>
      <c r="AF5349">
        <v>2022</v>
      </c>
      <c r="AG5349" s="1">
        <v>44562</v>
      </c>
      <c r="AH5349" s="1">
        <v>44773</v>
      </c>
      <c r="AI5349" s="1">
        <v>44785</v>
      </c>
      <c r="AJ5349" s="17" t="s">
        <v>34</v>
      </c>
      <c r="AK5349" s="17" t="s">
        <v>35</v>
      </c>
      <c r="AL5349" s="17" t="s">
        <v>10388</v>
      </c>
      <c r="AM5349" s="17">
        <f>MONTH(EMPENHO[[#This Row],[data_empenho]])</f>
        <v>7</v>
      </c>
    </row>
    <row r="5350" spans="1:39" x14ac:dyDescent="0.25">
      <c r="A5350">
        <v>10</v>
      </c>
      <c r="B5350">
        <v>1001</v>
      </c>
      <c r="C5350">
        <v>4</v>
      </c>
      <c r="D5350">
        <v>122</v>
      </c>
      <c r="E5350">
        <v>1</v>
      </c>
      <c r="F5350">
        <v>0</v>
      </c>
      <c r="G5350">
        <v>2050</v>
      </c>
      <c r="H5350" s="17" t="s">
        <v>2478</v>
      </c>
      <c r="I5350">
        <v>1</v>
      </c>
      <c r="J5350">
        <v>0</v>
      </c>
      <c r="K5350" s="17" t="s">
        <v>11718</v>
      </c>
      <c r="L5350" s="1">
        <v>44769</v>
      </c>
      <c r="M5350">
        <v>5690.91</v>
      </c>
      <c r="N5350" s="17" t="s">
        <v>437</v>
      </c>
      <c r="O5350">
        <v>6</v>
      </c>
      <c r="P5350" s="17" t="s">
        <v>438</v>
      </c>
      <c r="Q5350">
        <v>0</v>
      </c>
      <c r="R5350" s="17" t="s">
        <v>439</v>
      </c>
      <c r="S5350" s="17" t="s">
        <v>440</v>
      </c>
      <c r="T5350" s="17" t="s">
        <v>438</v>
      </c>
      <c r="U5350">
        <v>0</v>
      </c>
      <c r="V5350">
        <v>0</v>
      </c>
      <c r="W5350" s="17" t="s">
        <v>11719</v>
      </c>
      <c r="X5350" s="17" t="s">
        <v>442</v>
      </c>
      <c r="Y5350">
        <v>0</v>
      </c>
      <c r="Z5350" s="17" t="s">
        <v>443</v>
      </c>
      <c r="AA5350" s="17" t="s">
        <v>443</v>
      </c>
      <c r="AB5350" s="17" t="s">
        <v>444</v>
      </c>
      <c r="AC5350">
        <v>0</v>
      </c>
      <c r="AD5350">
        <v>0</v>
      </c>
      <c r="AE5350">
        <v>0</v>
      </c>
      <c r="AF5350">
        <v>2022</v>
      </c>
      <c r="AG5350" s="1">
        <v>44562</v>
      </c>
      <c r="AH5350" s="1">
        <v>44773</v>
      </c>
      <c r="AI5350" s="1">
        <v>44785</v>
      </c>
      <c r="AJ5350" s="17" t="s">
        <v>34</v>
      </c>
      <c r="AK5350" s="17" t="s">
        <v>35</v>
      </c>
      <c r="AL5350" s="17" t="s">
        <v>10388</v>
      </c>
      <c r="AM5350" s="17">
        <f>MONTH(EMPENHO[[#This Row],[data_empenho]])</f>
        <v>7</v>
      </c>
    </row>
    <row r="5351" spans="1:39" x14ac:dyDescent="0.25">
      <c r="A5351">
        <v>5</v>
      </c>
      <c r="B5351">
        <v>501</v>
      </c>
      <c r="C5351">
        <v>4</v>
      </c>
      <c r="D5351">
        <v>122</v>
      </c>
      <c r="E5351">
        <v>1</v>
      </c>
      <c r="F5351">
        <v>0</v>
      </c>
      <c r="G5351">
        <v>2022</v>
      </c>
      <c r="H5351" s="17" t="s">
        <v>2478</v>
      </c>
      <c r="I5351">
        <v>1</v>
      </c>
      <c r="J5351">
        <v>0</v>
      </c>
      <c r="K5351" s="17" t="s">
        <v>11720</v>
      </c>
      <c r="L5351" s="1">
        <v>44769</v>
      </c>
      <c r="M5351">
        <v>2162.64</v>
      </c>
      <c r="N5351" s="17" t="s">
        <v>437</v>
      </c>
      <c r="O5351">
        <v>6</v>
      </c>
      <c r="P5351" s="17" t="s">
        <v>438</v>
      </c>
      <c r="Q5351">
        <v>0</v>
      </c>
      <c r="R5351" s="17" t="s">
        <v>439</v>
      </c>
      <c r="S5351" s="17" t="s">
        <v>440</v>
      </c>
      <c r="T5351" s="17" t="s">
        <v>438</v>
      </c>
      <c r="U5351">
        <v>0</v>
      </c>
      <c r="V5351">
        <v>0</v>
      </c>
      <c r="W5351" s="17" t="s">
        <v>11721</v>
      </c>
      <c r="X5351" s="17" t="s">
        <v>442</v>
      </c>
      <c r="Y5351">
        <v>0</v>
      </c>
      <c r="Z5351" s="17" t="s">
        <v>443</v>
      </c>
      <c r="AA5351" s="17" t="s">
        <v>443</v>
      </c>
      <c r="AB5351" s="17" t="s">
        <v>444</v>
      </c>
      <c r="AC5351">
        <v>0</v>
      </c>
      <c r="AD5351">
        <v>0</v>
      </c>
      <c r="AE5351">
        <v>0</v>
      </c>
      <c r="AF5351">
        <v>2022</v>
      </c>
      <c r="AG5351" s="1">
        <v>44562</v>
      </c>
      <c r="AH5351" s="1">
        <v>44773</v>
      </c>
      <c r="AI5351" s="1">
        <v>44785</v>
      </c>
      <c r="AJ5351" s="17" t="s">
        <v>34</v>
      </c>
      <c r="AK5351" s="17" t="s">
        <v>35</v>
      </c>
      <c r="AL5351" s="17" t="s">
        <v>10388</v>
      </c>
      <c r="AM5351" s="17">
        <f>MONTH(EMPENHO[[#This Row],[data_empenho]])</f>
        <v>7</v>
      </c>
    </row>
    <row r="5352" spans="1:39" x14ac:dyDescent="0.25">
      <c r="A5352">
        <v>5</v>
      </c>
      <c r="B5352">
        <v>502</v>
      </c>
      <c r="C5352">
        <v>12</v>
      </c>
      <c r="D5352">
        <v>365</v>
      </c>
      <c r="E5352">
        <v>2</v>
      </c>
      <c r="F5352">
        <v>0</v>
      </c>
      <c r="G5352">
        <v>2026</v>
      </c>
      <c r="H5352" s="17" t="s">
        <v>2478</v>
      </c>
      <c r="I5352">
        <v>31</v>
      </c>
      <c r="J5352">
        <v>0</v>
      </c>
      <c r="K5352" s="17" t="s">
        <v>11722</v>
      </c>
      <c r="L5352" s="1">
        <v>44769</v>
      </c>
      <c r="M5352">
        <v>11901.44</v>
      </c>
      <c r="N5352" s="17" t="s">
        <v>437</v>
      </c>
      <c r="O5352">
        <v>6</v>
      </c>
      <c r="P5352" s="17" t="s">
        <v>438</v>
      </c>
      <c r="Q5352">
        <v>501</v>
      </c>
      <c r="R5352" s="17" t="s">
        <v>439</v>
      </c>
      <c r="S5352" s="17" t="s">
        <v>440</v>
      </c>
      <c r="T5352" s="17" t="s">
        <v>438</v>
      </c>
      <c r="U5352">
        <v>0</v>
      </c>
      <c r="V5352">
        <v>0</v>
      </c>
      <c r="W5352" s="17" t="s">
        <v>11723</v>
      </c>
      <c r="X5352" s="17" t="s">
        <v>442</v>
      </c>
      <c r="Y5352">
        <v>0</v>
      </c>
      <c r="Z5352" s="17" t="s">
        <v>443</v>
      </c>
      <c r="AA5352" s="17" t="s">
        <v>443</v>
      </c>
      <c r="AB5352" s="17" t="s">
        <v>444</v>
      </c>
      <c r="AC5352">
        <v>0</v>
      </c>
      <c r="AD5352">
        <v>0</v>
      </c>
      <c r="AE5352">
        <v>0</v>
      </c>
      <c r="AF5352">
        <v>2022</v>
      </c>
      <c r="AG5352" s="1">
        <v>44562</v>
      </c>
      <c r="AH5352" s="1">
        <v>44773</v>
      </c>
      <c r="AI5352" s="1">
        <v>44785</v>
      </c>
      <c r="AJ5352" s="17" t="s">
        <v>34</v>
      </c>
      <c r="AK5352" s="17" t="s">
        <v>35</v>
      </c>
      <c r="AL5352" s="17" t="s">
        <v>10388</v>
      </c>
      <c r="AM5352" s="17">
        <f>MONTH(EMPENHO[[#This Row],[data_empenho]])</f>
        <v>7</v>
      </c>
    </row>
    <row r="5353" spans="1:39" x14ac:dyDescent="0.25">
      <c r="A5353">
        <v>5</v>
      </c>
      <c r="B5353">
        <v>502</v>
      </c>
      <c r="C5353">
        <v>12</v>
      </c>
      <c r="D5353">
        <v>365</v>
      </c>
      <c r="E5353">
        <v>2</v>
      </c>
      <c r="F5353">
        <v>0</v>
      </c>
      <c r="G5353">
        <v>2033</v>
      </c>
      <c r="H5353" s="17" t="s">
        <v>2478</v>
      </c>
      <c r="I5353">
        <v>31</v>
      </c>
      <c r="J5353">
        <v>0</v>
      </c>
      <c r="K5353" s="17" t="s">
        <v>11724</v>
      </c>
      <c r="L5353" s="1">
        <v>44769</v>
      </c>
      <c r="M5353">
        <v>1961.38</v>
      </c>
      <c r="N5353" s="17" t="s">
        <v>437</v>
      </c>
      <c r="O5353">
        <v>6</v>
      </c>
      <c r="P5353" s="17" t="s">
        <v>438</v>
      </c>
      <c r="Q5353">
        <v>501</v>
      </c>
      <c r="R5353" s="17" t="s">
        <v>439</v>
      </c>
      <c r="S5353" s="17" t="s">
        <v>440</v>
      </c>
      <c r="T5353" s="17" t="s">
        <v>438</v>
      </c>
      <c r="U5353">
        <v>0</v>
      </c>
      <c r="V5353">
        <v>0</v>
      </c>
      <c r="W5353" s="17" t="s">
        <v>11725</v>
      </c>
      <c r="X5353" s="17" t="s">
        <v>442</v>
      </c>
      <c r="Y5353">
        <v>0</v>
      </c>
      <c r="Z5353" s="17" t="s">
        <v>443</v>
      </c>
      <c r="AA5353" s="17" t="s">
        <v>443</v>
      </c>
      <c r="AB5353" s="17" t="s">
        <v>444</v>
      </c>
      <c r="AC5353">
        <v>0</v>
      </c>
      <c r="AD5353">
        <v>0</v>
      </c>
      <c r="AE5353">
        <v>0</v>
      </c>
      <c r="AF5353">
        <v>2022</v>
      </c>
      <c r="AG5353" s="1">
        <v>44562</v>
      </c>
      <c r="AH5353" s="1">
        <v>44773</v>
      </c>
      <c r="AI5353" s="1">
        <v>44785</v>
      </c>
      <c r="AJ5353" s="17" t="s">
        <v>34</v>
      </c>
      <c r="AK5353" s="17" t="s">
        <v>35</v>
      </c>
      <c r="AL5353" s="17" t="s">
        <v>10388</v>
      </c>
      <c r="AM5353" s="17">
        <f>MONTH(EMPENHO[[#This Row],[data_empenho]])</f>
        <v>7</v>
      </c>
    </row>
    <row r="5354" spans="1:39" x14ac:dyDescent="0.25">
      <c r="A5354">
        <v>5</v>
      </c>
      <c r="B5354">
        <v>502</v>
      </c>
      <c r="C5354">
        <v>12</v>
      </c>
      <c r="D5354">
        <v>361</v>
      </c>
      <c r="E5354">
        <v>2</v>
      </c>
      <c r="F5354">
        <v>0</v>
      </c>
      <c r="G5354">
        <v>2025</v>
      </c>
      <c r="H5354" s="17" t="s">
        <v>2478</v>
      </c>
      <c r="I5354">
        <v>31</v>
      </c>
      <c r="J5354">
        <v>0</v>
      </c>
      <c r="K5354" s="17" t="s">
        <v>11726</v>
      </c>
      <c r="L5354" s="1">
        <v>44769</v>
      </c>
      <c r="M5354">
        <v>19893.900000000001</v>
      </c>
      <c r="N5354" s="17" t="s">
        <v>437</v>
      </c>
      <c r="O5354">
        <v>6</v>
      </c>
      <c r="P5354" s="17" t="s">
        <v>438</v>
      </c>
      <c r="Q5354">
        <v>501</v>
      </c>
      <c r="R5354" s="17" t="s">
        <v>439</v>
      </c>
      <c r="S5354" s="17" t="s">
        <v>440</v>
      </c>
      <c r="T5354" s="17" t="s">
        <v>438</v>
      </c>
      <c r="U5354">
        <v>0</v>
      </c>
      <c r="V5354">
        <v>0</v>
      </c>
      <c r="W5354" s="17" t="s">
        <v>11727</v>
      </c>
      <c r="X5354" s="17" t="s">
        <v>442</v>
      </c>
      <c r="Y5354">
        <v>0</v>
      </c>
      <c r="Z5354" s="17" t="s">
        <v>443</v>
      </c>
      <c r="AA5354" s="17" t="s">
        <v>443</v>
      </c>
      <c r="AB5354" s="17" t="s">
        <v>444</v>
      </c>
      <c r="AC5354">
        <v>0</v>
      </c>
      <c r="AD5354">
        <v>0</v>
      </c>
      <c r="AE5354">
        <v>0</v>
      </c>
      <c r="AF5354">
        <v>2022</v>
      </c>
      <c r="AG5354" s="1">
        <v>44562</v>
      </c>
      <c r="AH5354" s="1">
        <v>44773</v>
      </c>
      <c r="AI5354" s="1">
        <v>44785</v>
      </c>
      <c r="AJ5354" s="17" t="s">
        <v>34</v>
      </c>
      <c r="AK5354" s="17" t="s">
        <v>35</v>
      </c>
      <c r="AL5354" s="17" t="s">
        <v>10388</v>
      </c>
      <c r="AM5354" s="17">
        <f>MONTH(EMPENHO[[#This Row],[data_empenho]])</f>
        <v>7</v>
      </c>
    </row>
    <row r="5355" spans="1:39" x14ac:dyDescent="0.25">
      <c r="A5355">
        <v>5</v>
      </c>
      <c r="B5355">
        <v>502</v>
      </c>
      <c r="C5355">
        <v>12</v>
      </c>
      <c r="D5355">
        <v>365</v>
      </c>
      <c r="E5355">
        <v>2</v>
      </c>
      <c r="F5355">
        <v>0</v>
      </c>
      <c r="G5355">
        <v>2026</v>
      </c>
      <c r="H5355" s="17" t="s">
        <v>2478</v>
      </c>
      <c r="I5355">
        <v>31</v>
      </c>
      <c r="J5355">
        <v>0</v>
      </c>
      <c r="K5355" s="17" t="s">
        <v>11728</v>
      </c>
      <c r="L5355" s="1">
        <v>44769</v>
      </c>
      <c r="M5355">
        <v>3532.08</v>
      </c>
      <c r="N5355" s="17" t="s">
        <v>437</v>
      </c>
      <c r="O5355">
        <v>6</v>
      </c>
      <c r="P5355" s="17" t="s">
        <v>438</v>
      </c>
      <c r="Q5355">
        <v>501</v>
      </c>
      <c r="R5355" s="17" t="s">
        <v>439</v>
      </c>
      <c r="S5355" s="17" t="s">
        <v>440</v>
      </c>
      <c r="T5355" s="17" t="s">
        <v>438</v>
      </c>
      <c r="U5355">
        <v>0</v>
      </c>
      <c r="V5355">
        <v>0</v>
      </c>
      <c r="W5355" s="17" t="s">
        <v>11729</v>
      </c>
      <c r="X5355" s="17" t="s">
        <v>442</v>
      </c>
      <c r="Y5355">
        <v>0</v>
      </c>
      <c r="Z5355" s="17" t="s">
        <v>443</v>
      </c>
      <c r="AA5355" s="17" t="s">
        <v>443</v>
      </c>
      <c r="AB5355" s="17" t="s">
        <v>444</v>
      </c>
      <c r="AC5355">
        <v>0</v>
      </c>
      <c r="AD5355">
        <v>0</v>
      </c>
      <c r="AE5355">
        <v>0</v>
      </c>
      <c r="AF5355">
        <v>2022</v>
      </c>
      <c r="AG5355" s="1">
        <v>44562</v>
      </c>
      <c r="AH5355" s="1">
        <v>44773</v>
      </c>
      <c r="AI5355" s="1">
        <v>44785</v>
      </c>
      <c r="AJ5355" s="17" t="s">
        <v>34</v>
      </c>
      <c r="AK5355" s="17" t="s">
        <v>35</v>
      </c>
      <c r="AL5355" s="17" t="s">
        <v>10388</v>
      </c>
      <c r="AM5355" s="17">
        <f>MONTH(EMPENHO[[#This Row],[data_empenho]])</f>
        <v>7</v>
      </c>
    </row>
    <row r="5356" spans="1:39" x14ac:dyDescent="0.25">
      <c r="A5356">
        <v>5</v>
      </c>
      <c r="B5356">
        <v>502</v>
      </c>
      <c r="C5356">
        <v>12</v>
      </c>
      <c r="D5356">
        <v>361</v>
      </c>
      <c r="E5356">
        <v>2</v>
      </c>
      <c r="F5356">
        <v>0</v>
      </c>
      <c r="G5356">
        <v>2031</v>
      </c>
      <c r="H5356" s="17" t="s">
        <v>2478</v>
      </c>
      <c r="I5356">
        <v>31</v>
      </c>
      <c r="J5356">
        <v>0</v>
      </c>
      <c r="K5356" s="17" t="s">
        <v>11730</v>
      </c>
      <c r="L5356" s="1">
        <v>44769</v>
      </c>
      <c r="M5356">
        <v>549.58000000000004</v>
      </c>
      <c r="N5356" s="17" t="s">
        <v>437</v>
      </c>
      <c r="O5356">
        <v>6</v>
      </c>
      <c r="P5356" s="17" t="s">
        <v>438</v>
      </c>
      <c r="Q5356">
        <v>501</v>
      </c>
      <c r="R5356" s="17" t="s">
        <v>439</v>
      </c>
      <c r="S5356" s="17" t="s">
        <v>440</v>
      </c>
      <c r="T5356" s="17" t="s">
        <v>438</v>
      </c>
      <c r="U5356">
        <v>0</v>
      </c>
      <c r="V5356">
        <v>0</v>
      </c>
      <c r="W5356" s="17" t="s">
        <v>11731</v>
      </c>
      <c r="X5356" s="17" t="s">
        <v>442</v>
      </c>
      <c r="Y5356">
        <v>0</v>
      </c>
      <c r="Z5356" s="17" t="s">
        <v>443</v>
      </c>
      <c r="AA5356" s="17" t="s">
        <v>443</v>
      </c>
      <c r="AB5356" s="17" t="s">
        <v>444</v>
      </c>
      <c r="AC5356">
        <v>0</v>
      </c>
      <c r="AD5356">
        <v>0</v>
      </c>
      <c r="AE5356">
        <v>0</v>
      </c>
      <c r="AF5356">
        <v>2022</v>
      </c>
      <c r="AG5356" s="1">
        <v>44562</v>
      </c>
      <c r="AH5356" s="1">
        <v>44773</v>
      </c>
      <c r="AI5356" s="1">
        <v>44785</v>
      </c>
      <c r="AJ5356" s="17" t="s">
        <v>34</v>
      </c>
      <c r="AK5356" s="17" t="s">
        <v>35</v>
      </c>
      <c r="AL5356" s="17" t="s">
        <v>10388</v>
      </c>
      <c r="AM5356" s="17">
        <f>MONTH(EMPENHO[[#This Row],[data_empenho]])</f>
        <v>7</v>
      </c>
    </row>
    <row r="5357" spans="1:39" x14ac:dyDescent="0.25">
      <c r="A5357">
        <v>5</v>
      </c>
      <c r="B5357">
        <v>502</v>
      </c>
      <c r="C5357">
        <v>12</v>
      </c>
      <c r="D5357">
        <v>365</v>
      </c>
      <c r="E5357">
        <v>2</v>
      </c>
      <c r="F5357">
        <v>0</v>
      </c>
      <c r="G5357">
        <v>2033</v>
      </c>
      <c r="H5357" s="17" t="s">
        <v>2478</v>
      </c>
      <c r="I5357">
        <v>31</v>
      </c>
      <c r="J5357">
        <v>0</v>
      </c>
      <c r="K5357" s="17" t="s">
        <v>11732</v>
      </c>
      <c r="L5357" s="1">
        <v>44769</v>
      </c>
      <c r="M5357">
        <v>528.29</v>
      </c>
      <c r="N5357" s="17" t="s">
        <v>437</v>
      </c>
      <c r="O5357">
        <v>6</v>
      </c>
      <c r="P5357" s="17" t="s">
        <v>438</v>
      </c>
      <c r="Q5357">
        <v>501</v>
      </c>
      <c r="R5357" s="17" t="s">
        <v>439</v>
      </c>
      <c r="S5357" s="17" t="s">
        <v>440</v>
      </c>
      <c r="T5357" s="17" t="s">
        <v>438</v>
      </c>
      <c r="U5357">
        <v>0</v>
      </c>
      <c r="V5357">
        <v>0</v>
      </c>
      <c r="W5357" s="17" t="s">
        <v>11733</v>
      </c>
      <c r="X5357" s="17" t="s">
        <v>442</v>
      </c>
      <c r="Y5357">
        <v>0</v>
      </c>
      <c r="Z5357" s="17" t="s">
        <v>443</v>
      </c>
      <c r="AA5357" s="17" t="s">
        <v>443</v>
      </c>
      <c r="AB5357" s="17" t="s">
        <v>444</v>
      </c>
      <c r="AC5357">
        <v>0</v>
      </c>
      <c r="AD5357">
        <v>0</v>
      </c>
      <c r="AE5357">
        <v>0</v>
      </c>
      <c r="AF5357">
        <v>2022</v>
      </c>
      <c r="AG5357" s="1">
        <v>44562</v>
      </c>
      <c r="AH5357" s="1">
        <v>44773</v>
      </c>
      <c r="AI5357" s="1">
        <v>44785</v>
      </c>
      <c r="AJ5357" s="17" t="s">
        <v>34</v>
      </c>
      <c r="AK5357" s="17" t="s">
        <v>35</v>
      </c>
      <c r="AL5357" s="17" t="s">
        <v>10388</v>
      </c>
      <c r="AM5357" s="17">
        <f>MONTH(EMPENHO[[#This Row],[data_empenho]])</f>
        <v>7</v>
      </c>
    </row>
    <row r="5358" spans="1:39" x14ac:dyDescent="0.25">
      <c r="A5358">
        <v>5</v>
      </c>
      <c r="B5358">
        <v>502</v>
      </c>
      <c r="C5358">
        <v>12</v>
      </c>
      <c r="D5358">
        <v>782</v>
      </c>
      <c r="E5358">
        <v>2</v>
      </c>
      <c r="F5358">
        <v>0</v>
      </c>
      <c r="G5358">
        <v>2035</v>
      </c>
      <c r="H5358" s="17" t="s">
        <v>2478</v>
      </c>
      <c r="I5358">
        <v>31</v>
      </c>
      <c r="J5358">
        <v>0</v>
      </c>
      <c r="K5358" s="17" t="s">
        <v>11734</v>
      </c>
      <c r="L5358" s="1">
        <v>44769</v>
      </c>
      <c r="M5358">
        <v>3155.31</v>
      </c>
      <c r="N5358" s="17" t="s">
        <v>437</v>
      </c>
      <c r="O5358">
        <v>6</v>
      </c>
      <c r="P5358" s="17" t="s">
        <v>438</v>
      </c>
      <c r="Q5358">
        <v>501</v>
      </c>
      <c r="R5358" s="17" t="s">
        <v>439</v>
      </c>
      <c r="S5358" s="17" t="s">
        <v>440</v>
      </c>
      <c r="T5358" s="17" t="s">
        <v>438</v>
      </c>
      <c r="U5358">
        <v>0</v>
      </c>
      <c r="V5358">
        <v>0</v>
      </c>
      <c r="W5358" s="17" t="s">
        <v>11735</v>
      </c>
      <c r="X5358" s="17" t="s">
        <v>442</v>
      </c>
      <c r="Y5358">
        <v>0</v>
      </c>
      <c r="Z5358" s="17" t="s">
        <v>443</v>
      </c>
      <c r="AA5358" s="17" t="s">
        <v>443</v>
      </c>
      <c r="AB5358" s="17" t="s">
        <v>444</v>
      </c>
      <c r="AC5358">
        <v>0</v>
      </c>
      <c r="AD5358">
        <v>0</v>
      </c>
      <c r="AE5358">
        <v>0</v>
      </c>
      <c r="AF5358">
        <v>2022</v>
      </c>
      <c r="AG5358" s="1">
        <v>44562</v>
      </c>
      <c r="AH5358" s="1">
        <v>44773</v>
      </c>
      <c r="AI5358" s="1">
        <v>44785</v>
      </c>
      <c r="AJ5358" s="17" t="s">
        <v>34</v>
      </c>
      <c r="AK5358" s="17" t="s">
        <v>35</v>
      </c>
      <c r="AL5358" s="17" t="s">
        <v>10388</v>
      </c>
      <c r="AM5358" s="17">
        <f>MONTH(EMPENHO[[#This Row],[data_empenho]])</f>
        <v>7</v>
      </c>
    </row>
    <row r="5359" spans="1:39" x14ac:dyDescent="0.25">
      <c r="A5359">
        <v>5</v>
      </c>
      <c r="B5359">
        <v>502</v>
      </c>
      <c r="C5359">
        <v>12</v>
      </c>
      <c r="D5359">
        <v>361</v>
      </c>
      <c r="E5359">
        <v>2</v>
      </c>
      <c r="F5359">
        <v>0</v>
      </c>
      <c r="G5359">
        <v>2025</v>
      </c>
      <c r="H5359" s="17" t="s">
        <v>2478</v>
      </c>
      <c r="I5359">
        <v>31</v>
      </c>
      <c r="J5359">
        <v>0</v>
      </c>
      <c r="K5359" s="17" t="s">
        <v>11736</v>
      </c>
      <c r="L5359" s="1">
        <v>44769</v>
      </c>
      <c r="M5359">
        <v>472.01</v>
      </c>
      <c r="N5359" s="17" t="s">
        <v>437</v>
      </c>
      <c r="O5359">
        <v>6</v>
      </c>
      <c r="P5359" s="17" t="s">
        <v>438</v>
      </c>
      <c r="Q5359">
        <v>501</v>
      </c>
      <c r="R5359" s="17" t="s">
        <v>439</v>
      </c>
      <c r="S5359" s="17" t="s">
        <v>440</v>
      </c>
      <c r="T5359" s="17" t="s">
        <v>438</v>
      </c>
      <c r="U5359">
        <v>0</v>
      </c>
      <c r="V5359">
        <v>0</v>
      </c>
      <c r="W5359" s="17" t="s">
        <v>11737</v>
      </c>
      <c r="X5359" s="17" t="s">
        <v>442</v>
      </c>
      <c r="Y5359">
        <v>0</v>
      </c>
      <c r="Z5359" s="17" t="s">
        <v>443</v>
      </c>
      <c r="AA5359" s="17" t="s">
        <v>443</v>
      </c>
      <c r="AB5359" s="17" t="s">
        <v>444</v>
      </c>
      <c r="AC5359">
        <v>0</v>
      </c>
      <c r="AD5359">
        <v>0</v>
      </c>
      <c r="AE5359">
        <v>0</v>
      </c>
      <c r="AF5359">
        <v>2022</v>
      </c>
      <c r="AG5359" s="1">
        <v>44562</v>
      </c>
      <c r="AH5359" s="1">
        <v>44773</v>
      </c>
      <c r="AI5359" s="1">
        <v>44785</v>
      </c>
      <c r="AJ5359" s="17" t="s">
        <v>34</v>
      </c>
      <c r="AK5359" s="17" t="s">
        <v>35</v>
      </c>
      <c r="AL5359" s="17" t="s">
        <v>10388</v>
      </c>
      <c r="AM5359" s="17">
        <f>MONTH(EMPENHO[[#This Row],[data_empenho]])</f>
        <v>7</v>
      </c>
    </row>
    <row r="5360" spans="1:39" x14ac:dyDescent="0.25">
      <c r="A5360">
        <v>5</v>
      </c>
      <c r="B5360">
        <v>502</v>
      </c>
      <c r="C5360">
        <v>12</v>
      </c>
      <c r="D5360">
        <v>365</v>
      </c>
      <c r="E5360">
        <v>2</v>
      </c>
      <c r="F5360">
        <v>0</v>
      </c>
      <c r="G5360">
        <v>2026</v>
      </c>
      <c r="H5360" s="17" t="s">
        <v>2478</v>
      </c>
      <c r="I5360">
        <v>31</v>
      </c>
      <c r="J5360">
        <v>0</v>
      </c>
      <c r="K5360" s="17" t="s">
        <v>11738</v>
      </c>
      <c r="L5360" s="1">
        <v>44769</v>
      </c>
      <c r="M5360">
        <v>1196.5999999999999</v>
      </c>
      <c r="N5360" s="17" t="s">
        <v>437</v>
      </c>
      <c r="O5360">
        <v>6</v>
      </c>
      <c r="P5360" s="17" t="s">
        <v>438</v>
      </c>
      <c r="Q5360">
        <v>501</v>
      </c>
      <c r="R5360" s="17" t="s">
        <v>439</v>
      </c>
      <c r="S5360" s="17" t="s">
        <v>440</v>
      </c>
      <c r="T5360" s="17" t="s">
        <v>438</v>
      </c>
      <c r="U5360">
        <v>0</v>
      </c>
      <c r="V5360">
        <v>0</v>
      </c>
      <c r="W5360" s="17" t="s">
        <v>11739</v>
      </c>
      <c r="X5360" s="17" t="s">
        <v>442</v>
      </c>
      <c r="Y5360">
        <v>0</v>
      </c>
      <c r="Z5360" s="17" t="s">
        <v>443</v>
      </c>
      <c r="AA5360" s="17" t="s">
        <v>443</v>
      </c>
      <c r="AB5360" s="17" t="s">
        <v>444</v>
      </c>
      <c r="AC5360">
        <v>0</v>
      </c>
      <c r="AD5360">
        <v>0</v>
      </c>
      <c r="AE5360">
        <v>0</v>
      </c>
      <c r="AF5360">
        <v>2022</v>
      </c>
      <c r="AG5360" s="1">
        <v>44562</v>
      </c>
      <c r="AH5360" s="1">
        <v>44773</v>
      </c>
      <c r="AI5360" s="1">
        <v>44785</v>
      </c>
      <c r="AJ5360" s="17" t="s">
        <v>34</v>
      </c>
      <c r="AK5360" s="17" t="s">
        <v>35</v>
      </c>
      <c r="AL5360" s="17" t="s">
        <v>10388</v>
      </c>
      <c r="AM5360" s="17">
        <f>MONTH(EMPENHO[[#This Row],[data_empenho]])</f>
        <v>7</v>
      </c>
    </row>
    <row r="5361" spans="1:39" x14ac:dyDescent="0.25">
      <c r="A5361">
        <v>5</v>
      </c>
      <c r="B5361">
        <v>502</v>
      </c>
      <c r="C5361">
        <v>12</v>
      </c>
      <c r="D5361">
        <v>361</v>
      </c>
      <c r="E5361">
        <v>2</v>
      </c>
      <c r="F5361">
        <v>0</v>
      </c>
      <c r="G5361">
        <v>2031</v>
      </c>
      <c r="H5361" s="17" t="s">
        <v>2478</v>
      </c>
      <c r="I5361">
        <v>31</v>
      </c>
      <c r="J5361">
        <v>0</v>
      </c>
      <c r="K5361" s="17" t="s">
        <v>11740</v>
      </c>
      <c r="L5361" s="1">
        <v>44769</v>
      </c>
      <c r="M5361">
        <v>2787.37</v>
      </c>
      <c r="N5361" s="17" t="s">
        <v>437</v>
      </c>
      <c r="O5361">
        <v>6</v>
      </c>
      <c r="P5361" s="17" t="s">
        <v>438</v>
      </c>
      <c r="Q5361">
        <v>501</v>
      </c>
      <c r="R5361" s="17" t="s">
        <v>439</v>
      </c>
      <c r="S5361" s="17" t="s">
        <v>440</v>
      </c>
      <c r="T5361" s="17" t="s">
        <v>438</v>
      </c>
      <c r="U5361">
        <v>0</v>
      </c>
      <c r="V5361">
        <v>0</v>
      </c>
      <c r="W5361" s="17" t="s">
        <v>11741</v>
      </c>
      <c r="X5361" s="17" t="s">
        <v>442</v>
      </c>
      <c r="Y5361">
        <v>0</v>
      </c>
      <c r="Z5361" s="17" t="s">
        <v>443</v>
      </c>
      <c r="AA5361" s="17" t="s">
        <v>443</v>
      </c>
      <c r="AB5361" s="17" t="s">
        <v>444</v>
      </c>
      <c r="AC5361">
        <v>0</v>
      </c>
      <c r="AD5361">
        <v>0</v>
      </c>
      <c r="AE5361">
        <v>0</v>
      </c>
      <c r="AF5361">
        <v>2022</v>
      </c>
      <c r="AG5361" s="1">
        <v>44562</v>
      </c>
      <c r="AH5361" s="1">
        <v>44773</v>
      </c>
      <c r="AI5361" s="1">
        <v>44785</v>
      </c>
      <c r="AJ5361" s="17" t="s">
        <v>34</v>
      </c>
      <c r="AK5361" s="17" t="s">
        <v>35</v>
      </c>
      <c r="AL5361" s="17" t="s">
        <v>10388</v>
      </c>
      <c r="AM5361" s="17">
        <f>MONTH(EMPENHO[[#This Row],[data_empenho]])</f>
        <v>7</v>
      </c>
    </row>
    <row r="5362" spans="1:39" x14ac:dyDescent="0.25">
      <c r="A5362">
        <v>5</v>
      </c>
      <c r="B5362">
        <v>502</v>
      </c>
      <c r="C5362">
        <v>12</v>
      </c>
      <c r="D5362">
        <v>361</v>
      </c>
      <c r="E5362">
        <v>2</v>
      </c>
      <c r="F5362">
        <v>0</v>
      </c>
      <c r="G5362">
        <v>2031</v>
      </c>
      <c r="H5362" s="17" t="s">
        <v>2478</v>
      </c>
      <c r="I5362">
        <v>31</v>
      </c>
      <c r="J5362">
        <v>0</v>
      </c>
      <c r="K5362" s="17" t="s">
        <v>11742</v>
      </c>
      <c r="L5362" s="1">
        <v>44769</v>
      </c>
      <c r="M5362">
        <v>192.66</v>
      </c>
      <c r="N5362" s="17" t="s">
        <v>437</v>
      </c>
      <c r="O5362">
        <v>6</v>
      </c>
      <c r="P5362" s="17" t="s">
        <v>438</v>
      </c>
      <c r="Q5362">
        <v>501</v>
      </c>
      <c r="R5362" s="17" t="s">
        <v>439</v>
      </c>
      <c r="S5362" s="17" t="s">
        <v>440</v>
      </c>
      <c r="T5362" s="17" t="s">
        <v>438</v>
      </c>
      <c r="U5362">
        <v>0</v>
      </c>
      <c r="V5362">
        <v>0</v>
      </c>
      <c r="W5362" s="17" t="s">
        <v>11743</v>
      </c>
      <c r="X5362" s="17" t="s">
        <v>442</v>
      </c>
      <c r="Y5362">
        <v>0</v>
      </c>
      <c r="Z5362" s="17" t="s">
        <v>443</v>
      </c>
      <c r="AA5362" s="17" t="s">
        <v>443</v>
      </c>
      <c r="AB5362" s="17" t="s">
        <v>444</v>
      </c>
      <c r="AC5362">
        <v>0</v>
      </c>
      <c r="AD5362">
        <v>0</v>
      </c>
      <c r="AE5362">
        <v>0</v>
      </c>
      <c r="AF5362">
        <v>2022</v>
      </c>
      <c r="AG5362" s="1">
        <v>44562</v>
      </c>
      <c r="AH5362" s="1">
        <v>44773</v>
      </c>
      <c r="AI5362" s="1">
        <v>44785</v>
      </c>
      <c r="AJ5362" s="17" t="s">
        <v>34</v>
      </c>
      <c r="AK5362" s="17" t="s">
        <v>35</v>
      </c>
      <c r="AL5362" s="17" t="s">
        <v>10388</v>
      </c>
      <c r="AM5362" s="17">
        <f>MONTH(EMPENHO[[#This Row],[data_empenho]])</f>
        <v>7</v>
      </c>
    </row>
    <row r="5363" spans="1:39" x14ac:dyDescent="0.25">
      <c r="A5363">
        <v>5</v>
      </c>
      <c r="B5363">
        <v>502</v>
      </c>
      <c r="C5363">
        <v>12</v>
      </c>
      <c r="D5363">
        <v>361</v>
      </c>
      <c r="E5363">
        <v>2</v>
      </c>
      <c r="F5363">
        <v>0</v>
      </c>
      <c r="G5363">
        <v>2025</v>
      </c>
      <c r="H5363" s="17" t="s">
        <v>2478</v>
      </c>
      <c r="I5363">
        <v>31</v>
      </c>
      <c r="J5363">
        <v>0</v>
      </c>
      <c r="K5363" s="17" t="s">
        <v>11744</v>
      </c>
      <c r="L5363" s="1">
        <v>44769</v>
      </c>
      <c r="M5363">
        <v>2718.42</v>
      </c>
      <c r="N5363" s="17" t="s">
        <v>437</v>
      </c>
      <c r="O5363">
        <v>6</v>
      </c>
      <c r="P5363" s="17" t="s">
        <v>438</v>
      </c>
      <c r="Q5363">
        <v>501</v>
      </c>
      <c r="R5363" s="17" t="s">
        <v>439</v>
      </c>
      <c r="S5363" s="17" t="s">
        <v>440</v>
      </c>
      <c r="T5363" s="17" t="s">
        <v>438</v>
      </c>
      <c r="U5363">
        <v>0</v>
      </c>
      <c r="V5363">
        <v>0</v>
      </c>
      <c r="W5363" s="17" t="s">
        <v>11745</v>
      </c>
      <c r="X5363" s="17" t="s">
        <v>442</v>
      </c>
      <c r="Y5363">
        <v>0</v>
      </c>
      <c r="Z5363" s="17" t="s">
        <v>443</v>
      </c>
      <c r="AA5363" s="17" t="s">
        <v>443</v>
      </c>
      <c r="AB5363" s="17" t="s">
        <v>444</v>
      </c>
      <c r="AC5363">
        <v>0</v>
      </c>
      <c r="AD5363">
        <v>0</v>
      </c>
      <c r="AE5363">
        <v>0</v>
      </c>
      <c r="AF5363">
        <v>2022</v>
      </c>
      <c r="AG5363" s="1">
        <v>44562</v>
      </c>
      <c r="AH5363" s="1">
        <v>44773</v>
      </c>
      <c r="AI5363" s="1">
        <v>44785</v>
      </c>
      <c r="AJ5363" s="17" t="s">
        <v>34</v>
      </c>
      <c r="AK5363" s="17" t="s">
        <v>35</v>
      </c>
      <c r="AL5363" s="17" t="s">
        <v>10388</v>
      </c>
      <c r="AM5363" s="17">
        <f>MONTH(EMPENHO[[#This Row],[data_empenho]])</f>
        <v>7</v>
      </c>
    </row>
    <row r="5364" spans="1:39" x14ac:dyDescent="0.25">
      <c r="A5364">
        <v>8</v>
      </c>
      <c r="B5364">
        <v>801</v>
      </c>
      <c r="C5364">
        <v>10</v>
      </c>
      <c r="D5364">
        <v>122</v>
      </c>
      <c r="E5364">
        <v>5</v>
      </c>
      <c r="F5364">
        <v>0</v>
      </c>
      <c r="G5364">
        <v>2084</v>
      </c>
      <c r="H5364" s="17" t="s">
        <v>2478</v>
      </c>
      <c r="I5364">
        <v>40</v>
      </c>
      <c r="J5364">
        <v>0</v>
      </c>
      <c r="K5364" s="17" t="s">
        <v>11746</v>
      </c>
      <c r="L5364" s="1">
        <v>44769</v>
      </c>
      <c r="M5364">
        <v>1858.76</v>
      </c>
      <c r="N5364" s="17" t="s">
        <v>437</v>
      </c>
      <c r="O5364">
        <v>6</v>
      </c>
      <c r="P5364" s="17" t="s">
        <v>438</v>
      </c>
      <c r="Q5364">
        <v>0</v>
      </c>
      <c r="R5364" s="17" t="s">
        <v>439</v>
      </c>
      <c r="S5364" s="17" t="s">
        <v>440</v>
      </c>
      <c r="T5364" s="17" t="s">
        <v>438</v>
      </c>
      <c r="U5364">
        <v>0</v>
      </c>
      <c r="V5364">
        <v>0</v>
      </c>
      <c r="W5364" s="17" t="s">
        <v>11747</v>
      </c>
      <c r="X5364" s="17" t="s">
        <v>442</v>
      </c>
      <c r="Y5364">
        <v>0</v>
      </c>
      <c r="Z5364" s="17" t="s">
        <v>443</v>
      </c>
      <c r="AA5364" s="17" t="s">
        <v>443</v>
      </c>
      <c r="AB5364" s="17" t="s">
        <v>444</v>
      </c>
      <c r="AC5364">
        <v>0</v>
      </c>
      <c r="AD5364">
        <v>0</v>
      </c>
      <c r="AE5364">
        <v>0</v>
      </c>
      <c r="AF5364">
        <v>2022</v>
      </c>
      <c r="AG5364" s="1">
        <v>44562</v>
      </c>
      <c r="AH5364" s="1">
        <v>44773</v>
      </c>
      <c r="AI5364" s="1">
        <v>44785</v>
      </c>
      <c r="AJ5364" s="17" t="s">
        <v>34</v>
      </c>
      <c r="AK5364" s="17" t="s">
        <v>35</v>
      </c>
      <c r="AL5364" s="17" t="s">
        <v>10388</v>
      </c>
      <c r="AM5364" s="17">
        <f>MONTH(EMPENHO[[#This Row],[data_empenho]])</f>
        <v>7</v>
      </c>
    </row>
    <row r="5365" spans="1:39" x14ac:dyDescent="0.25">
      <c r="A5365">
        <v>8</v>
      </c>
      <c r="B5365">
        <v>801</v>
      </c>
      <c r="C5365">
        <v>10</v>
      </c>
      <c r="D5365">
        <v>305</v>
      </c>
      <c r="E5365">
        <v>7</v>
      </c>
      <c r="F5365">
        <v>0</v>
      </c>
      <c r="G5365">
        <v>2104</v>
      </c>
      <c r="H5365" s="17" t="s">
        <v>2478</v>
      </c>
      <c r="I5365">
        <v>40</v>
      </c>
      <c r="J5365">
        <v>0</v>
      </c>
      <c r="K5365" s="17" t="s">
        <v>11748</v>
      </c>
      <c r="L5365" s="1">
        <v>44769</v>
      </c>
      <c r="M5365">
        <v>1499</v>
      </c>
      <c r="N5365" s="17" t="s">
        <v>437</v>
      </c>
      <c r="O5365">
        <v>6</v>
      </c>
      <c r="P5365" s="17" t="s">
        <v>438</v>
      </c>
      <c r="Q5365">
        <v>0</v>
      </c>
      <c r="R5365" s="17" t="s">
        <v>439</v>
      </c>
      <c r="S5365" s="17" t="s">
        <v>440</v>
      </c>
      <c r="T5365" s="17" t="s">
        <v>438</v>
      </c>
      <c r="U5365">
        <v>0</v>
      </c>
      <c r="V5365">
        <v>0</v>
      </c>
      <c r="W5365" s="17" t="s">
        <v>11749</v>
      </c>
      <c r="X5365" s="17" t="s">
        <v>442</v>
      </c>
      <c r="Y5365">
        <v>0</v>
      </c>
      <c r="Z5365" s="17" t="s">
        <v>443</v>
      </c>
      <c r="AA5365" s="17" t="s">
        <v>443</v>
      </c>
      <c r="AB5365" s="17" t="s">
        <v>444</v>
      </c>
      <c r="AC5365">
        <v>0</v>
      </c>
      <c r="AD5365">
        <v>0</v>
      </c>
      <c r="AE5365">
        <v>0</v>
      </c>
      <c r="AF5365">
        <v>2022</v>
      </c>
      <c r="AG5365" s="1">
        <v>44562</v>
      </c>
      <c r="AH5365" s="1">
        <v>44773</v>
      </c>
      <c r="AI5365" s="1">
        <v>44785</v>
      </c>
      <c r="AJ5365" s="17" t="s">
        <v>34</v>
      </c>
      <c r="AK5365" s="17" t="s">
        <v>35</v>
      </c>
      <c r="AL5365" s="17" t="s">
        <v>10388</v>
      </c>
      <c r="AM5365" s="17">
        <f>MONTH(EMPENHO[[#This Row],[data_empenho]])</f>
        <v>7</v>
      </c>
    </row>
    <row r="5366" spans="1:39" x14ac:dyDescent="0.25">
      <c r="A5366">
        <v>8</v>
      </c>
      <c r="B5366">
        <v>801</v>
      </c>
      <c r="C5366">
        <v>10</v>
      </c>
      <c r="D5366">
        <v>301</v>
      </c>
      <c r="E5366">
        <v>6</v>
      </c>
      <c r="F5366">
        <v>0</v>
      </c>
      <c r="G5366">
        <v>2105</v>
      </c>
      <c r="H5366" s="17" t="s">
        <v>2478</v>
      </c>
      <c r="I5366">
        <v>40</v>
      </c>
      <c r="J5366">
        <v>0</v>
      </c>
      <c r="K5366" s="17" t="s">
        <v>11750</v>
      </c>
      <c r="L5366" s="1">
        <v>44769</v>
      </c>
      <c r="M5366">
        <v>2868.71</v>
      </c>
      <c r="N5366" s="17" t="s">
        <v>437</v>
      </c>
      <c r="O5366">
        <v>6</v>
      </c>
      <c r="P5366" s="17" t="s">
        <v>438</v>
      </c>
      <c r="Q5366">
        <v>0</v>
      </c>
      <c r="R5366" s="17" t="s">
        <v>439</v>
      </c>
      <c r="S5366" s="17" t="s">
        <v>440</v>
      </c>
      <c r="T5366" s="17" t="s">
        <v>438</v>
      </c>
      <c r="U5366">
        <v>0</v>
      </c>
      <c r="V5366">
        <v>0</v>
      </c>
      <c r="W5366" s="17" t="s">
        <v>11751</v>
      </c>
      <c r="X5366" s="17" t="s">
        <v>442</v>
      </c>
      <c r="Y5366">
        <v>0</v>
      </c>
      <c r="Z5366" s="17" t="s">
        <v>443</v>
      </c>
      <c r="AA5366" s="17" t="s">
        <v>443</v>
      </c>
      <c r="AB5366" s="17" t="s">
        <v>444</v>
      </c>
      <c r="AC5366">
        <v>0</v>
      </c>
      <c r="AD5366">
        <v>0</v>
      </c>
      <c r="AE5366">
        <v>0</v>
      </c>
      <c r="AF5366">
        <v>2022</v>
      </c>
      <c r="AG5366" s="1">
        <v>44562</v>
      </c>
      <c r="AH5366" s="1">
        <v>44773</v>
      </c>
      <c r="AI5366" s="1">
        <v>44785</v>
      </c>
      <c r="AJ5366" s="17" t="s">
        <v>34</v>
      </c>
      <c r="AK5366" s="17" t="s">
        <v>35</v>
      </c>
      <c r="AL5366" s="17" t="s">
        <v>10388</v>
      </c>
      <c r="AM5366" s="17">
        <f>MONTH(EMPENHO[[#This Row],[data_empenho]])</f>
        <v>7</v>
      </c>
    </row>
    <row r="5367" spans="1:39" x14ac:dyDescent="0.25">
      <c r="A5367">
        <v>8</v>
      </c>
      <c r="B5367">
        <v>801</v>
      </c>
      <c r="C5367">
        <v>10</v>
      </c>
      <c r="D5367">
        <v>301</v>
      </c>
      <c r="E5367">
        <v>6</v>
      </c>
      <c r="F5367">
        <v>0</v>
      </c>
      <c r="G5367">
        <v>2089</v>
      </c>
      <c r="H5367" s="17" t="s">
        <v>2478</v>
      </c>
      <c r="I5367">
        <v>40</v>
      </c>
      <c r="J5367">
        <v>0</v>
      </c>
      <c r="K5367" s="17" t="s">
        <v>11752</v>
      </c>
      <c r="L5367" s="1">
        <v>44769</v>
      </c>
      <c r="M5367">
        <v>778.96</v>
      </c>
      <c r="N5367" s="17" t="s">
        <v>437</v>
      </c>
      <c r="O5367">
        <v>6</v>
      </c>
      <c r="P5367" s="17" t="s">
        <v>438</v>
      </c>
      <c r="Q5367">
        <v>0</v>
      </c>
      <c r="R5367" s="17" t="s">
        <v>439</v>
      </c>
      <c r="S5367" s="17" t="s">
        <v>440</v>
      </c>
      <c r="T5367" s="17" t="s">
        <v>438</v>
      </c>
      <c r="U5367">
        <v>0</v>
      </c>
      <c r="V5367">
        <v>0</v>
      </c>
      <c r="W5367" s="17" t="s">
        <v>11753</v>
      </c>
      <c r="X5367" s="17" t="s">
        <v>442</v>
      </c>
      <c r="Y5367">
        <v>0</v>
      </c>
      <c r="Z5367" s="17" t="s">
        <v>443</v>
      </c>
      <c r="AA5367" s="17" t="s">
        <v>443</v>
      </c>
      <c r="AB5367" s="17" t="s">
        <v>444</v>
      </c>
      <c r="AC5367">
        <v>0</v>
      </c>
      <c r="AD5367">
        <v>0</v>
      </c>
      <c r="AE5367">
        <v>0</v>
      </c>
      <c r="AF5367">
        <v>2022</v>
      </c>
      <c r="AG5367" s="1">
        <v>44562</v>
      </c>
      <c r="AH5367" s="1">
        <v>44773</v>
      </c>
      <c r="AI5367" s="1">
        <v>44785</v>
      </c>
      <c r="AJ5367" s="17" t="s">
        <v>34</v>
      </c>
      <c r="AK5367" s="17" t="s">
        <v>35</v>
      </c>
      <c r="AL5367" s="17" t="s">
        <v>10388</v>
      </c>
      <c r="AM5367" s="17">
        <f>MONTH(EMPENHO[[#This Row],[data_empenho]])</f>
        <v>7</v>
      </c>
    </row>
    <row r="5368" spans="1:39" x14ac:dyDescent="0.25">
      <c r="A5368">
        <v>8</v>
      </c>
      <c r="B5368">
        <v>801</v>
      </c>
      <c r="C5368">
        <v>10</v>
      </c>
      <c r="D5368">
        <v>301</v>
      </c>
      <c r="E5368">
        <v>9</v>
      </c>
      <c r="F5368">
        <v>0</v>
      </c>
      <c r="G5368">
        <v>2109</v>
      </c>
      <c r="H5368" s="17" t="s">
        <v>2478</v>
      </c>
      <c r="I5368">
        <v>40</v>
      </c>
      <c r="J5368">
        <v>0</v>
      </c>
      <c r="K5368" s="17" t="s">
        <v>11754</v>
      </c>
      <c r="L5368" s="1">
        <v>44769</v>
      </c>
      <c r="M5368">
        <v>1077.4100000000001</v>
      </c>
      <c r="N5368" s="17" t="s">
        <v>437</v>
      </c>
      <c r="O5368">
        <v>6</v>
      </c>
      <c r="P5368" s="17" t="s">
        <v>438</v>
      </c>
      <c r="Q5368">
        <v>0</v>
      </c>
      <c r="R5368" s="17" t="s">
        <v>439</v>
      </c>
      <c r="S5368" s="17" t="s">
        <v>440</v>
      </c>
      <c r="T5368" s="17" t="s">
        <v>438</v>
      </c>
      <c r="U5368">
        <v>0</v>
      </c>
      <c r="V5368">
        <v>0</v>
      </c>
      <c r="W5368" s="17" t="s">
        <v>11755</v>
      </c>
      <c r="X5368" s="17" t="s">
        <v>442</v>
      </c>
      <c r="Y5368">
        <v>0</v>
      </c>
      <c r="Z5368" s="17" t="s">
        <v>443</v>
      </c>
      <c r="AA5368" s="17" t="s">
        <v>443</v>
      </c>
      <c r="AB5368" s="17" t="s">
        <v>444</v>
      </c>
      <c r="AC5368">
        <v>0</v>
      </c>
      <c r="AD5368">
        <v>0</v>
      </c>
      <c r="AE5368">
        <v>0</v>
      </c>
      <c r="AF5368">
        <v>2022</v>
      </c>
      <c r="AG5368" s="1">
        <v>44562</v>
      </c>
      <c r="AH5368" s="1">
        <v>44773</v>
      </c>
      <c r="AI5368" s="1">
        <v>44785</v>
      </c>
      <c r="AJ5368" s="17" t="s">
        <v>34</v>
      </c>
      <c r="AK5368" s="17" t="s">
        <v>35</v>
      </c>
      <c r="AL5368" s="17" t="s">
        <v>10388</v>
      </c>
      <c r="AM5368" s="17">
        <f>MONTH(EMPENHO[[#This Row],[data_empenho]])</f>
        <v>7</v>
      </c>
    </row>
    <row r="5369" spans="1:39" x14ac:dyDescent="0.25">
      <c r="A5369">
        <v>8</v>
      </c>
      <c r="B5369">
        <v>801</v>
      </c>
      <c r="C5369">
        <v>10</v>
      </c>
      <c r="D5369">
        <v>301</v>
      </c>
      <c r="E5369">
        <v>6</v>
      </c>
      <c r="F5369">
        <v>0</v>
      </c>
      <c r="G5369">
        <v>2090</v>
      </c>
      <c r="H5369" s="17" t="s">
        <v>2478</v>
      </c>
      <c r="I5369">
        <v>40</v>
      </c>
      <c r="J5369">
        <v>0</v>
      </c>
      <c r="K5369" s="17" t="s">
        <v>11756</v>
      </c>
      <c r="L5369" s="1">
        <v>44769</v>
      </c>
      <c r="M5369">
        <v>1912.22</v>
      </c>
      <c r="N5369" s="17" t="s">
        <v>437</v>
      </c>
      <c r="O5369">
        <v>6</v>
      </c>
      <c r="P5369" s="17" t="s">
        <v>438</v>
      </c>
      <c r="Q5369">
        <v>0</v>
      </c>
      <c r="R5369" s="17" t="s">
        <v>439</v>
      </c>
      <c r="S5369" s="17" t="s">
        <v>440</v>
      </c>
      <c r="T5369" s="17" t="s">
        <v>438</v>
      </c>
      <c r="U5369">
        <v>0</v>
      </c>
      <c r="V5369">
        <v>0</v>
      </c>
      <c r="W5369" s="17" t="s">
        <v>11757</v>
      </c>
      <c r="X5369" s="17" t="s">
        <v>442</v>
      </c>
      <c r="Y5369">
        <v>0</v>
      </c>
      <c r="Z5369" s="17" t="s">
        <v>443</v>
      </c>
      <c r="AA5369" s="17" t="s">
        <v>443</v>
      </c>
      <c r="AB5369" s="17" t="s">
        <v>444</v>
      </c>
      <c r="AC5369">
        <v>0</v>
      </c>
      <c r="AD5369">
        <v>0</v>
      </c>
      <c r="AE5369">
        <v>0</v>
      </c>
      <c r="AF5369">
        <v>2022</v>
      </c>
      <c r="AG5369" s="1">
        <v>44562</v>
      </c>
      <c r="AH5369" s="1">
        <v>44773</v>
      </c>
      <c r="AI5369" s="1">
        <v>44785</v>
      </c>
      <c r="AJ5369" s="17" t="s">
        <v>34</v>
      </c>
      <c r="AK5369" s="17" t="s">
        <v>35</v>
      </c>
      <c r="AL5369" s="17" t="s">
        <v>10388</v>
      </c>
      <c r="AM5369" s="17">
        <f>MONTH(EMPENHO[[#This Row],[data_empenho]])</f>
        <v>7</v>
      </c>
    </row>
    <row r="5370" spans="1:39" x14ac:dyDescent="0.25">
      <c r="A5370">
        <v>8</v>
      </c>
      <c r="B5370">
        <v>801</v>
      </c>
      <c r="C5370">
        <v>10</v>
      </c>
      <c r="D5370">
        <v>301</v>
      </c>
      <c r="E5370">
        <v>6</v>
      </c>
      <c r="F5370">
        <v>0</v>
      </c>
      <c r="G5370">
        <v>2092</v>
      </c>
      <c r="H5370" s="17" t="s">
        <v>2478</v>
      </c>
      <c r="I5370">
        <v>40</v>
      </c>
      <c r="J5370">
        <v>0</v>
      </c>
      <c r="K5370" s="17" t="s">
        <v>11758</v>
      </c>
      <c r="L5370" s="1">
        <v>44769</v>
      </c>
      <c r="M5370">
        <v>4063.93</v>
      </c>
      <c r="N5370" s="17" t="s">
        <v>437</v>
      </c>
      <c r="O5370">
        <v>6</v>
      </c>
      <c r="P5370" s="17" t="s">
        <v>438</v>
      </c>
      <c r="Q5370">
        <v>0</v>
      </c>
      <c r="R5370" s="17" t="s">
        <v>439</v>
      </c>
      <c r="S5370" s="17" t="s">
        <v>440</v>
      </c>
      <c r="T5370" s="17" t="s">
        <v>438</v>
      </c>
      <c r="U5370">
        <v>0</v>
      </c>
      <c r="V5370">
        <v>0</v>
      </c>
      <c r="W5370" s="17" t="s">
        <v>11759</v>
      </c>
      <c r="X5370" s="17" t="s">
        <v>442</v>
      </c>
      <c r="Y5370">
        <v>0</v>
      </c>
      <c r="Z5370" s="17" t="s">
        <v>443</v>
      </c>
      <c r="AA5370" s="17" t="s">
        <v>443</v>
      </c>
      <c r="AB5370" s="17" t="s">
        <v>444</v>
      </c>
      <c r="AC5370">
        <v>0</v>
      </c>
      <c r="AD5370">
        <v>0</v>
      </c>
      <c r="AE5370">
        <v>0</v>
      </c>
      <c r="AF5370">
        <v>2022</v>
      </c>
      <c r="AG5370" s="1">
        <v>44562</v>
      </c>
      <c r="AH5370" s="1">
        <v>44773</v>
      </c>
      <c r="AI5370" s="1">
        <v>44785</v>
      </c>
      <c r="AJ5370" s="17" t="s">
        <v>34</v>
      </c>
      <c r="AK5370" s="17" t="s">
        <v>35</v>
      </c>
      <c r="AL5370" s="17" t="s">
        <v>10388</v>
      </c>
      <c r="AM5370" s="17">
        <f>MONTH(EMPENHO[[#This Row],[data_empenho]])</f>
        <v>7</v>
      </c>
    </row>
    <row r="5371" spans="1:39" x14ac:dyDescent="0.25">
      <c r="A5371">
        <v>8</v>
      </c>
      <c r="B5371">
        <v>801</v>
      </c>
      <c r="C5371">
        <v>10</v>
      </c>
      <c r="D5371">
        <v>301</v>
      </c>
      <c r="E5371">
        <v>6</v>
      </c>
      <c r="F5371">
        <v>0</v>
      </c>
      <c r="G5371">
        <v>2090</v>
      </c>
      <c r="H5371" s="17" t="s">
        <v>2478</v>
      </c>
      <c r="I5371">
        <v>40</v>
      </c>
      <c r="J5371">
        <v>0</v>
      </c>
      <c r="K5371" s="17" t="s">
        <v>11760</v>
      </c>
      <c r="L5371" s="1">
        <v>44769</v>
      </c>
      <c r="M5371">
        <v>1384.22</v>
      </c>
      <c r="N5371" s="17" t="s">
        <v>437</v>
      </c>
      <c r="O5371">
        <v>6</v>
      </c>
      <c r="P5371" s="17" t="s">
        <v>438</v>
      </c>
      <c r="Q5371">
        <v>0</v>
      </c>
      <c r="R5371" s="17" t="s">
        <v>439</v>
      </c>
      <c r="S5371" s="17" t="s">
        <v>440</v>
      </c>
      <c r="T5371" s="17" t="s">
        <v>438</v>
      </c>
      <c r="U5371">
        <v>0</v>
      </c>
      <c r="V5371">
        <v>0</v>
      </c>
      <c r="W5371" s="17" t="s">
        <v>11761</v>
      </c>
      <c r="X5371" s="17" t="s">
        <v>442</v>
      </c>
      <c r="Y5371">
        <v>0</v>
      </c>
      <c r="Z5371" s="17" t="s">
        <v>443</v>
      </c>
      <c r="AA5371" s="17" t="s">
        <v>443</v>
      </c>
      <c r="AB5371" s="17" t="s">
        <v>444</v>
      </c>
      <c r="AC5371">
        <v>0</v>
      </c>
      <c r="AD5371">
        <v>0</v>
      </c>
      <c r="AE5371">
        <v>0</v>
      </c>
      <c r="AF5371">
        <v>2022</v>
      </c>
      <c r="AG5371" s="1">
        <v>44562</v>
      </c>
      <c r="AH5371" s="1">
        <v>44773</v>
      </c>
      <c r="AI5371" s="1">
        <v>44785</v>
      </c>
      <c r="AJ5371" s="17" t="s">
        <v>34</v>
      </c>
      <c r="AK5371" s="17" t="s">
        <v>35</v>
      </c>
      <c r="AL5371" s="17" t="s">
        <v>10388</v>
      </c>
      <c r="AM5371" s="17">
        <f>MONTH(EMPENHO[[#This Row],[data_empenho]])</f>
        <v>7</v>
      </c>
    </row>
    <row r="5372" spans="1:39" x14ac:dyDescent="0.25">
      <c r="A5372">
        <v>8</v>
      </c>
      <c r="B5372">
        <v>801</v>
      </c>
      <c r="C5372">
        <v>10</v>
      </c>
      <c r="D5372">
        <v>301</v>
      </c>
      <c r="E5372">
        <v>6</v>
      </c>
      <c r="F5372">
        <v>0</v>
      </c>
      <c r="G5372">
        <v>2092</v>
      </c>
      <c r="H5372" s="17" t="s">
        <v>2478</v>
      </c>
      <c r="I5372">
        <v>40</v>
      </c>
      <c r="J5372">
        <v>0</v>
      </c>
      <c r="K5372" s="17" t="s">
        <v>11762</v>
      </c>
      <c r="L5372" s="1">
        <v>44769</v>
      </c>
      <c r="M5372">
        <v>3711.53</v>
      </c>
      <c r="N5372" s="17" t="s">
        <v>437</v>
      </c>
      <c r="O5372">
        <v>6</v>
      </c>
      <c r="P5372" s="17" t="s">
        <v>438</v>
      </c>
      <c r="Q5372">
        <v>0</v>
      </c>
      <c r="R5372" s="17" t="s">
        <v>439</v>
      </c>
      <c r="S5372" s="17" t="s">
        <v>440</v>
      </c>
      <c r="T5372" s="17" t="s">
        <v>438</v>
      </c>
      <c r="U5372">
        <v>0</v>
      </c>
      <c r="V5372">
        <v>0</v>
      </c>
      <c r="W5372" s="17" t="s">
        <v>11763</v>
      </c>
      <c r="X5372" s="17" t="s">
        <v>442</v>
      </c>
      <c r="Y5372">
        <v>0</v>
      </c>
      <c r="Z5372" s="17" t="s">
        <v>443</v>
      </c>
      <c r="AA5372" s="17" t="s">
        <v>443</v>
      </c>
      <c r="AB5372" s="17" t="s">
        <v>444</v>
      </c>
      <c r="AC5372">
        <v>0</v>
      </c>
      <c r="AD5372">
        <v>0</v>
      </c>
      <c r="AE5372">
        <v>0</v>
      </c>
      <c r="AF5372">
        <v>2022</v>
      </c>
      <c r="AG5372" s="1">
        <v>44562</v>
      </c>
      <c r="AH5372" s="1">
        <v>44773</v>
      </c>
      <c r="AI5372" s="1">
        <v>44785</v>
      </c>
      <c r="AJ5372" s="17" t="s">
        <v>34</v>
      </c>
      <c r="AK5372" s="17" t="s">
        <v>35</v>
      </c>
      <c r="AL5372" s="17" t="s">
        <v>10388</v>
      </c>
      <c r="AM5372" s="17">
        <f>MONTH(EMPENHO[[#This Row],[data_empenho]])</f>
        <v>7</v>
      </c>
    </row>
    <row r="5373" spans="1:39" x14ac:dyDescent="0.25">
      <c r="A5373">
        <v>8</v>
      </c>
      <c r="B5373">
        <v>801</v>
      </c>
      <c r="C5373">
        <v>10</v>
      </c>
      <c r="D5373">
        <v>302</v>
      </c>
      <c r="E5373">
        <v>8</v>
      </c>
      <c r="F5373">
        <v>0</v>
      </c>
      <c r="G5373">
        <v>2096</v>
      </c>
      <c r="H5373" s="17" t="s">
        <v>2478</v>
      </c>
      <c r="I5373">
        <v>40</v>
      </c>
      <c r="J5373">
        <v>0</v>
      </c>
      <c r="K5373" s="17" t="s">
        <v>11764</v>
      </c>
      <c r="L5373" s="1">
        <v>44769</v>
      </c>
      <c r="M5373">
        <v>4680.6499999999996</v>
      </c>
      <c r="N5373" s="17" t="s">
        <v>437</v>
      </c>
      <c r="O5373">
        <v>6</v>
      </c>
      <c r="P5373" s="17" t="s">
        <v>438</v>
      </c>
      <c r="Q5373">
        <v>0</v>
      </c>
      <c r="R5373" s="17" t="s">
        <v>439</v>
      </c>
      <c r="S5373" s="17" t="s">
        <v>440</v>
      </c>
      <c r="T5373" s="17" t="s">
        <v>438</v>
      </c>
      <c r="U5373">
        <v>0</v>
      </c>
      <c r="V5373">
        <v>0</v>
      </c>
      <c r="W5373" s="17" t="s">
        <v>11765</v>
      </c>
      <c r="X5373" s="17" t="s">
        <v>442</v>
      </c>
      <c r="Y5373">
        <v>0</v>
      </c>
      <c r="Z5373" s="17" t="s">
        <v>443</v>
      </c>
      <c r="AA5373" s="17" t="s">
        <v>443</v>
      </c>
      <c r="AB5373" s="17" t="s">
        <v>444</v>
      </c>
      <c r="AC5373">
        <v>0</v>
      </c>
      <c r="AD5373">
        <v>0</v>
      </c>
      <c r="AE5373">
        <v>0</v>
      </c>
      <c r="AF5373">
        <v>2022</v>
      </c>
      <c r="AG5373" s="1">
        <v>44562</v>
      </c>
      <c r="AH5373" s="1">
        <v>44773</v>
      </c>
      <c r="AI5373" s="1">
        <v>44785</v>
      </c>
      <c r="AJ5373" s="17" t="s">
        <v>34</v>
      </c>
      <c r="AK5373" s="17" t="s">
        <v>35</v>
      </c>
      <c r="AL5373" s="17" t="s">
        <v>10388</v>
      </c>
      <c r="AM5373" s="17">
        <f>MONTH(EMPENHO[[#This Row],[data_empenho]])</f>
        <v>7</v>
      </c>
    </row>
    <row r="5374" spans="1:39" x14ac:dyDescent="0.25">
      <c r="A5374">
        <v>8</v>
      </c>
      <c r="B5374">
        <v>801</v>
      </c>
      <c r="C5374">
        <v>10</v>
      </c>
      <c r="D5374">
        <v>301</v>
      </c>
      <c r="E5374">
        <v>6</v>
      </c>
      <c r="F5374">
        <v>0</v>
      </c>
      <c r="G5374">
        <v>2092</v>
      </c>
      <c r="H5374" s="17" t="s">
        <v>2478</v>
      </c>
      <c r="I5374">
        <v>40</v>
      </c>
      <c r="J5374">
        <v>0</v>
      </c>
      <c r="K5374" s="17" t="s">
        <v>11766</v>
      </c>
      <c r="L5374" s="1">
        <v>44769</v>
      </c>
      <c r="M5374">
        <v>313.81</v>
      </c>
      <c r="N5374" s="17" t="s">
        <v>437</v>
      </c>
      <c r="O5374">
        <v>6</v>
      </c>
      <c r="P5374" s="17" t="s">
        <v>438</v>
      </c>
      <c r="Q5374">
        <v>0</v>
      </c>
      <c r="R5374" s="17" t="s">
        <v>439</v>
      </c>
      <c r="S5374" s="17" t="s">
        <v>440</v>
      </c>
      <c r="T5374" s="17" t="s">
        <v>438</v>
      </c>
      <c r="U5374">
        <v>0</v>
      </c>
      <c r="V5374">
        <v>0</v>
      </c>
      <c r="W5374" s="17" t="s">
        <v>11767</v>
      </c>
      <c r="X5374" s="17" t="s">
        <v>442</v>
      </c>
      <c r="Y5374">
        <v>0</v>
      </c>
      <c r="Z5374" s="17" t="s">
        <v>443</v>
      </c>
      <c r="AA5374" s="17" t="s">
        <v>443</v>
      </c>
      <c r="AB5374" s="17" t="s">
        <v>444</v>
      </c>
      <c r="AC5374">
        <v>0</v>
      </c>
      <c r="AD5374">
        <v>0</v>
      </c>
      <c r="AE5374">
        <v>0</v>
      </c>
      <c r="AF5374">
        <v>2022</v>
      </c>
      <c r="AG5374" s="1">
        <v>44562</v>
      </c>
      <c r="AH5374" s="1">
        <v>44773</v>
      </c>
      <c r="AI5374" s="1">
        <v>44785</v>
      </c>
      <c r="AJ5374" s="17" t="s">
        <v>34</v>
      </c>
      <c r="AK5374" s="17" t="s">
        <v>35</v>
      </c>
      <c r="AL5374" s="17" t="s">
        <v>10388</v>
      </c>
      <c r="AM5374" s="17">
        <f>MONTH(EMPENHO[[#This Row],[data_empenho]])</f>
        <v>7</v>
      </c>
    </row>
    <row r="5375" spans="1:39" x14ac:dyDescent="0.25">
      <c r="A5375">
        <v>8</v>
      </c>
      <c r="B5375">
        <v>801</v>
      </c>
      <c r="C5375">
        <v>10</v>
      </c>
      <c r="D5375">
        <v>302</v>
      </c>
      <c r="E5375">
        <v>8</v>
      </c>
      <c r="F5375">
        <v>0</v>
      </c>
      <c r="G5375">
        <v>2096</v>
      </c>
      <c r="H5375" s="17" t="s">
        <v>2478</v>
      </c>
      <c r="I5375">
        <v>40</v>
      </c>
      <c r="J5375">
        <v>0</v>
      </c>
      <c r="K5375" s="17" t="s">
        <v>11768</v>
      </c>
      <c r="L5375" s="1">
        <v>44769</v>
      </c>
      <c r="M5375">
        <v>1022.87</v>
      </c>
      <c r="N5375" s="17" t="s">
        <v>437</v>
      </c>
      <c r="O5375">
        <v>6</v>
      </c>
      <c r="P5375" s="17" t="s">
        <v>438</v>
      </c>
      <c r="Q5375">
        <v>0</v>
      </c>
      <c r="R5375" s="17" t="s">
        <v>439</v>
      </c>
      <c r="S5375" s="17" t="s">
        <v>440</v>
      </c>
      <c r="T5375" s="17" t="s">
        <v>438</v>
      </c>
      <c r="U5375">
        <v>0</v>
      </c>
      <c r="V5375">
        <v>0</v>
      </c>
      <c r="W5375" s="17" t="s">
        <v>11769</v>
      </c>
      <c r="X5375" s="17" t="s">
        <v>442</v>
      </c>
      <c r="Y5375">
        <v>0</v>
      </c>
      <c r="Z5375" s="17" t="s">
        <v>443</v>
      </c>
      <c r="AA5375" s="17" t="s">
        <v>443</v>
      </c>
      <c r="AB5375" s="17" t="s">
        <v>444</v>
      </c>
      <c r="AC5375">
        <v>0</v>
      </c>
      <c r="AD5375">
        <v>0</v>
      </c>
      <c r="AE5375">
        <v>0</v>
      </c>
      <c r="AF5375">
        <v>2022</v>
      </c>
      <c r="AG5375" s="1">
        <v>44562</v>
      </c>
      <c r="AH5375" s="1">
        <v>44773</v>
      </c>
      <c r="AI5375" s="1">
        <v>44785</v>
      </c>
      <c r="AJ5375" s="17" t="s">
        <v>34</v>
      </c>
      <c r="AK5375" s="17" t="s">
        <v>35</v>
      </c>
      <c r="AL5375" s="17" t="s">
        <v>10388</v>
      </c>
      <c r="AM5375" s="17">
        <f>MONTH(EMPENHO[[#This Row],[data_empenho]])</f>
        <v>7</v>
      </c>
    </row>
    <row r="5376" spans="1:39" x14ac:dyDescent="0.25">
      <c r="A5376">
        <v>12</v>
      </c>
      <c r="B5376">
        <v>1201</v>
      </c>
      <c r="C5376">
        <v>9</v>
      </c>
      <c r="D5376">
        <v>122</v>
      </c>
      <c r="E5376">
        <v>1</v>
      </c>
      <c r="F5376">
        <v>0</v>
      </c>
      <c r="G5376">
        <v>2066</v>
      </c>
      <c r="H5376" s="17" t="s">
        <v>1708</v>
      </c>
      <c r="I5376">
        <v>50</v>
      </c>
      <c r="J5376">
        <v>0</v>
      </c>
      <c r="K5376" s="17" t="s">
        <v>11770</v>
      </c>
      <c r="L5376" s="1">
        <v>44769</v>
      </c>
      <c r="M5376">
        <v>1262.52</v>
      </c>
      <c r="N5376" s="17" t="s">
        <v>437</v>
      </c>
      <c r="O5376">
        <v>6</v>
      </c>
      <c r="P5376" s="17" t="s">
        <v>438</v>
      </c>
      <c r="Q5376">
        <v>0</v>
      </c>
      <c r="R5376" s="17" t="s">
        <v>439</v>
      </c>
      <c r="S5376" s="17" t="s">
        <v>440</v>
      </c>
      <c r="T5376" s="17" t="s">
        <v>438</v>
      </c>
      <c r="U5376">
        <v>0</v>
      </c>
      <c r="V5376">
        <v>0</v>
      </c>
      <c r="W5376" s="17" t="s">
        <v>11771</v>
      </c>
      <c r="X5376" s="17" t="s">
        <v>442</v>
      </c>
      <c r="Y5376">
        <v>0</v>
      </c>
      <c r="Z5376" s="17" t="s">
        <v>443</v>
      </c>
      <c r="AA5376" s="17" t="s">
        <v>443</v>
      </c>
      <c r="AB5376" s="17" t="s">
        <v>444</v>
      </c>
      <c r="AC5376">
        <v>0</v>
      </c>
      <c r="AD5376">
        <v>0</v>
      </c>
      <c r="AE5376">
        <v>0</v>
      </c>
      <c r="AF5376">
        <v>2022</v>
      </c>
      <c r="AG5376" s="1">
        <v>44562</v>
      </c>
      <c r="AH5376" s="1">
        <v>44773</v>
      </c>
      <c r="AI5376" s="1">
        <v>44785</v>
      </c>
      <c r="AJ5376" s="17" t="s">
        <v>34</v>
      </c>
      <c r="AK5376" s="17" t="s">
        <v>35</v>
      </c>
      <c r="AL5376" s="17" t="s">
        <v>10388</v>
      </c>
      <c r="AM5376" s="17">
        <f>MONTH(EMPENHO[[#This Row],[data_empenho]])</f>
        <v>7</v>
      </c>
    </row>
    <row r="5377" spans="1:39" x14ac:dyDescent="0.25">
      <c r="A5377">
        <v>12</v>
      </c>
      <c r="B5377">
        <v>1201</v>
      </c>
      <c r="C5377">
        <v>9</v>
      </c>
      <c r="D5377">
        <v>122</v>
      </c>
      <c r="E5377">
        <v>1</v>
      </c>
      <c r="F5377">
        <v>0</v>
      </c>
      <c r="G5377">
        <v>2066</v>
      </c>
      <c r="H5377" s="17" t="s">
        <v>1708</v>
      </c>
      <c r="I5377">
        <v>50</v>
      </c>
      <c r="J5377">
        <v>0</v>
      </c>
      <c r="K5377" s="17" t="s">
        <v>11772</v>
      </c>
      <c r="L5377" s="1">
        <v>44769</v>
      </c>
      <c r="M5377">
        <v>454.48</v>
      </c>
      <c r="N5377" s="17" t="s">
        <v>437</v>
      </c>
      <c r="O5377">
        <v>6</v>
      </c>
      <c r="P5377" s="17" t="s">
        <v>438</v>
      </c>
      <c r="Q5377">
        <v>0</v>
      </c>
      <c r="R5377" s="17" t="s">
        <v>439</v>
      </c>
      <c r="S5377" s="17" t="s">
        <v>440</v>
      </c>
      <c r="T5377" s="17" t="s">
        <v>438</v>
      </c>
      <c r="U5377">
        <v>0</v>
      </c>
      <c r="V5377">
        <v>0</v>
      </c>
      <c r="W5377" s="17" t="s">
        <v>11773</v>
      </c>
      <c r="X5377" s="17" t="s">
        <v>442</v>
      </c>
      <c r="Y5377">
        <v>0</v>
      </c>
      <c r="Z5377" s="17" t="s">
        <v>443</v>
      </c>
      <c r="AA5377" s="17" t="s">
        <v>443</v>
      </c>
      <c r="AB5377" s="17" t="s">
        <v>444</v>
      </c>
      <c r="AC5377">
        <v>0</v>
      </c>
      <c r="AD5377">
        <v>0</v>
      </c>
      <c r="AE5377">
        <v>0</v>
      </c>
      <c r="AF5377">
        <v>2022</v>
      </c>
      <c r="AG5377" s="1">
        <v>44562</v>
      </c>
      <c r="AH5377" s="1">
        <v>44773</v>
      </c>
      <c r="AI5377" s="1">
        <v>44785</v>
      </c>
      <c r="AJ5377" s="17" t="s">
        <v>34</v>
      </c>
      <c r="AK5377" s="17" t="s">
        <v>35</v>
      </c>
      <c r="AL5377" s="17" t="s">
        <v>10388</v>
      </c>
      <c r="AM5377" s="17">
        <f>MONTH(EMPENHO[[#This Row],[data_empenho]])</f>
        <v>7</v>
      </c>
    </row>
    <row r="5378" spans="1:39" x14ac:dyDescent="0.25">
      <c r="A5378">
        <v>3</v>
      </c>
      <c r="B5378">
        <v>301</v>
      </c>
      <c r="C5378">
        <v>9</v>
      </c>
      <c r="D5378">
        <v>272</v>
      </c>
      <c r="E5378">
        <v>20</v>
      </c>
      <c r="F5378">
        <v>0</v>
      </c>
      <c r="G5378">
        <v>9</v>
      </c>
      <c r="H5378" s="17" t="s">
        <v>1847</v>
      </c>
      <c r="I5378">
        <v>1</v>
      </c>
      <c r="J5378">
        <v>0</v>
      </c>
      <c r="K5378" s="17" t="s">
        <v>11774</v>
      </c>
      <c r="L5378" s="1">
        <v>44769</v>
      </c>
      <c r="M5378">
        <v>49872.14</v>
      </c>
      <c r="N5378" s="17" t="s">
        <v>437</v>
      </c>
      <c r="O5378">
        <v>6</v>
      </c>
      <c r="P5378" s="17" t="s">
        <v>438</v>
      </c>
      <c r="Q5378">
        <v>0</v>
      </c>
      <c r="R5378" s="17" t="s">
        <v>439</v>
      </c>
      <c r="S5378" s="17" t="s">
        <v>440</v>
      </c>
      <c r="T5378" s="17" t="s">
        <v>438</v>
      </c>
      <c r="U5378">
        <v>0</v>
      </c>
      <c r="V5378">
        <v>0</v>
      </c>
      <c r="W5378" s="17" t="s">
        <v>11775</v>
      </c>
      <c r="X5378" s="17" t="s">
        <v>442</v>
      </c>
      <c r="Y5378">
        <v>0</v>
      </c>
      <c r="Z5378" s="17" t="s">
        <v>443</v>
      </c>
      <c r="AA5378" s="17" t="s">
        <v>443</v>
      </c>
      <c r="AB5378" s="17" t="s">
        <v>444</v>
      </c>
      <c r="AC5378">
        <v>0</v>
      </c>
      <c r="AD5378">
        <v>0</v>
      </c>
      <c r="AE5378">
        <v>0</v>
      </c>
      <c r="AF5378">
        <v>2022</v>
      </c>
      <c r="AG5378" s="1">
        <v>44562</v>
      </c>
      <c r="AH5378" s="1">
        <v>44773</v>
      </c>
      <c r="AI5378" s="1">
        <v>44785</v>
      </c>
      <c r="AJ5378" s="17" t="s">
        <v>34</v>
      </c>
      <c r="AK5378" s="17" t="s">
        <v>35</v>
      </c>
      <c r="AL5378" s="17" t="s">
        <v>10388</v>
      </c>
      <c r="AM5378" s="17">
        <f>MONTH(EMPENHO[[#This Row],[data_empenho]])</f>
        <v>7</v>
      </c>
    </row>
    <row r="5379" spans="1:39" x14ac:dyDescent="0.25">
      <c r="A5379">
        <v>5</v>
      </c>
      <c r="B5379">
        <v>502</v>
      </c>
      <c r="C5379">
        <v>12</v>
      </c>
      <c r="D5379">
        <v>272</v>
      </c>
      <c r="E5379">
        <v>20</v>
      </c>
      <c r="F5379">
        <v>0</v>
      </c>
      <c r="G5379">
        <v>16</v>
      </c>
      <c r="H5379" s="17" t="s">
        <v>1847</v>
      </c>
      <c r="I5379">
        <v>20</v>
      </c>
      <c r="J5379">
        <v>0</v>
      </c>
      <c r="K5379" s="17" t="s">
        <v>11776</v>
      </c>
      <c r="L5379" s="1">
        <v>44769</v>
      </c>
      <c r="M5379">
        <v>63800.19</v>
      </c>
      <c r="N5379" s="17" t="s">
        <v>437</v>
      </c>
      <c r="O5379">
        <v>6</v>
      </c>
      <c r="P5379" s="17" t="s">
        <v>438</v>
      </c>
      <c r="Q5379">
        <v>0</v>
      </c>
      <c r="R5379" s="17" t="s">
        <v>439</v>
      </c>
      <c r="S5379" s="17" t="s">
        <v>440</v>
      </c>
      <c r="T5379" s="17" t="s">
        <v>438</v>
      </c>
      <c r="U5379">
        <v>0</v>
      </c>
      <c r="V5379">
        <v>0</v>
      </c>
      <c r="W5379" s="17" t="s">
        <v>11777</v>
      </c>
      <c r="X5379" s="17" t="s">
        <v>442</v>
      </c>
      <c r="Y5379">
        <v>0</v>
      </c>
      <c r="Z5379" s="17" t="s">
        <v>443</v>
      </c>
      <c r="AA5379" s="17" t="s">
        <v>443</v>
      </c>
      <c r="AB5379" s="17" t="s">
        <v>444</v>
      </c>
      <c r="AC5379">
        <v>0</v>
      </c>
      <c r="AD5379">
        <v>0</v>
      </c>
      <c r="AE5379">
        <v>0</v>
      </c>
      <c r="AF5379">
        <v>2022</v>
      </c>
      <c r="AG5379" s="1">
        <v>44562</v>
      </c>
      <c r="AH5379" s="1">
        <v>44773</v>
      </c>
      <c r="AI5379" s="1">
        <v>44785</v>
      </c>
      <c r="AJ5379" s="17" t="s">
        <v>34</v>
      </c>
      <c r="AK5379" s="17" t="s">
        <v>35</v>
      </c>
      <c r="AL5379" s="17" t="s">
        <v>10388</v>
      </c>
      <c r="AM5379" s="17">
        <f>MONTH(EMPENHO[[#This Row],[data_empenho]])</f>
        <v>7</v>
      </c>
    </row>
    <row r="5380" spans="1:39" x14ac:dyDescent="0.25">
      <c r="A5380">
        <v>8</v>
      </c>
      <c r="B5380">
        <v>801</v>
      </c>
      <c r="C5380">
        <v>10</v>
      </c>
      <c r="D5380">
        <v>272</v>
      </c>
      <c r="E5380">
        <v>20</v>
      </c>
      <c r="F5380">
        <v>0</v>
      </c>
      <c r="G5380">
        <v>21</v>
      </c>
      <c r="H5380" s="17" t="s">
        <v>1847</v>
      </c>
      <c r="I5380">
        <v>40</v>
      </c>
      <c r="J5380">
        <v>0</v>
      </c>
      <c r="K5380" s="17" t="s">
        <v>11778</v>
      </c>
      <c r="L5380" s="1">
        <v>44769</v>
      </c>
      <c r="M5380">
        <v>32849.61</v>
      </c>
      <c r="N5380" s="17" t="s">
        <v>437</v>
      </c>
      <c r="O5380">
        <v>6</v>
      </c>
      <c r="P5380" s="17" t="s">
        <v>438</v>
      </c>
      <c r="Q5380">
        <v>0</v>
      </c>
      <c r="R5380" s="17" t="s">
        <v>439</v>
      </c>
      <c r="S5380" s="17" t="s">
        <v>440</v>
      </c>
      <c r="T5380" s="17" t="s">
        <v>438</v>
      </c>
      <c r="U5380">
        <v>0</v>
      </c>
      <c r="V5380">
        <v>0</v>
      </c>
      <c r="W5380" s="17" t="s">
        <v>11779</v>
      </c>
      <c r="X5380" s="17" t="s">
        <v>442</v>
      </c>
      <c r="Y5380">
        <v>0</v>
      </c>
      <c r="Z5380" s="17" t="s">
        <v>443</v>
      </c>
      <c r="AA5380" s="17" t="s">
        <v>443</v>
      </c>
      <c r="AB5380" s="17" t="s">
        <v>444</v>
      </c>
      <c r="AC5380">
        <v>0</v>
      </c>
      <c r="AD5380">
        <v>0</v>
      </c>
      <c r="AE5380">
        <v>0</v>
      </c>
      <c r="AF5380">
        <v>2022</v>
      </c>
      <c r="AG5380" s="1">
        <v>44562</v>
      </c>
      <c r="AH5380" s="1">
        <v>44773</v>
      </c>
      <c r="AI5380" s="1">
        <v>44785</v>
      </c>
      <c r="AJ5380" s="17" t="s">
        <v>34</v>
      </c>
      <c r="AK5380" s="17" t="s">
        <v>35</v>
      </c>
      <c r="AL5380" s="17" t="s">
        <v>10388</v>
      </c>
      <c r="AM5380" s="17">
        <f>MONTH(EMPENHO[[#This Row],[data_empenho]])</f>
        <v>7</v>
      </c>
    </row>
    <row r="5381" spans="1:39" x14ac:dyDescent="0.25">
      <c r="A5381">
        <v>3</v>
      </c>
      <c r="B5381">
        <v>301</v>
      </c>
      <c r="C5381">
        <v>9</v>
      </c>
      <c r="D5381">
        <v>272</v>
      </c>
      <c r="E5381">
        <v>20</v>
      </c>
      <c r="F5381">
        <v>0</v>
      </c>
      <c r="G5381">
        <v>9</v>
      </c>
      <c r="H5381" s="17" t="s">
        <v>2566</v>
      </c>
      <c r="I5381">
        <v>1</v>
      </c>
      <c r="J5381">
        <v>0</v>
      </c>
      <c r="K5381" s="17" t="s">
        <v>11780</v>
      </c>
      <c r="L5381" s="1">
        <v>44769</v>
      </c>
      <c r="M5381">
        <v>1647.61</v>
      </c>
      <c r="N5381" s="17" t="s">
        <v>437</v>
      </c>
      <c r="O5381">
        <v>6</v>
      </c>
      <c r="P5381" s="17" t="s">
        <v>438</v>
      </c>
      <c r="Q5381">
        <v>0</v>
      </c>
      <c r="R5381" s="17" t="s">
        <v>439</v>
      </c>
      <c r="S5381" s="17" t="s">
        <v>440</v>
      </c>
      <c r="T5381" s="17" t="s">
        <v>438</v>
      </c>
      <c r="U5381">
        <v>0</v>
      </c>
      <c r="V5381">
        <v>0</v>
      </c>
      <c r="W5381" s="17" t="s">
        <v>11781</v>
      </c>
      <c r="X5381" s="17" t="s">
        <v>442</v>
      </c>
      <c r="Y5381">
        <v>0</v>
      </c>
      <c r="Z5381" s="17" t="s">
        <v>443</v>
      </c>
      <c r="AA5381" s="17" t="s">
        <v>443</v>
      </c>
      <c r="AB5381" s="17" t="s">
        <v>444</v>
      </c>
      <c r="AC5381">
        <v>0</v>
      </c>
      <c r="AD5381">
        <v>0</v>
      </c>
      <c r="AE5381">
        <v>0</v>
      </c>
      <c r="AF5381">
        <v>2022</v>
      </c>
      <c r="AG5381" s="1">
        <v>44562</v>
      </c>
      <c r="AH5381" s="1">
        <v>44773</v>
      </c>
      <c r="AI5381" s="1">
        <v>44785</v>
      </c>
      <c r="AJ5381" s="17" t="s">
        <v>34</v>
      </c>
      <c r="AK5381" s="17" t="s">
        <v>35</v>
      </c>
      <c r="AL5381" s="17" t="s">
        <v>10388</v>
      </c>
      <c r="AM5381" s="17">
        <f>MONTH(EMPENHO[[#This Row],[data_empenho]])</f>
        <v>7</v>
      </c>
    </row>
    <row r="5382" spans="1:39" x14ac:dyDescent="0.25">
      <c r="A5382">
        <v>3</v>
      </c>
      <c r="B5382">
        <v>301</v>
      </c>
      <c r="C5382">
        <v>9</v>
      </c>
      <c r="D5382">
        <v>272</v>
      </c>
      <c r="E5382">
        <v>20</v>
      </c>
      <c r="F5382">
        <v>0</v>
      </c>
      <c r="G5382">
        <v>9</v>
      </c>
      <c r="H5382" s="17" t="s">
        <v>2569</v>
      </c>
      <c r="I5382">
        <v>1</v>
      </c>
      <c r="J5382">
        <v>0</v>
      </c>
      <c r="K5382" s="17" t="s">
        <v>11782</v>
      </c>
      <c r="L5382" s="1">
        <v>44769</v>
      </c>
      <c r="M5382">
        <v>593.12</v>
      </c>
      <c r="N5382" s="17" t="s">
        <v>437</v>
      </c>
      <c r="O5382">
        <v>6</v>
      </c>
      <c r="P5382" s="17" t="s">
        <v>438</v>
      </c>
      <c r="Q5382">
        <v>0</v>
      </c>
      <c r="R5382" s="17" t="s">
        <v>439</v>
      </c>
      <c r="S5382" s="17" t="s">
        <v>440</v>
      </c>
      <c r="T5382" s="17" t="s">
        <v>438</v>
      </c>
      <c r="U5382">
        <v>0</v>
      </c>
      <c r="V5382">
        <v>0</v>
      </c>
      <c r="W5382" s="17" t="s">
        <v>11783</v>
      </c>
      <c r="X5382" s="17" t="s">
        <v>442</v>
      </c>
      <c r="Y5382">
        <v>0</v>
      </c>
      <c r="Z5382" s="17" t="s">
        <v>443</v>
      </c>
      <c r="AA5382" s="17" t="s">
        <v>443</v>
      </c>
      <c r="AB5382" s="17" t="s">
        <v>444</v>
      </c>
      <c r="AC5382">
        <v>0</v>
      </c>
      <c r="AD5382">
        <v>0</v>
      </c>
      <c r="AE5382">
        <v>0</v>
      </c>
      <c r="AF5382">
        <v>2022</v>
      </c>
      <c r="AG5382" s="1">
        <v>44562</v>
      </c>
      <c r="AH5382" s="1">
        <v>44773</v>
      </c>
      <c r="AI5382" s="1">
        <v>44785</v>
      </c>
      <c r="AJ5382" s="17" t="s">
        <v>34</v>
      </c>
      <c r="AK5382" s="17" t="s">
        <v>35</v>
      </c>
      <c r="AL5382" s="17" t="s">
        <v>10388</v>
      </c>
      <c r="AM5382" s="17">
        <f>MONTH(EMPENHO[[#This Row],[data_empenho]])</f>
        <v>7</v>
      </c>
    </row>
    <row r="5383" spans="1:39" x14ac:dyDescent="0.25">
      <c r="A5383">
        <v>3</v>
      </c>
      <c r="B5383">
        <v>301</v>
      </c>
      <c r="C5383">
        <v>9</v>
      </c>
      <c r="D5383">
        <v>272</v>
      </c>
      <c r="E5383">
        <v>20</v>
      </c>
      <c r="F5383">
        <v>0</v>
      </c>
      <c r="G5383">
        <v>9</v>
      </c>
      <c r="H5383" s="17" t="s">
        <v>1847</v>
      </c>
      <c r="I5383">
        <v>1</v>
      </c>
      <c r="J5383">
        <v>0</v>
      </c>
      <c r="K5383" s="17" t="s">
        <v>11784</v>
      </c>
      <c r="L5383" s="1">
        <v>44769</v>
      </c>
      <c r="M5383">
        <v>1368.52</v>
      </c>
      <c r="N5383" s="17" t="s">
        <v>437</v>
      </c>
      <c r="O5383">
        <v>6</v>
      </c>
      <c r="P5383" s="17" t="s">
        <v>438</v>
      </c>
      <c r="Q5383">
        <v>0</v>
      </c>
      <c r="R5383" s="17" t="s">
        <v>439</v>
      </c>
      <c r="S5383" s="17" t="s">
        <v>440</v>
      </c>
      <c r="T5383" s="17" t="s">
        <v>438</v>
      </c>
      <c r="U5383">
        <v>0</v>
      </c>
      <c r="V5383">
        <v>0</v>
      </c>
      <c r="W5383" s="17" t="s">
        <v>11785</v>
      </c>
      <c r="X5383" s="17" t="s">
        <v>442</v>
      </c>
      <c r="Y5383">
        <v>0</v>
      </c>
      <c r="Z5383" s="17" t="s">
        <v>443</v>
      </c>
      <c r="AA5383" s="17" t="s">
        <v>443</v>
      </c>
      <c r="AB5383" s="17" t="s">
        <v>444</v>
      </c>
      <c r="AC5383">
        <v>0</v>
      </c>
      <c r="AD5383">
        <v>0</v>
      </c>
      <c r="AE5383">
        <v>0</v>
      </c>
      <c r="AF5383">
        <v>2022</v>
      </c>
      <c r="AG5383" s="1">
        <v>44562</v>
      </c>
      <c r="AH5383" s="1">
        <v>44773</v>
      </c>
      <c r="AI5383" s="1">
        <v>44785</v>
      </c>
      <c r="AJ5383" s="17" t="s">
        <v>34</v>
      </c>
      <c r="AK5383" s="17" t="s">
        <v>35</v>
      </c>
      <c r="AL5383" s="17" t="s">
        <v>10388</v>
      </c>
      <c r="AM5383" s="17">
        <f>MONTH(EMPENHO[[#This Row],[data_empenho]])</f>
        <v>7</v>
      </c>
    </row>
    <row r="5384" spans="1:39" x14ac:dyDescent="0.25">
      <c r="A5384">
        <v>6</v>
      </c>
      <c r="B5384">
        <v>603</v>
      </c>
      <c r="C5384">
        <v>26</v>
      </c>
      <c r="D5384">
        <v>782</v>
      </c>
      <c r="E5384">
        <v>17</v>
      </c>
      <c r="F5384">
        <v>0</v>
      </c>
      <c r="G5384">
        <v>2073</v>
      </c>
      <c r="H5384" s="17" t="s">
        <v>478</v>
      </c>
      <c r="I5384">
        <v>1</v>
      </c>
      <c r="J5384">
        <v>0</v>
      </c>
      <c r="K5384" s="17" t="s">
        <v>11786</v>
      </c>
      <c r="L5384" s="1">
        <v>44769</v>
      </c>
      <c r="M5384">
        <v>9336</v>
      </c>
      <c r="N5384" s="17" t="s">
        <v>437</v>
      </c>
      <c r="O5384">
        <v>8264</v>
      </c>
      <c r="P5384" s="17" t="s">
        <v>438</v>
      </c>
      <c r="Q5384">
        <v>0</v>
      </c>
      <c r="R5384" s="17" t="s">
        <v>480</v>
      </c>
      <c r="S5384" s="17" t="s">
        <v>653</v>
      </c>
      <c r="T5384" s="17" t="s">
        <v>438</v>
      </c>
      <c r="U5384">
        <v>2</v>
      </c>
      <c r="V5384">
        <v>2022</v>
      </c>
      <c r="W5384" s="17" t="s">
        <v>11787</v>
      </c>
      <c r="X5384" s="17" t="s">
        <v>482</v>
      </c>
      <c r="Y5384">
        <v>7</v>
      </c>
      <c r="Z5384" s="17" t="s">
        <v>443</v>
      </c>
      <c r="AA5384" s="17" t="s">
        <v>443</v>
      </c>
      <c r="AB5384" s="17" t="s">
        <v>444</v>
      </c>
      <c r="AC5384">
        <v>0</v>
      </c>
      <c r="AD5384">
        <v>0</v>
      </c>
      <c r="AE5384">
        <v>0</v>
      </c>
      <c r="AF5384">
        <v>2022</v>
      </c>
      <c r="AG5384" s="1">
        <v>44562</v>
      </c>
      <c r="AH5384" s="1">
        <v>44773</v>
      </c>
      <c r="AI5384" s="1">
        <v>44785</v>
      </c>
      <c r="AJ5384" s="17" t="s">
        <v>34</v>
      </c>
      <c r="AK5384" s="17" t="s">
        <v>35</v>
      </c>
      <c r="AL5384" s="17" t="s">
        <v>10388</v>
      </c>
      <c r="AM5384" s="17">
        <f>MONTH(EMPENHO[[#This Row],[data_empenho]])</f>
        <v>7</v>
      </c>
    </row>
    <row r="5385" spans="1:39" x14ac:dyDescent="0.25">
      <c r="A5385">
        <v>4</v>
      </c>
      <c r="B5385">
        <v>401</v>
      </c>
      <c r="C5385">
        <v>4</v>
      </c>
      <c r="D5385">
        <v>123</v>
      </c>
      <c r="E5385">
        <v>1</v>
      </c>
      <c r="F5385">
        <v>0</v>
      </c>
      <c r="G5385">
        <v>2075</v>
      </c>
      <c r="H5385" s="17" t="s">
        <v>445</v>
      </c>
      <c r="I5385">
        <v>1</v>
      </c>
      <c r="J5385">
        <v>0</v>
      </c>
      <c r="K5385" s="17" t="s">
        <v>11788</v>
      </c>
      <c r="L5385" s="1">
        <v>44769</v>
      </c>
      <c r="M5385">
        <v>47.5</v>
      </c>
      <c r="N5385" s="17" t="s">
        <v>437</v>
      </c>
      <c r="O5385">
        <v>6964</v>
      </c>
      <c r="P5385" s="17" t="s">
        <v>438</v>
      </c>
      <c r="Q5385">
        <v>0</v>
      </c>
      <c r="R5385" s="17" t="s">
        <v>439</v>
      </c>
      <c r="S5385" s="17" t="s">
        <v>440</v>
      </c>
      <c r="T5385" s="17" t="s">
        <v>438</v>
      </c>
      <c r="U5385">
        <v>0</v>
      </c>
      <c r="V5385">
        <v>0</v>
      </c>
      <c r="W5385" s="17" t="s">
        <v>11789</v>
      </c>
      <c r="X5385" s="17" t="s">
        <v>442</v>
      </c>
      <c r="Y5385">
        <v>0</v>
      </c>
      <c r="Z5385" s="17" t="s">
        <v>486</v>
      </c>
      <c r="AA5385" s="17" t="s">
        <v>443</v>
      </c>
      <c r="AB5385" s="17" t="s">
        <v>444</v>
      </c>
      <c r="AC5385">
        <v>0</v>
      </c>
      <c r="AD5385">
        <v>0</v>
      </c>
      <c r="AE5385">
        <v>0</v>
      </c>
      <c r="AF5385">
        <v>2022</v>
      </c>
      <c r="AG5385" s="1">
        <v>44562</v>
      </c>
      <c r="AH5385" s="1">
        <v>44773</v>
      </c>
      <c r="AI5385" s="1">
        <v>44785</v>
      </c>
      <c r="AJ5385" s="17" t="s">
        <v>34</v>
      </c>
      <c r="AK5385" s="17" t="s">
        <v>35</v>
      </c>
      <c r="AL5385" s="17" t="s">
        <v>10388</v>
      </c>
      <c r="AM5385" s="17">
        <f>MONTH(EMPENHO[[#This Row],[data_empenho]])</f>
        <v>7</v>
      </c>
    </row>
    <row r="5386" spans="1:39" x14ac:dyDescent="0.25">
      <c r="A5386">
        <v>4</v>
      </c>
      <c r="B5386">
        <v>401</v>
      </c>
      <c r="C5386">
        <v>4</v>
      </c>
      <c r="D5386">
        <v>123</v>
      </c>
      <c r="E5386">
        <v>1</v>
      </c>
      <c r="F5386">
        <v>0</v>
      </c>
      <c r="G5386">
        <v>2075</v>
      </c>
      <c r="H5386" s="17" t="s">
        <v>445</v>
      </c>
      <c r="I5386">
        <v>1</v>
      </c>
      <c r="J5386">
        <v>0</v>
      </c>
      <c r="K5386" s="17" t="s">
        <v>11790</v>
      </c>
      <c r="L5386" s="1">
        <v>44769</v>
      </c>
      <c r="M5386">
        <v>55</v>
      </c>
      <c r="N5386" s="17" t="s">
        <v>437</v>
      </c>
      <c r="O5386">
        <v>450</v>
      </c>
      <c r="P5386" s="17" t="s">
        <v>438</v>
      </c>
      <c r="Q5386">
        <v>0</v>
      </c>
      <c r="R5386" s="17" t="s">
        <v>439</v>
      </c>
      <c r="S5386" s="17" t="s">
        <v>440</v>
      </c>
      <c r="T5386" s="17" t="s">
        <v>438</v>
      </c>
      <c r="U5386">
        <v>0</v>
      </c>
      <c r="V5386">
        <v>0</v>
      </c>
      <c r="W5386" s="17" t="s">
        <v>11791</v>
      </c>
      <c r="X5386" s="17" t="s">
        <v>442</v>
      </c>
      <c r="Y5386">
        <v>0</v>
      </c>
      <c r="Z5386" s="17" t="s">
        <v>486</v>
      </c>
      <c r="AA5386" s="17" t="s">
        <v>443</v>
      </c>
      <c r="AB5386" s="17" t="s">
        <v>444</v>
      </c>
      <c r="AC5386">
        <v>0</v>
      </c>
      <c r="AD5386">
        <v>0</v>
      </c>
      <c r="AE5386">
        <v>0</v>
      </c>
      <c r="AF5386">
        <v>2022</v>
      </c>
      <c r="AG5386" s="1">
        <v>44562</v>
      </c>
      <c r="AH5386" s="1">
        <v>44773</v>
      </c>
      <c r="AI5386" s="1">
        <v>44785</v>
      </c>
      <c r="AJ5386" s="17" t="s">
        <v>34</v>
      </c>
      <c r="AK5386" s="17" t="s">
        <v>35</v>
      </c>
      <c r="AL5386" s="17" t="s">
        <v>10388</v>
      </c>
      <c r="AM5386" s="17">
        <f>MONTH(EMPENHO[[#This Row],[data_empenho]])</f>
        <v>7</v>
      </c>
    </row>
    <row r="5387" spans="1:39" x14ac:dyDescent="0.25">
      <c r="A5387">
        <v>4</v>
      </c>
      <c r="B5387">
        <v>401</v>
      </c>
      <c r="C5387">
        <v>4</v>
      </c>
      <c r="D5387">
        <v>123</v>
      </c>
      <c r="E5387">
        <v>1</v>
      </c>
      <c r="F5387">
        <v>0</v>
      </c>
      <c r="G5387">
        <v>2075</v>
      </c>
      <c r="H5387" s="17" t="s">
        <v>445</v>
      </c>
      <c r="I5387">
        <v>1</v>
      </c>
      <c r="J5387">
        <v>0</v>
      </c>
      <c r="K5387" s="17" t="s">
        <v>11792</v>
      </c>
      <c r="L5387" s="1">
        <v>44769</v>
      </c>
      <c r="M5387">
        <v>47.5</v>
      </c>
      <c r="N5387" s="17" t="s">
        <v>437</v>
      </c>
      <c r="O5387">
        <v>4506</v>
      </c>
      <c r="P5387" s="17" t="s">
        <v>438</v>
      </c>
      <c r="Q5387">
        <v>0</v>
      </c>
      <c r="R5387" s="17" t="s">
        <v>439</v>
      </c>
      <c r="S5387" s="17" t="s">
        <v>440</v>
      </c>
      <c r="T5387" s="17" t="s">
        <v>438</v>
      </c>
      <c r="U5387">
        <v>0</v>
      </c>
      <c r="V5387">
        <v>0</v>
      </c>
      <c r="W5387" s="17" t="s">
        <v>11793</v>
      </c>
      <c r="X5387" s="17" t="s">
        <v>442</v>
      </c>
      <c r="Y5387">
        <v>0</v>
      </c>
      <c r="Z5387" s="17" t="s">
        <v>486</v>
      </c>
      <c r="AA5387" s="17" t="s">
        <v>443</v>
      </c>
      <c r="AB5387" s="17" t="s">
        <v>444</v>
      </c>
      <c r="AC5387">
        <v>0</v>
      </c>
      <c r="AD5387">
        <v>0</v>
      </c>
      <c r="AE5387">
        <v>0</v>
      </c>
      <c r="AF5387">
        <v>2022</v>
      </c>
      <c r="AG5387" s="1">
        <v>44562</v>
      </c>
      <c r="AH5387" s="1">
        <v>44773</v>
      </c>
      <c r="AI5387" s="1">
        <v>44785</v>
      </c>
      <c r="AJ5387" s="17" t="s">
        <v>34</v>
      </c>
      <c r="AK5387" s="17" t="s">
        <v>35</v>
      </c>
      <c r="AL5387" s="17" t="s">
        <v>10388</v>
      </c>
      <c r="AM5387" s="17">
        <f>MONTH(EMPENHO[[#This Row],[data_empenho]])</f>
        <v>7</v>
      </c>
    </row>
    <row r="5388" spans="1:39" x14ac:dyDescent="0.25">
      <c r="A5388">
        <v>4</v>
      </c>
      <c r="B5388">
        <v>401</v>
      </c>
      <c r="C5388">
        <v>4</v>
      </c>
      <c r="D5388">
        <v>123</v>
      </c>
      <c r="E5388">
        <v>1</v>
      </c>
      <c r="F5388">
        <v>0</v>
      </c>
      <c r="G5388">
        <v>2075</v>
      </c>
      <c r="H5388" s="17" t="s">
        <v>445</v>
      </c>
      <c r="I5388">
        <v>1</v>
      </c>
      <c r="J5388">
        <v>0</v>
      </c>
      <c r="K5388" s="17" t="s">
        <v>11794</v>
      </c>
      <c r="L5388" s="1">
        <v>44769</v>
      </c>
      <c r="M5388">
        <v>47.5</v>
      </c>
      <c r="N5388" s="17" t="s">
        <v>437</v>
      </c>
      <c r="O5388">
        <v>7989</v>
      </c>
      <c r="P5388" s="17" t="s">
        <v>438</v>
      </c>
      <c r="Q5388">
        <v>0</v>
      </c>
      <c r="R5388" s="17" t="s">
        <v>439</v>
      </c>
      <c r="S5388" s="17" t="s">
        <v>440</v>
      </c>
      <c r="T5388" s="17" t="s">
        <v>438</v>
      </c>
      <c r="U5388">
        <v>0</v>
      </c>
      <c r="V5388">
        <v>0</v>
      </c>
      <c r="W5388" s="17" t="s">
        <v>11795</v>
      </c>
      <c r="X5388" s="17" t="s">
        <v>442</v>
      </c>
      <c r="Y5388">
        <v>0</v>
      </c>
      <c r="Z5388" s="17" t="s">
        <v>486</v>
      </c>
      <c r="AA5388" s="17" t="s">
        <v>443</v>
      </c>
      <c r="AB5388" s="17" t="s">
        <v>444</v>
      </c>
      <c r="AC5388">
        <v>0</v>
      </c>
      <c r="AD5388">
        <v>0</v>
      </c>
      <c r="AE5388">
        <v>0</v>
      </c>
      <c r="AF5388">
        <v>2022</v>
      </c>
      <c r="AG5388" s="1">
        <v>44562</v>
      </c>
      <c r="AH5388" s="1">
        <v>44773</v>
      </c>
      <c r="AI5388" s="1">
        <v>44785</v>
      </c>
      <c r="AJ5388" s="17" t="s">
        <v>34</v>
      </c>
      <c r="AK5388" s="17" t="s">
        <v>35</v>
      </c>
      <c r="AL5388" s="17" t="s">
        <v>10388</v>
      </c>
      <c r="AM5388" s="17">
        <f>MONTH(EMPENHO[[#This Row],[data_empenho]])</f>
        <v>7</v>
      </c>
    </row>
    <row r="5389" spans="1:39" x14ac:dyDescent="0.25">
      <c r="A5389">
        <v>3</v>
      </c>
      <c r="B5389">
        <v>301</v>
      </c>
      <c r="C5389">
        <v>4</v>
      </c>
      <c r="D5389">
        <v>122</v>
      </c>
      <c r="E5389">
        <v>1</v>
      </c>
      <c r="F5389">
        <v>0</v>
      </c>
      <c r="G5389">
        <v>2068</v>
      </c>
      <c r="H5389" s="17" t="s">
        <v>445</v>
      </c>
      <c r="I5389">
        <v>1</v>
      </c>
      <c r="J5389">
        <v>0</v>
      </c>
      <c r="K5389" s="17" t="s">
        <v>11796</v>
      </c>
      <c r="L5389" s="1">
        <v>44769</v>
      </c>
      <c r="M5389">
        <v>465</v>
      </c>
      <c r="N5389" s="17" t="s">
        <v>437</v>
      </c>
      <c r="O5389">
        <v>4508</v>
      </c>
      <c r="P5389" s="17" t="s">
        <v>438</v>
      </c>
      <c r="Q5389">
        <v>0</v>
      </c>
      <c r="R5389" s="17" t="s">
        <v>439</v>
      </c>
      <c r="S5389" s="17" t="s">
        <v>440</v>
      </c>
      <c r="T5389" s="17" t="s">
        <v>438</v>
      </c>
      <c r="U5389">
        <v>0</v>
      </c>
      <c r="V5389">
        <v>0</v>
      </c>
      <c r="W5389" s="17" t="s">
        <v>11797</v>
      </c>
      <c r="X5389" s="17" t="s">
        <v>442</v>
      </c>
      <c r="Y5389">
        <v>0</v>
      </c>
      <c r="Z5389" s="17" t="s">
        <v>486</v>
      </c>
      <c r="AA5389" s="17" t="s">
        <v>443</v>
      </c>
      <c r="AB5389" s="17" t="s">
        <v>444</v>
      </c>
      <c r="AC5389">
        <v>0</v>
      </c>
      <c r="AD5389">
        <v>0</v>
      </c>
      <c r="AE5389">
        <v>0</v>
      </c>
      <c r="AF5389">
        <v>2022</v>
      </c>
      <c r="AG5389" s="1">
        <v>44562</v>
      </c>
      <c r="AH5389" s="1">
        <v>44773</v>
      </c>
      <c r="AI5389" s="1">
        <v>44785</v>
      </c>
      <c r="AJ5389" s="17" t="s">
        <v>34</v>
      </c>
      <c r="AK5389" s="17" t="s">
        <v>35</v>
      </c>
      <c r="AL5389" s="17" t="s">
        <v>10388</v>
      </c>
      <c r="AM5389" s="17">
        <f>MONTH(EMPENHO[[#This Row],[data_empenho]])</f>
        <v>7</v>
      </c>
    </row>
    <row r="5390" spans="1:39" x14ac:dyDescent="0.25">
      <c r="A5390">
        <v>5</v>
      </c>
      <c r="B5390">
        <v>501</v>
      </c>
      <c r="C5390">
        <v>4</v>
      </c>
      <c r="D5390">
        <v>122</v>
      </c>
      <c r="E5390">
        <v>1</v>
      </c>
      <c r="F5390">
        <v>0</v>
      </c>
      <c r="G5390">
        <v>2022</v>
      </c>
      <c r="H5390" s="17" t="s">
        <v>445</v>
      </c>
      <c r="I5390">
        <v>1</v>
      </c>
      <c r="J5390">
        <v>0</v>
      </c>
      <c r="K5390" s="17" t="s">
        <v>11798</v>
      </c>
      <c r="L5390" s="1">
        <v>44769</v>
      </c>
      <c r="M5390">
        <v>47.5</v>
      </c>
      <c r="N5390" s="17" t="s">
        <v>437</v>
      </c>
      <c r="O5390">
        <v>1925</v>
      </c>
      <c r="P5390" s="17" t="s">
        <v>438</v>
      </c>
      <c r="Q5390">
        <v>0</v>
      </c>
      <c r="R5390" s="17" t="s">
        <v>439</v>
      </c>
      <c r="S5390" s="17" t="s">
        <v>440</v>
      </c>
      <c r="T5390" s="17" t="s">
        <v>438</v>
      </c>
      <c r="U5390">
        <v>0</v>
      </c>
      <c r="V5390">
        <v>0</v>
      </c>
      <c r="W5390" s="17" t="s">
        <v>11799</v>
      </c>
      <c r="X5390" s="17" t="s">
        <v>442</v>
      </c>
      <c r="Y5390">
        <v>0</v>
      </c>
      <c r="Z5390" s="17" t="s">
        <v>486</v>
      </c>
      <c r="AA5390" s="17" t="s">
        <v>443</v>
      </c>
      <c r="AB5390" s="17" t="s">
        <v>444</v>
      </c>
      <c r="AC5390">
        <v>0</v>
      </c>
      <c r="AD5390">
        <v>0</v>
      </c>
      <c r="AE5390">
        <v>0</v>
      </c>
      <c r="AF5390">
        <v>2022</v>
      </c>
      <c r="AG5390" s="1">
        <v>44562</v>
      </c>
      <c r="AH5390" s="1">
        <v>44773</v>
      </c>
      <c r="AI5390" s="1">
        <v>44785</v>
      </c>
      <c r="AJ5390" s="17" t="s">
        <v>34</v>
      </c>
      <c r="AK5390" s="17" t="s">
        <v>35</v>
      </c>
      <c r="AL5390" s="17" t="s">
        <v>10388</v>
      </c>
      <c r="AM5390" s="17">
        <f>MONTH(EMPENHO[[#This Row],[data_empenho]])</f>
        <v>7</v>
      </c>
    </row>
    <row r="5391" spans="1:39" x14ac:dyDescent="0.25">
      <c r="A5391">
        <v>3</v>
      </c>
      <c r="B5391">
        <v>301</v>
      </c>
      <c r="C5391">
        <v>4</v>
      </c>
      <c r="D5391">
        <v>122</v>
      </c>
      <c r="E5391">
        <v>1</v>
      </c>
      <c r="F5391">
        <v>0</v>
      </c>
      <c r="G5391">
        <v>2068</v>
      </c>
      <c r="H5391" s="17" t="s">
        <v>445</v>
      </c>
      <c r="I5391">
        <v>1</v>
      </c>
      <c r="J5391">
        <v>0</v>
      </c>
      <c r="K5391" s="17" t="s">
        <v>11800</v>
      </c>
      <c r="L5391" s="1">
        <v>44769</v>
      </c>
      <c r="M5391">
        <v>775</v>
      </c>
      <c r="N5391" s="17" t="s">
        <v>437</v>
      </c>
      <c r="O5391">
        <v>7408</v>
      </c>
      <c r="P5391" s="17" t="s">
        <v>438</v>
      </c>
      <c r="Q5391">
        <v>0</v>
      </c>
      <c r="R5391" s="17" t="s">
        <v>439</v>
      </c>
      <c r="S5391" s="17" t="s">
        <v>440</v>
      </c>
      <c r="T5391" s="17" t="s">
        <v>438</v>
      </c>
      <c r="U5391">
        <v>0</v>
      </c>
      <c r="V5391">
        <v>0</v>
      </c>
      <c r="W5391" s="17" t="s">
        <v>11801</v>
      </c>
      <c r="X5391" s="17" t="s">
        <v>442</v>
      </c>
      <c r="Y5391">
        <v>0</v>
      </c>
      <c r="Z5391" s="17" t="s">
        <v>486</v>
      </c>
      <c r="AA5391" s="17" t="s">
        <v>443</v>
      </c>
      <c r="AB5391" s="17" t="s">
        <v>444</v>
      </c>
      <c r="AC5391">
        <v>0</v>
      </c>
      <c r="AD5391">
        <v>0</v>
      </c>
      <c r="AE5391">
        <v>0</v>
      </c>
      <c r="AF5391">
        <v>2022</v>
      </c>
      <c r="AG5391" s="1">
        <v>44562</v>
      </c>
      <c r="AH5391" s="1">
        <v>44773</v>
      </c>
      <c r="AI5391" s="1">
        <v>44785</v>
      </c>
      <c r="AJ5391" s="17" t="s">
        <v>34</v>
      </c>
      <c r="AK5391" s="17" t="s">
        <v>35</v>
      </c>
      <c r="AL5391" s="17" t="s">
        <v>10388</v>
      </c>
      <c r="AM5391" s="17">
        <f>MONTH(EMPENHO[[#This Row],[data_empenho]])</f>
        <v>7</v>
      </c>
    </row>
    <row r="5392" spans="1:39" x14ac:dyDescent="0.25">
      <c r="A5392">
        <v>3</v>
      </c>
      <c r="B5392">
        <v>301</v>
      </c>
      <c r="C5392">
        <v>4</v>
      </c>
      <c r="D5392">
        <v>122</v>
      </c>
      <c r="E5392">
        <v>1</v>
      </c>
      <c r="F5392">
        <v>0</v>
      </c>
      <c r="G5392">
        <v>2068</v>
      </c>
      <c r="H5392" s="17" t="s">
        <v>445</v>
      </c>
      <c r="I5392">
        <v>1</v>
      </c>
      <c r="J5392">
        <v>0</v>
      </c>
      <c r="K5392" s="17" t="s">
        <v>11802</v>
      </c>
      <c r="L5392" s="1">
        <v>44769</v>
      </c>
      <c r="M5392">
        <v>465</v>
      </c>
      <c r="N5392" s="17" t="s">
        <v>437</v>
      </c>
      <c r="O5392">
        <v>8503</v>
      </c>
      <c r="P5392" s="17" t="s">
        <v>438</v>
      </c>
      <c r="Q5392">
        <v>0</v>
      </c>
      <c r="R5392" s="17" t="s">
        <v>439</v>
      </c>
      <c r="S5392" s="17" t="s">
        <v>440</v>
      </c>
      <c r="T5392" s="17" t="s">
        <v>438</v>
      </c>
      <c r="U5392">
        <v>0</v>
      </c>
      <c r="V5392">
        <v>0</v>
      </c>
      <c r="W5392" s="17" t="s">
        <v>11803</v>
      </c>
      <c r="X5392" s="17" t="s">
        <v>442</v>
      </c>
      <c r="Y5392">
        <v>0</v>
      </c>
      <c r="Z5392" s="17" t="s">
        <v>486</v>
      </c>
      <c r="AA5392" s="17" t="s">
        <v>443</v>
      </c>
      <c r="AB5392" s="17" t="s">
        <v>444</v>
      </c>
      <c r="AC5392">
        <v>0</v>
      </c>
      <c r="AD5392">
        <v>0</v>
      </c>
      <c r="AE5392">
        <v>0</v>
      </c>
      <c r="AF5392">
        <v>2022</v>
      </c>
      <c r="AG5392" s="1">
        <v>44562</v>
      </c>
      <c r="AH5392" s="1">
        <v>44773</v>
      </c>
      <c r="AI5392" s="1">
        <v>44785</v>
      </c>
      <c r="AJ5392" s="17" t="s">
        <v>34</v>
      </c>
      <c r="AK5392" s="17" t="s">
        <v>35</v>
      </c>
      <c r="AL5392" s="17" t="s">
        <v>10388</v>
      </c>
      <c r="AM5392" s="17">
        <f>MONTH(EMPENHO[[#This Row],[data_empenho]])</f>
        <v>7</v>
      </c>
    </row>
    <row r="5393" spans="1:39" x14ac:dyDescent="0.25">
      <c r="A5393">
        <v>5</v>
      </c>
      <c r="B5393">
        <v>501</v>
      </c>
      <c r="C5393">
        <v>4</v>
      </c>
      <c r="D5393">
        <v>122</v>
      </c>
      <c r="E5393">
        <v>1</v>
      </c>
      <c r="F5393">
        <v>0</v>
      </c>
      <c r="G5393">
        <v>2022</v>
      </c>
      <c r="H5393" s="17" t="s">
        <v>445</v>
      </c>
      <c r="I5393">
        <v>1</v>
      </c>
      <c r="J5393">
        <v>0</v>
      </c>
      <c r="K5393" s="17" t="s">
        <v>11804</v>
      </c>
      <c r="L5393" s="1">
        <v>44769</v>
      </c>
      <c r="M5393">
        <v>47.5</v>
      </c>
      <c r="N5393" s="17" t="s">
        <v>437</v>
      </c>
      <c r="O5393">
        <v>5323</v>
      </c>
      <c r="P5393" s="17" t="s">
        <v>438</v>
      </c>
      <c r="Q5393">
        <v>0</v>
      </c>
      <c r="R5393" s="17" t="s">
        <v>439</v>
      </c>
      <c r="S5393" s="17" t="s">
        <v>440</v>
      </c>
      <c r="T5393" s="17" t="s">
        <v>438</v>
      </c>
      <c r="U5393">
        <v>0</v>
      </c>
      <c r="V5393">
        <v>0</v>
      </c>
      <c r="W5393" s="17" t="s">
        <v>11805</v>
      </c>
      <c r="X5393" s="17" t="s">
        <v>442</v>
      </c>
      <c r="Y5393">
        <v>0</v>
      </c>
      <c r="Z5393" s="17" t="s">
        <v>486</v>
      </c>
      <c r="AA5393" s="17" t="s">
        <v>443</v>
      </c>
      <c r="AB5393" s="17" t="s">
        <v>444</v>
      </c>
      <c r="AC5393">
        <v>0</v>
      </c>
      <c r="AD5393">
        <v>0</v>
      </c>
      <c r="AE5393">
        <v>0</v>
      </c>
      <c r="AF5393">
        <v>2022</v>
      </c>
      <c r="AG5393" s="1">
        <v>44562</v>
      </c>
      <c r="AH5393" s="1">
        <v>44773</v>
      </c>
      <c r="AI5393" s="1">
        <v>44785</v>
      </c>
      <c r="AJ5393" s="17" t="s">
        <v>34</v>
      </c>
      <c r="AK5393" s="17" t="s">
        <v>35</v>
      </c>
      <c r="AL5393" s="17" t="s">
        <v>10388</v>
      </c>
      <c r="AM5393" s="17">
        <f>MONTH(EMPENHO[[#This Row],[data_empenho]])</f>
        <v>7</v>
      </c>
    </row>
    <row r="5394" spans="1:39" x14ac:dyDescent="0.25">
      <c r="A5394">
        <v>3</v>
      </c>
      <c r="B5394">
        <v>301</v>
      </c>
      <c r="C5394">
        <v>4</v>
      </c>
      <c r="D5394">
        <v>122</v>
      </c>
      <c r="E5394">
        <v>1</v>
      </c>
      <c r="F5394">
        <v>0</v>
      </c>
      <c r="G5394">
        <v>2068</v>
      </c>
      <c r="H5394" s="17" t="s">
        <v>638</v>
      </c>
      <c r="I5394">
        <v>1</v>
      </c>
      <c r="J5394">
        <v>0</v>
      </c>
      <c r="K5394" s="17" t="s">
        <v>11806</v>
      </c>
      <c r="L5394" s="1">
        <v>44769</v>
      </c>
      <c r="M5394">
        <v>535.20000000000005</v>
      </c>
      <c r="N5394" s="17" t="s">
        <v>437</v>
      </c>
      <c r="O5394">
        <v>5783</v>
      </c>
      <c r="P5394" s="17" t="s">
        <v>438</v>
      </c>
      <c r="Q5394">
        <v>0</v>
      </c>
      <c r="R5394" s="17" t="s">
        <v>1083</v>
      </c>
      <c r="S5394" s="17" t="s">
        <v>653</v>
      </c>
      <c r="T5394" s="17" t="s">
        <v>438</v>
      </c>
      <c r="U5394">
        <v>9</v>
      </c>
      <c r="V5394">
        <v>2022</v>
      </c>
      <c r="W5394" s="17" t="s">
        <v>11807</v>
      </c>
      <c r="X5394" s="17" t="s">
        <v>1085</v>
      </c>
      <c r="Y5394">
        <v>7</v>
      </c>
      <c r="Z5394" s="17" t="s">
        <v>443</v>
      </c>
      <c r="AA5394" s="17" t="s">
        <v>443</v>
      </c>
      <c r="AB5394" s="17" t="s">
        <v>444</v>
      </c>
      <c r="AC5394">
        <v>0</v>
      </c>
      <c r="AD5394">
        <v>0</v>
      </c>
      <c r="AE5394">
        <v>0</v>
      </c>
      <c r="AF5394">
        <v>2022</v>
      </c>
      <c r="AG5394" s="1">
        <v>44562</v>
      </c>
      <c r="AH5394" s="1">
        <v>44773</v>
      </c>
      <c r="AI5394" s="1">
        <v>44785</v>
      </c>
      <c r="AJ5394" s="17" t="s">
        <v>34</v>
      </c>
      <c r="AK5394" s="17" t="s">
        <v>35</v>
      </c>
      <c r="AL5394" s="17" t="s">
        <v>10388</v>
      </c>
      <c r="AM5394" s="17">
        <f>MONTH(EMPENHO[[#This Row],[data_empenho]])</f>
        <v>7</v>
      </c>
    </row>
    <row r="5395" spans="1:39" x14ac:dyDescent="0.25">
      <c r="A5395">
        <v>3</v>
      </c>
      <c r="B5395">
        <v>301</v>
      </c>
      <c r="C5395">
        <v>4</v>
      </c>
      <c r="D5395">
        <v>122</v>
      </c>
      <c r="E5395">
        <v>1</v>
      </c>
      <c r="F5395">
        <v>0</v>
      </c>
      <c r="G5395">
        <v>2068</v>
      </c>
      <c r="H5395" s="17" t="s">
        <v>638</v>
      </c>
      <c r="I5395">
        <v>1</v>
      </c>
      <c r="J5395">
        <v>0</v>
      </c>
      <c r="K5395" s="17" t="s">
        <v>11808</v>
      </c>
      <c r="L5395" s="1">
        <v>44769</v>
      </c>
      <c r="M5395">
        <v>334.25</v>
      </c>
      <c r="N5395" s="17" t="s">
        <v>437</v>
      </c>
      <c r="O5395">
        <v>4556</v>
      </c>
      <c r="P5395" s="17" t="s">
        <v>438</v>
      </c>
      <c r="Q5395">
        <v>0</v>
      </c>
      <c r="R5395" s="17" t="s">
        <v>1083</v>
      </c>
      <c r="S5395" s="17" t="s">
        <v>653</v>
      </c>
      <c r="T5395" s="17" t="s">
        <v>438</v>
      </c>
      <c r="U5395">
        <v>9</v>
      </c>
      <c r="V5395">
        <v>2022</v>
      </c>
      <c r="W5395" s="17" t="s">
        <v>11809</v>
      </c>
      <c r="X5395" s="17" t="s">
        <v>1085</v>
      </c>
      <c r="Y5395">
        <v>7</v>
      </c>
      <c r="Z5395" s="17" t="s">
        <v>443</v>
      </c>
      <c r="AA5395" s="17" t="s">
        <v>443</v>
      </c>
      <c r="AB5395" s="17" t="s">
        <v>444</v>
      </c>
      <c r="AC5395">
        <v>0</v>
      </c>
      <c r="AD5395">
        <v>0</v>
      </c>
      <c r="AE5395">
        <v>0</v>
      </c>
      <c r="AF5395">
        <v>2022</v>
      </c>
      <c r="AG5395" s="1">
        <v>44562</v>
      </c>
      <c r="AH5395" s="1">
        <v>44773</v>
      </c>
      <c r="AI5395" s="1">
        <v>44785</v>
      </c>
      <c r="AJ5395" s="17" t="s">
        <v>34</v>
      </c>
      <c r="AK5395" s="17" t="s">
        <v>35</v>
      </c>
      <c r="AL5395" s="17" t="s">
        <v>10388</v>
      </c>
      <c r="AM5395" s="17">
        <f>MONTH(EMPENHO[[#This Row],[data_empenho]])</f>
        <v>7</v>
      </c>
    </row>
    <row r="5396" spans="1:39" x14ac:dyDescent="0.25">
      <c r="A5396">
        <v>3</v>
      </c>
      <c r="B5396">
        <v>301</v>
      </c>
      <c r="C5396">
        <v>4</v>
      </c>
      <c r="D5396">
        <v>122</v>
      </c>
      <c r="E5396">
        <v>1</v>
      </c>
      <c r="F5396">
        <v>0</v>
      </c>
      <c r="G5396">
        <v>2068</v>
      </c>
      <c r="H5396" s="17" t="s">
        <v>638</v>
      </c>
      <c r="I5396">
        <v>1</v>
      </c>
      <c r="J5396">
        <v>0</v>
      </c>
      <c r="K5396" s="17" t="s">
        <v>11810</v>
      </c>
      <c r="L5396" s="1">
        <v>44769</v>
      </c>
      <c r="M5396">
        <v>104.5</v>
      </c>
      <c r="N5396" s="17" t="s">
        <v>437</v>
      </c>
      <c r="O5396">
        <v>8735</v>
      </c>
      <c r="P5396" s="17" t="s">
        <v>438</v>
      </c>
      <c r="Q5396">
        <v>0</v>
      </c>
      <c r="R5396" s="17" t="s">
        <v>1083</v>
      </c>
      <c r="S5396" s="17" t="s">
        <v>653</v>
      </c>
      <c r="T5396" s="17" t="s">
        <v>438</v>
      </c>
      <c r="U5396">
        <v>9</v>
      </c>
      <c r="V5396">
        <v>2022</v>
      </c>
      <c r="W5396" s="17" t="s">
        <v>11811</v>
      </c>
      <c r="X5396" s="17" t="s">
        <v>1085</v>
      </c>
      <c r="Y5396">
        <v>7</v>
      </c>
      <c r="Z5396" s="17" t="s">
        <v>443</v>
      </c>
      <c r="AA5396" s="17" t="s">
        <v>443</v>
      </c>
      <c r="AB5396" s="17" t="s">
        <v>444</v>
      </c>
      <c r="AC5396">
        <v>0</v>
      </c>
      <c r="AD5396">
        <v>0</v>
      </c>
      <c r="AE5396">
        <v>0</v>
      </c>
      <c r="AF5396">
        <v>2022</v>
      </c>
      <c r="AG5396" s="1">
        <v>44562</v>
      </c>
      <c r="AH5396" s="1">
        <v>44773</v>
      </c>
      <c r="AI5396" s="1">
        <v>44785</v>
      </c>
      <c r="AJ5396" s="17" t="s">
        <v>34</v>
      </c>
      <c r="AK5396" s="17" t="s">
        <v>35</v>
      </c>
      <c r="AL5396" s="17" t="s">
        <v>10388</v>
      </c>
      <c r="AM5396" s="17">
        <f>MONTH(EMPENHO[[#This Row],[data_empenho]])</f>
        <v>7</v>
      </c>
    </row>
    <row r="5397" spans="1:39" x14ac:dyDescent="0.25">
      <c r="A5397">
        <v>3</v>
      </c>
      <c r="B5397">
        <v>301</v>
      </c>
      <c r="C5397">
        <v>4</v>
      </c>
      <c r="D5397">
        <v>122</v>
      </c>
      <c r="E5397">
        <v>1</v>
      </c>
      <c r="F5397">
        <v>0</v>
      </c>
      <c r="G5397">
        <v>2068</v>
      </c>
      <c r="H5397" s="17" t="s">
        <v>638</v>
      </c>
      <c r="I5397">
        <v>1</v>
      </c>
      <c r="J5397">
        <v>0</v>
      </c>
      <c r="K5397" s="17" t="s">
        <v>11812</v>
      </c>
      <c r="L5397" s="1">
        <v>44769</v>
      </c>
      <c r="M5397">
        <v>36.299999999999997</v>
      </c>
      <c r="N5397" s="17" t="s">
        <v>437</v>
      </c>
      <c r="O5397">
        <v>8731</v>
      </c>
      <c r="P5397" s="17" t="s">
        <v>438</v>
      </c>
      <c r="Q5397">
        <v>0</v>
      </c>
      <c r="R5397" s="17" t="s">
        <v>1083</v>
      </c>
      <c r="S5397" s="17" t="s">
        <v>653</v>
      </c>
      <c r="T5397" s="17" t="s">
        <v>438</v>
      </c>
      <c r="U5397">
        <v>9</v>
      </c>
      <c r="V5397">
        <v>2022</v>
      </c>
      <c r="W5397" s="17" t="s">
        <v>11813</v>
      </c>
      <c r="X5397" s="17" t="s">
        <v>1085</v>
      </c>
      <c r="Y5397">
        <v>7</v>
      </c>
      <c r="Z5397" s="17" t="s">
        <v>443</v>
      </c>
      <c r="AA5397" s="17" t="s">
        <v>443</v>
      </c>
      <c r="AB5397" s="17" t="s">
        <v>444</v>
      </c>
      <c r="AC5397">
        <v>0</v>
      </c>
      <c r="AD5397">
        <v>0</v>
      </c>
      <c r="AE5397">
        <v>0</v>
      </c>
      <c r="AF5397">
        <v>2022</v>
      </c>
      <c r="AG5397" s="1">
        <v>44562</v>
      </c>
      <c r="AH5397" s="1">
        <v>44773</v>
      </c>
      <c r="AI5397" s="1">
        <v>44785</v>
      </c>
      <c r="AJ5397" s="17" t="s">
        <v>34</v>
      </c>
      <c r="AK5397" s="17" t="s">
        <v>35</v>
      </c>
      <c r="AL5397" s="17" t="s">
        <v>10388</v>
      </c>
      <c r="AM5397" s="17">
        <f>MONTH(EMPENHO[[#This Row],[data_empenho]])</f>
        <v>7</v>
      </c>
    </row>
    <row r="5398" spans="1:39" x14ac:dyDescent="0.25">
      <c r="A5398">
        <v>3</v>
      </c>
      <c r="B5398">
        <v>301</v>
      </c>
      <c r="C5398">
        <v>4</v>
      </c>
      <c r="D5398">
        <v>122</v>
      </c>
      <c r="E5398">
        <v>1</v>
      </c>
      <c r="F5398">
        <v>0</v>
      </c>
      <c r="G5398">
        <v>2068</v>
      </c>
      <c r="H5398" s="17" t="s">
        <v>638</v>
      </c>
      <c r="I5398">
        <v>1</v>
      </c>
      <c r="J5398">
        <v>0</v>
      </c>
      <c r="K5398" s="17" t="s">
        <v>11814</v>
      </c>
      <c r="L5398" s="1">
        <v>44769</v>
      </c>
      <c r="M5398">
        <v>2272.36</v>
      </c>
      <c r="N5398" s="17" t="s">
        <v>437</v>
      </c>
      <c r="O5398">
        <v>7764</v>
      </c>
      <c r="P5398" s="17" t="s">
        <v>438</v>
      </c>
      <c r="Q5398">
        <v>0</v>
      </c>
      <c r="R5398" s="17" t="s">
        <v>1083</v>
      </c>
      <c r="S5398" s="17" t="s">
        <v>653</v>
      </c>
      <c r="T5398" s="17" t="s">
        <v>438</v>
      </c>
      <c r="U5398">
        <v>9</v>
      </c>
      <c r="V5398">
        <v>2022</v>
      </c>
      <c r="W5398" s="17" t="s">
        <v>11815</v>
      </c>
      <c r="X5398" s="17" t="s">
        <v>1085</v>
      </c>
      <c r="Y5398">
        <v>7</v>
      </c>
      <c r="Z5398" s="17" t="s">
        <v>443</v>
      </c>
      <c r="AA5398" s="17" t="s">
        <v>443</v>
      </c>
      <c r="AB5398" s="17" t="s">
        <v>444</v>
      </c>
      <c r="AC5398">
        <v>0</v>
      </c>
      <c r="AD5398">
        <v>0</v>
      </c>
      <c r="AE5398">
        <v>0</v>
      </c>
      <c r="AF5398">
        <v>2022</v>
      </c>
      <c r="AG5398" s="1">
        <v>44562</v>
      </c>
      <c r="AH5398" s="1">
        <v>44773</v>
      </c>
      <c r="AI5398" s="1">
        <v>44785</v>
      </c>
      <c r="AJ5398" s="17" t="s">
        <v>34</v>
      </c>
      <c r="AK5398" s="17" t="s">
        <v>35</v>
      </c>
      <c r="AL5398" s="17" t="s">
        <v>10388</v>
      </c>
      <c r="AM5398" s="17">
        <f>MONTH(EMPENHO[[#This Row],[data_empenho]])</f>
        <v>7</v>
      </c>
    </row>
    <row r="5399" spans="1:39" x14ac:dyDescent="0.25">
      <c r="A5399">
        <v>7</v>
      </c>
      <c r="B5399">
        <v>702</v>
      </c>
      <c r="C5399">
        <v>15</v>
      </c>
      <c r="D5399">
        <v>451</v>
      </c>
      <c r="E5399">
        <v>17</v>
      </c>
      <c r="F5399">
        <v>0</v>
      </c>
      <c r="G5399">
        <v>1040</v>
      </c>
      <c r="H5399" s="17" t="s">
        <v>594</v>
      </c>
      <c r="I5399">
        <v>1</v>
      </c>
      <c r="J5399">
        <v>0</v>
      </c>
      <c r="K5399" s="17" t="s">
        <v>11816</v>
      </c>
      <c r="L5399" s="1">
        <v>44769</v>
      </c>
      <c r="M5399">
        <v>3465</v>
      </c>
      <c r="N5399" s="17" t="s">
        <v>437</v>
      </c>
      <c r="O5399">
        <v>8098</v>
      </c>
      <c r="P5399" s="17" t="s">
        <v>438</v>
      </c>
      <c r="Q5399">
        <v>0</v>
      </c>
      <c r="R5399" s="17" t="s">
        <v>439</v>
      </c>
      <c r="S5399" s="17" t="s">
        <v>440</v>
      </c>
      <c r="T5399" s="17" t="s">
        <v>438</v>
      </c>
      <c r="U5399">
        <v>231</v>
      </c>
      <c r="V5399">
        <v>2022</v>
      </c>
      <c r="W5399" s="17" t="s">
        <v>11817</v>
      </c>
      <c r="X5399" s="17" t="s">
        <v>465</v>
      </c>
      <c r="Y5399">
        <v>1</v>
      </c>
      <c r="Z5399" s="17" t="s">
        <v>443</v>
      </c>
      <c r="AA5399" s="17" t="s">
        <v>443</v>
      </c>
      <c r="AB5399" s="17" t="s">
        <v>444</v>
      </c>
      <c r="AC5399">
        <v>0</v>
      </c>
      <c r="AD5399">
        <v>0</v>
      </c>
      <c r="AE5399">
        <v>0</v>
      </c>
      <c r="AF5399">
        <v>2022</v>
      </c>
      <c r="AG5399" s="1">
        <v>44562</v>
      </c>
      <c r="AH5399" s="1">
        <v>44773</v>
      </c>
      <c r="AI5399" s="1">
        <v>44785</v>
      </c>
      <c r="AJ5399" s="17" t="s">
        <v>34</v>
      </c>
      <c r="AK5399" s="17" t="s">
        <v>35</v>
      </c>
      <c r="AL5399" s="17" t="s">
        <v>10388</v>
      </c>
      <c r="AM5399" s="17">
        <f>MONTH(EMPENHO[[#This Row],[data_empenho]])</f>
        <v>7</v>
      </c>
    </row>
    <row r="5400" spans="1:39" x14ac:dyDescent="0.25">
      <c r="A5400">
        <v>7</v>
      </c>
      <c r="B5400">
        <v>702</v>
      </c>
      <c r="C5400">
        <v>15</v>
      </c>
      <c r="D5400">
        <v>451</v>
      </c>
      <c r="E5400">
        <v>17</v>
      </c>
      <c r="F5400">
        <v>0</v>
      </c>
      <c r="G5400">
        <v>1040</v>
      </c>
      <c r="H5400" s="17" t="s">
        <v>594</v>
      </c>
      <c r="I5400">
        <v>1</v>
      </c>
      <c r="J5400">
        <v>0</v>
      </c>
      <c r="K5400" s="17" t="s">
        <v>11818</v>
      </c>
      <c r="L5400" s="1">
        <v>44769</v>
      </c>
      <c r="M5400">
        <v>9300</v>
      </c>
      <c r="N5400" s="17" t="s">
        <v>437</v>
      </c>
      <c r="O5400">
        <v>8610</v>
      </c>
      <c r="P5400" s="17" t="s">
        <v>438</v>
      </c>
      <c r="Q5400">
        <v>0</v>
      </c>
      <c r="R5400" s="17" t="s">
        <v>439</v>
      </c>
      <c r="S5400" s="17" t="s">
        <v>440</v>
      </c>
      <c r="T5400" s="17" t="s">
        <v>438</v>
      </c>
      <c r="U5400">
        <v>231</v>
      </c>
      <c r="V5400">
        <v>2022</v>
      </c>
      <c r="W5400" s="17" t="s">
        <v>11819</v>
      </c>
      <c r="X5400" s="17" t="s">
        <v>465</v>
      </c>
      <c r="Y5400">
        <v>1</v>
      </c>
      <c r="Z5400" s="17" t="s">
        <v>443</v>
      </c>
      <c r="AA5400" s="17" t="s">
        <v>443</v>
      </c>
      <c r="AB5400" s="17" t="s">
        <v>444</v>
      </c>
      <c r="AC5400">
        <v>0</v>
      </c>
      <c r="AD5400">
        <v>0</v>
      </c>
      <c r="AE5400">
        <v>0</v>
      </c>
      <c r="AF5400">
        <v>2022</v>
      </c>
      <c r="AG5400" s="1">
        <v>44562</v>
      </c>
      <c r="AH5400" s="1">
        <v>44773</v>
      </c>
      <c r="AI5400" s="1">
        <v>44785</v>
      </c>
      <c r="AJ5400" s="17" t="s">
        <v>34</v>
      </c>
      <c r="AK5400" s="17" t="s">
        <v>35</v>
      </c>
      <c r="AL5400" s="17" t="s">
        <v>10388</v>
      </c>
      <c r="AM5400" s="17">
        <f>MONTH(EMPENHO[[#This Row],[data_empenho]])</f>
        <v>7</v>
      </c>
    </row>
    <row r="5401" spans="1:39" x14ac:dyDescent="0.25">
      <c r="A5401">
        <v>5</v>
      </c>
      <c r="B5401">
        <v>502</v>
      </c>
      <c r="C5401">
        <v>12</v>
      </c>
      <c r="D5401">
        <v>365</v>
      </c>
      <c r="E5401">
        <v>2</v>
      </c>
      <c r="F5401">
        <v>0</v>
      </c>
      <c r="G5401">
        <v>2033</v>
      </c>
      <c r="H5401" s="17" t="s">
        <v>689</v>
      </c>
      <c r="I5401">
        <v>20</v>
      </c>
      <c r="J5401">
        <v>0</v>
      </c>
      <c r="K5401" s="17" t="s">
        <v>11820</v>
      </c>
      <c r="L5401" s="1">
        <v>44769</v>
      </c>
      <c r="M5401">
        <v>538.02</v>
      </c>
      <c r="N5401" s="17" t="s">
        <v>437</v>
      </c>
      <c r="O5401">
        <v>4628</v>
      </c>
      <c r="P5401" s="17" t="s">
        <v>438</v>
      </c>
      <c r="Q5401">
        <v>0</v>
      </c>
      <c r="R5401" s="17" t="s">
        <v>439</v>
      </c>
      <c r="S5401" s="17" t="s">
        <v>440</v>
      </c>
      <c r="T5401" s="17" t="s">
        <v>438</v>
      </c>
      <c r="U5401">
        <v>229</v>
      </c>
      <c r="V5401">
        <v>2022</v>
      </c>
      <c r="W5401" s="17" t="s">
        <v>11821</v>
      </c>
      <c r="X5401" s="17" t="s">
        <v>465</v>
      </c>
      <c r="Y5401">
        <v>1</v>
      </c>
      <c r="Z5401" s="17" t="s">
        <v>443</v>
      </c>
      <c r="AA5401" s="17" t="s">
        <v>443</v>
      </c>
      <c r="AB5401" s="17" t="s">
        <v>444</v>
      </c>
      <c r="AC5401">
        <v>0</v>
      </c>
      <c r="AD5401">
        <v>0</v>
      </c>
      <c r="AE5401">
        <v>0</v>
      </c>
      <c r="AF5401">
        <v>2022</v>
      </c>
      <c r="AG5401" s="1">
        <v>44562</v>
      </c>
      <c r="AH5401" s="1">
        <v>44773</v>
      </c>
      <c r="AI5401" s="1">
        <v>44785</v>
      </c>
      <c r="AJ5401" s="17" t="s">
        <v>34</v>
      </c>
      <c r="AK5401" s="17" t="s">
        <v>35</v>
      </c>
      <c r="AL5401" s="17" t="s">
        <v>10388</v>
      </c>
      <c r="AM5401" s="17">
        <f>MONTH(EMPENHO[[#This Row],[data_empenho]])</f>
        <v>7</v>
      </c>
    </row>
    <row r="5402" spans="1:39" x14ac:dyDescent="0.25">
      <c r="A5402">
        <v>6</v>
      </c>
      <c r="B5402">
        <v>603</v>
      </c>
      <c r="C5402">
        <v>26</v>
      </c>
      <c r="D5402">
        <v>782</v>
      </c>
      <c r="E5402">
        <v>17</v>
      </c>
      <c r="F5402">
        <v>0</v>
      </c>
      <c r="G5402">
        <v>2073</v>
      </c>
      <c r="H5402" s="17" t="s">
        <v>828</v>
      </c>
      <c r="I5402">
        <v>1</v>
      </c>
      <c r="J5402">
        <v>0</v>
      </c>
      <c r="K5402" s="17" t="s">
        <v>11822</v>
      </c>
      <c r="L5402" s="1">
        <v>44769</v>
      </c>
      <c r="M5402">
        <v>600</v>
      </c>
      <c r="N5402" s="17" t="s">
        <v>437</v>
      </c>
      <c r="O5402">
        <v>4352</v>
      </c>
      <c r="P5402" s="17" t="s">
        <v>438</v>
      </c>
      <c r="Q5402">
        <v>0</v>
      </c>
      <c r="R5402" s="17" t="s">
        <v>439</v>
      </c>
      <c r="S5402" s="17" t="s">
        <v>440</v>
      </c>
      <c r="T5402" s="17" t="s">
        <v>438</v>
      </c>
      <c r="U5402">
        <v>232</v>
      </c>
      <c r="V5402">
        <v>2022</v>
      </c>
      <c r="W5402" s="17" t="s">
        <v>11823</v>
      </c>
      <c r="X5402" s="17" t="s">
        <v>465</v>
      </c>
      <c r="Y5402">
        <v>1</v>
      </c>
      <c r="Z5402" s="17" t="s">
        <v>443</v>
      </c>
      <c r="AA5402" s="17" t="s">
        <v>443</v>
      </c>
      <c r="AB5402" s="17" t="s">
        <v>444</v>
      </c>
      <c r="AC5402">
        <v>0</v>
      </c>
      <c r="AD5402">
        <v>0</v>
      </c>
      <c r="AE5402">
        <v>0</v>
      </c>
      <c r="AF5402">
        <v>2022</v>
      </c>
      <c r="AG5402" s="1">
        <v>44562</v>
      </c>
      <c r="AH5402" s="1">
        <v>44773</v>
      </c>
      <c r="AI5402" s="1">
        <v>44785</v>
      </c>
      <c r="AJ5402" s="17" t="s">
        <v>34</v>
      </c>
      <c r="AK5402" s="17" t="s">
        <v>35</v>
      </c>
      <c r="AL5402" s="17" t="s">
        <v>10388</v>
      </c>
      <c r="AM5402" s="17">
        <f>MONTH(EMPENHO[[#This Row],[data_empenho]])</f>
        <v>7</v>
      </c>
    </row>
    <row r="5403" spans="1:39" x14ac:dyDescent="0.25">
      <c r="A5403">
        <v>7</v>
      </c>
      <c r="B5403">
        <v>702</v>
      </c>
      <c r="C5403">
        <v>15</v>
      </c>
      <c r="D5403">
        <v>451</v>
      </c>
      <c r="E5403">
        <v>17</v>
      </c>
      <c r="F5403">
        <v>0</v>
      </c>
      <c r="G5403">
        <v>2002</v>
      </c>
      <c r="H5403" s="17" t="s">
        <v>828</v>
      </c>
      <c r="I5403">
        <v>1</v>
      </c>
      <c r="J5403">
        <v>0</v>
      </c>
      <c r="K5403" s="17" t="s">
        <v>11824</v>
      </c>
      <c r="L5403" s="1">
        <v>44769</v>
      </c>
      <c r="M5403">
        <v>2910</v>
      </c>
      <c r="N5403" s="17" t="s">
        <v>437</v>
      </c>
      <c r="O5403">
        <v>7946</v>
      </c>
      <c r="P5403" s="17" t="s">
        <v>438</v>
      </c>
      <c r="Q5403">
        <v>0</v>
      </c>
      <c r="R5403" s="17" t="s">
        <v>480</v>
      </c>
      <c r="S5403" s="17" t="s">
        <v>653</v>
      </c>
      <c r="T5403" s="17" t="s">
        <v>438</v>
      </c>
      <c r="U5403">
        <v>9</v>
      </c>
      <c r="V5403">
        <v>2022</v>
      </c>
      <c r="W5403" s="17" t="s">
        <v>11825</v>
      </c>
      <c r="X5403" s="17" t="s">
        <v>482</v>
      </c>
      <c r="Y5403">
        <v>7</v>
      </c>
      <c r="Z5403" s="17" t="s">
        <v>443</v>
      </c>
      <c r="AA5403" s="17" t="s">
        <v>443</v>
      </c>
      <c r="AB5403" s="17" t="s">
        <v>444</v>
      </c>
      <c r="AC5403">
        <v>0</v>
      </c>
      <c r="AD5403">
        <v>0</v>
      </c>
      <c r="AE5403">
        <v>0</v>
      </c>
      <c r="AF5403">
        <v>2022</v>
      </c>
      <c r="AG5403" s="1">
        <v>44562</v>
      </c>
      <c r="AH5403" s="1">
        <v>44773</v>
      </c>
      <c r="AI5403" s="1">
        <v>44785</v>
      </c>
      <c r="AJ5403" s="17" t="s">
        <v>34</v>
      </c>
      <c r="AK5403" s="17" t="s">
        <v>35</v>
      </c>
      <c r="AL5403" s="17" t="s">
        <v>10388</v>
      </c>
      <c r="AM5403" s="17">
        <f>MONTH(EMPENHO[[#This Row],[data_empenho]])</f>
        <v>7</v>
      </c>
    </row>
    <row r="5404" spans="1:39" x14ac:dyDescent="0.25">
      <c r="A5404">
        <v>7</v>
      </c>
      <c r="B5404">
        <v>702</v>
      </c>
      <c r="C5404">
        <v>15</v>
      </c>
      <c r="D5404">
        <v>451</v>
      </c>
      <c r="E5404">
        <v>17</v>
      </c>
      <c r="F5404">
        <v>0</v>
      </c>
      <c r="G5404">
        <v>2002</v>
      </c>
      <c r="H5404" s="17" t="s">
        <v>828</v>
      </c>
      <c r="I5404">
        <v>1</v>
      </c>
      <c r="J5404">
        <v>0</v>
      </c>
      <c r="K5404" s="17" t="s">
        <v>11826</v>
      </c>
      <c r="L5404" s="1">
        <v>44769</v>
      </c>
      <c r="M5404">
        <v>2550</v>
      </c>
      <c r="N5404" s="17" t="s">
        <v>437</v>
      </c>
      <c r="O5404">
        <v>4959</v>
      </c>
      <c r="P5404" s="17" t="s">
        <v>438</v>
      </c>
      <c r="Q5404">
        <v>0</v>
      </c>
      <c r="R5404" s="17" t="s">
        <v>480</v>
      </c>
      <c r="S5404" s="17" t="s">
        <v>653</v>
      </c>
      <c r="T5404" s="17" t="s">
        <v>438</v>
      </c>
      <c r="U5404">
        <v>9</v>
      </c>
      <c r="V5404">
        <v>2022</v>
      </c>
      <c r="W5404" s="17" t="s">
        <v>11827</v>
      </c>
      <c r="X5404" s="17" t="s">
        <v>482</v>
      </c>
      <c r="Y5404">
        <v>7</v>
      </c>
      <c r="Z5404" s="17" t="s">
        <v>443</v>
      </c>
      <c r="AA5404" s="17" t="s">
        <v>443</v>
      </c>
      <c r="AB5404" s="17" t="s">
        <v>444</v>
      </c>
      <c r="AC5404">
        <v>0</v>
      </c>
      <c r="AD5404">
        <v>0</v>
      </c>
      <c r="AE5404">
        <v>0</v>
      </c>
      <c r="AF5404">
        <v>2022</v>
      </c>
      <c r="AG5404" s="1">
        <v>44562</v>
      </c>
      <c r="AH5404" s="1">
        <v>44773</v>
      </c>
      <c r="AI5404" s="1">
        <v>44785</v>
      </c>
      <c r="AJ5404" s="17" t="s">
        <v>34</v>
      </c>
      <c r="AK5404" s="17" t="s">
        <v>35</v>
      </c>
      <c r="AL5404" s="17" t="s">
        <v>10388</v>
      </c>
      <c r="AM5404" s="17">
        <f>MONTH(EMPENHO[[#This Row],[data_empenho]])</f>
        <v>7</v>
      </c>
    </row>
    <row r="5405" spans="1:39" x14ac:dyDescent="0.25">
      <c r="A5405">
        <v>4</v>
      </c>
      <c r="B5405">
        <v>401</v>
      </c>
      <c r="C5405">
        <v>4</v>
      </c>
      <c r="D5405">
        <v>123</v>
      </c>
      <c r="E5405">
        <v>1</v>
      </c>
      <c r="F5405">
        <v>0</v>
      </c>
      <c r="G5405">
        <v>2075</v>
      </c>
      <c r="H5405" s="17" t="s">
        <v>2730</v>
      </c>
      <c r="I5405">
        <v>1</v>
      </c>
      <c r="J5405">
        <v>0</v>
      </c>
      <c r="K5405" s="17" t="s">
        <v>11828</v>
      </c>
      <c r="L5405" s="1">
        <v>44769</v>
      </c>
      <c r="M5405">
        <v>148.6</v>
      </c>
      <c r="N5405" s="17" t="s">
        <v>437</v>
      </c>
      <c r="O5405">
        <v>7989</v>
      </c>
      <c r="P5405" s="17" t="s">
        <v>438</v>
      </c>
      <c r="Q5405">
        <v>0</v>
      </c>
      <c r="R5405" s="17" t="s">
        <v>439</v>
      </c>
      <c r="S5405" s="17" t="s">
        <v>440</v>
      </c>
      <c r="T5405" s="17" t="s">
        <v>438</v>
      </c>
      <c r="U5405">
        <v>0</v>
      </c>
      <c r="V5405">
        <v>0</v>
      </c>
      <c r="W5405" s="17" t="s">
        <v>11829</v>
      </c>
      <c r="X5405" s="17" t="s">
        <v>442</v>
      </c>
      <c r="Y5405">
        <v>0</v>
      </c>
      <c r="Z5405" s="17" t="s">
        <v>443</v>
      </c>
      <c r="AA5405" s="17" t="s">
        <v>443</v>
      </c>
      <c r="AB5405" s="17" t="s">
        <v>444</v>
      </c>
      <c r="AC5405">
        <v>0</v>
      </c>
      <c r="AD5405">
        <v>0</v>
      </c>
      <c r="AE5405">
        <v>0</v>
      </c>
      <c r="AF5405">
        <v>2022</v>
      </c>
      <c r="AG5405" s="1">
        <v>44562</v>
      </c>
      <c r="AH5405" s="1">
        <v>44773</v>
      </c>
      <c r="AI5405" s="1">
        <v>44785</v>
      </c>
      <c r="AJ5405" s="17" t="s">
        <v>34</v>
      </c>
      <c r="AK5405" s="17" t="s">
        <v>35</v>
      </c>
      <c r="AL5405" s="17" t="s">
        <v>10388</v>
      </c>
      <c r="AM5405" s="17">
        <f>MONTH(EMPENHO[[#This Row],[data_empenho]])</f>
        <v>7</v>
      </c>
    </row>
    <row r="5406" spans="1:39" x14ac:dyDescent="0.25">
      <c r="A5406">
        <v>3</v>
      </c>
      <c r="B5406">
        <v>301</v>
      </c>
      <c r="C5406">
        <v>4</v>
      </c>
      <c r="D5406">
        <v>122</v>
      </c>
      <c r="E5406">
        <v>1</v>
      </c>
      <c r="F5406">
        <v>0</v>
      </c>
      <c r="G5406">
        <v>2068</v>
      </c>
      <c r="H5406" s="17" t="s">
        <v>779</v>
      </c>
      <c r="I5406">
        <v>1</v>
      </c>
      <c r="J5406">
        <v>0</v>
      </c>
      <c r="K5406" s="17" t="s">
        <v>11830</v>
      </c>
      <c r="L5406" s="1">
        <v>44769</v>
      </c>
      <c r="M5406">
        <v>1198</v>
      </c>
      <c r="N5406" s="17" t="s">
        <v>437</v>
      </c>
      <c r="O5406">
        <v>5044</v>
      </c>
      <c r="P5406" s="17" t="s">
        <v>438</v>
      </c>
      <c r="Q5406">
        <v>0</v>
      </c>
      <c r="R5406" s="17" t="s">
        <v>439</v>
      </c>
      <c r="S5406" s="17" t="s">
        <v>440</v>
      </c>
      <c r="T5406" s="17" t="s">
        <v>438</v>
      </c>
      <c r="U5406">
        <v>0</v>
      </c>
      <c r="V5406">
        <v>0</v>
      </c>
      <c r="W5406" s="17" t="s">
        <v>11831</v>
      </c>
      <c r="X5406" s="17" t="s">
        <v>465</v>
      </c>
      <c r="Y5406">
        <v>1</v>
      </c>
      <c r="Z5406" s="17" t="s">
        <v>443</v>
      </c>
      <c r="AA5406" s="17" t="s">
        <v>443</v>
      </c>
      <c r="AB5406" s="17" t="s">
        <v>444</v>
      </c>
      <c r="AC5406">
        <v>0</v>
      </c>
      <c r="AD5406">
        <v>0</v>
      </c>
      <c r="AE5406">
        <v>0</v>
      </c>
      <c r="AF5406">
        <v>2022</v>
      </c>
      <c r="AG5406" s="1">
        <v>44562</v>
      </c>
      <c r="AH5406" s="1">
        <v>44773</v>
      </c>
      <c r="AI5406" s="1">
        <v>44785</v>
      </c>
      <c r="AJ5406" s="17" t="s">
        <v>34</v>
      </c>
      <c r="AK5406" s="17" t="s">
        <v>35</v>
      </c>
      <c r="AL5406" s="17" t="s">
        <v>10388</v>
      </c>
      <c r="AM5406" s="17">
        <f>MONTH(EMPENHO[[#This Row],[data_empenho]])</f>
        <v>7</v>
      </c>
    </row>
    <row r="5407" spans="1:39" x14ac:dyDescent="0.25">
      <c r="A5407">
        <v>7</v>
      </c>
      <c r="B5407">
        <v>701</v>
      </c>
      <c r="C5407">
        <v>4</v>
      </c>
      <c r="D5407">
        <v>122</v>
      </c>
      <c r="E5407">
        <v>1</v>
      </c>
      <c r="F5407">
        <v>0</v>
      </c>
      <c r="G5407">
        <v>2001</v>
      </c>
      <c r="H5407" s="17" t="s">
        <v>11832</v>
      </c>
      <c r="I5407">
        <v>1</v>
      </c>
      <c r="J5407">
        <v>0</v>
      </c>
      <c r="K5407" s="17" t="s">
        <v>11833</v>
      </c>
      <c r="L5407" s="1">
        <v>44769</v>
      </c>
      <c r="M5407">
        <v>1500</v>
      </c>
      <c r="N5407" s="17" t="s">
        <v>437</v>
      </c>
      <c r="O5407">
        <v>1993</v>
      </c>
      <c r="P5407" s="17" t="s">
        <v>438</v>
      </c>
      <c r="Q5407">
        <v>0</v>
      </c>
      <c r="R5407" s="17" t="s">
        <v>439</v>
      </c>
      <c r="S5407" s="17" t="s">
        <v>440</v>
      </c>
      <c r="T5407" s="17" t="s">
        <v>438</v>
      </c>
      <c r="U5407">
        <v>226</v>
      </c>
      <c r="V5407">
        <v>2022</v>
      </c>
      <c r="W5407" s="17" t="s">
        <v>11834</v>
      </c>
      <c r="X5407" s="17" t="s">
        <v>465</v>
      </c>
      <c r="Y5407">
        <v>1</v>
      </c>
      <c r="Z5407" s="17" t="s">
        <v>443</v>
      </c>
      <c r="AA5407" s="17" t="s">
        <v>443</v>
      </c>
      <c r="AB5407" s="17" t="s">
        <v>444</v>
      </c>
      <c r="AC5407">
        <v>0</v>
      </c>
      <c r="AD5407">
        <v>0</v>
      </c>
      <c r="AE5407">
        <v>0</v>
      </c>
      <c r="AF5407">
        <v>2022</v>
      </c>
      <c r="AG5407" s="1">
        <v>44562</v>
      </c>
      <c r="AH5407" s="1">
        <v>44773</v>
      </c>
      <c r="AI5407" s="1">
        <v>44785</v>
      </c>
      <c r="AJ5407" s="17" t="s">
        <v>34</v>
      </c>
      <c r="AK5407" s="17" t="s">
        <v>35</v>
      </c>
      <c r="AL5407" s="17" t="s">
        <v>10388</v>
      </c>
      <c r="AM5407" s="17">
        <f>MONTH(EMPENHO[[#This Row],[data_empenho]])</f>
        <v>7</v>
      </c>
    </row>
    <row r="5408" spans="1:39" x14ac:dyDescent="0.25">
      <c r="A5408">
        <v>7</v>
      </c>
      <c r="B5408">
        <v>702</v>
      </c>
      <c r="C5408">
        <v>15</v>
      </c>
      <c r="D5408">
        <v>451</v>
      </c>
      <c r="E5408">
        <v>17</v>
      </c>
      <c r="F5408">
        <v>0</v>
      </c>
      <c r="G5408">
        <v>2002</v>
      </c>
      <c r="H5408" s="17" t="s">
        <v>828</v>
      </c>
      <c r="I5408">
        <v>1</v>
      </c>
      <c r="J5408">
        <v>0</v>
      </c>
      <c r="K5408" s="17" t="s">
        <v>11835</v>
      </c>
      <c r="L5408" s="1">
        <v>44770</v>
      </c>
      <c r="M5408">
        <v>3280</v>
      </c>
      <c r="N5408" s="17" t="s">
        <v>437</v>
      </c>
      <c r="O5408">
        <v>6173</v>
      </c>
      <c r="P5408" s="17" t="s">
        <v>438</v>
      </c>
      <c r="Q5408">
        <v>0</v>
      </c>
      <c r="R5408" s="17" t="s">
        <v>439</v>
      </c>
      <c r="S5408" s="17" t="s">
        <v>440</v>
      </c>
      <c r="T5408" s="17" t="s">
        <v>438</v>
      </c>
      <c r="U5408">
        <v>233</v>
      </c>
      <c r="V5408">
        <v>2022</v>
      </c>
      <c r="W5408" s="17" t="s">
        <v>11836</v>
      </c>
      <c r="X5408" s="17" t="s">
        <v>465</v>
      </c>
      <c r="Y5408">
        <v>1</v>
      </c>
      <c r="Z5408" s="17" t="s">
        <v>443</v>
      </c>
      <c r="AA5408" s="17" t="s">
        <v>443</v>
      </c>
      <c r="AB5408" s="17" t="s">
        <v>444</v>
      </c>
      <c r="AC5408">
        <v>0</v>
      </c>
      <c r="AD5408">
        <v>0</v>
      </c>
      <c r="AE5408">
        <v>0</v>
      </c>
      <c r="AF5408">
        <v>2022</v>
      </c>
      <c r="AG5408" s="1">
        <v>44562</v>
      </c>
      <c r="AH5408" s="1">
        <v>44773</v>
      </c>
      <c r="AI5408" s="1">
        <v>44785</v>
      </c>
      <c r="AJ5408" s="17" t="s">
        <v>34</v>
      </c>
      <c r="AK5408" s="17" t="s">
        <v>35</v>
      </c>
      <c r="AL5408" s="17" t="s">
        <v>10388</v>
      </c>
      <c r="AM5408" s="17">
        <f>MONTH(EMPENHO[[#This Row],[data_empenho]])</f>
        <v>7</v>
      </c>
    </row>
    <row r="5409" spans="1:39" x14ac:dyDescent="0.25">
      <c r="A5409">
        <v>4</v>
      </c>
      <c r="B5409">
        <v>401</v>
      </c>
      <c r="C5409">
        <v>4</v>
      </c>
      <c r="D5409">
        <v>123</v>
      </c>
      <c r="E5409">
        <v>1</v>
      </c>
      <c r="F5409">
        <v>0</v>
      </c>
      <c r="G5409">
        <v>2075</v>
      </c>
      <c r="H5409" s="17" t="s">
        <v>638</v>
      </c>
      <c r="I5409">
        <v>1</v>
      </c>
      <c r="J5409">
        <v>0</v>
      </c>
      <c r="K5409" s="17" t="s">
        <v>11837</v>
      </c>
      <c r="L5409" s="1">
        <v>44770</v>
      </c>
      <c r="M5409">
        <v>185.61</v>
      </c>
      <c r="N5409" s="17" t="s">
        <v>437</v>
      </c>
      <c r="O5409">
        <v>5783</v>
      </c>
      <c r="P5409" s="17" t="s">
        <v>438</v>
      </c>
      <c r="Q5409">
        <v>0</v>
      </c>
      <c r="R5409" s="17" t="s">
        <v>1083</v>
      </c>
      <c r="S5409" s="17" t="s">
        <v>653</v>
      </c>
      <c r="T5409" s="17" t="s">
        <v>438</v>
      </c>
      <c r="U5409">
        <v>9</v>
      </c>
      <c r="V5409">
        <v>2022</v>
      </c>
      <c r="W5409" s="17" t="s">
        <v>11838</v>
      </c>
      <c r="X5409" s="17" t="s">
        <v>1085</v>
      </c>
      <c r="Y5409">
        <v>7</v>
      </c>
      <c r="Z5409" s="17" t="s">
        <v>443</v>
      </c>
      <c r="AA5409" s="17" t="s">
        <v>443</v>
      </c>
      <c r="AB5409" s="17" t="s">
        <v>444</v>
      </c>
      <c r="AC5409">
        <v>0</v>
      </c>
      <c r="AD5409">
        <v>0</v>
      </c>
      <c r="AE5409">
        <v>0</v>
      </c>
      <c r="AF5409">
        <v>2022</v>
      </c>
      <c r="AG5409" s="1">
        <v>44562</v>
      </c>
      <c r="AH5409" s="1">
        <v>44773</v>
      </c>
      <c r="AI5409" s="1">
        <v>44785</v>
      </c>
      <c r="AJ5409" s="17" t="s">
        <v>34</v>
      </c>
      <c r="AK5409" s="17" t="s">
        <v>35</v>
      </c>
      <c r="AL5409" s="17" t="s">
        <v>10388</v>
      </c>
      <c r="AM5409" s="17">
        <f>MONTH(EMPENHO[[#This Row],[data_empenho]])</f>
        <v>7</v>
      </c>
    </row>
    <row r="5410" spans="1:39" x14ac:dyDescent="0.25">
      <c r="A5410">
        <v>2</v>
      </c>
      <c r="B5410">
        <v>203</v>
      </c>
      <c r="C5410">
        <v>4</v>
      </c>
      <c r="D5410">
        <v>124</v>
      </c>
      <c r="E5410">
        <v>1</v>
      </c>
      <c r="F5410">
        <v>0</v>
      </c>
      <c r="G5410">
        <v>2082</v>
      </c>
      <c r="H5410" s="17" t="s">
        <v>5968</v>
      </c>
      <c r="I5410">
        <v>1</v>
      </c>
      <c r="J5410">
        <v>0</v>
      </c>
      <c r="K5410" s="17" t="s">
        <v>11839</v>
      </c>
      <c r="L5410" s="1">
        <v>44770</v>
      </c>
      <c r="M5410">
        <v>58</v>
      </c>
      <c r="N5410" s="17" t="s">
        <v>437</v>
      </c>
      <c r="O5410">
        <v>7299</v>
      </c>
      <c r="P5410" s="17" t="s">
        <v>438</v>
      </c>
      <c r="Q5410">
        <v>0</v>
      </c>
      <c r="R5410" s="17" t="s">
        <v>480</v>
      </c>
      <c r="S5410" s="17" t="s">
        <v>653</v>
      </c>
      <c r="T5410" s="17" t="s">
        <v>438</v>
      </c>
      <c r="U5410">
        <v>44</v>
      </c>
      <c r="V5410">
        <v>2021</v>
      </c>
      <c r="W5410" s="17" t="s">
        <v>11840</v>
      </c>
      <c r="X5410" s="17" t="s">
        <v>482</v>
      </c>
      <c r="Y5410">
        <v>7</v>
      </c>
      <c r="Z5410" s="17" t="s">
        <v>443</v>
      </c>
      <c r="AA5410" s="17" t="s">
        <v>443</v>
      </c>
      <c r="AB5410" s="17" t="s">
        <v>444</v>
      </c>
      <c r="AC5410">
        <v>0</v>
      </c>
      <c r="AD5410">
        <v>0</v>
      </c>
      <c r="AE5410">
        <v>0</v>
      </c>
      <c r="AF5410">
        <v>2022</v>
      </c>
      <c r="AG5410" s="1">
        <v>44562</v>
      </c>
      <c r="AH5410" s="1">
        <v>44773</v>
      </c>
      <c r="AI5410" s="1">
        <v>44785</v>
      </c>
      <c r="AJ5410" s="17" t="s">
        <v>34</v>
      </c>
      <c r="AK5410" s="17" t="s">
        <v>35</v>
      </c>
      <c r="AL5410" s="17" t="s">
        <v>10388</v>
      </c>
      <c r="AM5410" s="17">
        <f>MONTH(EMPENHO[[#This Row],[data_empenho]])</f>
        <v>7</v>
      </c>
    </row>
    <row r="5411" spans="1:39" x14ac:dyDescent="0.25">
      <c r="A5411">
        <v>2</v>
      </c>
      <c r="B5411">
        <v>203</v>
      </c>
      <c r="C5411">
        <v>4</v>
      </c>
      <c r="D5411">
        <v>122</v>
      </c>
      <c r="E5411">
        <v>1</v>
      </c>
      <c r="F5411">
        <v>0</v>
      </c>
      <c r="G5411">
        <v>2081</v>
      </c>
      <c r="H5411" s="17" t="s">
        <v>1859</v>
      </c>
      <c r="I5411">
        <v>1</v>
      </c>
      <c r="J5411">
        <v>0</v>
      </c>
      <c r="K5411" s="17" t="s">
        <v>11841</v>
      </c>
      <c r="L5411" s="1">
        <v>44770</v>
      </c>
      <c r="M5411">
        <v>1397.97</v>
      </c>
      <c r="N5411" s="17" t="s">
        <v>437</v>
      </c>
      <c r="O5411">
        <v>6424</v>
      </c>
      <c r="P5411" s="17" t="s">
        <v>438</v>
      </c>
      <c r="Q5411">
        <v>0</v>
      </c>
      <c r="R5411" s="17" t="s">
        <v>1083</v>
      </c>
      <c r="S5411" s="17" t="s">
        <v>440</v>
      </c>
      <c r="T5411" s="17" t="s">
        <v>438</v>
      </c>
      <c r="U5411">
        <v>2</v>
      </c>
      <c r="V5411">
        <v>2021</v>
      </c>
      <c r="W5411" s="17" t="s">
        <v>11842</v>
      </c>
      <c r="X5411" s="17" t="s">
        <v>1085</v>
      </c>
      <c r="Y5411">
        <v>1</v>
      </c>
      <c r="Z5411" s="17" t="s">
        <v>443</v>
      </c>
      <c r="AA5411" s="17" t="s">
        <v>443</v>
      </c>
      <c r="AB5411" s="17" t="s">
        <v>444</v>
      </c>
      <c r="AC5411">
        <v>0</v>
      </c>
      <c r="AD5411">
        <v>0</v>
      </c>
      <c r="AE5411">
        <v>0</v>
      </c>
      <c r="AF5411">
        <v>2022</v>
      </c>
      <c r="AG5411" s="1">
        <v>44562</v>
      </c>
      <c r="AH5411" s="1">
        <v>44773</v>
      </c>
      <c r="AI5411" s="1">
        <v>44785</v>
      </c>
      <c r="AJ5411" s="17" t="s">
        <v>34</v>
      </c>
      <c r="AK5411" s="17" t="s">
        <v>35</v>
      </c>
      <c r="AL5411" s="17" t="s">
        <v>10388</v>
      </c>
      <c r="AM5411" s="17">
        <f>MONTH(EMPENHO[[#This Row],[data_empenho]])</f>
        <v>7</v>
      </c>
    </row>
    <row r="5412" spans="1:39" x14ac:dyDescent="0.25">
      <c r="A5412">
        <v>2</v>
      </c>
      <c r="B5412">
        <v>203</v>
      </c>
      <c r="C5412">
        <v>4</v>
      </c>
      <c r="D5412">
        <v>124</v>
      </c>
      <c r="E5412">
        <v>1</v>
      </c>
      <c r="F5412">
        <v>0</v>
      </c>
      <c r="G5412">
        <v>2082</v>
      </c>
      <c r="H5412" s="17" t="s">
        <v>1859</v>
      </c>
      <c r="I5412">
        <v>1</v>
      </c>
      <c r="J5412">
        <v>0</v>
      </c>
      <c r="K5412" s="17" t="s">
        <v>11843</v>
      </c>
      <c r="L5412" s="1">
        <v>44770</v>
      </c>
      <c r="M5412">
        <v>349.49</v>
      </c>
      <c r="N5412" s="17" t="s">
        <v>437</v>
      </c>
      <c r="O5412">
        <v>6424</v>
      </c>
      <c r="P5412" s="17" t="s">
        <v>438</v>
      </c>
      <c r="Q5412">
        <v>0</v>
      </c>
      <c r="R5412" s="17" t="s">
        <v>1083</v>
      </c>
      <c r="S5412" s="17" t="s">
        <v>440</v>
      </c>
      <c r="T5412" s="17" t="s">
        <v>438</v>
      </c>
      <c r="U5412">
        <v>2</v>
      </c>
      <c r="V5412">
        <v>2021</v>
      </c>
      <c r="W5412" s="17" t="s">
        <v>11842</v>
      </c>
      <c r="X5412" s="17" t="s">
        <v>1085</v>
      </c>
      <c r="Y5412">
        <v>1</v>
      </c>
      <c r="Z5412" s="17" t="s">
        <v>443</v>
      </c>
      <c r="AA5412" s="17" t="s">
        <v>443</v>
      </c>
      <c r="AB5412" s="17" t="s">
        <v>444</v>
      </c>
      <c r="AC5412">
        <v>0</v>
      </c>
      <c r="AD5412">
        <v>0</v>
      </c>
      <c r="AE5412">
        <v>0</v>
      </c>
      <c r="AF5412">
        <v>2022</v>
      </c>
      <c r="AG5412" s="1">
        <v>44562</v>
      </c>
      <c r="AH5412" s="1">
        <v>44773</v>
      </c>
      <c r="AI5412" s="1">
        <v>44785</v>
      </c>
      <c r="AJ5412" s="17" t="s">
        <v>34</v>
      </c>
      <c r="AK5412" s="17" t="s">
        <v>35</v>
      </c>
      <c r="AL5412" s="17" t="s">
        <v>10388</v>
      </c>
      <c r="AM5412" s="17">
        <f>MONTH(EMPENHO[[#This Row],[data_empenho]])</f>
        <v>7</v>
      </c>
    </row>
    <row r="5413" spans="1:39" x14ac:dyDescent="0.25">
      <c r="A5413">
        <v>3</v>
      </c>
      <c r="B5413">
        <v>301</v>
      </c>
      <c r="C5413">
        <v>4</v>
      </c>
      <c r="D5413">
        <v>122</v>
      </c>
      <c r="E5413">
        <v>1</v>
      </c>
      <c r="F5413">
        <v>0</v>
      </c>
      <c r="G5413">
        <v>2067</v>
      </c>
      <c r="H5413" s="17" t="s">
        <v>1859</v>
      </c>
      <c r="I5413">
        <v>1</v>
      </c>
      <c r="J5413">
        <v>0</v>
      </c>
      <c r="K5413" s="17" t="s">
        <v>11844</v>
      </c>
      <c r="L5413" s="1">
        <v>44770</v>
      </c>
      <c r="M5413">
        <v>1164.97</v>
      </c>
      <c r="N5413" s="17" t="s">
        <v>437</v>
      </c>
      <c r="O5413">
        <v>6424</v>
      </c>
      <c r="P5413" s="17" t="s">
        <v>438</v>
      </c>
      <c r="Q5413">
        <v>0</v>
      </c>
      <c r="R5413" s="17" t="s">
        <v>1083</v>
      </c>
      <c r="S5413" s="17" t="s">
        <v>440</v>
      </c>
      <c r="T5413" s="17" t="s">
        <v>438</v>
      </c>
      <c r="U5413">
        <v>2</v>
      </c>
      <c r="V5413">
        <v>2021</v>
      </c>
      <c r="W5413" s="17" t="s">
        <v>11845</v>
      </c>
      <c r="X5413" s="17" t="s">
        <v>1085</v>
      </c>
      <c r="Y5413">
        <v>1</v>
      </c>
      <c r="Z5413" s="17" t="s">
        <v>443</v>
      </c>
      <c r="AA5413" s="17" t="s">
        <v>443</v>
      </c>
      <c r="AB5413" s="17" t="s">
        <v>444</v>
      </c>
      <c r="AC5413">
        <v>0</v>
      </c>
      <c r="AD5413">
        <v>0</v>
      </c>
      <c r="AE5413">
        <v>0</v>
      </c>
      <c r="AF5413">
        <v>2022</v>
      </c>
      <c r="AG5413" s="1">
        <v>44562</v>
      </c>
      <c r="AH5413" s="1">
        <v>44773</v>
      </c>
      <c r="AI5413" s="1">
        <v>44785</v>
      </c>
      <c r="AJ5413" s="17" t="s">
        <v>34</v>
      </c>
      <c r="AK5413" s="17" t="s">
        <v>35</v>
      </c>
      <c r="AL5413" s="17" t="s">
        <v>10388</v>
      </c>
      <c r="AM5413" s="17">
        <f>MONTH(EMPENHO[[#This Row],[data_empenho]])</f>
        <v>7</v>
      </c>
    </row>
    <row r="5414" spans="1:39" x14ac:dyDescent="0.25">
      <c r="A5414">
        <v>3</v>
      </c>
      <c r="B5414">
        <v>301</v>
      </c>
      <c r="C5414">
        <v>4</v>
      </c>
      <c r="D5414">
        <v>122</v>
      </c>
      <c r="E5414">
        <v>1</v>
      </c>
      <c r="F5414">
        <v>0</v>
      </c>
      <c r="G5414">
        <v>2068</v>
      </c>
      <c r="H5414" s="17" t="s">
        <v>1859</v>
      </c>
      <c r="I5414">
        <v>1</v>
      </c>
      <c r="J5414">
        <v>0</v>
      </c>
      <c r="K5414" s="17" t="s">
        <v>11846</v>
      </c>
      <c r="L5414" s="1">
        <v>44770</v>
      </c>
      <c r="M5414">
        <v>4706.49</v>
      </c>
      <c r="N5414" s="17" t="s">
        <v>437</v>
      </c>
      <c r="O5414">
        <v>6424</v>
      </c>
      <c r="P5414" s="17" t="s">
        <v>438</v>
      </c>
      <c r="Q5414">
        <v>0</v>
      </c>
      <c r="R5414" s="17" t="s">
        <v>1083</v>
      </c>
      <c r="S5414" s="17" t="s">
        <v>440</v>
      </c>
      <c r="T5414" s="17" t="s">
        <v>438</v>
      </c>
      <c r="U5414">
        <v>2</v>
      </c>
      <c r="V5414">
        <v>2021</v>
      </c>
      <c r="W5414" s="17" t="s">
        <v>11845</v>
      </c>
      <c r="X5414" s="17" t="s">
        <v>1085</v>
      </c>
      <c r="Y5414">
        <v>1</v>
      </c>
      <c r="Z5414" s="17" t="s">
        <v>443</v>
      </c>
      <c r="AA5414" s="17" t="s">
        <v>443</v>
      </c>
      <c r="AB5414" s="17" t="s">
        <v>444</v>
      </c>
      <c r="AC5414">
        <v>0</v>
      </c>
      <c r="AD5414">
        <v>0</v>
      </c>
      <c r="AE5414">
        <v>0</v>
      </c>
      <c r="AF5414">
        <v>2022</v>
      </c>
      <c r="AG5414" s="1">
        <v>44562</v>
      </c>
      <c r="AH5414" s="1">
        <v>44773</v>
      </c>
      <c r="AI5414" s="1">
        <v>44785</v>
      </c>
      <c r="AJ5414" s="17" t="s">
        <v>34</v>
      </c>
      <c r="AK5414" s="17" t="s">
        <v>35</v>
      </c>
      <c r="AL5414" s="17" t="s">
        <v>10388</v>
      </c>
      <c r="AM5414" s="17">
        <f>MONTH(EMPENHO[[#This Row],[data_empenho]])</f>
        <v>7</v>
      </c>
    </row>
    <row r="5415" spans="1:39" x14ac:dyDescent="0.25">
      <c r="A5415">
        <v>4</v>
      </c>
      <c r="B5415">
        <v>401</v>
      </c>
      <c r="C5415">
        <v>4</v>
      </c>
      <c r="D5415">
        <v>123</v>
      </c>
      <c r="E5415">
        <v>1</v>
      </c>
      <c r="F5415">
        <v>0</v>
      </c>
      <c r="G5415">
        <v>2075</v>
      </c>
      <c r="H5415" s="17" t="s">
        <v>1859</v>
      </c>
      <c r="I5415">
        <v>1</v>
      </c>
      <c r="J5415">
        <v>0</v>
      </c>
      <c r="K5415" s="17" t="s">
        <v>11847</v>
      </c>
      <c r="L5415" s="1">
        <v>44770</v>
      </c>
      <c r="M5415">
        <v>5032.68</v>
      </c>
      <c r="N5415" s="17" t="s">
        <v>437</v>
      </c>
      <c r="O5415">
        <v>6424</v>
      </c>
      <c r="P5415" s="17" t="s">
        <v>438</v>
      </c>
      <c r="Q5415">
        <v>0</v>
      </c>
      <c r="R5415" s="17" t="s">
        <v>1083</v>
      </c>
      <c r="S5415" s="17" t="s">
        <v>440</v>
      </c>
      <c r="T5415" s="17" t="s">
        <v>438</v>
      </c>
      <c r="U5415">
        <v>2</v>
      </c>
      <c r="V5415">
        <v>2021</v>
      </c>
      <c r="W5415" s="17" t="s">
        <v>11845</v>
      </c>
      <c r="X5415" s="17" t="s">
        <v>1085</v>
      </c>
      <c r="Y5415">
        <v>1</v>
      </c>
      <c r="Z5415" s="17" t="s">
        <v>443</v>
      </c>
      <c r="AA5415" s="17" t="s">
        <v>443</v>
      </c>
      <c r="AB5415" s="17" t="s">
        <v>444</v>
      </c>
      <c r="AC5415">
        <v>0</v>
      </c>
      <c r="AD5415">
        <v>0</v>
      </c>
      <c r="AE5415">
        <v>0</v>
      </c>
      <c r="AF5415">
        <v>2022</v>
      </c>
      <c r="AG5415" s="1">
        <v>44562</v>
      </c>
      <c r="AH5415" s="1">
        <v>44773</v>
      </c>
      <c r="AI5415" s="1">
        <v>44785</v>
      </c>
      <c r="AJ5415" s="17" t="s">
        <v>34</v>
      </c>
      <c r="AK5415" s="17" t="s">
        <v>35</v>
      </c>
      <c r="AL5415" s="17" t="s">
        <v>10388</v>
      </c>
      <c r="AM5415" s="17">
        <f>MONTH(EMPENHO[[#This Row],[data_empenho]])</f>
        <v>7</v>
      </c>
    </row>
    <row r="5416" spans="1:39" x14ac:dyDescent="0.25">
      <c r="A5416">
        <v>4</v>
      </c>
      <c r="B5416">
        <v>401</v>
      </c>
      <c r="C5416">
        <v>4</v>
      </c>
      <c r="D5416">
        <v>129</v>
      </c>
      <c r="E5416">
        <v>1</v>
      </c>
      <c r="F5416">
        <v>0</v>
      </c>
      <c r="G5416">
        <v>2077</v>
      </c>
      <c r="H5416" s="17" t="s">
        <v>1859</v>
      </c>
      <c r="I5416">
        <v>1</v>
      </c>
      <c r="J5416">
        <v>0</v>
      </c>
      <c r="K5416" s="17" t="s">
        <v>11848</v>
      </c>
      <c r="L5416" s="1">
        <v>44770</v>
      </c>
      <c r="M5416">
        <v>1724.16</v>
      </c>
      <c r="N5416" s="17" t="s">
        <v>437</v>
      </c>
      <c r="O5416">
        <v>6424</v>
      </c>
      <c r="P5416" s="17" t="s">
        <v>438</v>
      </c>
      <c r="Q5416">
        <v>0</v>
      </c>
      <c r="R5416" s="17" t="s">
        <v>1083</v>
      </c>
      <c r="S5416" s="17" t="s">
        <v>440</v>
      </c>
      <c r="T5416" s="17" t="s">
        <v>438</v>
      </c>
      <c r="U5416">
        <v>2</v>
      </c>
      <c r="V5416">
        <v>2021</v>
      </c>
      <c r="W5416" s="17" t="s">
        <v>11845</v>
      </c>
      <c r="X5416" s="17" t="s">
        <v>1085</v>
      </c>
      <c r="Y5416">
        <v>1</v>
      </c>
      <c r="Z5416" s="17" t="s">
        <v>443</v>
      </c>
      <c r="AA5416" s="17" t="s">
        <v>443</v>
      </c>
      <c r="AB5416" s="17" t="s">
        <v>444</v>
      </c>
      <c r="AC5416">
        <v>0</v>
      </c>
      <c r="AD5416">
        <v>0</v>
      </c>
      <c r="AE5416">
        <v>0</v>
      </c>
      <c r="AF5416">
        <v>2022</v>
      </c>
      <c r="AG5416" s="1">
        <v>44562</v>
      </c>
      <c r="AH5416" s="1">
        <v>44773</v>
      </c>
      <c r="AI5416" s="1">
        <v>44785</v>
      </c>
      <c r="AJ5416" s="17" t="s">
        <v>34</v>
      </c>
      <c r="AK5416" s="17" t="s">
        <v>35</v>
      </c>
      <c r="AL5416" s="17" t="s">
        <v>10388</v>
      </c>
      <c r="AM5416" s="17">
        <f>MONTH(EMPENHO[[#This Row],[data_empenho]])</f>
        <v>7</v>
      </c>
    </row>
    <row r="5417" spans="1:39" x14ac:dyDescent="0.25">
      <c r="A5417">
        <v>5</v>
      </c>
      <c r="B5417">
        <v>501</v>
      </c>
      <c r="C5417">
        <v>4</v>
      </c>
      <c r="D5417">
        <v>122</v>
      </c>
      <c r="E5417">
        <v>1</v>
      </c>
      <c r="F5417">
        <v>0</v>
      </c>
      <c r="G5417">
        <v>2022</v>
      </c>
      <c r="H5417" s="17" t="s">
        <v>1859</v>
      </c>
      <c r="I5417">
        <v>1</v>
      </c>
      <c r="J5417">
        <v>0</v>
      </c>
      <c r="K5417" s="17" t="s">
        <v>11849</v>
      </c>
      <c r="L5417" s="1">
        <v>44770</v>
      </c>
      <c r="M5417">
        <v>2656.13</v>
      </c>
      <c r="N5417" s="17" t="s">
        <v>437</v>
      </c>
      <c r="O5417">
        <v>6424</v>
      </c>
      <c r="P5417" s="17" t="s">
        <v>438</v>
      </c>
      <c r="Q5417">
        <v>0</v>
      </c>
      <c r="R5417" s="17" t="s">
        <v>1083</v>
      </c>
      <c r="S5417" s="17" t="s">
        <v>440</v>
      </c>
      <c r="T5417" s="17" t="s">
        <v>438</v>
      </c>
      <c r="U5417">
        <v>2</v>
      </c>
      <c r="V5417">
        <v>2021</v>
      </c>
      <c r="W5417" s="17" t="s">
        <v>11845</v>
      </c>
      <c r="X5417" s="17" t="s">
        <v>1085</v>
      </c>
      <c r="Y5417">
        <v>1</v>
      </c>
      <c r="Z5417" s="17" t="s">
        <v>443</v>
      </c>
      <c r="AA5417" s="17" t="s">
        <v>443</v>
      </c>
      <c r="AB5417" s="17" t="s">
        <v>444</v>
      </c>
      <c r="AC5417">
        <v>0</v>
      </c>
      <c r="AD5417">
        <v>0</v>
      </c>
      <c r="AE5417">
        <v>0</v>
      </c>
      <c r="AF5417">
        <v>2022</v>
      </c>
      <c r="AG5417" s="1">
        <v>44562</v>
      </c>
      <c r="AH5417" s="1">
        <v>44773</v>
      </c>
      <c r="AI5417" s="1">
        <v>44785</v>
      </c>
      <c r="AJ5417" s="17" t="s">
        <v>34</v>
      </c>
      <c r="AK5417" s="17" t="s">
        <v>35</v>
      </c>
      <c r="AL5417" s="17" t="s">
        <v>10388</v>
      </c>
      <c r="AM5417" s="17">
        <f>MONTH(EMPENHO[[#This Row],[data_empenho]])</f>
        <v>7</v>
      </c>
    </row>
    <row r="5418" spans="1:39" x14ac:dyDescent="0.25">
      <c r="A5418">
        <v>5</v>
      </c>
      <c r="B5418">
        <v>502</v>
      </c>
      <c r="C5418">
        <v>12</v>
      </c>
      <c r="D5418">
        <v>361</v>
      </c>
      <c r="E5418">
        <v>2</v>
      </c>
      <c r="F5418">
        <v>0</v>
      </c>
      <c r="G5418">
        <v>2025</v>
      </c>
      <c r="H5418" s="17" t="s">
        <v>1859</v>
      </c>
      <c r="I5418">
        <v>20</v>
      </c>
      <c r="J5418">
        <v>0</v>
      </c>
      <c r="K5418" s="17" t="s">
        <v>11850</v>
      </c>
      <c r="L5418" s="1">
        <v>44770</v>
      </c>
      <c r="M5418">
        <v>8306.4500000000007</v>
      </c>
      <c r="N5418" s="17" t="s">
        <v>437</v>
      </c>
      <c r="O5418">
        <v>6424</v>
      </c>
      <c r="P5418" s="17" t="s">
        <v>438</v>
      </c>
      <c r="Q5418">
        <v>0</v>
      </c>
      <c r="R5418" s="17" t="s">
        <v>1083</v>
      </c>
      <c r="S5418" s="17" t="s">
        <v>440</v>
      </c>
      <c r="T5418" s="17" t="s">
        <v>438</v>
      </c>
      <c r="U5418">
        <v>2</v>
      </c>
      <c r="V5418">
        <v>2021</v>
      </c>
      <c r="W5418" s="17" t="s">
        <v>11845</v>
      </c>
      <c r="X5418" s="17" t="s">
        <v>1085</v>
      </c>
      <c r="Y5418">
        <v>1</v>
      </c>
      <c r="Z5418" s="17" t="s">
        <v>443</v>
      </c>
      <c r="AA5418" s="17" t="s">
        <v>443</v>
      </c>
      <c r="AB5418" s="17" t="s">
        <v>444</v>
      </c>
      <c r="AC5418">
        <v>0</v>
      </c>
      <c r="AD5418">
        <v>0</v>
      </c>
      <c r="AE5418">
        <v>0</v>
      </c>
      <c r="AF5418">
        <v>2022</v>
      </c>
      <c r="AG5418" s="1">
        <v>44562</v>
      </c>
      <c r="AH5418" s="1">
        <v>44773</v>
      </c>
      <c r="AI5418" s="1">
        <v>44785</v>
      </c>
      <c r="AJ5418" s="17" t="s">
        <v>34</v>
      </c>
      <c r="AK5418" s="17" t="s">
        <v>35</v>
      </c>
      <c r="AL5418" s="17" t="s">
        <v>10388</v>
      </c>
      <c r="AM5418" s="17">
        <f>MONTH(EMPENHO[[#This Row],[data_empenho]])</f>
        <v>7</v>
      </c>
    </row>
    <row r="5419" spans="1:39" x14ac:dyDescent="0.25">
      <c r="A5419">
        <v>5</v>
      </c>
      <c r="B5419">
        <v>502</v>
      </c>
      <c r="C5419">
        <v>12</v>
      </c>
      <c r="D5419">
        <v>361</v>
      </c>
      <c r="E5419">
        <v>2</v>
      </c>
      <c r="F5419">
        <v>0</v>
      </c>
      <c r="G5419">
        <v>2027</v>
      </c>
      <c r="H5419" s="17" t="s">
        <v>1859</v>
      </c>
      <c r="I5419">
        <v>20</v>
      </c>
      <c r="J5419">
        <v>0</v>
      </c>
      <c r="K5419" s="17" t="s">
        <v>11851</v>
      </c>
      <c r="L5419" s="1">
        <v>44770</v>
      </c>
      <c r="M5419">
        <v>1980.46</v>
      </c>
      <c r="N5419" s="17" t="s">
        <v>437</v>
      </c>
      <c r="O5419">
        <v>6424</v>
      </c>
      <c r="P5419" s="17" t="s">
        <v>438</v>
      </c>
      <c r="Q5419">
        <v>0</v>
      </c>
      <c r="R5419" s="17" t="s">
        <v>1083</v>
      </c>
      <c r="S5419" s="17" t="s">
        <v>440</v>
      </c>
      <c r="T5419" s="17" t="s">
        <v>438</v>
      </c>
      <c r="U5419">
        <v>2</v>
      </c>
      <c r="V5419">
        <v>2021</v>
      </c>
      <c r="W5419" s="17" t="s">
        <v>11845</v>
      </c>
      <c r="X5419" s="17" t="s">
        <v>1085</v>
      </c>
      <c r="Y5419">
        <v>1</v>
      </c>
      <c r="Z5419" s="17" t="s">
        <v>443</v>
      </c>
      <c r="AA5419" s="17" t="s">
        <v>443</v>
      </c>
      <c r="AB5419" s="17" t="s">
        <v>444</v>
      </c>
      <c r="AC5419">
        <v>0</v>
      </c>
      <c r="AD5419">
        <v>0</v>
      </c>
      <c r="AE5419">
        <v>0</v>
      </c>
      <c r="AF5419">
        <v>2022</v>
      </c>
      <c r="AG5419" s="1">
        <v>44562</v>
      </c>
      <c r="AH5419" s="1">
        <v>44773</v>
      </c>
      <c r="AI5419" s="1">
        <v>44785</v>
      </c>
      <c r="AJ5419" s="17" t="s">
        <v>34</v>
      </c>
      <c r="AK5419" s="17" t="s">
        <v>35</v>
      </c>
      <c r="AL5419" s="17" t="s">
        <v>10388</v>
      </c>
      <c r="AM5419" s="17">
        <f>MONTH(EMPENHO[[#This Row],[data_empenho]])</f>
        <v>7</v>
      </c>
    </row>
    <row r="5420" spans="1:39" x14ac:dyDescent="0.25">
      <c r="A5420">
        <v>5</v>
      </c>
      <c r="B5420">
        <v>502</v>
      </c>
      <c r="C5420">
        <v>12</v>
      </c>
      <c r="D5420">
        <v>361</v>
      </c>
      <c r="E5420">
        <v>2</v>
      </c>
      <c r="F5420">
        <v>0</v>
      </c>
      <c r="G5420">
        <v>2031</v>
      </c>
      <c r="H5420" s="17" t="s">
        <v>1859</v>
      </c>
      <c r="I5420">
        <v>20</v>
      </c>
      <c r="J5420">
        <v>0</v>
      </c>
      <c r="K5420" s="17" t="s">
        <v>11852</v>
      </c>
      <c r="L5420" s="1">
        <v>44770</v>
      </c>
      <c r="M5420">
        <v>6523.85</v>
      </c>
      <c r="N5420" s="17" t="s">
        <v>437</v>
      </c>
      <c r="O5420">
        <v>6424</v>
      </c>
      <c r="P5420" s="17" t="s">
        <v>438</v>
      </c>
      <c r="Q5420">
        <v>0</v>
      </c>
      <c r="R5420" s="17" t="s">
        <v>1083</v>
      </c>
      <c r="S5420" s="17" t="s">
        <v>440</v>
      </c>
      <c r="T5420" s="17" t="s">
        <v>438</v>
      </c>
      <c r="U5420">
        <v>2</v>
      </c>
      <c r="V5420">
        <v>2021</v>
      </c>
      <c r="W5420" s="17" t="s">
        <v>11845</v>
      </c>
      <c r="X5420" s="17" t="s">
        <v>1085</v>
      </c>
      <c r="Y5420">
        <v>1</v>
      </c>
      <c r="Z5420" s="17" t="s">
        <v>443</v>
      </c>
      <c r="AA5420" s="17" t="s">
        <v>443</v>
      </c>
      <c r="AB5420" s="17" t="s">
        <v>444</v>
      </c>
      <c r="AC5420">
        <v>0</v>
      </c>
      <c r="AD5420">
        <v>0</v>
      </c>
      <c r="AE5420">
        <v>0</v>
      </c>
      <c r="AF5420">
        <v>2022</v>
      </c>
      <c r="AG5420" s="1">
        <v>44562</v>
      </c>
      <c r="AH5420" s="1">
        <v>44773</v>
      </c>
      <c r="AI5420" s="1">
        <v>44785</v>
      </c>
      <c r="AJ5420" s="17" t="s">
        <v>34</v>
      </c>
      <c r="AK5420" s="17" t="s">
        <v>35</v>
      </c>
      <c r="AL5420" s="17" t="s">
        <v>10388</v>
      </c>
      <c r="AM5420" s="17">
        <f>MONTH(EMPENHO[[#This Row],[data_empenho]])</f>
        <v>7</v>
      </c>
    </row>
    <row r="5421" spans="1:39" x14ac:dyDescent="0.25">
      <c r="A5421">
        <v>5</v>
      </c>
      <c r="B5421">
        <v>502</v>
      </c>
      <c r="C5421">
        <v>12</v>
      </c>
      <c r="D5421">
        <v>365</v>
      </c>
      <c r="E5421">
        <v>2</v>
      </c>
      <c r="F5421">
        <v>0</v>
      </c>
      <c r="G5421">
        <v>2026</v>
      </c>
      <c r="H5421" s="17" t="s">
        <v>1859</v>
      </c>
      <c r="I5421">
        <v>20</v>
      </c>
      <c r="J5421">
        <v>0</v>
      </c>
      <c r="K5421" s="17" t="s">
        <v>11853</v>
      </c>
      <c r="L5421" s="1">
        <v>44770</v>
      </c>
      <c r="M5421">
        <v>15482.63</v>
      </c>
      <c r="N5421" s="17" t="s">
        <v>437</v>
      </c>
      <c r="O5421">
        <v>6424</v>
      </c>
      <c r="P5421" s="17" t="s">
        <v>438</v>
      </c>
      <c r="Q5421">
        <v>0</v>
      </c>
      <c r="R5421" s="17" t="s">
        <v>1083</v>
      </c>
      <c r="S5421" s="17" t="s">
        <v>440</v>
      </c>
      <c r="T5421" s="17" t="s">
        <v>438</v>
      </c>
      <c r="U5421">
        <v>2</v>
      </c>
      <c r="V5421">
        <v>2021</v>
      </c>
      <c r="W5421" s="17" t="s">
        <v>11845</v>
      </c>
      <c r="X5421" s="17" t="s">
        <v>1085</v>
      </c>
      <c r="Y5421">
        <v>1</v>
      </c>
      <c r="Z5421" s="17" t="s">
        <v>443</v>
      </c>
      <c r="AA5421" s="17" t="s">
        <v>443</v>
      </c>
      <c r="AB5421" s="17" t="s">
        <v>444</v>
      </c>
      <c r="AC5421">
        <v>0</v>
      </c>
      <c r="AD5421">
        <v>0</v>
      </c>
      <c r="AE5421">
        <v>0</v>
      </c>
      <c r="AF5421">
        <v>2022</v>
      </c>
      <c r="AG5421" s="1">
        <v>44562</v>
      </c>
      <c r="AH5421" s="1">
        <v>44773</v>
      </c>
      <c r="AI5421" s="1">
        <v>44785</v>
      </c>
      <c r="AJ5421" s="17" t="s">
        <v>34</v>
      </c>
      <c r="AK5421" s="17" t="s">
        <v>35</v>
      </c>
      <c r="AL5421" s="17" t="s">
        <v>10388</v>
      </c>
      <c r="AM5421" s="17">
        <f>MONTH(EMPENHO[[#This Row],[data_empenho]])</f>
        <v>7</v>
      </c>
    </row>
    <row r="5422" spans="1:39" x14ac:dyDescent="0.25">
      <c r="A5422">
        <v>5</v>
      </c>
      <c r="B5422">
        <v>502</v>
      </c>
      <c r="C5422">
        <v>12</v>
      </c>
      <c r="D5422">
        <v>365</v>
      </c>
      <c r="E5422">
        <v>2</v>
      </c>
      <c r="F5422">
        <v>0</v>
      </c>
      <c r="G5422">
        <v>2028</v>
      </c>
      <c r="H5422" s="17" t="s">
        <v>1859</v>
      </c>
      <c r="I5422">
        <v>20</v>
      </c>
      <c r="J5422">
        <v>0</v>
      </c>
      <c r="K5422" s="17" t="s">
        <v>11854</v>
      </c>
      <c r="L5422" s="1">
        <v>44770</v>
      </c>
      <c r="M5422">
        <v>442.69</v>
      </c>
      <c r="N5422" s="17" t="s">
        <v>437</v>
      </c>
      <c r="O5422">
        <v>6424</v>
      </c>
      <c r="P5422" s="17" t="s">
        <v>438</v>
      </c>
      <c r="Q5422">
        <v>0</v>
      </c>
      <c r="R5422" s="17" t="s">
        <v>1083</v>
      </c>
      <c r="S5422" s="17" t="s">
        <v>440</v>
      </c>
      <c r="T5422" s="17" t="s">
        <v>438</v>
      </c>
      <c r="U5422">
        <v>2</v>
      </c>
      <c r="V5422">
        <v>2021</v>
      </c>
      <c r="W5422" s="17" t="s">
        <v>11845</v>
      </c>
      <c r="X5422" s="17" t="s">
        <v>1085</v>
      </c>
      <c r="Y5422">
        <v>1</v>
      </c>
      <c r="Z5422" s="17" t="s">
        <v>443</v>
      </c>
      <c r="AA5422" s="17" t="s">
        <v>443</v>
      </c>
      <c r="AB5422" s="17" t="s">
        <v>444</v>
      </c>
      <c r="AC5422">
        <v>0</v>
      </c>
      <c r="AD5422">
        <v>0</v>
      </c>
      <c r="AE5422">
        <v>0</v>
      </c>
      <c r="AF5422">
        <v>2022</v>
      </c>
      <c r="AG5422" s="1">
        <v>44562</v>
      </c>
      <c r="AH5422" s="1">
        <v>44773</v>
      </c>
      <c r="AI5422" s="1">
        <v>44785</v>
      </c>
      <c r="AJ5422" s="17" t="s">
        <v>34</v>
      </c>
      <c r="AK5422" s="17" t="s">
        <v>35</v>
      </c>
      <c r="AL5422" s="17" t="s">
        <v>10388</v>
      </c>
      <c r="AM5422" s="17">
        <f>MONTH(EMPENHO[[#This Row],[data_empenho]])</f>
        <v>7</v>
      </c>
    </row>
    <row r="5423" spans="1:39" x14ac:dyDescent="0.25">
      <c r="A5423">
        <v>5</v>
      </c>
      <c r="B5423">
        <v>502</v>
      </c>
      <c r="C5423">
        <v>12</v>
      </c>
      <c r="D5423">
        <v>365</v>
      </c>
      <c r="E5423">
        <v>2</v>
      </c>
      <c r="F5423">
        <v>0</v>
      </c>
      <c r="G5423">
        <v>2033</v>
      </c>
      <c r="H5423" s="17" t="s">
        <v>1859</v>
      </c>
      <c r="I5423">
        <v>20</v>
      </c>
      <c r="J5423">
        <v>0</v>
      </c>
      <c r="K5423" s="17" t="s">
        <v>11855</v>
      </c>
      <c r="L5423" s="1">
        <v>44770</v>
      </c>
      <c r="M5423">
        <v>3448.32</v>
      </c>
      <c r="N5423" s="17" t="s">
        <v>437</v>
      </c>
      <c r="O5423">
        <v>6424</v>
      </c>
      <c r="P5423" s="17" t="s">
        <v>438</v>
      </c>
      <c r="Q5423">
        <v>0</v>
      </c>
      <c r="R5423" s="17" t="s">
        <v>1083</v>
      </c>
      <c r="S5423" s="17" t="s">
        <v>440</v>
      </c>
      <c r="T5423" s="17" t="s">
        <v>438</v>
      </c>
      <c r="U5423">
        <v>2</v>
      </c>
      <c r="V5423">
        <v>2021</v>
      </c>
      <c r="W5423" s="17" t="s">
        <v>11845</v>
      </c>
      <c r="X5423" s="17" t="s">
        <v>1085</v>
      </c>
      <c r="Y5423">
        <v>1</v>
      </c>
      <c r="Z5423" s="17" t="s">
        <v>443</v>
      </c>
      <c r="AA5423" s="17" t="s">
        <v>443</v>
      </c>
      <c r="AB5423" s="17" t="s">
        <v>444</v>
      </c>
      <c r="AC5423">
        <v>0</v>
      </c>
      <c r="AD5423">
        <v>0</v>
      </c>
      <c r="AE5423">
        <v>0</v>
      </c>
      <c r="AF5423">
        <v>2022</v>
      </c>
      <c r="AG5423" s="1">
        <v>44562</v>
      </c>
      <c r="AH5423" s="1">
        <v>44773</v>
      </c>
      <c r="AI5423" s="1">
        <v>44785</v>
      </c>
      <c r="AJ5423" s="17" t="s">
        <v>34</v>
      </c>
      <c r="AK5423" s="17" t="s">
        <v>35</v>
      </c>
      <c r="AL5423" s="17" t="s">
        <v>10388</v>
      </c>
      <c r="AM5423" s="17">
        <f>MONTH(EMPENHO[[#This Row],[data_empenho]])</f>
        <v>7</v>
      </c>
    </row>
    <row r="5424" spans="1:39" x14ac:dyDescent="0.25">
      <c r="A5424">
        <v>5</v>
      </c>
      <c r="B5424">
        <v>502</v>
      </c>
      <c r="C5424">
        <v>12</v>
      </c>
      <c r="D5424">
        <v>782</v>
      </c>
      <c r="E5424">
        <v>2</v>
      </c>
      <c r="F5424">
        <v>0</v>
      </c>
      <c r="G5424">
        <v>2035</v>
      </c>
      <c r="H5424" s="17" t="s">
        <v>1859</v>
      </c>
      <c r="I5424">
        <v>20</v>
      </c>
      <c r="J5424">
        <v>0</v>
      </c>
      <c r="K5424" s="17" t="s">
        <v>11856</v>
      </c>
      <c r="L5424" s="1">
        <v>44770</v>
      </c>
      <c r="M5424">
        <v>4659.8999999999996</v>
      </c>
      <c r="N5424" s="17" t="s">
        <v>437</v>
      </c>
      <c r="O5424">
        <v>6424</v>
      </c>
      <c r="P5424" s="17" t="s">
        <v>438</v>
      </c>
      <c r="Q5424">
        <v>0</v>
      </c>
      <c r="R5424" s="17" t="s">
        <v>1083</v>
      </c>
      <c r="S5424" s="17" t="s">
        <v>440</v>
      </c>
      <c r="T5424" s="17" t="s">
        <v>438</v>
      </c>
      <c r="U5424">
        <v>2</v>
      </c>
      <c r="V5424">
        <v>2021</v>
      </c>
      <c r="W5424" s="17" t="s">
        <v>11845</v>
      </c>
      <c r="X5424" s="17" t="s">
        <v>1085</v>
      </c>
      <c r="Y5424">
        <v>1</v>
      </c>
      <c r="Z5424" s="17" t="s">
        <v>443</v>
      </c>
      <c r="AA5424" s="17" t="s">
        <v>443</v>
      </c>
      <c r="AB5424" s="17" t="s">
        <v>444</v>
      </c>
      <c r="AC5424">
        <v>0</v>
      </c>
      <c r="AD5424">
        <v>0</v>
      </c>
      <c r="AE5424">
        <v>0</v>
      </c>
      <c r="AF5424">
        <v>2022</v>
      </c>
      <c r="AG5424" s="1">
        <v>44562</v>
      </c>
      <c r="AH5424" s="1">
        <v>44773</v>
      </c>
      <c r="AI5424" s="1">
        <v>44785</v>
      </c>
      <c r="AJ5424" s="17" t="s">
        <v>34</v>
      </c>
      <c r="AK5424" s="17" t="s">
        <v>35</v>
      </c>
      <c r="AL5424" s="17" t="s">
        <v>10388</v>
      </c>
      <c r="AM5424" s="17">
        <f>MONTH(EMPENHO[[#This Row],[data_empenho]])</f>
        <v>7</v>
      </c>
    </row>
    <row r="5425" spans="1:39" x14ac:dyDescent="0.25">
      <c r="A5425">
        <v>6</v>
      </c>
      <c r="B5425">
        <v>601</v>
      </c>
      <c r="C5425">
        <v>4</v>
      </c>
      <c r="D5425">
        <v>122</v>
      </c>
      <c r="E5425">
        <v>1</v>
      </c>
      <c r="F5425">
        <v>0</v>
      </c>
      <c r="G5425">
        <v>2072</v>
      </c>
      <c r="H5425" s="17" t="s">
        <v>1859</v>
      </c>
      <c r="I5425">
        <v>1</v>
      </c>
      <c r="J5425">
        <v>0</v>
      </c>
      <c r="K5425" s="17" t="s">
        <v>11857</v>
      </c>
      <c r="L5425" s="1">
        <v>44770</v>
      </c>
      <c r="M5425">
        <v>8084.92</v>
      </c>
      <c r="N5425" s="17" t="s">
        <v>437</v>
      </c>
      <c r="O5425">
        <v>6424</v>
      </c>
      <c r="P5425" s="17" t="s">
        <v>438</v>
      </c>
      <c r="Q5425">
        <v>0</v>
      </c>
      <c r="R5425" s="17" t="s">
        <v>1083</v>
      </c>
      <c r="S5425" s="17" t="s">
        <v>440</v>
      </c>
      <c r="T5425" s="17" t="s">
        <v>438</v>
      </c>
      <c r="U5425">
        <v>2</v>
      </c>
      <c r="V5425">
        <v>2021</v>
      </c>
      <c r="W5425" s="17" t="s">
        <v>11845</v>
      </c>
      <c r="X5425" s="17" t="s">
        <v>1085</v>
      </c>
      <c r="Y5425">
        <v>1</v>
      </c>
      <c r="Z5425" s="17" t="s">
        <v>443</v>
      </c>
      <c r="AA5425" s="17" t="s">
        <v>443</v>
      </c>
      <c r="AB5425" s="17" t="s">
        <v>444</v>
      </c>
      <c r="AC5425">
        <v>0</v>
      </c>
      <c r="AD5425">
        <v>0</v>
      </c>
      <c r="AE5425">
        <v>0</v>
      </c>
      <c r="AF5425">
        <v>2022</v>
      </c>
      <c r="AG5425" s="1">
        <v>44562</v>
      </c>
      <c r="AH5425" s="1">
        <v>44773</v>
      </c>
      <c r="AI5425" s="1">
        <v>44785</v>
      </c>
      <c r="AJ5425" s="17" t="s">
        <v>34</v>
      </c>
      <c r="AK5425" s="17" t="s">
        <v>35</v>
      </c>
      <c r="AL5425" s="17" t="s">
        <v>10388</v>
      </c>
      <c r="AM5425" s="17">
        <f>MONTH(EMPENHO[[#This Row],[data_empenho]])</f>
        <v>7</v>
      </c>
    </row>
    <row r="5426" spans="1:39" x14ac:dyDescent="0.25">
      <c r="A5426">
        <v>7</v>
      </c>
      <c r="B5426">
        <v>701</v>
      </c>
      <c r="C5426">
        <v>4</v>
      </c>
      <c r="D5426">
        <v>122</v>
      </c>
      <c r="E5426">
        <v>1</v>
      </c>
      <c r="F5426">
        <v>0</v>
      </c>
      <c r="G5426">
        <v>2001</v>
      </c>
      <c r="H5426" s="17" t="s">
        <v>1859</v>
      </c>
      <c r="I5426">
        <v>1</v>
      </c>
      <c r="J5426">
        <v>0</v>
      </c>
      <c r="K5426" s="17" t="s">
        <v>11858</v>
      </c>
      <c r="L5426" s="1">
        <v>44770</v>
      </c>
      <c r="M5426">
        <v>11641.59</v>
      </c>
      <c r="N5426" s="17" t="s">
        <v>437</v>
      </c>
      <c r="O5426">
        <v>6424</v>
      </c>
      <c r="P5426" s="17" t="s">
        <v>438</v>
      </c>
      <c r="Q5426">
        <v>0</v>
      </c>
      <c r="R5426" s="17" t="s">
        <v>1083</v>
      </c>
      <c r="S5426" s="17" t="s">
        <v>440</v>
      </c>
      <c r="T5426" s="17" t="s">
        <v>438</v>
      </c>
      <c r="U5426">
        <v>2</v>
      </c>
      <c r="V5426">
        <v>2021</v>
      </c>
      <c r="W5426" s="17" t="s">
        <v>11845</v>
      </c>
      <c r="X5426" s="17" t="s">
        <v>1085</v>
      </c>
      <c r="Y5426">
        <v>1</v>
      </c>
      <c r="Z5426" s="17" t="s">
        <v>443</v>
      </c>
      <c r="AA5426" s="17" t="s">
        <v>443</v>
      </c>
      <c r="AB5426" s="17" t="s">
        <v>444</v>
      </c>
      <c r="AC5426">
        <v>0</v>
      </c>
      <c r="AD5426">
        <v>0</v>
      </c>
      <c r="AE5426">
        <v>0</v>
      </c>
      <c r="AF5426">
        <v>2022</v>
      </c>
      <c r="AG5426" s="1">
        <v>44562</v>
      </c>
      <c r="AH5426" s="1">
        <v>44773</v>
      </c>
      <c r="AI5426" s="1">
        <v>44785</v>
      </c>
      <c r="AJ5426" s="17" t="s">
        <v>34</v>
      </c>
      <c r="AK5426" s="17" t="s">
        <v>35</v>
      </c>
      <c r="AL5426" s="17" t="s">
        <v>10388</v>
      </c>
      <c r="AM5426" s="17">
        <f>MONTH(EMPENHO[[#This Row],[data_empenho]])</f>
        <v>7</v>
      </c>
    </row>
    <row r="5427" spans="1:39" x14ac:dyDescent="0.25">
      <c r="A5427">
        <v>8</v>
      </c>
      <c r="B5427">
        <v>801</v>
      </c>
      <c r="C5427">
        <v>10</v>
      </c>
      <c r="D5427">
        <v>122</v>
      </c>
      <c r="E5427">
        <v>5</v>
      </c>
      <c r="F5427">
        <v>0</v>
      </c>
      <c r="G5427">
        <v>2084</v>
      </c>
      <c r="H5427" s="17" t="s">
        <v>1859</v>
      </c>
      <c r="I5427">
        <v>40</v>
      </c>
      <c r="J5427">
        <v>0</v>
      </c>
      <c r="K5427" s="17" t="s">
        <v>11859</v>
      </c>
      <c r="L5427" s="1">
        <v>44770</v>
      </c>
      <c r="M5427">
        <v>4240.5</v>
      </c>
      <c r="N5427" s="17" t="s">
        <v>437</v>
      </c>
      <c r="O5427">
        <v>6424</v>
      </c>
      <c r="P5427" s="17" t="s">
        <v>438</v>
      </c>
      <c r="Q5427">
        <v>0</v>
      </c>
      <c r="R5427" s="17" t="s">
        <v>1083</v>
      </c>
      <c r="S5427" s="17" t="s">
        <v>440</v>
      </c>
      <c r="T5427" s="17" t="s">
        <v>438</v>
      </c>
      <c r="U5427">
        <v>2</v>
      </c>
      <c r="V5427">
        <v>2021</v>
      </c>
      <c r="W5427" s="17" t="s">
        <v>11845</v>
      </c>
      <c r="X5427" s="17" t="s">
        <v>1085</v>
      </c>
      <c r="Y5427">
        <v>1</v>
      </c>
      <c r="Z5427" s="17" t="s">
        <v>443</v>
      </c>
      <c r="AA5427" s="17" t="s">
        <v>443</v>
      </c>
      <c r="AB5427" s="17" t="s">
        <v>444</v>
      </c>
      <c r="AC5427">
        <v>0</v>
      </c>
      <c r="AD5427">
        <v>0</v>
      </c>
      <c r="AE5427">
        <v>0</v>
      </c>
      <c r="AF5427">
        <v>2022</v>
      </c>
      <c r="AG5427" s="1">
        <v>44562</v>
      </c>
      <c r="AH5427" s="1">
        <v>44773</v>
      </c>
      <c r="AI5427" s="1">
        <v>44785</v>
      </c>
      <c r="AJ5427" s="17" t="s">
        <v>34</v>
      </c>
      <c r="AK5427" s="17" t="s">
        <v>35</v>
      </c>
      <c r="AL5427" s="17" t="s">
        <v>10388</v>
      </c>
      <c r="AM5427" s="17">
        <f>MONTH(EMPENHO[[#This Row],[data_empenho]])</f>
        <v>7</v>
      </c>
    </row>
    <row r="5428" spans="1:39" x14ac:dyDescent="0.25">
      <c r="A5428">
        <v>8</v>
      </c>
      <c r="B5428">
        <v>801</v>
      </c>
      <c r="C5428">
        <v>10</v>
      </c>
      <c r="D5428">
        <v>301</v>
      </c>
      <c r="E5428">
        <v>6</v>
      </c>
      <c r="F5428">
        <v>0</v>
      </c>
      <c r="G5428">
        <v>2089</v>
      </c>
      <c r="H5428" s="17" t="s">
        <v>1859</v>
      </c>
      <c r="I5428">
        <v>40</v>
      </c>
      <c r="J5428">
        <v>0</v>
      </c>
      <c r="K5428" s="17" t="s">
        <v>11860</v>
      </c>
      <c r="L5428" s="1">
        <v>44770</v>
      </c>
      <c r="M5428">
        <v>885.38</v>
      </c>
      <c r="N5428" s="17" t="s">
        <v>437</v>
      </c>
      <c r="O5428">
        <v>6424</v>
      </c>
      <c r="P5428" s="17" t="s">
        <v>438</v>
      </c>
      <c r="Q5428">
        <v>0</v>
      </c>
      <c r="R5428" s="17" t="s">
        <v>1083</v>
      </c>
      <c r="S5428" s="17" t="s">
        <v>440</v>
      </c>
      <c r="T5428" s="17" t="s">
        <v>438</v>
      </c>
      <c r="U5428">
        <v>2</v>
      </c>
      <c r="V5428">
        <v>2021</v>
      </c>
      <c r="W5428" s="17" t="s">
        <v>11845</v>
      </c>
      <c r="X5428" s="17" t="s">
        <v>1085</v>
      </c>
      <c r="Y5428">
        <v>1</v>
      </c>
      <c r="Z5428" s="17" t="s">
        <v>443</v>
      </c>
      <c r="AA5428" s="17" t="s">
        <v>443</v>
      </c>
      <c r="AB5428" s="17" t="s">
        <v>444</v>
      </c>
      <c r="AC5428">
        <v>0</v>
      </c>
      <c r="AD5428">
        <v>0</v>
      </c>
      <c r="AE5428">
        <v>0</v>
      </c>
      <c r="AF5428">
        <v>2022</v>
      </c>
      <c r="AG5428" s="1">
        <v>44562</v>
      </c>
      <c r="AH5428" s="1">
        <v>44773</v>
      </c>
      <c r="AI5428" s="1">
        <v>44785</v>
      </c>
      <c r="AJ5428" s="17" t="s">
        <v>34</v>
      </c>
      <c r="AK5428" s="17" t="s">
        <v>35</v>
      </c>
      <c r="AL5428" s="17" t="s">
        <v>10388</v>
      </c>
      <c r="AM5428" s="17">
        <f>MONTH(EMPENHO[[#This Row],[data_empenho]])</f>
        <v>7</v>
      </c>
    </row>
    <row r="5429" spans="1:39" x14ac:dyDescent="0.25">
      <c r="A5429">
        <v>8</v>
      </c>
      <c r="B5429">
        <v>801</v>
      </c>
      <c r="C5429">
        <v>10</v>
      </c>
      <c r="D5429">
        <v>301</v>
      </c>
      <c r="E5429">
        <v>6</v>
      </c>
      <c r="F5429">
        <v>0</v>
      </c>
      <c r="G5429">
        <v>2090</v>
      </c>
      <c r="H5429" s="17" t="s">
        <v>1859</v>
      </c>
      <c r="I5429">
        <v>40</v>
      </c>
      <c r="J5429">
        <v>0</v>
      </c>
      <c r="K5429" s="17" t="s">
        <v>11861</v>
      </c>
      <c r="L5429" s="1">
        <v>44770</v>
      </c>
      <c r="M5429">
        <v>885.38</v>
      </c>
      <c r="N5429" s="17" t="s">
        <v>437</v>
      </c>
      <c r="O5429">
        <v>6424</v>
      </c>
      <c r="P5429" s="17" t="s">
        <v>438</v>
      </c>
      <c r="Q5429">
        <v>0</v>
      </c>
      <c r="R5429" s="17" t="s">
        <v>1083</v>
      </c>
      <c r="S5429" s="17" t="s">
        <v>440</v>
      </c>
      <c r="T5429" s="17" t="s">
        <v>438</v>
      </c>
      <c r="U5429">
        <v>2</v>
      </c>
      <c r="V5429">
        <v>2021</v>
      </c>
      <c r="W5429" s="17" t="s">
        <v>11845</v>
      </c>
      <c r="X5429" s="17" t="s">
        <v>1085</v>
      </c>
      <c r="Y5429">
        <v>1</v>
      </c>
      <c r="Z5429" s="17" t="s">
        <v>443</v>
      </c>
      <c r="AA5429" s="17" t="s">
        <v>443</v>
      </c>
      <c r="AB5429" s="17" t="s">
        <v>444</v>
      </c>
      <c r="AC5429">
        <v>0</v>
      </c>
      <c r="AD5429">
        <v>0</v>
      </c>
      <c r="AE5429">
        <v>0</v>
      </c>
      <c r="AF5429">
        <v>2022</v>
      </c>
      <c r="AG5429" s="1">
        <v>44562</v>
      </c>
      <c r="AH5429" s="1">
        <v>44773</v>
      </c>
      <c r="AI5429" s="1">
        <v>44785</v>
      </c>
      <c r="AJ5429" s="17" t="s">
        <v>34</v>
      </c>
      <c r="AK5429" s="17" t="s">
        <v>35</v>
      </c>
      <c r="AL5429" s="17" t="s">
        <v>10388</v>
      </c>
      <c r="AM5429" s="17">
        <f>MONTH(EMPENHO[[#This Row],[data_empenho]])</f>
        <v>7</v>
      </c>
    </row>
    <row r="5430" spans="1:39" x14ac:dyDescent="0.25">
      <c r="A5430">
        <v>8</v>
      </c>
      <c r="B5430">
        <v>801</v>
      </c>
      <c r="C5430">
        <v>10</v>
      </c>
      <c r="D5430">
        <v>301</v>
      </c>
      <c r="E5430">
        <v>6</v>
      </c>
      <c r="F5430">
        <v>0</v>
      </c>
      <c r="G5430">
        <v>2091</v>
      </c>
      <c r="H5430" s="17" t="s">
        <v>1859</v>
      </c>
      <c r="I5430">
        <v>40</v>
      </c>
      <c r="J5430">
        <v>0</v>
      </c>
      <c r="K5430" s="17" t="s">
        <v>11862</v>
      </c>
      <c r="L5430" s="1">
        <v>44770</v>
      </c>
      <c r="M5430">
        <v>6663.65</v>
      </c>
      <c r="N5430" s="17" t="s">
        <v>437</v>
      </c>
      <c r="O5430">
        <v>6424</v>
      </c>
      <c r="P5430" s="17" t="s">
        <v>438</v>
      </c>
      <c r="Q5430">
        <v>0</v>
      </c>
      <c r="R5430" s="17" t="s">
        <v>1083</v>
      </c>
      <c r="S5430" s="17" t="s">
        <v>440</v>
      </c>
      <c r="T5430" s="17" t="s">
        <v>438</v>
      </c>
      <c r="U5430">
        <v>2</v>
      </c>
      <c r="V5430">
        <v>2021</v>
      </c>
      <c r="W5430" s="17" t="s">
        <v>11845</v>
      </c>
      <c r="X5430" s="17" t="s">
        <v>1085</v>
      </c>
      <c r="Y5430">
        <v>1</v>
      </c>
      <c r="Z5430" s="17" t="s">
        <v>443</v>
      </c>
      <c r="AA5430" s="17" t="s">
        <v>443</v>
      </c>
      <c r="AB5430" s="17" t="s">
        <v>444</v>
      </c>
      <c r="AC5430">
        <v>0</v>
      </c>
      <c r="AD5430">
        <v>0</v>
      </c>
      <c r="AE5430">
        <v>0</v>
      </c>
      <c r="AF5430">
        <v>2022</v>
      </c>
      <c r="AG5430" s="1">
        <v>44562</v>
      </c>
      <c r="AH5430" s="1">
        <v>44773</v>
      </c>
      <c r="AI5430" s="1">
        <v>44785</v>
      </c>
      <c r="AJ5430" s="17" t="s">
        <v>34</v>
      </c>
      <c r="AK5430" s="17" t="s">
        <v>35</v>
      </c>
      <c r="AL5430" s="17" t="s">
        <v>10388</v>
      </c>
      <c r="AM5430" s="17">
        <f>MONTH(EMPENHO[[#This Row],[data_empenho]])</f>
        <v>7</v>
      </c>
    </row>
    <row r="5431" spans="1:39" x14ac:dyDescent="0.25">
      <c r="A5431">
        <v>8</v>
      </c>
      <c r="B5431">
        <v>801</v>
      </c>
      <c r="C5431">
        <v>10</v>
      </c>
      <c r="D5431">
        <v>301</v>
      </c>
      <c r="E5431">
        <v>6</v>
      </c>
      <c r="F5431">
        <v>0</v>
      </c>
      <c r="G5431">
        <v>2092</v>
      </c>
      <c r="H5431" s="17" t="s">
        <v>1859</v>
      </c>
      <c r="I5431">
        <v>40</v>
      </c>
      <c r="J5431">
        <v>0</v>
      </c>
      <c r="K5431" s="17" t="s">
        <v>11863</v>
      </c>
      <c r="L5431" s="1">
        <v>44770</v>
      </c>
      <c r="M5431">
        <v>5149.17</v>
      </c>
      <c r="N5431" s="17" t="s">
        <v>437</v>
      </c>
      <c r="O5431">
        <v>6424</v>
      </c>
      <c r="P5431" s="17" t="s">
        <v>438</v>
      </c>
      <c r="Q5431">
        <v>0</v>
      </c>
      <c r="R5431" s="17" t="s">
        <v>1083</v>
      </c>
      <c r="S5431" s="17" t="s">
        <v>440</v>
      </c>
      <c r="T5431" s="17" t="s">
        <v>438</v>
      </c>
      <c r="U5431">
        <v>2</v>
      </c>
      <c r="V5431">
        <v>2021</v>
      </c>
      <c r="W5431" s="17" t="s">
        <v>11845</v>
      </c>
      <c r="X5431" s="17" t="s">
        <v>1085</v>
      </c>
      <c r="Y5431">
        <v>1</v>
      </c>
      <c r="Z5431" s="17" t="s">
        <v>443</v>
      </c>
      <c r="AA5431" s="17" t="s">
        <v>443</v>
      </c>
      <c r="AB5431" s="17" t="s">
        <v>444</v>
      </c>
      <c r="AC5431">
        <v>0</v>
      </c>
      <c r="AD5431">
        <v>0</v>
      </c>
      <c r="AE5431">
        <v>0</v>
      </c>
      <c r="AF5431">
        <v>2022</v>
      </c>
      <c r="AG5431" s="1">
        <v>44562</v>
      </c>
      <c r="AH5431" s="1">
        <v>44773</v>
      </c>
      <c r="AI5431" s="1">
        <v>44785</v>
      </c>
      <c r="AJ5431" s="17" t="s">
        <v>34</v>
      </c>
      <c r="AK5431" s="17" t="s">
        <v>35</v>
      </c>
      <c r="AL5431" s="17" t="s">
        <v>10388</v>
      </c>
      <c r="AM5431" s="17">
        <f>MONTH(EMPENHO[[#This Row],[data_empenho]])</f>
        <v>7</v>
      </c>
    </row>
    <row r="5432" spans="1:39" x14ac:dyDescent="0.25">
      <c r="A5432">
        <v>8</v>
      </c>
      <c r="B5432">
        <v>801</v>
      </c>
      <c r="C5432">
        <v>10</v>
      </c>
      <c r="D5432">
        <v>301</v>
      </c>
      <c r="E5432">
        <v>6</v>
      </c>
      <c r="F5432">
        <v>0</v>
      </c>
      <c r="G5432">
        <v>2105</v>
      </c>
      <c r="H5432" s="17" t="s">
        <v>1859</v>
      </c>
      <c r="I5432">
        <v>40</v>
      </c>
      <c r="J5432">
        <v>0</v>
      </c>
      <c r="K5432" s="17" t="s">
        <v>11864</v>
      </c>
      <c r="L5432" s="1">
        <v>44770</v>
      </c>
      <c r="M5432">
        <v>3192.03</v>
      </c>
      <c r="N5432" s="17" t="s">
        <v>437</v>
      </c>
      <c r="O5432">
        <v>6424</v>
      </c>
      <c r="P5432" s="17" t="s">
        <v>438</v>
      </c>
      <c r="Q5432">
        <v>0</v>
      </c>
      <c r="R5432" s="17" t="s">
        <v>1083</v>
      </c>
      <c r="S5432" s="17" t="s">
        <v>440</v>
      </c>
      <c r="T5432" s="17" t="s">
        <v>438</v>
      </c>
      <c r="U5432">
        <v>2</v>
      </c>
      <c r="V5432">
        <v>2021</v>
      </c>
      <c r="W5432" s="17" t="s">
        <v>11845</v>
      </c>
      <c r="X5432" s="17" t="s">
        <v>1085</v>
      </c>
      <c r="Y5432">
        <v>1</v>
      </c>
      <c r="Z5432" s="17" t="s">
        <v>443</v>
      </c>
      <c r="AA5432" s="17" t="s">
        <v>443</v>
      </c>
      <c r="AB5432" s="17" t="s">
        <v>444</v>
      </c>
      <c r="AC5432">
        <v>0</v>
      </c>
      <c r="AD5432">
        <v>0</v>
      </c>
      <c r="AE5432">
        <v>0</v>
      </c>
      <c r="AF5432">
        <v>2022</v>
      </c>
      <c r="AG5432" s="1">
        <v>44562</v>
      </c>
      <c r="AH5432" s="1">
        <v>44773</v>
      </c>
      <c r="AI5432" s="1">
        <v>44785</v>
      </c>
      <c r="AJ5432" s="17" t="s">
        <v>34</v>
      </c>
      <c r="AK5432" s="17" t="s">
        <v>35</v>
      </c>
      <c r="AL5432" s="17" t="s">
        <v>10388</v>
      </c>
      <c r="AM5432" s="17">
        <f>MONTH(EMPENHO[[#This Row],[data_empenho]])</f>
        <v>7</v>
      </c>
    </row>
    <row r="5433" spans="1:39" x14ac:dyDescent="0.25">
      <c r="A5433">
        <v>8</v>
      </c>
      <c r="B5433">
        <v>801</v>
      </c>
      <c r="C5433">
        <v>10</v>
      </c>
      <c r="D5433">
        <v>301</v>
      </c>
      <c r="E5433">
        <v>9</v>
      </c>
      <c r="F5433">
        <v>0</v>
      </c>
      <c r="G5433">
        <v>2109</v>
      </c>
      <c r="H5433" s="17" t="s">
        <v>1859</v>
      </c>
      <c r="I5433">
        <v>40</v>
      </c>
      <c r="J5433">
        <v>0</v>
      </c>
      <c r="K5433" s="17" t="s">
        <v>11865</v>
      </c>
      <c r="L5433" s="1">
        <v>44770</v>
      </c>
      <c r="M5433">
        <v>465.99</v>
      </c>
      <c r="N5433" s="17" t="s">
        <v>437</v>
      </c>
      <c r="O5433">
        <v>6424</v>
      </c>
      <c r="P5433" s="17" t="s">
        <v>438</v>
      </c>
      <c r="Q5433">
        <v>0</v>
      </c>
      <c r="R5433" s="17" t="s">
        <v>1083</v>
      </c>
      <c r="S5433" s="17" t="s">
        <v>440</v>
      </c>
      <c r="T5433" s="17" t="s">
        <v>438</v>
      </c>
      <c r="U5433">
        <v>2</v>
      </c>
      <c r="V5433">
        <v>2021</v>
      </c>
      <c r="W5433" s="17" t="s">
        <v>11845</v>
      </c>
      <c r="X5433" s="17" t="s">
        <v>1085</v>
      </c>
      <c r="Y5433">
        <v>1</v>
      </c>
      <c r="Z5433" s="17" t="s">
        <v>443</v>
      </c>
      <c r="AA5433" s="17" t="s">
        <v>443</v>
      </c>
      <c r="AB5433" s="17" t="s">
        <v>444</v>
      </c>
      <c r="AC5433">
        <v>0</v>
      </c>
      <c r="AD5433">
        <v>0</v>
      </c>
      <c r="AE5433">
        <v>0</v>
      </c>
      <c r="AF5433">
        <v>2022</v>
      </c>
      <c r="AG5433" s="1">
        <v>44562</v>
      </c>
      <c r="AH5433" s="1">
        <v>44773</v>
      </c>
      <c r="AI5433" s="1">
        <v>44785</v>
      </c>
      <c r="AJ5433" s="17" t="s">
        <v>34</v>
      </c>
      <c r="AK5433" s="17" t="s">
        <v>35</v>
      </c>
      <c r="AL5433" s="17" t="s">
        <v>10388</v>
      </c>
      <c r="AM5433" s="17">
        <f>MONTH(EMPENHO[[#This Row],[data_empenho]])</f>
        <v>7</v>
      </c>
    </row>
    <row r="5434" spans="1:39" x14ac:dyDescent="0.25">
      <c r="A5434">
        <v>8</v>
      </c>
      <c r="B5434">
        <v>801</v>
      </c>
      <c r="C5434">
        <v>10</v>
      </c>
      <c r="D5434">
        <v>302</v>
      </c>
      <c r="E5434">
        <v>8</v>
      </c>
      <c r="F5434">
        <v>0</v>
      </c>
      <c r="G5434">
        <v>2096</v>
      </c>
      <c r="H5434" s="17" t="s">
        <v>1859</v>
      </c>
      <c r="I5434">
        <v>40</v>
      </c>
      <c r="J5434">
        <v>0</v>
      </c>
      <c r="K5434" s="17" t="s">
        <v>11866</v>
      </c>
      <c r="L5434" s="1">
        <v>44770</v>
      </c>
      <c r="M5434">
        <v>2856.62</v>
      </c>
      <c r="N5434" s="17" t="s">
        <v>437</v>
      </c>
      <c r="O5434">
        <v>6424</v>
      </c>
      <c r="P5434" s="17" t="s">
        <v>438</v>
      </c>
      <c r="Q5434">
        <v>0</v>
      </c>
      <c r="R5434" s="17" t="s">
        <v>1083</v>
      </c>
      <c r="S5434" s="17" t="s">
        <v>440</v>
      </c>
      <c r="T5434" s="17" t="s">
        <v>438</v>
      </c>
      <c r="U5434">
        <v>2</v>
      </c>
      <c r="V5434">
        <v>2021</v>
      </c>
      <c r="W5434" s="17" t="s">
        <v>11845</v>
      </c>
      <c r="X5434" s="17" t="s">
        <v>1085</v>
      </c>
      <c r="Y5434">
        <v>1</v>
      </c>
      <c r="Z5434" s="17" t="s">
        <v>443</v>
      </c>
      <c r="AA5434" s="17" t="s">
        <v>443</v>
      </c>
      <c r="AB5434" s="17" t="s">
        <v>444</v>
      </c>
      <c r="AC5434">
        <v>0</v>
      </c>
      <c r="AD5434">
        <v>0</v>
      </c>
      <c r="AE5434">
        <v>0</v>
      </c>
      <c r="AF5434">
        <v>2022</v>
      </c>
      <c r="AG5434" s="1">
        <v>44562</v>
      </c>
      <c r="AH5434" s="1">
        <v>44773</v>
      </c>
      <c r="AI5434" s="1">
        <v>44785</v>
      </c>
      <c r="AJ5434" s="17" t="s">
        <v>34</v>
      </c>
      <c r="AK5434" s="17" t="s">
        <v>35</v>
      </c>
      <c r="AL5434" s="17" t="s">
        <v>10388</v>
      </c>
      <c r="AM5434" s="17">
        <f>MONTH(EMPENHO[[#This Row],[data_empenho]])</f>
        <v>7</v>
      </c>
    </row>
    <row r="5435" spans="1:39" x14ac:dyDescent="0.25">
      <c r="A5435">
        <v>8</v>
      </c>
      <c r="B5435">
        <v>801</v>
      </c>
      <c r="C5435">
        <v>10</v>
      </c>
      <c r="D5435">
        <v>305</v>
      </c>
      <c r="E5435">
        <v>7</v>
      </c>
      <c r="F5435">
        <v>0</v>
      </c>
      <c r="G5435">
        <v>2104</v>
      </c>
      <c r="H5435" s="17" t="s">
        <v>1859</v>
      </c>
      <c r="I5435">
        <v>40</v>
      </c>
      <c r="J5435">
        <v>0</v>
      </c>
      <c r="K5435" s="17" t="s">
        <v>11867</v>
      </c>
      <c r="L5435" s="1">
        <v>44770</v>
      </c>
      <c r="M5435">
        <v>908.68</v>
      </c>
      <c r="N5435" s="17" t="s">
        <v>437</v>
      </c>
      <c r="O5435">
        <v>6424</v>
      </c>
      <c r="P5435" s="17" t="s">
        <v>438</v>
      </c>
      <c r="Q5435">
        <v>0</v>
      </c>
      <c r="R5435" s="17" t="s">
        <v>1083</v>
      </c>
      <c r="S5435" s="17" t="s">
        <v>440</v>
      </c>
      <c r="T5435" s="17" t="s">
        <v>438</v>
      </c>
      <c r="U5435">
        <v>2</v>
      </c>
      <c r="V5435">
        <v>2021</v>
      </c>
      <c r="W5435" s="17" t="s">
        <v>11845</v>
      </c>
      <c r="X5435" s="17" t="s">
        <v>1085</v>
      </c>
      <c r="Y5435">
        <v>1</v>
      </c>
      <c r="Z5435" s="17" t="s">
        <v>443</v>
      </c>
      <c r="AA5435" s="17" t="s">
        <v>443</v>
      </c>
      <c r="AB5435" s="17" t="s">
        <v>444</v>
      </c>
      <c r="AC5435">
        <v>0</v>
      </c>
      <c r="AD5435">
        <v>0</v>
      </c>
      <c r="AE5435">
        <v>0</v>
      </c>
      <c r="AF5435">
        <v>2022</v>
      </c>
      <c r="AG5435" s="1">
        <v>44562</v>
      </c>
      <c r="AH5435" s="1">
        <v>44773</v>
      </c>
      <c r="AI5435" s="1">
        <v>44785</v>
      </c>
      <c r="AJ5435" s="17" t="s">
        <v>34</v>
      </c>
      <c r="AK5435" s="17" t="s">
        <v>35</v>
      </c>
      <c r="AL5435" s="17" t="s">
        <v>10388</v>
      </c>
      <c r="AM5435" s="17">
        <f>MONTH(EMPENHO[[#This Row],[data_empenho]])</f>
        <v>7</v>
      </c>
    </row>
    <row r="5436" spans="1:39" x14ac:dyDescent="0.25">
      <c r="A5436">
        <v>9</v>
      </c>
      <c r="B5436">
        <v>901</v>
      </c>
      <c r="C5436">
        <v>4</v>
      </c>
      <c r="D5436">
        <v>122</v>
      </c>
      <c r="E5436">
        <v>1</v>
      </c>
      <c r="F5436">
        <v>0</v>
      </c>
      <c r="G5436">
        <v>2010</v>
      </c>
      <c r="H5436" s="17" t="s">
        <v>1859</v>
      </c>
      <c r="I5436">
        <v>1</v>
      </c>
      <c r="J5436">
        <v>0</v>
      </c>
      <c r="K5436" s="17" t="s">
        <v>11868</v>
      </c>
      <c r="L5436" s="1">
        <v>44770</v>
      </c>
      <c r="M5436">
        <v>4473.5</v>
      </c>
      <c r="N5436" s="17" t="s">
        <v>437</v>
      </c>
      <c r="O5436">
        <v>6424</v>
      </c>
      <c r="P5436" s="17" t="s">
        <v>438</v>
      </c>
      <c r="Q5436">
        <v>0</v>
      </c>
      <c r="R5436" s="17" t="s">
        <v>1083</v>
      </c>
      <c r="S5436" s="17" t="s">
        <v>440</v>
      </c>
      <c r="T5436" s="17" t="s">
        <v>438</v>
      </c>
      <c r="U5436">
        <v>2</v>
      </c>
      <c r="V5436">
        <v>2021</v>
      </c>
      <c r="W5436" s="17" t="s">
        <v>11845</v>
      </c>
      <c r="X5436" s="17" t="s">
        <v>1085</v>
      </c>
      <c r="Y5436">
        <v>1</v>
      </c>
      <c r="Z5436" s="17" t="s">
        <v>443</v>
      </c>
      <c r="AA5436" s="17" t="s">
        <v>443</v>
      </c>
      <c r="AB5436" s="17" t="s">
        <v>444</v>
      </c>
      <c r="AC5436">
        <v>0</v>
      </c>
      <c r="AD5436">
        <v>0</v>
      </c>
      <c r="AE5436">
        <v>0</v>
      </c>
      <c r="AF5436">
        <v>2022</v>
      </c>
      <c r="AG5436" s="1">
        <v>44562</v>
      </c>
      <c r="AH5436" s="1">
        <v>44773</v>
      </c>
      <c r="AI5436" s="1">
        <v>44785</v>
      </c>
      <c r="AJ5436" s="17" t="s">
        <v>34</v>
      </c>
      <c r="AK5436" s="17" t="s">
        <v>35</v>
      </c>
      <c r="AL5436" s="17" t="s">
        <v>10388</v>
      </c>
      <c r="AM5436" s="17">
        <f>MONTH(EMPENHO[[#This Row],[data_empenho]])</f>
        <v>7</v>
      </c>
    </row>
    <row r="5437" spans="1:39" x14ac:dyDescent="0.25">
      <c r="A5437">
        <v>9</v>
      </c>
      <c r="B5437">
        <v>902</v>
      </c>
      <c r="C5437">
        <v>8</v>
      </c>
      <c r="D5437">
        <v>244</v>
      </c>
      <c r="E5437">
        <v>11</v>
      </c>
      <c r="F5437">
        <v>0</v>
      </c>
      <c r="G5437">
        <v>2018</v>
      </c>
      <c r="H5437" s="17" t="s">
        <v>1859</v>
      </c>
      <c r="I5437">
        <v>1</v>
      </c>
      <c r="J5437">
        <v>0</v>
      </c>
      <c r="K5437" s="17" t="s">
        <v>11869</v>
      </c>
      <c r="L5437" s="1">
        <v>44770</v>
      </c>
      <c r="M5437">
        <v>1141.67</v>
      </c>
      <c r="N5437" s="17" t="s">
        <v>437</v>
      </c>
      <c r="O5437">
        <v>6424</v>
      </c>
      <c r="P5437" s="17" t="s">
        <v>438</v>
      </c>
      <c r="Q5437">
        <v>0</v>
      </c>
      <c r="R5437" s="17" t="s">
        <v>1083</v>
      </c>
      <c r="S5437" s="17" t="s">
        <v>440</v>
      </c>
      <c r="T5437" s="17" t="s">
        <v>438</v>
      </c>
      <c r="U5437">
        <v>2</v>
      </c>
      <c r="V5437">
        <v>2021</v>
      </c>
      <c r="W5437" s="17" t="s">
        <v>11845</v>
      </c>
      <c r="X5437" s="17" t="s">
        <v>1085</v>
      </c>
      <c r="Y5437">
        <v>1</v>
      </c>
      <c r="Z5437" s="17" t="s">
        <v>443</v>
      </c>
      <c r="AA5437" s="17" t="s">
        <v>443</v>
      </c>
      <c r="AB5437" s="17" t="s">
        <v>444</v>
      </c>
      <c r="AC5437">
        <v>0</v>
      </c>
      <c r="AD5437">
        <v>0</v>
      </c>
      <c r="AE5437">
        <v>0</v>
      </c>
      <c r="AF5437">
        <v>2022</v>
      </c>
      <c r="AG5437" s="1">
        <v>44562</v>
      </c>
      <c r="AH5437" s="1">
        <v>44773</v>
      </c>
      <c r="AI5437" s="1">
        <v>44785</v>
      </c>
      <c r="AJ5437" s="17" t="s">
        <v>34</v>
      </c>
      <c r="AK5437" s="17" t="s">
        <v>35</v>
      </c>
      <c r="AL5437" s="17" t="s">
        <v>10388</v>
      </c>
      <c r="AM5437" s="17">
        <f>MONTH(EMPENHO[[#This Row],[data_empenho]])</f>
        <v>7</v>
      </c>
    </row>
    <row r="5438" spans="1:39" x14ac:dyDescent="0.25">
      <c r="A5438">
        <v>10</v>
      </c>
      <c r="B5438">
        <v>1001</v>
      </c>
      <c r="C5438">
        <v>4</v>
      </c>
      <c r="D5438">
        <v>122</v>
      </c>
      <c r="E5438">
        <v>1</v>
      </c>
      <c r="F5438">
        <v>0</v>
      </c>
      <c r="G5438">
        <v>2050</v>
      </c>
      <c r="H5438" s="17" t="s">
        <v>1859</v>
      </c>
      <c r="I5438">
        <v>1</v>
      </c>
      <c r="J5438">
        <v>0</v>
      </c>
      <c r="K5438" s="17" t="s">
        <v>11870</v>
      </c>
      <c r="L5438" s="1">
        <v>44770</v>
      </c>
      <c r="M5438">
        <v>4368.66</v>
      </c>
      <c r="N5438" s="17" t="s">
        <v>437</v>
      </c>
      <c r="O5438">
        <v>6424</v>
      </c>
      <c r="P5438" s="17" t="s">
        <v>438</v>
      </c>
      <c r="Q5438">
        <v>0</v>
      </c>
      <c r="R5438" s="17" t="s">
        <v>1083</v>
      </c>
      <c r="S5438" s="17" t="s">
        <v>440</v>
      </c>
      <c r="T5438" s="17" t="s">
        <v>438</v>
      </c>
      <c r="U5438">
        <v>2</v>
      </c>
      <c r="V5438">
        <v>2021</v>
      </c>
      <c r="W5438" s="17" t="s">
        <v>11845</v>
      </c>
      <c r="X5438" s="17" t="s">
        <v>1085</v>
      </c>
      <c r="Y5438">
        <v>1</v>
      </c>
      <c r="Z5438" s="17" t="s">
        <v>443</v>
      </c>
      <c r="AA5438" s="17" t="s">
        <v>443</v>
      </c>
      <c r="AB5438" s="17" t="s">
        <v>444</v>
      </c>
      <c r="AC5438">
        <v>0</v>
      </c>
      <c r="AD5438">
        <v>0</v>
      </c>
      <c r="AE5438">
        <v>0</v>
      </c>
      <c r="AF5438">
        <v>2022</v>
      </c>
      <c r="AG5438" s="1">
        <v>44562</v>
      </c>
      <c r="AH5438" s="1">
        <v>44773</v>
      </c>
      <c r="AI5438" s="1">
        <v>44785</v>
      </c>
      <c r="AJ5438" s="17" t="s">
        <v>34</v>
      </c>
      <c r="AK5438" s="17" t="s">
        <v>35</v>
      </c>
      <c r="AL5438" s="17" t="s">
        <v>10388</v>
      </c>
      <c r="AM5438" s="17">
        <f>MONTH(EMPENHO[[#This Row],[data_empenho]])</f>
        <v>7</v>
      </c>
    </row>
    <row r="5439" spans="1:39" x14ac:dyDescent="0.25">
      <c r="A5439">
        <v>5</v>
      </c>
      <c r="B5439">
        <v>501</v>
      </c>
      <c r="C5439">
        <v>4</v>
      </c>
      <c r="D5439">
        <v>122</v>
      </c>
      <c r="E5439">
        <v>1</v>
      </c>
      <c r="F5439">
        <v>0</v>
      </c>
      <c r="G5439">
        <v>2022</v>
      </c>
      <c r="H5439" s="17" t="s">
        <v>445</v>
      </c>
      <c r="I5439">
        <v>1</v>
      </c>
      <c r="J5439">
        <v>0</v>
      </c>
      <c r="K5439" s="17" t="s">
        <v>11871</v>
      </c>
      <c r="L5439" s="1">
        <v>44770</v>
      </c>
      <c r="M5439">
        <v>47.5</v>
      </c>
      <c r="N5439" s="17" t="s">
        <v>437</v>
      </c>
      <c r="O5439">
        <v>5323</v>
      </c>
      <c r="P5439" s="17" t="s">
        <v>438</v>
      </c>
      <c r="Q5439">
        <v>0</v>
      </c>
      <c r="R5439" s="17" t="s">
        <v>439</v>
      </c>
      <c r="S5439" s="17" t="s">
        <v>440</v>
      </c>
      <c r="T5439" s="17" t="s">
        <v>438</v>
      </c>
      <c r="U5439">
        <v>0</v>
      </c>
      <c r="V5439">
        <v>0</v>
      </c>
      <c r="W5439" s="17" t="s">
        <v>11872</v>
      </c>
      <c r="X5439" s="17" t="s">
        <v>442</v>
      </c>
      <c r="Y5439">
        <v>0</v>
      </c>
      <c r="Z5439" s="17" t="s">
        <v>486</v>
      </c>
      <c r="AA5439" s="17" t="s">
        <v>443</v>
      </c>
      <c r="AB5439" s="17" t="s">
        <v>444</v>
      </c>
      <c r="AC5439">
        <v>0</v>
      </c>
      <c r="AD5439">
        <v>0</v>
      </c>
      <c r="AE5439">
        <v>0</v>
      </c>
      <c r="AF5439">
        <v>2022</v>
      </c>
      <c r="AG5439" s="1">
        <v>44562</v>
      </c>
      <c r="AH5439" s="1">
        <v>44773</v>
      </c>
      <c r="AI5439" s="1">
        <v>44785</v>
      </c>
      <c r="AJ5439" s="17" t="s">
        <v>34</v>
      </c>
      <c r="AK5439" s="17" t="s">
        <v>35</v>
      </c>
      <c r="AL5439" s="17" t="s">
        <v>10388</v>
      </c>
      <c r="AM5439" s="17">
        <f>MONTH(EMPENHO[[#This Row],[data_empenho]])</f>
        <v>7</v>
      </c>
    </row>
    <row r="5440" spans="1:39" x14ac:dyDescent="0.25">
      <c r="A5440">
        <v>5</v>
      </c>
      <c r="B5440">
        <v>501</v>
      </c>
      <c r="C5440">
        <v>4</v>
      </c>
      <c r="D5440">
        <v>122</v>
      </c>
      <c r="E5440">
        <v>1</v>
      </c>
      <c r="F5440">
        <v>0</v>
      </c>
      <c r="G5440">
        <v>2022</v>
      </c>
      <c r="H5440" s="17" t="s">
        <v>445</v>
      </c>
      <c r="I5440">
        <v>1</v>
      </c>
      <c r="J5440">
        <v>0</v>
      </c>
      <c r="K5440" s="17" t="s">
        <v>11873</v>
      </c>
      <c r="L5440" s="1">
        <v>44770</v>
      </c>
      <c r="M5440">
        <v>47.5</v>
      </c>
      <c r="N5440" s="17" t="s">
        <v>437</v>
      </c>
      <c r="O5440">
        <v>4296</v>
      </c>
      <c r="P5440" s="17" t="s">
        <v>438</v>
      </c>
      <c r="Q5440">
        <v>0</v>
      </c>
      <c r="R5440" s="17" t="s">
        <v>439</v>
      </c>
      <c r="S5440" s="17" t="s">
        <v>440</v>
      </c>
      <c r="T5440" s="17" t="s">
        <v>438</v>
      </c>
      <c r="U5440">
        <v>0</v>
      </c>
      <c r="V5440">
        <v>0</v>
      </c>
      <c r="W5440" s="17" t="s">
        <v>11874</v>
      </c>
      <c r="X5440" s="17" t="s">
        <v>442</v>
      </c>
      <c r="Y5440">
        <v>0</v>
      </c>
      <c r="Z5440" s="17" t="s">
        <v>486</v>
      </c>
      <c r="AA5440" s="17" t="s">
        <v>443</v>
      </c>
      <c r="AB5440" s="17" t="s">
        <v>444</v>
      </c>
      <c r="AC5440">
        <v>0</v>
      </c>
      <c r="AD5440">
        <v>0</v>
      </c>
      <c r="AE5440">
        <v>0</v>
      </c>
      <c r="AF5440">
        <v>2022</v>
      </c>
      <c r="AG5440" s="1">
        <v>44562</v>
      </c>
      <c r="AH5440" s="1">
        <v>44773</v>
      </c>
      <c r="AI5440" s="1">
        <v>44785</v>
      </c>
      <c r="AJ5440" s="17" t="s">
        <v>34</v>
      </c>
      <c r="AK5440" s="17" t="s">
        <v>35</v>
      </c>
      <c r="AL5440" s="17" t="s">
        <v>10388</v>
      </c>
      <c r="AM5440" s="17">
        <f>MONTH(EMPENHO[[#This Row],[data_empenho]])</f>
        <v>7</v>
      </c>
    </row>
    <row r="5441" spans="1:39" x14ac:dyDescent="0.25">
      <c r="A5441">
        <v>5</v>
      </c>
      <c r="B5441">
        <v>501</v>
      </c>
      <c r="C5441">
        <v>4</v>
      </c>
      <c r="D5441">
        <v>122</v>
      </c>
      <c r="E5441">
        <v>1</v>
      </c>
      <c r="F5441">
        <v>0</v>
      </c>
      <c r="G5441">
        <v>2022</v>
      </c>
      <c r="H5441" s="17" t="s">
        <v>445</v>
      </c>
      <c r="I5441">
        <v>1</v>
      </c>
      <c r="J5441">
        <v>0</v>
      </c>
      <c r="K5441" s="17" t="s">
        <v>11875</v>
      </c>
      <c r="L5441" s="1">
        <v>44770</v>
      </c>
      <c r="M5441">
        <v>47.5</v>
      </c>
      <c r="N5441" s="17" t="s">
        <v>437</v>
      </c>
      <c r="O5441">
        <v>5512</v>
      </c>
      <c r="P5441" s="17" t="s">
        <v>438</v>
      </c>
      <c r="Q5441">
        <v>0</v>
      </c>
      <c r="R5441" s="17" t="s">
        <v>439</v>
      </c>
      <c r="S5441" s="17" t="s">
        <v>440</v>
      </c>
      <c r="T5441" s="17" t="s">
        <v>438</v>
      </c>
      <c r="U5441">
        <v>0</v>
      </c>
      <c r="V5441">
        <v>0</v>
      </c>
      <c r="W5441" s="17" t="s">
        <v>11876</v>
      </c>
      <c r="X5441" s="17" t="s">
        <v>442</v>
      </c>
      <c r="Y5441">
        <v>0</v>
      </c>
      <c r="Z5441" s="17" t="s">
        <v>486</v>
      </c>
      <c r="AA5441" s="17" t="s">
        <v>443</v>
      </c>
      <c r="AB5441" s="17" t="s">
        <v>444</v>
      </c>
      <c r="AC5441">
        <v>0</v>
      </c>
      <c r="AD5441">
        <v>0</v>
      </c>
      <c r="AE5441">
        <v>0</v>
      </c>
      <c r="AF5441">
        <v>2022</v>
      </c>
      <c r="AG5441" s="1">
        <v>44562</v>
      </c>
      <c r="AH5441" s="1">
        <v>44773</v>
      </c>
      <c r="AI5441" s="1">
        <v>44785</v>
      </c>
      <c r="AJ5441" s="17" t="s">
        <v>34</v>
      </c>
      <c r="AK5441" s="17" t="s">
        <v>35</v>
      </c>
      <c r="AL5441" s="17" t="s">
        <v>10388</v>
      </c>
      <c r="AM5441" s="17">
        <f>MONTH(EMPENHO[[#This Row],[data_empenho]])</f>
        <v>7</v>
      </c>
    </row>
    <row r="5442" spans="1:39" x14ac:dyDescent="0.25">
      <c r="A5442">
        <v>6</v>
      </c>
      <c r="B5442">
        <v>603</v>
      </c>
      <c r="C5442">
        <v>26</v>
      </c>
      <c r="D5442">
        <v>782</v>
      </c>
      <c r="E5442">
        <v>17</v>
      </c>
      <c r="F5442">
        <v>0</v>
      </c>
      <c r="G5442">
        <v>2073</v>
      </c>
      <c r="H5442" s="17" t="s">
        <v>478</v>
      </c>
      <c r="I5442">
        <v>1</v>
      </c>
      <c r="J5442">
        <v>0</v>
      </c>
      <c r="K5442" s="17" t="s">
        <v>11877</v>
      </c>
      <c r="L5442" s="1">
        <v>44770</v>
      </c>
      <c r="M5442">
        <v>468.2</v>
      </c>
      <c r="N5442" s="17" t="s">
        <v>437</v>
      </c>
      <c r="O5442">
        <v>8264</v>
      </c>
      <c r="P5442" s="17" t="s">
        <v>438</v>
      </c>
      <c r="Q5442">
        <v>0</v>
      </c>
      <c r="R5442" s="17" t="s">
        <v>480</v>
      </c>
      <c r="S5442" s="17" t="s">
        <v>653</v>
      </c>
      <c r="T5442" s="17" t="s">
        <v>438</v>
      </c>
      <c r="U5442">
        <v>2</v>
      </c>
      <c r="V5442">
        <v>2022</v>
      </c>
      <c r="W5442" s="17" t="s">
        <v>11878</v>
      </c>
      <c r="X5442" s="17" t="s">
        <v>482</v>
      </c>
      <c r="Y5442">
        <v>7</v>
      </c>
      <c r="Z5442" s="17" t="s">
        <v>443</v>
      </c>
      <c r="AA5442" s="17" t="s">
        <v>443</v>
      </c>
      <c r="AB5442" s="17" t="s">
        <v>444</v>
      </c>
      <c r="AC5442">
        <v>0</v>
      </c>
      <c r="AD5442">
        <v>0</v>
      </c>
      <c r="AE5442">
        <v>0</v>
      </c>
      <c r="AF5442">
        <v>2022</v>
      </c>
      <c r="AG5442" s="1">
        <v>44562</v>
      </c>
      <c r="AH5442" s="1">
        <v>44773</v>
      </c>
      <c r="AI5442" s="1">
        <v>44785</v>
      </c>
      <c r="AJ5442" s="17" t="s">
        <v>34</v>
      </c>
      <c r="AK5442" s="17" t="s">
        <v>35</v>
      </c>
      <c r="AL5442" s="17" t="s">
        <v>10388</v>
      </c>
      <c r="AM5442" s="17">
        <f>MONTH(EMPENHO[[#This Row],[data_empenho]])</f>
        <v>7</v>
      </c>
    </row>
    <row r="5443" spans="1:39" x14ac:dyDescent="0.25">
      <c r="A5443">
        <v>6</v>
      </c>
      <c r="B5443">
        <v>603</v>
      </c>
      <c r="C5443">
        <v>26</v>
      </c>
      <c r="D5443">
        <v>782</v>
      </c>
      <c r="E5443">
        <v>17</v>
      </c>
      <c r="F5443">
        <v>0</v>
      </c>
      <c r="G5443">
        <v>2073</v>
      </c>
      <c r="H5443" s="17" t="s">
        <v>478</v>
      </c>
      <c r="I5443">
        <v>1</v>
      </c>
      <c r="J5443">
        <v>0</v>
      </c>
      <c r="K5443" s="17" t="s">
        <v>11879</v>
      </c>
      <c r="L5443" s="1">
        <v>44770</v>
      </c>
      <c r="M5443">
        <v>166.08</v>
      </c>
      <c r="N5443" s="17" t="s">
        <v>437</v>
      </c>
      <c r="O5443">
        <v>8264</v>
      </c>
      <c r="P5443" s="17" t="s">
        <v>438</v>
      </c>
      <c r="Q5443">
        <v>0</v>
      </c>
      <c r="R5443" s="17" t="s">
        <v>480</v>
      </c>
      <c r="S5443" s="17" t="s">
        <v>653</v>
      </c>
      <c r="T5443" s="17" t="s">
        <v>438</v>
      </c>
      <c r="U5443">
        <v>2</v>
      </c>
      <c r="V5443">
        <v>2022</v>
      </c>
      <c r="W5443" s="17" t="s">
        <v>11880</v>
      </c>
      <c r="X5443" s="17" t="s">
        <v>482</v>
      </c>
      <c r="Y5443">
        <v>7</v>
      </c>
      <c r="Z5443" s="17" t="s">
        <v>443</v>
      </c>
      <c r="AA5443" s="17" t="s">
        <v>443</v>
      </c>
      <c r="AB5443" s="17" t="s">
        <v>444</v>
      </c>
      <c r="AC5443">
        <v>0</v>
      </c>
      <c r="AD5443">
        <v>0</v>
      </c>
      <c r="AE5443">
        <v>0</v>
      </c>
      <c r="AF5443">
        <v>2022</v>
      </c>
      <c r="AG5443" s="1">
        <v>44562</v>
      </c>
      <c r="AH5443" s="1">
        <v>44773</v>
      </c>
      <c r="AI5443" s="1">
        <v>44785</v>
      </c>
      <c r="AJ5443" s="17" t="s">
        <v>34</v>
      </c>
      <c r="AK5443" s="17" t="s">
        <v>35</v>
      </c>
      <c r="AL5443" s="17" t="s">
        <v>10388</v>
      </c>
      <c r="AM5443" s="17">
        <f>MONTH(EMPENHO[[#This Row],[data_empenho]])</f>
        <v>7</v>
      </c>
    </row>
    <row r="5444" spans="1:39" x14ac:dyDescent="0.25">
      <c r="A5444">
        <v>9</v>
      </c>
      <c r="B5444">
        <v>904</v>
      </c>
      <c r="C5444">
        <v>8</v>
      </c>
      <c r="D5444">
        <v>243</v>
      </c>
      <c r="E5444">
        <v>11</v>
      </c>
      <c r="F5444">
        <v>0</v>
      </c>
      <c r="G5444">
        <v>2107</v>
      </c>
      <c r="H5444" s="17" t="s">
        <v>478</v>
      </c>
      <c r="I5444">
        <v>1</v>
      </c>
      <c r="J5444">
        <v>0</v>
      </c>
      <c r="K5444" s="17" t="s">
        <v>11881</v>
      </c>
      <c r="L5444" s="1">
        <v>44770</v>
      </c>
      <c r="M5444">
        <v>354.75</v>
      </c>
      <c r="N5444" s="17" t="s">
        <v>437</v>
      </c>
      <c r="O5444">
        <v>8264</v>
      </c>
      <c r="P5444" s="17" t="s">
        <v>438</v>
      </c>
      <c r="Q5444">
        <v>0</v>
      </c>
      <c r="R5444" s="17" t="s">
        <v>480</v>
      </c>
      <c r="S5444" s="17" t="s">
        <v>653</v>
      </c>
      <c r="T5444" s="17" t="s">
        <v>438</v>
      </c>
      <c r="U5444">
        <v>56</v>
      </c>
      <c r="V5444">
        <v>2021</v>
      </c>
      <c r="W5444" s="17" t="s">
        <v>11882</v>
      </c>
      <c r="X5444" s="17" t="s">
        <v>482</v>
      </c>
      <c r="Y5444">
        <v>7</v>
      </c>
      <c r="Z5444" s="17" t="s">
        <v>443</v>
      </c>
      <c r="AA5444" s="17" t="s">
        <v>443</v>
      </c>
      <c r="AB5444" s="17" t="s">
        <v>444</v>
      </c>
      <c r="AC5444">
        <v>0</v>
      </c>
      <c r="AD5444">
        <v>0</v>
      </c>
      <c r="AE5444">
        <v>0</v>
      </c>
      <c r="AF5444">
        <v>2022</v>
      </c>
      <c r="AG5444" s="1">
        <v>44562</v>
      </c>
      <c r="AH5444" s="1">
        <v>44773</v>
      </c>
      <c r="AI5444" s="1">
        <v>44785</v>
      </c>
      <c r="AJ5444" s="17" t="s">
        <v>34</v>
      </c>
      <c r="AK5444" s="17" t="s">
        <v>35</v>
      </c>
      <c r="AL5444" s="17" t="s">
        <v>10388</v>
      </c>
      <c r="AM5444" s="17">
        <f>MONTH(EMPENHO[[#This Row],[data_empenho]])</f>
        <v>7</v>
      </c>
    </row>
    <row r="5445" spans="1:39" x14ac:dyDescent="0.25">
      <c r="A5445">
        <v>6</v>
      </c>
      <c r="B5445">
        <v>603</v>
      </c>
      <c r="C5445">
        <v>26</v>
      </c>
      <c r="D5445">
        <v>782</v>
      </c>
      <c r="E5445">
        <v>17</v>
      </c>
      <c r="F5445">
        <v>0</v>
      </c>
      <c r="G5445">
        <v>2073</v>
      </c>
      <c r="H5445" s="17" t="s">
        <v>478</v>
      </c>
      <c r="I5445">
        <v>1018</v>
      </c>
      <c r="J5445">
        <v>0</v>
      </c>
      <c r="K5445" s="17" t="s">
        <v>11883</v>
      </c>
      <c r="L5445" s="1">
        <v>44771</v>
      </c>
      <c r="M5445">
        <v>2173.12</v>
      </c>
      <c r="N5445" s="17" t="s">
        <v>437</v>
      </c>
      <c r="O5445">
        <v>8264</v>
      </c>
      <c r="P5445" s="17" t="s">
        <v>438</v>
      </c>
      <c r="Q5445">
        <v>0</v>
      </c>
      <c r="R5445" s="17" t="s">
        <v>480</v>
      </c>
      <c r="S5445" s="17" t="s">
        <v>653</v>
      </c>
      <c r="T5445" s="17" t="s">
        <v>438</v>
      </c>
      <c r="U5445">
        <v>2</v>
      </c>
      <c r="V5445">
        <v>2022</v>
      </c>
      <c r="W5445" s="17" t="s">
        <v>11884</v>
      </c>
      <c r="X5445" s="17" t="s">
        <v>482</v>
      </c>
      <c r="Y5445">
        <v>7</v>
      </c>
      <c r="Z5445" s="17" t="s">
        <v>443</v>
      </c>
      <c r="AA5445" s="17" t="s">
        <v>443</v>
      </c>
      <c r="AB5445" s="17" t="s">
        <v>444</v>
      </c>
      <c r="AC5445">
        <v>0</v>
      </c>
      <c r="AD5445">
        <v>0</v>
      </c>
      <c r="AE5445">
        <v>0</v>
      </c>
      <c r="AF5445">
        <v>2022</v>
      </c>
      <c r="AG5445" s="1">
        <v>44562</v>
      </c>
      <c r="AH5445" s="1">
        <v>44773</v>
      </c>
      <c r="AI5445" s="1">
        <v>44785</v>
      </c>
      <c r="AJ5445" s="17" t="s">
        <v>34</v>
      </c>
      <c r="AK5445" s="17" t="s">
        <v>35</v>
      </c>
      <c r="AL5445" s="17" t="s">
        <v>10388</v>
      </c>
      <c r="AM5445" s="17">
        <f>MONTH(EMPENHO[[#This Row],[data_empenho]])</f>
        <v>7</v>
      </c>
    </row>
    <row r="5446" spans="1:39" x14ac:dyDescent="0.25">
      <c r="A5446">
        <v>9</v>
      </c>
      <c r="B5446">
        <v>901</v>
      </c>
      <c r="C5446">
        <v>4</v>
      </c>
      <c r="D5446">
        <v>122</v>
      </c>
      <c r="E5446">
        <v>1</v>
      </c>
      <c r="F5446">
        <v>0</v>
      </c>
      <c r="G5446">
        <v>2010</v>
      </c>
      <c r="H5446" s="17" t="s">
        <v>510</v>
      </c>
      <c r="I5446">
        <v>1</v>
      </c>
      <c r="J5446">
        <v>0</v>
      </c>
      <c r="K5446" s="17" t="s">
        <v>11885</v>
      </c>
      <c r="L5446" s="1">
        <v>44771</v>
      </c>
      <c r="M5446">
        <v>5000</v>
      </c>
      <c r="N5446" s="17" t="s">
        <v>437</v>
      </c>
      <c r="O5446">
        <v>1169</v>
      </c>
      <c r="P5446" s="17" t="s">
        <v>438</v>
      </c>
      <c r="Q5446">
        <v>0</v>
      </c>
      <c r="R5446" s="17" t="s">
        <v>439</v>
      </c>
      <c r="S5446" s="17" t="s">
        <v>440</v>
      </c>
      <c r="T5446" s="17" t="s">
        <v>438</v>
      </c>
      <c r="U5446">
        <v>0</v>
      </c>
      <c r="V5446">
        <v>0</v>
      </c>
      <c r="W5446" s="17" t="s">
        <v>11886</v>
      </c>
      <c r="X5446" s="17" t="s">
        <v>465</v>
      </c>
      <c r="Y5446">
        <v>1</v>
      </c>
      <c r="Z5446" s="17" t="s">
        <v>443</v>
      </c>
      <c r="AA5446" s="17" t="s">
        <v>443</v>
      </c>
      <c r="AB5446" s="17" t="s">
        <v>444</v>
      </c>
      <c r="AC5446">
        <v>0</v>
      </c>
      <c r="AD5446">
        <v>0</v>
      </c>
      <c r="AE5446">
        <v>0</v>
      </c>
      <c r="AF5446">
        <v>2022</v>
      </c>
      <c r="AG5446" s="1">
        <v>44562</v>
      </c>
      <c r="AH5446" s="1">
        <v>44773</v>
      </c>
      <c r="AI5446" s="1">
        <v>44785</v>
      </c>
      <c r="AJ5446" s="17" t="s">
        <v>34</v>
      </c>
      <c r="AK5446" s="17" t="s">
        <v>35</v>
      </c>
      <c r="AL5446" s="17" t="s">
        <v>10388</v>
      </c>
      <c r="AM5446" s="17">
        <f>MONTH(EMPENHO[[#This Row],[data_empenho]])</f>
        <v>7</v>
      </c>
    </row>
    <row r="5447" spans="1:39" x14ac:dyDescent="0.25">
      <c r="A5447">
        <v>11</v>
      </c>
      <c r="B5447">
        <v>1101</v>
      </c>
      <c r="C5447">
        <v>28</v>
      </c>
      <c r="D5447">
        <v>846</v>
      </c>
      <c r="E5447">
        <v>0</v>
      </c>
      <c r="F5447">
        <v>0</v>
      </c>
      <c r="G5447">
        <v>7</v>
      </c>
      <c r="H5447" s="17" t="s">
        <v>3607</v>
      </c>
      <c r="I5447">
        <v>1</v>
      </c>
      <c r="J5447">
        <v>0</v>
      </c>
      <c r="K5447" s="17" t="s">
        <v>3608</v>
      </c>
      <c r="L5447" s="1">
        <v>44200</v>
      </c>
      <c r="M5447">
        <v>262444.27</v>
      </c>
      <c r="N5447" s="17" t="s">
        <v>437</v>
      </c>
      <c r="O5447">
        <v>231</v>
      </c>
      <c r="P5447" s="17" t="s">
        <v>438</v>
      </c>
      <c r="Q5447">
        <v>0</v>
      </c>
      <c r="R5447" s="17" t="s">
        <v>439</v>
      </c>
      <c r="S5447" s="17" t="s">
        <v>440</v>
      </c>
      <c r="T5447" s="17" t="s">
        <v>438</v>
      </c>
      <c r="U5447">
        <v>0</v>
      </c>
      <c r="V5447">
        <v>0</v>
      </c>
      <c r="W5447" s="17" t="s">
        <v>3609</v>
      </c>
      <c r="X5447" s="17" t="s">
        <v>442</v>
      </c>
      <c r="Y5447">
        <v>0</v>
      </c>
      <c r="Z5447" s="17" t="s">
        <v>443</v>
      </c>
      <c r="AA5447" s="17" t="s">
        <v>443</v>
      </c>
      <c r="AB5447" s="17" t="s">
        <v>444</v>
      </c>
      <c r="AC5447">
        <v>0</v>
      </c>
      <c r="AD5447">
        <v>0</v>
      </c>
      <c r="AE5447">
        <v>0</v>
      </c>
      <c r="AF5447">
        <v>2021</v>
      </c>
      <c r="AG5447" s="1">
        <v>44562</v>
      </c>
      <c r="AH5447" s="1">
        <v>44773</v>
      </c>
      <c r="AI5447" s="1">
        <v>44785</v>
      </c>
      <c r="AJ5447" s="17" t="s">
        <v>34</v>
      </c>
      <c r="AK5447" s="17" t="s">
        <v>35</v>
      </c>
      <c r="AL5447" s="17" t="s">
        <v>10388</v>
      </c>
      <c r="AM5447" s="17">
        <f>MONTH(EMPENHO[[#This Row],[data_empenho]])</f>
        <v>1</v>
      </c>
    </row>
    <row r="5448" spans="1:39" x14ac:dyDescent="0.25">
      <c r="A5448">
        <v>11</v>
      </c>
      <c r="B5448">
        <v>1101</v>
      </c>
      <c r="C5448">
        <v>28</v>
      </c>
      <c r="D5448">
        <v>846</v>
      </c>
      <c r="E5448">
        <v>0</v>
      </c>
      <c r="F5448">
        <v>0</v>
      </c>
      <c r="G5448">
        <v>7</v>
      </c>
      <c r="H5448" s="17" t="s">
        <v>3607</v>
      </c>
      <c r="I5448">
        <v>1</v>
      </c>
      <c r="J5448">
        <v>0</v>
      </c>
      <c r="K5448" s="17" t="s">
        <v>3608</v>
      </c>
      <c r="L5448" s="1">
        <v>44477</v>
      </c>
      <c r="M5448">
        <v>-25000</v>
      </c>
      <c r="N5448" s="17" t="s">
        <v>451</v>
      </c>
      <c r="O5448">
        <v>231</v>
      </c>
      <c r="P5448" s="17" t="s">
        <v>438</v>
      </c>
      <c r="Q5448">
        <v>0</v>
      </c>
      <c r="R5448" s="17" t="s">
        <v>439</v>
      </c>
      <c r="S5448" s="17" t="s">
        <v>440</v>
      </c>
      <c r="T5448" s="17" t="s">
        <v>438</v>
      </c>
      <c r="U5448">
        <v>0</v>
      </c>
      <c r="V5448">
        <v>0</v>
      </c>
      <c r="W5448" s="17" t="s">
        <v>3609</v>
      </c>
      <c r="X5448" s="17" t="s">
        <v>442</v>
      </c>
      <c r="Y5448">
        <v>0</v>
      </c>
      <c r="Z5448" s="17" t="s">
        <v>443</v>
      </c>
      <c r="AA5448" s="17" t="s">
        <v>443</v>
      </c>
      <c r="AB5448" s="17" t="s">
        <v>444</v>
      </c>
      <c r="AC5448">
        <v>0</v>
      </c>
      <c r="AD5448">
        <v>0</v>
      </c>
      <c r="AE5448">
        <v>0</v>
      </c>
      <c r="AF5448">
        <v>2021</v>
      </c>
      <c r="AG5448" s="1">
        <v>44562</v>
      </c>
      <c r="AH5448" s="1">
        <v>44773</v>
      </c>
      <c r="AI5448" s="1">
        <v>44785</v>
      </c>
      <c r="AJ5448" s="17" t="s">
        <v>34</v>
      </c>
      <c r="AK5448" s="17" t="s">
        <v>35</v>
      </c>
      <c r="AL5448" s="17" t="s">
        <v>10388</v>
      </c>
      <c r="AM5448" s="17">
        <f>MONTH(EMPENHO[[#This Row],[data_empenho]])</f>
        <v>10</v>
      </c>
    </row>
    <row r="5449" spans="1:39" x14ac:dyDescent="0.25">
      <c r="A5449">
        <v>11</v>
      </c>
      <c r="B5449">
        <v>1101</v>
      </c>
      <c r="C5449">
        <v>28</v>
      </c>
      <c r="D5449">
        <v>846</v>
      </c>
      <c r="E5449">
        <v>0</v>
      </c>
      <c r="F5449">
        <v>0</v>
      </c>
      <c r="G5449">
        <v>7</v>
      </c>
      <c r="H5449" s="17" t="s">
        <v>3607</v>
      </c>
      <c r="I5449">
        <v>1</v>
      </c>
      <c r="J5449">
        <v>0</v>
      </c>
      <c r="K5449" s="17" t="s">
        <v>3608</v>
      </c>
      <c r="L5449" s="1">
        <v>44561</v>
      </c>
      <c r="M5449">
        <v>-10754.11</v>
      </c>
      <c r="N5449" s="17" t="s">
        <v>451</v>
      </c>
      <c r="O5449">
        <v>231</v>
      </c>
      <c r="P5449" s="17" t="s">
        <v>438</v>
      </c>
      <c r="Q5449">
        <v>0</v>
      </c>
      <c r="R5449" s="17" t="s">
        <v>439</v>
      </c>
      <c r="S5449" s="17" t="s">
        <v>440</v>
      </c>
      <c r="T5449" s="17" t="s">
        <v>438</v>
      </c>
      <c r="U5449">
        <v>0</v>
      </c>
      <c r="V5449">
        <v>0</v>
      </c>
      <c r="W5449" s="17" t="s">
        <v>3609</v>
      </c>
      <c r="X5449" s="17" t="s">
        <v>442</v>
      </c>
      <c r="Y5449">
        <v>0</v>
      </c>
      <c r="Z5449" s="17" t="s">
        <v>443</v>
      </c>
      <c r="AA5449" s="17" t="s">
        <v>443</v>
      </c>
      <c r="AB5449" s="17" t="s">
        <v>444</v>
      </c>
      <c r="AC5449">
        <v>0</v>
      </c>
      <c r="AD5449">
        <v>0</v>
      </c>
      <c r="AE5449">
        <v>0</v>
      </c>
      <c r="AF5449">
        <v>2021</v>
      </c>
      <c r="AG5449" s="1">
        <v>44562</v>
      </c>
      <c r="AH5449" s="1">
        <v>44773</v>
      </c>
      <c r="AI5449" s="1">
        <v>44785</v>
      </c>
      <c r="AJ5449" s="17" t="s">
        <v>34</v>
      </c>
      <c r="AK5449" s="17" t="s">
        <v>35</v>
      </c>
      <c r="AL5449" s="17" t="s">
        <v>10388</v>
      </c>
      <c r="AM5449" s="17">
        <f>MONTH(EMPENHO[[#This Row],[data_empenho]])</f>
        <v>12</v>
      </c>
    </row>
    <row r="5450" spans="1:39" x14ac:dyDescent="0.25">
      <c r="A5450">
        <v>7</v>
      </c>
      <c r="B5450">
        <v>702</v>
      </c>
      <c r="C5450">
        <v>15</v>
      </c>
      <c r="D5450">
        <v>452</v>
      </c>
      <c r="E5450">
        <v>17</v>
      </c>
      <c r="F5450">
        <v>0</v>
      </c>
      <c r="G5450">
        <v>2045</v>
      </c>
      <c r="H5450" s="17" t="s">
        <v>2367</v>
      </c>
      <c r="I5450">
        <v>1</v>
      </c>
      <c r="J5450">
        <v>0</v>
      </c>
      <c r="K5450" s="17" t="s">
        <v>3610</v>
      </c>
      <c r="L5450" s="1">
        <v>44200</v>
      </c>
      <c r="M5450">
        <v>5500</v>
      </c>
      <c r="N5450" s="17" t="s">
        <v>437</v>
      </c>
      <c r="O5450">
        <v>1169</v>
      </c>
      <c r="P5450" s="17" t="s">
        <v>438</v>
      </c>
      <c r="Q5450">
        <v>0</v>
      </c>
      <c r="R5450" s="17" t="s">
        <v>439</v>
      </c>
      <c r="S5450" s="17" t="s">
        <v>440</v>
      </c>
      <c r="T5450" s="17" t="s">
        <v>438</v>
      </c>
      <c r="U5450">
        <v>0</v>
      </c>
      <c r="V5450">
        <v>0</v>
      </c>
      <c r="W5450" s="17" t="s">
        <v>3611</v>
      </c>
      <c r="X5450" s="17" t="s">
        <v>465</v>
      </c>
      <c r="Y5450">
        <v>1</v>
      </c>
      <c r="Z5450" s="17" t="s">
        <v>443</v>
      </c>
      <c r="AA5450" s="17" t="s">
        <v>443</v>
      </c>
      <c r="AB5450" s="17" t="s">
        <v>444</v>
      </c>
      <c r="AC5450">
        <v>0</v>
      </c>
      <c r="AD5450">
        <v>0</v>
      </c>
      <c r="AE5450">
        <v>0</v>
      </c>
      <c r="AF5450">
        <v>2021</v>
      </c>
      <c r="AG5450" s="1">
        <v>44562</v>
      </c>
      <c r="AH5450" s="1">
        <v>44773</v>
      </c>
      <c r="AI5450" s="1">
        <v>44785</v>
      </c>
      <c r="AJ5450" s="17" t="s">
        <v>34</v>
      </c>
      <c r="AK5450" s="17" t="s">
        <v>35</v>
      </c>
      <c r="AL5450" s="17" t="s">
        <v>10388</v>
      </c>
      <c r="AM5450" s="17">
        <f>MONTH(EMPENHO[[#This Row],[data_empenho]])</f>
        <v>1</v>
      </c>
    </row>
    <row r="5451" spans="1:39" x14ac:dyDescent="0.25">
      <c r="A5451">
        <v>7</v>
      </c>
      <c r="B5451">
        <v>702</v>
      </c>
      <c r="C5451">
        <v>15</v>
      </c>
      <c r="D5451">
        <v>452</v>
      </c>
      <c r="E5451">
        <v>17</v>
      </c>
      <c r="F5451">
        <v>0</v>
      </c>
      <c r="G5451">
        <v>2045</v>
      </c>
      <c r="H5451" s="17" t="s">
        <v>2367</v>
      </c>
      <c r="I5451">
        <v>1</v>
      </c>
      <c r="J5451">
        <v>0</v>
      </c>
      <c r="K5451" s="17" t="s">
        <v>3610</v>
      </c>
      <c r="L5451" s="1">
        <v>44561</v>
      </c>
      <c r="M5451">
        <v>-4000</v>
      </c>
      <c r="N5451" s="17" t="s">
        <v>451</v>
      </c>
      <c r="O5451">
        <v>1169</v>
      </c>
      <c r="P5451" s="17" t="s">
        <v>438</v>
      </c>
      <c r="Q5451">
        <v>0</v>
      </c>
      <c r="R5451" s="17" t="s">
        <v>439</v>
      </c>
      <c r="S5451" s="17" t="s">
        <v>440</v>
      </c>
      <c r="T5451" s="17" t="s">
        <v>438</v>
      </c>
      <c r="U5451">
        <v>0</v>
      </c>
      <c r="V5451">
        <v>0</v>
      </c>
      <c r="W5451" s="17" t="s">
        <v>3611</v>
      </c>
      <c r="X5451" s="17" t="s">
        <v>465</v>
      </c>
      <c r="Y5451">
        <v>1</v>
      </c>
      <c r="Z5451" s="17" t="s">
        <v>443</v>
      </c>
      <c r="AA5451" s="17" t="s">
        <v>443</v>
      </c>
      <c r="AB5451" s="17" t="s">
        <v>444</v>
      </c>
      <c r="AC5451">
        <v>0</v>
      </c>
      <c r="AD5451">
        <v>0</v>
      </c>
      <c r="AE5451">
        <v>0</v>
      </c>
      <c r="AF5451">
        <v>2021</v>
      </c>
      <c r="AG5451" s="1">
        <v>44562</v>
      </c>
      <c r="AH5451" s="1">
        <v>44773</v>
      </c>
      <c r="AI5451" s="1">
        <v>44785</v>
      </c>
      <c r="AJ5451" s="17" t="s">
        <v>34</v>
      </c>
      <c r="AK5451" s="17" t="s">
        <v>35</v>
      </c>
      <c r="AL5451" s="17" t="s">
        <v>10388</v>
      </c>
      <c r="AM5451" s="17">
        <f>MONTH(EMPENHO[[#This Row],[data_empenho]])</f>
        <v>12</v>
      </c>
    </row>
    <row r="5452" spans="1:39" x14ac:dyDescent="0.25">
      <c r="A5452">
        <v>7</v>
      </c>
      <c r="B5452">
        <v>702</v>
      </c>
      <c r="C5452">
        <v>15</v>
      </c>
      <c r="D5452">
        <v>452</v>
      </c>
      <c r="E5452">
        <v>17</v>
      </c>
      <c r="F5452">
        <v>0</v>
      </c>
      <c r="G5452">
        <v>2045</v>
      </c>
      <c r="H5452" s="17" t="s">
        <v>2367</v>
      </c>
      <c r="I5452">
        <v>1</v>
      </c>
      <c r="J5452">
        <v>0</v>
      </c>
      <c r="K5452" s="17" t="s">
        <v>3610</v>
      </c>
      <c r="L5452" s="1">
        <v>44572</v>
      </c>
      <c r="M5452">
        <v>-66.86</v>
      </c>
      <c r="N5452" s="17" t="s">
        <v>451</v>
      </c>
      <c r="O5452">
        <v>1169</v>
      </c>
      <c r="P5452" s="17" t="s">
        <v>438</v>
      </c>
      <c r="Q5452">
        <v>0</v>
      </c>
      <c r="R5452" s="17" t="s">
        <v>439</v>
      </c>
      <c r="S5452" s="17" t="s">
        <v>440</v>
      </c>
      <c r="T5452" s="17" t="s">
        <v>438</v>
      </c>
      <c r="U5452">
        <v>0</v>
      </c>
      <c r="V5452">
        <v>0</v>
      </c>
      <c r="W5452" s="17" t="s">
        <v>3611</v>
      </c>
      <c r="X5452" s="17" t="s">
        <v>465</v>
      </c>
      <c r="Y5452">
        <v>1</v>
      </c>
      <c r="Z5452" s="17" t="s">
        <v>443</v>
      </c>
      <c r="AA5452" s="17" t="s">
        <v>443</v>
      </c>
      <c r="AB5452" s="17" t="s">
        <v>444</v>
      </c>
      <c r="AC5452">
        <v>0</v>
      </c>
      <c r="AD5452">
        <v>0</v>
      </c>
      <c r="AE5452">
        <v>0</v>
      </c>
      <c r="AF5452">
        <v>2021</v>
      </c>
      <c r="AG5452" s="1">
        <v>44562</v>
      </c>
      <c r="AH5452" s="1">
        <v>44773</v>
      </c>
      <c r="AI5452" s="1">
        <v>44785</v>
      </c>
      <c r="AJ5452" s="17" t="s">
        <v>34</v>
      </c>
      <c r="AK5452" s="17" t="s">
        <v>35</v>
      </c>
      <c r="AL5452" s="17" t="s">
        <v>10388</v>
      </c>
      <c r="AM5452" s="17">
        <f>MONTH(EMPENHO[[#This Row],[data_empenho]])</f>
        <v>1</v>
      </c>
    </row>
    <row r="5453" spans="1:39" x14ac:dyDescent="0.25">
      <c r="A5453">
        <v>7</v>
      </c>
      <c r="B5453">
        <v>702</v>
      </c>
      <c r="C5453">
        <v>15</v>
      </c>
      <c r="D5453">
        <v>452</v>
      </c>
      <c r="E5453">
        <v>10</v>
      </c>
      <c r="F5453">
        <v>0</v>
      </c>
      <c r="G5453">
        <v>2042</v>
      </c>
      <c r="H5453" s="17" t="s">
        <v>587</v>
      </c>
      <c r="I5453">
        <v>1</v>
      </c>
      <c r="J5453">
        <v>0</v>
      </c>
      <c r="K5453" s="17" t="s">
        <v>3612</v>
      </c>
      <c r="L5453" s="1">
        <v>44200</v>
      </c>
      <c r="M5453">
        <v>79950</v>
      </c>
      <c r="N5453" s="17" t="s">
        <v>437</v>
      </c>
      <c r="O5453">
        <v>6699</v>
      </c>
      <c r="P5453" s="17" t="s">
        <v>438</v>
      </c>
      <c r="Q5453">
        <v>903</v>
      </c>
      <c r="R5453" s="17" t="s">
        <v>673</v>
      </c>
      <c r="S5453" s="17" t="s">
        <v>440</v>
      </c>
      <c r="T5453" s="17" t="s">
        <v>3613</v>
      </c>
      <c r="U5453">
        <v>4</v>
      </c>
      <c r="V5453">
        <v>2018</v>
      </c>
      <c r="W5453" s="17" t="s">
        <v>3614</v>
      </c>
      <c r="X5453" s="17" t="s">
        <v>586</v>
      </c>
      <c r="Y5453">
        <v>1</v>
      </c>
      <c r="Z5453" s="17" t="s">
        <v>443</v>
      </c>
      <c r="AA5453" s="17" t="s">
        <v>443</v>
      </c>
      <c r="AB5453" s="17" t="s">
        <v>444</v>
      </c>
      <c r="AC5453">
        <v>0</v>
      </c>
      <c r="AD5453">
        <v>0</v>
      </c>
      <c r="AE5453">
        <v>0</v>
      </c>
      <c r="AF5453">
        <v>2021</v>
      </c>
      <c r="AG5453" s="1">
        <v>44562</v>
      </c>
      <c r="AH5453" s="1">
        <v>44773</v>
      </c>
      <c r="AI5453" s="1">
        <v>44785</v>
      </c>
      <c r="AJ5453" s="17" t="s">
        <v>34</v>
      </c>
      <c r="AK5453" s="17" t="s">
        <v>35</v>
      </c>
      <c r="AL5453" s="17" t="s">
        <v>10388</v>
      </c>
      <c r="AM5453" s="17">
        <f>MONTH(EMPENHO[[#This Row],[data_empenho]])</f>
        <v>1</v>
      </c>
    </row>
    <row r="5454" spans="1:39" x14ac:dyDescent="0.25">
      <c r="A5454">
        <v>8</v>
      </c>
      <c r="B5454">
        <v>801</v>
      </c>
      <c r="C5454">
        <v>10</v>
      </c>
      <c r="D5454">
        <v>303</v>
      </c>
      <c r="E5454">
        <v>8</v>
      </c>
      <c r="F5454">
        <v>0</v>
      </c>
      <c r="G5454">
        <v>2068</v>
      </c>
      <c r="H5454" s="17" t="s">
        <v>602</v>
      </c>
      <c r="I5454">
        <v>40</v>
      </c>
      <c r="J5454">
        <v>0</v>
      </c>
      <c r="K5454" s="17" t="s">
        <v>3615</v>
      </c>
      <c r="L5454" s="1">
        <v>44224</v>
      </c>
      <c r="M5454">
        <v>1100</v>
      </c>
      <c r="N5454" s="17" t="s">
        <v>437</v>
      </c>
      <c r="O5454">
        <v>47</v>
      </c>
      <c r="P5454" s="17" t="s">
        <v>438</v>
      </c>
      <c r="Q5454">
        <v>0</v>
      </c>
      <c r="R5454" s="17" t="s">
        <v>439</v>
      </c>
      <c r="S5454" s="17" t="s">
        <v>440</v>
      </c>
      <c r="T5454" s="17" t="s">
        <v>438</v>
      </c>
      <c r="U5454">
        <v>1</v>
      </c>
      <c r="V5454">
        <v>2018</v>
      </c>
      <c r="W5454" s="17" t="s">
        <v>3616</v>
      </c>
      <c r="X5454" s="17" t="s">
        <v>465</v>
      </c>
      <c r="Y5454">
        <v>1</v>
      </c>
      <c r="Z5454" s="17" t="s">
        <v>443</v>
      </c>
      <c r="AA5454" s="17" t="s">
        <v>443</v>
      </c>
      <c r="AB5454" s="17" t="s">
        <v>444</v>
      </c>
      <c r="AC5454">
        <v>0</v>
      </c>
      <c r="AD5454">
        <v>0</v>
      </c>
      <c r="AE5454">
        <v>0</v>
      </c>
      <c r="AF5454">
        <v>2021</v>
      </c>
      <c r="AG5454" s="1">
        <v>44562</v>
      </c>
      <c r="AH5454" s="1">
        <v>44773</v>
      </c>
      <c r="AI5454" s="1">
        <v>44785</v>
      </c>
      <c r="AJ5454" s="17" t="s">
        <v>34</v>
      </c>
      <c r="AK5454" s="17" t="s">
        <v>35</v>
      </c>
      <c r="AL5454" s="17" t="s">
        <v>10388</v>
      </c>
      <c r="AM5454" s="17">
        <f>MONTH(EMPENHO[[#This Row],[data_empenho]])</f>
        <v>1</v>
      </c>
    </row>
    <row r="5455" spans="1:39" x14ac:dyDescent="0.25">
      <c r="A5455">
        <v>3</v>
      </c>
      <c r="B5455">
        <v>301</v>
      </c>
      <c r="C5455">
        <v>4</v>
      </c>
      <c r="D5455">
        <v>131</v>
      </c>
      <c r="E5455">
        <v>1</v>
      </c>
      <c r="F5455">
        <v>0</v>
      </c>
      <c r="G5455">
        <v>2012</v>
      </c>
      <c r="H5455" s="17" t="s">
        <v>975</v>
      </c>
      <c r="I5455">
        <v>1</v>
      </c>
      <c r="J5455">
        <v>0</v>
      </c>
      <c r="K5455" s="17" t="s">
        <v>3617</v>
      </c>
      <c r="L5455" s="1">
        <v>44231</v>
      </c>
      <c r="M5455">
        <v>3000</v>
      </c>
      <c r="N5455" s="17" t="s">
        <v>437</v>
      </c>
      <c r="O5455">
        <v>756</v>
      </c>
      <c r="P5455" s="17" t="s">
        <v>438</v>
      </c>
      <c r="Q5455">
        <v>0</v>
      </c>
      <c r="R5455" s="17" t="s">
        <v>439</v>
      </c>
      <c r="S5455" s="17" t="s">
        <v>440</v>
      </c>
      <c r="T5455" s="17" t="s">
        <v>438</v>
      </c>
      <c r="U5455">
        <v>0</v>
      </c>
      <c r="V5455">
        <v>0</v>
      </c>
      <c r="W5455" s="17" t="s">
        <v>3618</v>
      </c>
      <c r="X5455" s="17" t="s">
        <v>465</v>
      </c>
      <c r="Y5455">
        <v>1</v>
      </c>
      <c r="Z5455" s="17" t="s">
        <v>443</v>
      </c>
      <c r="AA5455" s="17" t="s">
        <v>443</v>
      </c>
      <c r="AB5455" s="17" t="s">
        <v>444</v>
      </c>
      <c r="AC5455">
        <v>0</v>
      </c>
      <c r="AD5455">
        <v>0</v>
      </c>
      <c r="AE5455">
        <v>0</v>
      </c>
      <c r="AF5455">
        <v>2021</v>
      </c>
      <c r="AG5455" s="1">
        <v>44562</v>
      </c>
      <c r="AH5455" s="1">
        <v>44773</v>
      </c>
      <c r="AI5455" s="1">
        <v>44785</v>
      </c>
      <c r="AJ5455" s="17" t="s">
        <v>34</v>
      </c>
      <c r="AK5455" s="17" t="s">
        <v>35</v>
      </c>
      <c r="AL5455" s="17" t="s">
        <v>10388</v>
      </c>
      <c r="AM5455" s="17">
        <f>MONTH(EMPENHO[[#This Row],[data_empenho]])</f>
        <v>2</v>
      </c>
    </row>
    <row r="5456" spans="1:39" x14ac:dyDescent="0.25">
      <c r="A5456">
        <v>3</v>
      </c>
      <c r="B5456">
        <v>301</v>
      </c>
      <c r="C5456">
        <v>4</v>
      </c>
      <c r="D5456">
        <v>131</v>
      </c>
      <c r="E5456">
        <v>1</v>
      </c>
      <c r="F5456">
        <v>0</v>
      </c>
      <c r="G5456">
        <v>2012</v>
      </c>
      <c r="H5456" s="17" t="s">
        <v>975</v>
      </c>
      <c r="I5456">
        <v>1</v>
      </c>
      <c r="J5456">
        <v>0</v>
      </c>
      <c r="K5456" s="17" t="s">
        <v>3617</v>
      </c>
      <c r="L5456" s="1">
        <v>44557</v>
      </c>
      <c r="M5456">
        <v>-450</v>
      </c>
      <c r="N5456" s="17" t="s">
        <v>451</v>
      </c>
      <c r="O5456">
        <v>756</v>
      </c>
      <c r="P5456" s="17" t="s">
        <v>438</v>
      </c>
      <c r="Q5456">
        <v>0</v>
      </c>
      <c r="R5456" s="17" t="s">
        <v>439</v>
      </c>
      <c r="S5456" s="17" t="s">
        <v>440</v>
      </c>
      <c r="T5456" s="17" t="s">
        <v>438</v>
      </c>
      <c r="U5456">
        <v>0</v>
      </c>
      <c r="V5456">
        <v>0</v>
      </c>
      <c r="W5456" s="17" t="s">
        <v>3618</v>
      </c>
      <c r="X5456" s="17" t="s">
        <v>465</v>
      </c>
      <c r="Y5456">
        <v>1</v>
      </c>
      <c r="Z5456" s="17" t="s">
        <v>443</v>
      </c>
      <c r="AA5456" s="17" t="s">
        <v>443</v>
      </c>
      <c r="AB5456" s="17" t="s">
        <v>444</v>
      </c>
      <c r="AC5456">
        <v>0</v>
      </c>
      <c r="AD5456">
        <v>0</v>
      </c>
      <c r="AE5456">
        <v>0</v>
      </c>
      <c r="AF5456">
        <v>2021</v>
      </c>
      <c r="AG5456" s="1">
        <v>44562</v>
      </c>
      <c r="AH5456" s="1">
        <v>44773</v>
      </c>
      <c r="AI5456" s="1">
        <v>44785</v>
      </c>
      <c r="AJ5456" s="17" t="s">
        <v>34</v>
      </c>
      <c r="AK5456" s="17" t="s">
        <v>35</v>
      </c>
      <c r="AL5456" s="17" t="s">
        <v>10388</v>
      </c>
      <c r="AM5456" s="17">
        <f>MONTH(EMPENHO[[#This Row],[data_empenho]])</f>
        <v>12</v>
      </c>
    </row>
    <row r="5457" spans="1:39" x14ac:dyDescent="0.25">
      <c r="A5457">
        <v>3</v>
      </c>
      <c r="B5457">
        <v>301</v>
      </c>
      <c r="C5457">
        <v>4</v>
      </c>
      <c r="D5457">
        <v>131</v>
      </c>
      <c r="E5457">
        <v>1</v>
      </c>
      <c r="F5457">
        <v>0</v>
      </c>
      <c r="G5457">
        <v>2012</v>
      </c>
      <c r="H5457" s="17" t="s">
        <v>975</v>
      </c>
      <c r="I5457">
        <v>1</v>
      </c>
      <c r="J5457">
        <v>0</v>
      </c>
      <c r="K5457" s="17" t="s">
        <v>3617</v>
      </c>
      <c r="L5457" s="1">
        <v>44561</v>
      </c>
      <c r="M5457">
        <v>-810.4</v>
      </c>
      <c r="N5457" s="17" t="s">
        <v>451</v>
      </c>
      <c r="O5457">
        <v>756</v>
      </c>
      <c r="P5457" s="17" t="s">
        <v>438</v>
      </c>
      <c r="Q5457">
        <v>0</v>
      </c>
      <c r="R5457" s="17" t="s">
        <v>439</v>
      </c>
      <c r="S5457" s="17" t="s">
        <v>440</v>
      </c>
      <c r="T5457" s="17" t="s">
        <v>438</v>
      </c>
      <c r="U5457">
        <v>0</v>
      </c>
      <c r="V5457">
        <v>0</v>
      </c>
      <c r="W5457" s="17" t="s">
        <v>3618</v>
      </c>
      <c r="X5457" s="17" t="s">
        <v>465</v>
      </c>
      <c r="Y5457">
        <v>1</v>
      </c>
      <c r="Z5457" s="17" t="s">
        <v>443</v>
      </c>
      <c r="AA5457" s="17" t="s">
        <v>443</v>
      </c>
      <c r="AB5457" s="17" t="s">
        <v>444</v>
      </c>
      <c r="AC5457">
        <v>0</v>
      </c>
      <c r="AD5457">
        <v>0</v>
      </c>
      <c r="AE5457">
        <v>0</v>
      </c>
      <c r="AF5457">
        <v>2021</v>
      </c>
      <c r="AG5457" s="1">
        <v>44562</v>
      </c>
      <c r="AH5457" s="1">
        <v>44773</v>
      </c>
      <c r="AI5457" s="1">
        <v>44785</v>
      </c>
      <c r="AJ5457" s="17" t="s">
        <v>34</v>
      </c>
      <c r="AK5457" s="17" t="s">
        <v>35</v>
      </c>
      <c r="AL5457" s="17" t="s">
        <v>10388</v>
      </c>
      <c r="AM5457" s="17">
        <f>MONTH(EMPENHO[[#This Row],[data_empenho]])</f>
        <v>12</v>
      </c>
    </row>
    <row r="5458" spans="1:39" x14ac:dyDescent="0.25">
      <c r="A5458">
        <v>8</v>
      </c>
      <c r="B5458">
        <v>801</v>
      </c>
      <c r="C5458">
        <v>10</v>
      </c>
      <c r="D5458">
        <v>303</v>
      </c>
      <c r="E5458">
        <v>8</v>
      </c>
      <c r="F5458">
        <v>0</v>
      </c>
      <c r="G5458">
        <v>2068</v>
      </c>
      <c r="H5458" s="17" t="s">
        <v>602</v>
      </c>
      <c r="I5458">
        <v>40</v>
      </c>
      <c r="J5458">
        <v>0</v>
      </c>
      <c r="K5458" s="17" t="s">
        <v>3619</v>
      </c>
      <c r="L5458" s="1">
        <v>44236</v>
      </c>
      <c r="M5458">
        <v>1100</v>
      </c>
      <c r="N5458" s="17" t="s">
        <v>437</v>
      </c>
      <c r="O5458">
        <v>47</v>
      </c>
      <c r="P5458" s="17" t="s">
        <v>438</v>
      </c>
      <c r="Q5458">
        <v>0</v>
      </c>
      <c r="R5458" s="17" t="s">
        <v>439</v>
      </c>
      <c r="S5458" s="17" t="s">
        <v>440</v>
      </c>
      <c r="T5458" s="17" t="s">
        <v>438</v>
      </c>
      <c r="U5458">
        <v>1</v>
      </c>
      <c r="V5458">
        <v>2018</v>
      </c>
      <c r="W5458" s="17" t="s">
        <v>3620</v>
      </c>
      <c r="X5458" s="17" t="s">
        <v>465</v>
      </c>
      <c r="Y5458">
        <v>2</v>
      </c>
      <c r="Z5458" s="17" t="s">
        <v>443</v>
      </c>
      <c r="AA5458" s="17" t="s">
        <v>443</v>
      </c>
      <c r="AB5458" s="17" t="s">
        <v>444</v>
      </c>
      <c r="AC5458">
        <v>0</v>
      </c>
      <c r="AD5458">
        <v>0</v>
      </c>
      <c r="AE5458">
        <v>0</v>
      </c>
      <c r="AF5458">
        <v>2021</v>
      </c>
      <c r="AG5458" s="1">
        <v>44562</v>
      </c>
      <c r="AH5458" s="1">
        <v>44773</v>
      </c>
      <c r="AI5458" s="1">
        <v>44785</v>
      </c>
      <c r="AJ5458" s="17" t="s">
        <v>34</v>
      </c>
      <c r="AK5458" s="17" t="s">
        <v>35</v>
      </c>
      <c r="AL5458" s="17" t="s">
        <v>10388</v>
      </c>
      <c r="AM5458" s="17">
        <f>MONTH(EMPENHO[[#This Row],[data_empenho]])</f>
        <v>2</v>
      </c>
    </row>
    <row r="5459" spans="1:39" x14ac:dyDescent="0.25">
      <c r="A5459">
        <v>8</v>
      </c>
      <c r="B5459">
        <v>801</v>
      </c>
      <c r="C5459">
        <v>10</v>
      </c>
      <c r="D5459">
        <v>122</v>
      </c>
      <c r="E5459">
        <v>5</v>
      </c>
      <c r="F5459">
        <v>0</v>
      </c>
      <c r="G5459">
        <v>2049</v>
      </c>
      <c r="H5459" s="17" t="s">
        <v>863</v>
      </c>
      <c r="I5459">
        <v>40</v>
      </c>
      <c r="J5459">
        <v>0</v>
      </c>
      <c r="K5459" s="17" t="s">
        <v>3621</v>
      </c>
      <c r="L5459" s="1">
        <v>43539</v>
      </c>
      <c r="M5459">
        <v>1980</v>
      </c>
      <c r="N5459" s="17" t="s">
        <v>437</v>
      </c>
      <c r="O5459">
        <v>6790</v>
      </c>
      <c r="P5459" s="17" t="s">
        <v>438</v>
      </c>
      <c r="Q5459">
        <v>0</v>
      </c>
      <c r="R5459" s="17" t="s">
        <v>439</v>
      </c>
      <c r="S5459" s="17" t="s">
        <v>440</v>
      </c>
      <c r="T5459" s="17" t="s">
        <v>438</v>
      </c>
      <c r="U5459">
        <v>0</v>
      </c>
      <c r="V5459">
        <v>0</v>
      </c>
      <c r="W5459" s="17" t="s">
        <v>3622</v>
      </c>
      <c r="X5459" s="17" t="s">
        <v>465</v>
      </c>
      <c r="Y5459">
        <v>1</v>
      </c>
      <c r="Z5459" s="17" t="s">
        <v>443</v>
      </c>
      <c r="AA5459" s="17" t="s">
        <v>443</v>
      </c>
      <c r="AB5459" s="17" t="s">
        <v>444</v>
      </c>
      <c r="AC5459">
        <v>0</v>
      </c>
      <c r="AD5459">
        <v>0</v>
      </c>
      <c r="AE5459">
        <v>0</v>
      </c>
      <c r="AF5459">
        <v>2019</v>
      </c>
      <c r="AG5459" s="1">
        <v>44562</v>
      </c>
      <c r="AH5459" s="1">
        <v>44773</v>
      </c>
      <c r="AI5459" s="1">
        <v>44785</v>
      </c>
      <c r="AJ5459" s="17" t="s">
        <v>34</v>
      </c>
      <c r="AK5459" s="17" t="s">
        <v>35</v>
      </c>
      <c r="AL5459" s="17" t="s">
        <v>10388</v>
      </c>
      <c r="AM5459" s="17">
        <f>MONTH(EMPENHO[[#This Row],[data_empenho]])</f>
        <v>3</v>
      </c>
    </row>
    <row r="5460" spans="1:39" x14ac:dyDescent="0.25">
      <c r="A5460">
        <v>7</v>
      </c>
      <c r="B5460">
        <v>703</v>
      </c>
      <c r="C5460">
        <v>26</v>
      </c>
      <c r="D5460">
        <v>782</v>
      </c>
      <c r="E5460">
        <v>18</v>
      </c>
      <c r="F5460">
        <v>0</v>
      </c>
      <c r="G5460">
        <v>2048</v>
      </c>
      <c r="H5460" s="17" t="s">
        <v>714</v>
      </c>
      <c r="I5460">
        <v>1</v>
      </c>
      <c r="J5460">
        <v>0</v>
      </c>
      <c r="K5460" s="17" t="s">
        <v>3623</v>
      </c>
      <c r="L5460" s="1">
        <v>44265</v>
      </c>
      <c r="M5460">
        <v>1086.2</v>
      </c>
      <c r="N5460" s="17" t="s">
        <v>437</v>
      </c>
      <c r="O5460">
        <v>756</v>
      </c>
      <c r="P5460" s="17" t="s">
        <v>438</v>
      </c>
      <c r="Q5460">
        <v>0</v>
      </c>
      <c r="R5460" s="17" t="s">
        <v>439</v>
      </c>
      <c r="S5460" s="17" t="s">
        <v>440</v>
      </c>
      <c r="T5460" s="17" t="s">
        <v>438</v>
      </c>
      <c r="U5460">
        <v>0</v>
      </c>
      <c r="V5460">
        <v>0</v>
      </c>
      <c r="W5460" s="17" t="s">
        <v>3624</v>
      </c>
      <c r="X5460" s="17" t="s">
        <v>465</v>
      </c>
      <c r="Y5460">
        <v>1</v>
      </c>
      <c r="Z5460" s="17" t="s">
        <v>443</v>
      </c>
      <c r="AA5460" s="17" t="s">
        <v>443</v>
      </c>
      <c r="AB5460" s="17" t="s">
        <v>444</v>
      </c>
      <c r="AC5460">
        <v>0</v>
      </c>
      <c r="AD5460">
        <v>0</v>
      </c>
      <c r="AE5460">
        <v>0</v>
      </c>
      <c r="AF5460">
        <v>2021</v>
      </c>
      <c r="AG5460" s="1">
        <v>44562</v>
      </c>
      <c r="AH5460" s="1">
        <v>44773</v>
      </c>
      <c r="AI5460" s="1">
        <v>44785</v>
      </c>
      <c r="AJ5460" s="17" t="s">
        <v>34</v>
      </c>
      <c r="AK5460" s="17" t="s">
        <v>35</v>
      </c>
      <c r="AL5460" s="17" t="s">
        <v>10388</v>
      </c>
      <c r="AM5460" s="17">
        <f>MONTH(EMPENHO[[#This Row],[data_empenho]])</f>
        <v>3</v>
      </c>
    </row>
    <row r="5461" spans="1:39" x14ac:dyDescent="0.25">
      <c r="A5461">
        <v>7</v>
      </c>
      <c r="B5461">
        <v>703</v>
      </c>
      <c r="C5461">
        <v>26</v>
      </c>
      <c r="D5461">
        <v>782</v>
      </c>
      <c r="E5461">
        <v>18</v>
      </c>
      <c r="F5461">
        <v>0</v>
      </c>
      <c r="G5461">
        <v>2048</v>
      </c>
      <c r="H5461" s="17" t="s">
        <v>714</v>
      </c>
      <c r="I5461">
        <v>1</v>
      </c>
      <c r="J5461">
        <v>0</v>
      </c>
      <c r="K5461" s="17" t="s">
        <v>3625</v>
      </c>
      <c r="L5461" s="1">
        <v>44265</v>
      </c>
      <c r="M5461">
        <v>569.5</v>
      </c>
      <c r="N5461" s="17" t="s">
        <v>437</v>
      </c>
      <c r="O5461">
        <v>756</v>
      </c>
      <c r="P5461" s="17" t="s">
        <v>438</v>
      </c>
      <c r="Q5461">
        <v>0</v>
      </c>
      <c r="R5461" s="17" t="s">
        <v>439</v>
      </c>
      <c r="S5461" s="17" t="s">
        <v>440</v>
      </c>
      <c r="T5461" s="17" t="s">
        <v>438</v>
      </c>
      <c r="U5461">
        <v>0</v>
      </c>
      <c r="V5461">
        <v>0</v>
      </c>
      <c r="W5461" s="17" t="s">
        <v>3626</v>
      </c>
      <c r="X5461" s="17" t="s">
        <v>465</v>
      </c>
      <c r="Y5461">
        <v>1</v>
      </c>
      <c r="Z5461" s="17" t="s">
        <v>443</v>
      </c>
      <c r="AA5461" s="17" t="s">
        <v>443</v>
      </c>
      <c r="AB5461" s="17" t="s">
        <v>444</v>
      </c>
      <c r="AC5461">
        <v>0</v>
      </c>
      <c r="AD5461">
        <v>0</v>
      </c>
      <c r="AE5461">
        <v>0</v>
      </c>
      <c r="AF5461">
        <v>2021</v>
      </c>
      <c r="AG5461" s="1">
        <v>44562</v>
      </c>
      <c r="AH5461" s="1">
        <v>44773</v>
      </c>
      <c r="AI5461" s="1">
        <v>44785</v>
      </c>
      <c r="AJ5461" s="17" t="s">
        <v>34</v>
      </c>
      <c r="AK5461" s="17" t="s">
        <v>35</v>
      </c>
      <c r="AL5461" s="17" t="s">
        <v>10388</v>
      </c>
      <c r="AM5461" s="17">
        <f>MONTH(EMPENHO[[#This Row],[data_empenho]])</f>
        <v>3</v>
      </c>
    </row>
    <row r="5462" spans="1:39" x14ac:dyDescent="0.25">
      <c r="A5462">
        <v>3</v>
      </c>
      <c r="B5462">
        <v>301</v>
      </c>
      <c r="C5462">
        <v>4</v>
      </c>
      <c r="D5462">
        <v>122</v>
      </c>
      <c r="E5462">
        <v>1</v>
      </c>
      <c r="F5462">
        <v>0</v>
      </c>
      <c r="G5462">
        <v>1003</v>
      </c>
      <c r="H5462" s="17" t="s">
        <v>594</v>
      </c>
      <c r="I5462">
        <v>1</v>
      </c>
      <c r="J5462">
        <v>0</v>
      </c>
      <c r="K5462" s="17" t="s">
        <v>3627</v>
      </c>
      <c r="L5462" s="1">
        <v>43556</v>
      </c>
      <c r="M5462">
        <v>12200</v>
      </c>
      <c r="N5462" s="17" t="s">
        <v>437</v>
      </c>
      <c r="O5462">
        <v>7147</v>
      </c>
      <c r="P5462" s="17" t="s">
        <v>438</v>
      </c>
      <c r="Q5462">
        <v>0</v>
      </c>
      <c r="R5462" s="17" t="s">
        <v>439</v>
      </c>
      <c r="S5462" s="17" t="s">
        <v>440</v>
      </c>
      <c r="T5462" s="17" t="s">
        <v>438</v>
      </c>
      <c r="U5462">
        <v>21</v>
      </c>
      <c r="V5462">
        <v>2019</v>
      </c>
      <c r="W5462" s="17" t="s">
        <v>3628</v>
      </c>
      <c r="X5462" s="17" t="s">
        <v>465</v>
      </c>
      <c r="Y5462">
        <v>1</v>
      </c>
      <c r="Z5462" s="17" t="s">
        <v>443</v>
      </c>
      <c r="AA5462" s="17" t="s">
        <v>443</v>
      </c>
      <c r="AB5462" s="17" t="s">
        <v>444</v>
      </c>
      <c r="AC5462">
        <v>0</v>
      </c>
      <c r="AD5462">
        <v>0</v>
      </c>
      <c r="AE5462">
        <v>0</v>
      </c>
      <c r="AF5462">
        <v>2019</v>
      </c>
      <c r="AG5462" s="1">
        <v>44562</v>
      </c>
      <c r="AH5462" s="1">
        <v>44773</v>
      </c>
      <c r="AI5462" s="1">
        <v>44785</v>
      </c>
      <c r="AJ5462" s="17" t="s">
        <v>34</v>
      </c>
      <c r="AK5462" s="17" t="s">
        <v>35</v>
      </c>
      <c r="AL5462" s="17" t="s">
        <v>10388</v>
      </c>
      <c r="AM5462" s="17">
        <f>MONTH(EMPENHO[[#This Row],[data_empenho]])</f>
        <v>4</v>
      </c>
    </row>
    <row r="5463" spans="1:39" x14ac:dyDescent="0.25">
      <c r="A5463">
        <v>6</v>
      </c>
      <c r="B5463">
        <v>603</v>
      </c>
      <c r="C5463">
        <v>26</v>
      </c>
      <c r="D5463">
        <v>782</v>
      </c>
      <c r="E5463">
        <v>17</v>
      </c>
      <c r="F5463">
        <v>0</v>
      </c>
      <c r="G5463">
        <v>2111</v>
      </c>
      <c r="H5463" s="17" t="s">
        <v>679</v>
      </c>
      <c r="I5463">
        <v>1</v>
      </c>
      <c r="J5463">
        <v>0</v>
      </c>
      <c r="K5463" s="17" t="s">
        <v>3629</v>
      </c>
      <c r="L5463" s="1">
        <v>44406</v>
      </c>
      <c r="M5463">
        <v>17940</v>
      </c>
      <c r="N5463" s="17" t="s">
        <v>437</v>
      </c>
      <c r="O5463">
        <v>7978</v>
      </c>
      <c r="P5463" s="17" t="s">
        <v>438</v>
      </c>
      <c r="Q5463">
        <v>0</v>
      </c>
      <c r="R5463" s="17" t="s">
        <v>439</v>
      </c>
      <c r="S5463" s="17" t="s">
        <v>440</v>
      </c>
      <c r="T5463" s="17" t="s">
        <v>438</v>
      </c>
      <c r="U5463">
        <v>113</v>
      </c>
      <c r="V5463">
        <v>2021</v>
      </c>
      <c r="W5463" s="17" t="s">
        <v>3630</v>
      </c>
      <c r="X5463" s="17" t="s">
        <v>465</v>
      </c>
      <c r="Y5463">
        <v>1</v>
      </c>
      <c r="Z5463" s="17" t="s">
        <v>443</v>
      </c>
      <c r="AA5463" s="17" t="s">
        <v>443</v>
      </c>
      <c r="AB5463" s="17" t="s">
        <v>444</v>
      </c>
      <c r="AC5463">
        <v>0</v>
      </c>
      <c r="AD5463">
        <v>0</v>
      </c>
      <c r="AE5463">
        <v>0</v>
      </c>
      <c r="AF5463">
        <v>2021</v>
      </c>
      <c r="AG5463" s="1">
        <v>44562</v>
      </c>
      <c r="AH5463" s="1">
        <v>44773</v>
      </c>
      <c r="AI5463" s="1">
        <v>44785</v>
      </c>
      <c r="AJ5463" s="17" t="s">
        <v>34</v>
      </c>
      <c r="AK5463" s="17" t="s">
        <v>35</v>
      </c>
      <c r="AL5463" s="17" t="s">
        <v>10388</v>
      </c>
      <c r="AM5463" s="17">
        <f>MONTH(EMPENHO[[#This Row],[data_empenho]])</f>
        <v>7</v>
      </c>
    </row>
    <row r="5464" spans="1:39" x14ac:dyDescent="0.25">
      <c r="A5464">
        <v>7</v>
      </c>
      <c r="B5464">
        <v>702</v>
      </c>
      <c r="C5464">
        <v>15</v>
      </c>
      <c r="D5464">
        <v>451</v>
      </c>
      <c r="E5464">
        <v>17</v>
      </c>
      <c r="F5464">
        <v>0</v>
      </c>
      <c r="G5464">
        <v>2040</v>
      </c>
      <c r="H5464" s="17" t="s">
        <v>3631</v>
      </c>
      <c r="I5464">
        <v>1</v>
      </c>
      <c r="J5464">
        <v>0</v>
      </c>
      <c r="K5464" s="17" t="s">
        <v>3632</v>
      </c>
      <c r="L5464" s="1">
        <v>44406</v>
      </c>
      <c r="M5464">
        <v>1500</v>
      </c>
      <c r="N5464" s="17" t="s">
        <v>437</v>
      </c>
      <c r="O5464">
        <v>4977</v>
      </c>
      <c r="P5464" s="17" t="s">
        <v>438</v>
      </c>
      <c r="Q5464">
        <v>0</v>
      </c>
      <c r="R5464" s="17" t="s">
        <v>480</v>
      </c>
      <c r="S5464" s="17" t="s">
        <v>440</v>
      </c>
      <c r="T5464" s="17" t="s">
        <v>438</v>
      </c>
      <c r="U5464">
        <v>75</v>
      </c>
      <c r="V5464">
        <v>2018</v>
      </c>
      <c r="W5464" s="17" t="s">
        <v>3633</v>
      </c>
      <c r="X5464" s="17" t="s">
        <v>482</v>
      </c>
      <c r="Y5464">
        <v>7</v>
      </c>
      <c r="Z5464" s="17" t="s">
        <v>443</v>
      </c>
      <c r="AA5464" s="17" t="s">
        <v>443</v>
      </c>
      <c r="AB5464" s="17" t="s">
        <v>444</v>
      </c>
      <c r="AC5464">
        <v>0</v>
      </c>
      <c r="AD5464">
        <v>0</v>
      </c>
      <c r="AE5464">
        <v>0</v>
      </c>
      <c r="AF5464">
        <v>2021</v>
      </c>
      <c r="AG5464" s="1">
        <v>44562</v>
      </c>
      <c r="AH5464" s="1">
        <v>44773</v>
      </c>
      <c r="AI5464" s="1">
        <v>44785</v>
      </c>
      <c r="AJ5464" s="17" t="s">
        <v>34</v>
      </c>
      <c r="AK5464" s="17" t="s">
        <v>35</v>
      </c>
      <c r="AL5464" s="17" t="s">
        <v>10388</v>
      </c>
      <c r="AM5464" s="17">
        <f>MONTH(EMPENHO[[#This Row],[data_empenho]])</f>
        <v>7</v>
      </c>
    </row>
    <row r="5465" spans="1:39" x14ac:dyDescent="0.25">
      <c r="A5465">
        <v>7</v>
      </c>
      <c r="B5465">
        <v>702</v>
      </c>
      <c r="C5465">
        <v>14</v>
      </c>
      <c r="D5465">
        <v>422</v>
      </c>
      <c r="E5465">
        <v>11</v>
      </c>
      <c r="F5465">
        <v>0</v>
      </c>
      <c r="G5465">
        <v>2039</v>
      </c>
      <c r="H5465" s="17" t="s">
        <v>2050</v>
      </c>
      <c r="I5465">
        <v>1</v>
      </c>
      <c r="J5465">
        <v>0</v>
      </c>
      <c r="K5465" s="17" t="s">
        <v>3634</v>
      </c>
      <c r="L5465" s="1">
        <v>44410</v>
      </c>
      <c r="M5465">
        <v>15600</v>
      </c>
      <c r="N5465" s="17" t="s">
        <v>437</v>
      </c>
      <c r="O5465">
        <v>7866</v>
      </c>
      <c r="P5465" s="17" t="s">
        <v>438</v>
      </c>
      <c r="Q5465">
        <v>0</v>
      </c>
      <c r="R5465" s="17" t="s">
        <v>480</v>
      </c>
      <c r="S5465" s="17" t="s">
        <v>653</v>
      </c>
      <c r="T5465" s="17" t="s">
        <v>438</v>
      </c>
      <c r="U5465">
        <v>29</v>
      </c>
      <c r="V5465">
        <v>2021</v>
      </c>
      <c r="W5465" s="17" t="s">
        <v>3635</v>
      </c>
      <c r="X5465" s="17" t="s">
        <v>482</v>
      </c>
      <c r="Y5465">
        <v>7</v>
      </c>
      <c r="Z5465" s="17" t="s">
        <v>443</v>
      </c>
      <c r="AA5465" s="17" t="s">
        <v>443</v>
      </c>
      <c r="AB5465" s="17" t="s">
        <v>444</v>
      </c>
      <c r="AC5465">
        <v>0</v>
      </c>
      <c r="AD5465">
        <v>0</v>
      </c>
      <c r="AE5465">
        <v>0</v>
      </c>
      <c r="AF5465">
        <v>2021</v>
      </c>
      <c r="AG5465" s="1">
        <v>44562</v>
      </c>
      <c r="AH5465" s="1">
        <v>44773</v>
      </c>
      <c r="AI5465" s="1">
        <v>44785</v>
      </c>
      <c r="AJ5465" s="17" t="s">
        <v>34</v>
      </c>
      <c r="AK5465" s="17" t="s">
        <v>35</v>
      </c>
      <c r="AL5465" s="17" t="s">
        <v>10388</v>
      </c>
      <c r="AM5465" s="17">
        <f>MONTH(EMPENHO[[#This Row],[data_empenho]])</f>
        <v>8</v>
      </c>
    </row>
    <row r="5466" spans="1:39" x14ac:dyDescent="0.25">
      <c r="A5466">
        <v>7</v>
      </c>
      <c r="B5466">
        <v>702</v>
      </c>
      <c r="C5466">
        <v>26</v>
      </c>
      <c r="D5466">
        <v>782</v>
      </c>
      <c r="E5466">
        <v>17</v>
      </c>
      <c r="F5466">
        <v>0</v>
      </c>
      <c r="G5466">
        <v>1501</v>
      </c>
      <c r="H5466" s="17" t="s">
        <v>2436</v>
      </c>
      <c r="I5466">
        <v>1</v>
      </c>
      <c r="J5466">
        <v>0</v>
      </c>
      <c r="K5466" s="17" t="s">
        <v>3636</v>
      </c>
      <c r="L5466" s="1">
        <v>44410</v>
      </c>
      <c r="M5466">
        <v>17000</v>
      </c>
      <c r="N5466" s="17" t="s">
        <v>437</v>
      </c>
      <c r="O5466">
        <v>7962</v>
      </c>
      <c r="P5466" s="17" t="s">
        <v>438</v>
      </c>
      <c r="Q5466">
        <v>0</v>
      </c>
      <c r="R5466" s="17" t="s">
        <v>480</v>
      </c>
      <c r="S5466" s="17" t="s">
        <v>653</v>
      </c>
      <c r="T5466" s="17" t="s">
        <v>438</v>
      </c>
      <c r="U5466">
        <v>29</v>
      </c>
      <c r="V5466">
        <v>2021</v>
      </c>
      <c r="W5466" s="17" t="s">
        <v>3637</v>
      </c>
      <c r="X5466" s="17" t="s">
        <v>482</v>
      </c>
      <c r="Y5466">
        <v>1</v>
      </c>
      <c r="Z5466" s="17" t="s">
        <v>443</v>
      </c>
      <c r="AA5466" s="17" t="s">
        <v>443</v>
      </c>
      <c r="AB5466" s="17" t="s">
        <v>444</v>
      </c>
      <c r="AC5466">
        <v>0</v>
      </c>
      <c r="AD5466">
        <v>0</v>
      </c>
      <c r="AE5466">
        <v>0</v>
      </c>
      <c r="AF5466">
        <v>2021</v>
      </c>
      <c r="AG5466" s="1">
        <v>44562</v>
      </c>
      <c r="AH5466" s="1">
        <v>44773</v>
      </c>
      <c r="AI5466" s="1">
        <v>44785</v>
      </c>
      <c r="AJ5466" s="17" t="s">
        <v>34</v>
      </c>
      <c r="AK5466" s="17" t="s">
        <v>35</v>
      </c>
      <c r="AL5466" s="17" t="s">
        <v>10388</v>
      </c>
      <c r="AM5466" s="17">
        <f>MONTH(EMPENHO[[#This Row],[data_empenho]])</f>
        <v>8</v>
      </c>
    </row>
    <row r="5467" spans="1:39" x14ac:dyDescent="0.25">
      <c r="A5467">
        <v>7</v>
      </c>
      <c r="B5467">
        <v>702</v>
      </c>
      <c r="C5467">
        <v>14</v>
      </c>
      <c r="D5467">
        <v>422</v>
      </c>
      <c r="E5467">
        <v>11</v>
      </c>
      <c r="F5467">
        <v>0</v>
      </c>
      <c r="G5467">
        <v>2039</v>
      </c>
      <c r="H5467" s="17" t="s">
        <v>3638</v>
      </c>
      <c r="I5467">
        <v>1</v>
      </c>
      <c r="J5467">
        <v>0</v>
      </c>
      <c r="K5467" s="17" t="s">
        <v>3639</v>
      </c>
      <c r="L5467" s="1">
        <v>44410</v>
      </c>
      <c r="M5467">
        <v>12815</v>
      </c>
      <c r="N5467" s="17" t="s">
        <v>437</v>
      </c>
      <c r="O5467">
        <v>4313</v>
      </c>
      <c r="P5467" s="17" t="s">
        <v>438</v>
      </c>
      <c r="Q5467">
        <v>0</v>
      </c>
      <c r="R5467" s="17" t="s">
        <v>480</v>
      </c>
      <c r="S5467" s="17" t="s">
        <v>653</v>
      </c>
      <c r="T5467" s="17" t="s">
        <v>438</v>
      </c>
      <c r="U5467">
        <v>25</v>
      </c>
      <c r="V5467">
        <v>2021</v>
      </c>
      <c r="W5467" s="17" t="s">
        <v>3640</v>
      </c>
      <c r="X5467" s="17" t="s">
        <v>482</v>
      </c>
      <c r="Y5467">
        <v>7</v>
      </c>
      <c r="Z5467" s="17" t="s">
        <v>443</v>
      </c>
      <c r="AA5467" s="17" t="s">
        <v>443</v>
      </c>
      <c r="AB5467" s="17" t="s">
        <v>444</v>
      </c>
      <c r="AC5467">
        <v>0</v>
      </c>
      <c r="AD5467">
        <v>0</v>
      </c>
      <c r="AE5467">
        <v>0</v>
      </c>
      <c r="AF5467">
        <v>2021</v>
      </c>
      <c r="AG5467" s="1">
        <v>44562</v>
      </c>
      <c r="AH5467" s="1">
        <v>44773</v>
      </c>
      <c r="AI5467" s="1">
        <v>44785</v>
      </c>
      <c r="AJ5467" s="17" t="s">
        <v>34</v>
      </c>
      <c r="AK5467" s="17" t="s">
        <v>35</v>
      </c>
      <c r="AL5467" s="17" t="s">
        <v>10388</v>
      </c>
      <c r="AM5467" s="17">
        <f>MONTH(EMPENHO[[#This Row],[data_empenho]])</f>
        <v>8</v>
      </c>
    </row>
    <row r="5468" spans="1:39" x14ac:dyDescent="0.25">
      <c r="A5468">
        <v>7</v>
      </c>
      <c r="B5468">
        <v>702</v>
      </c>
      <c r="C5468">
        <v>14</v>
      </c>
      <c r="D5468">
        <v>422</v>
      </c>
      <c r="E5468">
        <v>11</v>
      </c>
      <c r="F5468">
        <v>0</v>
      </c>
      <c r="G5468">
        <v>2039</v>
      </c>
      <c r="H5468" s="17" t="s">
        <v>2050</v>
      </c>
      <c r="I5468">
        <v>1</v>
      </c>
      <c r="J5468">
        <v>0</v>
      </c>
      <c r="K5468" s="17" t="s">
        <v>3641</v>
      </c>
      <c r="L5468" s="1">
        <v>44433</v>
      </c>
      <c r="M5468">
        <v>11900</v>
      </c>
      <c r="N5468" s="17" t="s">
        <v>437</v>
      </c>
      <c r="O5468">
        <v>7962</v>
      </c>
      <c r="P5468" s="17" t="s">
        <v>438</v>
      </c>
      <c r="Q5468">
        <v>0</v>
      </c>
      <c r="R5468" s="17" t="s">
        <v>480</v>
      </c>
      <c r="S5468" s="17" t="s">
        <v>653</v>
      </c>
      <c r="T5468" s="17" t="s">
        <v>438</v>
      </c>
      <c r="U5468">
        <v>29</v>
      </c>
      <c r="V5468">
        <v>2021</v>
      </c>
      <c r="W5468" s="17" t="s">
        <v>3642</v>
      </c>
      <c r="X5468" s="17" t="s">
        <v>482</v>
      </c>
      <c r="Y5468">
        <v>7</v>
      </c>
      <c r="Z5468" s="17" t="s">
        <v>443</v>
      </c>
      <c r="AA5468" s="17" t="s">
        <v>443</v>
      </c>
      <c r="AB5468" s="17" t="s">
        <v>444</v>
      </c>
      <c r="AC5468">
        <v>0</v>
      </c>
      <c r="AD5468">
        <v>0</v>
      </c>
      <c r="AE5468">
        <v>0</v>
      </c>
      <c r="AF5468">
        <v>2021</v>
      </c>
      <c r="AG5468" s="1">
        <v>44562</v>
      </c>
      <c r="AH5468" s="1">
        <v>44773</v>
      </c>
      <c r="AI5468" s="1">
        <v>44785</v>
      </c>
      <c r="AJ5468" s="17" t="s">
        <v>34</v>
      </c>
      <c r="AK5468" s="17" t="s">
        <v>35</v>
      </c>
      <c r="AL5468" s="17" t="s">
        <v>10388</v>
      </c>
      <c r="AM5468" s="17">
        <f>MONTH(EMPENHO[[#This Row],[data_empenho]])</f>
        <v>8</v>
      </c>
    </row>
    <row r="5469" spans="1:39" x14ac:dyDescent="0.25">
      <c r="A5469">
        <v>7</v>
      </c>
      <c r="B5469">
        <v>702</v>
      </c>
      <c r="C5469">
        <v>17</v>
      </c>
      <c r="D5469">
        <v>512</v>
      </c>
      <c r="E5469">
        <v>17</v>
      </c>
      <c r="F5469">
        <v>0</v>
      </c>
      <c r="G5469">
        <v>2046</v>
      </c>
      <c r="H5469" s="17" t="s">
        <v>679</v>
      </c>
      <c r="I5469">
        <v>1</v>
      </c>
      <c r="J5469">
        <v>0</v>
      </c>
      <c r="K5469" s="17" t="s">
        <v>3643</v>
      </c>
      <c r="L5469" s="1">
        <v>44438</v>
      </c>
      <c r="M5469">
        <v>1283.2</v>
      </c>
      <c r="N5469" s="17" t="s">
        <v>437</v>
      </c>
      <c r="O5469">
        <v>7036</v>
      </c>
      <c r="P5469" s="17" t="s">
        <v>438</v>
      </c>
      <c r="Q5469">
        <v>0</v>
      </c>
      <c r="R5469" s="17" t="s">
        <v>480</v>
      </c>
      <c r="S5469" s="17" t="s">
        <v>653</v>
      </c>
      <c r="T5469" s="17" t="s">
        <v>438</v>
      </c>
      <c r="U5469">
        <v>29</v>
      </c>
      <c r="V5469">
        <v>2021</v>
      </c>
      <c r="W5469" s="17" t="s">
        <v>3644</v>
      </c>
      <c r="X5469" s="17" t="s">
        <v>482</v>
      </c>
      <c r="Y5469">
        <v>7</v>
      </c>
      <c r="Z5469" s="17" t="s">
        <v>443</v>
      </c>
      <c r="AA5469" s="17" t="s">
        <v>443</v>
      </c>
      <c r="AB5469" s="17" t="s">
        <v>444</v>
      </c>
      <c r="AC5469">
        <v>0</v>
      </c>
      <c r="AD5469">
        <v>0</v>
      </c>
      <c r="AE5469">
        <v>0</v>
      </c>
      <c r="AF5469">
        <v>2021</v>
      </c>
      <c r="AG5469" s="1">
        <v>44562</v>
      </c>
      <c r="AH5469" s="1">
        <v>44773</v>
      </c>
      <c r="AI5469" s="1">
        <v>44785</v>
      </c>
      <c r="AJ5469" s="17" t="s">
        <v>34</v>
      </c>
      <c r="AK5469" s="17" t="s">
        <v>35</v>
      </c>
      <c r="AL5469" s="17" t="s">
        <v>10388</v>
      </c>
      <c r="AM5469" s="17">
        <f>MONTH(EMPENHO[[#This Row],[data_empenho]])</f>
        <v>8</v>
      </c>
    </row>
    <row r="5470" spans="1:39" x14ac:dyDescent="0.25">
      <c r="A5470">
        <v>6</v>
      </c>
      <c r="B5470">
        <v>602</v>
      </c>
      <c r="C5470">
        <v>26</v>
      </c>
      <c r="D5470">
        <v>782</v>
      </c>
      <c r="E5470">
        <v>17</v>
      </c>
      <c r="F5470">
        <v>0</v>
      </c>
      <c r="G5470">
        <v>1078</v>
      </c>
      <c r="H5470" s="17" t="s">
        <v>776</v>
      </c>
      <c r="I5470">
        <v>1</v>
      </c>
      <c r="J5470">
        <v>0</v>
      </c>
      <c r="K5470" s="17" t="s">
        <v>3645</v>
      </c>
      <c r="L5470" s="1">
        <v>44447</v>
      </c>
      <c r="M5470">
        <v>59816.9</v>
      </c>
      <c r="N5470" s="17" t="s">
        <v>437</v>
      </c>
      <c r="O5470">
        <v>4271</v>
      </c>
      <c r="P5470" s="17" t="s">
        <v>438</v>
      </c>
      <c r="Q5470">
        <v>0</v>
      </c>
      <c r="R5470" s="17" t="s">
        <v>606</v>
      </c>
      <c r="S5470" s="17" t="s">
        <v>440</v>
      </c>
      <c r="T5470" s="17" t="s">
        <v>438</v>
      </c>
      <c r="U5470">
        <v>6</v>
      </c>
      <c r="V5470">
        <v>2021</v>
      </c>
      <c r="W5470" s="17" t="s">
        <v>3646</v>
      </c>
      <c r="X5470" s="17" t="s">
        <v>608</v>
      </c>
      <c r="Y5470">
        <v>1</v>
      </c>
      <c r="Z5470" s="17" t="s">
        <v>443</v>
      </c>
      <c r="AA5470" s="17" t="s">
        <v>443</v>
      </c>
      <c r="AB5470" s="17" t="s">
        <v>444</v>
      </c>
      <c r="AC5470">
        <v>0</v>
      </c>
      <c r="AD5470">
        <v>0</v>
      </c>
      <c r="AE5470">
        <v>0</v>
      </c>
      <c r="AF5470">
        <v>2021</v>
      </c>
      <c r="AG5470" s="1">
        <v>44562</v>
      </c>
      <c r="AH5470" s="1">
        <v>44773</v>
      </c>
      <c r="AI5470" s="1">
        <v>44785</v>
      </c>
      <c r="AJ5470" s="17" t="s">
        <v>34</v>
      </c>
      <c r="AK5470" s="17" t="s">
        <v>35</v>
      </c>
      <c r="AL5470" s="17" t="s">
        <v>10388</v>
      </c>
      <c r="AM5470" s="17">
        <f>MONTH(EMPENHO[[#This Row],[data_empenho]])</f>
        <v>9</v>
      </c>
    </row>
    <row r="5471" spans="1:39" x14ac:dyDescent="0.25">
      <c r="A5471">
        <v>6</v>
      </c>
      <c r="B5471">
        <v>602</v>
      </c>
      <c r="C5471">
        <v>26</v>
      </c>
      <c r="D5471">
        <v>782</v>
      </c>
      <c r="E5471">
        <v>17</v>
      </c>
      <c r="F5471">
        <v>0</v>
      </c>
      <c r="G5471">
        <v>1078</v>
      </c>
      <c r="H5471" s="17" t="s">
        <v>776</v>
      </c>
      <c r="I5471">
        <v>1</v>
      </c>
      <c r="J5471">
        <v>0</v>
      </c>
      <c r="K5471" s="17" t="s">
        <v>3645</v>
      </c>
      <c r="L5471" s="1">
        <v>44558</v>
      </c>
      <c r="M5471">
        <v>-66.38</v>
      </c>
      <c r="N5471" s="17" t="s">
        <v>451</v>
      </c>
      <c r="O5471">
        <v>4271</v>
      </c>
      <c r="P5471" s="17" t="s">
        <v>438</v>
      </c>
      <c r="Q5471">
        <v>0</v>
      </c>
      <c r="R5471" s="17" t="s">
        <v>606</v>
      </c>
      <c r="S5471" s="17" t="s">
        <v>440</v>
      </c>
      <c r="T5471" s="17" t="s">
        <v>438</v>
      </c>
      <c r="U5471">
        <v>6</v>
      </c>
      <c r="V5471">
        <v>2021</v>
      </c>
      <c r="W5471" s="17" t="s">
        <v>3646</v>
      </c>
      <c r="X5471" s="17" t="s">
        <v>608</v>
      </c>
      <c r="Y5471">
        <v>1</v>
      </c>
      <c r="Z5471" s="17" t="s">
        <v>443</v>
      </c>
      <c r="AA5471" s="17" t="s">
        <v>443</v>
      </c>
      <c r="AB5471" s="17" t="s">
        <v>444</v>
      </c>
      <c r="AC5471">
        <v>0</v>
      </c>
      <c r="AD5471">
        <v>0</v>
      </c>
      <c r="AE5471">
        <v>0</v>
      </c>
      <c r="AF5471">
        <v>2021</v>
      </c>
      <c r="AG5471" s="1">
        <v>44562</v>
      </c>
      <c r="AH5471" s="1">
        <v>44773</v>
      </c>
      <c r="AI5471" s="1">
        <v>44785</v>
      </c>
      <c r="AJ5471" s="17" t="s">
        <v>34</v>
      </c>
      <c r="AK5471" s="17" t="s">
        <v>35</v>
      </c>
      <c r="AL5471" s="17" t="s">
        <v>10388</v>
      </c>
      <c r="AM5471" s="17">
        <f>MONTH(EMPENHO[[#This Row],[data_empenho]])</f>
        <v>12</v>
      </c>
    </row>
    <row r="5472" spans="1:39" x14ac:dyDescent="0.25">
      <c r="A5472">
        <v>6</v>
      </c>
      <c r="B5472">
        <v>602</v>
      </c>
      <c r="C5472">
        <v>26</v>
      </c>
      <c r="D5472">
        <v>782</v>
      </c>
      <c r="E5472">
        <v>17</v>
      </c>
      <c r="F5472">
        <v>0</v>
      </c>
      <c r="G5472">
        <v>1078</v>
      </c>
      <c r="H5472" s="17" t="s">
        <v>776</v>
      </c>
      <c r="I5472">
        <v>1</v>
      </c>
      <c r="J5472">
        <v>0</v>
      </c>
      <c r="K5472" s="17" t="s">
        <v>3645</v>
      </c>
      <c r="L5472" s="1">
        <v>44558</v>
      </c>
      <c r="M5472">
        <v>-119</v>
      </c>
      <c r="N5472" s="17" t="s">
        <v>451</v>
      </c>
      <c r="O5472">
        <v>4271</v>
      </c>
      <c r="P5472" s="17" t="s">
        <v>438</v>
      </c>
      <c r="Q5472">
        <v>0</v>
      </c>
      <c r="R5472" s="17" t="s">
        <v>606</v>
      </c>
      <c r="S5472" s="17" t="s">
        <v>440</v>
      </c>
      <c r="T5472" s="17" t="s">
        <v>438</v>
      </c>
      <c r="U5472">
        <v>6</v>
      </c>
      <c r="V5472">
        <v>2021</v>
      </c>
      <c r="W5472" s="17" t="s">
        <v>3646</v>
      </c>
      <c r="X5472" s="17" t="s">
        <v>608</v>
      </c>
      <c r="Y5472">
        <v>1</v>
      </c>
      <c r="Z5472" s="17" t="s">
        <v>443</v>
      </c>
      <c r="AA5472" s="17" t="s">
        <v>443</v>
      </c>
      <c r="AB5472" s="17" t="s">
        <v>444</v>
      </c>
      <c r="AC5472">
        <v>0</v>
      </c>
      <c r="AD5472">
        <v>0</v>
      </c>
      <c r="AE5472">
        <v>0</v>
      </c>
      <c r="AF5472">
        <v>2021</v>
      </c>
      <c r="AG5472" s="1">
        <v>44562</v>
      </c>
      <c r="AH5472" s="1">
        <v>44773</v>
      </c>
      <c r="AI5472" s="1">
        <v>44785</v>
      </c>
      <c r="AJ5472" s="17" t="s">
        <v>34</v>
      </c>
      <c r="AK5472" s="17" t="s">
        <v>35</v>
      </c>
      <c r="AL5472" s="17" t="s">
        <v>10388</v>
      </c>
      <c r="AM5472" s="17">
        <f>MONTH(EMPENHO[[#This Row],[data_empenho]])</f>
        <v>12</v>
      </c>
    </row>
    <row r="5473" spans="1:39" x14ac:dyDescent="0.25">
      <c r="A5473">
        <v>6</v>
      </c>
      <c r="B5473">
        <v>602</v>
      </c>
      <c r="C5473">
        <v>26</v>
      </c>
      <c r="D5473">
        <v>782</v>
      </c>
      <c r="E5473">
        <v>17</v>
      </c>
      <c r="F5473">
        <v>0</v>
      </c>
      <c r="G5473">
        <v>1078</v>
      </c>
      <c r="H5473" s="17" t="s">
        <v>776</v>
      </c>
      <c r="I5473">
        <v>1</v>
      </c>
      <c r="J5473">
        <v>0</v>
      </c>
      <c r="K5473" s="17" t="s">
        <v>3645</v>
      </c>
      <c r="L5473" s="1">
        <v>44558</v>
      </c>
      <c r="M5473">
        <v>-223.74</v>
      </c>
      <c r="N5473" s="17" t="s">
        <v>451</v>
      </c>
      <c r="O5473">
        <v>4271</v>
      </c>
      <c r="P5473" s="17" t="s">
        <v>438</v>
      </c>
      <c r="Q5473">
        <v>0</v>
      </c>
      <c r="R5473" s="17" t="s">
        <v>606</v>
      </c>
      <c r="S5473" s="17" t="s">
        <v>440</v>
      </c>
      <c r="T5473" s="17" t="s">
        <v>438</v>
      </c>
      <c r="U5473">
        <v>6</v>
      </c>
      <c r="V5473">
        <v>2021</v>
      </c>
      <c r="W5473" s="17" t="s">
        <v>3646</v>
      </c>
      <c r="X5473" s="17" t="s">
        <v>608</v>
      </c>
      <c r="Y5473">
        <v>1</v>
      </c>
      <c r="Z5473" s="17" t="s">
        <v>443</v>
      </c>
      <c r="AA5473" s="17" t="s">
        <v>443</v>
      </c>
      <c r="AB5473" s="17" t="s">
        <v>444</v>
      </c>
      <c r="AC5473">
        <v>0</v>
      </c>
      <c r="AD5473">
        <v>0</v>
      </c>
      <c r="AE5473">
        <v>0</v>
      </c>
      <c r="AF5473">
        <v>2021</v>
      </c>
      <c r="AG5473" s="1">
        <v>44562</v>
      </c>
      <c r="AH5473" s="1">
        <v>44773</v>
      </c>
      <c r="AI5473" s="1">
        <v>44785</v>
      </c>
      <c r="AJ5473" s="17" t="s">
        <v>34</v>
      </c>
      <c r="AK5473" s="17" t="s">
        <v>35</v>
      </c>
      <c r="AL5473" s="17" t="s">
        <v>10388</v>
      </c>
      <c r="AM5473" s="17">
        <f>MONTH(EMPENHO[[#This Row],[data_empenho]])</f>
        <v>12</v>
      </c>
    </row>
    <row r="5474" spans="1:39" x14ac:dyDescent="0.25">
      <c r="A5474">
        <v>6</v>
      </c>
      <c r="B5474">
        <v>602</v>
      </c>
      <c r="C5474">
        <v>26</v>
      </c>
      <c r="D5474">
        <v>782</v>
      </c>
      <c r="E5474">
        <v>17</v>
      </c>
      <c r="F5474">
        <v>0</v>
      </c>
      <c r="G5474">
        <v>1078</v>
      </c>
      <c r="H5474" s="17" t="s">
        <v>776</v>
      </c>
      <c r="I5474">
        <v>1210</v>
      </c>
      <c r="J5474">
        <v>0</v>
      </c>
      <c r="K5474" s="17" t="s">
        <v>3647</v>
      </c>
      <c r="L5474" s="1">
        <v>44447</v>
      </c>
      <c r="M5474">
        <v>138737</v>
      </c>
      <c r="N5474" s="17" t="s">
        <v>437</v>
      </c>
      <c r="O5474">
        <v>4271</v>
      </c>
      <c r="P5474" s="17" t="s">
        <v>438</v>
      </c>
      <c r="Q5474">
        <v>0</v>
      </c>
      <c r="R5474" s="17" t="s">
        <v>606</v>
      </c>
      <c r="S5474" s="17" t="s">
        <v>440</v>
      </c>
      <c r="T5474" s="17" t="s">
        <v>438</v>
      </c>
      <c r="U5474">
        <v>6</v>
      </c>
      <c r="V5474">
        <v>2021</v>
      </c>
      <c r="W5474" s="17" t="s">
        <v>3648</v>
      </c>
      <c r="X5474" s="17" t="s">
        <v>608</v>
      </c>
      <c r="Y5474">
        <v>1</v>
      </c>
      <c r="Z5474" s="17" t="s">
        <v>443</v>
      </c>
      <c r="AA5474" s="17" t="s">
        <v>443</v>
      </c>
      <c r="AB5474" s="17" t="s">
        <v>444</v>
      </c>
      <c r="AC5474">
        <v>0</v>
      </c>
      <c r="AD5474">
        <v>0</v>
      </c>
      <c r="AE5474">
        <v>0</v>
      </c>
      <c r="AF5474">
        <v>2021</v>
      </c>
      <c r="AG5474" s="1">
        <v>44562</v>
      </c>
      <c r="AH5474" s="1">
        <v>44773</v>
      </c>
      <c r="AI5474" s="1">
        <v>44785</v>
      </c>
      <c r="AJ5474" s="17" t="s">
        <v>34</v>
      </c>
      <c r="AK5474" s="17" t="s">
        <v>35</v>
      </c>
      <c r="AL5474" s="17" t="s">
        <v>10388</v>
      </c>
      <c r="AM5474" s="17">
        <f>MONTH(EMPENHO[[#This Row],[data_empenho]])</f>
        <v>9</v>
      </c>
    </row>
    <row r="5475" spans="1:39" x14ac:dyDescent="0.25">
      <c r="A5475">
        <v>6</v>
      </c>
      <c r="B5475">
        <v>602</v>
      </c>
      <c r="C5475">
        <v>26</v>
      </c>
      <c r="D5475">
        <v>782</v>
      </c>
      <c r="E5475">
        <v>17</v>
      </c>
      <c r="F5475">
        <v>0</v>
      </c>
      <c r="G5475">
        <v>1078</v>
      </c>
      <c r="H5475" s="17" t="s">
        <v>679</v>
      </c>
      <c r="I5475">
        <v>1210</v>
      </c>
      <c r="J5475">
        <v>0</v>
      </c>
      <c r="K5475" s="17" t="s">
        <v>3649</v>
      </c>
      <c r="L5475" s="1">
        <v>44447</v>
      </c>
      <c r="M5475">
        <v>99933.62</v>
      </c>
      <c r="N5475" s="17" t="s">
        <v>437</v>
      </c>
      <c r="O5475">
        <v>4271</v>
      </c>
      <c r="P5475" s="17" t="s">
        <v>438</v>
      </c>
      <c r="Q5475">
        <v>0</v>
      </c>
      <c r="R5475" s="17" t="s">
        <v>606</v>
      </c>
      <c r="S5475" s="17" t="s">
        <v>440</v>
      </c>
      <c r="T5475" s="17" t="s">
        <v>438</v>
      </c>
      <c r="U5475">
        <v>6</v>
      </c>
      <c r="V5475">
        <v>2021</v>
      </c>
      <c r="W5475" s="17" t="s">
        <v>3650</v>
      </c>
      <c r="X5475" s="17" t="s">
        <v>608</v>
      </c>
      <c r="Y5475">
        <v>1</v>
      </c>
      <c r="Z5475" s="17" t="s">
        <v>443</v>
      </c>
      <c r="AA5475" s="17" t="s">
        <v>443</v>
      </c>
      <c r="AB5475" s="17" t="s">
        <v>444</v>
      </c>
      <c r="AC5475">
        <v>0</v>
      </c>
      <c r="AD5475">
        <v>0</v>
      </c>
      <c r="AE5475">
        <v>0</v>
      </c>
      <c r="AF5475">
        <v>2021</v>
      </c>
      <c r="AG5475" s="1">
        <v>44562</v>
      </c>
      <c r="AH5475" s="1">
        <v>44773</v>
      </c>
      <c r="AI5475" s="1">
        <v>44785</v>
      </c>
      <c r="AJ5475" s="17" t="s">
        <v>34</v>
      </c>
      <c r="AK5475" s="17" t="s">
        <v>35</v>
      </c>
      <c r="AL5475" s="17" t="s">
        <v>10388</v>
      </c>
      <c r="AM5475" s="17">
        <f>MONTH(EMPENHO[[#This Row],[data_empenho]])</f>
        <v>9</v>
      </c>
    </row>
    <row r="5476" spans="1:39" x14ac:dyDescent="0.25">
      <c r="A5476">
        <v>6</v>
      </c>
      <c r="B5476">
        <v>602</v>
      </c>
      <c r="C5476">
        <v>26</v>
      </c>
      <c r="D5476">
        <v>782</v>
      </c>
      <c r="E5476">
        <v>17</v>
      </c>
      <c r="F5476">
        <v>0</v>
      </c>
      <c r="G5476">
        <v>1078</v>
      </c>
      <c r="H5476" s="17" t="s">
        <v>776</v>
      </c>
      <c r="I5476">
        <v>1</v>
      </c>
      <c r="J5476">
        <v>0</v>
      </c>
      <c r="K5476" s="17" t="s">
        <v>3651</v>
      </c>
      <c r="L5476" s="1">
        <v>44447</v>
      </c>
      <c r="M5476">
        <v>5318.6</v>
      </c>
      <c r="N5476" s="17" t="s">
        <v>437</v>
      </c>
      <c r="O5476">
        <v>4271</v>
      </c>
      <c r="P5476" s="17" t="s">
        <v>438</v>
      </c>
      <c r="Q5476">
        <v>0</v>
      </c>
      <c r="R5476" s="17" t="s">
        <v>606</v>
      </c>
      <c r="S5476" s="17" t="s">
        <v>440</v>
      </c>
      <c r="T5476" s="17" t="s">
        <v>438</v>
      </c>
      <c r="U5476">
        <v>5</v>
      </c>
      <c r="V5476">
        <v>2021</v>
      </c>
      <c r="W5476" s="17" t="s">
        <v>3652</v>
      </c>
      <c r="X5476" s="17" t="s">
        <v>608</v>
      </c>
      <c r="Y5476">
        <v>1</v>
      </c>
      <c r="Z5476" s="17" t="s">
        <v>443</v>
      </c>
      <c r="AA5476" s="17" t="s">
        <v>443</v>
      </c>
      <c r="AB5476" s="17" t="s">
        <v>444</v>
      </c>
      <c r="AC5476">
        <v>0</v>
      </c>
      <c r="AD5476">
        <v>0</v>
      </c>
      <c r="AE5476">
        <v>0</v>
      </c>
      <c r="AF5476">
        <v>2021</v>
      </c>
      <c r="AG5476" s="1">
        <v>44562</v>
      </c>
      <c r="AH5476" s="1">
        <v>44773</v>
      </c>
      <c r="AI5476" s="1">
        <v>44785</v>
      </c>
      <c r="AJ5476" s="17" t="s">
        <v>34</v>
      </c>
      <c r="AK5476" s="17" t="s">
        <v>35</v>
      </c>
      <c r="AL5476" s="17" t="s">
        <v>10388</v>
      </c>
      <c r="AM5476" s="17">
        <f>MONTH(EMPENHO[[#This Row],[data_empenho]])</f>
        <v>9</v>
      </c>
    </row>
    <row r="5477" spans="1:39" x14ac:dyDescent="0.25">
      <c r="A5477">
        <v>8</v>
      </c>
      <c r="B5477">
        <v>801</v>
      </c>
      <c r="C5477">
        <v>10</v>
      </c>
      <c r="D5477">
        <v>302</v>
      </c>
      <c r="E5477">
        <v>8</v>
      </c>
      <c r="F5477">
        <v>0</v>
      </c>
      <c r="G5477">
        <v>1511</v>
      </c>
      <c r="H5477" s="17" t="s">
        <v>3653</v>
      </c>
      <c r="I5477">
        <v>40</v>
      </c>
      <c r="J5477">
        <v>0</v>
      </c>
      <c r="K5477" s="17" t="s">
        <v>3654</v>
      </c>
      <c r="L5477" s="1">
        <v>44463</v>
      </c>
      <c r="M5477">
        <v>11020</v>
      </c>
      <c r="N5477" s="17" t="s">
        <v>437</v>
      </c>
      <c r="O5477">
        <v>912</v>
      </c>
      <c r="P5477" s="17" t="s">
        <v>438</v>
      </c>
      <c r="Q5477">
        <v>0</v>
      </c>
      <c r="R5477" s="17" t="s">
        <v>439</v>
      </c>
      <c r="S5477" s="17" t="s">
        <v>440</v>
      </c>
      <c r="T5477" s="17" t="s">
        <v>438</v>
      </c>
      <c r="U5477">
        <v>0</v>
      </c>
      <c r="V5477">
        <v>0</v>
      </c>
      <c r="W5477" s="17" t="s">
        <v>3655</v>
      </c>
      <c r="X5477" s="17" t="s">
        <v>465</v>
      </c>
      <c r="Y5477">
        <v>1</v>
      </c>
      <c r="Z5477" s="17" t="s">
        <v>443</v>
      </c>
      <c r="AA5477" s="17" t="s">
        <v>443</v>
      </c>
      <c r="AB5477" s="17" t="s">
        <v>444</v>
      </c>
      <c r="AC5477">
        <v>0</v>
      </c>
      <c r="AD5477">
        <v>0</v>
      </c>
      <c r="AE5477">
        <v>0</v>
      </c>
      <c r="AF5477">
        <v>2021</v>
      </c>
      <c r="AG5477" s="1">
        <v>44562</v>
      </c>
      <c r="AH5477" s="1">
        <v>44773</v>
      </c>
      <c r="AI5477" s="1">
        <v>44785</v>
      </c>
      <c r="AJ5477" s="17" t="s">
        <v>34</v>
      </c>
      <c r="AK5477" s="17" t="s">
        <v>35</v>
      </c>
      <c r="AL5477" s="17" t="s">
        <v>10388</v>
      </c>
      <c r="AM5477" s="17">
        <f>MONTH(EMPENHO[[#This Row],[data_empenho]])</f>
        <v>9</v>
      </c>
    </row>
    <row r="5478" spans="1:39" x14ac:dyDescent="0.25">
      <c r="A5478">
        <v>2</v>
      </c>
      <c r="B5478">
        <v>204</v>
      </c>
      <c r="C5478">
        <v>8</v>
      </c>
      <c r="D5478">
        <v>243</v>
      </c>
      <c r="E5478">
        <v>11</v>
      </c>
      <c r="F5478">
        <v>0</v>
      </c>
      <c r="G5478">
        <v>2009</v>
      </c>
      <c r="H5478" s="17" t="s">
        <v>3507</v>
      </c>
      <c r="I5478">
        <v>1</v>
      </c>
      <c r="J5478">
        <v>0</v>
      </c>
      <c r="K5478" s="17" t="s">
        <v>3656</v>
      </c>
      <c r="L5478" s="1">
        <v>44467</v>
      </c>
      <c r="M5478">
        <v>400</v>
      </c>
      <c r="N5478" s="17" t="s">
        <v>437</v>
      </c>
      <c r="O5478">
        <v>7007</v>
      </c>
      <c r="P5478" s="17" t="s">
        <v>438</v>
      </c>
      <c r="Q5478">
        <v>0</v>
      </c>
      <c r="R5478" s="17" t="s">
        <v>439</v>
      </c>
      <c r="S5478" s="17" t="s">
        <v>440</v>
      </c>
      <c r="T5478" s="17" t="s">
        <v>438</v>
      </c>
      <c r="U5478">
        <v>0</v>
      </c>
      <c r="V5478">
        <v>0</v>
      </c>
      <c r="W5478" s="17" t="s">
        <v>3657</v>
      </c>
      <c r="X5478" s="17" t="s">
        <v>465</v>
      </c>
      <c r="Y5478">
        <v>1</v>
      </c>
      <c r="Z5478" s="17" t="s">
        <v>443</v>
      </c>
      <c r="AA5478" s="17" t="s">
        <v>443</v>
      </c>
      <c r="AB5478" s="17" t="s">
        <v>444</v>
      </c>
      <c r="AC5478">
        <v>0</v>
      </c>
      <c r="AD5478">
        <v>0</v>
      </c>
      <c r="AE5478">
        <v>0</v>
      </c>
      <c r="AF5478">
        <v>2021</v>
      </c>
      <c r="AG5478" s="1">
        <v>44562</v>
      </c>
      <c r="AH5478" s="1">
        <v>44773</v>
      </c>
      <c r="AI5478" s="1">
        <v>44785</v>
      </c>
      <c r="AJ5478" s="17" t="s">
        <v>34</v>
      </c>
      <c r="AK5478" s="17" t="s">
        <v>35</v>
      </c>
      <c r="AL5478" s="17" t="s">
        <v>10388</v>
      </c>
      <c r="AM5478" s="17">
        <f>MONTH(EMPENHO[[#This Row],[data_empenho]])</f>
        <v>9</v>
      </c>
    </row>
    <row r="5479" spans="1:39" x14ac:dyDescent="0.25">
      <c r="A5479">
        <v>8</v>
      </c>
      <c r="B5479">
        <v>801</v>
      </c>
      <c r="C5479">
        <v>10</v>
      </c>
      <c r="D5479">
        <v>122</v>
      </c>
      <c r="E5479">
        <v>5</v>
      </c>
      <c r="F5479">
        <v>0</v>
      </c>
      <c r="G5479">
        <v>2049</v>
      </c>
      <c r="H5479" s="17" t="s">
        <v>863</v>
      </c>
      <c r="I5479">
        <v>40</v>
      </c>
      <c r="J5479">
        <v>0</v>
      </c>
      <c r="K5479" s="17" t="s">
        <v>3658</v>
      </c>
      <c r="L5479" s="1">
        <v>44172</v>
      </c>
      <c r="M5479">
        <v>180</v>
      </c>
      <c r="N5479" s="17" t="s">
        <v>437</v>
      </c>
      <c r="O5479">
        <v>6790</v>
      </c>
      <c r="P5479" s="17" t="s">
        <v>438</v>
      </c>
      <c r="Q5479">
        <v>0</v>
      </c>
      <c r="R5479" s="17" t="s">
        <v>439</v>
      </c>
      <c r="S5479" s="17" t="s">
        <v>440</v>
      </c>
      <c r="T5479" s="17" t="s">
        <v>438</v>
      </c>
      <c r="U5479">
        <v>0</v>
      </c>
      <c r="V5479">
        <v>0</v>
      </c>
      <c r="W5479" s="17" t="s">
        <v>3659</v>
      </c>
      <c r="X5479" s="17" t="s">
        <v>465</v>
      </c>
      <c r="Y5479">
        <v>1</v>
      </c>
      <c r="Z5479" s="17" t="s">
        <v>443</v>
      </c>
      <c r="AA5479" s="17" t="s">
        <v>443</v>
      </c>
      <c r="AB5479" s="17" t="s">
        <v>444</v>
      </c>
      <c r="AC5479">
        <v>0</v>
      </c>
      <c r="AD5479">
        <v>0</v>
      </c>
      <c r="AE5479">
        <v>0</v>
      </c>
      <c r="AF5479">
        <v>2020</v>
      </c>
      <c r="AG5479" s="1">
        <v>44562</v>
      </c>
      <c r="AH5479" s="1">
        <v>44773</v>
      </c>
      <c r="AI5479" s="1">
        <v>44785</v>
      </c>
      <c r="AJ5479" s="17" t="s">
        <v>34</v>
      </c>
      <c r="AK5479" s="17" t="s">
        <v>35</v>
      </c>
      <c r="AL5479" s="17" t="s">
        <v>10388</v>
      </c>
      <c r="AM5479" s="17">
        <f>MONTH(EMPENHO[[#This Row],[data_empenho]])</f>
        <v>12</v>
      </c>
    </row>
    <row r="5480" spans="1:39" x14ac:dyDescent="0.25">
      <c r="A5480">
        <v>2</v>
      </c>
      <c r="B5480">
        <v>204</v>
      </c>
      <c r="C5480">
        <v>8</v>
      </c>
      <c r="D5480">
        <v>243</v>
      </c>
      <c r="E5480">
        <v>11</v>
      </c>
      <c r="F5480">
        <v>0</v>
      </c>
      <c r="G5480">
        <v>2009</v>
      </c>
      <c r="H5480" s="17" t="s">
        <v>3631</v>
      </c>
      <c r="I5480">
        <v>1</v>
      </c>
      <c r="J5480">
        <v>0</v>
      </c>
      <c r="K5480" s="17" t="s">
        <v>3660</v>
      </c>
      <c r="L5480" s="1">
        <v>44482</v>
      </c>
      <c r="M5480">
        <v>2017.6</v>
      </c>
      <c r="N5480" s="17" t="s">
        <v>437</v>
      </c>
      <c r="O5480">
        <v>4980</v>
      </c>
      <c r="P5480" s="17" t="s">
        <v>438</v>
      </c>
      <c r="Q5480">
        <v>0</v>
      </c>
      <c r="R5480" s="17" t="s">
        <v>439</v>
      </c>
      <c r="S5480" s="17" t="s">
        <v>440</v>
      </c>
      <c r="T5480" s="17" t="s">
        <v>438</v>
      </c>
      <c r="U5480">
        <v>57</v>
      </c>
      <c r="V5480">
        <v>2019</v>
      </c>
      <c r="W5480" s="17" t="s">
        <v>3661</v>
      </c>
      <c r="X5480" s="17" t="s">
        <v>465</v>
      </c>
      <c r="Y5480">
        <v>1</v>
      </c>
      <c r="Z5480" s="17" t="s">
        <v>443</v>
      </c>
      <c r="AA5480" s="17" t="s">
        <v>443</v>
      </c>
      <c r="AB5480" s="17" t="s">
        <v>444</v>
      </c>
      <c r="AC5480">
        <v>0</v>
      </c>
      <c r="AD5480">
        <v>0</v>
      </c>
      <c r="AE5480">
        <v>0</v>
      </c>
      <c r="AF5480">
        <v>2021</v>
      </c>
      <c r="AG5480" s="1">
        <v>44562</v>
      </c>
      <c r="AH5480" s="1">
        <v>44773</v>
      </c>
      <c r="AI5480" s="1">
        <v>44785</v>
      </c>
      <c r="AJ5480" s="17" t="s">
        <v>34</v>
      </c>
      <c r="AK5480" s="17" t="s">
        <v>35</v>
      </c>
      <c r="AL5480" s="17" t="s">
        <v>10388</v>
      </c>
      <c r="AM5480" s="17">
        <f>MONTH(EMPENHO[[#This Row],[data_empenho]])</f>
        <v>10</v>
      </c>
    </row>
    <row r="5481" spans="1:39" x14ac:dyDescent="0.25">
      <c r="A5481">
        <v>8</v>
      </c>
      <c r="B5481">
        <v>801</v>
      </c>
      <c r="C5481">
        <v>10</v>
      </c>
      <c r="D5481">
        <v>303</v>
      </c>
      <c r="E5481">
        <v>9</v>
      </c>
      <c r="F5481">
        <v>0</v>
      </c>
      <c r="G5481">
        <v>2070</v>
      </c>
      <c r="H5481" s="17" t="s">
        <v>2028</v>
      </c>
      <c r="I5481">
        <v>40</v>
      </c>
      <c r="J5481">
        <v>0</v>
      </c>
      <c r="K5481" s="17" t="s">
        <v>3662</v>
      </c>
      <c r="L5481" s="1">
        <v>44483</v>
      </c>
      <c r="M5481">
        <v>95957.95</v>
      </c>
      <c r="N5481" s="17" t="s">
        <v>437</v>
      </c>
      <c r="O5481">
        <v>3954</v>
      </c>
      <c r="P5481" s="17" t="s">
        <v>438</v>
      </c>
      <c r="Q5481">
        <v>0</v>
      </c>
      <c r="R5481" s="17" t="s">
        <v>439</v>
      </c>
      <c r="S5481" s="17" t="s">
        <v>440</v>
      </c>
      <c r="T5481" s="17" t="s">
        <v>438</v>
      </c>
      <c r="U5481">
        <v>0</v>
      </c>
      <c r="V5481">
        <v>0</v>
      </c>
      <c r="W5481" s="17" t="s">
        <v>3663</v>
      </c>
      <c r="X5481" s="17" t="s">
        <v>465</v>
      </c>
      <c r="Y5481">
        <v>1</v>
      </c>
      <c r="Z5481" s="17" t="s">
        <v>443</v>
      </c>
      <c r="AA5481" s="17" t="s">
        <v>443</v>
      </c>
      <c r="AB5481" s="17" t="s">
        <v>444</v>
      </c>
      <c r="AC5481">
        <v>0</v>
      </c>
      <c r="AD5481">
        <v>0</v>
      </c>
      <c r="AE5481">
        <v>0</v>
      </c>
      <c r="AF5481">
        <v>2021</v>
      </c>
      <c r="AG5481" s="1">
        <v>44562</v>
      </c>
      <c r="AH5481" s="1">
        <v>44773</v>
      </c>
      <c r="AI5481" s="1">
        <v>44785</v>
      </c>
      <c r="AJ5481" s="17" t="s">
        <v>34</v>
      </c>
      <c r="AK5481" s="17" t="s">
        <v>35</v>
      </c>
      <c r="AL5481" s="17" t="s">
        <v>10388</v>
      </c>
      <c r="AM5481" s="17">
        <f>MONTH(EMPENHO[[#This Row],[data_empenho]])</f>
        <v>10</v>
      </c>
    </row>
    <row r="5482" spans="1:39" x14ac:dyDescent="0.25">
      <c r="A5482">
        <v>8</v>
      </c>
      <c r="B5482">
        <v>801</v>
      </c>
      <c r="C5482">
        <v>10</v>
      </c>
      <c r="D5482">
        <v>303</v>
      </c>
      <c r="E5482">
        <v>9</v>
      </c>
      <c r="F5482">
        <v>0</v>
      </c>
      <c r="G5482">
        <v>2070</v>
      </c>
      <c r="H5482" s="17" t="s">
        <v>2028</v>
      </c>
      <c r="I5482">
        <v>40</v>
      </c>
      <c r="J5482">
        <v>0</v>
      </c>
      <c r="K5482" s="17" t="s">
        <v>3662</v>
      </c>
      <c r="L5482" s="1">
        <v>44550</v>
      </c>
      <c r="M5482">
        <v>-2795.12</v>
      </c>
      <c r="N5482" s="17" t="s">
        <v>451</v>
      </c>
      <c r="O5482">
        <v>3954</v>
      </c>
      <c r="P5482" s="17" t="s">
        <v>438</v>
      </c>
      <c r="Q5482">
        <v>0</v>
      </c>
      <c r="R5482" s="17" t="s">
        <v>439</v>
      </c>
      <c r="S5482" s="17" t="s">
        <v>440</v>
      </c>
      <c r="T5482" s="17" t="s">
        <v>438</v>
      </c>
      <c r="U5482">
        <v>0</v>
      </c>
      <c r="V5482">
        <v>0</v>
      </c>
      <c r="W5482" s="17" t="s">
        <v>3663</v>
      </c>
      <c r="X5482" s="17" t="s">
        <v>465</v>
      </c>
      <c r="Y5482">
        <v>1</v>
      </c>
      <c r="Z5482" s="17" t="s">
        <v>443</v>
      </c>
      <c r="AA5482" s="17" t="s">
        <v>443</v>
      </c>
      <c r="AB5482" s="17" t="s">
        <v>444</v>
      </c>
      <c r="AC5482">
        <v>0</v>
      </c>
      <c r="AD5482">
        <v>0</v>
      </c>
      <c r="AE5482">
        <v>0</v>
      </c>
      <c r="AF5482">
        <v>2021</v>
      </c>
      <c r="AG5482" s="1">
        <v>44562</v>
      </c>
      <c r="AH5482" s="1">
        <v>44773</v>
      </c>
      <c r="AI5482" s="1">
        <v>44785</v>
      </c>
      <c r="AJ5482" s="17" t="s">
        <v>34</v>
      </c>
      <c r="AK5482" s="17" t="s">
        <v>35</v>
      </c>
      <c r="AL5482" s="17" t="s">
        <v>10388</v>
      </c>
      <c r="AM5482" s="17">
        <f>MONTH(EMPENHO[[#This Row],[data_empenho]])</f>
        <v>12</v>
      </c>
    </row>
    <row r="5483" spans="1:39" x14ac:dyDescent="0.25">
      <c r="A5483">
        <v>8</v>
      </c>
      <c r="B5483">
        <v>801</v>
      </c>
      <c r="C5483">
        <v>10</v>
      </c>
      <c r="D5483">
        <v>303</v>
      </c>
      <c r="E5483">
        <v>9</v>
      </c>
      <c r="F5483">
        <v>0</v>
      </c>
      <c r="G5483">
        <v>2070</v>
      </c>
      <c r="H5483" s="17" t="s">
        <v>2028</v>
      </c>
      <c r="I5483">
        <v>40</v>
      </c>
      <c r="J5483">
        <v>0</v>
      </c>
      <c r="K5483" s="17" t="s">
        <v>3662</v>
      </c>
      <c r="L5483" s="1">
        <v>44558</v>
      </c>
      <c r="M5483">
        <v>-30392.32</v>
      </c>
      <c r="N5483" s="17" t="s">
        <v>451</v>
      </c>
      <c r="O5483">
        <v>3954</v>
      </c>
      <c r="P5483" s="17" t="s">
        <v>438</v>
      </c>
      <c r="Q5483">
        <v>0</v>
      </c>
      <c r="R5483" s="17" t="s">
        <v>439</v>
      </c>
      <c r="S5483" s="17" t="s">
        <v>440</v>
      </c>
      <c r="T5483" s="17" t="s">
        <v>438</v>
      </c>
      <c r="U5483">
        <v>0</v>
      </c>
      <c r="V5483">
        <v>0</v>
      </c>
      <c r="W5483" s="17" t="s">
        <v>3663</v>
      </c>
      <c r="X5483" s="17" t="s">
        <v>465</v>
      </c>
      <c r="Y5483">
        <v>1</v>
      </c>
      <c r="Z5483" s="17" t="s">
        <v>443</v>
      </c>
      <c r="AA5483" s="17" t="s">
        <v>443</v>
      </c>
      <c r="AB5483" s="17" t="s">
        <v>444</v>
      </c>
      <c r="AC5483">
        <v>0</v>
      </c>
      <c r="AD5483">
        <v>0</v>
      </c>
      <c r="AE5483">
        <v>0</v>
      </c>
      <c r="AF5483">
        <v>2021</v>
      </c>
      <c r="AG5483" s="1">
        <v>44562</v>
      </c>
      <c r="AH5483" s="1">
        <v>44773</v>
      </c>
      <c r="AI5483" s="1">
        <v>44785</v>
      </c>
      <c r="AJ5483" s="17" t="s">
        <v>34</v>
      </c>
      <c r="AK5483" s="17" t="s">
        <v>35</v>
      </c>
      <c r="AL5483" s="17" t="s">
        <v>10388</v>
      </c>
      <c r="AM5483" s="17">
        <f>MONTH(EMPENHO[[#This Row],[data_empenho]])</f>
        <v>12</v>
      </c>
    </row>
    <row r="5484" spans="1:39" x14ac:dyDescent="0.25">
      <c r="A5484">
        <v>8</v>
      </c>
      <c r="B5484">
        <v>801</v>
      </c>
      <c r="C5484">
        <v>10</v>
      </c>
      <c r="D5484">
        <v>303</v>
      </c>
      <c r="E5484">
        <v>9</v>
      </c>
      <c r="F5484">
        <v>0</v>
      </c>
      <c r="G5484">
        <v>2070</v>
      </c>
      <c r="H5484" s="17" t="s">
        <v>2028</v>
      </c>
      <c r="I5484">
        <v>40</v>
      </c>
      <c r="J5484">
        <v>0</v>
      </c>
      <c r="K5484" s="17" t="s">
        <v>3662</v>
      </c>
      <c r="L5484" s="1">
        <v>44558</v>
      </c>
      <c r="M5484">
        <v>-20091.28</v>
      </c>
      <c r="N5484" s="17" t="s">
        <v>451</v>
      </c>
      <c r="O5484">
        <v>3954</v>
      </c>
      <c r="P5484" s="17" t="s">
        <v>438</v>
      </c>
      <c r="Q5484">
        <v>0</v>
      </c>
      <c r="R5484" s="17" t="s">
        <v>439</v>
      </c>
      <c r="S5484" s="17" t="s">
        <v>440</v>
      </c>
      <c r="T5484" s="17" t="s">
        <v>438</v>
      </c>
      <c r="U5484">
        <v>0</v>
      </c>
      <c r="V5484">
        <v>0</v>
      </c>
      <c r="W5484" s="17" t="s">
        <v>3663</v>
      </c>
      <c r="X5484" s="17" t="s">
        <v>465</v>
      </c>
      <c r="Y5484">
        <v>1</v>
      </c>
      <c r="Z5484" s="17" t="s">
        <v>443</v>
      </c>
      <c r="AA5484" s="17" t="s">
        <v>443</v>
      </c>
      <c r="AB5484" s="17" t="s">
        <v>444</v>
      </c>
      <c r="AC5484">
        <v>0</v>
      </c>
      <c r="AD5484">
        <v>0</v>
      </c>
      <c r="AE5484">
        <v>0</v>
      </c>
      <c r="AF5484">
        <v>2021</v>
      </c>
      <c r="AG5484" s="1">
        <v>44562</v>
      </c>
      <c r="AH5484" s="1">
        <v>44773</v>
      </c>
      <c r="AI5484" s="1">
        <v>44785</v>
      </c>
      <c r="AJ5484" s="17" t="s">
        <v>34</v>
      </c>
      <c r="AK5484" s="17" t="s">
        <v>35</v>
      </c>
      <c r="AL5484" s="17" t="s">
        <v>10388</v>
      </c>
      <c r="AM5484" s="17">
        <f>MONTH(EMPENHO[[#This Row],[data_empenho]])</f>
        <v>12</v>
      </c>
    </row>
    <row r="5485" spans="1:39" x14ac:dyDescent="0.25">
      <c r="A5485">
        <v>8</v>
      </c>
      <c r="B5485">
        <v>801</v>
      </c>
      <c r="C5485">
        <v>10</v>
      </c>
      <c r="D5485">
        <v>303</v>
      </c>
      <c r="E5485">
        <v>9</v>
      </c>
      <c r="F5485">
        <v>0</v>
      </c>
      <c r="G5485">
        <v>2070</v>
      </c>
      <c r="H5485" s="17" t="s">
        <v>2028</v>
      </c>
      <c r="I5485">
        <v>40</v>
      </c>
      <c r="J5485">
        <v>0</v>
      </c>
      <c r="K5485" s="17" t="s">
        <v>3662</v>
      </c>
      <c r="L5485" s="1">
        <v>44558</v>
      </c>
      <c r="M5485">
        <v>0.1</v>
      </c>
      <c r="N5485" s="17" t="s">
        <v>437</v>
      </c>
      <c r="O5485">
        <v>3954</v>
      </c>
      <c r="P5485" s="17" t="s">
        <v>438</v>
      </c>
      <c r="Q5485">
        <v>0</v>
      </c>
      <c r="R5485" s="17" t="s">
        <v>439</v>
      </c>
      <c r="S5485" s="17" t="s">
        <v>440</v>
      </c>
      <c r="T5485" s="17" t="s">
        <v>438</v>
      </c>
      <c r="U5485">
        <v>0</v>
      </c>
      <c r="V5485">
        <v>0</v>
      </c>
      <c r="W5485" s="17" t="s">
        <v>3663</v>
      </c>
      <c r="X5485" s="17" t="s">
        <v>465</v>
      </c>
      <c r="Y5485">
        <v>1</v>
      </c>
      <c r="Z5485" s="17" t="s">
        <v>443</v>
      </c>
      <c r="AA5485" s="17" t="s">
        <v>443</v>
      </c>
      <c r="AB5485" s="17" t="s">
        <v>444</v>
      </c>
      <c r="AC5485">
        <v>0</v>
      </c>
      <c r="AD5485">
        <v>0</v>
      </c>
      <c r="AE5485">
        <v>0</v>
      </c>
      <c r="AF5485">
        <v>2021</v>
      </c>
      <c r="AG5485" s="1">
        <v>44562</v>
      </c>
      <c r="AH5485" s="1">
        <v>44773</v>
      </c>
      <c r="AI5485" s="1">
        <v>44785</v>
      </c>
      <c r="AJ5485" s="17" t="s">
        <v>34</v>
      </c>
      <c r="AK5485" s="17" t="s">
        <v>35</v>
      </c>
      <c r="AL5485" s="17" t="s">
        <v>10388</v>
      </c>
      <c r="AM5485" s="17">
        <f>MONTH(EMPENHO[[#This Row],[data_empenho]])</f>
        <v>12</v>
      </c>
    </row>
    <row r="5486" spans="1:39" x14ac:dyDescent="0.25">
      <c r="A5486">
        <v>3</v>
      </c>
      <c r="B5486">
        <v>301</v>
      </c>
      <c r="C5486">
        <v>4</v>
      </c>
      <c r="D5486">
        <v>122</v>
      </c>
      <c r="E5486">
        <v>1</v>
      </c>
      <c r="F5486">
        <v>0</v>
      </c>
      <c r="G5486">
        <v>1003</v>
      </c>
      <c r="H5486" s="17" t="s">
        <v>682</v>
      </c>
      <c r="I5486">
        <v>1</v>
      </c>
      <c r="J5486">
        <v>0</v>
      </c>
      <c r="K5486" s="17" t="s">
        <v>3664</v>
      </c>
      <c r="L5486" s="1">
        <v>44487</v>
      </c>
      <c r="M5486">
        <v>15502.5</v>
      </c>
      <c r="N5486" s="17" t="s">
        <v>437</v>
      </c>
      <c r="O5486">
        <v>8027</v>
      </c>
      <c r="P5486" s="17" t="s">
        <v>438</v>
      </c>
      <c r="Q5486">
        <v>0</v>
      </c>
      <c r="R5486" s="17" t="s">
        <v>606</v>
      </c>
      <c r="S5486" s="17" t="s">
        <v>440</v>
      </c>
      <c r="T5486" s="17" t="s">
        <v>438</v>
      </c>
      <c r="U5486">
        <v>4</v>
      </c>
      <c r="V5486">
        <v>2021</v>
      </c>
      <c r="W5486" s="17" t="s">
        <v>3665</v>
      </c>
      <c r="X5486" s="17" t="s">
        <v>608</v>
      </c>
      <c r="Y5486">
        <v>1</v>
      </c>
      <c r="Z5486" s="17" t="s">
        <v>443</v>
      </c>
      <c r="AA5486" s="17" t="s">
        <v>443</v>
      </c>
      <c r="AB5486" s="17" t="s">
        <v>444</v>
      </c>
      <c r="AC5486">
        <v>0</v>
      </c>
      <c r="AD5486">
        <v>0</v>
      </c>
      <c r="AE5486">
        <v>0</v>
      </c>
      <c r="AF5486">
        <v>2021</v>
      </c>
      <c r="AG5486" s="1">
        <v>44562</v>
      </c>
      <c r="AH5486" s="1">
        <v>44773</v>
      </c>
      <c r="AI5486" s="1">
        <v>44785</v>
      </c>
      <c r="AJ5486" s="17" t="s">
        <v>34</v>
      </c>
      <c r="AK5486" s="17" t="s">
        <v>35</v>
      </c>
      <c r="AL5486" s="17" t="s">
        <v>10388</v>
      </c>
      <c r="AM5486" s="17">
        <f>MONTH(EMPENHO[[#This Row],[data_empenho]])</f>
        <v>10</v>
      </c>
    </row>
    <row r="5487" spans="1:39" x14ac:dyDescent="0.25">
      <c r="A5487">
        <v>3</v>
      </c>
      <c r="B5487">
        <v>301</v>
      </c>
      <c r="C5487">
        <v>4</v>
      </c>
      <c r="D5487">
        <v>122</v>
      </c>
      <c r="E5487">
        <v>1</v>
      </c>
      <c r="F5487">
        <v>0</v>
      </c>
      <c r="G5487">
        <v>1003</v>
      </c>
      <c r="H5487" s="17" t="s">
        <v>689</v>
      </c>
      <c r="I5487">
        <v>1</v>
      </c>
      <c r="J5487">
        <v>0</v>
      </c>
      <c r="K5487" s="17" t="s">
        <v>3666</v>
      </c>
      <c r="L5487" s="1">
        <v>44487</v>
      </c>
      <c r="M5487">
        <v>36172.5</v>
      </c>
      <c r="N5487" s="17" t="s">
        <v>437</v>
      </c>
      <c r="O5487">
        <v>8027</v>
      </c>
      <c r="P5487" s="17" t="s">
        <v>438</v>
      </c>
      <c r="Q5487">
        <v>0</v>
      </c>
      <c r="R5487" s="17" t="s">
        <v>606</v>
      </c>
      <c r="S5487" s="17" t="s">
        <v>440</v>
      </c>
      <c r="T5487" s="17" t="s">
        <v>438</v>
      </c>
      <c r="U5487">
        <v>4</v>
      </c>
      <c r="V5487">
        <v>2021</v>
      </c>
      <c r="W5487" s="17" t="s">
        <v>3667</v>
      </c>
      <c r="X5487" s="17" t="s">
        <v>608</v>
      </c>
      <c r="Y5487">
        <v>1</v>
      </c>
      <c r="Z5487" s="17" t="s">
        <v>443</v>
      </c>
      <c r="AA5487" s="17" t="s">
        <v>443</v>
      </c>
      <c r="AB5487" s="17" t="s">
        <v>444</v>
      </c>
      <c r="AC5487">
        <v>0</v>
      </c>
      <c r="AD5487">
        <v>0</v>
      </c>
      <c r="AE5487">
        <v>0</v>
      </c>
      <c r="AF5487">
        <v>2021</v>
      </c>
      <c r="AG5487" s="1">
        <v>44562</v>
      </c>
      <c r="AH5487" s="1">
        <v>44773</v>
      </c>
      <c r="AI5487" s="1">
        <v>44785</v>
      </c>
      <c r="AJ5487" s="17" t="s">
        <v>34</v>
      </c>
      <c r="AK5487" s="17" t="s">
        <v>35</v>
      </c>
      <c r="AL5487" s="17" t="s">
        <v>10388</v>
      </c>
      <c r="AM5487" s="17">
        <f>MONTH(EMPENHO[[#This Row],[data_empenho]])</f>
        <v>10</v>
      </c>
    </row>
    <row r="5488" spans="1:39" x14ac:dyDescent="0.25">
      <c r="A5488">
        <v>6</v>
      </c>
      <c r="B5488">
        <v>603</v>
      </c>
      <c r="C5488">
        <v>26</v>
      </c>
      <c r="D5488">
        <v>782</v>
      </c>
      <c r="E5488">
        <v>5</v>
      </c>
      <c r="F5488">
        <v>0</v>
      </c>
      <c r="G5488">
        <v>1063</v>
      </c>
      <c r="H5488" s="17" t="s">
        <v>2436</v>
      </c>
      <c r="I5488">
        <v>1</v>
      </c>
      <c r="J5488">
        <v>0</v>
      </c>
      <c r="K5488" s="17" t="s">
        <v>3668</v>
      </c>
      <c r="L5488" s="1">
        <v>44489</v>
      </c>
      <c r="M5488">
        <v>189714</v>
      </c>
      <c r="N5488" s="17" t="s">
        <v>437</v>
      </c>
      <c r="O5488">
        <v>7673</v>
      </c>
      <c r="P5488" s="17" t="s">
        <v>438</v>
      </c>
      <c r="Q5488">
        <v>0</v>
      </c>
      <c r="R5488" s="17" t="s">
        <v>439</v>
      </c>
      <c r="S5488" s="17" t="s">
        <v>440</v>
      </c>
      <c r="T5488" s="17" t="s">
        <v>438</v>
      </c>
      <c r="U5488">
        <v>0</v>
      </c>
      <c r="V5488">
        <v>0</v>
      </c>
      <c r="W5488" s="17" t="s">
        <v>3669</v>
      </c>
      <c r="X5488" s="17" t="s">
        <v>465</v>
      </c>
      <c r="Y5488">
        <v>6</v>
      </c>
      <c r="Z5488" s="17" t="s">
        <v>443</v>
      </c>
      <c r="AA5488" s="17" t="s">
        <v>443</v>
      </c>
      <c r="AB5488" s="17" t="s">
        <v>444</v>
      </c>
      <c r="AC5488">
        <v>0</v>
      </c>
      <c r="AD5488">
        <v>0</v>
      </c>
      <c r="AE5488">
        <v>0</v>
      </c>
      <c r="AF5488">
        <v>2021</v>
      </c>
      <c r="AG5488" s="1">
        <v>44562</v>
      </c>
      <c r="AH5488" s="1">
        <v>44773</v>
      </c>
      <c r="AI5488" s="1">
        <v>44785</v>
      </c>
      <c r="AJ5488" s="17" t="s">
        <v>34</v>
      </c>
      <c r="AK5488" s="17" t="s">
        <v>35</v>
      </c>
      <c r="AL5488" s="17" t="s">
        <v>10388</v>
      </c>
      <c r="AM5488" s="17">
        <f>MONTH(EMPENHO[[#This Row],[data_empenho]])</f>
        <v>10</v>
      </c>
    </row>
    <row r="5489" spans="1:39" x14ac:dyDescent="0.25">
      <c r="A5489">
        <v>6</v>
      </c>
      <c r="B5489">
        <v>603</v>
      </c>
      <c r="C5489">
        <v>26</v>
      </c>
      <c r="D5489">
        <v>782</v>
      </c>
      <c r="E5489">
        <v>5</v>
      </c>
      <c r="F5489">
        <v>0</v>
      </c>
      <c r="G5489">
        <v>1063</v>
      </c>
      <c r="H5489" s="17" t="s">
        <v>2436</v>
      </c>
      <c r="I5489">
        <v>1</v>
      </c>
      <c r="J5489">
        <v>0</v>
      </c>
      <c r="K5489" s="17" t="s">
        <v>3668</v>
      </c>
      <c r="L5489" s="1">
        <v>44651</v>
      </c>
      <c r="M5489">
        <v>-2436.9299999999998</v>
      </c>
      <c r="N5489" s="17" t="s">
        <v>451</v>
      </c>
      <c r="O5489">
        <v>7673</v>
      </c>
      <c r="P5489" s="17" t="s">
        <v>438</v>
      </c>
      <c r="Q5489">
        <v>0</v>
      </c>
      <c r="R5489" s="17" t="s">
        <v>439</v>
      </c>
      <c r="S5489" s="17" t="s">
        <v>440</v>
      </c>
      <c r="T5489" s="17" t="s">
        <v>438</v>
      </c>
      <c r="U5489">
        <v>0</v>
      </c>
      <c r="V5489">
        <v>0</v>
      </c>
      <c r="W5489" s="17" t="s">
        <v>3669</v>
      </c>
      <c r="X5489" s="17" t="s">
        <v>465</v>
      </c>
      <c r="Y5489">
        <v>6</v>
      </c>
      <c r="Z5489" s="17" t="s">
        <v>443</v>
      </c>
      <c r="AA5489" s="17" t="s">
        <v>443</v>
      </c>
      <c r="AB5489" s="17" t="s">
        <v>444</v>
      </c>
      <c r="AC5489">
        <v>0</v>
      </c>
      <c r="AD5489">
        <v>0</v>
      </c>
      <c r="AE5489">
        <v>0</v>
      </c>
      <c r="AF5489">
        <v>2021</v>
      </c>
      <c r="AG5489" s="1">
        <v>44562</v>
      </c>
      <c r="AH5489" s="1">
        <v>44773</v>
      </c>
      <c r="AI5489" s="1">
        <v>44785</v>
      </c>
      <c r="AJ5489" s="17" t="s">
        <v>34</v>
      </c>
      <c r="AK5489" s="17" t="s">
        <v>35</v>
      </c>
      <c r="AL5489" s="17" t="s">
        <v>10388</v>
      </c>
      <c r="AM5489" s="17">
        <f>MONTH(EMPENHO[[#This Row],[data_empenho]])</f>
        <v>3</v>
      </c>
    </row>
    <row r="5490" spans="1:39" x14ac:dyDescent="0.25">
      <c r="A5490">
        <v>7</v>
      </c>
      <c r="B5490">
        <v>702</v>
      </c>
      <c r="C5490">
        <v>15</v>
      </c>
      <c r="D5490">
        <v>452</v>
      </c>
      <c r="E5490">
        <v>10</v>
      </c>
      <c r="F5490">
        <v>0</v>
      </c>
      <c r="G5490">
        <v>2044</v>
      </c>
      <c r="H5490" s="17" t="s">
        <v>3638</v>
      </c>
      <c r="I5490">
        <v>1</v>
      </c>
      <c r="J5490">
        <v>0</v>
      </c>
      <c r="K5490" s="17" t="s">
        <v>3670</v>
      </c>
      <c r="L5490" s="1">
        <v>44490</v>
      </c>
      <c r="M5490">
        <v>1572.5</v>
      </c>
      <c r="N5490" s="17" t="s">
        <v>437</v>
      </c>
      <c r="O5490">
        <v>4313</v>
      </c>
      <c r="P5490" s="17" t="s">
        <v>438</v>
      </c>
      <c r="Q5490">
        <v>0</v>
      </c>
      <c r="R5490" s="17" t="s">
        <v>480</v>
      </c>
      <c r="S5490" s="17" t="s">
        <v>653</v>
      </c>
      <c r="T5490" s="17" t="s">
        <v>438</v>
      </c>
      <c r="U5490">
        <v>25</v>
      </c>
      <c r="V5490">
        <v>2021</v>
      </c>
      <c r="W5490" s="17" t="s">
        <v>3671</v>
      </c>
      <c r="X5490" s="17" t="s">
        <v>482</v>
      </c>
      <c r="Y5490">
        <v>7</v>
      </c>
      <c r="Z5490" s="17" t="s">
        <v>443</v>
      </c>
      <c r="AA5490" s="17" t="s">
        <v>443</v>
      </c>
      <c r="AB5490" s="17" t="s">
        <v>444</v>
      </c>
      <c r="AC5490">
        <v>0</v>
      </c>
      <c r="AD5490">
        <v>0</v>
      </c>
      <c r="AE5490">
        <v>0</v>
      </c>
      <c r="AF5490">
        <v>2021</v>
      </c>
      <c r="AG5490" s="1">
        <v>44562</v>
      </c>
      <c r="AH5490" s="1">
        <v>44773</v>
      </c>
      <c r="AI5490" s="1">
        <v>44785</v>
      </c>
      <c r="AJ5490" s="17" t="s">
        <v>34</v>
      </c>
      <c r="AK5490" s="17" t="s">
        <v>35</v>
      </c>
      <c r="AL5490" s="17" t="s">
        <v>10388</v>
      </c>
      <c r="AM5490" s="17">
        <f>MONTH(EMPENHO[[#This Row],[data_empenho]])</f>
        <v>10</v>
      </c>
    </row>
    <row r="5491" spans="1:39" x14ac:dyDescent="0.25">
      <c r="A5491">
        <v>7</v>
      </c>
      <c r="B5491">
        <v>702</v>
      </c>
      <c r="C5491">
        <v>15</v>
      </c>
      <c r="D5491">
        <v>452</v>
      </c>
      <c r="E5491">
        <v>17</v>
      </c>
      <c r="F5491">
        <v>0</v>
      </c>
      <c r="G5491">
        <v>2045</v>
      </c>
      <c r="H5491" s="17" t="s">
        <v>510</v>
      </c>
      <c r="I5491">
        <v>1</v>
      </c>
      <c r="J5491">
        <v>0</v>
      </c>
      <c r="K5491" s="17" t="s">
        <v>3672</v>
      </c>
      <c r="L5491" s="1">
        <v>44503</v>
      </c>
      <c r="M5491">
        <v>55000</v>
      </c>
      <c r="N5491" s="17" t="s">
        <v>437</v>
      </c>
      <c r="O5491">
        <v>1169</v>
      </c>
      <c r="P5491" s="17" t="s">
        <v>438</v>
      </c>
      <c r="Q5491">
        <v>0</v>
      </c>
      <c r="R5491" s="17" t="s">
        <v>439</v>
      </c>
      <c r="S5491" s="17" t="s">
        <v>440</v>
      </c>
      <c r="T5491" s="17" t="s">
        <v>438</v>
      </c>
      <c r="U5491">
        <v>0</v>
      </c>
      <c r="V5491">
        <v>0</v>
      </c>
      <c r="W5491" s="17" t="s">
        <v>3673</v>
      </c>
      <c r="X5491" s="17" t="s">
        <v>465</v>
      </c>
      <c r="Y5491">
        <v>1</v>
      </c>
      <c r="Z5491" s="17" t="s">
        <v>443</v>
      </c>
      <c r="AA5491" s="17" t="s">
        <v>443</v>
      </c>
      <c r="AB5491" s="17" t="s">
        <v>444</v>
      </c>
      <c r="AC5491">
        <v>0</v>
      </c>
      <c r="AD5491">
        <v>0</v>
      </c>
      <c r="AE5491">
        <v>0</v>
      </c>
      <c r="AF5491">
        <v>2021</v>
      </c>
      <c r="AG5491" s="1">
        <v>44562</v>
      </c>
      <c r="AH5491" s="1">
        <v>44773</v>
      </c>
      <c r="AI5491" s="1">
        <v>44785</v>
      </c>
      <c r="AJ5491" s="17" t="s">
        <v>34</v>
      </c>
      <c r="AK5491" s="17" t="s">
        <v>35</v>
      </c>
      <c r="AL5491" s="17" t="s">
        <v>10388</v>
      </c>
      <c r="AM5491" s="17">
        <f>MONTH(EMPENHO[[#This Row],[data_empenho]])</f>
        <v>11</v>
      </c>
    </row>
    <row r="5492" spans="1:39" x14ac:dyDescent="0.25">
      <c r="A5492">
        <v>7</v>
      </c>
      <c r="B5492">
        <v>702</v>
      </c>
      <c r="C5492">
        <v>15</v>
      </c>
      <c r="D5492">
        <v>452</v>
      </c>
      <c r="E5492">
        <v>17</v>
      </c>
      <c r="F5492">
        <v>0</v>
      </c>
      <c r="G5492">
        <v>2045</v>
      </c>
      <c r="H5492" s="17" t="s">
        <v>510</v>
      </c>
      <c r="I5492">
        <v>1</v>
      </c>
      <c r="J5492">
        <v>0</v>
      </c>
      <c r="K5492" s="17" t="s">
        <v>3672</v>
      </c>
      <c r="L5492" s="1">
        <v>44561</v>
      </c>
      <c r="M5492">
        <v>-3589.97</v>
      </c>
      <c r="N5492" s="17" t="s">
        <v>451</v>
      </c>
      <c r="O5492">
        <v>1169</v>
      </c>
      <c r="P5492" s="17" t="s">
        <v>438</v>
      </c>
      <c r="Q5492">
        <v>0</v>
      </c>
      <c r="R5492" s="17" t="s">
        <v>439</v>
      </c>
      <c r="S5492" s="17" t="s">
        <v>440</v>
      </c>
      <c r="T5492" s="17" t="s">
        <v>438</v>
      </c>
      <c r="U5492">
        <v>0</v>
      </c>
      <c r="V5492">
        <v>0</v>
      </c>
      <c r="W5492" s="17" t="s">
        <v>3673</v>
      </c>
      <c r="X5492" s="17" t="s">
        <v>465</v>
      </c>
      <c r="Y5492">
        <v>1</v>
      </c>
      <c r="Z5492" s="17" t="s">
        <v>443</v>
      </c>
      <c r="AA5492" s="17" t="s">
        <v>443</v>
      </c>
      <c r="AB5492" s="17" t="s">
        <v>444</v>
      </c>
      <c r="AC5492">
        <v>0</v>
      </c>
      <c r="AD5492">
        <v>0</v>
      </c>
      <c r="AE5492">
        <v>0</v>
      </c>
      <c r="AF5492">
        <v>2021</v>
      </c>
      <c r="AG5492" s="1">
        <v>44562</v>
      </c>
      <c r="AH5492" s="1">
        <v>44773</v>
      </c>
      <c r="AI5492" s="1">
        <v>44785</v>
      </c>
      <c r="AJ5492" s="17" t="s">
        <v>34</v>
      </c>
      <c r="AK5492" s="17" t="s">
        <v>35</v>
      </c>
      <c r="AL5492" s="17" t="s">
        <v>10388</v>
      </c>
      <c r="AM5492" s="17">
        <f>MONTH(EMPENHO[[#This Row],[data_empenho]])</f>
        <v>12</v>
      </c>
    </row>
    <row r="5493" spans="1:39" x14ac:dyDescent="0.25">
      <c r="A5493">
        <v>10</v>
      </c>
      <c r="B5493">
        <v>1002</v>
      </c>
      <c r="C5493">
        <v>20</v>
      </c>
      <c r="D5493">
        <v>608</v>
      </c>
      <c r="E5493">
        <v>4</v>
      </c>
      <c r="F5493">
        <v>0</v>
      </c>
      <c r="G5493">
        <v>2093</v>
      </c>
      <c r="H5493" s="17" t="s">
        <v>3674</v>
      </c>
      <c r="I5493">
        <v>1</v>
      </c>
      <c r="J5493">
        <v>0</v>
      </c>
      <c r="K5493" s="17" t="s">
        <v>3675</v>
      </c>
      <c r="L5493" s="1">
        <v>44505</v>
      </c>
      <c r="M5493">
        <v>9920</v>
      </c>
      <c r="N5493" s="17" t="s">
        <v>437</v>
      </c>
      <c r="O5493">
        <v>8148</v>
      </c>
      <c r="P5493" s="17" t="s">
        <v>438</v>
      </c>
      <c r="Q5493">
        <v>0</v>
      </c>
      <c r="R5493" s="17" t="s">
        <v>439</v>
      </c>
      <c r="S5493" s="17" t="s">
        <v>440</v>
      </c>
      <c r="T5493" s="17" t="s">
        <v>438</v>
      </c>
      <c r="U5493">
        <v>174</v>
      </c>
      <c r="V5493">
        <v>2021</v>
      </c>
      <c r="W5493" s="17" t="s">
        <v>3676</v>
      </c>
      <c r="X5493" s="17" t="s">
        <v>465</v>
      </c>
      <c r="Y5493">
        <v>1</v>
      </c>
      <c r="Z5493" s="17" t="s">
        <v>443</v>
      </c>
      <c r="AA5493" s="17" t="s">
        <v>443</v>
      </c>
      <c r="AB5493" s="17" t="s">
        <v>444</v>
      </c>
      <c r="AC5493">
        <v>0</v>
      </c>
      <c r="AD5493">
        <v>0</v>
      </c>
      <c r="AE5493">
        <v>0</v>
      </c>
      <c r="AF5493">
        <v>2021</v>
      </c>
      <c r="AG5493" s="1">
        <v>44562</v>
      </c>
      <c r="AH5493" s="1">
        <v>44773</v>
      </c>
      <c r="AI5493" s="1">
        <v>44785</v>
      </c>
      <c r="AJ5493" s="17" t="s">
        <v>34</v>
      </c>
      <c r="AK5493" s="17" t="s">
        <v>35</v>
      </c>
      <c r="AL5493" s="17" t="s">
        <v>10388</v>
      </c>
      <c r="AM5493" s="17">
        <f>MONTH(EMPENHO[[#This Row],[data_empenho]])</f>
        <v>11</v>
      </c>
    </row>
    <row r="5494" spans="1:39" x14ac:dyDescent="0.25">
      <c r="A5494">
        <v>12</v>
      </c>
      <c r="B5494">
        <v>1201</v>
      </c>
      <c r="C5494">
        <v>9</v>
      </c>
      <c r="D5494">
        <v>122</v>
      </c>
      <c r="E5494">
        <v>1</v>
      </c>
      <c r="F5494">
        <v>0</v>
      </c>
      <c r="G5494">
        <v>2107</v>
      </c>
      <c r="H5494" s="17" t="s">
        <v>611</v>
      </c>
      <c r="I5494">
        <v>50</v>
      </c>
      <c r="J5494">
        <v>0</v>
      </c>
      <c r="K5494" s="17" t="s">
        <v>3677</v>
      </c>
      <c r="L5494" s="1">
        <v>44508</v>
      </c>
      <c r="M5494">
        <v>9500</v>
      </c>
      <c r="N5494" s="17" t="s">
        <v>437</v>
      </c>
      <c r="O5494">
        <v>5504</v>
      </c>
      <c r="P5494" s="17" t="s">
        <v>438</v>
      </c>
      <c r="Q5494">
        <v>0</v>
      </c>
      <c r="R5494" s="17" t="s">
        <v>439</v>
      </c>
      <c r="S5494" s="17" t="s">
        <v>440</v>
      </c>
      <c r="T5494" s="17" t="s">
        <v>438</v>
      </c>
      <c r="U5494">
        <v>178</v>
      </c>
      <c r="V5494">
        <v>2021</v>
      </c>
      <c r="W5494" s="17" t="s">
        <v>3678</v>
      </c>
      <c r="X5494" s="17" t="s">
        <v>465</v>
      </c>
      <c r="Y5494">
        <v>1</v>
      </c>
      <c r="Z5494" s="17" t="s">
        <v>443</v>
      </c>
      <c r="AA5494" s="17" t="s">
        <v>443</v>
      </c>
      <c r="AB5494" s="17" t="s">
        <v>444</v>
      </c>
      <c r="AC5494">
        <v>0</v>
      </c>
      <c r="AD5494">
        <v>0</v>
      </c>
      <c r="AE5494">
        <v>0</v>
      </c>
      <c r="AF5494">
        <v>2021</v>
      </c>
      <c r="AG5494" s="1">
        <v>44562</v>
      </c>
      <c r="AH5494" s="1">
        <v>44773</v>
      </c>
      <c r="AI5494" s="1">
        <v>44785</v>
      </c>
      <c r="AJ5494" s="17" t="s">
        <v>34</v>
      </c>
      <c r="AK5494" s="17" t="s">
        <v>35</v>
      </c>
      <c r="AL5494" s="17" t="s">
        <v>10388</v>
      </c>
      <c r="AM5494" s="17">
        <f>MONTH(EMPENHO[[#This Row],[data_empenho]])</f>
        <v>11</v>
      </c>
    </row>
    <row r="5495" spans="1:39" x14ac:dyDescent="0.25">
      <c r="A5495">
        <v>8</v>
      </c>
      <c r="B5495">
        <v>801</v>
      </c>
      <c r="C5495">
        <v>10</v>
      </c>
      <c r="D5495">
        <v>302</v>
      </c>
      <c r="E5495">
        <v>8</v>
      </c>
      <c r="F5495">
        <v>0</v>
      </c>
      <c r="G5495">
        <v>2064</v>
      </c>
      <c r="H5495" s="17" t="s">
        <v>602</v>
      </c>
      <c r="I5495">
        <v>40</v>
      </c>
      <c r="J5495">
        <v>0</v>
      </c>
      <c r="K5495" s="17" t="s">
        <v>3679</v>
      </c>
      <c r="L5495" s="1">
        <v>44519</v>
      </c>
      <c r="M5495">
        <v>4550</v>
      </c>
      <c r="N5495" s="17" t="s">
        <v>437</v>
      </c>
      <c r="O5495">
        <v>47</v>
      </c>
      <c r="P5495" s="17" t="s">
        <v>438</v>
      </c>
      <c r="Q5495">
        <v>0</v>
      </c>
      <c r="R5495" s="17" t="s">
        <v>673</v>
      </c>
      <c r="S5495" s="17" t="s">
        <v>440</v>
      </c>
      <c r="T5495" s="17" t="s">
        <v>3613</v>
      </c>
      <c r="U5495">
        <v>23</v>
      </c>
      <c r="V5495">
        <v>2021</v>
      </c>
      <c r="W5495" s="17" t="s">
        <v>3680</v>
      </c>
      <c r="X5495" s="17" t="s">
        <v>586</v>
      </c>
      <c r="Y5495">
        <v>1</v>
      </c>
      <c r="Z5495" s="17" t="s">
        <v>443</v>
      </c>
      <c r="AA5495" s="17" t="s">
        <v>443</v>
      </c>
      <c r="AB5495" s="17" t="s">
        <v>444</v>
      </c>
      <c r="AC5495">
        <v>0</v>
      </c>
      <c r="AD5495">
        <v>0</v>
      </c>
      <c r="AE5495">
        <v>0</v>
      </c>
      <c r="AF5495">
        <v>2021</v>
      </c>
      <c r="AG5495" s="1">
        <v>44562</v>
      </c>
      <c r="AH5495" s="1">
        <v>44773</v>
      </c>
      <c r="AI5495" s="1">
        <v>44785</v>
      </c>
      <c r="AJ5495" s="17" t="s">
        <v>34</v>
      </c>
      <c r="AK5495" s="17" t="s">
        <v>35</v>
      </c>
      <c r="AL5495" s="17" t="s">
        <v>10388</v>
      </c>
      <c r="AM5495" s="17">
        <f>MONTH(EMPENHO[[#This Row],[data_empenho]])</f>
        <v>11</v>
      </c>
    </row>
    <row r="5496" spans="1:39" x14ac:dyDescent="0.25">
      <c r="A5496">
        <v>8</v>
      </c>
      <c r="B5496">
        <v>801</v>
      </c>
      <c r="C5496">
        <v>10</v>
      </c>
      <c r="D5496">
        <v>303</v>
      </c>
      <c r="E5496">
        <v>8</v>
      </c>
      <c r="F5496">
        <v>0</v>
      </c>
      <c r="G5496">
        <v>2068</v>
      </c>
      <c r="H5496" s="17" t="s">
        <v>602</v>
      </c>
      <c r="I5496">
        <v>40</v>
      </c>
      <c r="J5496">
        <v>0</v>
      </c>
      <c r="K5496" s="17" t="s">
        <v>3681</v>
      </c>
      <c r="L5496" s="1">
        <v>44519</v>
      </c>
      <c r="M5496">
        <v>50000</v>
      </c>
      <c r="N5496" s="17" t="s">
        <v>437</v>
      </c>
      <c r="O5496">
        <v>47</v>
      </c>
      <c r="P5496" s="17" t="s">
        <v>438</v>
      </c>
      <c r="Q5496">
        <v>0</v>
      </c>
      <c r="R5496" s="17" t="s">
        <v>673</v>
      </c>
      <c r="S5496" s="17" t="s">
        <v>440</v>
      </c>
      <c r="T5496" s="17" t="s">
        <v>3613</v>
      </c>
      <c r="U5496">
        <v>23</v>
      </c>
      <c r="V5496">
        <v>2021</v>
      </c>
      <c r="W5496" s="17" t="s">
        <v>3682</v>
      </c>
      <c r="X5496" s="17" t="s">
        <v>586</v>
      </c>
      <c r="Y5496">
        <v>1</v>
      </c>
      <c r="Z5496" s="17" t="s">
        <v>443</v>
      </c>
      <c r="AA5496" s="17" t="s">
        <v>443</v>
      </c>
      <c r="AB5496" s="17" t="s">
        <v>444</v>
      </c>
      <c r="AC5496">
        <v>0</v>
      </c>
      <c r="AD5496">
        <v>0</v>
      </c>
      <c r="AE5496">
        <v>0</v>
      </c>
      <c r="AF5496">
        <v>2021</v>
      </c>
      <c r="AG5496" s="1">
        <v>44562</v>
      </c>
      <c r="AH5496" s="1">
        <v>44773</v>
      </c>
      <c r="AI5496" s="1">
        <v>44785</v>
      </c>
      <c r="AJ5496" s="17" t="s">
        <v>34</v>
      </c>
      <c r="AK5496" s="17" t="s">
        <v>35</v>
      </c>
      <c r="AL5496" s="17" t="s">
        <v>10388</v>
      </c>
      <c r="AM5496" s="17">
        <f>MONTH(EMPENHO[[#This Row],[data_empenho]])</f>
        <v>11</v>
      </c>
    </row>
    <row r="5497" spans="1:39" x14ac:dyDescent="0.25">
      <c r="A5497">
        <v>8</v>
      </c>
      <c r="B5497">
        <v>801</v>
      </c>
      <c r="C5497">
        <v>10</v>
      </c>
      <c r="D5497">
        <v>303</v>
      </c>
      <c r="E5497">
        <v>8</v>
      </c>
      <c r="F5497">
        <v>0</v>
      </c>
      <c r="G5497">
        <v>1517</v>
      </c>
      <c r="H5497" s="17" t="s">
        <v>602</v>
      </c>
      <c r="I5497">
        <v>40</v>
      </c>
      <c r="J5497">
        <v>0</v>
      </c>
      <c r="K5497" s="17" t="s">
        <v>3683</v>
      </c>
      <c r="L5497" s="1">
        <v>44519</v>
      </c>
      <c r="M5497">
        <v>20000</v>
      </c>
      <c r="N5497" s="17" t="s">
        <v>437</v>
      </c>
      <c r="O5497">
        <v>47</v>
      </c>
      <c r="P5497" s="17" t="s">
        <v>438</v>
      </c>
      <c r="Q5497">
        <v>0</v>
      </c>
      <c r="R5497" s="17" t="s">
        <v>673</v>
      </c>
      <c r="S5497" s="17" t="s">
        <v>440</v>
      </c>
      <c r="T5497" s="17" t="s">
        <v>3613</v>
      </c>
      <c r="U5497">
        <v>23</v>
      </c>
      <c r="V5497">
        <v>2021</v>
      </c>
      <c r="W5497" s="17" t="s">
        <v>3684</v>
      </c>
      <c r="X5497" s="17" t="s">
        <v>586</v>
      </c>
      <c r="Y5497">
        <v>1</v>
      </c>
      <c r="Z5497" s="17" t="s">
        <v>443</v>
      </c>
      <c r="AA5497" s="17" t="s">
        <v>443</v>
      </c>
      <c r="AB5497" s="17" t="s">
        <v>444</v>
      </c>
      <c r="AC5497">
        <v>0</v>
      </c>
      <c r="AD5497">
        <v>0</v>
      </c>
      <c r="AE5497">
        <v>0</v>
      </c>
      <c r="AF5497">
        <v>2021</v>
      </c>
      <c r="AG5497" s="1">
        <v>44562</v>
      </c>
      <c r="AH5497" s="1">
        <v>44773</v>
      </c>
      <c r="AI5497" s="1">
        <v>44785</v>
      </c>
      <c r="AJ5497" s="17" t="s">
        <v>34</v>
      </c>
      <c r="AK5497" s="17" t="s">
        <v>35</v>
      </c>
      <c r="AL5497" s="17" t="s">
        <v>10388</v>
      </c>
      <c r="AM5497" s="17">
        <f>MONTH(EMPENHO[[#This Row],[data_empenho]])</f>
        <v>11</v>
      </c>
    </row>
    <row r="5498" spans="1:39" x14ac:dyDescent="0.25">
      <c r="A5498">
        <v>5</v>
      </c>
      <c r="B5498">
        <v>502</v>
      </c>
      <c r="C5498">
        <v>12</v>
      </c>
      <c r="D5498">
        <v>361</v>
      </c>
      <c r="E5498">
        <v>2</v>
      </c>
      <c r="F5498">
        <v>0</v>
      </c>
      <c r="G5498">
        <v>2019</v>
      </c>
      <c r="H5498" s="17" t="s">
        <v>3685</v>
      </c>
      <c r="I5498">
        <v>31</v>
      </c>
      <c r="J5498">
        <v>0</v>
      </c>
      <c r="K5498" s="17" t="s">
        <v>3686</v>
      </c>
      <c r="L5498" s="1">
        <v>44522</v>
      </c>
      <c r="M5498">
        <v>33040</v>
      </c>
      <c r="N5498" s="17" t="s">
        <v>437</v>
      </c>
      <c r="O5498">
        <v>7279</v>
      </c>
      <c r="P5498" s="17" t="s">
        <v>438</v>
      </c>
      <c r="Q5498">
        <v>0</v>
      </c>
      <c r="R5498" s="17" t="s">
        <v>480</v>
      </c>
      <c r="S5498" s="17" t="s">
        <v>653</v>
      </c>
      <c r="T5498" s="17" t="s">
        <v>438</v>
      </c>
      <c r="U5498">
        <v>44</v>
      </c>
      <c r="V5498">
        <v>2021</v>
      </c>
      <c r="W5498" s="17" t="s">
        <v>3687</v>
      </c>
      <c r="X5498" s="17" t="s">
        <v>482</v>
      </c>
      <c r="Y5498">
        <v>7</v>
      </c>
      <c r="Z5498" s="17" t="s">
        <v>443</v>
      </c>
      <c r="AA5498" s="17" t="s">
        <v>443</v>
      </c>
      <c r="AB5498" s="17" t="s">
        <v>444</v>
      </c>
      <c r="AC5498">
        <v>0</v>
      </c>
      <c r="AD5498">
        <v>0</v>
      </c>
      <c r="AE5498">
        <v>0</v>
      </c>
      <c r="AF5498">
        <v>2021</v>
      </c>
      <c r="AG5498" s="1">
        <v>44562</v>
      </c>
      <c r="AH5498" s="1">
        <v>44773</v>
      </c>
      <c r="AI5498" s="1">
        <v>44785</v>
      </c>
      <c r="AJ5498" s="17" t="s">
        <v>34</v>
      </c>
      <c r="AK5498" s="17" t="s">
        <v>35</v>
      </c>
      <c r="AL5498" s="17" t="s">
        <v>10388</v>
      </c>
      <c r="AM5498" s="17">
        <f>MONTH(EMPENHO[[#This Row],[data_empenho]])</f>
        <v>11</v>
      </c>
    </row>
    <row r="5499" spans="1:39" x14ac:dyDescent="0.25">
      <c r="A5499">
        <v>5</v>
      </c>
      <c r="B5499">
        <v>502</v>
      </c>
      <c r="C5499">
        <v>12</v>
      </c>
      <c r="D5499">
        <v>365</v>
      </c>
      <c r="E5499">
        <v>2</v>
      </c>
      <c r="F5499">
        <v>0</v>
      </c>
      <c r="G5499">
        <v>2023</v>
      </c>
      <c r="H5499" s="17" t="s">
        <v>3685</v>
      </c>
      <c r="I5499">
        <v>20</v>
      </c>
      <c r="J5499">
        <v>0</v>
      </c>
      <c r="K5499" s="17" t="s">
        <v>3688</v>
      </c>
      <c r="L5499" s="1">
        <v>44522</v>
      </c>
      <c r="M5499">
        <v>33040</v>
      </c>
      <c r="N5499" s="17" t="s">
        <v>437</v>
      </c>
      <c r="O5499">
        <v>7279</v>
      </c>
      <c r="P5499" s="17" t="s">
        <v>438</v>
      </c>
      <c r="Q5499">
        <v>0</v>
      </c>
      <c r="R5499" s="17" t="s">
        <v>480</v>
      </c>
      <c r="S5499" s="17" t="s">
        <v>653</v>
      </c>
      <c r="T5499" s="17" t="s">
        <v>438</v>
      </c>
      <c r="U5499">
        <v>44</v>
      </c>
      <c r="V5499">
        <v>2021</v>
      </c>
      <c r="W5499" s="17" t="s">
        <v>3689</v>
      </c>
      <c r="X5499" s="17" t="s">
        <v>482</v>
      </c>
      <c r="Y5499">
        <v>7</v>
      </c>
      <c r="Z5499" s="17" t="s">
        <v>443</v>
      </c>
      <c r="AA5499" s="17" t="s">
        <v>443</v>
      </c>
      <c r="AB5499" s="17" t="s">
        <v>444</v>
      </c>
      <c r="AC5499">
        <v>0</v>
      </c>
      <c r="AD5499">
        <v>0</v>
      </c>
      <c r="AE5499">
        <v>0</v>
      </c>
      <c r="AF5499">
        <v>2021</v>
      </c>
      <c r="AG5499" s="1">
        <v>44562</v>
      </c>
      <c r="AH5499" s="1">
        <v>44773</v>
      </c>
      <c r="AI5499" s="1">
        <v>44785</v>
      </c>
      <c r="AJ5499" s="17" t="s">
        <v>34</v>
      </c>
      <c r="AK5499" s="17" t="s">
        <v>35</v>
      </c>
      <c r="AL5499" s="17" t="s">
        <v>10388</v>
      </c>
      <c r="AM5499" s="17">
        <f>MONTH(EMPENHO[[#This Row],[data_empenho]])</f>
        <v>11</v>
      </c>
    </row>
    <row r="5500" spans="1:39" x14ac:dyDescent="0.25">
      <c r="A5500">
        <v>2</v>
      </c>
      <c r="B5500">
        <v>201</v>
      </c>
      <c r="C5500">
        <v>4</v>
      </c>
      <c r="D5500">
        <v>122</v>
      </c>
      <c r="E5500">
        <v>1</v>
      </c>
      <c r="F5500">
        <v>0</v>
      </c>
      <c r="G5500">
        <v>2004</v>
      </c>
      <c r="H5500" s="17" t="s">
        <v>3685</v>
      </c>
      <c r="I5500">
        <v>1</v>
      </c>
      <c r="J5500">
        <v>0</v>
      </c>
      <c r="K5500" s="17" t="s">
        <v>3690</v>
      </c>
      <c r="L5500" s="1">
        <v>44522</v>
      </c>
      <c r="M5500">
        <v>8260</v>
      </c>
      <c r="N5500" s="17" t="s">
        <v>437</v>
      </c>
      <c r="O5500">
        <v>7279</v>
      </c>
      <c r="P5500" s="17" t="s">
        <v>438</v>
      </c>
      <c r="Q5500">
        <v>0</v>
      </c>
      <c r="R5500" s="17" t="s">
        <v>480</v>
      </c>
      <c r="S5500" s="17" t="s">
        <v>653</v>
      </c>
      <c r="T5500" s="17" t="s">
        <v>438</v>
      </c>
      <c r="U5500">
        <v>44</v>
      </c>
      <c r="V5500">
        <v>2021</v>
      </c>
      <c r="W5500" s="17" t="s">
        <v>3691</v>
      </c>
      <c r="X5500" s="17" t="s">
        <v>482</v>
      </c>
      <c r="Y5500">
        <v>7</v>
      </c>
      <c r="Z5500" s="17" t="s">
        <v>443</v>
      </c>
      <c r="AA5500" s="17" t="s">
        <v>443</v>
      </c>
      <c r="AB5500" s="17" t="s">
        <v>444</v>
      </c>
      <c r="AC5500">
        <v>0</v>
      </c>
      <c r="AD5500">
        <v>0</v>
      </c>
      <c r="AE5500">
        <v>0</v>
      </c>
      <c r="AF5500">
        <v>2021</v>
      </c>
      <c r="AG5500" s="1">
        <v>44562</v>
      </c>
      <c r="AH5500" s="1">
        <v>44773</v>
      </c>
      <c r="AI5500" s="1">
        <v>44785</v>
      </c>
      <c r="AJ5500" s="17" t="s">
        <v>34</v>
      </c>
      <c r="AK5500" s="17" t="s">
        <v>35</v>
      </c>
      <c r="AL5500" s="17" t="s">
        <v>10388</v>
      </c>
      <c r="AM5500" s="17">
        <f>MONTH(EMPENHO[[#This Row],[data_empenho]])</f>
        <v>11</v>
      </c>
    </row>
    <row r="5501" spans="1:39" x14ac:dyDescent="0.25">
      <c r="A5501">
        <v>3</v>
      </c>
      <c r="B5501">
        <v>301</v>
      </c>
      <c r="C5501">
        <v>4</v>
      </c>
      <c r="D5501">
        <v>122</v>
      </c>
      <c r="E5501">
        <v>1</v>
      </c>
      <c r="F5501">
        <v>0</v>
      </c>
      <c r="G5501">
        <v>2010</v>
      </c>
      <c r="H5501" s="17" t="s">
        <v>3685</v>
      </c>
      <c r="I5501">
        <v>1</v>
      </c>
      <c r="J5501">
        <v>0</v>
      </c>
      <c r="K5501" s="17" t="s">
        <v>3692</v>
      </c>
      <c r="L5501" s="1">
        <v>44522</v>
      </c>
      <c r="M5501">
        <v>16520</v>
      </c>
      <c r="N5501" s="17" t="s">
        <v>437</v>
      </c>
      <c r="O5501">
        <v>7279</v>
      </c>
      <c r="P5501" s="17" t="s">
        <v>438</v>
      </c>
      <c r="Q5501">
        <v>0</v>
      </c>
      <c r="R5501" s="17" t="s">
        <v>480</v>
      </c>
      <c r="S5501" s="17" t="s">
        <v>653</v>
      </c>
      <c r="T5501" s="17" t="s">
        <v>438</v>
      </c>
      <c r="U5501">
        <v>44</v>
      </c>
      <c r="V5501">
        <v>2021</v>
      </c>
      <c r="W5501" s="17" t="s">
        <v>3693</v>
      </c>
      <c r="X5501" s="17" t="s">
        <v>482</v>
      </c>
      <c r="Y5501">
        <v>7</v>
      </c>
      <c r="Z5501" s="17" t="s">
        <v>443</v>
      </c>
      <c r="AA5501" s="17" t="s">
        <v>443</v>
      </c>
      <c r="AB5501" s="17" t="s">
        <v>444</v>
      </c>
      <c r="AC5501">
        <v>0</v>
      </c>
      <c r="AD5501">
        <v>0</v>
      </c>
      <c r="AE5501">
        <v>0</v>
      </c>
      <c r="AF5501">
        <v>2021</v>
      </c>
      <c r="AG5501" s="1">
        <v>44562</v>
      </c>
      <c r="AH5501" s="1">
        <v>44773</v>
      </c>
      <c r="AI5501" s="1">
        <v>44785</v>
      </c>
      <c r="AJ5501" s="17" t="s">
        <v>34</v>
      </c>
      <c r="AK5501" s="17" t="s">
        <v>35</v>
      </c>
      <c r="AL5501" s="17" t="s">
        <v>10388</v>
      </c>
      <c r="AM5501" s="17">
        <f>MONTH(EMPENHO[[#This Row],[data_empenho]])</f>
        <v>11</v>
      </c>
    </row>
    <row r="5502" spans="1:39" x14ac:dyDescent="0.25">
      <c r="A5502">
        <v>2</v>
      </c>
      <c r="B5502">
        <v>203</v>
      </c>
      <c r="C5502">
        <v>4</v>
      </c>
      <c r="D5502">
        <v>122</v>
      </c>
      <c r="E5502">
        <v>1</v>
      </c>
      <c r="F5502">
        <v>0</v>
      </c>
      <c r="G5502">
        <v>2006</v>
      </c>
      <c r="H5502" s="17" t="s">
        <v>3685</v>
      </c>
      <c r="I5502">
        <v>1</v>
      </c>
      <c r="J5502">
        <v>0</v>
      </c>
      <c r="K5502" s="17" t="s">
        <v>3694</v>
      </c>
      <c r="L5502" s="1">
        <v>44522</v>
      </c>
      <c r="M5502">
        <v>16520</v>
      </c>
      <c r="N5502" s="17" t="s">
        <v>437</v>
      </c>
      <c r="O5502">
        <v>7279</v>
      </c>
      <c r="P5502" s="17" t="s">
        <v>438</v>
      </c>
      <c r="Q5502">
        <v>0</v>
      </c>
      <c r="R5502" s="17" t="s">
        <v>480</v>
      </c>
      <c r="S5502" s="17" t="s">
        <v>653</v>
      </c>
      <c r="T5502" s="17" t="s">
        <v>438</v>
      </c>
      <c r="U5502">
        <v>44</v>
      </c>
      <c r="V5502">
        <v>2021</v>
      </c>
      <c r="W5502" s="17" t="s">
        <v>3695</v>
      </c>
      <c r="X5502" s="17" t="s">
        <v>482</v>
      </c>
      <c r="Y5502">
        <v>7</v>
      </c>
      <c r="Z5502" s="17" t="s">
        <v>443</v>
      </c>
      <c r="AA5502" s="17" t="s">
        <v>443</v>
      </c>
      <c r="AB5502" s="17" t="s">
        <v>444</v>
      </c>
      <c r="AC5502">
        <v>0</v>
      </c>
      <c r="AD5502">
        <v>0</v>
      </c>
      <c r="AE5502">
        <v>0</v>
      </c>
      <c r="AF5502">
        <v>2021</v>
      </c>
      <c r="AG5502" s="1">
        <v>44562</v>
      </c>
      <c r="AH5502" s="1">
        <v>44773</v>
      </c>
      <c r="AI5502" s="1">
        <v>44785</v>
      </c>
      <c r="AJ5502" s="17" t="s">
        <v>34</v>
      </c>
      <c r="AK5502" s="17" t="s">
        <v>35</v>
      </c>
      <c r="AL5502" s="17" t="s">
        <v>10388</v>
      </c>
      <c r="AM5502" s="17">
        <f>MONTH(EMPENHO[[#This Row],[data_empenho]])</f>
        <v>11</v>
      </c>
    </row>
    <row r="5503" spans="1:39" x14ac:dyDescent="0.25">
      <c r="A5503">
        <v>6</v>
      </c>
      <c r="B5503">
        <v>601</v>
      </c>
      <c r="C5503">
        <v>26</v>
      </c>
      <c r="D5503">
        <v>122</v>
      </c>
      <c r="E5503">
        <v>1</v>
      </c>
      <c r="F5503">
        <v>0</v>
      </c>
      <c r="G5503">
        <v>2032</v>
      </c>
      <c r="H5503" s="17" t="s">
        <v>689</v>
      </c>
      <c r="I5503">
        <v>1</v>
      </c>
      <c r="J5503">
        <v>0</v>
      </c>
      <c r="K5503" s="17" t="s">
        <v>3696</v>
      </c>
      <c r="L5503" s="1">
        <v>44524</v>
      </c>
      <c r="M5503">
        <v>8</v>
      </c>
      <c r="N5503" s="17" t="s">
        <v>437</v>
      </c>
      <c r="O5503">
        <v>4628</v>
      </c>
      <c r="P5503" s="17" t="s">
        <v>438</v>
      </c>
      <c r="Q5503">
        <v>0</v>
      </c>
      <c r="R5503" s="17" t="s">
        <v>439</v>
      </c>
      <c r="S5503" s="17" t="s">
        <v>440</v>
      </c>
      <c r="T5503" s="17" t="s">
        <v>438</v>
      </c>
      <c r="U5503">
        <v>0</v>
      </c>
      <c r="V5503">
        <v>0</v>
      </c>
      <c r="W5503" s="17" t="s">
        <v>3697</v>
      </c>
      <c r="X5503" s="17" t="s">
        <v>465</v>
      </c>
      <c r="Y5503">
        <v>1</v>
      </c>
      <c r="Z5503" s="17" t="s">
        <v>443</v>
      </c>
      <c r="AA5503" s="17" t="s">
        <v>443</v>
      </c>
      <c r="AB5503" s="17" t="s">
        <v>444</v>
      </c>
      <c r="AC5503">
        <v>0</v>
      </c>
      <c r="AD5503">
        <v>0</v>
      </c>
      <c r="AE5503">
        <v>0</v>
      </c>
      <c r="AF5503">
        <v>2021</v>
      </c>
      <c r="AG5503" s="1">
        <v>44562</v>
      </c>
      <c r="AH5503" s="1">
        <v>44773</v>
      </c>
      <c r="AI5503" s="1">
        <v>44785</v>
      </c>
      <c r="AJ5503" s="17" t="s">
        <v>34</v>
      </c>
      <c r="AK5503" s="17" t="s">
        <v>35</v>
      </c>
      <c r="AL5503" s="17" t="s">
        <v>10388</v>
      </c>
      <c r="AM5503" s="17">
        <f>MONTH(EMPENHO[[#This Row],[data_empenho]])</f>
        <v>11</v>
      </c>
    </row>
    <row r="5504" spans="1:39" x14ac:dyDescent="0.25">
      <c r="A5504">
        <v>8</v>
      </c>
      <c r="B5504">
        <v>801</v>
      </c>
      <c r="C5504">
        <v>10</v>
      </c>
      <c r="D5504">
        <v>122</v>
      </c>
      <c r="E5504">
        <v>5</v>
      </c>
      <c r="F5504">
        <v>0</v>
      </c>
      <c r="G5504">
        <v>2049</v>
      </c>
      <c r="H5504" s="17" t="s">
        <v>750</v>
      </c>
      <c r="I5504">
        <v>40</v>
      </c>
      <c r="J5504">
        <v>0</v>
      </c>
      <c r="K5504" s="17" t="s">
        <v>3698</v>
      </c>
      <c r="L5504" s="1">
        <v>44526</v>
      </c>
      <c r="M5504">
        <v>500</v>
      </c>
      <c r="N5504" s="17" t="s">
        <v>437</v>
      </c>
      <c r="O5504">
        <v>7152</v>
      </c>
      <c r="P5504" s="17" t="s">
        <v>438</v>
      </c>
      <c r="Q5504">
        <v>0</v>
      </c>
      <c r="R5504" s="17" t="s">
        <v>439</v>
      </c>
      <c r="S5504" s="17" t="s">
        <v>440</v>
      </c>
      <c r="T5504" s="17" t="s">
        <v>438</v>
      </c>
      <c r="U5504">
        <v>0</v>
      </c>
      <c r="V5504">
        <v>0</v>
      </c>
      <c r="W5504" s="17" t="s">
        <v>3699</v>
      </c>
      <c r="X5504" s="17" t="s">
        <v>465</v>
      </c>
      <c r="Y5504">
        <v>1</v>
      </c>
      <c r="Z5504" s="17" t="s">
        <v>443</v>
      </c>
      <c r="AA5504" s="17" t="s">
        <v>443</v>
      </c>
      <c r="AB5504" s="17" t="s">
        <v>444</v>
      </c>
      <c r="AC5504">
        <v>0</v>
      </c>
      <c r="AD5504">
        <v>0</v>
      </c>
      <c r="AE5504">
        <v>0</v>
      </c>
      <c r="AF5504">
        <v>2021</v>
      </c>
      <c r="AG5504" s="1">
        <v>44562</v>
      </c>
      <c r="AH5504" s="1">
        <v>44773</v>
      </c>
      <c r="AI5504" s="1">
        <v>44785</v>
      </c>
      <c r="AJ5504" s="17" t="s">
        <v>34</v>
      </c>
      <c r="AK5504" s="17" t="s">
        <v>35</v>
      </c>
      <c r="AL5504" s="17" t="s">
        <v>10388</v>
      </c>
      <c r="AM5504" s="17">
        <f>MONTH(EMPENHO[[#This Row],[data_empenho]])</f>
        <v>11</v>
      </c>
    </row>
    <row r="5505" spans="1:39" x14ac:dyDescent="0.25">
      <c r="A5505">
        <v>8</v>
      </c>
      <c r="B5505">
        <v>801</v>
      </c>
      <c r="C5505">
        <v>10</v>
      </c>
      <c r="D5505">
        <v>122</v>
      </c>
      <c r="E5505">
        <v>5</v>
      </c>
      <c r="F5505">
        <v>0</v>
      </c>
      <c r="G5505">
        <v>2049</v>
      </c>
      <c r="H5505" s="17" t="s">
        <v>750</v>
      </c>
      <c r="I5505">
        <v>40</v>
      </c>
      <c r="J5505">
        <v>0</v>
      </c>
      <c r="K5505" s="17" t="s">
        <v>3698</v>
      </c>
      <c r="L5505" s="1">
        <v>44561</v>
      </c>
      <c r="M5505">
        <v>-360</v>
      </c>
      <c r="N5505" s="17" t="s">
        <v>451</v>
      </c>
      <c r="O5505">
        <v>7152</v>
      </c>
      <c r="P5505" s="17" t="s">
        <v>438</v>
      </c>
      <c r="Q5505">
        <v>0</v>
      </c>
      <c r="R5505" s="17" t="s">
        <v>439</v>
      </c>
      <c r="S5505" s="17" t="s">
        <v>440</v>
      </c>
      <c r="T5505" s="17" t="s">
        <v>438</v>
      </c>
      <c r="U5505">
        <v>0</v>
      </c>
      <c r="V5505">
        <v>0</v>
      </c>
      <c r="W5505" s="17" t="s">
        <v>3699</v>
      </c>
      <c r="X5505" s="17" t="s">
        <v>465</v>
      </c>
      <c r="Y5505">
        <v>1</v>
      </c>
      <c r="Z5505" s="17" t="s">
        <v>443</v>
      </c>
      <c r="AA5505" s="17" t="s">
        <v>443</v>
      </c>
      <c r="AB5505" s="17" t="s">
        <v>444</v>
      </c>
      <c r="AC5505">
        <v>0</v>
      </c>
      <c r="AD5505">
        <v>0</v>
      </c>
      <c r="AE5505">
        <v>0</v>
      </c>
      <c r="AF5505">
        <v>2021</v>
      </c>
      <c r="AG5505" s="1">
        <v>44562</v>
      </c>
      <c r="AH5505" s="1">
        <v>44773</v>
      </c>
      <c r="AI5505" s="1">
        <v>44785</v>
      </c>
      <c r="AJ5505" s="17" t="s">
        <v>34</v>
      </c>
      <c r="AK5505" s="17" t="s">
        <v>35</v>
      </c>
      <c r="AL5505" s="17" t="s">
        <v>10388</v>
      </c>
      <c r="AM5505" s="17">
        <f>MONTH(EMPENHO[[#This Row],[data_empenho]])</f>
        <v>12</v>
      </c>
    </row>
    <row r="5506" spans="1:39" x14ac:dyDescent="0.25">
      <c r="A5506">
        <v>7</v>
      </c>
      <c r="B5506">
        <v>702</v>
      </c>
      <c r="C5506">
        <v>15</v>
      </c>
      <c r="D5506">
        <v>452</v>
      </c>
      <c r="E5506">
        <v>10</v>
      </c>
      <c r="F5506">
        <v>0</v>
      </c>
      <c r="G5506">
        <v>2044</v>
      </c>
      <c r="H5506" s="17" t="s">
        <v>3638</v>
      </c>
      <c r="I5506">
        <v>1</v>
      </c>
      <c r="J5506">
        <v>0</v>
      </c>
      <c r="K5506" s="17" t="s">
        <v>3700</v>
      </c>
      <c r="L5506" s="1">
        <v>44529</v>
      </c>
      <c r="M5506">
        <v>1261</v>
      </c>
      <c r="N5506" s="17" t="s">
        <v>437</v>
      </c>
      <c r="O5506">
        <v>4628</v>
      </c>
      <c r="P5506" s="17" t="s">
        <v>438</v>
      </c>
      <c r="Q5506">
        <v>0</v>
      </c>
      <c r="R5506" s="17" t="s">
        <v>439</v>
      </c>
      <c r="S5506" s="17" t="s">
        <v>440</v>
      </c>
      <c r="T5506" s="17" t="s">
        <v>438</v>
      </c>
      <c r="U5506">
        <v>192</v>
      </c>
      <c r="V5506">
        <v>2021</v>
      </c>
      <c r="W5506" s="17" t="s">
        <v>3701</v>
      </c>
      <c r="X5506" s="17" t="s">
        <v>465</v>
      </c>
      <c r="Y5506">
        <v>1</v>
      </c>
      <c r="Z5506" s="17" t="s">
        <v>443</v>
      </c>
      <c r="AA5506" s="17" t="s">
        <v>443</v>
      </c>
      <c r="AB5506" s="17" t="s">
        <v>444</v>
      </c>
      <c r="AC5506">
        <v>0</v>
      </c>
      <c r="AD5506">
        <v>0</v>
      </c>
      <c r="AE5506">
        <v>0</v>
      </c>
      <c r="AF5506">
        <v>2021</v>
      </c>
      <c r="AG5506" s="1">
        <v>44562</v>
      </c>
      <c r="AH5506" s="1">
        <v>44773</v>
      </c>
      <c r="AI5506" s="1">
        <v>44785</v>
      </c>
      <c r="AJ5506" s="17" t="s">
        <v>34</v>
      </c>
      <c r="AK5506" s="17" t="s">
        <v>35</v>
      </c>
      <c r="AL5506" s="17" t="s">
        <v>10388</v>
      </c>
      <c r="AM5506" s="17">
        <f>MONTH(EMPENHO[[#This Row],[data_empenho]])</f>
        <v>11</v>
      </c>
    </row>
    <row r="5507" spans="1:39" x14ac:dyDescent="0.25">
      <c r="A5507">
        <v>7</v>
      </c>
      <c r="B5507">
        <v>702</v>
      </c>
      <c r="C5507">
        <v>15</v>
      </c>
      <c r="D5507">
        <v>452</v>
      </c>
      <c r="E5507">
        <v>10</v>
      </c>
      <c r="F5507">
        <v>0</v>
      </c>
      <c r="G5507">
        <v>2044</v>
      </c>
      <c r="H5507" s="17" t="s">
        <v>2050</v>
      </c>
      <c r="I5507">
        <v>1</v>
      </c>
      <c r="J5507">
        <v>0</v>
      </c>
      <c r="K5507" s="17" t="s">
        <v>3702</v>
      </c>
      <c r="L5507" s="1">
        <v>44529</v>
      </c>
      <c r="M5507">
        <v>1250</v>
      </c>
      <c r="N5507" s="17" t="s">
        <v>437</v>
      </c>
      <c r="O5507">
        <v>4628</v>
      </c>
      <c r="P5507" s="17" t="s">
        <v>438</v>
      </c>
      <c r="Q5507">
        <v>0</v>
      </c>
      <c r="R5507" s="17" t="s">
        <v>439</v>
      </c>
      <c r="S5507" s="17" t="s">
        <v>440</v>
      </c>
      <c r="T5507" s="17" t="s">
        <v>438</v>
      </c>
      <c r="U5507">
        <v>192</v>
      </c>
      <c r="V5507">
        <v>2021</v>
      </c>
      <c r="W5507" s="17" t="s">
        <v>3703</v>
      </c>
      <c r="X5507" s="17" t="s">
        <v>465</v>
      </c>
      <c r="Y5507">
        <v>1</v>
      </c>
      <c r="Z5507" s="17" t="s">
        <v>443</v>
      </c>
      <c r="AA5507" s="17" t="s">
        <v>443</v>
      </c>
      <c r="AB5507" s="17" t="s">
        <v>444</v>
      </c>
      <c r="AC5507">
        <v>0</v>
      </c>
      <c r="AD5507">
        <v>0</v>
      </c>
      <c r="AE5507">
        <v>0</v>
      </c>
      <c r="AF5507">
        <v>2021</v>
      </c>
      <c r="AG5507" s="1">
        <v>44562</v>
      </c>
      <c r="AH5507" s="1">
        <v>44773</v>
      </c>
      <c r="AI5507" s="1">
        <v>44785</v>
      </c>
      <c r="AJ5507" s="17" t="s">
        <v>34</v>
      </c>
      <c r="AK5507" s="17" t="s">
        <v>35</v>
      </c>
      <c r="AL5507" s="17" t="s">
        <v>10388</v>
      </c>
      <c r="AM5507" s="17">
        <f>MONTH(EMPENHO[[#This Row],[data_empenho]])</f>
        <v>11</v>
      </c>
    </row>
    <row r="5508" spans="1:39" x14ac:dyDescent="0.25">
      <c r="A5508">
        <v>7</v>
      </c>
      <c r="B5508">
        <v>703</v>
      </c>
      <c r="C5508">
        <v>26</v>
      </c>
      <c r="D5508">
        <v>782</v>
      </c>
      <c r="E5508">
        <v>18</v>
      </c>
      <c r="F5508">
        <v>0</v>
      </c>
      <c r="G5508">
        <v>2048</v>
      </c>
      <c r="H5508" s="17" t="s">
        <v>714</v>
      </c>
      <c r="I5508">
        <v>1</v>
      </c>
      <c r="J5508">
        <v>0</v>
      </c>
      <c r="K5508" s="17" t="s">
        <v>3704</v>
      </c>
      <c r="L5508" s="1">
        <v>44533</v>
      </c>
      <c r="M5508">
        <v>206.04</v>
      </c>
      <c r="N5508" s="17" t="s">
        <v>437</v>
      </c>
      <c r="O5508">
        <v>756</v>
      </c>
      <c r="P5508" s="17" t="s">
        <v>438</v>
      </c>
      <c r="Q5508">
        <v>0</v>
      </c>
      <c r="R5508" s="17" t="s">
        <v>439</v>
      </c>
      <c r="S5508" s="17" t="s">
        <v>440</v>
      </c>
      <c r="T5508" s="17" t="s">
        <v>438</v>
      </c>
      <c r="U5508">
        <v>0</v>
      </c>
      <c r="V5508">
        <v>0</v>
      </c>
      <c r="W5508" s="17" t="s">
        <v>3705</v>
      </c>
      <c r="X5508" s="17" t="s">
        <v>465</v>
      </c>
      <c r="Y5508">
        <v>1</v>
      </c>
      <c r="Z5508" s="17" t="s">
        <v>443</v>
      </c>
      <c r="AA5508" s="17" t="s">
        <v>443</v>
      </c>
      <c r="AB5508" s="17" t="s">
        <v>444</v>
      </c>
      <c r="AC5508">
        <v>0</v>
      </c>
      <c r="AD5508">
        <v>0</v>
      </c>
      <c r="AE5508">
        <v>0</v>
      </c>
      <c r="AF5508">
        <v>2021</v>
      </c>
      <c r="AG5508" s="1">
        <v>44562</v>
      </c>
      <c r="AH5508" s="1">
        <v>44773</v>
      </c>
      <c r="AI5508" s="1">
        <v>44785</v>
      </c>
      <c r="AJ5508" s="17" t="s">
        <v>34</v>
      </c>
      <c r="AK5508" s="17" t="s">
        <v>35</v>
      </c>
      <c r="AL5508" s="17" t="s">
        <v>10388</v>
      </c>
      <c r="AM5508" s="17">
        <f>MONTH(EMPENHO[[#This Row],[data_empenho]])</f>
        <v>12</v>
      </c>
    </row>
    <row r="5509" spans="1:39" x14ac:dyDescent="0.25">
      <c r="A5509">
        <v>12</v>
      </c>
      <c r="B5509">
        <v>1201</v>
      </c>
      <c r="C5509">
        <v>9</v>
      </c>
      <c r="D5509">
        <v>122</v>
      </c>
      <c r="E5509">
        <v>1</v>
      </c>
      <c r="F5509">
        <v>0</v>
      </c>
      <c r="G5509">
        <v>2107</v>
      </c>
      <c r="H5509" s="17" t="s">
        <v>629</v>
      </c>
      <c r="I5509">
        <v>50</v>
      </c>
      <c r="J5509">
        <v>0</v>
      </c>
      <c r="K5509" s="17" t="s">
        <v>3706</v>
      </c>
      <c r="L5509" s="1">
        <v>44544</v>
      </c>
      <c r="M5509">
        <v>17010</v>
      </c>
      <c r="N5509" s="17" t="s">
        <v>437</v>
      </c>
      <c r="O5509">
        <v>8240</v>
      </c>
      <c r="P5509" s="17" t="s">
        <v>438</v>
      </c>
      <c r="Q5509">
        <v>0</v>
      </c>
      <c r="R5509" s="17" t="s">
        <v>439</v>
      </c>
      <c r="S5509" s="17" t="s">
        <v>440</v>
      </c>
      <c r="T5509" s="17" t="s">
        <v>438</v>
      </c>
      <c r="U5509">
        <v>204</v>
      </c>
      <c r="V5509">
        <v>2021</v>
      </c>
      <c r="W5509" s="17" t="s">
        <v>3707</v>
      </c>
      <c r="X5509" s="17" t="s">
        <v>465</v>
      </c>
      <c r="Y5509">
        <v>1</v>
      </c>
      <c r="Z5509" s="17" t="s">
        <v>443</v>
      </c>
      <c r="AA5509" s="17" t="s">
        <v>443</v>
      </c>
      <c r="AB5509" s="17" t="s">
        <v>444</v>
      </c>
      <c r="AC5509">
        <v>0</v>
      </c>
      <c r="AD5509">
        <v>0</v>
      </c>
      <c r="AE5509">
        <v>0</v>
      </c>
      <c r="AF5509">
        <v>2021</v>
      </c>
      <c r="AG5509" s="1">
        <v>44562</v>
      </c>
      <c r="AH5509" s="1">
        <v>44773</v>
      </c>
      <c r="AI5509" s="1">
        <v>44785</v>
      </c>
      <c r="AJ5509" s="17" t="s">
        <v>34</v>
      </c>
      <c r="AK5509" s="17" t="s">
        <v>35</v>
      </c>
      <c r="AL5509" s="17" t="s">
        <v>10388</v>
      </c>
      <c r="AM5509" s="17">
        <f>MONTH(EMPENHO[[#This Row],[data_empenho]])</f>
        <v>12</v>
      </c>
    </row>
    <row r="5510" spans="1:39" x14ac:dyDescent="0.25">
      <c r="A5510">
        <v>8</v>
      </c>
      <c r="B5510">
        <v>801</v>
      </c>
      <c r="C5510">
        <v>10</v>
      </c>
      <c r="D5510">
        <v>303</v>
      </c>
      <c r="E5510">
        <v>9</v>
      </c>
      <c r="F5510">
        <v>0</v>
      </c>
      <c r="G5510">
        <v>2072</v>
      </c>
      <c r="H5510" s="17" t="s">
        <v>657</v>
      </c>
      <c r="I5510">
        <v>4050</v>
      </c>
      <c r="J5510">
        <v>0</v>
      </c>
      <c r="K5510" s="17" t="s">
        <v>3708</v>
      </c>
      <c r="L5510" s="1">
        <v>44550</v>
      </c>
      <c r="M5510">
        <v>-0.44</v>
      </c>
      <c r="N5510" s="17" t="s">
        <v>451</v>
      </c>
      <c r="O5510">
        <v>7494</v>
      </c>
      <c r="P5510" s="17" t="s">
        <v>438</v>
      </c>
      <c r="Q5510">
        <v>0</v>
      </c>
      <c r="R5510" s="17" t="s">
        <v>1083</v>
      </c>
      <c r="S5510" s="17" t="s">
        <v>653</v>
      </c>
      <c r="T5510" s="17" t="s">
        <v>438</v>
      </c>
      <c r="U5510">
        <v>8</v>
      </c>
      <c r="V5510">
        <v>2021</v>
      </c>
      <c r="W5510" s="17" t="s">
        <v>3709</v>
      </c>
      <c r="X5510" s="17" t="s">
        <v>1085</v>
      </c>
      <c r="Y5510">
        <v>7</v>
      </c>
      <c r="Z5510" s="17" t="s">
        <v>443</v>
      </c>
      <c r="AA5510" s="17" t="s">
        <v>443</v>
      </c>
      <c r="AB5510" s="17" t="s">
        <v>444</v>
      </c>
      <c r="AC5510">
        <v>0</v>
      </c>
      <c r="AD5510">
        <v>0</v>
      </c>
      <c r="AE5510">
        <v>0</v>
      </c>
      <c r="AF5510">
        <v>2021</v>
      </c>
      <c r="AG5510" s="1">
        <v>44562</v>
      </c>
      <c r="AH5510" s="1">
        <v>44773</v>
      </c>
      <c r="AI5510" s="1">
        <v>44785</v>
      </c>
      <c r="AJ5510" s="17" t="s">
        <v>34</v>
      </c>
      <c r="AK5510" s="17" t="s">
        <v>35</v>
      </c>
      <c r="AL5510" s="17" t="s">
        <v>10388</v>
      </c>
      <c r="AM5510" s="17">
        <f>MONTH(EMPENHO[[#This Row],[data_empenho]])</f>
        <v>12</v>
      </c>
    </row>
    <row r="5511" spans="1:39" x14ac:dyDescent="0.25">
      <c r="A5511">
        <v>8</v>
      </c>
      <c r="B5511">
        <v>801</v>
      </c>
      <c r="C5511">
        <v>10</v>
      </c>
      <c r="D5511">
        <v>303</v>
      </c>
      <c r="E5511">
        <v>9</v>
      </c>
      <c r="F5511">
        <v>0</v>
      </c>
      <c r="G5511">
        <v>2072</v>
      </c>
      <c r="H5511" s="17" t="s">
        <v>657</v>
      </c>
      <c r="I5511">
        <v>4050</v>
      </c>
      <c r="J5511">
        <v>0</v>
      </c>
      <c r="K5511" s="17" t="s">
        <v>3708</v>
      </c>
      <c r="L5511" s="1">
        <v>44550</v>
      </c>
      <c r="M5511">
        <v>3913.46</v>
      </c>
      <c r="N5511" s="17" t="s">
        <v>437</v>
      </c>
      <c r="O5511">
        <v>7494</v>
      </c>
      <c r="P5511" s="17" t="s">
        <v>438</v>
      </c>
      <c r="Q5511">
        <v>0</v>
      </c>
      <c r="R5511" s="17" t="s">
        <v>1083</v>
      </c>
      <c r="S5511" s="17" t="s">
        <v>653</v>
      </c>
      <c r="T5511" s="17" t="s">
        <v>438</v>
      </c>
      <c r="U5511">
        <v>8</v>
      </c>
      <c r="V5511">
        <v>2021</v>
      </c>
      <c r="W5511" s="17" t="s">
        <v>3709</v>
      </c>
      <c r="X5511" s="17" t="s">
        <v>1085</v>
      </c>
      <c r="Y5511">
        <v>7</v>
      </c>
      <c r="Z5511" s="17" t="s">
        <v>443</v>
      </c>
      <c r="AA5511" s="17" t="s">
        <v>443</v>
      </c>
      <c r="AB5511" s="17" t="s">
        <v>444</v>
      </c>
      <c r="AC5511">
        <v>0</v>
      </c>
      <c r="AD5511">
        <v>0</v>
      </c>
      <c r="AE5511">
        <v>0</v>
      </c>
      <c r="AF5511">
        <v>2021</v>
      </c>
      <c r="AG5511" s="1">
        <v>44562</v>
      </c>
      <c r="AH5511" s="1">
        <v>44773</v>
      </c>
      <c r="AI5511" s="1">
        <v>44785</v>
      </c>
      <c r="AJ5511" s="17" t="s">
        <v>34</v>
      </c>
      <c r="AK5511" s="17" t="s">
        <v>35</v>
      </c>
      <c r="AL5511" s="17" t="s">
        <v>10388</v>
      </c>
      <c r="AM5511" s="17">
        <f>MONTH(EMPENHO[[#This Row],[data_empenho]])</f>
        <v>12</v>
      </c>
    </row>
    <row r="5512" spans="1:39" x14ac:dyDescent="0.25">
      <c r="A5512">
        <v>8</v>
      </c>
      <c r="B5512">
        <v>801</v>
      </c>
      <c r="C5512">
        <v>10</v>
      </c>
      <c r="D5512">
        <v>303</v>
      </c>
      <c r="E5512">
        <v>9</v>
      </c>
      <c r="F5512">
        <v>0</v>
      </c>
      <c r="G5512">
        <v>2072</v>
      </c>
      <c r="H5512" s="17" t="s">
        <v>657</v>
      </c>
      <c r="I5512">
        <v>40</v>
      </c>
      <c r="J5512">
        <v>0</v>
      </c>
      <c r="K5512" s="17" t="s">
        <v>3710</v>
      </c>
      <c r="L5512" s="1">
        <v>44550</v>
      </c>
      <c r="M5512">
        <v>62.98</v>
      </c>
      <c r="N5512" s="17" t="s">
        <v>437</v>
      </c>
      <c r="O5512">
        <v>7494</v>
      </c>
      <c r="P5512" s="17" t="s">
        <v>438</v>
      </c>
      <c r="Q5512">
        <v>0</v>
      </c>
      <c r="R5512" s="17" t="s">
        <v>1083</v>
      </c>
      <c r="S5512" s="17" t="s">
        <v>653</v>
      </c>
      <c r="T5512" s="17" t="s">
        <v>438</v>
      </c>
      <c r="U5512">
        <v>8</v>
      </c>
      <c r="V5512">
        <v>2021</v>
      </c>
      <c r="W5512" s="17" t="s">
        <v>3711</v>
      </c>
      <c r="X5512" s="17" t="s">
        <v>1085</v>
      </c>
      <c r="Y5512">
        <v>7</v>
      </c>
      <c r="Z5512" s="17" t="s">
        <v>443</v>
      </c>
      <c r="AA5512" s="17" t="s">
        <v>443</v>
      </c>
      <c r="AB5512" s="17" t="s">
        <v>444</v>
      </c>
      <c r="AC5512">
        <v>0</v>
      </c>
      <c r="AD5512">
        <v>0</v>
      </c>
      <c r="AE5512">
        <v>0</v>
      </c>
      <c r="AF5512">
        <v>2021</v>
      </c>
      <c r="AG5512" s="1">
        <v>44562</v>
      </c>
      <c r="AH5512" s="1">
        <v>44773</v>
      </c>
      <c r="AI5512" s="1">
        <v>44785</v>
      </c>
      <c r="AJ5512" s="17" t="s">
        <v>34</v>
      </c>
      <c r="AK5512" s="17" t="s">
        <v>35</v>
      </c>
      <c r="AL5512" s="17" t="s">
        <v>10388</v>
      </c>
      <c r="AM5512" s="17">
        <f>MONTH(EMPENHO[[#This Row],[data_empenho]])</f>
        <v>12</v>
      </c>
    </row>
    <row r="5513" spans="1:39" x14ac:dyDescent="0.25">
      <c r="A5513">
        <v>7</v>
      </c>
      <c r="B5513">
        <v>702</v>
      </c>
      <c r="C5513">
        <v>26</v>
      </c>
      <c r="D5513">
        <v>782</v>
      </c>
      <c r="E5513">
        <v>17</v>
      </c>
      <c r="F5513">
        <v>0</v>
      </c>
      <c r="G5513">
        <v>1516</v>
      </c>
      <c r="H5513" s="17" t="s">
        <v>2436</v>
      </c>
      <c r="I5513">
        <v>1</v>
      </c>
      <c r="J5513">
        <v>0</v>
      </c>
      <c r="K5513" s="17" t="s">
        <v>3712</v>
      </c>
      <c r="L5513" s="1">
        <v>44552</v>
      </c>
      <c r="M5513">
        <v>15544.54</v>
      </c>
      <c r="N5513" s="17" t="s">
        <v>437</v>
      </c>
      <c r="O5513">
        <v>6824</v>
      </c>
      <c r="P5513" s="17" t="s">
        <v>438</v>
      </c>
      <c r="Q5513">
        <v>0</v>
      </c>
      <c r="R5513" s="17" t="s">
        <v>606</v>
      </c>
      <c r="S5513" s="17" t="s">
        <v>440</v>
      </c>
      <c r="T5513" s="17" t="s">
        <v>438</v>
      </c>
      <c r="U5513">
        <v>8</v>
      </c>
      <c r="V5513">
        <v>2021</v>
      </c>
      <c r="W5513" s="17" t="s">
        <v>3713</v>
      </c>
      <c r="X5513" s="17" t="s">
        <v>608</v>
      </c>
      <c r="Y5513">
        <v>1</v>
      </c>
      <c r="Z5513" s="17" t="s">
        <v>443</v>
      </c>
      <c r="AA5513" s="17" t="s">
        <v>443</v>
      </c>
      <c r="AB5513" s="17" t="s">
        <v>444</v>
      </c>
      <c r="AC5513">
        <v>0</v>
      </c>
      <c r="AD5513">
        <v>0</v>
      </c>
      <c r="AE5513">
        <v>0</v>
      </c>
      <c r="AF5513">
        <v>2021</v>
      </c>
      <c r="AG5513" s="1">
        <v>44562</v>
      </c>
      <c r="AH5513" s="1">
        <v>44773</v>
      </c>
      <c r="AI5513" s="1">
        <v>44785</v>
      </c>
      <c r="AJ5513" s="17" t="s">
        <v>34</v>
      </c>
      <c r="AK5513" s="17" t="s">
        <v>35</v>
      </c>
      <c r="AL5513" s="17" t="s">
        <v>10388</v>
      </c>
      <c r="AM5513" s="17">
        <f>MONTH(EMPENHO[[#This Row],[data_empenho]])</f>
        <v>12</v>
      </c>
    </row>
    <row r="5514" spans="1:39" x14ac:dyDescent="0.25">
      <c r="A5514">
        <v>7</v>
      </c>
      <c r="B5514">
        <v>702</v>
      </c>
      <c r="C5514">
        <v>26</v>
      </c>
      <c r="D5514">
        <v>782</v>
      </c>
      <c r="E5514">
        <v>17</v>
      </c>
      <c r="F5514">
        <v>0</v>
      </c>
      <c r="G5514">
        <v>1035</v>
      </c>
      <c r="H5514" s="17" t="s">
        <v>2436</v>
      </c>
      <c r="I5514">
        <v>1</v>
      </c>
      <c r="J5514">
        <v>0</v>
      </c>
      <c r="K5514" s="17" t="s">
        <v>3714</v>
      </c>
      <c r="L5514" s="1">
        <v>44552</v>
      </c>
      <c r="M5514">
        <v>189293.23</v>
      </c>
      <c r="N5514" s="17" t="s">
        <v>437</v>
      </c>
      <c r="O5514">
        <v>6824</v>
      </c>
      <c r="P5514" s="17" t="s">
        <v>438</v>
      </c>
      <c r="Q5514">
        <v>0</v>
      </c>
      <c r="R5514" s="17" t="s">
        <v>606</v>
      </c>
      <c r="S5514" s="17" t="s">
        <v>440</v>
      </c>
      <c r="T5514" s="17" t="s">
        <v>438</v>
      </c>
      <c r="U5514">
        <v>8</v>
      </c>
      <c r="V5514">
        <v>2021</v>
      </c>
      <c r="W5514" s="17" t="s">
        <v>3715</v>
      </c>
      <c r="X5514" s="17" t="s">
        <v>608</v>
      </c>
      <c r="Y5514">
        <v>1</v>
      </c>
      <c r="Z5514" s="17" t="s">
        <v>443</v>
      </c>
      <c r="AA5514" s="17" t="s">
        <v>443</v>
      </c>
      <c r="AB5514" s="17" t="s">
        <v>444</v>
      </c>
      <c r="AC5514">
        <v>0</v>
      </c>
      <c r="AD5514">
        <v>0</v>
      </c>
      <c r="AE5514">
        <v>0</v>
      </c>
      <c r="AF5514">
        <v>2021</v>
      </c>
      <c r="AG5514" s="1">
        <v>44562</v>
      </c>
      <c r="AH5514" s="1">
        <v>44773</v>
      </c>
      <c r="AI5514" s="1">
        <v>44785</v>
      </c>
      <c r="AJ5514" s="17" t="s">
        <v>34</v>
      </c>
      <c r="AK5514" s="17" t="s">
        <v>35</v>
      </c>
      <c r="AL5514" s="17" t="s">
        <v>10388</v>
      </c>
      <c r="AM5514" s="17">
        <f>MONTH(EMPENHO[[#This Row],[data_empenho]])</f>
        <v>12</v>
      </c>
    </row>
    <row r="5515" spans="1:39" x14ac:dyDescent="0.25">
      <c r="A5515">
        <v>7</v>
      </c>
      <c r="B5515">
        <v>702</v>
      </c>
      <c r="C5515">
        <v>26</v>
      </c>
      <c r="D5515">
        <v>782</v>
      </c>
      <c r="E5515">
        <v>17</v>
      </c>
      <c r="F5515">
        <v>0</v>
      </c>
      <c r="G5515">
        <v>1508</v>
      </c>
      <c r="H5515" s="17" t="s">
        <v>2436</v>
      </c>
      <c r="I5515">
        <v>1</v>
      </c>
      <c r="J5515">
        <v>0</v>
      </c>
      <c r="K5515" s="17" t="s">
        <v>3716</v>
      </c>
      <c r="L5515" s="1">
        <v>44552</v>
      </c>
      <c r="M5515">
        <v>15523.58</v>
      </c>
      <c r="N5515" s="17" t="s">
        <v>437</v>
      </c>
      <c r="O5515">
        <v>6824</v>
      </c>
      <c r="P5515" s="17" t="s">
        <v>438</v>
      </c>
      <c r="Q5515">
        <v>0</v>
      </c>
      <c r="R5515" s="17" t="s">
        <v>606</v>
      </c>
      <c r="S5515" s="17" t="s">
        <v>440</v>
      </c>
      <c r="T5515" s="17" t="s">
        <v>438</v>
      </c>
      <c r="U5515">
        <v>8</v>
      </c>
      <c r="V5515">
        <v>2021</v>
      </c>
      <c r="W5515" s="17" t="s">
        <v>3717</v>
      </c>
      <c r="X5515" s="17" t="s">
        <v>608</v>
      </c>
      <c r="Y5515">
        <v>1</v>
      </c>
      <c r="Z5515" s="17" t="s">
        <v>443</v>
      </c>
      <c r="AA5515" s="17" t="s">
        <v>443</v>
      </c>
      <c r="AB5515" s="17" t="s">
        <v>444</v>
      </c>
      <c r="AC5515">
        <v>0</v>
      </c>
      <c r="AD5515">
        <v>0</v>
      </c>
      <c r="AE5515">
        <v>0</v>
      </c>
      <c r="AF5515">
        <v>2021</v>
      </c>
      <c r="AG5515" s="1">
        <v>44562</v>
      </c>
      <c r="AH5515" s="1">
        <v>44773</v>
      </c>
      <c r="AI5515" s="1">
        <v>44785</v>
      </c>
      <c r="AJ5515" s="17" t="s">
        <v>34</v>
      </c>
      <c r="AK5515" s="17" t="s">
        <v>35</v>
      </c>
      <c r="AL5515" s="17" t="s">
        <v>10388</v>
      </c>
      <c r="AM5515" s="17">
        <f>MONTH(EMPENHO[[#This Row],[data_empenho]])</f>
        <v>12</v>
      </c>
    </row>
    <row r="5516" spans="1:39" x14ac:dyDescent="0.25">
      <c r="A5516">
        <v>7</v>
      </c>
      <c r="B5516">
        <v>702</v>
      </c>
      <c r="C5516">
        <v>26</v>
      </c>
      <c r="D5516">
        <v>782</v>
      </c>
      <c r="E5516">
        <v>17</v>
      </c>
      <c r="F5516">
        <v>0</v>
      </c>
      <c r="G5516">
        <v>1506</v>
      </c>
      <c r="H5516" s="17" t="s">
        <v>2436</v>
      </c>
      <c r="I5516">
        <v>1</v>
      </c>
      <c r="J5516">
        <v>0</v>
      </c>
      <c r="K5516" s="17" t="s">
        <v>3718</v>
      </c>
      <c r="L5516" s="1">
        <v>44552</v>
      </c>
      <c r="M5516">
        <v>15523.58</v>
      </c>
      <c r="N5516" s="17" t="s">
        <v>437</v>
      </c>
      <c r="O5516">
        <v>6824</v>
      </c>
      <c r="P5516" s="17" t="s">
        <v>438</v>
      </c>
      <c r="Q5516">
        <v>0</v>
      </c>
      <c r="R5516" s="17" t="s">
        <v>606</v>
      </c>
      <c r="S5516" s="17" t="s">
        <v>440</v>
      </c>
      <c r="T5516" s="17" t="s">
        <v>438</v>
      </c>
      <c r="U5516">
        <v>8</v>
      </c>
      <c r="V5516">
        <v>2021</v>
      </c>
      <c r="W5516" s="17" t="s">
        <v>3719</v>
      </c>
      <c r="X5516" s="17" t="s">
        <v>608</v>
      </c>
      <c r="Y5516">
        <v>1</v>
      </c>
      <c r="Z5516" s="17" t="s">
        <v>443</v>
      </c>
      <c r="AA5516" s="17" t="s">
        <v>443</v>
      </c>
      <c r="AB5516" s="17" t="s">
        <v>444</v>
      </c>
      <c r="AC5516">
        <v>0</v>
      </c>
      <c r="AD5516">
        <v>0</v>
      </c>
      <c r="AE5516">
        <v>0</v>
      </c>
      <c r="AF5516">
        <v>2021</v>
      </c>
      <c r="AG5516" s="1">
        <v>44562</v>
      </c>
      <c r="AH5516" s="1">
        <v>44773</v>
      </c>
      <c r="AI5516" s="1">
        <v>44785</v>
      </c>
      <c r="AJ5516" s="17" t="s">
        <v>34</v>
      </c>
      <c r="AK5516" s="17" t="s">
        <v>35</v>
      </c>
      <c r="AL5516" s="17" t="s">
        <v>10388</v>
      </c>
      <c r="AM5516" s="17">
        <f>MONTH(EMPENHO[[#This Row],[data_empenho]])</f>
        <v>12</v>
      </c>
    </row>
    <row r="5517" spans="1:39" x14ac:dyDescent="0.25">
      <c r="A5517">
        <v>7</v>
      </c>
      <c r="B5517">
        <v>702</v>
      </c>
      <c r="C5517">
        <v>26</v>
      </c>
      <c r="D5517">
        <v>782</v>
      </c>
      <c r="E5517">
        <v>17</v>
      </c>
      <c r="F5517">
        <v>0</v>
      </c>
      <c r="G5517">
        <v>1505</v>
      </c>
      <c r="H5517" s="17" t="s">
        <v>2436</v>
      </c>
      <c r="I5517">
        <v>1</v>
      </c>
      <c r="J5517">
        <v>0</v>
      </c>
      <c r="K5517" s="17" t="s">
        <v>3720</v>
      </c>
      <c r="L5517" s="1">
        <v>44552</v>
      </c>
      <c r="M5517">
        <v>15523.58</v>
      </c>
      <c r="N5517" s="17" t="s">
        <v>437</v>
      </c>
      <c r="O5517">
        <v>6824</v>
      </c>
      <c r="P5517" s="17" t="s">
        <v>438</v>
      </c>
      <c r="Q5517">
        <v>0</v>
      </c>
      <c r="R5517" s="17" t="s">
        <v>606</v>
      </c>
      <c r="S5517" s="17" t="s">
        <v>440</v>
      </c>
      <c r="T5517" s="17" t="s">
        <v>438</v>
      </c>
      <c r="U5517">
        <v>8</v>
      </c>
      <c r="V5517">
        <v>2021</v>
      </c>
      <c r="W5517" s="17" t="s">
        <v>3721</v>
      </c>
      <c r="X5517" s="17" t="s">
        <v>608</v>
      </c>
      <c r="Y5517">
        <v>1</v>
      </c>
      <c r="Z5517" s="17" t="s">
        <v>443</v>
      </c>
      <c r="AA5517" s="17" t="s">
        <v>443</v>
      </c>
      <c r="AB5517" s="17" t="s">
        <v>444</v>
      </c>
      <c r="AC5517">
        <v>0</v>
      </c>
      <c r="AD5517">
        <v>0</v>
      </c>
      <c r="AE5517">
        <v>0</v>
      </c>
      <c r="AF5517">
        <v>2021</v>
      </c>
      <c r="AG5517" s="1">
        <v>44562</v>
      </c>
      <c r="AH5517" s="1">
        <v>44773</v>
      </c>
      <c r="AI5517" s="1">
        <v>44785</v>
      </c>
      <c r="AJ5517" s="17" t="s">
        <v>34</v>
      </c>
      <c r="AK5517" s="17" t="s">
        <v>35</v>
      </c>
      <c r="AL5517" s="17" t="s">
        <v>10388</v>
      </c>
      <c r="AM5517" s="17">
        <f>MONTH(EMPENHO[[#This Row],[data_empenho]])</f>
        <v>12</v>
      </c>
    </row>
    <row r="5518" spans="1:39" x14ac:dyDescent="0.25">
      <c r="A5518">
        <v>7</v>
      </c>
      <c r="B5518">
        <v>702</v>
      </c>
      <c r="C5518">
        <v>26</v>
      </c>
      <c r="D5518">
        <v>782</v>
      </c>
      <c r="E5518">
        <v>17</v>
      </c>
      <c r="F5518">
        <v>0</v>
      </c>
      <c r="G5518">
        <v>1504</v>
      </c>
      <c r="H5518" s="17" t="s">
        <v>2436</v>
      </c>
      <c r="I5518">
        <v>1</v>
      </c>
      <c r="J5518">
        <v>0</v>
      </c>
      <c r="K5518" s="17" t="s">
        <v>3722</v>
      </c>
      <c r="L5518" s="1">
        <v>44552</v>
      </c>
      <c r="M5518">
        <v>15523.58</v>
      </c>
      <c r="N5518" s="17" t="s">
        <v>437</v>
      </c>
      <c r="O5518">
        <v>6824</v>
      </c>
      <c r="P5518" s="17" t="s">
        <v>438</v>
      </c>
      <c r="Q5518">
        <v>0</v>
      </c>
      <c r="R5518" s="17" t="s">
        <v>606</v>
      </c>
      <c r="S5518" s="17" t="s">
        <v>440</v>
      </c>
      <c r="T5518" s="17" t="s">
        <v>438</v>
      </c>
      <c r="U5518">
        <v>8</v>
      </c>
      <c r="V5518">
        <v>2021</v>
      </c>
      <c r="W5518" s="17" t="s">
        <v>3723</v>
      </c>
      <c r="X5518" s="17" t="s">
        <v>608</v>
      </c>
      <c r="Y5518">
        <v>1</v>
      </c>
      <c r="Z5518" s="17" t="s">
        <v>443</v>
      </c>
      <c r="AA5518" s="17" t="s">
        <v>443</v>
      </c>
      <c r="AB5518" s="17" t="s">
        <v>444</v>
      </c>
      <c r="AC5518">
        <v>0</v>
      </c>
      <c r="AD5518">
        <v>0</v>
      </c>
      <c r="AE5518">
        <v>0</v>
      </c>
      <c r="AF5518">
        <v>2021</v>
      </c>
      <c r="AG5518" s="1">
        <v>44562</v>
      </c>
      <c r="AH5518" s="1">
        <v>44773</v>
      </c>
      <c r="AI5518" s="1">
        <v>44785</v>
      </c>
      <c r="AJ5518" s="17" t="s">
        <v>34</v>
      </c>
      <c r="AK5518" s="17" t="s">
        <v>35</v>
      </c>
      <c r="AL5518" s="17" t="s">
        <v>10388</v>
      </c>
      <c r="AM5518" s="17">
        <f>MONTH(EMPENHO[[#This Row],[data_empenho]])</f>
        <v>12</v>
      </c>
    </row>
    <row r="5519" spans="1:39" x14ac:dyDescent="0.25">
      <c r="A5519">
        <v>7</v>
      </c>
      <c r="B5519">
        <v>702</v>
      </c>
      <c r="C5519">
        <v>26</v>
      </c>
      <c r="D5519">
        <v>782</v>
      </c>
      <c r="E5519">
        <v>17</v>
      </c>
      <c r="F5519">
        <v>0</v>
      </c>
      <c r="G5519">
        <v>1035</v>
      </c>
      <c r="H5519" s="17" t="s">
        <v>2436</v>
      </c>
      <c r="I5519">
        <v>1</v>
      </c>
      <c r="J5519">
        <v>0</v>
      </c>
      <c r="K5519" s="17" t="s">
        <v>3724</v>
      </c>
      <c r="L5519" s="1">
        <v>44552</v>
      </c>
      <c r="M5519">
        <v>85995.64</v>
      </c>
      <c r="N5519" s="17" t="s">
        <v>437</v>
      </c>
      <c r="O5519">
        <v>6824</v>
      </c>
      <c r="P5519" s="17" t="s">
        <v>438</v>
      </c>
      <c r="Q5519">
        <v>0</v>
      </c>
      <c r="R5519" s="17" t="s">
        <v>606</v>
      </c>
      <c r="S5519" s="17" t="s">
        <v>440</v>
      </c>
      <c r="T5519" s="17" t="s">
        <v>438</v>
      </c>
      <c r="U5519">
        <v>8</v>
      </c>
      <c r="V5519">
        <v>2021</v>
      </c>
      <c r="W5519" s="17" t="s">
        <v>3725</v>
      </c>
      <c r="X5519" s="17" t="s">
        <v>608</v>
      </c>
      <c r="Y5519">
        <v>1</v>
      </c>
      <c r="Z5519" s="17" t="s">
        <v>443</v>
      </c>
      <c r="AA5519" s="17" t="s">
        <v>443</v>
      </c>
      <c r="AB5519" s="17" t="s">
        <v>444</v>
      </c>
      <c r="AC5519">
        <v>0</v>
      </c>
      <c r="AD5519">
        <v>0</v>
      </c>
      <c r="AE5519">
        <v>0</v>
      </c>
      <c r="AF5519">
        <v>2021</v>
      </c>
      <c r="AG5519" s="1">
        <v>44562</v>
      </c>
      <c r="AH5519" s="1">
        <v>44773</v>
      </c>
      <c r="AI5519" s="1">
        <v>44785</v>
      </c>
      <c r="AJ5519" s="17" t="s">
        <v>34</v>
      </c>
      <c r="AK5519" s="17" t="s">
        <v>35</v>
      </c>
      <c r="AL5519" s="17" t="s">
        <v>10388</v>
      </c>
      <c r="AM5519" s="17">
        <f>MONTH(EMPENHO[[#This Row],[data_empenho]])</f>
        <v>12</v>
      </c>
    </row>
    <row r="5520" spans="1:39" x14ac:dyDescent="0.25">
      <c r="A5520">
        <v>7</v>
      </c>
      <c r="B5520">
        <v>702</v>
      </c>
      <c r="C5520">
        <v>26</v>
      </c>
      <c r="D5520">
        <v>782</v>
      </c>
      <c r="E5520">
        <v>17</v>
      </c>
      <c r="F5520">
        <v>0</v>
      </c>
      <c r="G5520">
        <v>1035</v>
      </c>
      <c r="H5520" s="17" t="s">
        <v>2436</v>
      </c>
      <c r="I5520">
        <v>1</v>
      </c>
      <c r="J5520">
        <v>0</v>
      </c>
      <c r="K5520" s="17" t="s">
        <v>3726</v>
      </c>
      <c r="L5520" s="1">
        <v>44552</v>
      </c>
      <c r="M5520">
        <v>97254.5</v>
      </c>
      <c r="N5520" s="17" t="s">
        <v>437</v>
      </c>
      <c r="O5520">
        <v>6824</v>
      </c>
      <c r="P5520" s="17" t="s">
        <v>438</v>
      </c>
      <c r="Q5520">
        <v>0</v>
      </c>
      <c r="R5520" s="17" t="s">
        <v>606</v>
      </c>
      <c r="S5520" s="17" t="s">
        <v>440</v>
      </c>
      <c r="T5520" s="17" t="s">
        <v>438</v>
      </c>
      <c r="U5520">
        <v>8</v>
      </c>
      <c r="V5520">
        <v>2021</v>
      </c>
      <c r="W5520" s="17" t="s">
        <v>3727</v>
      </c>
      <c r="X5520" s="17" t="s">
        <v>608</v>
      </c>
      <c r="Y5520">
        <v>1</v>
      </c>
      <c r="Z5520" s="17" t="s">
        <v>443</v>
      </c>
      <c r="AA5520" s="17" t="s">
        <v>443</v>
      </c>
      <c r="AB5520" s="17" t="s">
        <v>444</v>
      </c>
      <c r="AC5520">
        <v>0</v>
      </c>
      <c r="AD5520">
        <v>0</v>
      </c>
      <c r="AE5520">
        <v>0</v>
      </c>
      <c r="AF5520">
        <v>2021</v>
      </c>
      <c r="AG5520" s="1">
        <v>44562</v>
      </c>
      <c r="AH5520" s="1">
        <v>44773</v>
      </c>
      <c r="AI5520" s="1">
        <v>44785</v>
      </c>
      <c r="AJ5520" s="17" t="s">
        <v>34</v>
      </c>
      <c r="AK5520" s="17" t="s">
        <v>35</v>
      </c>
      <c r="AL5520" s="17" t="s">
        <v>10388</v>
      </c>
      <c r="AM5520" s="17">
        <f>MONTH(EMPENHO[[#This Row],[data_empenho]])</f>
        <v>12</v>
      </c>
    </row>
    <row r="5521" spans="1:39" x14ac:dyDescent="0.25">
      <c r="A5521">
        <v>5</v>
      </c>
      <c r="B5521">
        <v>503</v>
      </c>
      <c r="C5521">
        <v>13</v>
      </c>
      <c r="D5521">
        <v>392</v>
      </c>
      <c r="E5521">
        <v>3</v>
      </c>
      <c r="F5521">
        <v>0</v>
      </c>
      <c r="G5521">
        <v>2027</v>
      </c>
      <c r="H5521" s="17" t="s">
        <v>510</v>
      </c>
      <c r="I5521">
        <v>1</v>
      </c>
      <c r="J5521">
        <v>0</v>
      </c>
      <c r="K5521" s="17" t="s">
        <v>3728</v>
      </c>
      <c r="L5521" s="1">
        <v>44553</v>
      </c>
      <c r="M5521">
        <v>800</v>
      </c>
      <c r="N5521" s="17" t="s">
        <v>437</v>
      </c>
      <c r="O5521">
        <v>1169</v>
      </c>
      <c r="P5521" s="17" t="s">
        <v>438</v>
      </c>
      <c r="Q5521">
        <v>0</v>
      </c>
      <c r="R5521" s="17" t="s">
        <v>439</v>
      </c>
      <c r="S5521" s="17" t="s">
        <v>440</v>
      </c>
      <c r="T5521" s="17" t="s">
        <v>438</v>
      </c>
      <c r="U5521">
        <v>0</v>
      </c>
      <c r="V5521">
        <v>0</v>
      </c>
      <c r="W5521" s="17" t="s">
        <v>3729</v>
      </c>
      <c r="X5521" s="17" t="s">
        <v>465</v>
      </c>
      <c r="Y5521">
        <v>1</v>
      </c>
      <c r="Z5521" s="17" t="s">
        <v>443</v>
      </c>
      <c r="AA5521" s="17" t="s">
        <v>443</v>
      </c>
      <c r="AB5521" s="17" t="s">
        <v>444</v>
      </c>
      <c r="AC5521">
        <v>0</v>
      </c>
      <c r="AD5521">
        <v>0</v>
      </c>
      <c r="AE5521">
        <v>0</v>
      </c>
      <c r="AF5521">
        <v>2021</v>
      </c>
      <c r="AG5521" s="1">
        <v>44562</v>
      </c>
      <c r="AH5521" s="1">
        <v>44773</v>
      </c>
      <c r="AI5521" s="1">
        <v>44785</v>
      </c>
      <c r="AJ5521" s="17" t="s">
        <v>34</v>
      </c>
      <c r="AK5521" s="17" t="s">
        <v>35</v>
      </c>
      <c r="AL5521" s="17" t="s">
        <v>10388</v>
      </c>
      <c r="AM5521" s="17">
        <f>MONTH(EMPENHO[[#This Row],[data_empenho]])</f>
        <v>12</v>
      </c>
    </row>
    <row r="5522" spans="1:39" x14ac:dyDescent="0.25">
      <c r="A5522">
        <v>7</v>
      </c>
      <c r="B5522">
        <v>702</v>
      </c>
      <c r="C5522">
        <v>15</v>
      </c>
      <c r="D5522">
        <v>452</v>
      </c>
      <c r="E5522">
        <v>10</v>
      </c>
      <c r="F5522">
        <v>0</v>
      </c>
      <c r="G5522">
        <v>2042</v>
      </c>
      <c r="H5522" s="17" t="s">
        <v>587</v>
      </c>
      <c r="I5522">
        <v>1</v>
      </c>
      <c r="J5522">
        <v>0</v>
      </c>
      <c r="K5522" s="17" t="s">
        <v>3730</v>
      </c>
      <c r="L5522" s="1">
        <v>44554</v>
      </c>
      <c r="M5522">
        <v>9140</v>
      </c>
      <c r="N5522" s="17" t="s">
        <v>437</v>
      </c>
      <c r="O5522">
        <v>6699</v>
      </c>
      <c r="P5522" s="17" t="s">
        <v>438</v>
      </c>
      <c r="Q5522">
        <v>0</v>
      </c>
      <c r="R5522" s="17" t="s">
        <v>673</v>
      </c>
      <c r="S5522" s="17" t="s">
        <v>440</v>
      </c>
      <c r="T5522" s="17" t="s">
        <v>3613</v>
      </c>
      <c r="U5522">
        <v>4</v>
      </c>
      <c r="V5522">
        <v>2018</v>
      </c>
      <c r="W5522" s="17" t="s">
        <v>3731</v>
      </c>
      <c r="X5522" s="17" t="s">
        <v>586</v>
      </c>
      <c r="Y5522">
        <v>7</v>
      </c>
      <c r="Z5522" s="17" t="s">
        <v>443</v>
      </c>
      <c r="AA5522" s="17" t="s">
        <v>443</v>
      </c>
      <c r="AB5522" s="17" t="s">
        <v>444</v>
      </c>
      <c r="AC5522">
        <v>0</v>
      </c>
      <c r="AD5522">
        <v>0</v>
      </c>
      <c r="AE5522">
        <v>0</v>
      </c>
      <c r="AF5522">
        <v>2021</v>
      </c>
      <c r="AG5522" s="1">
        <v>44562</v>
      </c>
      <c r="AH5522" s="1">
        <v>44773</v>
      </c>
      <c r="AI5522" s="1">
        <v>44785</v>
      </c>
      <c r="AJ5522" s="17" t="s">
        <v>34</v>
      </c>
      <c r="AK5522" s="17" t="s">
        <v>35</v>
      </c>
      <c r="AL5522" s="17" t="s">
        <v>10388</v>
      </c>
      <c r="AM5522" s="17">
        <f>MONTH(EMPENHO[[#This Row],[data_empenho]])</f>
        <v>12</v>
      </c>
    </row>
    <row r="5523" spans="1:39" x14ac:dyDescent="0.25">
      <c r="A5523">
        <v>7</v>
      </c>
      <c r="B5523">
        <v>702</v>
      </c>
      <c r="C5523">
        <v>15</v>
      </c>
      <c r="D5523">
        <v>452</v>
      </c>
      <c r="E5523">
        <v>10</v>
      </c>
      <c r="F5523">
        <v>0</v>
      </c>
      <c r="G5523">
        <v>2042</v>
      </c>
      <c r="H5523" s="17" t="s">
        <v>587</v>
      </c>
      <c r="I5523">
        <v>1</v>
      </c>
      <c r="J5523">
        <v>0</v>
      </c>
      <c r="K5523" s="17" t="s">
        <v>3730</v>
      </c>
      <c r="L5523" s="1">
        <v>44617</v>
      </c>
      <c r="M5523">
        <v>-1314.55</v>
      </c>
      <c r="N5523" s="17" t="s">
        <v>451</v>
      </c>
      <c r="O5523">
        <v>6699</v>
      </c>
      <c r="P5523" s="17" t="s">
        <v>438</v>
      </c>
      <c r="Q5523">
        <v>0</v>
      </c>
      <c r="R5523" s="17" t="s">
        <v>673</v>
      </c>
      <c r="S5523" s="17" t="s">
        <v>440</v>
      </c>
      <c r="T5523" s="17" t="s">
        <v>3613</v>
      </c>
      <c r="U5523">
        <v>4</v>
      </c>
      <c r="V5523">
        <v>2018</v>
      </c>
      <c r="W5523" s="17" t="s">
        <v>3731</v>
      </c>
      <c r="X5523" s="17" t="s">
        <v>586</v>
      </c>
      <c r="Y5523">
        <v>7</v>
      </c>
      <c r="Z5523" s="17" t="s">
        <v>443</v>
      </c>
      <c r="AA5523" s="17" t="s">
        <v>443</v>
      </c>
      <c r="AB5523" s="17" t="s">
        <v>444</v>
      </c>
      <c r="AC5523">
        <v>0</v>
      </c>
      <c r="AD5523">
        <v>0</v>
      </c>
      <c r="AE5523">
        <v>0</v>
      </c>
      <c r="AF5523">
        <v>2021</v>
      </c>
      <c r="AG5523" s="1">
        <v>44562</v>
      </c>
      <c r="AH5523" s="1">
        <v>44773</v>
      </c>
      <c r="AI5523" s="1">
        <v>44785</v>
      </c>
      <c r="AJ5523" s="17" t="s">
        <v>34</v>
      </c>
      <c r="AK5523" s="17" t="s">
        <v>35</v>
      </c>
      <c r="AL5523" s="17" t="s">
        <v>10388</v>
      </c>
      <c r="AM5523" s="17">
        <f>MONTH(EMPENHO[[#This Row],[data_empenho]])</f>
        <v>2</v>
      </c>
    </row>
    <row r="5524" spans="1:39" x14ac:dyDescent="0.25">
      <c r="A5524">
        <v>8</v>
      </c>
      <c r="B5524">
        <v>801</v>
      </c>
      <c r="C5524">
        <v>10</v>
      </c>
      <c r="D5524">
        <v>301</v>
      </c>
      <c r="E5524">
        <v>6</v>
      </c>
      <c r="F5524">
        <v>0</v>
      </c>
      <c r="G5524">
        <v>2059</v>
      </c>
      <c r="H5524" s="17" t="s">
        <v>2784</v>
      </c>
      <c r="I5524">
        <v>4505</v>
      </c>
      <c r="J5524">
        <v>0</v>
      </c>
      <c r="K5524" s="17" t="s">
        <v>3732</v>
      </c>
      <c r="L5524" s="1">
        <v>44557</v>
      </c>
      <c r="M5524">
        <v>11273.94</v>
      </c>
      <c r="N5524" s="17" t="s">
        <v>437</v>
      </c>
      <c r="O5524">
        <v>8259</v>
      </c>
      <c r="P5524" s="17" t="s">
        <v>438</v>
      </c>
      <c r="Q5524">
        <v>0</v>
      </c>
      <c r="R5524" s="17" t="s">
        <v>1083</v>
      </c>
      <c r="S5524" s="17" t="s">
        <v>440</v>
      </c>
      <c r="T5524" s="17" t="s">
        <v>438</v>
      </c>
      <c r="U5524">
        <v>18</v>
      </c>
      <c r="V5524">
        <v>2021</v>
      </c>
      <c r="W5524" s="17" t="s">
        <v>3733</v>
      </c>
      <c r="X5524" s="17" t="s">
        <v>1085</v>
      </c>
      <c r="Y5524">
        <v>7</v>
      </c>
      <c r="Z5524" s="17" t="s">
        <v>443</v>
      </c>
      <c r="AA5524" s="17" t="s">
        <v>443</v>
      </c>
      <c r="AB5524" s="17" t="s">
        <v>444</v>
      </c>
      <c r="AC5524">
        <v>0</v>
      </c>
      <c r="AD5524">
        <v>0</v>
      </c>
      <c r="AE5524">
        <v>0</v>
      </c>
      <c r="AF5524">
        <v>2021</v>
      </c>
      <c r="AG5524" s="1">
        <v>44562</v>
      </c>
      <c r="AH5524" s="1">
        <v>44773</v>
      </c>
      <c r="AI5524" s="1">
        <v>44785</v>
      </c>
      <c r="AJ5524" s="17" t="s">
        <v>34</v>
      </c>
      <c r="AK5524" s="17" t="s">
        <v>35</v>
      </c>
      <c r="AL5524" s="17" t="s">
        <v>10388</v>
      </c>
      <c r="AM5524" s="17">
        <f>MONTH(EMPENHO[[#This Row],[data_empenho]])</f>
        <v>12</v>
      </c>
    </row>
    <row r="5525" spans="1:39" x14ac:dyDescent="0.25">
      <c r="A5525">
        <v>6</v>
      </c>
      <c r="B5525">
        <v>602</v>
      </c>
      <c r="C5525">
        <v>26</v>
      </c>
      <c r="D5525">
        <v>782</v>
      </c>
      <c r="E5525">
        <v>17</v>
      </c>
      <c r="F5525">
        <v>0</v>
      </c>
      <c r="G5525">
        <v>1078</v>
      </c>
      <c r="H5525" s="17" t="s">
        <v>679</v>
      </c>
      <c r="I5525">
        <v>1210</v>
      </c>
      <c r="J5525">
        <v>0</v>
      </c>
      <c r="K5525" s="17" t="s">
        <v>3734</v>
      </c>
      <c r="L5525" s="1">
        <v>44558</v>
      </c>
      <c r="M5525">
        <v>66.38</v>
      </c>
      <c r="N5525" s="17" t="s">
        <v>437</v>
      </c>
      <c r="O5525">
        <v>4271</v>
      </c>
      <c r="P5525" s="17" t="s">
        <v>438</v>
      </c>
      <c r="Q5525">
        <v>0</v>
      </c>
      <c r="R5525" s="17" t="s">
        <v>606</v>
      </c>
      <c r="S5525" s="17" t="s">
        <v>440</v>
      </c>
      <c r="T5525" s="17" t="s">
        <v>438</v>
      </c>
      <c r="U5525">
        <v>6</v>
      </c>
      <c r="V5525">
        <v>2021</v>
      </c>
      <c r="W5525" s="17" t="s">
        <v>3735</v>
      </c>
      <c r="X5525" s="17" t="s">
        <v>608</v>
      </c>
      <c r="Y5525">
        <v>1</v>
      </c>
      <c r="Z5525" s="17" t="s">
        <v>443</v>
      </c>
      <c r="AA5525" s="17" t="s">
        <v>443</v>
      </c>
      <c r="AB5525" s="17" t="s">
        <v>444</v>
      </c>
      <c r="AC5525">
        <v>0</v>
      </c>
      <c r="AD5525">
        <v>0</v>
      </c>
      <c r="AE5525">
        <v>0</v>
      </c>
      <c r="AF5525">
        <v>2021</v>
      </c>
      <c r="AG5525" s="1">
        <v>44562</v>
      </c>
      <c r="AH5525" s="1">
        <v>44773</v>
      </c>
      <c r="AI5525" s="1">
        <v>44785</v>
      </c>
      <c r="AJ5525" s="17" t="s">
        <v>34</v>
      </c>
      <c r="AK5525" s="17" t="s">
        <v>35</v>
      </c>
      <c r="AL5525" s="17" t="s">
        <v>10388</v>
      </c>
      <c r="AM5525" s="17">
        <f>MONTH(EMPENHO[[#This Row],[data_empenho]])</f>
        <v>12</v>
      </c>
    </row>
    <row r="5526" spans="1:39" x14ac:dyDescent="0.25">
      <c r="A5526">
        <v>6</v>
      </c>
      <c r="B5526">
        <v>602</v>
      </c>
      <c r="C5526">
        <v>26</v>
      </c>
      <c r="D5526">
        <v>782</v>
      </c>
      <c r="E5526">
        <v>17</v>
      </c>
      <c r="F5526">
        <v>0</v>
      </c>
      <c r="G5526">
        <v>1078</v>
      </c>
      <c r="H5526" s="17" t="s">
        <v>776</v>
      </c>
      <c r="I5526">
        <v>1210</v>
      </c>
      <c r="J5526">
        <v>0</v>
      </c>
      <c r="K5526" s="17" t="s">
        <v>3736</v>
      </c>
      <c r="L5526" s="1">
        <v>44558</v>
      </c>
      <c r="M5526">
        <v>119</v>
      </c>
      <c r="N5526" s="17" t="s">
        <v>437</v>
      </c>
      <c r="O5526">
        <v>4271</v>
      </c>
      <c r="P5526" s="17" t="s">
        <v>438</v>
      </c>
      <c r="Q5526">
        <v>0</v>
      </c>
      <c r="R5526" s="17" t="s">
        <v>606</v>
      </c>
      <c r="S5526" s="17" t="s">
        <v>440</v>
      </c>
      <c r="T5526" s="17" t="s">
        <v>438</v>
      </c>
      <c r="U5526">
        <v>6</v>
      </c>
      <c r="V5526">
        <v>2021</v>
      </c>
      <c r="W5526" s="17" t="s">
        <v>3735</v>
      </c>
      <c r="X5526" s="17" t="s">
        <v>608</v>
      </c>
      <c r="Y5526">
        <v>1</v>
      </c>
      <c r="Z5526" s="17" t="s">
        <v>443</v>
      </c>
      <c r="AA5526" s="17" t="s">
        <v>443</v>
      </c>
      <c r="AB5526" s="17" t="s">
        <v>444</v>
      </c>
      <c r="AC5526">
        <v>0</v>
      </c>
      <c r="AD5526">
        <v>0</v>
      </c>
      <c r="AE5526">
        <v>0</v>
      </c>
      <c r="AF5526">
        <v>2021</v>
      </c>
      <c r="AG5526" s="1">
        <v>44562</v>
      </c>
      <c r="AH5526" s="1">
        <v>44773</v>
      </c>
      <c r="AI5526" s="1">
        <v>44785</v>
      </c>
      <c r="AJ5526" s="17" t="s">
        <v>34</v>
      </c>
      <c r="AK5526" s="17" t="s">
        <v>35</v>
      </c>
      <c r="AL5526" s="17" t="s">
        <v>10388</v>
      </c>
      <c r="AM5526" s="17">
        <f>MONTH(EMPENHO[[#This Row],[data_empenho]])</f>
        <v>12</v>
      </c>
    </row>
    <row r="5527" spans="1:39" x14ac:dyDescent="0.25">
      <c r="A5527">
        <v>7</v>
      </c>
      <c r="B5527">
        <v>702</v>
      </c>
      <c r="C5527">
        <v>15</v>
      </c>
      <c r="D5527">
        <v>452</v>
      </c>
      <c r="E5527">
        <v>17</v>
      </c>
      <c r="F5527">
        <v>0</v>
      </c>
      <c r="G5527">
        <v>2045</v>
      </c>
      <c r="H5527" s="17" t="s">
        <v>510</v>
      </c>
      <c r="I5527">
        <v>1</v>
      </c>
      <c r="J5527">
        <v>0</v>
      </c>
      <c r="K5527" s="17" t="s">
        <v>3737</v>
      </c>
      <c r="L5527" s="1">
        <v>44558</v>
      </c>
      <c r="M5527">
        <v>53341.84</v>
      </c>
      <c r="N5527" s="17" t="s">
        <v>437</v>
      </c>
      <c r="O5527">
        <v>8216</v>
      </c>
      <c r="P5527" s="17" t="s">
        <v>438</v>
      </c>
      <c r="Q5527">
        <v>0</v>
      </c>
      <c r="R5527" s="17" t="s">
        <v>606</v>
      </c>
      <c r="S5527" s="17" t="s">
        <v>440</v>
      </c>
      <c r="T5527" s="17" t="s">
        <v>438</v>
      </c>
      <c r="U5527">
        <v>11</v>
      </c>
      <c r="V5527">
        <v>2021</v>
      </c>
      <c r="W5527" s="17" t="s">
        <v>3738</v>
      </c>
      <c r="X5527" s="17" t="s">
        <v>608</v>
      </c>
      <c r="Y5527">
        <v>1</v>
      </c>
      <c r="Z5527" s="17" t="s">
        <v>443</v>
      </c>
      <c r="AA5527" s="17" t="s">
        <v>443</v>
      </c>
      <c r="AB5527" s="17" t="s">
        <v>444</v>
      </c>
      <c r="AC5527">
        <v>0</v>
      </c>
      <c r="AD5527">
        <v>0</v>
      </c>
      <c r="AE5527">
        <v>0</v>
      </c>
      <c r="AF5527">
        <v>2021</v>
      </c>
      <c r="AG5527" s="1">
        <v>44562</v>
      </c>
      <c r="AH5527" s="1">
        <v>44773</v>
      </c>
      <c r="AI5527" s="1">
        <v>44785</v>
      </c>
      <c r="AJ5527" s="17" t="s">
        <v>34</v>
      </c>
      <c r="AK5527" s="17" t="s">
        <v>35</v>
      </c>
      <c r="AL5527" s="17" t="s">
        <v>10388</v>
      </c>
      <c r="AM5527" s="17">
        <f>MONTH(EMPENHO[[#This Row],[data_empenho]])</f>
        <v>12</v>
      </c>
    </row>
    <row r="5528" spans="1:39" x14ac:dyDescent="0.25">
      <c r="A5528">
        <v>7</v>
      </c>
      <c r="B5528">
        <v>702</v>
      </c>
      <c r="C5528">
        <v>15</v>
      </c>
      <c r="D5528">
        <v>452</v>
      </c>
      <c r="E5528">
        <v>17</v>
      </c>
      <c r="F5528">
        <v>0</v>
      </c>
      <c r="G5528">
        <v>2045</v>
      </c>
      <c r="H5528" s="17" t="s">
        <v>1063</v>
      </c>
      <c r="I5528">
        <v>1</v>
      </c>
      <c r="J5528">
        <v>0</v>
      </c>
      <c r="K5528" s="17" t="s">
        <v>3739</v>
      </c>
      <c r="L5528" s="1">
        <v>44558</v>
      </c>
      <c r="M5528">
        <v>202617.09</v>
      </c>
      <c r="N5528" s="17" t="s">
        <v>437</v>
      </c>
      <c r="O5528">
        <v>8216</v>
      </c>
      <c r="P5528" s="17" t="s">
        <v>438</v>
      </c>
      <c r="Q5528">
        <v>0</v>
      </c>
      <c r="R5528" s="17" t="s">
        <v>606</v>
      </c>
      <c r="S5528" s="17" t="s">
        <v>440</v>
      </c>
      <c r="T5528" s="17" t="s">
        <v>438</v>
      </c>
      <c r="U5528">
        <v>11</v>
      </c>
      <c r="V5528">
        <v>2021</v>
      </c>
      <c r="W5528" s="17" t="s">
        <v>3740</v>
      </c>
      <c r="X5528" s="17" t="s">
        <v>608</v>
      </c>
      <c r="Y5528">
        <v>1</v>
      </c>
      <c r="Z5528" s="17" t="s">
        <v>443</v>
      </c>
      <c r="AA5528" s="17" t="s">
        <v>443</v>
      </c>
      <c r="AB5528" s="17" t="s">
        <v>444</v>
      </c>
      <c r="AC5528">
        <v>0</v>
      </c>
      <c r="AD5528">
        <v>0</v>
      </c>
      <c r="AE5528">
        <v>0</v>
      </c>
      <c r="AF5528">
        <v>2021</v>
      </c>
      <c r="AG5528" s="1">
        <v>44562</v>
      </c>
      <c r="AH5528" s="1">
        <v>44773</v>
      </c>
      <c r="AI5528" s="1">
        <v>44785</v>
      </c>
      <c r="AJ5528" s="17" t="s">
        <v>34</v>
      </c>
      <c r="AK5528" s="17" t="s">
        <v>35</v>
      </c>
      <c r="AL5528" s="17" t="s">
        <v>10388</v>
      </c>
      <c r="AM5528" s="17">
        <f>MONTH(EMPENHO[[#This Row],[data_empenho]])</f>
        <v>12</v>
      </c>
    </row>
    <row r="5529" spans="1:39" x14ac:dyDescent="0.25">
      <c r="A5529">
        <v>7</v>
      </c>
      <c r="B5529">
        <v>702</v>
      </c>
      <c r="C5529">
        <v>15</v>
      </c>
      <c r="D5529">
        <v>451</v>
      </c>
      <c r="E5529">
        <v>17</v>
      </c>
      <c r="F5529">
        <v>0</v>
      </c>
      <c r="G5529">
        <v>2040</v>
      </c>
      <c r="H5529" s="17" t="s">
        <v>828</v>
      </c>
      <c r="I5529">
        <v>1</v>
      </c>
      <c r="J5529">
        <v>0</v>
      </c>
      <c r="K5529" s="17" t="s">
        <v>3741</v>
      </c>
      <c r="L5529" s="1">
        <v>44559</v>
      </c>
      <c r="M5529">
        <v>1950</v>
      </c>
      <c r="N5529" s="17" t="s">
        <v>437</v>
      </c>
      <c r="O5529">
        <v>7986</v>
      </c>
      <c r="P5529" s="17" t="s">
        <v>438</v>
      </c>
      <c r="Q5529">
        <v>0</v>
      </c>
      <c r="R5529" s="17" t="s">
        <v>439</v>
      </c>
      <c r="S5529" s="17" t="s">
        <v>440</v>
      </c>
      <c r="T5529" s="17" t="s">
        <v>438</v>
      </c>
      <c r="U5529">
        <v>209</v>
      </c>
      <c r="V5529">
        <v>2021</v>
      </c>
      <c r="W5529" s="17" t="s">
        <v>3742</v>
      </c>
      <c r="X5529" s="17" t="s">
        <v>465</v>
      </c>
      <c r="Y5529">
        <v>1</v>
      </c>
      <c r="Z5529" s="17" t="s">
        <v>443</v>
      </c>
      <c r="AA5529" s="17" t="s">
        <v>443</v>
      </c>
      <c r="AB5529" s="17" t="s">
        <v>444</v>
      </c>
      <c r="AC5529">
        <v>0</v>
      </c>
      <c r="AD5529">
        <v>0</v>
      </c>
      <c r="AE5529">
        <v>0</v>
      </c>
      <c r="AF5529">
        <v>2021</v>
      </c>
      <c r="AG5529" s="1">
        <v>44562</v>
      </c>
      <c r="AH5529" s="1">
        <v>44773</v>
      </c>
      <c r="AI5529" s="1">
        <v>44785</v>
      </c>
      <c r="AJ5529" s="17" t="s">
        <v>34</v>
      </c>
      <c r="AK5529" s="17" t="s">
        <v>35</v>
      </c>
      <c r="AL5529" s="17" t="s">
        <v>10388</v>
      </c>
      <c r="AM5529" s="17">
        <f>MONTH(EMPENHO[[#This Row],[data_empenho]])</f>
        <v>12</v>
      </c>
    </row>
    <row r="5530" spans="1:39" x14ac:dyDescent="0.25">
      <c r="A5530">
        <v>8</v>
      </c>
      <c r="B5530">
        <v>801</v>
      </c>
      <c r="C5530">
        <v>10</v>
      </c>
      <c r="D5530">
        <v>301</v>
      </c>
      <c r="E5530">
        <v>6</v>
      </c>
      <c r="F5530">
        <v>0</v>
      </c>
      <c r="G5530">
        <v>2060</v>
      </c>
      <c r="H5530" s="17" t="s">
        <v>3743</v>
      </c>
      <c r="I5530">
        <v>40</v>
      </c>
      <c r="J5530">
        <v>0</v>
      </c>
      <c r="K5530" s="17" t="s">
        <v>3744</v>
      </c>
      <c r="L5530" s="1">
        <v>44559</v>
      </c>
      <c r="M5530">
        <v>1450</v>
      </c>
      <c r="N5530" s="17" t="s">
        <v>437</v>
      </c>
      <c r="O5530">
        <v>8173</v>
      </c>
      <c r="P5530" s="17" t="s">
        <v>438</v>
      </c>
      <c r="Q5530">
        <v>0</v>
      </c>
      <c r="R5530" s="17" t="s">
        <v>480</v>
      </c>
      <c r="S5530" s="17" t="s">
        <v>653</v>
      </c>
      <c r="T5530" s="17" t="s">
        <v>438</v>
      </c>
      <c r="U5530">
        <v>44</v>
      </c>
      <c r="V5530">
        <v>2021</v>
      </c>
      <c r="W5530" s="17" t="s">
        <v>3745</v>
      </c>
      <c r="X5530" s="17" t="s">
        <v>482</v>
      </c>
      <c r="Y5530">
        <v>7</v>
      </c>
      <c r="Z5530" s="17" t="s">
        <v>443</v>
      </c>
      <c r="AA5530" s="17" t="s">
        <v>443</v>
      </c>
      <c r="AB5530" s="17" t="s">
        <v>444</v>
      </c>
      <c r="AC5530">
        <v>0</v>
      </c>
      <c r="AD5530">
        <v>0</v>
      </c>
      <c r="AE5530">
        <v>0</v>
      </c>
      <c r="AF5530">
        <v>2021</v>
      </c>
      <c r="AG5530" s="1">
        <v>44562</v>
      </c>
      <c r="AH5530" s="1">
        <v>44773</v>
      </c>
      <c r="AI5530" s="1">
        <v>44785</v>
      </c>
      <c r="AJ5530" s="17" t="s">
        <v>34</v>
      </c>
      <c r="AK5530" s="17" t="s">
        <v>35</v>
      </c>
      <c r="AL5530" s="17" t="s">
        <v>10388</v>
      </c>
      <c r="AM5530" s="17">
        <f>MONTH(EMPENHO[[#This Row],[data_empenho]])</f>
        <v>12</v>
      </c>
    </row>
    <row r="5531" spans="1:39" x14ac:dyDescent="0.25">
      <c r="A5531">
        <v>8</v>
      </c>
      <c r="B5531">
        <v>801</v>
      </c>
      <c r="C5531">
        <v>10</v>
      </c>
      <c r="D5531">
        <v>301</v>
      </c>
      <c r="E5531">
        <v>6</v>
      </c>
      <c r="F5531">
        <v>0</v>
      </c>
      <c r="G5531">
        <v>2060</v>
      </c>
      <c r="H5531" s="17" t="s">
        <v>2172</v>
      </c>
      <c r="I5531">
        <v>4511</v>
      </c>
      <c r="J5531">
        <v>0</v>
      </c>
      <c r="K5531" s="17" t="s">
        <v>3746</v>
      </c>
      <c r="L5531" s="1">
        <v>44559</v>
      </c>
      <c r="M5531">
        <v>160</v>
      </c>
      <c r="N5531" s="17" t="s">
        <v>437</v>
      </c>
      <c r="O5531">
        <v>6950</v>
      </c>
      <c r="P5531" s="17" t="s">
        <v>438</v>
      </c>
      <c r="Q5531">
        <v>0</v>
      </c>
      <c r="R5531" s="17" t="s">
        <v>480</v>
      </c>
      <c r="S5531" s="17" t="s">
        <v>653</v>
      </c>
      <c r="T5531" s="17" t="s">
        <v>438</v>
      </c>
      <c r="U5531">
        <v>44</v>
      </c>
      <c r="V5531">
        <v>2021</v>
      </c>
      <c r="W5531" s="17" t="s">
        <v>3747</v>
      </c>
      <c r="X5531" s="17" t="s">
        <v>482</v>
      </c>
      <c r="Y5531">
        <v>7</v>
      </c>
      <c r="Z5531" s="17" t="s">
        <v>443</v>
      </c>
      <c r="AA5531" s="17" t="s">
        <v>443</v>
      </c>
      <c r="AB5531" s="17" t="s">
        <v>444</v>
      </c>
      <c r="AC5531">
        <v>0</v>
      </c>
      <c r="AD5531">
        <v>0</v>
      </c>
      <c r="AE5531">
        <v>0</v>
      </c>
      <c r="AF5531">
        <v>2021</v>
      </c>
      <c r="AG5531" s="1">
        <v>44562</v>
      </c>
      <c r="AH5531" s="1">
        <v>44773</v>
      </c>
      <c r="AI5531" s="1">
        <v>44785</v>
      </c>
      <c r="AJ5531" s="17" t="s">
        <v>34</v>
      </c>
      <c r="AK5531" s="17" t="s">
        <v>35</v>
      </c>
      <c r="AL5531" s="17" t="s">
        <v>10388</v>
      </c>
      <c r="AM5531" s="17">
        <f>MONTH(EMPENHO[[#This Row],[data_empenho]])</f>
        <v>12</v>
      </c>
    </row>
    <row r="5532" spans="1:39" x14ac:dyDescent="0.25">
      <c r="A5532">
        <v>8</v>
      </c>
      <c r="B5532">
        <v>801</v>
      </c>
      <c r="C5532">
        <v>10</v>
      </c>
      <c r="D5532">
        <v>301</v>
      </c>
      <c r="E5532">
        <v>6</v>
      </c>
      <c r="F5532">
        <v>0</v>
      </c>
      <c r="G5532">
        <v>2060</v>
      </c>
      <c r="H5532" s="17" t="s">
        <v>2172</v>
      </c>
      <c r="I5532">
        <v>4511</v>
      </c>
      <c r="J5532">
        <v>0</v>
      </c>
      <c r="K5532" s="17" t="s">
        <v>3748</v>
      </c>
      <c r="L5532" s="1">
        <v>44559</v>
      </c>
      <c r="M5532">
        <v>432.77</v>
      </c>
      <c r="N5532" s="17" t="s">
        <v>437</v>
      </c>
      <c r="O5532">
        <v>7297</v>
      </c>
      <c r="P5532" s="17" t="s">
        <v>438</v>
      </c>
      <c r="Q5532">
        <v>0</v>
      </c>
      <c r="R5532" s="17" t="s">
        <v>480</v>
      </c>
      <c r="S5532" s="17" t="s">
        <v>653</v>
      </c>
      <c r="T5532" s="17" t="s">
        <v>438</v>
      </c>
      <c r="U5532">
        <v>44</v>
      </c>
      <c r="V5532">
        <v>2021</v>
      </c>
      <c r="W5532" s="17" t="s">
        <v>3749</v>
      </c>
      <c r="X5532" s="17" t="s">
        <v>482</v>
      </c>
      <c r="Y5532">
        <v>7</v>
      </c>
      <c r="Z5532" s="17" t="s">
        <v>443</v>
      </c>
      <c r="AA5532" s="17" t="s">
        <v>443</v>
      </c>
      <c r="AB5532" s="17" t="s">
        <v>444</v>
      </c>
      <c r="AC5532">
        <v>0</v>
      </c>
      <c r="AD5532">
        <v>0</v>
      </c>
      <c r="AE5532">
        <v>0</v>
      </c>
      <c r="AF5532">
        <v>2021</v>
      </c>
      <c r="AG5532" s="1">
        <v>44562</v>
      </c>
      <c r="AH5532" s="1">
        <v>44773</v>
      </c>
      <c r="AI5532" s="1">
        <v>44785</v>
      </c>
      <c r="AJ5532" s="17" t="s">
        <v>34</v>
      </c>
      <c r="AK5532" s="17" t="s">
        <v>35</v>
      </c>
      <c r="AL5532" s="17" t="s">
        <v>10388</v>
      </c>
      <c r="AM5532" s="17">
        <f>MONTH(EMPENHO[[#This Row],[data_empenho]])</f>
        <v>12</v>
      </c>
    </row>
    <row r="5533" spans="1:39" x14ac:dyDescent="0.25">
      <c r="A5533">
        <v>8</v>
      </c>
      <c r="B5533">
        <v>801</v>
      </c>
      <c r="C5533">
        <v>10</v>
      </c>
      <c r="D5533">
        <v>301</v>
      </c>
      <c r="E5533">
        <v>6</v>
      </c>
      <c r="F5533">
        <v>0</v>
      </c>
      <c r="G5533">
        <v>2060</v>
      </c>
      <c r="H5533" s="17" t="s">
        <v>2172</v>
      </c>
      <c r="I5533">
        <v>40</v>
      </c>
      <c r="J5533">
        <v>0</v>
      </c>
      <c r="K5533" s="17" t="s">
        <v>3750</v>
      </c>
      <c r="L5533" s="1">
        <v>44559</v>
      </c>
      <c r="M5533">
        <v>567.20000000000005</v>
      </c>
      <c r="N5533" s="17" t="s">
        <v>437</v>
      </c>
      <c r="O5533">
        <v>7297</v>
      </c>
      <c r="P5533" s="17" t="s">
        <v>438</v>
      </c>
      <c r="Q5533">
        <v>0</v>
      </c>
      <c r="R5533" s="17" t="s">
        <v>480</v>
      </c>
      <c r="S5533" s="17" t="s">
        <v>653</v>
      </c>
      <c r="T5533" s="17" t="s">
        <v>438</v>
      </c>
      <c r="U5533">
        <v>44</v>
      </c>
      <c r="V5533">
        <v>2021</v>
      </c>
      <c r="W5533" s="17" t="s">
        <v>3751</v>
      </c>
      <c r="X5533" s="17" t="s">
        <v>482</v>
      </c>
      <c r="Y5533">
        <v>7</v>
      </c>
      <c r="Z5533" s="17" t="s">
        <v>443</v>
      </c>
      <c r="AA5533" s="17" t="s">
        <v>443</v>
      </c>
      <c r="AB5533" s="17" t="s">
        <v>444</v>
      </c>
      <c r="AC5533">
        <v>0</v>
      </c>
      <c r="AD5533">
        <v>0</v>
      </c>
      <c r="AE5533">
        <v>0</v>
      </c>
      <c r="AF5533">
        <v>2021</v>
      </c>
      <c r="AG5533" s="1">
        <v>44562</v>
      </c>
      <c r="AH5533" s="1">
        <v>44773</v>
      </c>
      <c r="AI5533" s="1">
        <v>44785</v>
      </c>
      <c r="AJ5533" s="17" t="s">
        <v>34</v>
      </c>
      <c r="AK5533" s="17" t="s">
        <v>35</v>
      </c>
      <c r="AL5533" s="17" t="s">
        <v>10388</v>
      </c>
      <c r="AM5533" s="17">
        <f>MONTH(EMPENHO[[#This Row],[data_empenho]])</f>
        <v>12</v>
      </c>
    </row>
    <row r="5534" spans="1:39" x14ac:dyDescent="0.25">
      <c r="A5534">
        <v>8</v>
      </c>
      <c r="B5534">
        <v>801</v>
      </c>
      <c r="C5534">
        <v>10</v>
      </c>
      <c r="D5534">
        <v>301</v>
      </c>
      <c r="E5534">
        <v>6</v>
      </c>
      <c r="F5534">
        <v>0</v>
      </c>
      <c r="G5534">
        <v>2060</v>
      </c>
      <c r="H5534" s="17" t="s">
        <v>2172</v>
      </c>
      <c r="I5534">
        <v>4511</v>
      </c>
      <c r="J5534">
        <v>0</v>
      </c>
      <c r="K5534" s="17" t="s">
        <v>3752</v>
      </c>
      <c r="L5534" s="1">
        <v>44559</v>
      </c>
      <c r="M5534">
        <v>5370</v>
      </c>
      <c r="N5534" s="17" t="s">
        <v>437</v>
      </c>
      <c r="O5534">
        <v>7632</v>
      </c>
      <c r="P5534" s="17" t="s">
        <v>438</v>
      </c>
      <c r="Q5534">
        <v>0</v>
      </c>
      <c r="R5534" s="17" t="s">
        <v>480</v>
      </c>
      <c r="S5534" s="17" t="s">
        <v>653</v>
      </c>
      <c r="T5534" s="17" t="s">
        <v>438</v>
      </c>
      <c r="U5534">
        <v>44</v>
      </c>
      <c r="V5534">
        <v>2021</v>
      </c>
      <c r="W5534" s="17" t="s">
        <v>3753</v>
      </c>
      <c r="X5534" s="17" t="s">
        <v>482</v>
      </c>
      <c r="Y5534">
        <v>7</v>
      </c>
      <c r="Z5534" s="17" t="s">
        <v>443</v>
      </c>
      <c r="AA5534" s="17" t="s">
        <v>443</v>
      </c>
      <c r="AB5534" s="17" t="s">
        <v>444</v>
      </c>
      <c r="AC5534">
        <v>0</v>
      </c>
      <c r="AD5534">
        <v>0</v>
      </c>
      <c r="AE5534">
        <v>0</v>
      </c>
      <c r="AF5534">
        <v>2021</v>
      </c>
      <c r="AG5534" s="1">
        <v>44562</v>
      </c>
      <c r="AH5534" s="1">
        <v>44773</v>
      </c>
      <c r="AI5534" s="1">
        <v>44785</v>
      </c>
      <c r="AJ5534" s="17" t="s">
        <v>34</v>
      </c>
      <c r="AK5534" s="17" t="s">
        <v>35</v>
      </c>
      <c r="AL5534" s="17" t="s">
        <v>10388</v>
      </c>
      <c r="AM5534" s="17">
        <f>MONTH(EMPENHO[[#This Row],[data_empenho]])</f>
        <v>12</v>
      </c>
    </row>
    <row r="5535" spans="1:39" x14ac:dyDescent="0.25">
      <c r="A5535">
        <v>8</v>
      </c>
      <c r="B5535">
        <v>801</v>
      </c>
      <c r="C5535">
        <v>10</v>
      </c>
      <c r="D5535">
        <v>301</v>
      </c>
      <c r="E5535">
        <v>6</v>
      </c>
      <c r="F5535">
        <v>0</v>
      </c>
      <c r="G5535">
        <v>2060</v>
      </c>
      <c r="H5535" s="17" t="s">
        <v>3754</v>
      </c>
      <c r="I5535">
        <v>4511</v>
      </c>
      <c r="J5535">
        <v>0</v>
      </c>
      <c r="K5535" s="17" t="s">
        <v>3755</v>
      </c>
      <c r="L5535" s="1">
        <v>44559</v>
      </c>
      <c r="M5535">
        <v>5345</v>
      </c>
      <c r="N5535" s="17" t="s">
        <v>437</v>
      </c>
      <c r="O5535">
        <v>7632</v>
      </c>
      <c r="P5535" s="17" t="s">
        <v>438</v>
      </c>
      <c r="Q5535">
        <v>0</v>
      </c>
      <c r="R5535" s="17" t="s">
        <v>480</v>
      </c>
      <c r="S5535" s="17" t="s">
        <v>653</v>
      </c>
      <c r="T5535" s="17" t="s">
        <v>438</v>
      </c>
      <c r="U5535">
        <v>44</v>
      </c>
      <c r="V5535">
        <v>2021</v>
      </c>
      <c r="W5535" s="17" t="s">
        <v>3756</v>
      </c>
      <c r="X5535" s="17" t="s">
        <v>482</v>
      </c>
      <c r="Y5535">
        <v>7</v>
      </c>
      <c r="Z5535" s="17" t="s">
        <v>443</v>
      </c>
      <c r="AA5535" s="17" t="s">
        <v>443</v>
      </c>
      <c r="AB5535" s="17" t="s">
        <v>444</v>
      </c>
      <c r="AC5535">
        <v>3160</v>
      </c>
      <c r="AD5535">
        <v>0</v>
      </c>
      <c r="AE5535">
        <v>0</v>
      </c>
      <c r="AF5535">
        <v>2021</v>
      </c>
      <c r="AG5535" s="1">
        <v>44562</v>
      </c>
      <c r="AH5535" s="1">
        <v>44773</v>
      </c>
      <c r="AI5535" s="1">
        <v>44785</v>
      </c>
      <c r="AJ5535" s="17" t="s">
        <v>34</v>
      </c>
      <c r="AK5535" s="17" t="s">
        <v>35</v>
      </c>
      <c r="AL5535" s="17" t="s">
        <v>10388</v>
      </c>
      <c r="AM5535" s="17">
        <f>MONTH(EMPENHO[[#This Row],[data_empenho]])</f>
        <v>12</v>
      </c>
    </row>
    <row r="5536" spans="1:39" x14ac:dyDescent="0.25">
      <c r="A5536">
        <v>5</v>
      </c>
      <c r="B5536">
        <v>502</v>
      </c>
      <c r="C5536">
        <v>12</v>
      </c>
      <c r="D5536">
        <v>365</v>
      </c>
      <c r="E5536">
        <v>2</v>
      </c>
      <c r="F5536">
        <v>0</v>
      </c>
      <c r="G5536">
        <v>2023</v>
      </c>
      <c r="H5536" s="17" t="s">
        <v>3757</v>
      </c>
      <c r="I5536">
        <v>20</v>
      </c>
      <c r="J5536">
        <v>0</v>
      </c>
      <c r="K5536" s="17" t="s">
        <v>3758</v>
      </c>
      <c r="L5536" s="1">
        <v>44560</v>
      </c>
      <c r="M5536">
        <v>3500</v>
      </c>
      <c r="N5536" s="17" t="s">
        <v>437</v>
      </c>
      <c r="O5536">
        <v>7703</v>
      </c>
      <c r="P5536" s="17" t="s">
        <v>438</v>
      </c>
      <c r="Q5536">
        <v>0</v>
      </c>
      <c r="R5536" s="17" t="s">
        <v>439</v>
      </c>
      <c r="S5536" s="17" t="s">
        <v>440</v>
      </c>
      <c r="T5536" s="17" t="s">
        <v>438</v>
      </c>
      <c r="U5536">
        <v>0</v>
      </c>
      <c r="V5536">
        <v>0</v>
      </c>
      <c r="W5536" s="17" t="s">
        <v>3759</v>
      </c>
      <c r="X5536" s="17" t="s">
        <v>465</v>
      </c>
      <c r="Y5536">
        <v>1</v>
      </c>
      <c r="Z5536" s="17" t="s">
        <v>443</v>
      </c>
      <c r="AA5536" s="17" t="s">
        <v>443</v>
      </c>
      <c r="AB5536" s="17" t="s">
        <v>444</v>
      </c>
      <c r="AC5536">
        <v>0</v>
      </c>
      <c r="AD5536">
        <v>0</v>
      </c>
      <c r="AE5536">
        <v>0</v>
      </c>
      <c r="AF5536">
        <v>2021</v>
      </c>
      <c r="AG5536" s="1">
        <v>44562</v>
      </c>
      <c r="AH5536" s="1">
        <v>44773</v>
      </c>
      <c r="AI5536" s="1">
        <v>44785</v>
      </c>
      <c r="AJ5536" s="17" t="s">
        <v>34</v>
      </c>
      <c r="AK5536" s="17" t="s">
        <v>35</v>
      </c>
      <c r="AL5536" s="17" t="s">
        <v>10388</v>
      </c>
      <c r="AM5536" s="17">
        <f>MONTH(EMPENHO[[#This Row],[data_empenho]])</f>
        <v>12</v>
      </c>
    </row>
    <row r="5537" spans="1:39" x14ac:dyDescent="0.25">
      <c r="A5537">
        <v>7</v>
      </c>
      <c r="B5537">
        <v>703</v>
      </c>
      <c r="C5537">
        <v>26</v>
      </c>
      <c r="D5537">
        <v>782</v>
      </c>
      <c r="E5537">
        <v>18</v>
      </c>
      <c r="F5537">
        <v>0</v>
      </c>
      <c r="G5537">
        <v>2048</v>
      </c>
      <c r="H5537" s="17" t="s">
        <v>714</v>
      </c>
      <c r="I5537">
        <v>1</v>
      </c>
      <c r="J5537">
        <v>0</v>
      </c>
      <c r="K5537" s="17" t="s">
        <v>3760</v>
      </c>
      <c r="L5537" s="1">
        <v>44560</v>
      </c>
      <c r="M5537">
        <v>3.79</v>
      </c>
      <c r="N5537" s="17" t="s">
        <v>437</v>
      </c>
      <c r="O5537">
        <v>756</v>
      </c>
      <c r="P5537" s="17" t="s">
        <v>438</v>
      </c>
      <c r="Q5537">
        <v>0</v>
      </c>
      <c r="R5537" s="17" t="s">
        <v>439</v>
      </c>
      <c r="S5537" s="17" t="s">
        <v>440</v>
      </c>
      <c r="T5537" s="17" t="s">
        <v>438</v>
      </c>
      <c r="U5537">
        <v>0</v>
      </c>
      <c r="V5537">
        <v>0</v>
      </c>
      <c r="W5537" s="17" t="s">
        <v>3761</v>
      </c>
      <c r="X5537" s="17" t="s">
        <v>465</v>
      </c>
      <c r="Y5537">
        <v>1</v>
      </c>
      <c r="Z5537" s="17" t="s">
        <v>443</v>
      </c>
      <c r="AA5537" s="17" t="s">
        <v>443</v>
      </c>
      <c r="AB5537" s="17" t="s">
        <v>444</v>
      </c>
      <c r="AC5537">
        <v>0</v>
      </c>
      <c r="AD5537">
        <v>0</v>
      </c>
      <c r="AE5537">
        <v>0</v>
      </c>
      <c r="AF5537">
        <v>2021</v>
      </c>
      <c r="AG5537" s="1">
        <v>44562</v>
      </c>
      <c r="AH5537" s="1">
        <v>44773</v>
      </c>
      <c r="AI5537" s="1">
        <v>44785</v>
      </c>
      <c r="AJ5537" s="17" t="s">
        <v>34</v>
      </c>
      <c r="AK5537" s="17" t="s">
        <v>35</v>
      </c>
      <c r="AL5537" s="17" t="s">
        <v>10388</v>
      </c>
      <c r="AM5537" s="17">
        <f>MONTH(EMPENHO[[#This Row],[data_empenho]])</f>
        <v>12</v>
      </c>
    </row>
    <row r="5538" spans="1:39" x14ac:dyDescent="0.25">
      <c r="A5538">
        <v>6</v>
      </c>
      <c r="B5538">
        <v>602</v>
      </c>
      <c r="C5538">
        <v>26</v>
      </c>
      <c r="D5538">
        <v>782</v>
      </c>
      <c r="E5538">
        <v>17</v>
      </c>
      <c r="F5538">
        <v>0</v>
      </c>
      <c r="G5538">
        <v>1078</v>
      </c>
      <c r="H5538" s="17" t="s">
        <v>776</v>
      </c>
      <c r="I5538">
        <v>1</v>
      </c>
      <c r="J5538">
        <v>0</v>
      </c>
      <c r="K5538" s="17" t="s">
        <v>3762</v>
      </c>
      <c r="L5538" s="1">
        <v>44561</v>
      </c>
      <c r="M5538">
        <v>12952.98</v>
      </c>
      <c r="N5538" s="17" t="s">
        <v>437</v>
      </c>
      <c r="O5538">
        <v>4271</v>
      </c>
      <c r="P5538" s="17" t="s">
        <v>438</v>
      </c>
      <c r="Q5538">
        <v>0</v>
      </c>
      <c r="R5538" s="17" t="s">
        <v>606</v>
      </c>
      <c r="S5538" s="17" t="s">
        <v>440</v>
      </c>
      <c r="T5538" s="17" t="s">
        <v>438</v>
      </c>
      <c r="U5538">
        <v>6</v>
      </c>
      <c r="V5538">
        <v>2021</v>
      </c>
      <c r="W5538" s="17" t="s">
        <v>3763</v>
      </c>
      <c r="X5538" s="17" t="s">
        <v>608</v>
      </c>
      <c r="Y5538">
        <v>1</v>
      </c>
      <c r="Z5538" s="17" t="s">
        <v>443</v>
      </c>
      <c r="AA5538" s="17" t="s">
        <v>443</v>
      </c>
      <c r="AB5538" s="17" t="s">
        <v>444</v>
      </c>
      <c r="AC5538">
        <v>0</v>
      </c>
      <c r="AD5538">
        <v>0</v>
      </c>
      <c r="AE5538">
        <v>0</v>
      </c>
      <c r="AF5538">
        <v>2021</v>
      </c>
      <c r="AG5538" s="1">
        <v>44562</v>
      </c>
      <c r="AH5538" s="1">
        <v>44773</v>
      </c>
      <c r="AI5538" s="1">
        <v>44785</v>
      </c>
      <c r="AJ5538" s="17" t="s">
        <v>34</v>
      </c>
      <c r="AK5538" s="17" t="s">
        <v>35</v>
      </c>
      <c r="AL5538" s="17" t="s">
        <v>10388</v>
      </c>
      <c r="AM5538" s="17">
        <f>MONTH(EMPENHO[[#This Row],[data_empenho]])</f>
        <v>12</v>
      </c>
    </row>
    <row r="5539" spans="1:39" x14ac:dyDescent="0.25">
      <c r="A5539">
        <v>6</v>
      </c>
      <c r="B5539">
        <v>602</v>
      </c>
      <c r="C5539">
        <v>26</v>
      </c>
      <c r="D5539">
        <v>782</v>
      </c>
      <c r="E5539">
        <v>17</v>
      </c>
      <c r="F5539">
        <v>0</v>
      </c>
      <c r="G5539">
        <v>1078</v>
      </c>
      <c r="H5539" s="17" t="s">
        <v>776</v>
      </c>
      <c r="I5539">
        <v>1</v>
      </c>
      <c r="J5539">
        <v>0</v>
      </c>
      <c r="K5539" s="17" t="s">
        <v>3762</v>
      </c>
      <c r="L5539" s="1">
        <v>44606</v>
      </c>
      <c r="M5539">
        <v>-1.35</v>
      </c>
      <c r="N5539" s="17" t="s">
        <v>451</v>
      </c>
      <c r="O5539">
        <v>4271</v>
      </c>
      <c r="P5539" s="17" t="s">
        <v>438</v>
      </c>
      <c r="Q5539">
        <v>0</v>
      </c>
      <c r="R5539" s="17" t="s">
        <v>606</v>
      </c>
      <c r="S5539" s="17" t="s">
        <v>440</v>
      </c>
      <c r="T5539" s="17" t="s">
        <v>438</v>
      </c>
      <c r="U5539">
        <v>6</v>
      </c>
      <c r="V5539">
        <v>2021</v>
      </c>
      <c r="W5539" s="17" t="s">
        <v>3763</v>
      </c>
      <c r="X5539" s="17" t="s">
        <v>608</v>
      </c>
      <c r="Y5539">
        <v>1</v>
      </c>
      <c r="Z5539" s="17" t="s">
        <v>443</v>
      </c>
      <c r="AA5539" s="17" t="s">
        <v>443</v>
      </c>
      <c r="AB5539" s="17" t="s">
        <v>444</v>
      </c>
      <c r="AC5539">
        <v>0</v>
      </c>
      <c r="AD5539">
        <v>0</v>
      </c>
      <c r="AE5539">
        <v>0</v>
      </c>
      <c r="AF5539">
        <v>2021</v>
      </c>
      <c r="AG5539" s="1">
        <v>44562</v>
      </c>
      <c r="AH5539" s="1">
        <v>44773</v>
      </c>
      <c r="AI5539" s="1">
        <v>44785</v>
      </c>
      <c r="AJ5539" s="17" t="s">
        <v>34</v>
      </c>
      <c r="AK5539" s="17" t="s">
        <v>35</v>
      </c>
      <c r="AL5539" s="17" t="s">
        <v>10388</v>
      </c>
      <c r="AM5539" s="17">
        <f>MONTH(EMPENHO[[#This Row],[data_empenho]])</f>
        <v>2</v>
      </c>
    </row>
    <row r="5540" spans="1:39" x14ac:dyDescent="0.25">
      <c r="A5540">
        <v>1</v>
      </c>
      <c r="B5540">
        <v>101</v>
      </c>
      <c r="C5540">
        <v>4</v>
      </c>
      <c r="D5540">
        <v>122</v>
      </c>
      <c r="E5540">
        <v>1</v>
      </c>
      <c r="F5540">
        <v>0</v>
      </c>
      <c r="G5540">
        <v>2064</v>
      </c>
      <c r="H5540" s="17" t="s">
        <v>462</v>
      </c>
      <c r="I5540">
        <v>1</v>
      </c>
      <c r="J5540">
        <v>0</v>
      </c>
      <c r="K5540" s="17" t="s">
        <v>3764</v>
      </c>
      <c r="L5540" s="1">
        <v>44564</v>
      </c>
      <c r="M5540">
        <v>3000</v>
      </c>
      <c r="N5540" s="17" t="s">
        <v>437</v>
      </c>
      <c r="O5540">
        <v>4824</v>
      </c>
      <c r="P5540" s="17" t="s">
        <v>438</v>
      </c>
      <c r="Q5540">
        <v>0</v>
      </c>
      <c r="R5540" s="17" t="s">
        <v>439</v>
      </c>
      <c r="S5540" s="17" t="s">
        <v>440</v>
      </c>
      <c r="T5540" s="17" t="s">
        <v>438</v>
      </c>
      <c r="U5540">
        <v>0</v>
      </c>
      <c r="V5540">
        <v>0</v>
      </c>
      <c r="W5540" s="17" t="s">
        <v>3765</v>
      </c>
      <c r="X5540" s="17" t="s">
        <v>465</v>
      </c>
      <c r="Y5540">
        <v>1</v>
      </c>
      <c r="Z5540" s="17" t="s">
        <v>443</v>
      </c>
      <c r="AA5540" s="17" t="s">
        <v>443</v>
      </c>
      <c r="AB5540" s="17" t="s">
        <v>444</v>
      </c>
      <c r="AC5540">
        <v>0</v>
      </c>
      <c r="AD5540">
        <v>0</v>
      </c>
      <c r="AE5540">
        <v>0</v>
      </c>
      <c r="AF5540">
        <v>2022</v>
      </c>
      <c r="AG5540" s="1">
        <v>44562</v>
      </c>
      <c r="AH5540" s="1">
        <v>44773</v>
      </c>
      <c r="AI5540" s="1">
        <v>44785</v>
      </c>
      <c r="AJ5540" s="17" t="s">
        <v>3766</v>
      </c>
      <c r="AK5540" s="17" t="s">
        <v>3767</v>
      </c>
      <c r="AL5540" s="17" t="s">
        <v>11887</v>
      </c>
      <c r="AM5540" s="17">
        <f>MONTH(EMPENHO[[#This Row],[data_empenho]])</f>
        <v>1</v>
      </c>
    </row>
    <row r="5541" spans="1:39" x14ac:dyDescent="0.25">
      <c r="A5541">
        <v>1</v>
      </c>
      <c r="B5541">
        <v>101</v>
      </c>
      <c r="C5541">
        <v>4</v>
      </c>
      <c r="D5541">
        <v>122</v>
      </c>
      <c r="E5541">
        <v>1</v>
      </c>
      <c r="F5541">
        <v>0</v>
      </c>
      <c r="G5541">
        <v>2064</v>
      </c>
      <c r="H5541" s="17" t="s">
        <v>3768</v>
      </c>
      <c r="I5541">
        <v>1</v>
      </c>
      <c r="J5541">
        <v>0</v>
      </c>
      <c r="K5541" s="17" t="s">
        <v>3769</v>
      </c>
      <c r="L5541" s="1">
        <v>44564</v>
      </c>
      <c r="M5541">
        <v>300</v>
      </c>
      <c r="N5541" s="17" t="s">
        <v>437</v>
      </c>
      <c r="O5541">
        <v>8263</v>
      </c>
      <c r="P5541" s="17" t="s">
        <v>438</v>
      </c>
      <c r="Q5541">
        <v>0</v>
      </c>
      <c r="R5541" s="17" t="s">
        <v>439</v>
      </c>
      <c r="S5541" s="17" t="s">
        <v>440</v>
      </c>
      <c r="T5541" s="17" t="s">
        <v>438</v>
      </c>
      <c r="U5541">
        <v>0</v>
      </c>
      <c r="V5541">
        <v>0</v>
      </c>
      <c r="W5541" s="17" t="s">
        <v>3770</v>
      </c>
      <c r="X5541" s="17" t="s">
        <v>465</v>
      </c>
      <c r="Y5541">
        <v>1</v>
      </c>
      <c r="Z5541" s="17" t="s">
        <v>443</v>
      </c>
      <c r="AA5541" s="17" t="s">
        <v>443</v>
      </c>
      <c r="AB5541" s="17" t="s">
        <v>444</v>
      </c>
      <c r="AC5541">
        <v>0</v>
      </c>
      <c r="AD5541">
        <v>0</v>
      </c>
      <c r="AE5541">
        <v>0</v>
      </c>
      <c r="AF5541">
        <v>2022</v>
      </c>
      <c r="AG5541" s="1">
        <v>44562</v>
      </c>
      <c r="AH5541" s="1">
        <v>44773</v>
      </c>
      <c r="AI5541" s="1">
        <v>44785</v>
      </c>
      <c r="AJ5541" s="17" t="s">
        <v>3766</v>
      </c>
      <c r="AK5541" s="17" t="s">
        <v>3767</v>
      </c>
      <c r="AL5541" s="17" t="s">
        <v>11887</v>
      </c>
      <c r="AM5541" s="17">
        <f>MONTH(EMPENHO[[#This Row],[data_empenho]])</f>
        <v>1</v>
      </c>
    </row>
    <row r="5542" spans="1:39" x14ac:dyDescent="0.25">
      <c r="A5542">
        <v>1</v>
      </c>
      <c r="B5542">
        <v>101</v>
      </c>
      <c r="C5542">
        <v>1</v>
      </c>
      <c r="D5542">
        <v>31</v>
      </c>
      <c r="E5542">
        <v>15</v>
      </c>
      <c r="F5542">
        <v>0</v>
      </c>
      <c r="G5542">
        <v>2063</v>
      </c>
      <c r="H5542" s="17" t="s">
        <v>638</v>
      </c>
      <c r="I5542">
        <v>1</v>
      </c>
      <c r="J5542">
        <v>0</v>
      </c>
      <c r="K5542" s="17" t="s">
        <v>3771</v>
      </c>
      <c r="L5542" s="1">
        <v>44565</v>
      </c>
      <c r="M5542">
        <v>70</v>
      </c>
      <c r="N5542" s="17" t="s">
        <v>437</v>
      </c>
      <c r="O5542">
        <v>218</v>
      </c>
      <c r="P5542" s="17" t="s">
        <v>438</v>
      </c>
      <c r="Q5542">
        <v>0</v>
      </c>
      <c r="R5542" s="17" t="s">
        <v>439</v>
      </c>
      <c r="S5542" s="17" t="s">
        <v>440</v>
      </c>
      <c r="T5542" s="17" t="s">
        <v>438</v>
      </c>
      <c r="U5542">
        <v>0</v>
      </c>
      <c r="V5542">
        <v>0</v>
      </c>
      <c r="W5542" s="17" t="s">
        <v>3772</v>
      </c>
      <c r="X5542" s="17" t="s">
        <v>465</v>
      </c>
      <c r="Y5542">
        <v>1</v>
      </c>
      <c r="Z5542" s="17" t="s">
        <v>443</v>
      </c>
      <c r="AA5542" s="17" t="s">
        <v>443</v>
      </c>
      <c r="AB5542" s="17" t="s">
        <v>444</v>
      </c>
      <c r="AC5542">
        <v>0</v>
      </c>
      <c r="AD5542">
        <v>0</v>
      </c>
      <c r="AE5542">
        <v>0</v>
      </c>
      <c r="AF5542">
        <v>2022</v>
      </c>
      <c r="AG5542" s="1">
        <v>44562</v>
      </c>
      <c r="AH5542" s="1">
        <v>44773</v>
      </c>
      <c r="AI5542" s="1">
        <v>44785</v>
      </c>
      <c r="AJ5542" s="17" t="s">
        <v>3766</v>
      </c>
      <c r="AK5542" s="17" t="s">
        <v>3767</v>
      </c>
      <c r="AL5542" s="17" t="s">
        <v>11887</v>
      </c>
      <c r="AM5542" s="17">
        <f>MONTH(EMPENHO[[#This Row],[data_empenho]])</f>
        <v>1</v>
      </c>
    </row>
    <row r="5543" spans="1:39" x14ac:dyDescent="0.25">
      <c r="A5543">
        <v>1</v>
      </c>
      <c r="B5543">
        <v>101</v>
      </c>
      <c r="C5543">
        <v>4</v>
      </c>
      <c r="D5543">
        <v>122</v>
      </c>
      <c r="E5543">
        <v>1</v>
      </c>
      <c r="F5543">
        <v>0</v>
      </c>
      <c r="G5543">
        <v>2064</v>
      </c>
      <c r="H5543" s="17" t="s">
        <v>549</v>
      </c>
      <c r="I5543">
        <v>1</v>
      </c>
      <c r="J5543">
        <v>0</v>
      </c>
      <c r="K5543" s="17" t="s">
        <v>3773</v>
      </c>
      <c r="L5543" s="1">
        <v>44565</v>
      </c>
      <c r="M5543">
        <v>300</v>
      </c>
      <c r="N5543" s="17" t="s">
        <v>437</v>
      </c>
      <c r="O5543">
        <v>223</v>
      </c>
      <c r="P5543" s="17" t="s">
        <v>438</v>
      </c>
      <c r="Q5543">
        <v>0</v>
      </c>
      <c r="R5543" s="17" t="s">
        <v>439</v>
      </c>
      <c r="S5543" s="17" t="s">
        <v>440</v>
      </c>
      <c r="T5543" s="17" t="s">
        <v>438</v>
      </c>
      <c r="U5543">
        <v>0</v>
      </c>
      <c r="V5543">
        <v>0</v>
      </c>
      <c r="W5543" s="17" t="s">
        <v>3774</v>
      </c>
      <c r="X5543" s="17" t="s">
        <v>465</v>
      </c>
      <c r="Y5543">
        <v>1</v>
      </c>
      <c r="Z5543" s="17" t="s">
        <v>443</v>
      </c>
      <c r="AA5543" s="17" t="s">
        <v>443</v>
      </c>
      <c r="AB5543" s="17" t="s">
        <v>444</v>
      </c>
      <c r="AC5543">
        <v>0</v>
      </c>
      <c r="AD5543">
        <v>0</v>
      </c>
      <c r="AE5543">
        <v>0</v>
      </c>
      <c r="AF5543">
        <v>2022</v>
      </c>
      <c r="AG5543" s="1">
        <v>44562</v>
      </c>
      <c r="AH5543" s="1">
        <v>44773</v>
      </c>
      <c r="AI5543" s="1">
        <v>44785</v>
      </c>
      <c r="AJ5543" s="17" t="s">
        <v>3766</v>
      </c>
      <c r="AK5543" s="17" t="s">
        <v>3767</v>
      </c>
      <c r="AL5543" s="17" t="s">
        <v>11887</v>
      </c>
      <c r="AM5543" s="17">
        <f>MONTH(EMPENHO[[#This Row],[data_empenho]])</f>
        <v>1</v>
      </c>
    </row>
    <row r="5544" spans="1:39" x14ac:dyDescent="0.25">
      <c r="A5544">
        <v>1</v>
      </c>
      <c r="B5544">
        <v>101</v>
      </c>
      <c r="C5544">
        <v>4</v>
      </c>
      <c r="D5544">
        <v>122</v>
      </c>
      <c r="E5544">
        <v>1</v>
      </c>
      <c r="F5544">
        <v>0</v>
      </c>
      <c r="G5544">
        <v>2064</v>
      </c>
      <c r="H5544" s="17" t="s">
        <v>510</v>
      </c>
      <c r="I5544">
        <v>1</v>
      </c>
      <c r="J5544">
        <v>0</v>
      </c>
      <c r="K5544" s="17" t="s">
        <v>3775</v>
      </c>
      <c r="L5544" s="1">
        <v>44565</v>
      </c>
      <c r="M5544">
        <v>7000</v>
      </c>
      <c r="N5544" s="17" t="s">
        <v>437</v>
      </c>
      <c r="O5544">
        <v>1169</v>
      </c>
      <c r="P5544" s="17" t="s">
        <v>438</v>
      </c>
      <c r="Q5544">
        <v>0</v>
      </c>
      <c r="R5544" s="17" t="s">
        <v>439</v>
      </c>
      <c r="S5544" s="17" t="s">
        <v>440</v>
      </c>
      <c r="T5544" s="17" t="s">
        <v>438</v>
      </c>
      <c r="U5544">
        <v>0</v>
      </c>
      <c r="V5544">
        <v>0</v>
      </c>
      <c r="W5544" s="17" t="s">
        <v>3776</v>
      </c>
      <c r="X5544" s="17" t="s">
        <v>465</v>
      </c>
      <c r="Y5544">
        <v>1</v>
      </c>
      <c r="Z5544" s="17" t="s">
        <v>443</v>
      </c>
      <c r="AA5544" s="17" t="s">
        <v>443</v>
      </c>
      <c r="AB5544" s="17" t="s">
        <v>444</v>
      </c>
      <c r="AC5544">
        <v>0</v>
      </c>
      <c r="AD5544">
        <v>0</v>
      </c>
      <c r="AE5544">
        <v>0</v>
      </c>
      <c r="AF5544">
        <v>2022</v>
      </c>
      <c r="AG5544" s="1">
        <v>44562</v>
      </c>
      <c r="AH5544" s="1">
        <v>44773</v>
      </c>
      <c r="AI5544" s="1">
        <v>44785</v>
      </c>
      <c r="AJ5544" s="17" t="s">
        <v>3766</v>
      </c>
      <c r="AK5544" s="17" t="s">
        <v>3767</v>
      </c>
      <c r="AL5544" s="17" t="s">
        <v>11887</v>
      </c>
      <c r="AM5544" s="17">
        <f>MONTH(EMPENHO[[#This Row],[data_empenho]])</f>
        <v>1</v>
      </c>
    </row>
    <row r="5545" spans="1:39" x14ac:dyDescent="0.25">
      <c r="A5545">
        <v>1</v>
      </c>
      <c r="B5545">
        <v>101</v>
      </c>
      <c r="C5545">
        <v>4</v>
      </c>
      <c r="D5545">
        <v>122</v>
      </c>
      <c r="E5545">
        <v>1</v>
      </c>
      <c r="F5545">
        <v>0</v>
      </c>
      <c r="G5545">
        <v>2064</v>
      </c>
      <c r="H5545" s="17" t="s">
        <v>969</v>
      </c>
      <c r="I5545">
        <v>1</v>
      </c>
      <c r="J5545">
        <v>0</v>
      </c>
      <c r="K5545" s="17" t="s">
        <v>3777</v>
      </c>
      <c r="L5545" s="1">
        <v>44571</v>
      </c>
      <c r="M5545">
        <v>1198.8</v>
      </c>
      <c r="N5545" s="17" t="s">
        <v>437</v>
      </c>
      <c r="O5545">
        <v>6412</v>
      </c>
      <c r="P5545" s="17" t="s">
        <v>438</v>
      </c>
      <c r="Q5545">
        <v>0</v>
      </c>
      <c r="R5545" s="17" t="s">
        <v>439</v>
      </c>
      <c r="S5545" s="17" t="s">
        <v>440</v>
      </c>
      <c r="T5545" s="17" t="s">
        <v>438</v>
      </c>
      <c r="U5545">
        <v>0</v>
      </c>
      <c r="V5545">
        <v>0</v>
      </c>
      <c r="W5545" s="17" t="s">
        <v>3778</v>
      </c>
      <c r="X5545" s="17" t="s">
        <v>465</v>
      </c>
      <c r="Y5545">
        <v>1</v>
      </c>
      <c r="Z5545" s="17" t="s">
        <v>443</v>
      </c>
      <c r="AA5545" s="17" t="s">
        <v>443</v>
      </c>
      <c r="AB5545" s="17" t="s">
        <v>444</v>
      </c>
      <c r="AC5545">
        <v>0</v>
      </c>
      <c r="AD5545">
        <v>0</v>
      </c>
      <c r="AE5545">
        <v>0</v>
      </c>
      <c r="AF5545">
        <v>2022</v>
      </c>
      <c r="AG5545" s="1">
        <v>44562</v>
      </c>
      <c r="AH5545" s="1">
        <v>44773</v>
      </c>
      <c r="AI5545" s="1">
        <v>44785</v>
      </c>
      <c r="AJ5545" s="17" t="s">
        <v>3766</v>
      </c>
      <c r="AK5545" s="17" t="s">
        <v>3767</v>
      </c>
      <c r="AL5545" s="17" t="s">
        <v>11887</v>
      </c>
      <c r="AM5545" s="17">
        <f>MONTH(EMPENHO[[#This Row],[data_empenho]])</f>
        <v>1</v>
      </c>
    </row>
    <row r="5546" spans="1:39" x14ac:dyDescent="0.25">
      <c r="A5546">
        <v>1</v>
      </c>
      <c r="B5546">
        <v>101</v>
      </c>
      <c r="C5546">
        <v>4</v>
      </c>
      <c r="D5546">
        <v>122</v>
      </c>
      <c r="E5546">
        <v>1</v>
      </c>
      <c r="F5546">
        <v>0</v>
      </c>
      <c r="G5546">
        <v>2064</v>
      </c>
      <c r="H5546" s="17" t="s">
        <v>611</v>
      </c>
      <c r="I5546">
        <v>1</v>
      </c>
      <c r="J5546">
        <v>0</v>
      </c>
      <c r="K5546" s="17" t="s">
        <v>3779</v>
      </c>
      <c r="L5546" s="1">
        <v>44571</v>
      </c>
      <c r="M5546">
        <v>1567.8</v>
      </c>
      <c r="N5546" s="17" t="s">
        <v>437</v>
      </c>
      <c r="O5546">
        <v>6872</v>
      </c>
      <c r="P5546" s="17" t="s">
        <v>438</v>
      </c>
      <c r="Q5546">
        <v>0</v>
      </c>
      <c r="R5546" s="17" t="s">
        <v>439</v>
      </c>
      <c r="S5546" s="17" t="s">
        <v>440</v>
      </c>
      <c r="T5546" s="17" t="s">
        <v>438</v>
      </c>
      <c r="U5546">
        <v>0</v>
      </c>
      <c r="V5546">
        <v>0</v>
      </c>
      <c r="W5546" s="17" t="s">
        <v>3780</v>
      </c>
      <c r="X5546" s="17" t="s">
        <v>465</v>
      </c>
      <c r="Y5546">
        <v>1</v>
      </c>
      <c r="Z5546" s="17" t="s">
        <v>443</v>
      </c>
      <c r="AA5546" s="17" t="s">
        <v>443</v>
      </c>
      <c r="AB5546" s="17" t="s">
        <v>444</v>
      </c>
      <c r="AC5546">
        <v>0</v>
      </c>
      <c r="AD5546">
        <v>0</v>
      </c>
      <c r="AE5546">
        <v>0</v>
      </c>
      <c r="AF5546">
        <v>2022</v>
      </c>
      <c r="AG5546" s="1">
        <v>44562</v>
      </c>
      <c r="AH5546" s="1">
        <v>44773</v>
      </c>
      <c r="AI5546" s="1">
        <v>44785</v>
      </c>
      <c r="AJ5546" s="17" t="s">
        <v>3766</v>
      </c>
      <c r="AK5546" s="17" t="s">
        <v>3767</v>
      </c>
      <c r="AL5546" s="17" t="s">
        <v>11887</v>
      </c>
      <c r="AM5546" s="17">
        <f>MONTH(EMPENHO[[#This Row],[data_empenho]])</f>
        <v>1</v>
      </c>
    </row>
    <row r="5547" spans="1:39" x14ac:dyDescent="0.25">
      <c r="A5547">
        <v>1</v>
      </c>
      <c r="B5547">
        <v>101</v>
      </c>
      <c r="C5547">
        <v>4</v>
      </c>
      <c r="D5547">
        <v>131</v>
      </c>
      <c r="E5547">
        <v>1</v>
      </c>
      <c r="F5547">
        <v>0</v>
      </c>
      <c r="G5547">
        <v>2065</v>
      </c>
      <c r="H5547" s="17" t="s">
        <v>975</v>
      </c>
      <c r="I5547">
        <v>1</v>
      </c>
      <c r="J5547">
        <v>0</v>
      </c>
      <c r="K5547" s="17" t="s">
        <v>3781</v>
      </c>
      <c r="L5547" s="1">
        <v>44571</v>
      </c>
      <c r="M5547">
        <v>990</v>
      </c>
      <c r="N5547" s="17" t="s">
        <v>437</v>
      </c>
      <c r="O5547">
        <v>266</v>
      </c>
      <c r="P5547" s="17" t="s">
        <v>438</v>
      </c>
      <c r="Q5547">
        <v>0</v>
      </c>
      <c r="R5547" s="17" t="s">
        <v>439</v>
      </c>
      <c r="S5547" s="17" t="s">
        <v>440</v>
      </c>
      <c r="T5547" s="17" t="s">
        <v>438</v>
      </c>
      <c r="U5547">
        <v>0</v>
      </c>
      <c r="V5547">
        <v>0</v>
      </c>
      <c r="W5547" s="17" t="s">
        <v>3782</v>
      </c>
      <c r="X5547" s="17" t="s">
        <v>465</v>
      </c>
      <c r="Y5547">
        <v>1</v>
      </c>
      <c r="Z5547" s="17" t="s">
        <v>443</v>
      </c>
      <c r="AA5547" s="17" t="s">
        <v>443</v>
      </c>
      <c r="AB5547" s="17" t="s">
        <v>444</v>
      </c>
      <c r="AC5547">
        <v>0</v>
      </c>
      <c r="AD5547">
        <v>0</v>
      </c>
      <c r="AE5547">
        <v>0</v>
      </c>
      <c r="AF5547">
        <v>2022</v>
      </c>
      <c r="AG5547" s="1">
        <v>44562</v>
      </c>
      <c r="AH5547" s="1">
        <v>44773</v>
      </c>
      <c r="AI5547" s="1">
        <v>44785</v>
      </c>
      <c r="AJ5547" s="17" t="s">
        <v>3766</v>
      </c>
      <c r="AK5547" s="17" t="s">
        <v>3767</v>
      </c>
      <c r="AL5547" s="17" t="s">
        <v>11887</v>
      </c>
      <c r="AM5547" s="17">
        <f>MONTH(EMPENHO[[#This Row],[data_empenho]])</f>
        <v>1</v>
      </c>
    </row>
    <row r="5548" spans="1:39" x14ac:dyDescent="0.25">
      <c r="A5548">
        <v>1</v>
      </c>
      <c r="B5548">
        <v>101</v>
      </c>
      <c r="C5548">
        <v>4</v>
      </c>
      <c r="D5548">
        <v>122</v>
      </c>
      <c r="E5548">
        <v>1</v>
      </c>
      <c r="F5548">
        <v>0</v>
      </c>
      <c r="G5548">
        <v>2064</v>
      </c>
      <c r="H5548" s="17" t="s">
        <v>714</v>
      </c>
      <c r="I5548">
        <v>1</v>
      </c>
      <c r="J5548">
        <v>0</v>
      </c>
      <c r="K5548" s="17" t="s">
        <v>3783</v>
      </c>
      <c r="L5548" s="1">
        <v>44571</v>
      </c>
      <c r="M5548">
        <v>3886.68</v>
      </c>
      <c r="N5548" s="17" t="s">
        <v>437</v>
      </c>
      <c r="O5548">
        <v>167</v>
      </c>
      <c r="P5548" s="17" t="s">
        <v>438</v>
      </c>
      <c r="Q5548">
        <v>0</v>
      </c>
      <c r="R5548" s="17" t="s">
        <v>480</v>
      </c>
      <c r="S5548" s="17" t="s">
        <v>440</v>
      </c>
      <c r="T5548" s="17" t="s">
        <v>438</v>
      </c>
      <c r="U5548">
        <v>47</v>
      </c>
      <c r="V5548">
        <v>2018</v>
      </c>
      <c r="W5548" s="17" t="s">
        <v>3784</v>
      </c>
      <c r="X5548" s="17" t="s">
        <v>482</v>
      </c>
      <c r="Y5548">
        <v>7</v>
      </c>
      <c r="Z5548" s="17" t="s">
        <v>443</v>
      </c>
      <c r="AA5548" s="17" t="s">
        <v>443</v>
      </c>
      <c r="AB5548" s="17" t="s">
        <v>444</v>
      </c>
      <c r="AC5548">
        <v>0</v>
      </c>
      <c r="AD5548">
        <v>0</v>
      </c>
      <c r="AE5548">
        <v>0</v>
      </c>
      <c r="AF5548">
        <v>2022</v>
      </c>
      <c r="AG5548" s="1">
        <v>44562</v>
      </c>
      <c r="AH5548" s="1">
        <v>44773</v>
      </c>
      <c r="AI5548" s="1">
        <v>44785</v>
      </c>
      <c r="AJ5548" s="17" t="s">
        <v>3766</v>
      </c>
      <c r="AK5548" s="17" t="s">
        <v>3767</v>
      </c>
      <c r="AL5548" s="17" t="s">
        <v>11887</v>
      </c>
      <c r="AM5548" s="17">
        <f>MONTH(EMPENHO[[#This Row],[data_empenho]])</f>
        <v>1</v>
      </c>
    </row>
    <row r="5549" spans="1:39" x14ac:dyDescent="0.25">
      <c r="A5549">
        <v>1</v>
      </c>
      <c r="B5549">
        <v>101</v>
      </c>
      <c r="C5549">
        <v>1</v>
      </c>
      <c r="D5549">
        <v>31</v>
      </c>
      <c r="E5549">
        <v>15</v>
      </c>
      <c r="F5549">
        <v>0</v>
      </c>
      <c r="G5549">
        <v>2063</v>
      </c>
      <c r="H5549" s="17" t="s">
        <v>445</v>
      </c>
      <c r="I5549">
        <v>1</v>
      </c>
      <c r="J5549">
        <v>0</v>
      </c>
      <c r="K5549" s="17" t="s">
        <v>3785</v>
      </c>
      <c r="L5549" s="1">
        <v>44573</v>
      </c>
      <c r="M5549">
        <v>1832.6</v>
      </c>
      <c r="N5549" s="17" t="s">
        <v>437</v>
      </c>
      <c r="O5549">
        <v>1389</v>
      </c>
      <c r="P5549" s="17" t="s">
        <v>438</v>
      </c>
      <c r="Q5549">
        <v>0</v>
      </c>
      <c r="R5549" s="17" t="s">
        <v>439</v>
      </c>
      <c r="S5549" s="17" t="s">
        <v>440</v>
      </c>
      <c r="T5549" s="17" t="s">
        <v>438</v>
      </c>
      <c r="U5549">
        <v>0</v>
      </c>
      <c r="V5549">
        <v>0</v>
      </c>
      <c r="W5549" s="17" t="s">
        <v>3786</v>
      </c>
      <c r="X5549" s="17" t="s">
        <v>442</v>
      </c>
      <c r="Y5549">
        <v>0</v>
      </c>
      <c r="Z5549" s="17" t="s">
        <v>450</v>
      </c>
      <c r="AA5549" s="17" t="s">
        <v>443</v>
      </c>
      <c r="AB5549" s="17" t="s">
        <v>444</v>
      </c>
      <c r="AC5549">
        <v>0</v>
      </c>
      <c r="AD5549">
        <v>0</v>
      </c>
      <c r="AE5549">
        <v>0</v>
      </c>
      <c r="AF5549">
        <v>2022</v>
      </c>
      <c r="AG5549" s="1">
        <v>44562</v>
      </c>
      <c r="AH5549" s="1">
        <v>44773</v>
      </c>
      <c r="AI5549" s="1">
        <v>44785</v>
      </c>
      <c r="AJ5549" s="17" t="s">
        <v>3766</v>
      </c>
      <c r="AK5549" s="17" t="s">
        <v>3767</v>
      </c>
      <c r="AL5549" s="17" t="s">
        <v>11887</v>
      </c>
      <c r="AM5549" s="17">
        <f>MONTH(EMPENHO[[#This Row],[data_empenho]])</f>
        <v>1</v>
      </c>
    </row>
    <row r="5550" spans="1:39" x14ac:dyDescent="0.25">
      <c r="A5550">
        <v>1</v>
      </c>
      <c r="B5550">
        <v>101</v>
      </c>
      <c r="C5550">
        <v>1</v>
      </c>
      <c r="D5550">
        <v>31</v>
      </c>
      <c r="E5550">
        <v>15</v>
      </c>
      <c r="F5550">
        <v>0</v>
      </c>
      <c r="G5550">
        <v>2063</v>
      </c>
      <c r="H5550" s="17" t="s">
        <v>445</v>
      </c>
      <c r="I5550">
        <v>1</v>
      </c>
      <c r="J5550">
        <v>0</v>
      </c>
      <c r="K5550" s="17" t="s">
        <v>3785</v>
      </c>
      <c r="L5550" s="1">
        <v>44610</v>
      </c>
      <c r="M5550">
        <v>-229.08</v>
      </c>
      <c r="N5550" s="17" t="s">
        <v>451</v>
      </c>
      <c r="O5550">
        <v>1389</v>
      </c>
      <c r="P5550" s="17" t="s">
        <v>438</v>
      </c>
      <c r="Q5550">
        <v>0</v>
      </c>
      <c r="R5550" s="17" t="s">
        <v>439</v>
      </c>
      <c r="S5550" s="17" t="s">
        <v>440</v>
      </c>
      <c r="T5550" s="17" t="s">
        <v>438</v>
      </c>
      <c r="U5550">
        <v>0</v>
      </c>
      <c r="V5550">
        <v>0</v>
      </c>
      <c r="W5550" s="17" t="s">
        <v>3787</v>
      </c>
      <c r="X5550" s="17" t="s">
        <v>442</v>
      </c>
      <c r="Y5550">
        <v>0</v>
      </c>
      <c r="Z5550" s="17" t="s">
        <v>450</v>
      </c>
      <c r="AA5550" s="17" t="s">
        <v>443</v>
      </c>
      <c r="AB5550" s="17" t="s">
        <v>444</v>
      </c>
      <c r="AC5550">
        <v>0</v>
      </c>
      <c r="AD5550">
        <v>0</v>
      </c>
      <c r="AE5550">
        <v>0</v>
      </c>
      <c r="AF5550">
        <v>2022</v>
      </c>
      <c r="AG5550" s="1">
        <v>44562</v>
      </c>
      <c r="AH5550" s="1">
        <v>44773</v>
      </c>
      <c r="AI5550" s="1">
        <v>44785</v>
      </c>
      <c r="AJ5550" s="17" t="s">
        <v>3766</v>
      </c>
      <c r="AK5550" s="17" t="s">
        <v>3767</v>
      </c>
      <c r="AL5550" s="17" t="s">
        <v>11887</v>
      </c>
      <c r="AM5550" s="17">
        <f>MONTH(EMPENHO[[#This Row],[data_empenho]])</f>
        <v>2</v>
      </c>
    </row>
    <row r="5551" spans="1:39" x14ac:dyDescent="0.25">
      <c r="A5551">
        <v>1</v>
      </c>
      <c r="B5551">
        <v>101</v>
      </c>
      <c r="C5551">
        <v>1</v>
      </c>
      <c r="D5551">
        <v>31</v>
      </c>
      <c r="E5551">
        <v>15</v>
      </c>
      <c r="F5551">
        <v>0</v>
      </c>
      <c r="G5551">
        <v>2063</v>
      </c>
      <c r="H5551" s="17" t="s">
        <v>445</v>
      </c>
      <c r="I5551">
        <v>1</v>
      </c>
      <c r="J5551">
        <v>0</v>
      </c>
      <c r="K5551" s="17" t="s">
        <v>3785</v>
      </c>
      <c r="L5551" s="1">
        <v>44610</v>
      </c>
      <c r="M5551">
        <v>0.01</v>
      </c>
      <c r="N5551" s="17" t="s">
        <v>437</v>
      </c>
      <c r="O5551">
        <v>1389</v>
      </c>
      <c r="P5551" s="17" t="s">
        <v>438</v>
      </c>
      <c r="Q5551">
        <v>0</v>
      </c>
      <c r="R5551" s="17" t="s">
        <v>439</v>
      </c>
      <c r="S5551" s="17" t="s">
        <v>440</v>
      </c>
      <c r="T5551" s="17" t="s">
        <v>438</v>
      </c>
      <c r="U5551">
        <v>0</v>
      </c>
      <c r="V5551">
        <v>0</v>
      </c>
      <c r="W5551" s="17" t="s">
        <v>3788</v>
      </c>
      <c r="X5551" s="17" t="s">
        <v>442</v>
      </c>
      <c r="Y5551">
        <v>0</v>
      </c>
      <c r="Z5551" s="17" t="s">
        <v>450</v>
      </c>
      <c r="AA5551" s="17" t="s">
        <v>443</v>
      </c>
      <c r="AB5551" s="17" t="s">
        <v>444</v>
      </c>
      <c r="AC5551">
        <v>0</v>
      </c>
      <c r="AD5551">
        <v>0</v>
      </c>
      <c r="AE5551">
        <v>0</v>
      </c>
      <c r="AF5551">
        <v>2022</v>
      </c>
      <c r="AG5551" s="1">
        <v>44562</v>
      </c>
      <c r="AH5551" s="1">
        <v>44773</v>
      </c>
      <c r="AI5551" s="1">
        <v>44785</v>
      </c>
      <c r="AJ5551" s="17" t="s">
        <v>3766</v>
      </c>
      <c r="AK5551" s="17" t="s">
        <v>3767</v>
      </c>
      <c r="AL5551" s="17" t="s">
        <v>11887</v>
      </c>
      <c r="AM5551" s="17">
        <f>MONTH(EMPENHO[[#This Row],[data_empenho]])</f>
        <v>2</v>
      </c>
    </row>
    <row r="5552" spans="1:39" x14ac:dyDescent="0.25">
      <c r="A5552">
        <v>1</v>
      </c>
      <c r="B5552">
        <v>101</v>
      </c>
      <c r="C5552">
        <v>1</v>
      </c>
      <c r="D5552">
        <v>31</v>
      </c>
      <c r="E5552">
        <v>15</v>
      </c>
      <c r="F5552">
        <v>0</v>
      </c>
      <c r="G5552">
        <v>2063</v>
      </c>
      <c r="H5552" s="17" t="s">
        <v>445</v>
      </c>
      <c r="I5552">
        <v>1</v>
      </c>
      <c r="J5552">
        <v>0</v>
      </c>
      <c r="K5552" s="17" t="s">
        <v>3789</v>
      </c>
      <c r="L5552" s="1">
        <v>44573</v>
      </c>
      <c r="M5552">
        <v>1832.6</v>
      </c>
      <c r="N5552" s="17" t="s">
        <v>437</v>
      </c>
      <c r="O5552">
        <v>7456</v>
      </c>
      <c r="P5552" s="17" t="s">
        <v>438</v>
      </c>
      <c r="Q5552">
        <v>0</v>
      </c>
      <c r="R5552" s="17" t="s">
        <v>439</v>
      </c>
      <c r="S5552" s="17" t="s">
        <v>440</v>
      </c>
      <c r="T5552" s="17" t="s">
        <v>438</v>
      </c>
      <c r="U5552">
        <v>0</v>
      </c>
      <c r="V5552">
        <v>0</v>
      </c>
      <c r="W5552" s="17" t="s">
        <v>3790</v>
      </c>
      <c r="X5552" s="17" t="s">
        <v>442</v>
      </c>
      <c r="Y5552">
        <v>0</v>
      </c>
      <c r="Z5552" s="17" t="s">
        <v>450</v>
      </c>
      <c r="AA5552" s="17" t="s">
        <v>443</v>
      </c>
      <c r="AB5552" s="17" t="s">
        <v>444</v>
      </c>
      <c r="AC5552">
        <v>0</v>
      </c>
      <c r="AD5552">
        <v>0</v>
      </c>
      <c r="AE5552">
        <v>0</v>
      </c>
      <c r="AF5552">
        <v>2022</v>
      </c>
      <c r="AG5552" s="1">
        <v>44562</v>
      </c>
      <c r="AH5552" s="1">
        <v>44773</v>
      </c>
      <c r="AI5552" s="1">
        <v>44785</v>
      </c>
      <c r="AJ5552" s="17" t="s">
        <v>3766</v>
      </c>
      <c r="AK5552" s="17" t="s">
        <v>3767</v>
      </c>
      <c r="AL5552" s="17" t="s">
        <v>11887</v>
      </c>
      <c r="AM5552" s="17">
        <f>MONTH(EMPENHO[[#This Row],[data_empenho]])</f>
        <v>1</v>
      </c>
    </row>
    <row r="5553" spans="1:39" x14ac:dyDescent="0.25">
      <c r="A5553">
        <v>1</v>
      </c>
      <c r="B5553">
        <v>101</v>
      </c>
      <c r="C5553">
        <v>1</v>
      </c>
      <c r="D5553">
        <v>31</v>
      </c>
      <c r="E5553">
        <v>15</v>
      </c>
      <c r="F5553">
        <v>0</v>
      </c>
      <c r="G5553">
        <v>2063</v>
      </c>
      <c r="H5553" s="17" t="s">
        <v>445</v>
      </c>
      <c r="I5553">
        <v>1</v>
      </c>
      <c r="J5553">
        <v>0</v>
      </c>
      <c r="K5553" s="17" t="s">
        <v>3789</v>
      </c>
      <c r="L5553" s="1">
        <v>44610</v>
      </c>
      <c r="M5553">
        <v>-229.07</v>
      </c>
      <c r="N5553" s="17" t="s">
        <v>451</v>
      </c>
      <c r="O5553">
        <v>7456</v>
      </c>
      <c r="P5553" s="17" t="s">
        <v>438</v>
      </c>
      <c r="Q5553">
        <v>0</v>
      </c>
      <c r="R5553" s="17" t="s">
        <v>439</v>
      </c>
      <c r="S5553" s="17" t="s">
        <v>440</v>
      </c>
      <c r="T5553" s="17" t="s">
        <v>438</v>
      </c>
      <c r="U5553">
        <v>0</v>
      </c>
      <c r="V5553">
        <v>0</v>
      </c>
      <c r="W5553" s="17" t="s">
        <v>3787</v>
      </c>
      <c r="X5553" s="17" t="s">
        <v>442</v>
      </c>
      <c r="Y5553">
        <v>0</v>
      </c>
      <c r="Z5553" s="17" t="s">
        <v>450</v>
      </c>
      <c r="AA5553" s="17" t="s">
        <v>443</v>
      </c>
      <c r="AB5553" s="17" t="s">
        <v>444</v>
      </c>
      <c r="AC5553">
        <v>0</v>
      </c>
      <c r="AD5553">
        <v>0</v>
      </c>
      <c r="AE5553">
        <v>0</v>
      </c>
      <c r="AF5553">
        <v>2022</v>
      </c>
      <c r="AG5553" s="1">
        <v>44562</v>
      </c>
      <c r="AH5553" s="1">
        <v>44773</v>
      </c>
      <c r="AI5553" s="1">
        <v>44785</v>
      </c>
      <c r="AJ5553" s="17" t="s">
        <v>3766</v>
      </c>
      <c r="AK5553" s="17" t="s">
        <v>3767</v>
      </c>
      <c r="AL5553" s="17" t="s">
        <v>11887</v>
      </c>
      <c r="AM5553" s="17">
        <f>MONTH(EMPENHO[[#This Row],[data_empenho]])</f>
        <v>2</v>
      </c>
    </row>
    <row r="5554" spans="1:39" x14ac:dyDescent="0.25">
      <c r="A5554">
        <v>1</v>
      </c>
      <c r="B5554">
        <v>101</v>
      </c>
      <c r="C5554">
        <v>1</v>
      </c>
      <c r="D5554">
        <v>31</v>
      </c>
      <c r="E5554">
        <v>15</v>
      </c>
      <c r="F5554">
        <v>0</v>
      </c>
      <c r="G5554">
        <v>2063</v>
      </c>
      <c r="H5554" s="17" t="s">
        <v>445</v>
      </c>
      <c r="I5554">
        <v>1</v>
      </c>
      <c r="J5554">
        <v>0</v>
      </c>
      <c r="K5554" s="17" t="s">
        <v>3791</v>
      </c>
      <c r="L5554" s="1">
        <v>44573</v>
      </c>
      <c r="M5554">
        <v>1832.6</v>
      </c>
      <c r="N5554" s="17" t="s">
        <v>437</v>
      </c>
      <c r="O5554">
        <v>7960</v>
      </c>
      <c r="P5554" s="17" t="s">
        <v>438</v>
      </c>
      <c r="Q5554">
        <v>0</v>
      </c>
      <c r="R5554" s="17" t="s">
        <v>439</v>
      </c>
      <c r="S5554" s="17" t="s">
        <v>440</v>
      </c>
      <c r="T5554" s="17" t="s">
        <v>438</v>
      </c>
      <c r="U5554">
        <v>0</v>
      </c>
      <c r="V5554">
        <v>0</v>
      </c>
      <c r="W5554" s="17" t="s">
        <v>3792</v>
      </c>
      <c r="X5554" s="17" t="s">
        <v>442</v>
      </c>
      <c r="Y5554">
        <v>0</v>
      </c>
      <c r="Z5554" s="17" t="s">
        <v>450</v>
      </c>
      <c r="AA5554" s="17" t="s">
        <v>443</v>
      </c>
      <c r="AB5554" s="17" t="s">
        <v>444</v>
      </c>
      <c r="AC5554">
        <v>0</v>
      </c>
      <c r="AD5554">
        <v>0</v>
      </c>
      <c r="AE5554">
        <v>0</v>
      </c>
      <c r="AF5554">
        <v>2022</v>
      </c>
      <c r="AG5554" s="1">
        <v>44562</v>
      </c>
      <c r="AH5554" s="1">
        <v>44773</v>
      </c>
      <c r="AI5554" s="1">
        <v>44785</v>
      </c>
      <c r="AJ5554" s="17" t="s">
        <v>3766</v>
      </c>
      <c r="AK5554" s="17" t="s">
        <v>3767</v>
      </c>
      <c r="AL5554" s="17" t="s">
        <v>11887</v>
      </c>
      <c r="AM5554" s="17">
        <f>MONTH(EMPENHO[[#This Row],[data_empenho]])</f>
        <v>1</v>
      </c>
    </row>
    <row r="5555" spans="1:39" x14ac:dyDescent="0.25">
      <c r="A5555">
        <v>1</v>
      </c>
      <c r="B5555">
        <v>101</v>
      </c>
      <c r="C5555">
        <v>1</v>
      </c>
      <c r="D5555">
        <v>31</v>
      </c>
      <c r="E5555">
        <v>15</v>
      </c>
      <c r="F5555">
        <v>0</v>
      </c>
      <c r="G5555">
        <v>2063</v>
      </c>
      <c r="H5555" s="17" t="s">
        <v>445</v>
      </c>
      <c r="I5555">
        <v>1</v>
      </c>
      <c r="J5555">
        <v>0</v>
      </c>
      <c r="K5555" s="17" t="s">
        <v>3791</v>
      </c>
      <c r="L5555" s="1">
        <v>44610</v>
      </c>
      <c r="M5555">
        <v>-229.07</v>
      </c>
      <c r="N5555" s="17" t="s">
        <v>451</v>
      </c>
      <c r="O5555">
        <v>7960</v>
      </c>
      <c r="P5555" s="17" t="s">
        <v>438</v>
      </c>
      <c r="Q5555">
        <v>0</v>
      </c>
      <c r="R5555" s="17" t="s">
        <v>439</v>
      </c>
      <c r="S5555" s="17" t="s">
        <v>440</v>
      </c>
      <c r="T5555" s="17" t="s">
        <v>438</v>
      </c>
      <c r="U5555">
        <v>0</v>
      </c>
      <c r="V5555">
        <v>0</v>
      </c>
      <c r="W5555" s="17" t="s">
        <v>3787</v>
      </c>
      <c r="X5555" s="17" t="s">
        <v>442</v>
      </c>
      <c r="Y5555">
        <v>0</v>
      </c>
      <c r="Z5555" s="17" t="s">
        <v>450</v>
      </c>
      <c r="AA5555" s="17" t="s">
        <v>443</v>
      </c>
      <c r="AB5555" s="17" t="s">
        <v>444</v>
      </c>
      <c r="AC5555">
        <v>0</v>
      </c>
      <c r="AD5555">
        <v>0</v>
      </c>
      <c r="AE5555">
        <v>0</v>
      </c>
      <c r="AF5555">
        <v>2022</v>
      </c>
      <c r="AG5555" s="1">
        <v>44562</v>
      </c>
      <c r="AH5555" s="1">
        <v>44773</v>
      </c>
      <c r="AI5555" s="1">
        <v>44785</v>
      </c>
      <c r="AJ5555" s="17" t="s">
        <v>3766</v>
      </c>
      <c r="AK5555" s="17" t="s">
        <v>3767</v>
      </c>
      <c r="AL5555" s="17" t="s">
        <v>11887</v>
      </c>
      <c r="AM5555" s="17">
        <f>MONTH(EMPENHO[[#This Row],[data_empenho]])</f>
        <v>2</v>
      </c>
    </row>
    <row r="5556" spans="1:39" x14ac:dyDescent="0.25">
      <c r="A5556">
        <v>1</v>
      </c>
      <c r="B5556">
        <v>101</v>
      </c>
      <c r="C5556">
        <v>4</v>
      </c>
      <c r="D5556">
        <v>122</v>
      </c>
      <c r="E5556">
        <v>1</v>
      </c>
      <c r="F5556">
        <v>0</v>
      </c>
      <c r="G5556">
        <v>2064</v>
      </c>
      <c r="H5556" s="17" t="s">
        <v>445</v>
      </c>
      <c r="I5556">
        <v>1</v>
      </c>
      <c r="J5556">
        <v>0</v>
      </c>
      <c r="K5556" s="17" t="s">
        <v>3793</v>
      </c>
      <c r="L5556" s="1">
        <v>44573</v>
      </c>
      <c r="M5556">
        <v>1832.6</v>
      </c>
      <c r="N5556" s="17" t="s">
        <v>437</v>
      </c>
      <c r="O5556">
        <v>8268</v>
      </c>
      <c r="P5556" s="17" t="s">
        <v>438</v>
      </c>
      <c r="Q5556">
        <v>0</v>
      </c>
      <c r="R5556" s="17" t="s">
        <v>439</v>
      </c>
      <c r="S5556" s="17" t="s">
        <v>440</v>
      </c>
      <c r="T5556" s="17" t="s">
        <v>438</v>
      </c>
      <c r="U5556">
        <v>0</v>
      </c>
      <c r="V5556">
        <v>0</v>
      </c>
      <c r="W5556" s="17" t="s">
        <v>3794</v>
      </c>
      <c r="X5556" s="17" t="s">
        <v>442</v>
      </c>
      <c r="Y5556">
        <v>0</v>
      </c>
      <c r="Z5556" s="17" t="s">
        <v>450</v>
      </c>
      <c r="AA5556" s="17" t="s">
        <v>443</v>
      </c>
      <c r="AB5556" s="17" t="s">
        <v>444</v>
      </c>
      <c r="AC5556">
        <v>0</v>
      </c>
      <c r="AD5556">
        <v>0</v>
      </c>
      <c r="AE5556">
        <v>0</v>
      </c>
      <c r="AF5556">
        <v>2022</v>
      </c>
      <c r="AG5556" s="1">
        <v>44562</v>
      </c>
      <c r="AH5556" s="1">
        <v>44773</v>
      </c>
      <c r="AI5556" s="1">
        <v>44785</v>
      </c>
      <c r="AJ5556" s="17" t="s">
        <v>3766</v>
      </c>
      <c r="AK5556" s="17" t="s">
        <v>3767</v>
      </c>
      <c r="AL5556" s="17" t="s">
        <v>11887</v>
      </c>
      <c r="AM5556" s="17">
        <f>MONTH(EMPENHO[[#This Row],[data_empenho]])</f>
        <v>1</v>
      </c>
    </row>
    <row r="5557" spans="1:39" x14ac:dyDescent="0.25">
      <c r="A5557">
        <v>1</v>
      </c>
      <c r="B5557">
        <v>101</v>
      </c>
      <c r="C5557">
        <v>4</v>
      </c>
      <c r="D5557">
        <v>122</v>
      </c>
      <c r="E5557">
        <v>1</v>
      </c>
      <c r="F5557">
        <v>0</v>
      </c>
      <c r="G5557">
        <v>2064</v>
      </c>
      <c r="H5557" s="17" t="s">
        <v>445</v>
      </c>
      <c r="I5557">
        <v>1</v>
      </c>
      <c r="J5557">
        <v>0</v>
      </c>
      <c r="K5557" s="17" t="s">
        <v>3793</v>
      </c>
      <c r="L5557" s="1">
        <v>44610</v>
      </c>
      <c r="M5557">
        <v>-229.08</v>
      </c>
      <c r="N5557" s="17" t="s">
        <v>451</v>
      </c>
      <c r="O5557">
        <v>8268</v>
      </c>
      <c r="P5557" s="17" t="s">
        <v>438</v>
      </c>
      <c r="Q5557">
        <v>0</v>
      </c>
      <c r="R5557" s="17" t="s">
        <v>439</v>
      </c>
      <c r="S5557" s="17" t="s">
        <v>440</v>
      </c>
      <c r="T5557" s="17" t="s">
        <v>438</v>
      </c>
      <c r="U5557">
        <v>0</v>
      </c>
      <c r="V5557">
        <v>0</v>
      </c>
      <c r="W5557" s="17" t="s">
        <v>3787</v>
      </c>
      <c r="X5557" s="17" t="s">
        <v>442</v>
      </c>
      <c r="Y5557">
        <v>0</v>
      </c>
      <c r="Z5557" s="17" t="s">
        <v>450</v>
      </c>
      <c r="AA5557" s="17" t="s">
        <v>443</v>
      </c>
      <c r="AB5557" s="17" t="s">
        <v>444</v>
      </c>
      <c r="AC5557">
        <v>0</v>
      </c>
      <c r="AD5557">
        <v>0</v>
      </c>
      <c r="AE5557">
        <v>0</v>
      </c>
      <c r="AF5557">
        <v>2022</v>
      </c>
      <c r="AG5557" s="1">
        <v>44562</v>
      </c>
      <c r="AH5557" s="1">
        <v>44773</v>
      </c>
      <c r="AI5557" s="1">
        <v>44785</v>
      </c>
      <c r="AJ5557" s="17" t="s">
        <v>3766</v>
      </c>
      <c r="AK5557" s="17" t="s">
        <v>3767</v>
      </c>
      <c r="AL5557" s="17" t="s">
        <v>11887</v>
      </c>
      <c r="AM5557" s="17">
        <f>MONTH(EMPENHO[[#This Row],[data_empenho]])</f>
        <v>2</v>
      </c>
    </row>
    <row r="5558" spans="1:39" x14ac:dyDescent="0.25">
      <c r="A5558">
        <v>1</v>
      </c>
      <c r="B5558">
        <v>101</v>
      </c>
      <c r="C5558">
        <v>4</v>
      </c>
      <c r="D5558">
        <v>122</v>
      </c>
      <c r="E5558">
        <v>1</v>
      </c>
      <c r="F5558">
        <v>0</v>
      </c>
      <c r="G5558">
        <v>2064</v>
      </c>
      <c r="H5558" s="17" t="s">
        <v>445</v>
      </c>
      <c r="I5558">
        <v>1</v>
      </c>
      <c r="J5558">
        <v>0</v>
      </c>
      <c r="K5558" s="17" t="s">
        <v>3795</v>
      </c>
      <c r="L5558" s="1">
        <v>44573</v>
      </c>
      <c r="M5558">
        <v>1832.6</v>
      </c>
      <c r="N5558" s="17" t="s">
        <v>437</v>
      </c>
      <c r="O5558">
        <v>8269</v>
      </c>
      <c r="P5558" s="17" t="s">
        <v>438</v>
      </c>
      <c r="Q5558">
        <v>0</v>
      </c>
      <c r="R5558" s="17" t="s">
        <v>439</v>
      </c>
      <c r="S5558" s="17" t="s">
        <v>440</v>
      </c>
      <c r="T5558" s="17" t="s">
        <v>438</v>
      </c>
      <c r="U5558">
        <v>0</v>
      </c>
      <c r="V5558">
        <v>0</v>
      </c>
      <c r="W5558" s="17" t="s">
        <v>3796</v>
      </c>
      <c r="X5558" s="17" t="s">
        <v>442</v>
      </c>
      <c r="Y5558">
        <v>0</v>
      </c>
      <c r="Z5558" s="17" t="s">
        <v>450</v>
      </c>
      <c r="AA5558" s="17" t="s">
        <v>443</v>
      </c>
      <c r="AB5558" s="17" t="s">
        <v>444</v>
      </c>
      <c r="AC5558">
        <v>0</v>
      </c>
      <c r="AD5558">
        <v>0</v>
      </c>
      <c r="AE5558">
        <v>0</v>
      </c>
      <c r="AF5558">
        <v>2022</v>
      </c>
      <c r="AG5558" s="1">
        <v>44562</v>
      </c>
      <c r="AH5558" s="1">
        <v>44773</v>
      </c>
      <c r="AI5558" s="1">
        <v>44785</v>
      </c>
      <c r="AJ5558" s="17" t="s">
        <v>3766</v>
      </c>
      <c r="AK5558" s="17" t="s">
        <v>3767</v>
      </c>
      <c r="AL5558" s="17" t="s">
        <v>11887</v>
      </c>
      <c r="AM5558" s="17">
        <f>MONTH(EMPENHO[[#This Row],[data_empenho]])</f>
        <v>1</v>
      </c>
    </row>
    <row r="5559" spans="1:39" x14ac:dyDescent="0.25">
      <c r="A5559">
        <v>1</v>
      </c>
      <c r="B5559">
        <v>101</v>
      </c>
      <c r="C5559">
        <v>4</v>
      </c>
      <c r="D5559">
        <v>122</v>
      </c>
      <c r="E5559">
        <v>1</v>
      </c>
      <c r="F5559">
        <v>0</v>
      </c>
      <c r="G5559">
        <v>2064</v>
      </c>
      <c r="H5559" s="17" t="s">
        <v>445</v>
      </c>
      <c r="I5559">
        <v>1</v>
      </c>
      <c r="J5559">
        <v>0</v>
      </c>
      <c r="K5559" s="17" t="s">
        <v>3795</v>
      </c>
      <c r="L5559" s="1">
        <v>44610</v>
      </c>
      <c r="M5559">
        <v>-229.08</v>
      </c>
      <c r="N5559" s="17" t="s">
        <v>451</v>
      </c>
      <c r="O5559">
        <v>8269</v>
      </c>
      <c r="P5559" s="17" t="s">
        <v>438</v>
      </c>
      <c r="Q5559">
        <v>0</v>
      </c>
      <c r="R5559" s="17" t="s">
        <v>439</v>
      </c>
      <c r="S5559" s="17" t="s">
        <v>440</v>
      </c>
      <c r="T5559" s="17" t="s">
        <v>438</v>
      </c>
      <c r="U5559">
        <v>0</v>
      </c>
      <c r="V5559">
        <v>0</v>
      </c>
      <c r="W5559" s="17" t="s">
        <v>3787</v>
      </c>
      <c r="X5559" s="17" t="s">
        <v>442</v>
      </c>
      <c r="Y5559">
        <v>0</v>
      </c>
      <c r="Z5559" s="17" t="s">
        <v>450</v>
      </c>
      <c r="AA5559" s="17" t="s">
        <v>443</v>
      </c>
      <c r="AB5559" s="17" t="s">
        <v>444</v>
      </c>
      <c r="AC5559">
        <v>0</v>
      </c>
      <c r="AD5559">
        <v>0</v>
      </c>
      <c r="AE5559">
        <v>0</v>
      </c>
      <c r="AF5559">
        <v>2022</v>
      </c>
      <c r="AG5559" s="1">
        <v>44562</v>
      </c>
      <c r="AH5559" s="1">
        <v>44773</v>
      </c>
      <c r="AI5559" s="1">
        <v>44785</v>
      </c>
      <c r="AJ5559" s="17" t="s">
        <v>3766</v>
      </c>
      <c r="AK5559" s="17" t="s">
        <v>3767</v>
      </c>
      <c r="AL5559" s="17" t="s">
        <v>11887</v>
      </c>
      <c r="AM5559" s="17">
        <f>MONTH(EMPENHO[[#This Row],[data_empenho]])</f>
        <v>2</v>
      </c>
    </row>
    <row r="5560" spans="1:39" x14ac:dyDescent="0.25">
      <c r="A5560">
        <v>1</v>
      </c>
      <c r="B5560">
        <v>101</v>
      </c>
      <c r="C5560">
        <v>1</v>
      </c>
      <c r="D5560">
        <v>31</v>
      </c>
      <c r="E5560">
        <v>15</v>
      </c>
      <c r="F5560">
        <v>0</v>
      </c>
      <c r="G5560">
        <v>2063</v>
      </c>
      <c r="H5560" s="17" t="s">
        <v>3797</v>
      </c>
      <c r="I5560">
        <v>1</v>
      </c>
      <c r="J5560">
        <v>0</v>
      </c>
      <c r="K5560" s="17" t="s">
        <v>3798</v>
      </c>
      <c r="L5560" s="1">
        <v>44573</v>
      </c>
      <c r="M5560">
        <v>734.85</v>
      </c>
      <c r="N5560" s="17" t="s">
        <v>437</v>
      </c>
      <c r="O5560">
        <v>77</v>
      </c>
      <c r="P5560" s="17" t="s">
        <v>438</v>
      </c>
      <c r="Q5560">
        <v>0</v>
      </c>
      <c r="R5560" s="17" t="s">
        <v>439</v>
      </c>
      <c r="S5560" s="17" t="s">
        <v>440</v>
      </c>
      <c r="T5560" s="17" t="s">
        <v>438</v>
      </c>
      <c r="U5560">
        <v>0</v>
      </c>
      <c r="V5560">
        <v>0</v>
      </c>
      <c r="W5560" s="17" t="s">
        <v>3799</v>
      </c>
      <c r="X5560" s="17" t="s">
        <v>465</v>
      </c>
      <c r="Y5560">
        <v>1</v>
      </c>
      <c r="Z5560" s="17" t="s">
        <v>443</v>
      </c>
      <c r="AA5560" s="17" t="s">
        <v>443</v>
      </c>
      <c r="AB5560" s="17" t="s">
        <v>444</v>
      </c>
      <c r="AC5560">
        <v>0</v>
      </c>
      <c r="AD5560">
        <v>0</v>
      </c>
      <c r="AE5560">
        <v>0</v>
      </c>
      <c r="AF5560">
        <v>2022</v>
      </c>
      <c r="AG5560" s="1">
        <v>44562</v>
      </c>
      <c r="AH5560" s="1">
        <v>44773</v>
      </c>
      <c r="AI5560" s="1">
        <v>44785</v>
      </c>
      <c r="AJ5560" s="17" t="s">
        <v>3766</v>
      </c>
      <c r="AK5560" s="17" t="s">
        <v>3767</v>
      </c>
      <c r="AL5560" s="17" t="s">
        <v>11887</v>
      </c>
      <c r="AM5560" s="17">
        <f>MONTH(EMPENHO[[#This Row],[data_empenho]])</f>
        <v>1</v>
      </c>
    </row>
    <row r="5561" spans="1:39" x14ac:dyDescent="0.25">
      <c r="A5561">
        <v>1</v>
      </c>
      <c r="B5561">
        <v>101</v>
      </c>
      <c r="C5561">
        <v>1</v>
      </c>
      <c r="D5561">
        <v>31</v>
      </c>
      <c r="E5561">
        <v>15</v>
      </c>
      <c r="F5561">
        <v>0</v>
      </c>
      <c r="G5561">
        <v>2063</v>
      </c>
      <c r="H5561" s="17" t="s">
        <v>3797</v>
      </c>
      <c r="I5561">
        <v>1</v>
      </c>
      <c r="J5561">
        <v>0</v>
      </c>
      <c r="K5561" s="17" t="s">
        <v>3798</v>
      </c>
      <c r="L5561" s="1">
        <v>44573</v>
      </c>
      <c r="M5561">
        <v>-734.85</v>
      </c>
      <c r="N5561" s="17" t="s">
        <v>451</v>
      </c>
      <c r="O5561">
        <v>77</v>
      </c>
      <c r="P5561" s="17" t="s">
        <v>438</v>
      </c>
      <c r="Q5561">
        <v>0</v>
      </c>
      <c r="R5561" s="17" t="s">
        <v>439</v>
      </c>
      <c r="S5561" s="17" t="s">
        <v>440</v>
      </c>
      <c r="T5561" s="17" t="s">
        <v>438</v>
      </c>
      <c r="U5561">
        <v>0</v>
      </c>
      <c r="V5561">
        <v>0</v>
      </c>
      <c r="W5561" s="17" t="s">
        <v>3800</v>
      </c>
      <c r="X5561" s="17" t="s">
        <v>465</v>
      </c>
      <c r="Y5561">
        <v>1</v>
      </c>
      <c r="Z5561" s="17" t="s">
        <v>443</v>
      </c>
      <c r="AA5561" s="17" t="s">
        <v>443</v>
      </c>
      <c r="AB5561" s="17" t="s">
        <v>444</v>
      </c>
      <c r="AC5561">
        <v>0</v>
      </c>
      <c r="AD5561">
        <v>0</v>
      </c>
      <c r="AE5561">
        <v>0</v>
      </c>
      <c r="AF5561">
        <v>2022</v>
      </c>
      <c r="AG5561" s="1">
        <v>44562</v>
      </c>
      <c r="AH5561" s="1">
        <v>44773</v>
      </c>
      <c r="AI5561" s="1">
        <v>44785</v>
      </c>
      <c r="AJ5561" s="17" t="s">
        <v>3766</v>
      </c>
      <c r="AK5561" s="17" t="s">
        <v>3767</v>
      </c>
      <c r="AL5561" s="17" t="s">
        <v>11887</v>
      </c>
      <c r="AM5561" s="17">
        <f>MONTH(EMPENHO[[#This Row],[data_empenho]])</f>
        <v>1</v>
      </c>
    </row>
    <row r="5562" spans="1:39" x14ac:dyDescent="0.25">
      <c r="A5562">
        <v>1</v>
      </c>
      <c r="B5562">
        <v>101</v>
      </c>
      <c r="C5562">
        <v>4</v>
      </c>
      <c r="D5562">
        <v>122</v>
      </c>
      <c r="E5562">
        <v>1</v>
      </c>
      <c r="F5562">
        <v>0</v>
      </c>
      <c r="G5562">
        <v>2064</v>
      </c>
      <c r="H5562" s="17" t="s">
        <v>3797</v>
      </c>
      <c r="I5562">
        <v>1</v>
      </c>
      <c r="J5562">
        <v>0</v>
      </c>
      <c r="K5562" s="17" t="s">
        <v>3801</v>
      </c>
      <c r="L5562" s="1">
        <v>44573</v>
      </c>
      <c r="M5562">
        <v>489.9</v>
      </c>
      <c r="N5562" s="17" t="s">
        <v>437</v>
      </c>
      <c r="O5562">
        <v>77</v>
      </c>
      <c r="P5562" s="17" t="s">
        <v>438</v>
      </c>
      <c r="Q5562">
        <v>0</v>
      </c>
      <c r="R5562" s="17" t="s">
        <v>439</v>
      </c>
      <c r="S5562" s="17" t="s">
        <v>440</v>
      </c>
      <c r="T5562" s="17" t="s">
        <v>438</v>
      </c>
      <c r="U5562">
        <v>0</v>
      </c>
      <c r="V5562">
        <v>0</v>
      </c>
      <c r="W5562" s="17" t="s">
        <v>3802</v>
      </c>
      <c r="X5562" s="17" t="s">
        <v>465</v>
      </c>
      <c r="Y5562">
        <v>1</v>
      </c>
      <c r="Z5562" s="17" t="s">
        <v>443</v>
      </c>
      <c r="AA5562" s="17" t="s">
        <v>443</v>
      </c>
      <c r="AB5562" s="17" t="s">
        <v>444</v>
      </c>
      <c r="AC5562">
        <v>0</v>
      </c>
      <c r="AD5562">
        <v>0</v>
      </c>
      <c r="AE5562">
        <v>0</v>
      </c>
      <c r="AF5562">
        <v>2022</v>
      </c>
      <c r="AG5562" s="1">
        <v>44562</v>
      </c>
      <c r="AH5562" s="1">
        <v>44773</v>
      </c>
      <c r="AI5562" s="1">
        <v>44785</v>
      </c>
      <c r="AJ5562" s="17" t="s">
        <v>3766</v>
      </c>
      <c r="AK5562" s="17" t="s">
        <v>3767</v>
      </c>
      <c r="AL5562" s="17" t="s">
        <v>11887</v>
      </c>
      <c r="AM5562" s="17">
        <f>MONTH(EMPENHO[[#This Row],[data_empenho]])</f>
        <v>1</v>
      </c>
    </row>
    <row r="5563" spans="1:39" x14ac:dyDescent="0.25">
      <c r="A5563">
        <v>1</v>
      </c>
      <c r="B5563">
        <v>101</v>
      </c>
      <c r="C5563">
        <v>4</v>
      </c>
      <c r="D5563">
        <v>122</v>
      </c>
      <c r="E5563">
        <v>1</v>
      </c>
      <c r="F5563">
        <v>0</v>
      </c>
      <c r="G5563">
        <v>2064</v>
      </c>
      <c r="H5563" s="17" t="s">
        <v>3797</v>
      </c>
      <c r="I5563">
        <v>1</v>
      </c>
      <c r="J5563">
        <v>0</v>
      </c>
      <c r="K5563" s="17" t="s">
        <v>3801</v>
      </c>
      <c r="L5563" s="1">
        <v>44573</v>
      </c>
      <c r="M5563">
        <v>-489.9</v>
      </c>
      <c r="N5563" s="17" t="s">
        <v>451</v>
      </c>
      <c r="O5563">
        <v>77</v>
      </c>
      <c r="P5563" s="17" t="s">
        <v>438</v>
      </c>
      <c r="Q5563">
        <v>0</v>
      </c>
      <c r="R5563" s="17" t="s">
        <v>439</v>
      </c>
      <c r="S5563" s="17" t="s">
        <v>440</v>
      </c>
      <c r="T5563" s="17" t="s">
        <v>438</v>
      </c>
      <c r="U5563">
        <v>0</v>
      </c>
      <c r="V5563">
        <v>0</v>
      </c>
      <c r="W5563" s="17" t="s">
        <v>3800</v>
      </c>
      <c r="X5563" s="17" t="s">
        <v>465</v>
      </c>
      <c r="Y5563">
        <v>1</v>
      </c>
      <c r="Z5563" s="17" t="s">
        <v>443</v>
      </c>
      <c r="AA5563" s="17" t="s">
        <v>443</v>
      </c>
      <c r="AB5563" s="17" t="s">
        <v>444</v>
      </c>
      <c r="AC5563">
        <v>0</v>
      </c>
      <c r="AD5563">
        <v>0</v>
      </c>
      <c r="AE5563">
        <v>0</v>
      </c>
      <c r="AF5563">
        <v>2022</v>
      </c>
      <c r="AG5563" s="1">
        <v>44562</v>
      </c>
      <c r="AH5563" s="1">
        <v>44773</v>
      </c>
      <c r="AI5563" s="1">
        <v>44785</v>
      </c>
      <c r="AJ5563" s="17" t="s">
        <v>3766</v>
      </c>
      <c r="AK5563" s="17" t="s">
        <v>3767</v>
      </c>
      <c r="AL5563" s="17" t="s">
        <v>11887</v>
      </c>
      <c r="AM5563" s="17">
        <f>MONTH(EMPENHO[[#This Row],[data_empenho]])</f>
        <v>1</v>
      </c>
    </row>
    <row r="5564" spans="1:39" x14ac:dyDescent="0.25">
      <c r="A5564">
        <v>1</v>
      </c>
      <c r="B5564">
        <v>101</v>
      </c>
      <c r="C5564">
        <v>1</v>
      </c>
      <c r="D5564">
        <v>31</v>
      </c>
      <c r="E5564">
        <v>15</v>
      </c>
      <c r="F5564">
        <v>0</v>
      </c>
      <c r="G5564">
        <v>2063</v>
      </c>
      <c r="H5564" s="17" t="s">
        <v>3797</v>
      </c>
      <c r="I5564">
        <v>1</v>
      </c>
      <c r="J5564">
        <v>0</v>
      </c>
      <c r="K5564" s="17" t="s">
        <v>3803</v>
      </c>
      <c r="L5564" s="1">
        <v>44573</v>
      </c>
      <c r="M5564">
        <v>763.35</v>
      </c>
      <c r="N5564" s="17" t="s">
        <v>437</v>
      </c>
      <c r="O5564">
        <v>77</v>
      </c>
      <c r="P5564" s="17" t="s">
        <v>438</v>
      </c>
      <c r="Q5564">
        <v>0</v>
      </c>
      <c r="R5564" s="17" t="s">
        <v>439</v>
      </c>
      <c r="S5564" s="17" t="s">
        <v>440</v>
      </c>
      <c r="T5564" s="17" t="s">
        <v>438</v>
      </c>
      <c r="U5564">
        <v>0</v>
      </c>
      <c r="V5564">
        <v>0</v>
      </c>
      <c r="W5564" s="17" t="s">
        <v>3804</v>
      </c>
      <c r="X5564" s="17" t="s">
        <v>465</v>
      </c>
      <c r="Y5564">
        <v>1</v>
      </c>
      <c r="Z5564" s="17" t="s">
        <v>443</v>
      </c>
      <c r="AA5564" s="17" t="s">
        <v>443</v>
      </c>
      <c r="AB5564" s="17" t="s">
        <v>444</v>
      </c>
      <c r="AC5564">
        <v>0</v>
      </c>
      <c r="AD5564">
        <v>0</v>
      </c>
      <c r="AE5564">
        <v>0</v>
      </c>
      <c r="AF5564">
        <v>2022</v>
      </c>
      <c r="AG5564" s="1">
        <v>44562</v>
      </c>
      <c r="AH5564" s="1">
        <v>44773</v>
      </c>
      <c r="AI5564" s="1">
        <v>44785</v>
      </c>
      <c r="AJ5564" s="17" t="s">
        <v>3766</v>
      </c>
      <c r="AK5564" s="17" t="s">
        <v>3767</v>
      </c>
      <c r="AL5564" s="17" t="s">
        <v>11887</v>
      </c>
      <c r="AM5564" s="17">
        <f>MONTH(EMPENHO[[#This Row],[data_empenho]])</f>
        <v>1</v>
      </c>
    </row>
    <row r="5565" spans="1:39" x14ac:dyDescent="0.25">
      <c r="A5565">
        <v>1</v>
      </c>
      <c r="B5565">
        <v>101</v>
      </c>
      <c r="C5565">
        <v>1</v>
      </c>
      <c r="D5565">
        <v>31</v>
      </c>
      <c r="E5565">
        <v>15</v>
      </c>
      <c r="F5565">
        <v>0</v>
      </c>
      <c r="G5565">
        <v>2063</v>
      </c>
      <c r="H5565" s="17" t="s">
        <v>3797</v>
      </c>
      <c r="I5565">
        <v>1</v>
      </c>
      <c r="J5565">
        <v>0</v>
      </c>
      <c r="K5565" s="17" t="s">
        <v>3803</v>
      </c>
      <c r="L5565" s="1">
        <v>44573</v>
      </c>
      <c r="M5565">
        <v>-763.35</v>
      </c>
      <c r="N5565" s="17" t="s">
        <v>451</v>
      </c>
      <c r="O5565">
        <v>77</v>
      </c>
      <c r="P5565" s="17" t="s">
        <v>438</v>
      </c>
      <c r="Q5565">
        <v>0</v>
      </c>
      <c r="R5565" s="17" t="s">
        <v>439</v>
      </c>
      <c r="S5565" s="17" t="s">
        <v>440</v>
      </c>
      <c r="T5565" s="17" t="s">
        <v>438</v>
      </c>
      <c r="U5565">
        <v>0</v>
      </c>
      <c r="V5565">
        <v>0</v>
      </c>
      <c r="W5565" s="17" t="s">
        <v>3800</v>
      </c>
      <c r="X5565" s="17" t="s">
        <v>465</v>
      </c>
      <c r="Y5565">
        <v>1</v>
      </c>
      <c r="Z5565" s="17" t="s">
        <v>443</v>
      </c>
      <c r="AA5565" s="17" t="s">
        <v>443</v>
      </c>
      <c r="AB5565" s="17" t="s">
        <v>444</v>
      </c>
      <c r="AC5565">
        <v>0</v>
      </c>
      <c r="AD5565">
        <v>0</v>
      </c>
      <c r="AE5565">
        <v>0</v>
      </c>
      <c r="AF5565">
        <v>2022</v>
      </c>
      <c r="AG5565" s="1">
        <v>44562</v>
      </c>
      <c r="AH5565" s="1">
        <v>44773</v>
      </c>
      <c r="AI5565" s="1">
        <v>44785</v>
      </c>
      <c r="AJ5565" s="17" t="s">
        <v>3766</v>
      </c>
      <c r="AK5565" s="17" t="s">
        <v>3767</v>
      </c>
      <c r="AL5565" s="17" t="s">
        <v>11887</v>
      </c>
      <c r="AM5565" s="17">
        <f>MONTH(EMPENHO[[#This Row],[data_empenho]])</f>
        <v>1</v>
      </c>
    </row>
    <row r="5566" spans="1:39" x14ac:dyDescent="0.25">
      <c r="A5566">
        <v>1</v>
      </c>
      <c r="B5566">
        <v>101</v>
      </c>
      <c r="C5566">
        <v>4</v>
      </c>
      <c r="D5566">
        <v>122</v>
      </c>
      <c r="E5566">
        <v>1</v>
      </c>
      <c r="F5566">
        <v>0</v>
      </c>
      <c r="G5566">
        <v>2064</v>
      </c>
      <c r="H5566" s="17" t="s">
        <v>3797</v>
      </c>
      <c r="I5566">
        <v>1</v>
      </c>
      <c r="J5566">
        <v>0</v>
      </c>
      <c r="K5566" s="17" t="s">
        <v>3805</v>
      </c>
      <c r="L5566" s="1">
        <v>44573</v>
      </c>
      <c r="M5566">
        <v>508.9</v>
      </c>
      <c r="N5566" s="17" t="s">
        <v>437</v>
      </c>
      <c r="O5566">
        <v>77</v>
      </c>
      <c r="P5566" s="17" t="s">
        <v>438</v>
      </c>
      <c r="Q5566">
        <v>0</v>
      </c>
      <c r="R5566" s="17" t="s">
        <v>439</v>
      </c>
      <c r="S5566" s="17" t="s">
        <v>440</v>
      </c>
      <c r="T5566" s="17" t="s">
        <v>438</v>
      </c>
      <c r="U5566">
        <v>0</v>
      </c>
      <c r="V5566">
        <v>0</v>
      </c>
      <c r="W5566" s="17" t="s">
        <v>3806</v>
      </c>
      <c r="X5566" s="17" t="s">
        <v>465</v>
      </c>
      <c r="Y5566">
        <v>1</v>
      </c>
      <c r="Z5566" s="17" t="s">
        <v>443</v>
      </c>
      <c r="AA5566" s="17" t="s">
        <v>443</v>
      </c>
      <c r="AB5566" s="17" t="s">
        <v>444</v>
      </c>
      <c r="AC5566">
        <v>0</v>
      </c>
      <c r="AD5566">
        <v>0</v>
      </c>
      <c r="AE5566">
        <v>0</v>
      </c>
      <c r="AF5566">
        <v>2022</v>
      </c>
      <c r="AG5566" s="1">
        <v>44562</v>
      </c>
      <c r="AH5566" s="1">
        <v>44773</v>
      </c>
      <c r="AI5566" s="1">
        <v>44785</v>
      </c>
      <c r="AJ5566" s="17" t="s">
        <v>3766</v>
      </c>
      <c r="AK5566" s="17" t="s">
        <v>3767</v>
      </c>
      <c r="AL5566" s="17" t="s">
        <v>11887</v>
      </c>
      <c r="AM5566" s="17">
        <f>MONTH(EMPENHO[[#This Row],[data_empenho]])</f>
        <v>1</v>
      </c>
    </row>
    <row r="5567" spans="1:39" x14ac:dyDescent="0.25">
      <c r="A5567">
        <v>1</v>
      </c>
      <c r="B5567">
        <v>101</v>
      </c>
      <c r="C5567">
        <v>4</v>
      </c>
      <c r="D5567">
        <v>122</v>
      </c>
      <c r="E5567">
        <v>1</v>
      </c>
      <c r="F5567">
        <v>0</v>
      </c>
      <c r="G5567">
        <v>2064</v>
      </c>
      <c r="H5567" s="17" t="s">
        <v>3797</v>
      </c>
      <c r="I5567">
        <v>1</v>
      </c>
      <c r="J5567">
        <v>0</v>
      </c>
      <c r="K5567" s="17" t="s">
        <v>3805</v>
      </c>
      <c r="L5567" s="1">
        <v>44573</v>
      </c>
      <c r="M5567">
        <v>-508.9</v>
      </c>
      <c r="N5567" s="17" t="s">
        <v>451</v>
      </c>
      <c r="O5567">
        <v>77</v>
      </c>
      <c r="P5567" s="17" t="s">
        <v>438</v>
      </c>
      <c r="Q5567">
        <v>0</v>
      </c>
      <c r="R5567" s="17" t="s">
        <v>439</v>
      </c>
      <c r="S5567" s="17" t="s">
        <v>440</v>
      </c>
      <c r="T5567" s="17" t="s">
        <v>438</v>
      </c>
      <c r="U5567">
        <v>0</v>
      </c>
      <c r="V5567">
        <v>0</v>
      </c>
      <c r="W5567" s="17" t="s">
        <v>3800</v>
      </c>
      <c r="X5567" s="17" t="s">
        <v>465</v>
      </c>
      <c r="Y5567">
        <v>1</v>
      </c>
      <c r="Z5567" s="17" t="s">
        <v>443</v>
      </c>
      <c r="AA5567" s="17" t="s">
        <v>443</v>
      </c>
      <c r="AB5567" s="17" t="s">
        <v>444</v>
      </c>
      <c r="AC5567">
        <v>0</v>
      </c>
      <c r="AD5567">
        <v>0</v>
      </c>
      <c r="AE5567">
        <v>0</v>
      </c>
      <c r="AF5567">
        <v>2022</v>
      </c>
      <c r="AG5567" s="1">
        <v>44562</v>
      </c>
      <c r="AH5567" s="1">
        <v>44773</v>
      </c>
      <c r="AI5567" s="1">
        <v>44785</v>
      </c>
      <c r="AJ5567" s="17" t="s">
        <v>3766</v>
      </c>
      <c r="AK5567" s="17" t="s">
        <v>3767</v>
      </c>
      <c r="AL5567" s="17" t="s">
        <v>11887</v>
      </c>
      <c r="AM5567" s="17">
        <f>MONTH(EMPENHO[[#This Row],[data_empenho]])</f>
        <v>1</v>
      </c>
    </row>
    <row r="5568" spans="1:39" x14ac:dyDescent="0.25">
      <c r="A5568">
        <v>1</v>
      </c>
      <c r="B5568">
        <v>101</v>
      </c>
      <c r="C5568">
        <v>1</v>
      </c>
      <c r="D5568">
        <v>31</v>
      </c>
      <c r="E5568">
        <v>15</v>
      </c>
      <c r="F5568">
        <v>0</v>
      </c>
      <c r="G5568">
        <v>2063</v>
      </c>
      <c r="H5568" s="17" t="s">
        <v>3807</v>
      </c>
      <c r="I5568">
        <v>1</v>
      </c>
      <c r="J5568">
        <v>0</v>
      </c>
      <c r="K5568" s="17" t="s">
        <v>3808</v>
      </c>
      <c r="L5568" s="1">
        <v>44573</v>
      </c>
      <c r="M5568">
        <v>185</v>
      </c>
      <c r="N5568" s="17" t="s">
        <v>437</v>
      </c>
      <c r="O5568">
        <v>4789</v>
      </c>
      <c r="P5568" s="17" t="s">
        <v>438</v>
      </c>
      <c r="Q5568">
        <v>0</v>
      </c>
      <c r="R5568" s="17" t="s">
        <v>439</v>
      </c>
      <c r="S5568" s="17" t="s">
        <v>440</v>
      </c>
      <c r="T5568" s="17" t="s">
        <v>438</v>
      </c>
      <c r="U5568">
        <v>0</v>
      </c>
      <c r="V5568">
        <v>0</v>
      </c>
      <c r="W5568" s="17" t="s">
        <v>3809</v>
      </c>
      <c r="X5568" s="17" t="s">
        <v>465</v>
      </c>
      <c r="Y5568">
        <v>1</v>
      </c>
      <c r="Z5568" s="17" t="s">
        <v>443</v>
      </c>
      <c r="AA5568" s="17" t="s">
        <v>443</v>
      </c>
      <c r="AB5568" s="17" t="s">
        <v>444</v>
      </c>
      <c r="AC5568">
        <v>0</v>
      </c>
      <c r="AD5568">
        <v>0</v>
      </c>
      <c r="AE5568">
        <v>0</v>
      </c>
      <c r="AF5568">
        <v>2022</v>
      </c>
      <c r="AG5568" s="1">
        <v>44562</v>
      </c>
      <c r="AH5568" s="1">
        <v>44773</v>
      </c>
      <c r="AI5568" s="1">
        <v>44785</v>
      </c>
      <c r="AJ5568" s="17" t="s">
        <v>3766</v>
      </c>
      <c r="AK5568" s="17" t="s">
        <v>3767</v>
      </c>
      <c r="AL5568" s="17" t="s">
        <v>11887</v>
      </c>
      <c r="AM5568" s="17">
        <f>MONTH(EMPENHO[[#This Row],[data_empenho]])</f>
        <v>1</v>
      </c>
    </row>
    <row r="5569" spans="1:39" x14ac:dyDescent="0.25">
      <c r="A5569">
        <v>1</v>
      </c>
      <c r="B5569">
        <v>101</v>
      </c>
      <c r="C5569">
        <v>1</v>
      </c>
      <c r="D5569">
        <v>31</v>
      </c>
      <c r="E5569">
        <v>15</v>
      </c>
      <c r="F5569">
        <v>0</v>
      </c>
      <c r="G5569">
        <v>2063</v>
      </c>
      <c r="H5569" s="17" t="s">
        <v>779</v>
      </c>
      <c r="I5569">
        <v>1</v>
      </c>
      <c r="J5569">
        <v>0</v>
      </c>
      <c r="K5569" s="17" t="s">
        <v>3810</v>
      </c>
      <c r="L5569" s="1">
        <v>44573</v>
      </c>
      <c r="M5569">
        <v>1800</v>
      </c>
      <c r="N5569" s="17" t="s">
        <v>437</v>
      </c>
      <c r="O5569">
        <v>854</v>
      </c>
      <c r="P5569" s="17" t="s">
        <v>438</v>
      </c>
      <c r="Q5569">
        <v>0</v>
      </c>
      <c r="R5569" s="17" t="s">
        <v>439</v>
      </c>
      <c r="S5569" s="17" t="s">
        <v>440</v>
      </c>
      <c r="T5569" s="17" t="s">
        <v>438</v>
      </c>
      <c r="U5569">
        <v>0</v>
      </c>
      <c r="V5569">
        <v>0</v>
      </c>
      <c r="W5569" s="17" t="s">
        <v>3811</v>
      </c>
      <c r="X5569" s="17" t="s">
        <v>465</v>
      </c>
      <c r="Y5569">
        <v>1</v>
      </c>
      <c r="Z5569" s="17" t="s">
        <v>443</v>
      </c>
      <c r="AA5569" s="17" t="s">
        <v>443</v>
      </c>
      <c r="AB5569" s="17" t="s">
        <v>444</v>
      </c>
      <c r="AC5569">
        <v>0</v>
      </c>
      <c r="AD5569">
        <v>0</v>
      </c>
      <c r="AE5569">
        <v>0</v>
      </c>
      <c r="AF5569">
        <v>2022</v>
      </c>
      <c r="AG5569" s="1">
        <v>44562</v>
      </c>
      <c r="AH5569" s="1">
        <v>44773</v>
      </c>
      <c r="AI5569" s="1">
        <v>44785</v>
      </c>
      <c r="AJ5569" s="17" t="s">
        <v>3766</v>
      </c>
      <c r="AK5569" s="17" t="s">
        <v>3767</v>
      </c>
      <c r="AL5569" s="17" t="s">
        <v>11887</v>
      </c>
      <c r="AM5569" s="17">
        <f>MONTH(EMPENHO[[#This Row],[data_empenho]])</f>
        <v>1</v>
      </c>
    </row>
    <row r="5570" spans="1:39" x14ac:dyDescent="0.25">
      <c r="A5570">
        <v>1</v>
      </c>
      <c r="B5570">
        <v>101</v>
      </c>
      <c r="C5570">
        <v>4</v>
      </c>
      <c r="D5570">
        <v>122</v>
      </c>
      <c r="E5570">
        <v>1</v>
      </c>
      <c r="F5570">
        <v>0</v>
      </c>
      <c r="G5570">
        <v>2064</v>
      </c>
      <c r="H5570" s="17" t="s">
        <v>779</v>
      </c>
      <c r="I5570">
        <v>1</v>
      </c>
      <c r="J5570">
        <v>0</v>
      </c>
      <c r="K5570" s="17" t="s">
        <v>3812</v>
      </c>
      <c r="L5570" s="1">
        <v>44573</v>
      </c>
      <c r="M5570">
        <v>1200</v>
      </c>
      <c r="N5570" s="17" t="s">
        <v>437</v>
      </c>
      <c r="O5570">
        <v>854</v>
      </c>
      <c r="P5570" s="17" t="s">
        <v>438</v>
      </c>
      <c r="Q5570">
        <v>0</v>
      </c>
      <c r="R5570" s="17" t="s">
        <v>439</v>
      </c>
      <c r="S5570" s="17" t="s">
        <v>440</v>
      </c>
      <c r="T5570" s="17" t="s">
        <v>438</v>
      </c>
      <c r="U5570">
        <v>0</v>
      </c>
      <c r="V5570">
        <v>0</v>
      </c>
      <c r="W5570" s="17" t="s">
        <v>3813</v>
      </c>
      <c r="X5570" s="17" t="s">
        <v>465</v>
      </c>
      <c r="Y5570">
        <v>1</v>
      </c>
      <c r="Z5570" s="17" t="s">
        <v>443</v>
      </c>
      <c r="AA5570" s="17" t="s">
        <v>443</v>
      </c>
      <c r="AB5570" s="17" t="s">
        <v>444</v>
      </c>
      <c r="AC5570">
        <v>0</v>
      </c>
      <c r="AD5570">
        <v>0</v>
      </c>
      <c r="AE5570">
        <v>0</v>
      </c>
      <c r="AF5570">
        <v>2022</v>
      </c>
      <c r="AG5570" s="1">
        <v>44562</v>
      </c>
      <c r="AH5570" s="1">
        <v>44773</v>
      </c>
      <c r="AI5570" s="1">
        <v>44785</v>
      </c>
      <c r="AJ5570" s="17" t="s">
        <v>3766</v>
      </c>
      <c r="AK5570" s="17" t="s">
        <v>3767</v>
      </c>
      <c r="AL5570" s="17" t="s">
        <v>11887</v>
      </c>
      <c r="AM5570" s="17">
        <f>MONTH(EMPENHO[[#This Row],[data_empenho]])</f>
        <v>1</v>
      </c>
    </row>
    <row r="5571" spans="1:39" x14ac:dyDescent="0.25">
      <c r="A5571">
        <v>1</v>
      </c>
      <c r="B5571">
        <v>101</v>
      </c>
      <c r="C5571">
        <v>4</v>
      </c>
      <c r="D5571">
        <v>122</v>
      </c>
      <c r="E5571">
        <v>1</v>
      </c>
      <c r="F5571">
        <v>0</v>
      </c>
      <c r="G5571">
        <v>2064</v>
      </c>
      <c r="H5571" s="17" t="s">
        <v>3507</v>
      </c>
      <c r="I5571">
        <v>1</v>
      </c>
      <c r="J5571">
        <v>0</v>
      </c>
      <c r="K5571" s="17" t="s">
        <v>3814</v>
      </c>
      <c r="L5571" s="1">
        <v>44574</v>
      </c>
      <c r="M5571">
        <v>998.8</v>
      </c>
      <c r="N5571" s="17" t="s">
        <v>437</v>
      </c>
      <c r="O5571">
        <v>8268</v>
      </c>
      <c r="P5571" s="17" t="s">
        <v>438</v>
      </c>
      <c r="Q5571">
        <v>0</v>
      </c>
      <c r="R5571" s="17" t="s">
        <v>439</v>
      </c>
      <c r="S5571" s="17" t="s">
        <v>440</v>
      </c>
      <c r="T5571" s="17" t="s">
        <v>438</v>
      </c>
      <c r="U5571">
        <v>0</v>
      </c>
      <c r="V5571">
        <v>0</v>
      </c>
      <c r="W5571" s="17" t="s">
        <v>3815</v>
      </c>
      <c r="X5571" s="17" t="s">
        <v>465</v>
      </c>
      <c r="Y5571">
        <v>1</v>
      </c>
      <c r="Z5571" s="17" t="s">
        <v>443</v>
      </c>
      <c r="AA5571" s="17" t="s">
        <v>443</v>
      </c>
      <c r="AB5571" s="17" t="s">
        <v>444</v>
      </c>
      <c r="AC5571">
        <v>0</v>
      </c>
      <c r="AD5571">
        <v>0</v>
      </c>
      <c r="AE5571">
        <v>0</v>
      </c>
      <c r="AF5571">
        <v>2022</v>
      </c>
      <c r="AG5571" s="1">
        <v>44562</v>
      </c>
      <c r="AH5571" s="1">
        <v>44773</v>
      </c>
      <c r="AI5571" s="1">
        <v>44785</v>
      </c>
      <c r="AJ5571" s="17" t="s">
        <v>3766</v>
      </c>
      <c r="AK5571" s="17" t="s">
        <v>3767</v>
      </c>
      <c r="AL5571" s="17" t="s">
        <v>11887</v>
      </c>
      <c r="AM5571" s="17">
        <f>MONTH(EMPENHO[[#This Row],[data_empenho]])</f>
        <v>1</v>
      </c>
    </row>
    <row r="5572" spans="1:39" x14ac:dyDescent="0.25">
      <c r="A5572">
        <v>1</v>
      </c>
      <c r="B5572">
        <v>101</v>
      </c>
      <c r="C5572">
        <v>4</v>
      </c>
      <c r="D5572">
        <v>122</v>
      </c>
      <c r="E5572">
        <v>1</v>
      </c>
      <c r="F5572">
        <v>0</v>
      </c>
      <c r="G5572">
        <v>2064</v>
      </c>
      <c r="H5572" s="17" t="s">
        <v>3507</v>
      </c>
      <c r="I5572">
        <v>1</v>
      </c>
      <c r="J5572">
        <v>0</v>
      </c>
      <c r="K5572" s="17" t="s">
        <v>3814</v>
      </c>
      <c r="L5572" s="1">
        <v>44580</v>
      </c>
      <c r="M5572">
        <v>-998.8</v>
      </c>
      <c r="N5572" s="17" t="s">
        <v>451</v>
      </c>
      <c r="O5572">
        <v>8268</v>
      </c>
      <c r="P5572" s="17" t="s">
        <v>438</v>
      </c>
      <c r="Q5572">
        <v>0</v>
      </c>
      <c r="R5572" s="17" t="s">
        <v>439</v>
      </c>
      <c r="S5572" s="17" t="s">
        <v>440</v>
      </c>
      <c r="T5572" s="17" t="s">
        <v>438</v>
      </c>
      <c r="U5572">
        <v>0</v>
      </c>
      <c r="V5572">
        <v>0</v>
      </c>
      <c r="W5572" s="17" t="s">
        <v>3816</v>
      </c>
      <c r="X5572" s="17" t="s">
        <v>465</v>
      </c>
      <c r="Y5572">
        <v>1</v>
      </c>
      <c r="Z5572" s="17" t="s">
        <v>443</v>
      </c>
      <c r="AA5572" s="17" t="s">
        <v>443</v>
      </c>
      <c r="AB5572" s="17" t="s">
        <v>444</v>
      </c>
      <c r="AC5572">
        <v>0</v>
      </c>
      <c r="AD5572">
        <v>0</v>
      </c>
      <c r="AE5572">
        <v>0</v>
      </c>
      <c r="AF5572">
        <v>2022</v>
      </c>
      <c r="AG5572" s="1">
        <v>44562</v>
      </c>
      <c r="AH5572" s="1">
        <v>44773</v>
      </c>
      <c r="AI5572" s="1">
        <v>44785</v>
      </c>
      <c r="AJ5572" s="17" t="s">
        <v>3766</v>
      </c>
      <c r="AK5572" s="17" t="s">
        <v>3767</v>
      </c>
      <c r="AL5572" s="17" t="s">
        <v>11887</v>
      </c>
      <c r="AM5572" s="17">
        <f>MONTH(EMPENHO[[#This Row],[data_empenho]])</f>
        <v>1</v>
      </c>
    </row>
    <row r="5573" spans="1:39" x14ac:dyDescent="0.25">
      <c r="A5573">
        <v>1</v>
      </c>
      <c r="B5573">
        <v>101</v>
      </c>
      <c r="C5573">
        <v>1</v>
      </c>
      <c r="D5573">
        <v>31</v>
      </c>
      <c r="E5573">
        <v>15</v>
      </c>
      <c r="F5573">
        <v>0</v>
      </c>
      <c r="G5573">
        <v>2063</v>
      </c>
      <c r="H5573" s="17" t="s">
        <v>3507</v>
      </c>
      <c r="I5573">
        <v>1</v>
      </c>
      <c r="J5573">
        <v>0</v>
      </c>
      <c r="K5573" s="17" t="s">
        <v>3817</v>
      </c>
      <c r="L5573" s="1">
        <v>44574</v>
      </c>
      <c r="M5573">
        <v>1498.2</v>
      </c>
      <c r="N5573" s="17" t="s">
        <v>437</v>
      </c>
      <c r="O5573">
        <v>8268</v>
      </c>
      <c r="P5573" s="17" t="s">
        <v>438</v>
      </c>
      <c r="Q5573">
        <v>0</v>
      </c>
      <c r="R5573" s="17" t="s">
        <v>439</v>
      </c>
      <c r="S5573" s="17" t="s">
        <v>440</v>
      </c>
      <c r="T5573" s="17" t="s">
        <v>438</v>
      </c>
      <c r="U5573">
        <v>0</v>
      </c>
      <c r="V5573">
        <v>0</v>
      </c>
      <c r="W5573" s="17" t="s">
        <v>3818</v>
      </c>
      <c r="X5573" s="17" t="s">
        <v>465</v>
      </c>
      <c r="Y5573">
        <v>1</v>
      </c>
      <c r="Z5573" s="17" t="s">
        <v>443</v>
      </c>
      <c r="AA5573" s="17" t="s">
        <v>443</v>
      </c>
      <c r="AB5573" s="17" t="s">
        <v>444</v>
      </c>
      <c r="AC5573">
        <v>0</v>
      </c>
      <c r="AD5573">
        <v>0</v>
      </c>
      <c r="AE5573">
        <v>0</v>
      </c>
      <c r="AF5573">
        <v>2022</v>
      </c>
      <c r="AG5573" s="1">
        <v>44562</v>
      </c>
      <c r="AH5573" s="1">
        <v>44773</v>
      </c>
      <c r="AI5573" s="1">
        <v>44785</v>
      </c>
      <c r="AJ5573" s="17" t="s">
        <v>3766</v>
      </c>
      <c r="AK5573" s="17" t="s">
        <v>3767</v>
      </c>
      <c r="AL5573" s="17" t="s">
        <v>11887</v>
      </c>
      <c r="AM5573" s="17">
        <f>MONTH(EMPENHO[[#This Row],[data_empenho]])</f>
        <v>1</v>
      </c>
    </row>
    <row r="5574" spans="1:39" x14ac:dyDescent="0.25">
      <c r="A5574">
        <v>1</v>
      </c>
      <c r="B5574">
        <v>101</v>
      </c>
      <c r="C5574">
        <v>1</v>
      </c>
      <c r="D5574">
        <v>31</v>
      </c>
      <c r="E5574">
        <v>15</v>
      </c>
      <c r="F5574">
        <v>0</v>
      </c>
      <c r="G5574">
        <v>2063</v>
      </c>
      <c r="H5574" s="17" t="s">
        <v>3507</v>
      </c>
      <c r="I5574">
        <v>1</v>
      </c>
      <c r="J5574">
        <v>0</v>
      </c>
      <c r="K5574" s="17" t="s">
        <v>3817</v>
      </c>
      <c r="L5574" s="1">
        <v>44580</v>
      </c>
      <c r="M5574">
        <v>-1498.2</v>
      </c>
      <c r="N5574" s="17" t="s">
        <v>451</v>
      </c>
      <c r="O5574">
        <v>8268</v>
      </c>
      <c r="P5574" s="17" t="s">
        <v>438</v>
      </c>
      <c r="Q5574">
        <v>0</v>
      </c>
      <c r="R5574" s="17" t="s">
        <v>439</v>
      </c>
      <c r="S5574" s="17" t="s">
        <v>440</v>
      </c>
      <c r="T5574" s="17" t="s">
        <v>438</v>
      </c>
      <c r="U5574">
        <v>0</v>
      </c>
      <c r="V5574">
        <v>0</v>
      </c>
      <c r="W5574" s="17" t="s">
        <v>3819</v>
      </c>
      <c r="X5574" s="17" t="s">
        <v>465</v>
      </c>
      <c r="Y5574">
        <v>1</v>
      </c>
      <c r="Z5574" s="17" t="s">
        <v>443</v>
      </c>
      <c r="AA5574" s="17" t="s">
        <v>443</v>
      </c>
      <c r="AB5574" s="17" t="s">
        <v>444</v>
      </c>
      <c r="AC5574">
        <v>0</v>
      </c>
      <c r="AD5574">
        <v>0</v>
      </c>
      <c r="AE5574">
        <v>0</v>
      </c>
      <c r="AF5574">
        <v>2022</v>
      </c>
      <c r="AG5574" s="1">
        <v>44562</v>
      </c>
      <c r="AH5574" s="1">
        <v>44773</v>
      </c>
      <c r="AI5574" s="1">
        <v>44785</v>
      </c>
      <c r="AJ5574" s="17" t="s">
        <v>3766</v>
      </c>
      <c r="AK5574" s="17" t="s">
        <v>3767</v>
      </c>
      <c r="AL5574" s="17" t="s">
        <v>11887</v>
      </c>
      <c r="AM5574" s="17">
        <f>MONTH(EMPENHO[[#This Row],[data_empenho]])</f>
        <v>1</v>
      </c>
    </row>
    <row r="5575" spans="1:39" x14ac:dyDescent="0.25">
      <c r="A5575">
        <v>1</v>
      </c>
      <c r="B5575">
        <v>101</v>
      </c>
      <c r="C5575">
        <v>1</v>
      </c>
      <c r="D5575">
        <v>31</v>
      </c>
      <c r="E5575">
        <v>15</v>
      </c>
      <c r="F5575">
        <v>0</v>
      </c>
      <c r="G5575">
        <v>2063</v>
      </c>
      <c r="H5575" s="17" t="s">
        <v>3507</v>
      </c>
      <c r="I5575">
        <v>1</v>
      </c>
      <c r="J5575">
        <v>0</v>
      </c>
      <c r="K5575" s="17" t="s">
        <v>3820</v>
      </c>
      <c r="L5575" s="1">
        <v>44579</v>
      </c>
      <c r="M5575">
        <v>1498.2</v>
      </c>
      <c r="N5575" s="17" t="s">
        <v>437</v>
      </c>
      <c r="O5575">
        <v>8268</v>
      </c>
      <c r="P5575" s="17" t="s">
        <v>438</v>
      </c>
      <c r="Q5575">
        <v>0</v>
      </c>
      <c r="R5575" s="17" t="s">
        <v>439</v>
      </c>
      <c r="S5575" s="17" t="s">
        <v>440</v>
      </c>
      <c r="T5575" s="17" t="s">
        <v>438</v>
      </c>
      <c r="U5575">
        <v>0</v>
      </c>
      <c r="V5575">
        <v>0</v>
      </c>
      <c r="W5575" s="17" t="s">
        <v>3821</v>
      </c>
      <c r="X5575" s="17" t="s">
        <v>465</v>
      </c>
      <c r="Y5575">
        <v>1</v>
      </c>
      <c r="Z5575" s="17" t="s">
        <v>443</v>
      </c>
      <c r="AA5575" s="17" t="s">
        <v>443</v>
      </c>
      <c r="AB5575" s="17" t="s">
        <v>444</v>
      </c>
      <c r="AC5575">
        <v>0</v>
      </c>
      <c r="AD5575">
        <v>0</v>
      </c>
      <c r="AE5575">
        <v>0</v>
      </c>
      <c r="AF5575">
        <v>2022</v>
      </c>
      <c r="AG5575" s="1">
        <v>44562</v>
      </c>
      <c r="AH5575" s="1">
        <v>44773</v>
      </c>
      <c r="AI5575" s="1">
        <v>44785</v>
      </c>
      <c r="AJ5575" s="17" t="s">
        <v>3766</v>
      </c>
      <c r="AK5575" s="17" t="s">
        <v>3767</v>
      </c>
      <c r="AL5575" s="17" t="s">
        <v>11887</v>
      </c>
      <c r="AM5575" s="17">
        <f>MONTH(EMPENHO[[#This Row],[data_empenho]])</f>
        <v>1</v>
      </c>
    </row>
    <row r="5576" spans="1:39" x14ac:dyDescent="0.25">
      <c r="A5576">
        <v>1</v>
      </c>
      <c r="B5576">
        <v>101</v>
      </c>
      <c r="C5576">
        <v>4</v>
      </c>
      <c r="D5576">
        <v>122</v>
      </c>
      <c r="E5576">
        <v>1</v>
      </c>
      <c r="F5576">
        <v>0</v>
      </c>
      <c r="G5576">
        <v>2064</v>
      </c>
      <c r="H5576" s="17" t="s">
        <v>3507</v>
      </c>
      <c r="I5576">
        <v>1</v>
      </c>
      <c r="J5576">
        <v>0</v>
      </c>
      <c r="K5576" s="17" t="s">
        <v>3822</v>
      </c>
      <c r="L5576" s="1">
        <v>44579</v>
      </c>
      <c r="M5576">
        <v>998.8</v>
      </c>
      <c r="N5576" s="17" t="s">
        <v>437</v>
      </c>
      <c r="O5576">
        <v>8268</v>
      </c>
      <c r="P5576" s="17" t="s">
        <v>438</v>
      </c>
      <c r="Q5576">
        <v>0</v>
      </c>
      <c r="R5576" s="17" t="s">
        <v>439</v>
      </c>
      <c r="S5576" s="17" t="s">
        <v>440</v>
      </c>
      <c r="T5576" s="17" t="s">
        <v>438</v>
      </c>
      <c r="U5576">
        <v>0</v>
      </c>
      <c r="V5576">
        <v>0</v>
      </c>
      <c r="W5576" s="17" t="s">
        <v>3823</v>
      </c>
      <c r="X5576" s="17" t="s">
        <v>465</v>
      </c>
      <c r="Y5576">
        <v>1</v>
      </c>
      <c r="Z5576" s="17" t="s">
        <v>443</v>
      </c>
      <c r="AA5576" s="17" t="s">
        <v>443</v>
      </c>
      <c r="AB5576" s="17" t="s">
        <v>444</v>
      </c>
      <c r="AC5576">
        <v>0</v>
      </c>
      <c r="AD5576">
        <v>0</v>
      </c>
      <c r="AE5576">
        <v>0</v>
      </c>
      <c r="AF5576">
        <v>2022</v>
      </c>
      <c r="AG5576" s="1">
        <v>44562</v>
      </c>
      <c r="AH5576" s="1">
        <v>44773</v>
      </c>
      <c r="AI5576" s="1">
        <v>44785</v>
      </c>
      <c r="AJ5576" s="17" t="s">
        <v>3766</v>
      </c>
      <c r="AK5576" s="17" t="s">
        <v>3767</v>
      </c>
      <c r="AL5576" s="17" t="s">
        <v>11887</v>
      </c>
      <c r="AM5576" s="17">
        <f>MONTH(EMPENHO[[#This Row],[data_empenho]])</f>
        <v>1</v>
      </c>
    </row>
    <row r="5577" spans="1:39" x14ac:dyDescent="0.25">
      <c r="A5577">
        <v>1</v>
      </c>
      <c r="B5577">
        <v>101</v>
      </c>
      <c r="C5577">
        <v>4</v>
      </c>
      <c r="D5577">
        <v>122</v>
      </c>
      <c r="E5577">
        <v>1</v>
      </c>
      <c r="F5577">
        <v>0</v>
      </c>
      <c r="G5577">
        <v>2064</v>
      </c>
      <c r="H5577" s="17" t="s">
        <v>689</v>
      </c>
      <c r="I5577">
        <v>1</v>
      </c>
      <c r="J5577">
        <v>0</v>
      </c>
      <c r="K5577" s="17" t="s">
        <v>3824</v>
      </c>
      <c r="L5577" s="1">
        <v>44586</v>
      </c>
      <c r="M5577">
        <v>140</v>
      </c>
      <c r="N5577" s="17" t="s">
        <v>437</v>
      </c>
      <c r="O5577">
        <v>1744</v>
      </c>
      <c r="P5577" s="17" t="s">
        <v>438</v>
      </c>
      <c r="Q5577">
        <v>0</v>
      </c>
      <c r="R5577" s="17" t="s">
        <v>439</v>
      </c>
      <c r="S5577" s="17" t="s">
        <v>440</v>
      </c>
      <c r="T5577" s="17" t="s">
        <v>438</v>
      </c>
      <c r="U5577">
        <v>0</v>
      </c>
      <c r="V5577">
        <v>0</v>
      </c>
      <c r="W5577" s="17" t="s">
        <v>3825</v>
      </c>
      <c r="X5577" s="17" t="s">
        <v>465</v>
      </c>
      <c r="Y5577">
        <v>1</v>
      </c>
      <c r="Z5577" s="17" t="s">
        <v>443</v>
      </c>
      <c r="AA5577" s="17" t="s">
        <v>443</v>
      </c>
      <c r="AB5577" s="17" t="s">
        <v>444</v>
      </c>
      <c r="AC5577">
        <v>0</v>
      </c>
      <c r="AD5577">
        <v>0</v>
      </c>
      <c r="AE5577">
        <v>0</v>
      </c>
      <c r="AF5577">
        <v>2022</v>
      </c>
      <c r="AG5577" s="1">
        <v>44562</v>
      </c>
      <c r="AH5577" s="1">
        <v>44773</v>
      </c>
      <c r="AI5577" s="1">
        <v>44785</v>
      </c>
      <c r="AJ5577" s="17" t="s">
        <v>3766</v>
      </c>
      <c r="AK5577" s="17" t="s">
        <v>3767</v>
      </c>
      <c r="AL5577" s="17" t="s">
        <v>11887</v>
      </c>
      <c r="AM5577" s="17">
        <f>MONTH(EMPENHO[[#This Row],[data_empenho]])</f>
        <v>1</v>
      </c>
    </row>
    <row r="5578" spans="1:39" x14ac:dyDescent="0.25">
      <c r="A5578">
        <v>1</v>
      </c>
      <c r="B5578">
        <v>101</v>
      </c>
      <c r="C5578">
        <v>1</v>
      </c>
      <c r="D5578">
        <v>31</v>
      </c>
      <c r="E5578">
        <v>15</v>
      </c>
      <c r="F5578">
        <v>0</v>
      </c>
      <c r="G5578">
        <v>2063</v>
      </c>
      <c r="H5578" s="17" t="s">
        <v>1173</v>
      </c>
      <c r="I5578">
        <v>1</v>
      </c>
      <c r="J5578">
        <v>0</v>
      </c>
      <c r="K5578" s="17" t="s">
        <v>3826</v>
      </c>
      <c r="L5578" s="1">
        <v>44588</v>
      </c>
      <c r="M5578">
        <v>1325.4</v>
      </c>
      <c r="N5578" s="17" t="s">
        <v>437</v>
      </c>
      <c r="O5578">
        <v>247</v>
      </c>
      <c r="P5578" s="17" t="s">
        <v>438</v>
      </c>
      <c r="Q5578">
        <v>0</v>
      </c>
      <c r="R5578" s="17" t="s">
        <v>439</v>
      </c>
      <c r="S5578" s="17" t="s">
        <v>440</v>
      </c>
      <c r="T5578" s="17" t="s">
        <v>438</v>
      </c>
      <c r="U5578">
        <v>0</v>
      </c>
      <c r="V5578">
        <v>0</v>
      </c>
      <c r="W5578" s="17" t="s">
        <v>3827</v>
      </c>
      <c r="X5578" s="17" t="s">
        <v>442</v>
      </c>
      <c r="Y5578">
        <v>0</v>
      </c>
      <c r="Z5578" s="17" t="s">
        <v>486</v>
      </c>
      <c r="AA5578" s="17" t="s">
        <v>443</v>
      </c>
      <c r="AB5578" s="17" t="s">
        <v>444</v>
      </c>
      <c r="AC5578">
        <v>0</v>
      </c>
      <c r="AD5578">
        <v>0</v>
      </c>
      <c r="AE5578">
        <v>0</v>
      </c>
      <c r="AF5578">
        <v>2022</v>
      </c>
      <c r="AG5578" s="1">
        <v>44562</v>
      </c>
      <c r="AH5578" s="1">
        <v>44773</v>
      </c>
      <c r="AI5578" s="1">
        <v>44785</v>
      </c>
      <c r="AJ5578" s="17" t="s">
        <v>3766</v>
      </c>
      <c r="AK5578" s="17" t="s">
        <v>3767</v>
      </c>
      <c r="AL5578" s="17" t="s">
        <v>11887</v>
      </c>
      <c r="AM5578" s="17">
        <f>MONTH(EMPENHO[[#This Row],[data_empenho]])</f>
        <v>1</v>
      </c>
    </row>
    <row r="5579" spans="1:39" x14ac:dyDescent="0.25">
      <c r="A5579">
        <v>1</v>
      </c>
      <c r="B5579">
        <v>101</v>
      </c>
      <c r="C5579">
        <v>1</v>
      </c>
      <c r="D5579">
        <v>31</v>
      </c>
      <c r="E5579">
        <v>15</v>
      </c>
      <c r="F5579">
        <v>0</v>
      </c>
      <c r="G5579">
        <v>2063</v>
      </c>
      <c r="H5579" s="17" t="s">
        <v>1433</v>
      </c>
      <c r="I5579">
        <v>1</v>
      </c>
      <c r="J5579">
        <v>0</v>
      </c>
      <c r="K5579" s="17" t="s">
        <v>3828</v>
      </c>
      <c r="L5579" s="1">
        <v>44588</v>
      </c>
      <c r="M5579">
        <v>39762</v>
      </c>
      <c r="N5579" s="17" t="s">
        <v>437</v>
      </c>
      <c r="O5579">
        <v>247</v>
      </c>
      <c r="P5579" s="17" t="s">
        <v>438</v>
      </c>
      <c r="Q5579">
        <v>0</v>
      </c>
      <c r="R5579" s="17" t="s">
        <v>439</v>
      </c>
      <c r="S5579" s="17" t="s">
        <v>440</v>
      </c>
      <c r="T5579" s="17" t="s">
        <v>438</v>
      </c>
      <c r="U5579">
        <v>0</v>
      </c>
      <c r="V5579">
        <v>0</v>
      </c>
      <c r="W5579" s="17" t="s">
        <v>3829</v>
      </c>
      <c r="X5579" s="17" t="s">
        <v>442</v>
      </c>
      <c r="Y5579">
        <v>0</v>
      </c>
      <c r="Z5579" s="17" t="s">
        <v>486</v>
      </c>
      <c r="AA5579" s="17" t="s">
        <v>443</v>
      </c>
      <c r="AB5579" s="17" t="s">
        <v>444</v>
      </c>
      <c r="AC5579">
        <v>0</v>
      </c>
      <c r="AD5579">
        <v>0</v>
      </c>
      <c r="AE5579">
        <v>0</v>
      </c>
      <c r="AF5579">
        <v>2022</v>
      </c>
      <c r="AG5579" s="1">
        <v>44562</v>
      </c>
      <c r="AH5579" s="1">
        <v>44773</v>
      </c>
      <c r="AI5579" s="1">
        <v>44785</v>
      </c>
      <c r="AJ5579" s="17" t="s">
        <v>3766</v>
      </c>
      <c r="AK5579" s="17" t="s">
        <v>3767</v>
      </c>
      <c r="AL5579" s="17" t="s">
        <v>11887</v>
      </c>
      <c r="AM5579" s="17">
        <f>MONTH(EMPENHO[[#This Row],[data_empenho]])</f>
        <v>1</v>
      </c>
    </row>
    <row r="5580" spans="1:39" x14ac:dyDescent="0.25">
      <c r="A5580">
        <v>1</v>
      </c>
      <c r="B5580">
        <v>101</v>
      </c>
      <c r="C5580">
        <v>1</v>
      </c>
      <c r="D5580">
        <v>31</v>
      </c>
      <c r="E5580">
        <v>15</v>
      </c>
      <c r="F5580">
        <v>0</v>
      </c>
      <c r="G5580">
        <v>2063</v>
      </c>
      <c r="H5580" s="17" t="s">
        <v>1184</v>
      </c>
      <c r="I5580">
        <v>1</v>
      </c>
      <c r="J5580">
        <v>0</v>
      </c>
      <c r="K5580" s="17" t="s">
        <v>3830</v>
      </c>
      <c r="L5580" s="1">
        <v>44588</v>
      </c>
      <c r="M5580">
        <v>13652.23</v>
      </c>
      <c r="N5580" s="17" t="s">
        <v>437</v>
      </c>
      <c r="O5580">
        <v>247</v>
      </c>
      <c r="P5580" s="17" t="s">
        <v>438</v>
      </c>
      <c r="Q5580">
        <v>0</v>
      </c>
      <c r="R5580" s="17" t="s">
        <v>439</v>
      </c>
      <c r="S5580" s="17" t="s">
        <v>440</v>
      </c>
      <c r="T5580" s="17" t="s">
        <v>438</v>
      </c>
      <c r="U5580">
        <v>0</v>
      </c>
      <c r="V5580">
        <v>0</v>
      </c>
      <c r="W5580" s="17" t="s">
        <v>3831</v>
      </c>
      <c r="X5580" s="17" t="s">
        <v>442</v>
      </c>
      <c r="Y5580">
        <v>0</v>
      </c>
      <c r="Z5580" s="17" t="s">
        <v>486</v>
      </c>
      <c r="AA5580" s="17" t="s">
        <v>443</v>
      </c>
      <c r="AB5580" s="17" t="s">
        <v>444</v>
      </c>
      <c r="AC5580">
        <v>0</v>
      </c>
      <c r="AD5580">
        <v>0</v>
      </c>
      <c r="AE5580">
        <v>0</v>
      </c>
      <c r="AF5580">
        <v>2022</v>
      </c>
      <c r="AG5580" s="1">
        <v>44562</v>
      </c>
      <c r="AH5580" s="1">
        <v>44773</v>
      </c>
      <c r="AI5580" s="1">
        <v>44785</v>
      </c>
      <c r="AJ5580" s="17" t="s">
        <v>3766</v>
      </c>
      <c r="AK5580" s="17" t="s">
        <v>3767</v>
      </c>
      <c r="AL5580" s="17" t="s">
        <v>11887</v>
      </c>
      <c r="AM5580" s="17">
        <f>MONTH(EMPENHO[[#This Row],[data_empenho]])</f>
        <v>1</v>
      </c>
    </row>
    <row r="5581" spans="1:39" x14ac:dyDescent="0.25">
      <c r="A5581">
        <v>1</v>
      </c>
      <c r="B5581">
        <v>101</v>
      </c>
      <c r="C5581">
        <v>4</v>
      </c>
      <c r="D5581">
        <v>122</v>
      </c>
      <c r="E5581">
        <v>1</v>
      </c>
      <c r="F5581">
        <v>0</v>
      </c>
      <c r="G5581">
        <v>2064</v>
      </c>
      <c r="H5581" s="17" t="s">
        <v>1173</v>
      </c>
      <c r="I5581">
        <v>1</v>
      </c>
      <c r="J5581">
        <v>0</v>
      </c>
      <c r="K5581" s="17" t="s">
        <v>3832</v>
      </c>
      <c r="L5581" s="1">
        <v>44588</v>
      </c>
      <c r="M5581">
        <v>5296.14</v>
      </c>
      <c r="N5581" s="17" t="s">
        <v>437</v>
      </c>
      <c r="O5581">
        <v>3705</v>
      </c>
      <c r="P5581" s="17" t="s">
        <v>438</v>
      </c>
      <c r="Q5581">
        <v>0</v>
      </c>
      <c r="R5581" s="17" t="s">
        <v>439</v>
      </c>
      <c r="S5581" s="17" t="s">
        <v>440</v>
      </c>
      <c r="T5581" s="17" t="s">
        <v>438</v>
      </c>
      <c r="U5581">
        <v>0</v>
      </c>
      <c r="V5581">
        <v>0</v>
      </c>
      <c r="W5581" s="17" t="s">
        <v>3833</v>
      </c>
      <c r="X5581" s="17" t="s">
        <v>442</v>
      </c>
      <c r="Y5581">
        <v>0</v>
      </c>
      <c r="Z5581" s="17" t="s">
        <v>486</v>
      </c>
      <c r="AA5581" s="17" t="s">
        <v>443</v>
      </c>
      <c r="AB5581" s="17" t="s">
        <v>444</v>
      </c>
      <c r="AC5581">
        <v>0</v>
      </c>
      <c r="AD5581">
        <v>0</v>
      </c>
      <c r="AE5581">
        <v>0</v>
      </c>
      <c r="AF5581">
        <v>2022</v>
      </c>
      <c r="AG5581" s="1">
        <v>44562</v>
      </c>
      <c r="AH5581" s="1">
        <v>44773</v>
      </c>
      <c r="AI5581" s="1">
        <v>44785</v>
      </c>
      <c r="AJ5581" s="17" t="s">
        <v>3766</v>
      </c>
      <c r="AK5581" s="17" t="s">
        <v>3767</v>
      </c>
      <c r="AL5581" s="17" t="s">
        <v>11887</v>
      </c>
      <c r="AM5581" s="17">
        <f>MONTH(EMPENHO[[#This Row],[data_empenho]])</f>
        <v>1</v>
      </c>
    </row>
    <row r="5582" spans="1:39" x14ac:dyDescent="0.25">
      <c r="A5582">
        <v>1</v>
      </c>
      <c r="B5582">
        <v>101</v>
      </c>
      <c r="C5582">
        <v>4</v>
      </c>
      <c r="D5582">
        <v>122</v>
      </c>
      <c r="E5582">
        <v>1</v>
      </c>
      <c r="F5582">
        <v>0</v>
      </c>
      <c r="G5582">
        <v>2064</v>
      </c>
      <c r="H5582" s="17" t="s">
        <v>1181</v>
      </c>
      <c r="I5582">
        <v>1</v>
      </c>
      <c r="J5582">
        <v>0</v>
      </c>
      <c r="K5582" s="17" t="s">
        <v>3834</v>
      </c>
      <c r="L5582" s="1">
        <v>44588</v>
      </c>
      <c r="M5582">
        <v>530.30999999999995</v>
      </c>
      <c r="N5582" s="17" t="s">
        <v>437</v>
      </c>
      <c r="O5582">
        <v>3705</v>
      </c>
      <c r="P5582" s="17" t="s">
        <v>438</v>
      </c>
      <c r="Q5582">
        <v>0</v>
      </c>
      <c r="R5582" s="17" t="s">
        <v>439</v>
      </c>
      <c r="S5582" s="17" t="s">
        <v>440</v>
      </c>
      <c r="T5582" s="17" t="s">
        <v>438</v>
      </c>
      <c r="U5582">
        <v>0</v>
      </c>
      <c r="V5582">
        <v>0</v>
      </c>
      <c r="W5582" s="17" t="s">
        <v>3835</v>
      </c>
      <c r="X5582" s="17" t="s">
        <v>442</v>
      </c>
      <c r="Y5582">
        <v>0</v>
      </c>
      <c r="Z5582" s="17" t="s">
        <v>486</v>
      </c>
      <c r="AA5582" s="17" t="s">
        <v>443</v>
      </c>
      <c r="AB5582" s="17" t="s">
        <v>444</v>
      </c>
      <c r="AC5582">
        <v>0</v>
      </c>
      <c r="AD5582">
        <v>0</v>
      </c>
      <c r="AE5582">
        <v>0</v>
      </c>
      <c r="AF5582">
        <v>2022</v>
      </c>
      <c r="AG5582" s="1">
        <v>44562</v>
      </c>
      <c r="AH5582" s="1">
        <v>44773</v>
      </c>
      <c r="AI5582" s="1">
        <v>44785</v>
      </c>
      <c r="AJ5582" s="17" t="s">
        <v>3766</v>
      </c>
      <c r="AK5582" s="17" t="s">
        <v>3767</v>
      </c>
      <c r="AL5582" s="17" t="s">
        <v>11887</v>
      </c>
      <c r="AM5582" s="17">
        <f>MONTH(EMPENHO[[#This Row],[data_empenho]])</f>
        <v>1</v>
      </c>
    </row>
    <row r="5583" spans="1:39" x14ac:dyDescent="0.25">
      <c r="A5583">
        <v>1</v>
      </c>
      <c r="B5583">
        <v>101</v>
      </c>
      <c r="C5583">
        <v>4</v>
      </c>
      <c r="D5583">
        <v>122</v>
      </c>
      <c r="E5583">
        <v>1</v>
      </c>
      <c r="F5583">
        <v>0</v>
      </c>
      <c r="G5583">
        <v>2064</v>
      </c>
      <c r="H5583" s="17" t="s">
        <v>1184</v>
      </c>
      <c r="I5583">
        <v>1</v>
      </c>
      <c r="J5583">
        <v>0</v>
      </c>
      <c r="K5583" s="17" t="s">
        <v>3836</v>
      </c>
      <c r="L5583" s="1">
        <v>44588</v>
      </c>
      <c r="M5583">
        <v>831.16</v>
      </c>
      <c r="N5583" s="17" t="s">
        <v>437</v>
      </c>
      <c r="O5583">
        <v>3705</v>
      </c>
      <c r="P5583" s="17" t="s">
        <v>438</v>
      </c>
      <c r="Q5583">
        <v>0</v>
      </c>
      <c r="R5583" s="17" t="s">
        <v>439</v>
      </c>
      <c r="S5583" s="17" t="s">
        <v>440</v>
      </c>
      <c r="T5583" s="17" t="s">
        <v>438</v>
      </c>
      <c r="U5583">
        <v>0</v>
      </c>
      <c r="V5583">
        <v>0</v>
      </c>
      <c r="W5583" s="17" t="s">
        <v>3837</v>
      </c>
      <c r="X5583" s="17" t="s">
        <v>442</v>
      </c>
      <c r="Y5583">
        <v>0</v>
      </c>
      <c r="Z5583" s="17" t="s">
        <v>486</v>
      </c>
      <c r="AA5583" s="17" t="s">
        <v>443</v>
      </c>
      <c r="AB5583" s="17" t="s">
        <v>444</v>
      </c>
      <c r="AC5583">
        <v>0</v>
      </c>
      <c r="AD5583">
        <v>0</v>
      </c>
      <c r="AE5583">
        <v>0</v>
      </c>
      <c r="AF5583">
        <v>2022</v>
      </c>
      <c r="AG5583" s="1">
        <v>44562</v>
      </c>
      <c r="AH5583" s="1">
        <v>44773</v>
      </c>
      <c r="AI5583" s="1">
        <v>44785</v>
      </c>
      <c r="AJ5583" s="17" t="s">
        <v>3766</v>
      </c>
      <c r="AK5583" s="17" t="s">
        <v>3767</v>
      </c>
      <c r="AL5583" s="17" t="s">
        <v>11887</v>
      </c>
      <c r="AM5583" s="17">
        <f>MONTH(EMPENHO[[#This Row],[data_empenho]])</f>
        <v>1</v>
      </c>
    </row>
    <row r="5584" spans="1:39" x14ac:dyDescent="0.25">
      <c r="A5584">
        <v>1</v>
      </c>
      <c r="B5584">
        <v>101</v>
      </c>
      <c r="C5584">
        <v>4</v>
      </c>
      <c r="D5584">
        <v>122</v>
      </c>
      <c r="E5584">
        <v>1</v>
      </c>
      <c r="F5584">
        <v>0</v>
      </c>
      <c r="G5584">
        <v>2064</v>
      </c>
      <c r="H5584" s="17" t="s">
        <v>1273</v>
      </c>
      <c r="I5584">
        <v>1</v>
      </c>
      <c r="J5584">
        <v>0</v>
      </c>
      <c r="K5584" s="17" t="s">
        <v>3838</v>
      </c>
      <c r="L5584" s="1">
        <v>44588</v>
      </c>
      <c r="M5584">
        <v>253.58</v>
      </c>
      <c r="N5584" s="17" t="s">
        <v>437</v>
      </c>
      <c r="O5584">
        <v>3705</v>
      </c>
      <c r="P5584" s="17" t="s">
        <v>438</v>
      </c>
      <c r="Q5584">
        <v>0</v>
      </c>
      <c r="R5584" s="17" t="s">
        <v>439</v>
      </c>
      <c r="S5584" s="17" t="s">
        <v>440</v>
      </c>
      <c r="T5584" s="17" t="s">
        <v>438</v>
      </c>
      <c r="U5584">
        <v>0</v>
      </c>
      <c r="V5584">
        <v>0</v>
      </c>
      <c r="W5584" s="17" t="s">
        <v>3839</v>
      </c>
      <c r="X5584" s="17" t="s">
        <v>442</v>
      </c>
      <c r="Y5584">
        <v>0</v>
      </c>
      <c r="Z5584" s="17" t="s">
        <v>486</v>
      </c>
      <c r="AA5584" s="17" t="s">
        <v>443</v>
      </c>
      <c r="AB5584" s="17" t="s">
        <v>444</v>
      </c>
      <c r="AC5584">
        <v>0</v>
      </c>
      <c r="AD5584">
        <v>0</v>
      </c>
      <c r="AE5584">
        <v>0</v>
      </c>
      <c r="AF5584">
        <v>2022</v>
      </c>
      <c r="AG5584" s="1">
        <v>44562</v>
      </c>
      <c r="AH5584" s="1">
        <v>44773</v>
      </c>
      <c r="AI5584" s="1">
        <v>44785</v>
      </c>
      <c r="AJ5584" s="17" t="s">
        <v>3766</v>
      </c>
      <c r="AK5584" s="17" t="s">
        <v>3767</v>
      </c>
      <c r="AL5584" s="17" t="s">
        <v>11887</v>
      </c>
      <c r="AM5584" s="17">
        <f>MONTH(EMPENHO[[#This Row],[data_empenho]])</f>
        <v>1</v>
      </c>
    </row>
    <row r="5585" spans="1:39" x14ac:dyDescent="0.25">
      <c r="A5585">
        <v>1</v>
      </c>
      <c r="B5585">
        <v>101</v>
      </c>
      <c r="C5585">
        <v>4</v>
      </c>
      <c r="D5585">
        <v>122</v>
      </c>
      <c r="E5585">
        <v>1</v>
      </c>
      <c r="F5585">
        <v>0</v>
      </c>
      <c r="G5585">
        <v>2064</v>
      </c>
      <c r="H5585" s="17" t="s">
        <v>1176</v>
      </c>
      <c r="I5585">
        <v>1</v>
      </c>
      <c r="J5585">
        <v>0</v>
      </c>
      <c r="K5585" s="17" t="s">
        <v>3840</v>
      </c>
      <c r="L5585" s="1">
        <v>44588</v>
      </c>
      <c r="M5585">
        <v>671.58</v>
      </c>
      <c r="N5585" s="17" t="s">
        <v>437</v>
      </c>
      <c r="O5585">
        <v>3705</v>
      </c>
      <c r="P5585" s="17" t="s">
        <v>438</v>
      </c>
      <c r="Q5585">
        <v>0</v>
      </c>
      <c r="R5585" s="17" t="s">
        <v>439</v>
      </c>
      <c r="S5585" s="17" t="s">
        <v>440</v>
      </c>
      <c r="T5585" s="17" t="s">
        <v>438</v>
      </c>
      <c r="U5585">
        <v>0</v>
      </c>
      <c r="V5585">
        <v>0</v>
      </c>
      <c r="W5585" s="17" t="s">
        <v>3841</v>
      </c>
      <c r="X5585" s="17" t="s">
        <v>442</v>
      </c>
      <c r="Y5585">
        <v>0</v>
      </c>
      <c r="Z5585" s="17" t="s">
        <v>486</v>
      </c>
      <c r="AA5585" s="17" t="s">
        <v>443</v>
      </c>
      <c r="AB5585" s="17" t="s">
        <v>444</v>
      </c>
      <c r="AC5585">
        <v>0</v>
      </c>
      <c r="AD5585">
        <v>0</v>
      </c>
      <c r="AE5585">
        <v>0</v>
      </c>
      <c r="AF5585">
        <v>2022</v>
      </c>
      <c r="AG5585" s="1">
        <v>44562</v>
      </c>
      <c r="AH5585" s="1">
        <v>44773</v>
      </c>
      <c r="AI5585" s="1">
        <v>44785</v>
      </c>
      <c r="AJ5585" s="17" t="s">
        <v>3766</v>
      </c>
      <c r="AK5585" s="17" t="s">
        <v>3767</v>
      </c>
      <c r="AL5585" s="17" t="s">
        <v>11887</v>
      </c>
      <c r="AM5585" s="17">
        <f>MONTH(EMPENHO[[#This Row],[data_empenho]])</f>
        <v>1</v>
      </c>
    </row>
    <row r="5586" spans="1:39" x14ac:dyDescent="0.25">
      <c r="A5586">
        <v>1</v>
      </c>
      <c r="B5586">
        <v>101</v>
      </c>
      <c r="C5586">
        <v>4</v>
      </c>
      <c r="D5586">
        <v>122</v>
      </c>
      <c r="E5586">
        <v>1</v>
      </c>
      <c r="F5586">
        <v>0</v>
      </c>
      <c r="G5586">
        <v>2064</v>
      </c>
      <c r="H5586" s="17" t="s">
        <v>1184</v>
      </c>
      <c r="I5586">
        <v>1</v>
      </c>
      <c r="J5586">
        <v>0</v>
      </c>
      <c r="K5586" s="17" t="s">
        <v>3842</v>
      </c>
      <c r="L5586" s="1">
        <v>44588</v>
      </c>
      <c r="M5586">
        <v>4020.65</v>
      </c>
      <c r="N5586" s="17" t="s">
        <v>437</v>
      </c>
      <c r="O5586">
        <v>3705</v>
      </c>
      <c r="P5586" s="17" t="s">
        <v>438</v>
      </c>
      <c r="Q5586">
        <v>0</v>
      </c>
      <c r="R5586" s="17" t="s">
        <v>439</v>
      </c>
      <c r="S5586" s="17" t="s">
        <v>440</v>
      </c>
      <c r="T5586" s="17" t="s">
        <v>438</v>
      </c>
      <c r="U5586">
        <v>0</v>
      </c>
      <c r="V5586">
        <v>0</v>
      </c>
      <c r="W5586" s="17" t="s">
        <v>3843</v>
      </c>
      <c r="X5586" s="17" t="s">
        <v>442</v>
      </c>
      <c r="Y5586">
        <v>0</v>
      </c>
      <c r="Z5586" s="17" t="s">
        <v>486</v>
      </c>
      <c r="AA5586" s="17" t="s">
        <v>443</v>
      </c>
      <c r="AB5586" s="17" t="s">
        <v>444</v>
      </c>
      <c r="AC5586">
        <v>0</v>
      </c>
      <c r="AD5586">
        <v>0</v>
      </c>
      <c r="AE5586">
        <v>0</v>
      </c>
      <c r="AF5586">
        <v>2022</v>
      </c>
      <c r="AG5586" s="1">
        <v>44562</v>
      </c>
      <c r="AH5586" s="1">
        <v>44773</v>
      </c>
      <c r="AI5586" s="1">
        <v>44785</v>
      </c>
      <c r="AJ5586" s="17" t="s">
        <v>3766</v>
      </c>
      <c r="AK5586" s="17" t="s">
        <v>3767</v>
      </c>
      <c r="AL5586" s="17" t="s">
        <v>11887</v>
      </c>
      <c r="AM5586" s="17">
        <f>MONTH(EMPENHO[[#This Row],[data_empenho]])</f>
        <v>1</v>
      </c>
    </row>
    <row r="5587" spans="1:39" x14ac:dyDescent="0.25">
      <c r="A5587">
        <v>1</v>
      </c>
      <c r="B5587">
        <v>101</v>
      </c>
      <c r="C5587">
        <v>4</v>
      </c>
      <c r="D5587">
        <v>122</v>
      </c>
      <c r="E5587">
        <v>1</v>
      </c>
      <c r="F5587">
        <v>0</v>
      </c>
      <c r="G5587">
        <v>2064</v>
      </c>
      <c r="H5587" s="17" t="s">
        <v>1173</v>
      </c>
      <c r="I5587">
        <v>1</v>
      </c>
      <c r="J5587">
        <v>0</v>
      </c>
      <c r="K5587" s="17" t="s">
        <v>3844</v>
      </c>
      <c r="L5587" s="1">
        <v>44588</v>
      </c>
      <c r="M5587">
        <v>11573.21</v>
      </c>
      <c r="N5587" s="17" t="s">
        <v>437</v>
      </c>
      <c r="O5587">
        <v>3705</v>
      </c>
      <c r="P5587" s="17" t="s">
        <v>438</v>
      </c>
      <c r="Q5587">
        <v>0</v>
      </c>
      <c r="R5587" s="17" t="s">
        <v>439</v>
      </c>
      <c r="S5587" s="17" t="s">
        <v>440</v>
      </c>
      <c r="T5587" s="17" t="s">
        <v>438</v>
      </c>
      <c r="U5587">
        <v>0</v>
      </c>
      <c r="V5587">
        <v>0</v>
      </c>
      <c r="W5587" s="17" t="s">
        <v>3845</v>
      </c>
      <c r="X5587" s="17" t="s">
        <v>442</v>
      </c>
      <c r="Y5587">
        <v>0</v>
      </c>
      <c r="Z5587" s="17" t="s">
        <v>486</v>
      </c>
      <c r="AA5587" s="17" t="s">
        <v>443</v>
      </c>
      <c r="AB5587" s="17" t="s">
        <v>444</v>
      </c>
      <c r="AC5587">
        <v>0</v>
      </c>
      <c r="AD5587">
        <v>0</v>
      </c>
      <c r="AE5587">
        <v>0</v>
      </c>
      <c r="AF5587">
        <v>2022</v>
      </c>
      <c r="AG5587" s="1">
        <v>44562</v>
      </c>
      <c r="AH5587" s="1">
        <v>44773</v>
      </c>
      <c r="AI5587" s="1">
        <v>44785</v>
      </c>
      <c r="AJ5587" s="17" t="s">
        <v>3766</v>
      </c>
      <c r="AK5587" s="17" t="s">
        <v>3767</v>
      </c>
      <c r="AL5587" s="17" t="s">
        <v>11887</v>
      </c>
      <c r="AM5587" s="17">
        <f>MONTH(EMPENHO[[#This Row],[data_empenho]])</f>
        <v>1</v>
      </c>
    </row>
    <row r="5588" spans="1:39" x14ac:dyDescent="0.25">
      <c r="A5588">
        <v>1</v>
      </c>
      <c r="B5588">
        <v>101</v>
      </c>
      <c r="C5588">
        <v>4</v>
      </c>
      <c r="D5588">
        <v>122</v>
      </c>
      <c r="E5588">
        <v>1</v>
      </c>
      <c r="F5588">
        <v>0</v>
      </c>
      <c r="G5588">
        <v>2064</v>
      </c>
      <c r="H5588" s="17" t="s">
        <v>1184</v>
      </c>
      <c r="I5588">
        <v>1</v>
      </c>
      <c r="J5588">
        <v>0</v>
      </c>
      <c r="K5588" s="17" t="s">
        <v>3846</v>
      </c>
      <c r="L5588" s="1">
        <v>44588</v>
      </c>
      <c r="M5588">
        <v>8058.61</v>
      </c>
      <c r="N5588" s="17" t="s">
        <v>437</v>
      </c>
      <c r="O5588">
        <v>3705</v>
      </c>
      <c r="P5588" s="17" t="s">
        <v>438</v>
      </c>
      <c r="Q5588">
        <v>0</v>
      </c>
      <c r="R5588" s="17" t="s">
        <v>439</v>
      </c>
      <c r="S5588" s="17" t="s">
        <v>440</v>
      </c>
      <c r="T5588" s="17" t="s">
        <v>438</v>
      </c>
      <c r="U5588">
        <v>0</v>
      </c>
      <c r="V5588">
        <v>0</v>
      </c>
      <c r="W5588" s="17" t="s">
        <v>3847</v>
      </c>
      <c r="X5588" s="17" t="s">
        <v>442</v>
      </c>
      <c r="Y5588">
        <v>0</v>
      </c>
      <c r="Z5588" s="17" t="s">
        <v>486</v>
      </c>
      <c r="AA5588" s="17" t="s">
        <v>443</v>
      </c>
      <c r="AB5588" s="17" t="s">
        <v>444</v>
      </c>
      <c r="AC5588">
        <v>0</v>
      </c>
      <c r="AD5588">
        <v>0</v>
      </c>
      <c r="AE5588">
        <v>0</v>
      </c>
      <c r="AF5588">
        <v>2022</v>
      </c>
      <c r="AG5588" s="1">
        <v>44562</v>
      </c>
      <c r="AH5588" s="1">
        <v>44773</v>
      </c>
      <c r="AI5588" s="1">
        <v>44785</v>
      </c>
      <c r="AJ5588" s="17" t="s">
        <v>3766</v>
      </c>
      <c r="AK5588" s="17" t="s">
        <v>3767</v>
      </c>
      <c r="AL5588" s="17" t="s">
        <v>11887</v>
      </c>
      <c r="AM5588" s="17">
        <f>MONTH(EMPENHO[[#This Row],[data_empenho]])</f>
        <v>1</v>
      </c>
    </row>
    <row r="5589" spans="1:39" x14ac:dyDescent="0.25">
      <c r="A5589">
        <v>1</v>
      </c>
      <c r="B5589">
        <v>101</v>
      </c>
      <c r="C5589">
        <v>1</v>
      </c>
      <c r="D5589">
        <v>31</v>
      </c>
      <c r="E5589">
        <v>15</v>
      </c>
      <c r="F5589">
        <v>0</v>
      </c>
      <c r="G5589">
        <v>2063</v>
      </c>
      <c r="H5589" s="17" t="s">
        <v>1716</v>
      </c>
      <c r="I5589">
        <v>1</v>
      </c>
      <c r="J5589">
        <v>0</v>
      </c>
      <c r="K5589" s="17" t="s">
        <v>3848</v>
      </c>
      <c r="L5589" s="1">
        <v>44589</v>
      </c>
      <c r="M5589">
        <v>11495.32</v>
      </c>
      <c r="N5589" s="17" t="s">
        <v>437</v>
      </c>
      <c r="O5589">
        <v>155</v>
      </c>
      <c r="P5589" s="17" t="s">
        <v>438</v>
      </c>
      <c r="Q5589">
        <v>0</v>
      </c>
      <c r="R5589" s="17" t="s">
        <v>439</v>
      </c>
      <c r="S5589" s="17" t="s">
        <v>440</v>
      </c>
      <c r="T5589" s="17" t="s">
        <v>438</v>
      </c>
      <c r="U5589">
        <v>0</v>
      </c>
      <c r="V5589">
        <v>0</v>
      </c>
      <c r="W5589" s="17" t="s">
        <v>3849</v>
      </c>
      <c r="X5589" s="17" t="s">
        <v>442</v>
      </c>
      <c r="Y5589">
        <v>0</v>
      </c>
      <c r="Z5589" s="17" t="s">
        <v>443</v>
      </c>
      <c r="AA5589" s="17" t="s">
        <v>443</v>
      </c>
      <c r="AB5589" s="17" t="s">
        <v>444</v>
      </c>
      <c r="AC5589">
        <v>0</v>
      </c>
      <c r="AD5589">
        <v>0</v>
      </c>
      <c r="AE5589">
        <v>0</v>
      </c>
      <c r="AF5589">
        <v>2022</v>
      </c>
      <c r="AG5589" s="1">
        <v>44562</v>
      </c>
      <c r="AH5589" s="1">
        <v>44773</v>
      </c>
      <c r="AI5589" s="1">
        <v>44785</v>
      </c>
      <c r="AJ5589" s="17" t="s">
        <v>3766</v>
      </c>
      <c r="AK5589" s="17" t="s">
        <v>3767</v>
      </c>
      <c r="AL5589" s="17" t="s">
        <v>11887</v>
      </c>
      <c r="AM5589" s="17">
        <f>MONTH(EMPENHO[[#This Row],[data_empenho]])</f>
        <v>1</v>
      </c>
    </row>
    <row r="5590" spans="1:39" x14ac:dyDescent="0.25">
      <c r="A5590">
        <v>1</v>
      </c>
      <c r="B5590">
        <v>101</v>
      </c>
      <c r="C5590">
        <v>4</v>
      </c>
      <c r="D5590">
        <v>122</v>
      </c>
      <c r="E5590">
        <v>1</v>
      </c>
      <c r="F5590">
        <v>0</v>
      </c>
      <c r="G5590">
        <v>2064</v>
      </c>
      <c r="H5590" s="17" t="s">
        <v>1721</v>
      </c>
      <c r="I5590">
        <v>1</v>
      </c>
      <c r="J5590">
        <v>0</v>
      </c>
      <c r="K5590" s="17" t="s">
        <v>3850</v>
      </c>
      <c r="L5590" s="1">
        <v>44589</v>
      </c>
      <c r="M5590">
        <v>2710.61</v>
      </c>
      <c r="N5590" s="17" t="s">
        <v>437</v>
      </c>
      <c r="O5590">
        <v>155</v>
      </c>
      <c r="P5590" s="17" t="s">
        <v>438</v>
      </c>
      <c r="Q5590">
        <v>0</v>
      </c>
      <c r="R5590" s="17" t="s">
        <v>439</v>
      </c>
      <c r="S5590" s="17" t="s">
        <v>440</v>
      </c>
      <c r="T5590" s="17" t="s">
        <v>438</v>
      </c>
      <c r="U5590">
        <v>0</v>
      </c>
      <c r="V5590">
        <v>0</v>
      </c>
      <c r="W5590" s="17" t="s">
        <v>3851</v>
      </c>
      <c r="X5590" s="17" t="s">
        <v>442</v>
      </c>
      <c r="Y5590">
        <v>0</v>
      </c>
      <c r="Z5590" s="17" t="s">
        <v>443</v>
      </c>
      <c r="AA5590" s="17" t="s">
        <v>443</v>
      </c>
      <c r="AB5590" s="17" t="s">
        <v>444</v>
      </c>
      <c r="AC5590">
        <v>0</v>
      </c>
      <c r="AD5590">
        <v>0</v>
      </c>
      <c r="AE5590">
        <v>0</v>
      </c>
      <c r="AF5590">
        <v>2022</v>
      </c>
      <c r="AG5590" s="1">
        <v>44562</v>
      </c>
      <c r="AH5590" s="1">
        <v>44773</v>
      </c>
      <c r="AI5590" s="1">
        <v>44785</v>
      </c>
      <c r="AJ5590" s="17" t="s">
        <v>3766</v>
      </c>
      <c r="AK5590" s="17" t="s">
        <v>3767</v>
      </c>
      <c r="AL5590" s="17" t="s">
        <v>11887</v>
      </c>
      <c r="AM5590" s="17">
        <f>MONTH(EMPENHO[[#This Row],[data_empenho]])</f>
        <v>1</v>
      </c>
    </row>
    <row r="5591" spans="1:39" x14ac:dyDescent="0.25">
      <c r="A5591">
        <v>1</v>
      </c>
      <c r="B5591">
        <v>101</v>
      </c>
      <c r="C5591">
        <v>4</v>
      </c>
      <c r="D5591">
        <v>122</v>
      </c>
      <c r="E5591">
        <v>1</v>
      </c>
      <c r="F5591">
        <v>0</v>
      </c>
      <c r="G5591">
        <v>2064</v>
      </c>
      <c r="H5591" s="17" t="s">
        <v>1708</v>
      </c>
      <c r="I5591">
        <v>1</v>
      </c>
      <c r="J5591">
        <v>0</v>
      </c>
      <c r="K5591" s="17" t="s">
        <v>3852</v>
      </c>
      <c r="L5591" s="1">
        <v>44589</v>
      </c>
      <c r="M5591">
        <v>1128.3900000000001</v>
      </c>
      <c r="N5591" s="17" t="s">
        <v>437</v>
      </c>
      <c r="O5591">
        <v>6</v>
      </c>
      <c r="P5591" s="17" t="s">
        <v>438</v>
      </c>
      <c r="Q5591">
        <v>0</v>
      </c>
      <c r="R5591" s="17" t="s">
        <v>439</v>
      </c>
      <c r="S5591" s="17" t="s">
        <v>440</v>
      </c>
      <c r="T5591" s="17" t="s">
        <v>438</v>
      </c>
      <c r="U5591">
        <v>0</v>
      </c>
      <c r="V5591">
        <v>0</v>
      </c>
      <c r="W5591" s="17" t="s">
        <v>3853</v>
      </c>
      <c r="X5591" s="17" t="s">
        <v>442</v>
      </c>
      <c r="Y5591">
        <v>0</v>
      </c>
      <c r="Z5591" s="17" t="s">
        <v>443</v>
      </c>
      <c r="AA5591" s="17" t="s">
        <v>443</v>
      </c>
      <c r="AB5591" s="17" t="s">
        <v>444</v>
      </c>
      <c r="AC5591">
        <v>0</v>
      </c>
      <c r="AD5591">
        <v>0</v>
      </c>
      <c r="AE5591">
        <v>0</v>
      </c>
      <c r="AF5591">
        <v>2022</v>
      </c>
      <c r="AG5591" s="1">
        <v>44562</v>
      </c>
      <c r="AH5591" s="1">
        <v>44773</v>
      </c>
      <c r="AI5591" s="1">
        <v>44785</v>
      </c>
      <c r="AJ5591" s="17" t="s">
        <v>3766</v>
      </c>
      <c r="AK5591" s="17" t="s">
        <v>3767</v>
      </c>
      <c r="AL5591" s="17" t="s">
        <v>11887</v>
      </c>
      <c r="AM5591" s="17">
        <f>MONTH(EMPENHO[[#This Row],[data_empenho]])</f>
        <v>1</v>
      </c>
    </row>
    <row r="5592" spans="1:39" x14ac:dyDescent="0.25">
      <c r="A5592">
        <v>1</v>
      </c>
      <c r="B5592">
        <v>101</v>
      </c>
      <c r="C5592">
        <v>4</v>
      </c>
      <c r="D5592">
        <v>122</v>
      </c>
      <c r="E5592">
        <v>1</v>
      </c>
      <c r="F5592">
        <v>0</v>
      </c>
      <c r="G5592">
        <v>2064</v>
      </c>
      <c r="H5592" s="17" t="s">
        <v>1708</v>
      </c>
      <c r="I5592">
        <v>1</v>
      </c>
      <c r="J5592">
        <v>0</v>
      </c>
      <c r="K5592" s="17" t="s">
        <v>3852</v>
      </c>
      <c r="L5592" s="1">
        <v>44616</v>
      </c>
      <c r="M5592">
        <v>-1128.3900000000001</v>
      </c>
      <c r="N5592" s="17" t="s">
        <v>451</v>
      </c>
      <c r="O5592">
        <v>6</v>
      </c>
      <c r="P5592" s="17" t="s">
        <v>438</v>
      </c>
      <c r="Q5592">
        <v>0</v>
      </c>
      <c r="R5592" s="17" t="s">
        <v>439</v>
      </c>
      <c r="S5592" s="17" t="s">
        <v>440</v>
      </c>
      <c r="T5592" s="17" t="s">
        <v>438</v>
      </c>
      <c r="U5592">
        <v>0</v>
      </c>
      <c r="V5592">
        <v>0</v>
      </c>
      <c r="W5592" s="17" t="s">
        <v>1711</v>
      </c>
      <c r="X5592" s="17" t="s">
        <v>442</v>
      </c>
      <c r="Y5592">
        <v>0</v>
      </c>
      <c r="Z5592" s="17" t="s">
        <v>443</v>
      </c>
      <c r="AA5592" s="17" t="s">
        <v>443</v>
      </c>
      <c r="AB5592" s="17" t="s">
        <v>444</v>
      </c>
      <c r="AC5592">
        <v>0</v>
      </c>
      <c r="AD5592">
        <v>0</v>
      </c>
      <c r="AE5592">
        <v>0</v>
      </c>
      <c r="AF5592">
        <v>2022</v>
      </c>
      <c r="AG5592" s="1">
        <v>44562</v>
      </c>
      <c r="AH5592" s="1">
        <v>44773</v>
      </c>
      <c r="AI5592" s="1">
        <v>44785</v>
      </c>
      <c r="AJ5592" s="17" t="s">
        <v>3766</v>
      </c>
      <c r="AK5592" s="17" t="s">
        <v>3767</v>
      </c>
      <c r="AL5592" s="17" t="s">
        <v>11887</v>
      </c>
      <c r="AM5592" s="17">
        <f>MONTH(EMPENHO[[#This Row],[data_empenho]])</f>
        <v>2</v>
      </c>
    </row>
    <row r="5593" spans="1:39" x14ac:dyDescent="0.25">
      <c r="A5593">
        <v>1</v>
      </c>
      <c r="B5593">
        <v>101</v>
      </c>
      <c r="C5593">
        <v>4</v>
      </c>
      <c r="D5593">
        <v>122</v>
      </c>
      <c r="E5593">
        <v>1</v>
      </c>
      <c r="F5593">
        <v>0</v>
      </c>
      <c r="G5593">
        <v>2064</v>
      </c>
      <c r="H5593" s="17" t="s">
        <v>1859</v>
      </c>
      <c r="I5593">
        <v>1</v>
      </c>
      <c r="J5593">
        <v>0</v>
      </c>
      <c r="K5593" s="17" t="s">
        <v>3854</v>
      </c>
      <c r="L5593" s="1">
        <v>44589</v>
      </c>
      <c r="M5593">
        <v>2027.06</v>
      </c>
      <c r="N5593" s="17" t="s">
        <v>437</v>
      </c>
      <c r="O5593">
        <v>6424</v>
      </c>
      <c r="P5593" s="17" t="s">
        <v>438</v>
      </c>
      <c r="Q5593">
        <v>0</v>
      </c>
      <c r="R5593" s="17" t="s">
        <v>1083</v>
      </c>
      <c r="S5593" s="17" t="s">
        <v>440</v>
      </c>
      <c r="T5593" s="17" t="s">
        <v>438</v>
      </c>
      <c r="U5593">
        <v>2</v>
      </c>
      <c r="V5593">
        <v>2021</v>
      </c>
      <c r="W5593" s="17" t="s">
        <v>1861</v>
      </c>
      <c r="X5593" s="17" t="s">
        <v>1085</v>
      </c>
      <c r="Y5593">
        <v>7</v>
      </c>
      <c r="Z5593" s="17" t="s">
        <v>443</v>
      </c>
      <c r="AA5593" s="17" t="s">
        <v>653</v>
      </c>
      <c r="AB5593" s="17" t="s">
        <v>5826</v>
      </c>
      <c r="AC5593">
        <v>0</v>
      </c>
      <c r="AD5593">
        <v>0</v>
      </c>
      <c r="AE5593">
        <v>0</v>
      </c>
      <c r="AF5593">
        <v>2022</v>
      </c>
      <c r="AG5593" s="1">
        <v>44562</v>
      </c>
      <c r="AH5593" s="1">
        <v>44773</v>
      </c>
      <c r="AI5593" s="1">
        <v>44785</v>
      </c>
      <c r="AJ5593" s="17" t="s">
        <v>3766</v>
      </c>
      <c r="AK5593" s="17" t="s">
        <v>3767</v>
      </c>
      <c r="AL5593" s="17" t="s">
        <v>11887</v>
      </c>
      <c r="AM5593" s="17">
        <f>MONTH(EMPENHO[[#This Row],[data_empenho]])</f>
        <v>1</v>
      </c>
    </row>
    <row r="5594" spans="1:39" x14ac:dyDescent="0.25">
      <c r="A5594">
        <v>1</v>
      </c>
      <c r="B5594">
        <v>101</v>
      </c>
      <c r="C5594">
        <v>4</v>
      </c>
      <c r="D5594">
        <v>122</v>
      </c>
      <c r="E5594">
        <v>1</v>
      </c>
      <c r="F5594">
        <v>0</v>
      </c>
      <c r="G5594">
        <v>2064</v>
      </c>
      <c r="H5594" s="17" t="s">
        <v>638</v>
      </c>
      <c r="I5594">
        <v>1</v>
      </c>
      <c r="J5594">
        <v>0</v>
      </c>
      <c r="K5594" s="17" t="s">
        <v>3855</v>
      </c>
      <c r="L5594" s="1">
        <v>44592</v>
      </c>
      <c r="M5594">
        <v>304.3</v>
      </c>
      <c r="N5594" s="17" t="s">
        <v>437</v>
      </c>
      <c r="O5594">
        <v>5394</v>
      </c>
      <c r="P5594" s="17" t="s">
        <v>438</v>
      </c>
      <c r="Q5594">
        <v>0</v>
      </c>
      <c r="R5594" s="17" t="s">
        <v>439</v>
      </c>
      <c r="S5594" s="17" t="s">
        <v>440</v>
      </c>
      <c r="T5594" s="17" t="s">
        <v>438</v>
      </c>
      <c r="U5594">
        <v>0</v>
      </c>
      <c r="V5594">
        <v>0</v>
      </c>
      <c r="W5594" s="17" t="s">
        <v>3856</v>
      </c>
      <c r="X5594" s="17" t="s">
        <v>465</v>
      </c>
      <c r="Y5594">
        <v>1</v>
      </c>
      <c r="Z5594" s="17" t="s">
        <v>443</v>
      </c>
      <c r="AA5594" s="17" t="s">
        <v>443</v>
      </c>
      <c r="AB5594" s="17" t="s">
        <v>444</v>
      </c>
      <c r="AC5594">
        <v>0</v>
      </c>
      <c r="AD5594">
        <v>0</v>
      </c>
      <c r="AE5594">
        <v>0</v>
      </c>
      <c r="AF5594">
        <v>2022</v>
      </c>
      <c r="AG5594" s="1">
        <v>44562</v>
      </c>
      <c r="AH5594" s="1">
        <v>44773</v>
      </c>
      <c r="AI5594" s="1">
        <v>44785</v>
      </c>
      <c r="AJ5594" s="17" t="s">
        <v>3766</v>
      </c>
      <c r="AK5594" s="17" t="s">
        <v>3767</v>
      </c>
      <c r="AL5594" s="17" t="s">
        <v>11887</v>
      </c>
      <c r="AM5594" s="17">
        <f>MONTH(EMPENHO[[#This Row],[data_empenho]])</f>
        <v>1</v>
      </c>
    </row>
    <row r="5595" spans="1:39" x14ac:dyDescent="0.25">
      <c r="A5595">
        <v>1</v>
      </c>
      <c r="B5595">
        <v>101</v>
      </c>
      <c r="C5595">
        <v>4</v>
      </c>
      <c r="D5595">
        <v>122</v>
      </c>
      <c r="E5595">
        <v>1</v>
      </c>
      <c r="F5595">
        <v>0</v>
      </c>
      <c r="G5595">
        <v>2064</v>
      </c>
      <c r="H5595" s="17" t="s">
        <v>638</v>
      </c>
      <c r="I5595">
        <v>1</v>
      </c>
      <c r="J5595">
        <v>0</v>
      </c>
      <c r="K5595" s="17" t="s">
        <v>3857</v>
      </c>
      <c r="L5595" s="1">
        <v>44592</v>
      </c>
      <c r="M5595">
        <v>1736</v>
      </c>
      <c r="N5595" s="17" t="s">
        <v>437</v>
      </c>
      <c r="O5595">
        <v>8117</v>
      </c>
      <c r="P5595" s="17" t="s">
        <v>438</v>
      </c>
      <c r="Q5595">
        <v>0</v>
      </c>
      <c r="R5595" s="17" t="s">
        <v>439</v>
      </c>
      <c r="S5595" s="17" t="s">
        <v>440</v>
      </c>
      <c r="T5595" s="17" t="s">
        <v>438</v>
      </c>
      <c r="U5595">
        <v>0</v>
      </c>
      <c r="V5595">
        <v>0</v>
      </c>
      <c r="W5595" s="17" t="s">
        <v>3858</v>
      </c>
      <c r="X5595" s="17" t="s">
        <v>465</v>
      </c>
      <c r="Y5595">
        <v>1</v>
      </c>
      <c r="Z5595" s="17" t="s">
        <v>443</v>
      </c>
      <c r="AA5595" s="17" t="s">
        <v>443</v>
      </c>
      <c r="AB5595" s="17" t="s">
        <v>444</v>
      </c>
      <c r="AC5595">
        <v>0</v>
      </c>
      <c r="AD5595">
        <v>0</v>
      </c>
      <c r="AE5595">
        <v>0</v>
      </c>
      <c r="AF5595">
        <v>2022</v>
      </c>
      <c r="AG5595" s="1">
        <v>44562</v>
      </c>
      <c r="AH5595" s="1">
        <v>44773</v>
      </c>
      <c r="AI5595" s="1">
        <v>44785</v>
      </c>
      <c r="AJ5595" s="17" t="s">
        <v>3766</v>
      </c>
      <c r="AK5595" s="17" t="s">
        <v>3767</v>
      </c>
      <c r="AL5595" s="17" t="s">
        <v>11887</v>
      </c>
      <c r="AM5595" s="17">
        <f>MONTH(EMPENHO[[#This Row],[data_empenho]])</f>
        <v>1</v>
      </c>
    </row>
    <row r="5596" spans="1:39" x14ac:dyDescent="0.25">
      <c r="A5596">
        <v>1</v>
      </c>
      <c r="B5596">
        <v>101</v>
      </c>
      <c r="C5596">
        <v>4</v>
      </c>
      <c r="D5596">
        <v>122</v>
      </c>
      <c r="E5596">
        <v>1</v>
      </c>
      <c r="F5596">
        <v>0</v>
      </c>
      <c r="G5596">
        <v>2064</v>
      </c>
      <c r="H5596" s="17" t="s">
        <v>2075</v>
      </c>
      <c r="I5596">
        <v>1</v>
      </c>
      <c r="J5596">
        <v>0</v>
      </c>
      <c r="K5596" s="17" t="s">
        <v>3859</v>
      </c>
      <c r="L5596" s="1">
        <v>44592</v>
      </c>
      <c r="M5596">
        <v>130</v>
      </c>
      <c r="N5596" s="17" t="s">
        <v>437</v>
      </c>
      <c r="O5596">
        <v>266</v>
      </c>
      <c r="P5596" s="17" t="s">
        <v>438</v>
      </c>
      <c r="Q5596">
        <v>0</v>
      </c>
      <c r="R5596" s="17" t="s">
        <v>439</v>
      </c>
      <c r="S5596" s="17" t="s">
        <v>440</v>
      </c>
      <c r="T5596" s="17" t="s">
        <v>438</v>
      </c>
      <c r="U5596">
        <v>0</v>
      </c>
      <c r="V5596">
        <v>0</v>
      </c>
      <c r="W5596" s="17" t="s">
        <v>3860</v>
      </c>
      <c r="X5596" s="17" t="s">
        <v>465</v>
      </c>
      <c r="Y5596">
        <v>1</v>
      </c>
      <c r="Z5596" s="17" t="s">
        <v>443</v>
      </c>
      <c r="AA5596" s="17" t="s">
        <v>443</v>
      </c>
      <c r="AB5596" s="17" t="s">
        <v>444</v>
      </c>
      <c r="AC5596">
        <v>0</v>
      </c>
      <c r="AD5596">
        <v>0</v>
      </c>
      <c r="AE5596">
        <v>0</v>
      </c>
      <c r="AF5596">
        <v>2022</v>
      </c>
      <c r="AG5596" s="1">
        <v>44562</v>
      </c>
      <c r="AH5596" s="1">
        <v>44773</v>
      </c>
      <c r="AI5596" s="1">
        <v>44785</v>
      </c>
      <c r="AJ5596" s="17" t="s">
        <v>3766</v>
      </c>
      <c r="AK5596" s="17" t="s">
        <v>3767</v>
      </c>
      <c r="AL5596" s="17" t="s">
        <v>11887</v>
      </c>
      <c r="AM5596" s="17">
        <f>MONTH(EMPENHO[[#This Row],[data_empenho]])</f>
        <v>1</v>
      </c>
    </row>
    <row r="5597" spans="1:39" x14ac:dyDescent="0.25">
      <c r="A5597">
        <v>1</v>
      </c>
      <c r="B5597">
        <v>101</v>
      </c>
      <c r="C5597">
        <v>1</v>
      </c>
      <c r="D5597">
        <v>31</v>
      </c>
      <c r="E5597">
        <v>15</v>
      </c>
      <c r="F5597">
        <v>0</v>
      </c>
      <c r="G5597">
        <v>2063</v>
      </c>
      <c r="H5597" s="17" t="s">
        <v>3507</v>
      </c>
      <c r="I5597">
        <v>1</v>
      </c>
      <c r="J5597">
        <v>0</v>
      </c>
      <c r="K5597" s="17" t="s">
        <v>3861</v>
      </c>
      <c r="L5597" s="1">
        <v>44599</v>
      </c>
      <c r="M5597">
        <v>1342.44</v>
      </c>
      <c r="N5597" s="17" t="s">
        <v>437</v>
      </c>
      <c r="O5597">
        <v>413</v>
      </c>
      <c r="P5597" s="17" t="s">
        <v>438</v>
      </c>
      <c r="Q5597">
        <v>0</v>
      </c>
      <c r="R5597" s="17" t="s">
        <v>439</v>
      </c>
      <c r="S5597" s="17" t="s">
        <v>440</v>
      </c>
      <c r="T5597" s="17" t="s">
        <v>438</v>
      </c>
      <c r="U5597">
        <v>0</v>
      </c>
      <c r="V5597">
        <v>0</v>
      </c>
      <c r="W5597" s="17" t="s">
        <v>3862</v>
      </c>
      <c r="X5597" s="17" t="s">
        <v>442</v>
      </c>
      <c r="Y5597">
        <v>1</v>
      </c>
      <c r="Z5597" s="17" t="s">
        <v>443</v>
      </c>
      <c r="AA5597" s="17" t="s">
        <v>443</v>
      </c>
      <c r="AB5597" s="17" t="s">
        <v>444</v>
      </c>
      <c r="AC5597">
        <v>0</v>
      </c>
      <c r="AD5597">
        <v>0</v>
      </c>
      <c r="AE5597">
        <v>0</v>
      </c>
      <c r="AF5597">
        <v>2022</v>
      </c>
      <c r="AG5597" s="1">
        <v>44562</v>
      </c>
      <c r="AH5597" s="1">
        <v>44773</v>
      </c>
      <c r="AI5597" s="1">
        <v>44785</v>
      </c>
      <c r="AJ5597" s="17" t="s">
        <v>3766</v>
      </c>
      <c r="AK5597" s="17" t="s">
        <v>3767</v>
      </c>
      <c r="AL5597" s="17" t="s">
        <v>11887</v>
      </c>
      <c r="AM5597" s="17">
        <f>MONTH(EMPENHO[[#This Row],[data_empenho]])</f>
        <v>2</v>
      </c>
    </row>
    <row r="5598" spans="1:39" x14ac:dyDescent="0.25">
      <c r="A5598">
        <v>1</v>
      </c>
      <c r="B5598">
        <v>101</v>
      </c>
      <c r="C5598">
        <v>1</v>
      </c>
      <c r="D5598">
        <v>31</v>
      </c>
      <c r="E5598">
        <v>15</v>
      </c>
      <c r="F5598">
        <v>0</v>
      </c>
      <c r="G5598">
        <v>2063</v>
      </c>
      <c r="H5598" s="17" t="s">
        <v>779</v>
      </c>
      <c r="I5598">
        <v>1</v>
      </c>
      <c r="J5598">
        <v>0</v>
      </c>
      <c r="K5598" s="17" t="s">
        <v>3863</v>
      </c>
      <c r="L5598" s="1">
        <v>44599</v>
      </c>
      <c r="M5598">
        <v>690</v>
      </c>
      <c r="N5598" s="17" t="s">
        <v>437</v>
      </c>
      <c r="O5598">
        <v>6872</v>
      </c>
      <c r="P5598" s="17" t="s">
        <v>438</v>
      </c>
      <c r="Q5598">
        <v>0</v>
      </c>
      <c r="R5598" s="17" t="s">
        <v>439</v>
      </c>
      <c r="S5598" s="17" t="s">
        <v>440</v>
      </c>
      <c r="T5598" s="17" t="s">
        <v>438</v>
      </c>
      <c r="U5598">
        <v>0</v>
      </c>
      <c r="V5598">
        <v>0</v>
      </c>
      <c r="W5598" s="17" t="s">
        <v>3864</v>
      </c>
      <c r="X5598" s="17" t="s">
        <v>465</v>
      </c>
      <c r="Y5598">
        <v>1</v>
      </c>
      <c r="Z5598" s="17" t="s">
        <v>443</v>
      </c>
      <c r="AA5598" s="17" t="s">
        <v>443</v>
      </c>
      <c r="AB5598" s="17" t="s">
        <v>444</v>
      </c>
      <c r="AC5598">
        <v>0</v>
      </c>
      <c r="AD5598">
        <v>0</v>
      </c>
      <c r="AE5598">
        <v>0</v>
      </c>
      <c r="AF5598">
        <v>2022</v>
      </c>
      <c r="AG5598" s="1">
        <v>44562</v>
      </c>
      <c r="AH5598" s="1">
        <v>44773</v>
      </c>
      <c r="AI5598" s="1">
        <v>44785</v>
      </c>
      <c r="AJ5598" s="17" t="s">
        <v>3766</v>
      </c>
      <c r="AK5598" s="17" t="s">
        <v>3767</v>
      </c>
      <c r="AL5598" s="17" t="s">
        <v>11887</v>
      </c>
      <c r="AM5598" s="17">
        <f>MONTH(EMPENHO[[#This Row],[data_empenho]])</f>
        <v>2</v>
      </c>
    </row>
    <row r="5599" spans="1:39" x14ac:dyDescent="0.25">
      <c r="A5599">
        <v>1</v>
      </c>
      <c r="B5599">
        <v>101</v>
      </c>
      <c r="C5599">
        <v>4</v>
      </c>
      <c r="D5599">
        <v>122</v>
      </c>
      <c r="E5599">
        <v>1</v>
      </c>
      <c r="F5599">
        <v>0</v>
      </c>
      <c r="G5599">
        <v>2064</v>
      </c>
      <c r="H5599" s="17" t="s">
        <v>779</v>
      </c>
      <c r="I5599">
        <v>1</v>
      </c>
      <c r="J5599">
        <v>0</v>
      </c>
      <c r="K5599" s="17" t="s">
        <v>3865</v>
      </c>
      <c r="L5599" s="1">
        <v>44599</v>
      </c>
      <c r="M5599">
        <v>1380</v>
      </c>
      <c r="N5599" s="17" t="s">
        <v>437</v>
      </c>
      <c r="O5599">
        <v>6872</v>
      </c>
      <c r="P5599" s="17" t="s">
        <v>438</v>
      </c>
      <c r="Q5599">
        <v>0</v>
      </c>
      <c r="R5599" s="17" t="s">
        <v>439</v>
      </c>
      <c r="S5599" s="17" t="s">
        <v>440</v>
      </c>
      <c r="T5599" s="17" t="s">
        <v>438</v>
      </c>
      <c r="U5599">
        <v>0</v>
      </c>
      <c r="V5599">
        <v>0</v>
      </c>
      <c r="W5599" s="17" t="s">
        <v>3866</v>
      </c>
      <c r="X5599" s="17" t="s">
        <v>465</v>
      </c>
      <c r="Y5599">
        <v>1</v>
      </c>
      <c r="Z5599" s="17" t="s">
        <v>443</v>
      </c>
      <c r="AA5599" s="17" t="s">
        <v>443</v>
      </c>
      <c r="AB5599" s="17" t="s">
        <v>444</v>
      </c>
      <c r="AC5599">
        <v>0</v>
      </c>
      <c r="AD5599">
        <v>0</v>
      </c>
      <c r="AE5599">
        <v>0</v>
      </c>
      <c r="AF5599">
        <v>2022</v>
      </c>
      <c r="AG5599" s="1">
        <v>44562</v>
      </c>
      <c r="AH5599" s="1">
        <v>44773</v>
      </c>
      <c r="AI5599" s="1">
        <v>44785</v>
      </c>
      <c r="AJ5599" s="17" t="s">
        <v>3766</v>
      </c>
      <c r="AK5599" s="17" t="s">
        <v>3767</v>
      </c>
      <c r="AL5599" s="17" t="s">
        <v>11887</v>
      </c>
      <c r="AM5599" s="17">
        <f>MONTH(EMPENHO[[#This Row],[data_empenho]])</f>
        <v>2</v>
      </c>
    </row>
    <row r="5600" spans="1:39" x14ac:dyDescent="0.25">
      <c r="A5600">
        <v>1</v>
      </c>
      <c r="B5600">
        <v>101</v>
      </c>
      <c r="C5600">
        <v>4</v>
      </c>
      <c r="D5600">
        <v>122</v>
      </c>
      <c r="E5600">
        <v>1</v>
      </c>
      <c r="F5600">
        <v>0</v>
      </c>
      <c r="G5600">
        <v>2064</v>
      </c>
      <c r="H5600" s="17" t="s">
        <v>445</v>
      </c>
      <c r="I5600">
        <v>1</v>
      </c>
      <c r="J5600">
        <v>0</v>
      </c>
      <c r="K5600" s="17" t="s">
        <v>3867</v>
      </c>
      <c r="L5600" s="1">
        <v>44599</v>
      </c>
      <c r="M5600">
        <v>1603.53</v>
      </c>
      <c r="N5600" s="17" t="s">
        <v>437</v>
      </c>
      <c r="O5600">
        <v>5844</v>
      </c>
      <c r="P5600" s="17" t="s">
        <v>438</v>
      </c>
      <c r="Q5600">
        <v>0</v>
      </c>
      <c r="R5600" s="17" t="s">
        <v>439</v>
      </c>
      <c r="S5600" s="17" t="s">
        <v>440</v>
      </c>
      <c r="T5600" s="17" t="s">
        <v>438</v>
      </c>
      <c r="U5600">
        <v>0</v>
      </c>
      <c r="V5600">
        <v>0</v>
      </c>
      <c r="W5600" s="17" t="s">
        <v>3868</v>
      </c>
      <c r="X5600" s="17" t="s">
        <v>442</v>
      </c>
      <c r="Y5600">
        <v>0</v>
      </c>
      <c r="Z5600" s="17" t="s">
        <v>450</v>
      </c>
      <c r="AA5600" s="17" t="s">
        <v>443</v>
      </c>
      <c r="AB5600" s="17" t="s">
        <v>444</v>
      </c>
      <c r="AC5600">
        <v>0</v>
      </c>
      <c r="AD5600">
        <v>0</v>
      </c>
      <c r="AE5600">
        <v>0</v>
      </c>
      <c r="AF5600">
        <v>2022</v>
      </c>
      <c r="AG5600" s="1">
        <v>44562</v>
      </c>
      <c r="AH5600" s="1">
        <v>44773</v>
      </c>
      <c r="AI5600" s="1">
        <v>44785</v>
      </c>
      <c r="AJ5600" s="17" t="s">
        <v>3766</v>
      </c>
      <c r="AK5600" s="17" t="s">
        <v>3767</v>
      </c>
      <c r="AL5600" s="17" t="s">
        <v>11887</v>
      </c>
      <c r="AM5600" s="17">
        <f>MONTH(EMPENHO[[#This Row],[data_empenho]])</f>
        <v>2</v>
      </c>
    </row>
    <row r="5601" spans="1:39" x14ac:dyDescent="0.25">
      <c r="A5601">
        <v>1</v>
      </c>
      <c r="B5601">
        <v>101</v>
      </c>
      <c r="C5601">
        <v>1</v>
      </c>
      <c r="D5601">
        <v>31</v>
      </c>
      <c r="E5601">
        <v>15</v>
      </c>
      <c r="F5601">
        <v>0</v>
      </c>
      <c r="G5601">
        <v>2063</v>
      </c>
      <c r="H5601" s="17" t="s">
        <v>445</v>
      </c>
      <c r="I5601">
        <v>1</v>
      </c>
      <c r="J5601">
        <v>0</v>
      </c>
      <c r="K5601" s="17" t="s">
        <v>3869</v>
      </c>
      <c r="L5601" s="1">
        <v>44599</v>
      </c>
      <c r="M5601">
        <v>1603.53</v>
      </c>
      <c r="N5601" s="17" t="s">
        <v>437</v>
      </c>
      <c r="O5601">
        <v>413</v>
      </c>
      <c r="P5601" s="17" t="s">
        <v>438</v>
      </c>
      <c r="Q5601">
        <v>0</v>
      </c>
      <c r="R5601" s="17" t="s">
        <v>439</v>
      </c>
      <c r="S5601" s="17" t="s">
        <v>440</v>
      </c>
      <c r="T5601" s="17" t="s">
        <v>438</v>
      </c>
      <c r="U5601">
        <v>0</v>
      </c>
      <c r="V5601">
        <v>0</v>
      </c>
      <c r="W5601" s="17" t="s">
        <v>3870</v>
      </c>
      <c r="X5601" s="17" t="s">
        <v>442</v>
      </c>
      <c r="Y5601">
        <v>0</v>
      </c>
      <c r="Z5601" s="17" t="s">
        <v>450</v>
      </c>
      <c r="AA5601" s="17" t="s">
        <v>443</v>
      </c>
      <c r="AB5601" s="17" t="s">
        <v>444</v>
      </c>
      <c r="AC5601">
        <v>0</v>
      </c>
      <c r="AD5601">
        <v>0</v>
      </c>
      <c r="AE5601">
        <v>0</v>
      </c>
      <c r="AF5601">
        <v>2022</v>
      </c>
      <c r="AG5601" s="1">
        <v>44562</v>
      </c>
      <c r="AH5601" s="1">
        <v>44773</v>
      </c>
      <c r="AI5601" s="1">
        <v>44785</v>
      </c>
      <c r="AJ5601" s="17" t="s">
        <v>3766</v>
      </c>
      <c r="AK5601" s="17" t="s">
        <v>3767</v>
      </c>
      <c r="AL5601" s="17" t="s">
        <v>11887</v>
      </c>
      <c r="AM5601" s="17">
        <f>MONTH(EMPENHO[[#This Row],[data_empenho]])</f>
        <v>2</v>
      </c>
    </row>
    <row r="5602" spans="1:39" x14ac:dyDescent="0.25">
      <c r="A5602">
        <v>1</v>
      </c>
      <c r="B5602">
        <v>101</v>
      </c>
      <c r="C5602">
        <v>4</v>
      </c>
      <c r="D5602">
        <v>122</v>
      </c>
      <c r="E5602">
        <v>1</v>
      </c>
      <c r="F5602">
        <v>0</v>
      </c>
      <c r="G5602">
        <v>2064</v>
      </c>
      <c r="H5602" s="17" t="s">
        <v>445</v>
      </c>
      <c r="I5602">
        <v>1</v>
      </c>
      <c r="J5602">
        <v>0</v>
      </c>
      <c r="K5602" s="17" t="s">
        <v>3871</v>
      </c>
      <c r="L5602" s="1">
        <v>44600</v>
      </c>
      <c r="M5602">
        <v>1603.53</v>
      </c>
      <c r="N5602" s="17" t="s">
        <v>437</v>
      </c>
      <c r="O5602">
        <v>1960</v>
      </c>
      <c r="P5602" s="17" t="s">
        <v>438</v>
      </c>
      <c r="Q5602">
        <v>0</v>
      </c>
      <c r="R5602" s="17" t="s">
        <v>439</v>
      </c>
      <c r="S5602" s="17" t="s">
        <v>440</v>
      </c>
      <c r="T5602" s="17" t="s">
        <v>438</v>
      </c>
      <c r="U5602">
        <v>0</v>
      </c>
      <c r="V5602">
        <v>0</v>
      </c>
      <c r="W5602" s="17" t="s">
        <v>3872</v>
      </c>
      <c r="X5602" s="17" t="s">
        <v>442</v>
      </c>
      <c r="Y5602">
        <v>0</v>
      </c>
      <c r="Z5602" s="17" t="s">
        <v>450</v>
      </c>
      <c r="AA5602" s="17" t="s">
        <v>443</v>
      </c>
      <c r="AB5602" s="17" t="s">
        <v>444</v>
      </c>
      <c r="AC5602">
        <v>0</v>
      </c>
      <c r="AD5602">
        <v>0</v>
      </c>
      <c r="AE5602">
        <v>0</v>
      </c>
      <c r="AF5602">
        <v>2022</v>
      </c>
      <c r="AG5602" s="1">
        <v>44562</v>
      </c>
      <c r="AH5602" s="1">
        <v>44773</v>
      </c>
      <c r="AI5602" s="1">
        <v>44785</v>
      </c>
      <c r="AJ5602" s="17" t="s">
        <v>3766</v>
      </c>
      <c r="AK5602" s="17" t="s">
        <v>3767</v>
      </c>
      <c r="AL5602" s="17" t="s">
        <v>11887</v>
      </c>
      <c r="AM5602" s="17">
        <f>MONTH(EMPENHO[[#This Row],[data_empenho]])</f>
        <v>2</v>
      </c>
    </row>
    <row r="5603" spans="1:39" x14ac:dyDescent="0.25">
      <c r="A5603">
        <v>1</v>
      </c>
      <c r="B5603">
        <v>101</v>
      </c>
      <c r="C5603">
        <v>4</v>
      </c>
      <c r="D5603">
        <v>122</v>
      </c>
      <c r="E5603">
        <v>1</v>
      </c>
      <c r="F5603">
        <v>0</v>
      </c>
      <c r="G5603">
        <v>2064</v>
      </c>
      <c r="H5603" s="17" t="s">
        <v>3873</v>
      </c>
      <c r="I5603">
        <v>1</v>
      </c>
      <c r="J5603">
        <v>0</v>
      </c>
      <c r="K5603" s="17" t="s">
        <v>3874</v>
      </c>
      <c r="L5603" s="1">
        <v>44601</v>
      </c>
      <c r="M5603">
        <v>168.43</v>
      </c>
      <c r="N5603" s="17" t="s">
        <v>437</v>
      </c>
      <c r="O5603">
        <v>5325</v>
      </c>
      <c r="P5603" s="17" t="s">
        <v>438</v>
      </c>
      <c r="Q5603">
        <v>0</v>
      </c>
      <c r="R5603" s="17" t="s">
        <v>439</v>
      </c>
      <c r="S5603" s="17" t="s">
        <v>440</v>
      </c>
      <c r="T5603" s="17" t="s">
        <v>438</v>
      </c>
      <c r="U5603">
        <v>0</v>
      </c>
      <c r="V5603">
        <v>0</v>
      </c>
      <c r="W5603" s="17" t="s">
        <v>3875</v>
      </c>
      <c r="X5603" s="17" t="s">
        <v>465</v>
      </c>
      <c r="Y5603">
        <v>1</v>
      </c>
      <c r="Z5603" s="17" t="s">
        <v>443</v>
      </c>
      <c r="AA5603" s="17" t="s">
        <v>443</v>
      </c>
      <c r="AB5603" s="17" t="s">
        <v>444</v>
      </c>
      <c r="AC5603">
        <v>0</v>
      </c>
      <c r="AD5603">
        <v>0</v>
      </c>
      <c r="AE5603">
        <v>0</v>
      </c>
      <c r="AF5603">
        <v>2022</v>
      </c>
      <c r="AG5603" s="1">
        <v>44562</v>
      </c>
      <c r="AH5603" s="1">
        <v>44773</v>
      </c>
      <c r="AI5603" s="1">
        <v>44785</v>
      </c>
      <c r="AJ5603" s="17" t="s">
        <v>3766</v>
      </c>
      <c r="AK5603" s="17" t="s">
        <v>3767</v>
      </c>
      <c r="AL5603" s="17" t="s">
        <v>11887</v>
      </c>
      <c r="AM5603" s="17">
        <f>MONTH(EMPENHO[[#This Row],[data_empenho]])</f>
        <v>2</v>
      </c>
    </row>
    <row r="5604" spans="1:39" x14ac:dyDescent="0.25">
      <c r="A5604">
        <v>1</v>
      </c>
      <c r="B5604">
        <v>101</v>
      </c>
      <c r="C5604">
        <v>4</v>
      </c>
      <c r="D5604">
        <v>122</v>
      </c>
      <c r="E5604">
        <v>1</v>
      </c>
      <c r="F5604">
        <v>0</v>
      </c>
      <c r="G5604">
        <v>2064</v>
      </c>
      <c r="H5604" s="17" t="s">
        <v>611</v>
      </c>
      <c r="I5604">
        <v>1</v>
      </c>
      <c r="J5604">
        <v>0</v>
      </c>
      <c r="K5604" s="17" t="s">
        <v>3876</v>
      </c>
      <c r="L5604" s="1">
        <v>44606</v>
      </c>
      <c r="M5604">
        <v>12371.5</v>
      </c>
      <c r="N5604" s="17" t="s">
        <v>437</v>
      </c>
      <c r="O5604">
        <v>854</v>
      </c>
      <c r="P5604" s="17" t="s">
        <v>438</v>
      </c>
      <c r="Q5604">
        <v>0</v>
      </c>
      <c r="R5604" s="17" t="s">
        <v>439</v>
      </c>
      <c r="S5604" s="17" t="s">
        <v>440</v>
      </c>
      <c r="T5604" s="17" t="s">
        <v>438</v>
      </c>
      <c r="U5604">
        <v>0</v>
      </c>
      <c r="V5604">
        <v>0</v>
      </c>
      <c r="W5604" s="17" t="s">
        <v>3877</v>
      </c>
      <c r="X5604" s="17" t="s">
        <v>465</v>
      </c>
      <c r="Y5604">
        <v>1</v>
      </c>
      <c r="Z5604" s="17" t="s">
        <v>443</v>
      </c>
      <c r="AA5604" s="17" t="s">
        <v>443</v>
      </c>
      <c r="AB5604" s="17" t="s">
        <v>444</v>
      </c>
      <c r="AC5604">
        <v>0</v>
      </c>
      <c r="AD5604">
        <v>0</v>
      </c>
      <c r="AE5604">
        <v>0</v>
      </c>
      <c r="AF5604">
        <v>2022</v>
      </c>
      <c r="AG5604" s="1">
        <v>44562</v>
      </c>
      <c r="AH5604" s="1">
        <v>44773</v>
      </c>
      <c r="AI5604" s="1">
        <v>44785</v>
      </c>
      <c r="AJ5604" s="17" t="s">
        <v>3766</v>
      </c>
      <c r="AK5604" s="17" t="s">
        <v>3767</v>
      </c>
      <c r="AL5604" s="17" t="s">
        <v>11887</v>
      </c>
      <c r="AM5604" s="17">
        <f>MONTH(EMPENHO[[#This Row],[data_empenho]])</f>
        <v>2</v>
      </c>
    </row>
    <row r="5605" spans="1:39" x14ac:dyDescent="0.25">
      <c r="A5605">
        <v>1</v>
      </c>
      <c r="B5605">
        <v>101</v>
      </c>
      <c r="C5605">
        <v>4</v>
      </c>
      <c r="D5605">
        <v>122</v>
      </c>
      <c r="E5605">
        <v>1</v>
      </c>
      <c r="F5605">
        <v>0</v>
      </c>
      <c r="G5605">
        <v>2064</v>
      </c>
      <c r="H5605" s="17" t="s">
        <v>611</v>
      </c>
      <c r="I5605">
        <v>1</v>
      </c>
      <c r="J5605">
        <v>0</v>
      </c>
      <c r="K5605" s="17" t="s">
        <v>3876</v>
      </c>
      <c r="L5605" s="1">
        <v>44608</v>
      </c>
      <c r="M5605">
        <v>-12371.5</v>
      </c>
      <c r="N5605" s="17" t="s">
        <v>451</v>
      </c>
      <c r="O5605">
        <v>854</v>
      </c>
      <c r="P5605" s="17" t="s">
        <v>438</v>
      </c>
      <c r="Q5605">
        <v>0</v>
      </c>
      <c r="R5605" s="17" t="s">
        <v>439</v>
      </c>
      <c r="S5605" s="17" t="s">
        <v>440</v>
      </c>
      <c r="T5605" s="17" t="s">
        <v>438</v>
      </c>
      <c r="U5605">
        <v>0</v>
      </c>
      <c r="V5605">
        <v>0</v>
      </c>
      <c r="W5605" s="17" t="s">
        <v>3878</v>
      </c>
      <c r="X5605" s="17" t="s">
        <v>465</v>
      </c>
      <c r="Y5605">
        <v>1</v>
      </c>
      <c r="Z5605" s="17" t="s">
        <v>443</v>
      </c>
      <c r="AA5605" s="17" t="s">
        <v>443</v>
      </c>
      <c r="AB5605" s="17" t="s">
        <v>444</v>
      </c>
      <c r="AC5605">
        <v>0</v>
      </c>
      <c r="AD5605">
        <v>0</v>
      </c>
      <c r="AE5605">
        <v>0</v>
      </c>
      <c r="AF5605">
        <v>2022</v>
      </c>
      <c r="AG5605" s="1">
        <v>44562</v>
      </c>
      <c r="AH5605" s="1">
        <v>44773</v>
      </c>
      <c r="AI5605" s="1">
        <v>44785</v>
      </c>
      <c r="AJ5605" s="17" t="s">
        <v>3766</v>
      </c>
      <c r="AK5605" s="17" t="s">
        <v>3767</v>
      </c>
      <c r="AL5605" s="17" t="s">
        <v>11887</v>
      </c>
      <c r="AM5605" s="17">
        <f>MONTH(EMPENHO[[#This Row],[data_empenho]])</f>
        <v>2</v>
      </c>
    </row>
    <row r="5606" spans="1:39" x14ac:dyDescent="0.25">
      <c r="A5606">
        <v>1</v>
      </c>
      <c r="B5606">
        <v>101</v>
      </c>
      <c r="C5606">
        <v>4</v>
      </c>
      <c r="D5606">
        <v>122</v>
      </c>
      <c r="E5606">
        <v>1</v>
      </c>
      <c r="F5606">
        <v>0</v>
      </c>
      <c r="G5606">
        <v>2064</v>
      </c>
      <c r="H5606" s="17" t="s">
        <v>2478</v>
      </c>
      <c r="I5606">
        <v>1</v>
      </c>
      <c r="J5606">
        <v>0</v>
      </c>
      <c r="K5606" s="17" t="s">
        <v>3879</v>
      </c>
      <c r="L5606" s="1">
        <v>44608</v>
      </c>
      <c r="M5606">
        <v>1128.3900000000001</v>
      </c>
      <c r="N5606" s="17" t="s">
        <v>437</v>
      </c>
      <c r="O5606">
        <v>6</v>
      </c>
      <c r="P5606" s="17" t="s">
        <v>438</v>
      </c>
      <c r="Q5606">
        <v>0</v>
      </c>
      <c r="R5606" s="17" t="s">
        <v>439</v>
      </c>
      <c r="S5606" s="17" t="s">
        <v>440</v>
      </c>
      <c r="T5606" s="17" t="s">
        <v>438</v>
      </c>
      <c r="U5606">
        <v>0</v>
      </c>
      <c r="V5606">
        <v>0</v>
      </c>
      <c r="W5606" s="17" t="s">
        <v>3880</v>
      </c>
      <c r="X5606" s="17" t="s">
        <v>442</v>
      </c>
      <c r="Y5606">
        <v>0</v>
      </c>
      <c r="Z5606" s="17" t="s">
        <v>443</v>
      </c>
      <c r="AA5606" s="17" t="s">
        <v>443</v>
      </c>
      <c r="AB5606" s="17" t="s">
        <v>444</v>
      </c>
      <c r="AC5606">
        <v>0</v>
      </c>
      <c r="AD5606">
        <v>0</v>
      </c>
      <c r="AE5606">
        <v>0</v>
      </c>
      <c r="AF5606">
        <v>2022</v>
      </c>
      <c r="AG5606" s="1">
        <v>44562</v>
      </c>
      <c r="AH5606" s="1">
        <v>44773</v>
      </c>
      <c r="AI5606" s="1">
        <v>44785</v>
      </c>
      <c r="AJ5606" s="17" t="s">
        <v>3766</v>
      </c>
      <c r="AK5606" s="17" t="s">
        <v>3767</v>
      </c>
      <c r="AL5606" s="17" t="s">
        <v>11887</v>
      </c>
      <c r="AM5606" s="17">
        <f>MONTH(EMPENHO[[#This Row],[data_empenho]])</f>
        <v>2</v>
      </c>
    </row>
    <row r="5607" spans="1:39" x14ac:dyDescent="0.25">
      <c r="A5607">
        <v>1</v>
      </c>
      <c r="B5607">
        <v>101</v>
      </c>
      <c r="C5607">
        <v>4</v>
      </c>
      <c r="D5607">
        <v>122</v>
      </c>
      <c r="E5607">
        <v>1</v>
      </c>
      <c r="F5607">
        <v>0</v>
      </c>
      <c r="G5607">
        <v>2064</v>
      </c>
      <c r="H5607" s="17" t="s">
        <v>863</v>
      </c>
      <c r="I5607">
        <v>1</v>
      </c>
      <c r="J5607">
        <v>0</v>
      </c>
      <c r="K5607" s="17" t="s">
        <v>3881</v>
      </c>
      <c r="L5607" s="1">
        <v>44608</v>
      </c>
      <c r="M5607">
        <v>12371.5</v>
      </c>
      <c r="N5607" s="17" t="s">
        <v>437</v>
      </c>
      <c r="O5607">
        <v>854</v>
      </c>
      <c r="P5607" s="17" t="s">
        <v>438</v>
      </c>
      <c r="Q5607">
        <v>0</v>
      </c>
      <c r="R5607" s="17" t="s">
        <v>439</v>
      </c>
      <c r="S5607" s="17" t="s">
        <v>440</v>
      </c>
      <c r="T5607" s="17" t="s">
        <v>438</v>
      </c>
      <c r="U5607">
        <v>0</v>
      </c>
      <c r="V5607">
        <v>0</v>
      </c>
      <c r="W5607" s="17" t="s">
        <v>3882</v>
      </c>
      <c r="X5607" s="17" t="s">
        <v>465</v>
      </c>
      <c r="Y5607">
        <v>1</v>
      </c>
      <c r="Z5607" s="17" t="s">
        <v>443</v>
      </c>
      <c r="AA5607" s="17" t="s">
        <v>443</v>
      </c>
      <c r="AB5607" s="17" t="s">
        <v>444</v>
      </c>
      <c r="AC5607">
        <v>0</v>
      </c>
      <c r="AD5607">
        <v>0</v>
      </c>
      <c r="AE5607">
        <v>0</v>
      </c>
      <c r="AF5607">
        <v>2022</v>
      </c>
      <c r="AG5607" s="1">
        <v>44562</v>
      </c>
      <c r="AH5607" s="1">
        <v>44773</v>
      </c>
      <c r="AI5607" s="1">
        <v>44785</v>
      </c>
      <c r="AJ5607" s="17" t="s">
        <v>3766</v>
      </c>
      <c r="AK5607" s="17" t="s">
        <v>3767</v>
      </c>
      <c r="AL5607" s="17" t="s">
        <v>11887</v>
      </c>
      <c r="AM5607" s="17">
        <f>MONTH(EMPENHO[[#This Row],[data_empenho]])</f>
        <v>2</v>
      </c>
    </row>
    <row r="5608" spans="1:39" x14ac:dyDescent="0.25">
      <c r="A5608">
        <v>1</v>
      </c>
      <c r="B5608">
        <v>101</v>
      </c>
      <c r="C5608">
        <v>4</v>
      </c>
      <c r="D5608">
        <v>122</v>
      </c>
      <c r="E5608">
        <v>1</v>
      </c>
      <c r="F5608">
        <v>0</v>
      </c>
      <c r="G5608">
        <v>2064</v>
      </c>
      <c r="H5608" s="17" t="s">
        <v>851</v>
      </c>
      <c r="I5608">
        <v>1</v>
      </c>
      <c r="J5608">
        <v>0</v>
      </c>
      <c r="K5608" s="17" t="s">
        <v>3883</v>
      </c>
      <c r="L5608" s="1">
        <v>44613</v>
      </c>
      <c r="M5608">
        <v>6</v>
      </c>
      <c r="N5608" s="17" t="s">
        <v>437</v>
      </c>
      <c r="O5608">
        <v>6799</v>
      </c>
      <c r="P5608" s="17" t="s">
        <v>438</v>
      </c>
      <c r="Q5608">
        <v>0</v>
      </c>
      <c r="R5608" s="17" t="s">
        <v>439</v>
      </c>
      <c r="S5608" s="17" t="s">
        <v>440</v>
      </c>
      <c r="T5608" s="17" t="s">
        <v>438</v>
      </c>
      <c r="U5608">
        <v>0</v>
      </c>
      <c r="V5608">
        <v>0</v>
      </c>
      <c r="W5608" s="17" t="s">
        <v>3884</v>
      </c>
      <c r="X5608" s="17" t="s">
        <v>465</v>
      </c>
      <c r="Y5608">
        <v>1</v>
      </c>
      <c r="Z5608" s="17" t="s">
        <v>443</v>
      </c>
      <c r="AA5608" s="17" t="s">
        <v>443</v>
      </c>
      <c r="AB5608" s="17" t="s">
        <v>444</v>
      </c>
      <c r="AC5608">
        <v>0</v>
      </c>
      <c r="AD5608">
        <v>0</v>
      </c>
      <c r="AE5608">
        <v>0</v>
      </c>
      <c r="AF5608">
        <v>2022</v>
      </c>
      <c r="AG5608" s="1">
        <v>44562</v>
      </c>
      <c r="AH5608" s="1">
        <v>44773</v>
      </c>
      <c r="AI5608" s="1">
        <v>44785</v>
      </c>
      <c r="AJ5608" s="17" t="s">
        <v>3766</v>
      </c>
      <c r="AK5608" s="17" t="s">
        <v>3767</v>
      </c>
      <c r="AL5608" s="17" t="s">
        <v>11887</v>
      </c>
      <c r="AM5608" s="17">
        <f>MONTH(EMPENHO[[#This Row],[data_empenho]])</f>
        <v>2</v>
      </c>
    </row>
    <row r="5609" spans="1:39" x14ac:dyDescent="0.25">
      <c r="A5609">
        <v>1</v>
      </c>
      <c r="B5609">
        <v>101</v>
      </c>
      <c r="C5609">
        <v>4</v>
      </c>
      <c r="D5609">
        <v>122</v>
      </c>
      <c r="E5609">
        <v>1</v>
      </c>
      <c r="F5609">
        <v>0</v>
      </c>
      <c r="G5609">
        <v>2064</v>
      </c>
      <c r="H5609" s="17" t="s">
        <v>714</v>
      </c>
      <c r="I5609">
        <v>1</v>
      </c>
      <c r="J5609">
        <v>0</v>
      </c>
      <c r="K5609" s="17" t="s">
        <v>3885</v>
      </c>
      <c r="L5609" s="1">
        <v>44614</v>
      </c>
      <c r="M5609">
        <v>240</v>
      </c>
      <c r="N5609" s="17" t="s">
        <v>437</v>
      </c>
      <c r="O5609">
        <v>2055</v>
      </c>
      <c r="P5609" s="17" t="s">
        <v>438</v>
      </c>
      <c r="Q5609">
        <v>0</v>
      </c>
      <c r="R5609" s="17" t="s">
        <v>439</v>
      </c>
      <c r="S5609" s="17" t="s">
        <v>440</v>
      </c>
      <c r="T5609" s="17" t="s">
        <v>438</v>
      </c>
      <c r="U5609">
        <v>0</v>
      </c>
      <c r="V5609">
        <v>0</v>
      </c>
      <c r="W5609" s="17" t="s">
        <v>3886</v>
      </c>
      <c r="X5609" s="17" t="s">
        <v>465</v>
      </c>
      <c r="Y5609">
        <v>1</v>
      </c>
      <c r="Z5609" s="17" t="s">
        <v>443</v>
      </c>
      <c r="AA5609" s="17" t="s">
        <v>443</v>
      </c>
      <c r="AB5609" s="17" t="s">
        <v>444</v>
      </c>
      <c r="AC5609">
        <v>0</v>
      </c>
      <c r="AD5609">
        <v>0</v>
      </c>
      <c r="AE5609">
        <v>0</v>
      </c>
      <c r="AF5609">
        <v>2022</v>
      </c>
      <c r="AG5609" s="1">
        <v>44562</v>
      </c>
      <c r="AH5609" s="1">
        <v>44773</v>
      </c>
      <c r="AI5609" s="1">
        <v>44785</v>
      </c>
      <c r="AJ5609" s="17" t="s">
        <v>3766</v>
      </c>
      <c r="AK5609" s="17" t="s">
        <v>3767</v>
      </c>
      <c r="AL5609" s="17" t="s">
        <v>11887</v>
      </c>
      <c r="AM5609" s="17">
        <f>MONTH(EMPENHO[[#This Row],[data_empenho]])</f>
        <v>2</v>
      </c>
    </row>
    <row r="5610" spans="1:39" x14ac:dyDescent="0.25">
      <c r="A5610">
        <v>1</v>
      </c>
      <c r="B5610">
        <v>101</v>
      </c>
      <c r="C5610">
        <v>4</v>
      </c>
      <c r="D5610">
        <v>122</v>
      </c>
      <c r="E5610">
        <v>1</v>
      </c>
      <c r="F5610">
        <v>0</v>
      </c>
      <c r="G5610">
        <v>2064</v>
      </c>
      <c r="H5610" s="17" t="s">
        <v>1023</v>
      </c>
      <c r="I5610">
        <v>1</v>
      </c>
      <c r="J5610">
        <v>0</v>
      </c>
      <c r="K5610" s="17" t="s">
        <v>3887</v>
      </c>
      <c r="L5610" s="1">
        <v>44614</v>
      </c>
      <c r="M5610">
        <v>2599</v>
      </c>
      <c r="N5610" s="17" t="s">
        <v>437</v>
      </c>
      <c r="O5610">
        <v>2055</v>
      </c>
      <c r="P5610" s="17" t="s">
        <v>438</v>
      </c>
      <c r="Q5610">
        <v>0</v>
      </c>
      <c r="R5610" s="17" t="s">
        <v>439</v>
      </c>
      <c r="S5610" s="17" t="s">
        <v>440</v>
      </c>
      <c r="T5610" s="17" t="s">
        <v>438</v>
      </c>
      <c r="U5610">
        <v>0</v>
      </c>
      <c r="V5610">
        <v>0</v>
      </c>
      <c r="W5610" s="17" t="s">
        <v>3888</v>
      </c>
      <c r="X5610" s="17" t="s">
        <v>465</v>
      </c>
      <c r="Y5610">
        <v>1</v>
      </c>
      <c r="Z5610" s="17" t="s">
        <v>443</v>
      </c>
      <c r="AA5610" s="17" t="s">
        <v>443</v>
      </c>
      <c r="AB5610" s="17" t="s">
        <v>444</v>
      </c>
      <c r="AC5610">
        <v>0</v>
      </c>
      <c r="AD5610">
        <v>0</v>
      </c>
      <c r="AE5610">
        <v>0</v>
      </c>
      <c r="AF5610">
        <v>2022</v>
      </c>
      <c r="AG5610" s="1">
        <v>44562</v>
      </c>
      <c r="AH5610" s="1">
        <v>44773</v>
      </c>
      <c r="AI5610" s="1">
        <v>44785</v>
      </c>
      <c r="AJ5610" s="17" t="s">
        <v>3766</v>
      </c>
      <c r="AK5610" s="17" t="s">
        <v>3767</v>
      </c>
      <c r="AL5610" s="17" t="s">
        <v>11887</v>
      </c>
      <c r="AM5610" s="17">
        <f>MONTH(EMPENHO[[#This Row],[data_empenho]])</f>
        <v>2</v>
      </c>
    </row>
    <row r="5611" spans="1:39" x14ac:dyDescent="0.25">
      <c r="A5611">
        <v>1</v>
      </c>
      <c r="B5611">
        <v>101</v>
      </c>
      <c r="C5611">
        <v>4</v>
      </c>
      <c r="D5611">
        <v>122</v>
      </c>
      <c r="E5611">
        <v>1</v>
      </c>
      <c r="F5611">
        <v>0</v>
      </c>
      <c r="G5611">
        <v>2064</v>
      </c>
      <c r="H5611" s="17" t="s">
        <v>1173</v>
      </c>
      <c r="I5611">
        <v>1</v>
      </c>
      <c r="J5611">
        <v>0</v>
      </c>
      <c r="K5611" s="17" t="s">
        <v>3889</v>
      </c>
      <c r="L5611" s="1">
        <v>44615</v>
      </c>
      <c r="M5611">
        <v>5511.04</v>
      </c>
      <c r="N5611" s="17" t="s">
        <v>437</v>
      </c>
      <c r="O5611">
        <v>3705</v>
      </c>
      <c r="P5611" s="17" t="s">
        <v>438</v>
      </c>
      <c r="Q5611">
        <v>0</v>
      </c>
      <c r="R5611" s="17" t="s">
        <v>439</v>
      </c>
      <c r="S5611" s="17" t="s">
        <v>440</v>
      </c>
      <c r="T5611" s="17" t="s">
        <v>438</v>
      </c>
      <c r="U5611">
        <v>0</v>
      </c>
      <c r="V5611">
        <v>0</v>
      </c>
      <c r="W5611" s="17" t="s">
        <v>3890</v>
      </c>
      <c r="X5611" s="17" t="s">
        <v>442</v>
      </c>
      <c r="Y5611">
        <v>0</v>
      </c>
      <c r="Z5611" s="17" t="s">
        <v>486</v>
      </c>
      <c r="AA5611" s="17" t="s">
        <v>443</v>
      </c>
      <c r="AB5611" s="17" t="s">
        <v>444</v>
      </c>
      <c r="AC5611">
        <v>0</v>
      </c>
      <c r="AD5611">
        <v>0</v>
      </c>
      <c r="AE5611">
        <v>0</v>
      </c>
      <c r="AF5611">
        <v>2022</v>
      </c>
      <c r="AG5611" s="1">
        <v>44562</v>
      </c>
      <c r="AH5611" s="1">
        <v>44773</v>
      </c>
      <c r="AI5611" s="1">
        <v>44785</v>
      </c>
      <c r="AJ5611" s="17" t="s">
        <v>3766</v>
      </c>
      <c r="AK5611" s="17" t="s">
        <v>3767</v>
      </c>
      <c r="AL5611" s="17" t="s">
        <v>11887</v>
      </c>
      <c r="AM5611" s="17">
        <f>MONTH(EMPENHO[[#This Row],[data_empenho]])</f>
        <v>2</v>
      </c>
    </row>
    <row r="5612" spans="1:39" x14ac:dyDescent="0.25">
      <c r="A5612">
        <v>1</v>
      </c>
      <c r="B5612">
        <v>101</v>
      </c>
      <c r="C5612">
        <v>4</v>
      </c>
      <c r="D5612">
        <v>122</v>
      </c>
      <c r="E5612">
        <v>1</v>
      </c>
      <c r="F5612">
        <v>0</v>
      </c>
      <c r="G5612">
        <v>2064</v>
      </c>
      <c r="H5612" s="17" t="s">
        <v>1181</v>
      </c>
      <c r="I5612">
        <v>1</v>
      </c>
      <c r="J5612">
        <v>0</v>
      </c>
      <c r="K5612" s="17" t="s">
        <v>3891</v>
      </c>
      <c r="L5612" s="1">
        <v>44615</v>
      </c>
      <c r="M5612">
        <v>530.30999999999995</v>
      </c>
      <c r="N5612" s="17" t="s">
        <v>437</v>
      </c>
      <c r="O5612">
        <v>3705</v>
      </c>
      <c r="P5612" s="17" t="s">
        <v>438</v>
      </c>
      <c r="Q5612">
        <v>0</v>
      </c>
      <c r="R5612" s="17" t="s">
        <v>439</v>
      </c>
      <c r="S5612" s="17" t="s">
        <v>440</v>
      </c>
      <c r="T5612" s="17" t="s">
        <v>438</v>
      </c>
      <c r="U5612">
        <v>0</v>
      </c>
      <c r="V5612">
        <v>0</v>
      </c>
      <c r="W5612" s="17" t="s">
        <v>3892</v>
      </c>
      <c r="X5612" s="17" t="s">
        <v>442</v>
      </c>
      <c r="Y5612">
        <v>0</v>
      </c>
      <c r="Z5612" s="17" t="s">
        <v>486</v>
      </c>
      <c r="AA5612" s="17" t="s">
        <v>443</v>
      </c>
      <c r="AB5612" s="17" t="s">
        <v>444</v>
      </c>
      <c r="AC5612">
        <v>0</v>
      </c>
      <c r="AD5612">
        <v>0</v>
      </c>
      <c r="AE5612">
        <v>0</v>
      </c>
      <c r="AF5612">
        <v>2022</v>
      </c>
      <c r="AG5612" s="1">
        <v>44562</v>
      </c>
      <c r="AH5612" s="1">
        <v>44773</v>
      </c>
      <c r="AI5612" s="1">
        <v>44785</v>
      </c>
      <c r="AJ5612" s="17" t="s">
        <v>3766</v>
      </c>
      <c r="AK5612" s="17" t="s">
        <v>3767</v>
      </c>
      <c r="AL5612" s="17" t="s">
        <v>11887</v>
      </c>
      <c r="AM5612" s="17">
        <f>MONTH(EMPENHO[[#This Row],[data_empenho]])</f>
        <v>2</v>
      </c>
    </row>
    <row r="5613" spans="1:39" x14ac:dyDescent="0.25">
      <c r="A5613">
        <v>1</v>
      </c>
      <c r="B5613">
        <v>101</v>
      </c>
      <c r="C5613">
        <v>4</v>
      </c>
      <c r="D5613">
        <v>122</v>
      </c>
      <c r="E5613">
        <v>1</v>
      </c>
      <c r="F5613">
        <v>0</v>
      </c>
      <c r="G5613">
        <v>2064</v>
      </c>
      <c r="H5613" s="17" t="s">
        <v>1184</v>
      </c>
      <c r="I5613">
        <v>1</v>
      </c>
      <c r="J5613">
        <v>0</v>
      </c>
      <c r="K5613" s="17" t="s">
        <v>3893</v>
      </c>
      <c r="L5613" s="1">
        <v>44615</v>
      </c>
      <c r="M5613">
        <v>262.48</v>
      </c>
      <c r="N5613" s="17" t="s">
        <v>437</v>
      </c>
      <c r="O5613">
        <v>3705</v>
      </c>
      <c r="P5613" s="17" t="s">
        <v>438</v>
      </c>
      <c r="Q5613">
        <v>0</v>
      </c>
      <c r="R5613" s="17" t="s">
        <v>439</v>
      </c>
      <c r="S5613" s="17" t="s">
        <v>440</v>
      </c>
      <c r="T5613" s="17" t="s">
        <v>438</v>
      </c>
      <c r="U5613">
        <v>0</v>
      </c>
      <c r="V5613">
        <v>0</v>
      </c>
      <c r="W5613" s="17" t="s">
        <v>3894</v>
      </c>
      <c r="X5613" s="17" t="s">
        <v>442</v>
      </c>
      <c r="Y5613">
        <v>0</v>
      </c>
      <c r="Z5613" s="17" t="s">
        <v>486</v>
      </c>
      <c r="AA5613" s="17" t="s">
        <v>443</v>
      </c>
      <c r="AB5613" s="17" t="s">
        <v>444</v>
      </c>
      <c r="AC5613">
        <v>0</v>
      </c>
      <c r="AD5613">
        <v>0</v>
      </c>
      <c r="AE5613">
        <v>0</v>
      </c>
      <c r="AF5613">
        <v>2022</v>
      </c>
      <c r="AG5613" s="1">
        <v>44562</v>
      </c>
      <c r="AH5613" s="1">
        <v>44773</v>
      </c>
      <c r="AI5613" s="1">
        <v>44785</v>
      </c>
      <c r="AJ5613" s="17" t="s">
        <v>3766</v>
      </c>
      <c r="AK5613" s="17" t="s">
        <v>3767</v>
      </c>
      <c r="AL5613" s="17" t="s">
        <v>11887</v>
      </c>
      <c r="AM5613" s="17">
        <f>MONTH(EMPENHO[[#This Row],[data_empenho]])</f>
        <v>2</v>
      </c>
    </row>
    <row r="5614" spans="1:39" x14ac:dyDescent="0.25">
      <c r="A5614">
        <v>1</v>
      </c>
      <c r="B5614">
        <v>101</v>
      </c>
      <c r="C5614">
        <v>4</v>
      </c>
      <c r="D5614">
        <v>122</v>
      </c>
      <c r="E5614">
        <v>1</v>
      </c>
      <c r="F5614">
        <v>0</v>
      </c>
      <c r="G5614">
        <v>2064</v>
      </c>
      <c r="H5614" s="17" t="s">
        <v>1176</v>
      </c>
      <c r="I5614">
        <v>1</v>
      </c>
      <c r="J5614">
        <v>0</v>
      </c>
      <c r="K5614" s="17" t="s">
        <v>3895</v>
      </c>
      <c r="L5614" s="1">
        <v>44615</v>
      </c>
      <c r="M5614">
        <v>730.99</v>
      </c>
      <c r="N5614" s="17" t="s">
        <v>437</v>
      </c>
      <c r="O5614">
        <v>3705</v>
      </c>
      <c r="P5614" s="17" t="s">
        <v>438</v>
      </c>
      <c r="Q5614">
        <v>0</v>
      </c>
      <c r="R5614" s="17" t="s">
        <v>439</v>
      </c>
      <c r="S5614" s="17" t="s">
        <v>440</v>
      </c>
      <c r="T5614" s="17" t="s">
        <v>438</v>
      </c>
      <c r="U5614">
        <v>0</v>
      </c>
      <c r="V5614">
        <v>0</v>
      </c>
      <c r="W5614" s="17" t="s">
        <v>3896</v>
      </c>
      <c r="X5614" s="17" t="s">
        <v>442</v>
      </c>
      <c r="Y5614">
        <v>0</v>
      </c>
      <c r="Z5614" s="17" t="s">
        <v>486</v>
      </c>
      <c r="AA5614" s="17" t="s">
        <v>443</v>
      </c>
      <c r="AB5614" s="17" t="s">
        <v>444</v>
      </c>
      <c r="AC5614">
        <v>0</v>
      </c>
      <c r="AD5614">
        <v>0</v>
      </c>
      <c r="AE5614">
        <v>0</v>
      </c>
      <c r="AF5614">
        <v>2022</v>
      </c>
      <c r="AG5614" s="1">
        <v>44562</v>
      </c>
      <c r="AH5614" s="1">
        <v>44773</v>
      </c>
      <c r="AI5614" s="1">
        <v>44785</v>
      </c>
      <c r="AJ5614" s="17" t="s">
        <v>3766</v>
      </c>
      <c r="AK5614" s="17" t="s">
        <v>3767</v>
      </c>
      <c r="AL5614" s="17" t="s">
        <v>11887</v>
      </c>
      <c r="AM5614" s="17">
        <f>MONTH(EMPENHO[[#This Row],[data_empenho]])</f>
        <v>2</v>
      </c>
    </row>
    <row r="5615" spans="1:39" x14ac:dyDescent="0.25">
      <c r="A5615">
        <v>1</v>
      </c>
      <c r="B5615">
        <v>101</v>
      </c>
      <c r="C5615">
        <v>1</v>
      </c>
      <c r="D5615">
        <v>31</v>
      </c>
      <c r="E5615">
        <v>15</v>
      </c>
      <c r="F5615">
        <v>0</v>
      </c>
      <c r="G5615">
        <v>2063</v>
      </c>
      <c r="H5615" s="17" t="s">
        <v>3897</v>
      </c>
      <c r="I5615">
        <v>1</v>
      </c>
      <c r="J5615">
        <v>0</v>
      </c>
      <c r="K5615" s="17" t="s">
        <v>3898</v>
      </c>
      <c r="L5615" s="1">
        <v>44615</v>
      </c>
      <c r="M5615">
        <v>1325.4</v>
      </c>
      <c r="N5615" s="17" t="s">
        <v>437</v>
      </c>
      <c r="O5615">
        <v>247</v>
      </c>
      <c r="P5615" s="17" t="s">
        <v>438</v>
      </c>
      <c r="Q5615">
        <v>0</v>
      </c>
      <c r="R5615" s="17" t="s">
        <v>439</v>
      </c>
      <c r="S5615" s="17" t="s">
        <v>440</v>
      </c>
      <c r="T5615" s="17" t="s">
        <v>438</v>
      </c>
      <c r="U5615">
        <v>0</v>
      </c>
      <c r="V5615">
        <v>0</v>
      </c>
      <c r="W5615" s="17" t="s">
        <v>3899</v>
      </c>
      <c r="X5615" s="17" t="s">
        <v>442</v>
      </c>
      <c r="Y5615">
        <v>0</v>
      </c>
      <c r="Z5615" s="17" t="s">
        <v>486</v>
      </c>
      <c r="AA5615" s="17" t="s">
        <v>443</v>
      </c>
      <c r="AB5615" s="17" t="s">
        <v>444</v>
      </c>
      <c r="AC5615">
        <v>0</v>
      </c>
      <c r="AD5615">
        <v>0</v>
      </c>
      <c r="AE5615">
        <v>0</v>
      </c>
      <c r="AF5615">
        <v>2022</v>
      </c>
      <c r="AG5615" s="1">
        <v>44562</v>
      </c>
      <c r="AH5615" s="1">
        <v>44773</v>
      </c>
      <c r="AI5615" s="1">
        <v>44785</v>
      </c>
      <c r="AJ5615" s="17" t="s">
        <v>3766</v>
      </c>
      <c r="AK5615" s="17" t="s">
        <v>3767</v>
      </c>
      <c r="AL5615" s="17" t="s">
        <v>11887</v>
      </c>
      <c r="AM5615" s="17">
        <f>MONTH(EMPENHO[[#This Row],[data_empenho]])</f>
        <v>2</v>
      </c>
    </row>
    <row r="5616" spans="1:39" x14ac:dyDescent="0.25">
      <c r="A5616">
        <v>1</v>
      </c>
      <c r="B5616">
        <v>101</v>
      </c>
      <c r="C5616">
        <v>1</v>
      </c>
      <c r="D5616">
        <v>31</v>
      </c>
      <c r="E5616">
        <v>15</v>
      </c>
      <c r="F5616">
        <v>0</v>
      </c>
      <c r="G5616">
        <v>2063</v>
      </c>
      <c r="H5616" s="17" t="s">
        <v>1433</v>
      </c>
      <c r="I5616">
        <v>1</v>
      </c>
      <c r="J5616">
        <v>0</v>
      </c>
      <c r="K5616" s="17" t="s">
        <v>3900</v>
      </c>
      <c r="L5616" s="1">
        <v>44615</v>
      </c>
      <c r="M5616">
        <v>39762</v>
      </c>
      <c r="N5616" s="17" t="s">
        <v>437</v>
      </c>
      <c r="O5616">
        <v>247</v>
      </c>
      <c r="P5616" s="17" t="s">
        <v>438</v>
      </c>
      <c r="Q5616">
        <v>0</v>
      </c>
      <c r="R5616" s="17" t="s">
        <v>439</v>
      </c>
      <c r="S5616" s="17" t="s">
        <v>440</v>
      </c>
      <c r="T5616" s="17" t="s">
        <v>438</v>
      </c>
      <c r="U5616">
        <v>0</v>
      </c>
      <c r="V5616">
        <v>0</v>
      </c>
      <c r="W5616" s="17" t="s">
        <v>3901</v>
      </c>
      <c r="X5616" s="17" t="s">
        <v>442</v>
      </c>
      <c r="Y5616">
        <v>0</v>
      </c>
      <c r="Z5616" s="17" t="s">
        <v>486</v>
      </c>
      <c r="AA5616" s="17" t="s">
        <v>443</v>
      </c>
      <c r="AB5616" s="17" t="s">
        <v>444</v>
      </c>
      <c r="AC5616">
        <v>0</v>
      </c>
      <c r="AD5616">
        <v>0</v>
      </c>
      <c r="AE5616">
        <v>0</v>
      </c>
      <c r="AF5616">
        <v>2022</v>
      </c>
      <c r="AG5616" s="1">
        <v>44562</v>
      </c>
      <c r="AH5616" s="1">
        <v>44773</v>
      </c>
      <c r="AI5616" s="1">
        <v>44785</v>
      </c>
      <c r="AJ5616" s="17" t="s">
        <v>3766</v>
      </c>
      <c r="AK5616" s="17" t="s">
        <v>3767</v>
      </c>
      <c r="AL5616" s="17" t="s">
        <v>11887</v>
      </c>
      <c r="AM5616" s="17">
        <f>MONTH(EMPENHO[[#This Row],[data_empenho]])</f>
        <v>2</v>
      </c>
    </row>
    <row r="5617" spans="1:39" x14ac:dyDescent="0.25">
      <c r="A5617">
        <v>1</v>
      </c>
      <c r="B5617">
        <v>101</v>
      </c>
      <c r="C5617">
        <v>4</v>
      </c>
      <c r="D5617">
        <v>122</v>
      </c>
      <c r="E5617">
        <v>1</v>
      </c>
      <c r="F5617">
        <v>0</v>
      </c>
      <c r="G5617">
        <v>2064</v>
      </c>
      <c r="H5617" s="17" t="s">
        <v>3208</v>
      </c>
      <c r="I5617">
        <v>1</v>
      </c>
      <c r="J5617">
        <v>0</v>
      </c>
      <c r="K5617" s="17" t="s">
        <v>3902</v>
      </c>
      <c r="L5617" s="1">
        <v>44615</v>
      </c>
      <c r="M5617">
        <v>333.61</v>
      </c>
      <c r="N5617" s="17" t="s">
        <v>437</v>
      </c>
      <c r="O5617">
        <v>3705</v>
      </c>
      <c r="P5617" s="17" t="s">
        <v>438</v>
      </c>
      <c r="Q5617">
        <v>0</v>
      </c>
      <c r="R5617" s="17" t="s">
        <v>439</v>
      </c>
      <c r="S5617" s="17" t="s">
        <v>440</v>
      </c>
      <c r="T5617" s="17" t="s">
        <v>438</v>
      </c>
      <c r="U5617">
        <v>0</v>
      </c>
      <c r="V5617">
        <v>0</v>
      </c>
      <c r="W5617" s="17" t="s">
        <v>3903</v>
      </c>
      <c r="X5617" s="17" t="s">
        <v>442</v>
      </c>
      <c r="Y5617">
        <v>0</v>
      </c>
      <c r="Z5617" s="17" t="s">
        <v>486</v>
      </c>
      <c r="AA5617" s="17" t="s">
        <v>443</v>
      </c>
      <c r="AB5617" s="17" t="s">
        <v>444</v>
      </c>
      <c r="AC5617">
        <v>0</v>
      </c>
      <c r="AD5617">
        <v>0</v>
      </c>
      <c r="AE5617">
        <v>0</v>
      </c>
      <c r="AF5617">
        <v>2022</v>
      </c>
      <c r="AG5617" s="1">
        <v>44562</v>
      </c>
      <c r="AH5617" s="1">
        <v>44773</v>
      </c>
      <c r="AI5617" s="1">
        <v>44785</v>
      </c>
      <c r="AJ5617" s="17" t="s">
        <v>3766</v>
      </c>
      <c r="AK5617" s="17" t="s">
        <v>3767</v>
      </c>
      <c r="AL5617" s="17" t="s">
        <v>11887</v>
      </c>
      <c r="AM5617" s="17">
        <f>MONTH(EMPENHO[[#This Row],[data_empenho]])</f>
        <v>2</v>
      </c>
    </row>
    <row r="5618" spans="1:39" x14ac:dyDescent="0.25">
      <c r="A5618">
        <v>1</v>
      </c>
      <c r="B5618">
        <v>101</v>
      </c>
      <c r="C5618">
        <v>4</v>
      </c>
      <c r="D5618">
        <v>122</v>
      </c>
      <c r="E5618">
        <v>1</v>
      </c>
      <c r="F5618">
        <v>0</v>
      </c>
      <c r="G5618">
        <v>2064</v>
      </c>
      <c r="H5618" s="17" t="s">
        <v>1184</v>
      </c>
      <c r="I5618">
        <v>1</v>
      </c>
      <c r="J5618">
        <v>0</v>
      </c>
      <c r="K5618" s="17" t="s">
        <v>3904</v>
      </c>
      <c r="L5618" s="1">
        <v>44615</v>
      </c>
      <c r="M5618">
        <v>111.2</v>
      </c>
      <c r="N5618" s="17" t="s">
        <v>437</v>
      </c>
      <c r="O5618">
        <v>3705</v>
      </c>
      <c r="P5618" s="17" t="s">
        <v>438</v>
      </c>
      <c r="Q5618">
        <v>0</v>
      </c>
      <c r="R5618" s="17" t="s">
        <v>439</v>
      </c>
      <c r="S5618" s="17" t="s">
        <v>440</v>
      </c>
      <c r="T5618" s="17" t="s">
        <v>438</v>
      </c>
      <c r="U5618">
        <v>0</v>
      </c>
      <c r="V5618">
        <v>0</v>
      </c>
      <c r="W5618" s="17" t="s">
        <v>3905</v>
      </c>
      <c r="X5618" s="17" t="s">
        <v>442</v>
      </c>
      <c r="Y5618">
        <v>0</v>
      </c>
      <c r="Z5618" s="17" t="s">
        <v>486</v>
      </c>
      <c r="AA5618" s="17" t="s">
        <v>443</v>
      </c>
      <c r="AB5618" s="17" t="s">
        <v>444</v>
      </c>
      <c r="AC5618">
        <v>0</v>
      </c>
      <c r="AD5618">
        <v>0</v>
      </c>
      <c r="AE5618">
        <v>0</v>
      </c>
      <c r="AF5618">
        <v>2022</v>
      </c>
      <c r="AG5618" s="1">
        <v>44562</v>
      </c>
      <c r="AH5618" s="1">
        <v>44773</v>
      </c>
      <c r="AI5618" s="1">
        <v>44785</v>
      </c>
      <c r="AJ5618" s="17" t="s">
        <v>3766</v>
      </c>
      <c r="AK5618" s="17" t="s">
        <v>3767</v>
      </c>
      <c r="AL5618" s="17" t="s">
        <v>11887</v>
      </c>
      <c r="AM5618" s="17">
        <f>MONTH(EMPENHO[[#This Row],[data_empenho]])</f>
        <v>2</v>
      </c>
    </row>
    <row r="5619" spans="1:39" x14ac:dyDescent="0.25">
      <c r="A5619">
        <v>1</v>
      </c>
      <c r="B5619">
        <v>101</v>
      </c>
      <c r="C5619">
        <v>4</v>
      </c>
      <c r="D5619">
        <v>122</v>
      </c>
      <c r="E5619">
        <v>1</v>
      </c>
      <c r="F5619">
        <v>0</v>
      </c>
      <c r="G5619">
        <v>2064</v>
      </c>
      <c r="H5619" s="17" t="s">
        <v>1173</v>
      </c>
      <c r="I5619">
        <v>1</v>
      </c>
      <c r="J5619">
        <v>0</v>
      </c>
      <c r="K5619" s="17" t="s">
        <v>3906</v>
      </c>
      <c r="L5619" s="1">
        <v>44615</v>
      </c>
      <c r="M5619">
        <v>8992.7199999999993</v>
      </c>
      <c r="N5619" s="17" t="s">
        <v>437</v>
      </c>
      <c r="O5619">
        <v>3705</v>
      </c>
      <c r="P5619" s="17" t="s">
        <v>438</v>
      </c>
      <c r="Q5619">
        <v>0</v>
      </c>
      <c r="R5619" s="17" t="s">
        <v>439</v>
      </c>
      <c r="S5619" s="17" t="s">
        <v>440</v>
      </c>
      <c r="T5619" s="17" t="s">
        <v>438</v>
      </c>
      <c r="U5619">
        <v>0</v>
      </c>
      <c r="V5619">
        <v>0</v>
      </c>
      <c r="W5619" s="17" t="s">
        <v>3907</v>
      </c>
      <c r="X5619" s="17" t="s">
        <v>442</v>
      </c>
      <c r="Y5619">
        <v>0</v>
      </c>
      <c r="Z5619" s="17" t="s">
        <v>486</v>
      </c>
      <c r="AA5619" s="17" t="s">
        <v>443</v>
      </c>
      <c r="AB5619" s="17" t="s">
        <v>444</v>
      </c>
      <c r="AC5619">
        <v>0</v>
      </c>
      <c r="AD5619">
        <v>0</v>
      </c>
      <c r="AE5619">
        <v>0</v>
      </c>
      <c r="AF5619">
        <v>2022</v>
      </c>
      <c r="AG5619" s="1">
        <v>44562</v>
      </c>
      <c r="AH5619" s="1">
        <v>44773</v>
      </c>
      <c r="AI5619" s="1">
        <v>44785</v>
      </c>
      <c r="AJ5619" s="17" t="s">
        <v>3766</v>
      </c>
      <c r="AK5619" s="17" t="s">
        <v>3767</v>
      </c>
      <c r="AL5619" s="17" t="s">
        <v>11887</v>
      </c>
      <c r="AM5619" s="17">
        <f>MONTH(EMPENHO[[#This Row],[data_empenho]])</f>
        <v>2</v>
      </c>
    </row>
    <row r="5620" spans="1:39" x14ac:dyDescent="0.25">
      <c r="A5620">
        <v>1</v>
      </c>
      <c r="B5620">
        <v>101</v>
      </c>
      <c r="C5620">
        <v>4</v>
      </c>
      <c r="D5620">
        <v>122</v>
      </c>
      <c r="E5620">
        <v>1</v>
      </c>
      <c r="F5620">
        <v>0</v>
      </c>
      <c r="G5620">
        <v>2064</v>
      </c>
      <c r="H5620" s="17" t="s">
        <v>1184</v>
      </c>
      <c r="I5620">
        <v>1</v>
      </c>
      <c r="J5620">
        <v>0</v>
      </c>
      <c r="K5620" s="17" t="s">
        <v>3908</v>
      </c>
      <c r="L5620" s="1">
        <v>44615</v>
      </c>
      <c r="M5620">
        <v>333.61</v>
      </c>
      <c r="N5620" s="17" t="s">
        <v>437</v>
      </c>
      <c r="O5620">
        <v>3705</v>
      </c>
      <c r="P5620" s="17" t="s">
        <v>438</v>
      </c>
      <c r="Q5620">
        <v>0</v>
      </c>
      <c r="R5620" s="17" t="s">
        <v>439</v>
      </c>
      <c r="S5620" s="17" t="s">
        <v>440</v>
      </c>
      <c r="T5620" s="17" t="s">
        <v>438</v>
      </c>
      <c r="U5620">
        <v>0</v>
      </c>
      <c r="V5620">
        <v>0</v>
      </c>
      <c r="W5620" s="17" t="s">
        <v>3909</v>
      </c>
      <c r="X5620" s="17" t="s">
        <v>442</v>
      </c>
      <c r="Y5620">
        <v>0</v>
      </c>
      <c r="Z5620" s="17" t="s">
        <v>486</v>
      </c>
      <c r="AA5620" s="17" t="s">
        <v>443</v>
      </c>
      <c r="AB5620" s="17" t="s">
        <v>444</v>
      </c>
      <c r="AC5620">
        <v>0</v>
      </c>
      <c r="AD5620">
        <v>0</v>
      </c>
      <c r="AE5620">
        <v>0</v>
      </c>
      <c r="AF5620">
        <v>2022</v>
      </c>
      <c r="AG5620" s="1">
        <v>44562</v>
      </c>
      <c r="AH5620" s="1">
        <v>44773</v>
      </c>
      <c r="AI5620" s="1">
        <v>44785</v>
      </c>
      <c r="AJ5620" s="17" t="s">
        <v>3766</v>
      </c>
      <c r="AK5620" s="17" t="s">
        <v>3767</v>
      </c>
      <c r="AL5620" s="17" t="s">
        <v>11887</v>
      </c>
      <c r="AM5620" s="17">
        <f>MONTH(EMPENHO[[#This Row],[data_empenho]])</f>
        <v>2</v>
      </c>
    </row>
    <row r="5621" spans="1:39" x14ac:dyDescent="0.25">
      <c r="A5621">
        <v>1</v>
      </c>
      <c r="B5621">
        <v>101</v>
      </c>
      <c r="C5621">
        <v>4</v>
      </c>
      <c r="D5621">
        <v>122</v>
      </c>
      <c r="E5621">
        <v>1</v>
      </c>
      <c r="F5621">
        <v>0</v>
      </c>
      <c r="G5621">
        <v>2064</v>
      </c>
      <c r="H5621" s="17" t="s">
        <v>1859</v>
      </c>
      <c r="I5621">
        <v>1</v>
      </c>
      <c r="J5621">
        <v>0</v>
      </c>
      <c r="K5621" s="17" t="s">
        <v>3910</v>
      </c>
      <c r="L5621" s="1">
        <v>44615</v>
      </c>
      <c r="M5621">
        <v>1875.61</v>
      </c>
      <c r="N5621" s="17" t="s">
        <v>437</v>
      </c>
      <c r="O5621">
        <v>6424</v>
      </c>
      <c r="P5621" s="17" t="s">
        <v>438</v>
      </c>
      <c r="Q5621">
        <v>0</v>
      </c>
      <c r="R5621" s="17" t="s">
        <v>1083</v>
      </c>
      <c r="S5621" s="17" t="s">
        <v>440</v>
      </c>
      <c r="T5621" s="17" t="s">
        <v>438</v>
      </c>
      <c r="U5621">
        <v>2</v>
      </c>
      <c r="V5621">
        <v>2021</v>
      </c>
      <c r="W5621" s="17" t="s">
        <v>3283</v>
      </c>
      <c r="X5621" s="17" t="s">
        <v>1085</v>
      </c>
      <c r="Y5621">
        <v>7</v>
      </c>
      <c r="Z5621" s="17" t="s">
        <v>443</v>
      </c>
      <c r="AA5621" s="17" t="s">
        <v>653</v>
      </c>
      <c r="AB5621" s="17" t="s">
        <v>5826</v>
      </c>
      <c r="AC5621">
        <v>0</v>
      </c>
      <c r="AD5621">
        <v>0</v>
      </c>
      <c r="AE5621">
        <v>0</v>
      </c>
      <c r="AF5621">
        <v>2022</v>
      </c>
      <c r="AG5621" s="1">
        <v>44562</v>
      </c>
      <c r="AH5621" s="1">
        <v>44773</v>
      </c>
      <c r="AI5621" s="1">
        <v>44785</v>
      </c>
      <c r="AJ5621" s="17" t="s">
        <v>3766</v>
      </c>
      <c r="AK5621" s="17" t="s">
        <v>3767</v>
      </c>
      <c r="AL5621" s="17" t="s">
        <v>11887</v>
      </c>
      <c r="AM5621" s="17">
        <f>MONTH(EMPENHO[[#This Row],[data_empenho]])</f>
        <v>2</v>
      </c>
    </row>
    <row r="5622" spans="1:39" x14ac:dyDescent="0.25">
      <c r="A5622">
        <v>1</v>
      </c>
      <c r="B5622">
        <v>101</v>
      </c>
      <c r="C5622">
        <v>1</v>
      </c>
      <c r="D5622">
        <v>31</v>
      </c>
      <c r="E5622">
        <v>15</v>
      </c>
      <c r="F5622">
        <v>0</v>
      </c>
      <c r="G5622">
        <v>2063</v>
      </c>
      <c r="H5622" s="17" t="s">
        <v>1716</v>
      </c>
      <c r="I5622">
        <v>1</v>
      </c>
      <c r="J5622">
        <v>0</v>
      </c>
      <c r="K5622" s="17" t="s">
        <v>3911</v>
      </c>
      <c r="L5622" s="1">
        <v>44615</v>
      </c>
      <c r="M5622">
        <v>8628.35</v>
      </c>
      <c r="N5622" s="17" t="s">
        <v>437</v>
      </c>
      <c r="O5622">
        <v>155</v>
      </c>
      <c r="P5622" s="17" t="s">
        <v>438</v>
      </c>
      <c r="Q5622">
        <v>0</v>
      </c>
      <c r="R5622" s="17" t="s">
        <v>439</v>
      </c>
      <c r="S5622" s="17" t="s">
        <v>440</v>
      </c>
      <c r="T5622" s="17" t="s">
        <v>438</v>
      </c>
      <c r="U5622">
        <v>0</v>
      </c>
      <c r="V5622">
        <v>0</v>
      </c>
      <c r="W5622" s="17" t="s">
        <v>3912</v>
      </c>
      <c r="X5622" s="17" t="s">
        <v>442</v>
      </c>
      <c r="Y5622">
        <v>0</v>
      </c>
      <c r="Z5622" s="17" t="s">
        <v>443</v>
      </c>
      <c r="AA5622" s="17" t="s">
        <v>443</v>
      </c>
      <c r="AB5622" s="17" t="s">
        <v>444</v>
      </c>
      <c r="AC5622">
        <v>0</v>
      </c>
      <c r="AD5622">
        <v>0</v>
      </c>
      <c r="AE5622">
        <v>0</v>
      </c>
      <c r="AF5622">
        <v>2022</v>
      </c>
      <c r="AG5622" s="1">
        <v>44562</v>
      </c>
      <c r="AH5622" s="1">
        <v>44773</v>
      </c>
      <c r="AI5622" s="1">
        <v>44785</v>
      </c>
      <c r="AJ5622" s="17" t="s">
        <v>3766</v>
      </c>
      <c r="AK5622" s="17" t="s">
        <v>3767</v>
      </c>
      <c r="AL5622" s="17" t="s">
        <v>11887</v>
      </c>
      <c r="AM5622" s="17">
        <f>MONTH(EMPENHO[[#This Row],[data_empenho]])</f>
        <v>2</v>
      </c>
    </row>
    <row r="5623" spans="1:39" x14ac:dyDescent="0.25">
      <c r="A5623">
        <v>1</v>
      </c>
      <c r="B5623">
        <v>101</v>
      </c>
      <c r="C5623">
        <v>4</v>
      </c>
      <c r="D5623">
        <v>122</v>
      </c>
      <c r="E5623">
        <v>1</v>
      </c>
      <c r="F5623">
        <v>0</v>
      </c>
      <c r="G5623">
        <v>2064</v>
      </c>
      <c r="H5623" s="17" t="s">
        <v>1721</v>
      </c>
      <c r="I5623">
        <v>1</v>
      </c>
      <c r="J5623">
        <v>0</v>
      </c>
      <c r="K5623" s="17" t="s">
        <v>3913</v>
      </c>
      <c r="L5623" s="1">
        <v>44615</v>
      </c>
      <c r="M5623">
        <v>1958.53</v>
      </c>
      <c r="N5623" s="17" t="s">
        <v>437</v>
      </c>
      <c r="O5623">
        <v>155</v>
      </c>
      <c r="P5623" s="17" t="s">
        <v>438</v>
      </c>
      <c r="Q5623">
        <v>0</v>
      </c>
      <c r="R5623" s="17" t="s">
        <v>439</v>
      </c>
      <c r="S5623" s="17" t="s">
        <v>440</v>
      </c>
      <c r="T5623" s="17" t="s">
        <v>438</v>
      </c>
      <c r="U5623">
        <v>0</v>
      </c>
      <c r="V5623">
        <v>0</v>
      </c>
      <c r="W5623" s="17" t="s">
        <v>3914</v>
      </c>
      <c r="X5623" s="17" t="s">
        <v>442</v>
      </c>
      <c r="Y5623">
        <v>0</v>
      </c>
      <c r="Z5623" s="17" t="s">
        <v>443</v>
      </c>
      <c r="AA5623" s="17" t="s">
        <v>443</v>
      </c>
      <c r="AB5623" s="17" t="s">
        <v>444</v>
      </c>
      <c r="AC5623">
        <v>0</v>
      </c>
      <c r="AD5623">
        <v>0</v>
      </c>
      <c r="AE5623">
        <v>0</v>
      </c>
      <c r="AF5623">
        <v>2022</v>
      </c>
      <c r="AG5623" s="1">
        <v>44562</v>
      </c>
      <c r="AH5623" s="1">
        <v>44773</v>
      </c>
      <c r="AI5623" s="1">
        <v>44785</v>
      </c>
      <c r="AJ5623" s="17" t="s">
        <v>3766</v>
      </c>
      <c r="AK5623" s="17" t="s">
        <v>3767</v>
      </c>
      <c r="AL5623" s="17" t="s">
        <v>11887</v>
      </c>
      <c r="AM5623" s="17">
        <f>MONTH(EMPENHO[[#This Row],[data_empenho]])</f>
        <v>2</v>
      </c>
    </row>
    <row r="5624" spans="1:39" x14ac:dyDescent="0.25">
      <c r="A5624">
        <v>1</v>
      </c>
      <c r="B5624">
        <v>101</v>
      </c>
      <c r="C5624">
        <v>4</v>
      </c>
      <c r="D5624">
        <v>122</v>
      </c>
      <c r="E5624">
        <v>1</v>
      </c>
      <c r="F5624">
        <v>0</v>
      </c>
      <c r="G5624">
        <v>2064</v>
      </c>
      <c r="H5624" s="17" t="s">
        <v>2478</v>
      </c>
      <c r="I5624">
        <v>1</v>
      </c>
      <c r="J5624">
        <v>0</v>
      </c>
      <c r="K5624" s="17" t="s">
        <v>3915</v>
      </c>
      <c r="L5624" s="1">
        <v>44615</v>
      </c>
      <c r="M5624">
        <v>1040.72</v>
      </c>
      <c r="N5624" s="17" t="s">
        <v>437</v>
      </c>
      <c r="O5624">
        <v>6</v>
      </c>
      <c r="P5624" s="17" t="s">
        <v>438</v>
      </c>
      <c r="Q5624">
        <v>0</v>
      </c>
      <c r="R5624" s="17" t="s">
        <v>439</v>
      </c>
      <c r="S5624" s="17" t="s">
        <v>440</v>
      </c>
      <c r="T5624" s="17" t="s">
        <v>438</v>
      </c>
      <c r="U5624">
        <v>0</v>
      </c>
      <c r="V5624">
        <v>0</v>
      </c>
      <c r="W5624" s="17" t="s">
        <v>3916</v>
      </c>
      <c r="X5624" s="17" t="s">
        <v>442</v>
      </c>
      <c r="Y5624">
        <v>0</v>
      </c>
      <c r="Z5624" s="17" t="s">
        <v>443</v>
      </c>
      <c r="AA5624" s="17" t="s">
        <v>443</v>
      </c>
      <c r="AB5624" s="17" t="s">
        <v>444</v>
      </c>
      <c r="AC5624">
        <v>0</v>
      </c>
      <c r="AD5624">
        <v>0</v>
      </c>
      <c r="AE5624">
        <v>0</v>
      </c>
      <c r="AF5624">
        <v>2022</v>
      </c>
      <c r="AG5624" s="1">
        <v>44562</v>
      </c>
      <c r="AH5624" s="1">
        <v>44773</v>
      </c>
      <c r="AI5624" s="1">
        <v>44785</v>
      </c>
      <c r="AJ5624" s="17" t="s">
        <v>3766</v>
      </c>
      <c r="AK5624" s="17" t="s">
        <v>3767</v>
      </c>
      <c r="AL5624" s="17" t="s">
        <v>11887</v>
      </c>
      <c r="AM5624" s="17">
        <f>MONTH(EMPENHO[[#This Row],[data_empenho]])</f>
        <v>2</v>
      </c>
    </row>
    <row r="5625" spans="1:39" x14ac:dyDescent="0.25">
      <c r="A5625">
        <v>1</v>
      </c>
      <c r="B5625">
        <v>101</v>
      </c>
      <c r="C5625">
        <v>4</v>
      </c>
      <c r="D5625">
        <v>122</v>
      </c>
      <c r="E5625">
        <v>1</v>
      </c>
      <c r="F5625">
        <v>0</v>
      </c>
      <c r="G5625">
        <v>2064</v>
      </c>
      <c r="H5625" s="17" t="s">
        <v>445</v>
      </c>
      <c r="I5625">
        <v>1</v>
      </c>
      <c r="J5625">
        <v>0</v>
      </c>
      <c r="K5625" s="17" t="s">
        <v>5827</v>
      </c>
      <c r="L5625" s="1">
        <v>44623</v>
      </c>
      <c r="M5625">
        <v>1603.52</v>
      </c>
      <c r="N5625" s="17" t="s">
        <v>437</v>
      </c>
      <c r="O5625">
        <v>5844</v>
      </c>
      <c r="P5625" s="17" t="s">
        <v>438</v>
      </c>
      <c r="Q5625">
        <v>0</v>
      </c>
      <c r="R5625" s="17" t="s">
        <v>439</v>
      </c>
      <c r="S5625" s="17" t="s">
        <v>440</v>
      </c>
      <c r="T5625" s="17" t="s">
        <v>438</v>
      </c>
      <c r="U5625">
        <v>0</v>
      </c>
      <c r="V5625">
        <v>0</v>
      </c>
      <c r="W5625" s="17" t="s">
        <v>5828</v>
      </c>
      <c r="X5625" s="17" t="s">
        <v>442</v>
      </c>
      <c r="Y5625">
        <v>0</v>
      </c>
      <c r="Z5625" s="17" t="s">
        <v>486</v>
      </c>
      <c r="AA5625" s="17" t="s">
        <v>443</v>
      </c>
      <c r="AB5625" s="17" t="s">
        <v>444</v>
      </c>
      <c r="AC5625">
        <v>0</v>
      </c>
      <c r="AD5625">
        <v>0</v>
      </c>
      <c r="AE5625">
        <v>0</v>
      </c>
      <c r="AF5625">
        <v>2022</v>
      </c>
      <c r="AG5625" s="1">
        <v>44562</v>
      </c>
      <c r="AH5625" s="1">
        <v>44773</v>
      </c>
      <c r="AI5625" s="1">
        <v>44785</v>
      </c>
      <c r="AJ5625" s="17" t="s">
        <v>3766</v>
      </c>
      <c r="AK5625" s="17" t="s">
        <v>3767</v>
      </c>
      <c r="AL5625" s="17" t="s">
        <v>11887</v>
      </c>
      <c r="AM5625" s="17">
        <f>MONTH(EMPENHO[[#This Row],[data_empenho]])</f>
        <v>3</v>
      </c>
    </row>
    <row r="5626" spans="1:39" x14ac:dyDescent="0.25">
      <c r="A5626">
        <v>1</v>
      </c>
      <c r="B5626">
        <v>101</v>
      </c>
      <c r="C5626">
        <v>1</v>
      </c>
      <c r="D5626">
        <v>31</v>
      </c>
      <c r="E5626">
        <v>15</v>
      </c>
      <c r="F5626">
        <v>0</v>
      </c>
      <c r="G5626">
        <v>2063</v>
      </c>
      <c r="H5626" s="17" t="s">
        <v>445</v>
      </c>
      <c r="I5626">
        <v>1</v>
      </c>
      <c r="J5626">
        <v>0</v>
      </c>
      <c r="K5626" s="17" t="s">
        <v>5829</v>
      </c>
      <c r="L5626" s="1">
        <v>44623</v>
      </c>
      <c r="M5626">
        <v>1603.52</v>
      </c>
      <c r="N5626" s="17" t="s">
        <v>437</v>
      </c>
      <c r="O5626">
        <v>7960</v>
      </c>
      <c r="P5626" s="17" t="s">
        <v>438</v>
      </c>
      <c r="Q5626">
        <v>0</v>
      </c>
      <c r="R5626" s="17" t="s">
        <v>439</v>
      </c>
      <c r="S5626" s="17" t="s">
        <v>440</v>
      </c>
      <c r="T5626" s="17" t="s">
        <v>438</v>
      </c>
      <c r="U5626">
        <v>0</v>
      </c>
      <c r="V5626">
        <v>0</v>
      </c>
      <c r="W5626" s="17" t="s">
        <v>5830</v>
      </c>
      <c r="X5626" s="17" t="s">
        <v>442</v>
      </c>
      <c r="Y5626">
        <v>0</v>
      </c>
      <c r="Z5626" s="17" t="s">
        <v>486</v>
      </c>
      <c r="AA5626" s="17" t="s">
        <v>443</v>
      </c>
      <c r="AB5626" s="17" t="s">
        <v>444</v>
      </c>
      <c r="AC5626">
        <v>0</v>
      </c>
      <c r="AD5626">
        <v>0</v>
      </c>
      <c r="AE5626">
        <v>0</v>
      </c>
      <c r="AF5626">
        <v>2022</v>
      </c>
      <c r="AG5626" s="1">
        <v>44562</v>
      </c>
      <c r="AH5626" s="1">
        <v>44773</v>
      </c>
      <c r="AI5626" s="1">
        <v>44785</v>
      </c>
      <c r="AJ5626" s="17" t="s">
        <v>3766</v>
      </c>
      <c r="AK5626" s="17" t="s">
        <v>3767</v>
      </c>
      <c r="AL5626" s="17" t="s">
        <v>11887</v>
      </c>
      <c r="AM5626" s="17">
        <f>MONTH(EMPENHO[[#This Row],[data_empenho]])</f>
        <v>3</v>
      </c>
    </row>
    <row r="5627" spans="1:39" x14ac:dyDescent="0.25">
      <c r="A5627">
        <v>1</v>
      </c>
      <c r="B5627">
        <v>101</v>
      </c>
      <c r="C5627">
        <v>4</v>
      </c>
      <c r="D5627">
        <v>122</v>
      </c>
      <c r="E5627">
        <v>1</v>
      </c>
      <c r="F5627">
        <v>0</v>
      </c>
      <c r="G5627">
        <v>2064</v>
      </c>
      <c r="H5627" s="17" t="s">
        <v>445</v>
      </c>
      <c r="I5627">
        <v>1</v>
      </c>
      <c r="J5627">
        <v>0</v>
      </c>
      <c r="K5627" s="17" t="s">
        <v>5831</v>
      </c>
      <c r="L5627" s="1">
        <v>44623</v>
      </c>
      <c r="M5627">
        <v>1603.52</v>
      </c>
      <c r="N5627" s="17" t="s">
        <v>437</v>
      </c>
      <c r="O5627">
        <v>8269</v>
      </c>
      <c r="P5627" s="17" t="s">
        <v>438</v>
      </c>
      <c r="Q5627">
        <v>0</v>
      </c>
      <c r="R5627" s="17" t="s">
        <v>439</v>
      </c>
      <c r="S5627" s="17" t="s">
        <v>440</v>
      </c>
      <c r="T5627" s="17" t="s">
        <v>438</v>
      </c>
      <c r="U5627">
        <v>0</v>
      </c>
      <c r="V5627">
        <v>0</v>
      </c>
      <c r="W5627" s="17" t="s">
        <v>5832</v>
      </c>
      <c r="X5627" s="17" t="s">
        <v>442</v>
      </c>
      <c r="Y5627">
        <v>0</v>
      </c>
      <c r="Z5627" s="17" t="s">
        <v>486</v>
      </c>
      <c r="AA5627" s="17" t="s">
        <v>443</v>
      </c>
      <c r="AB5627" s="17" t="s">
        <v>444</v>
      </c>
      <c r="AC5627">
        <v>0</v>
      </c>
      <c r="AD5627">
        <v>0</v>
      </c>
      <c r="AE5627">
        <v>0</v>
      </c>
      <c r="AF5627">
        <v>2022</v>
      </c>
      <c r="AG5627" s="1">
        <v>44562</v>
      </c>
      <c r="AH5627" s="1">
        <v>44773</v>
      </c>
      <c r="AI5627" s="1">
        <v>44785</v>
      </c>
      <c r="AJ5627" s="17" t="s">
        <v>3766</v>
      </c>
      <c r="AK5627" s="17" t="s">
        <v>3767</v>
      </c>
      <c r="AL5627" s="17" t="s">
        <v>11887</v>
      </c>
      <c r="AM5627" s="17">
        <f>MONTH(EMPENHO[[#This Row],[data_empenho]])</f>
        <v>3</v>
      </c>
    </row>
    <row r="5628" spans="1:39" x14ac:dyDescent="0.25">
      <c r="A5628">
        <v>1</v>
      </c>
      <c r="B5628">
        <v>101</v>
      </c>
      <c r="C5628">
        <v>4</v>
      </c>
      <c r="D5628">
        <v>122</v>
      </c>
      <c r="E5628">
        <v>1</v>
      </c>
      <c r="F5628">
        <v>0</v>
      </c>
      <c r="G5628">
        <v>2064</v>
      </c>
      <c r="H5628" s="17" t="s">
        <v>445</v>
      </c>
      <c r="I5628">
        <v>1</v>
      </c>
      <c r="J5628">
        <v>0</v>
      </c>
      <c r="K5628" s="17" t="s">
        <v>5831</v>
      </c>
      <c r="L5628" s="1">
        <v>44627</v>
      </c>
      <c r="M5628">
        <v>-1603.52</v>
      </c>
      <c r="N5628" s="17" t="s">
        <v>451</v>
      </c>
      <c r="O5628">
        <v>8269</v>
      </c>
      <c r="P5628" s="17" t="s">
        <v>438</v>
      </c>
      <c r="Q5628">
        <v>0</v>
      </c>
      <c r="R5628" s="17" t="s">
        <v>439</v>
      </c>
      <c r="S5628" s="17" t="s">
        <v>440</v>
      </c>
      <c r="T5628" s="17" t="s">
        <v>438</v>
      </c>
      <c r="U5628">
        <v>0</v>
      </c>
      <c r="V5628">
        <v>0</v>
      </c>
      <c r="W5628" s="17" t="s">
        <v>5833</v>
      </c>
      <c r="X5628" s="17" t="s">
        <v>442</v>
      </c>
      <c r="Y5628">
        <v>0</v>
      </c>
      <c r="Z5628" s="17" t="s">
        <v>486</v>
      </c>
      <c r="AA5628" s="17" t="s">
        <v>443</v>
      </c>
      <c r="AB5628" s="17" t="s">
        <v>444</v>
      </c>
      <c r="AC5628">
        <v>0</v>
      </c>
      <c r="AD5628">
        <v>0</v>
      </c>
      <c r="AE5628">
        <v>0</v>
      </c>
      <c r="AF5628">
        <v>2022</v>
      </c>
      <c r="AG5628" s="1">
        <v>44562</v>
      </c>
      <c r="AH5628" s="1">
        <v>44773</v>
      </c>
      <c r="AI5628" s="1">
        <v>44785</v>
      </c>
      <c r="AJ5628" s="17" t="s">
        <v>3766</v>
      </c>
      <c r="AK5628" s="17" t="s">
        <v>3767</v>
      </c>
      <c r="AL5628" s="17" t="s">
        <v>11887</v>
      </c>
      <c r="AM5628" s="17">
        <f>MONTH(EMPENHO[[#This Row],[data_empenho]])</f>
        <v>3</v>
      </c>
    </row>
    <row r="5629" spans="1:39" x14ac:dyDescent="0.25">
      <c r="A5629">
        <v>1</v>
      </c>
      <c r="B5629">
        <v>101</v>
      </c>
      <c r="C5629">
        <v>1</v>
      </c>
      <c r="D5629">
        <v>31</v>
      </c>
      <c r="E5629">
        <v>15</v>
      </c>
      <c r="F5629">
        <v>0</v>
      </c>
      <c r="G5629">
        <v>2063</v>
      </c>
      <c r="H5629" s="17" t="s">
        <v>779</v>
      </c>
      <c r="I5629">
        <v>1</v>
      </c>
      <c r="J5629">
        <v>0</v>
      </c>
      <c r="K5629" s="17" t="s">
        <v>5834</v>
      </c>
      <c r="L5629" s="1">
        <v>44623</v>
      </c>
      <c r="M5629">
        <v>650</v>
      </c>
      <c r="N5629" s="17" t="s">
        <v>437</v>
      </c>
      <c r="O5629">
        <v>854</v>
      </c>
      <c r="P5629" s="17" t="s">
        <v>438</v>
      </c>
      <c r="Q5629">
        <v>0</v>
      </c>
      <c r="R5629" s="17" t="s">
        <v>439</v>
      </c>
      <c r="S5629" s="17" t="s">
        <v>440</v>
      </c>
      <c r="T5629" s="17" t="s">
        <v>438</v>
      </c>
      <c r="U5629">
        <v>0</v>
      </c>
      <c r="V5629">
        <v>0</v>
      </c>
      <c r="W5629" s="17" t="s">
        <v>5835</v>
      </c>
      <c r="X5629" s="17" t="s">
        <v>465</v>
      </c>
      <c r="Y5629">
        <v>1</v>
      </c>
      <c r="Z5629" s="17" t="s">
        <v>443</v>
      </c>
      <c r="AA5629" s="17" t="s">
        <v>443</v>
      </c>
      <c r="AB5629" s="17" t="s">
        <v>444</v>
      </c>
      <c r="AC5629">
        <v>0</v>
      </c>
      <c r="AD5629">
        <v>0</v>
      </c>
      <c r="AE5629">
        <v>0</v>
      </c>
      <c r="AF5629">
        <v>2022</v>
      </c>
      <c r="AG5629" s="1">
        <v>44562</v>
      </c>
      <c r="AH5629" s="1">
        <v>44773</v>
      </c>
      <c r="AI5629" s="1">
        <v>44785</v>
      </c>
      <c r="AJ5629" s="17" t="s">
        <v>3766</v>
      </c>
      <c r="AK5629" s="17" t="s">
        <v>3767</v>
      </c>
      <c r="AL5629" s="17" t="s">
        <v>11887</v>
      </c>
      <c r="AM5629" s="17">
        <f>MONTH(EMPENHO[[#This Row],[data_empenho]])</f>
        <v>3</v>
      </c>
    </row>
    <row r="5630" spans="1:39" x14ac:dyDescent="0.25">
      <c r="A5630">
        <v>1</v>
      </c>
      <c r="B5630">
        <v>101</v>
      </c>
      <c r="C5630">
        <v>4</v>
      </c>
      <c r="D5630">
        <v>122</v>
      </c>
      <c r="E5630">
        <v>1</v>
      </c>
      <c r="F5630">
        <v>0</v>
      </c>
      <c r="G5630">
        <v>2064</v>
      </c>
      <c r="H5630" s="17" t="s">
        <v>779</v>
      </c>
      <c r="I5630">
        <v>1</v>
      </c>
      <c r="J5630">
        <v>0</v>
      </c>
      <c r="K5630" s="17" t="s">
        <v>5836</v>
      </c>
      <c r="L5630" s="1">
        <v>44623</v>
      </c>
      <c r="M5630">
        <v>650</v>
      </c>
      <c r="N5630" s="17" t="s">
        <v>437</v>
      </c>
      <c r="O5630">
        <v>854</v>
      </c>
      <c r="P5630" s="17" t="s">
        <v>438</v>
      </c>
      <c r="Q5630">
        <v>0</v>
      </c>
      <c r="R5630" s="17" t="s">
        <v>439</v>
      </c>
      <c r="S5630" s="17" t="s">
        <v>440</v>
      </c>
      <c r="T5630" s="17" t="s">
        <v>438</v>
      </c>
      <c r="U5630">
        <v>0</v>
      </c>
      <c r="V5630">
        <v>0</v>
      </c>
      <c r="W5630" s="17" t="s">
        <v>5837</v>
      </c>
      <c r="X5630" s="17" t="s">
        <v>465</v>
      </c>
      <c r="Y5630">
        <v>1</v>
      </c>
      <c r="Z5630" s="17" t="s">
        <v>443</v>
      </c>
      <c r="AA5630" s="17" t="s">
        <v>443</v>
      </c>
      <c r="AB5630" s="17" t="s">
        <v>444</v>
      </c>
      <c r="AC5630">
        <v>0</v>
      </c>
      <c r="AD5630">
        <v>0</v>
      </c>
      <c r="AE5630">
        <v>0</v>
      </c>
      <c r="AF5630">
        <v>2022</v>
      </c>
      <c r="AG5630" s="1">
        <v>44562</v>
      </c>
      <c r="AH5630" s="1">
        <v>44773</v>
      </c>
      <c r="AI5630" s="1">
        <v>44785</v>
      </c>
      <c r="AJ5630" s="17" t="s">
        <v>3766</v>
      </c>
      <c r="AK5630" s="17" t="s">
        <v>3767</v>
      </c>
      <c r="AL5630" s="17" t="s">
        <v>11887</v>
      </c>
      <c r="AM5630" s="17">
        <f>MONTH(EMPENHO[[#This Row],[data_empenho]])</f>
        <v>3</v>
      </c>
    </row>
    <row r="5631" spans="1:39" x14ac:dyDescent="0.25">
      <c r="A5631">
        <v>1</v>
      </c>
      <c r="B5631">
        <v>101</v>
      </c>
      <c r="C5631">
        <v>1</v>
      </c>
      <c r="D5631">
        <v>31</v>
      </c>
      <c r="E5631">
        <v>15</v>
      </c>
      <c r="F5631">
        <v>0</v>
      </c>
      <c r="G5631">
        <v>2063</v>
      </c>
      <c r="H5631" s="17" t="s">
        <v>4533</v>
      </c>
      <c r="I5631">
        <v>1</v>
      </c>
      <c r="J5631">
        <v>0</v>
      </c>
      <c r="K5631" s="17" t="s">
        <v>5838</v>
      </c>
      <c r="L5631" s="1">
        <v>44623</v>
      </c>
      <c r="M5631">
        <v>499.4</v>
      </c>
      <c r="N5631" s="17" t="s">
        <v>437</v>
      </c>
      <c r="O5631">
        <v>5844</v>
      </c>
      <c r="P5631" s="17" t="s">
        <v>438</v>
      </c>
      <c r="Q5631">
        <v>0</v>
      </c>
      <c r="R5631" s="17" t="s">
        <v>439</v>
      </c>
      <c r="S5631" s="17" t="s">
        <v>440</v>
      </c>
      <c r="T5631" s="17" t="s">
        <v>438</v>
      </c>
      <c r="U5631">
        <v>0</v>
      </c>
      <c r="V5631">
        <v>0</v>
      </c>
      <c r="W5631" s="17" t="s">
        <v>5839</v>
      </c>
      <c r="X5631" s="17" t="s">
        <v>465</v>
      </c>
      <c r="Y5631">
        <v>1</v>
      </c>
      <c r="Z5631" s="17" t="s">
        <v>443</v>
      </c>
      <c r="AA5631" s="17" t="s">
        <v>443</v>
      </c>
      <c r="AB5631" s="17" t="s">
        <v>444</v>
      </c>
      <c r="AC5631">
        <v>0</v>
      </c>
      <c r="AD5631">
        <v>0</v>
      </c>
      <c r="AE5631">
        <v>0</v>
      </c>
      <c r="AF5631">
        <v>2022</v>
      </c>
      <c r="AG5631" s="1">
        <v>44562</v>
      </c>
      <c r="AH5631" s="1">
        <v>44773</v>
      </c>
      <c r="AI5631" s="1">
        <v>44785</v>
      </c>
      <c r="AJ5631" s="17" t="s">
        <v>3766</v>
      </c>
      <c r="AK5631" s="17" t="s">
        <v>3767</v>
      </c>
      <c r="AL5631" s="17" t="s">
        <v>11887</v>
      </c>
      <c r="AM5631" s="17">
        <f>MONTH(EMPENHO[[#This Row],[data_empenho]])</f>
        <v>3</v>
      </c>
    </row>
    <row r="5632" spans="1:39" x14ac:dyDescent="0.25">
      <c r="A5632">
        <v>1</v>
      </c>
      <c r="B5632">
        <v>101</v>
      </c>
      <c r="C5632">
        <v>4</v>
      </c>
      <c r="D5632">
        <v>122</v>
      </c>
      <c r="E5632">
        <v>1</v>
      </c>
      <c r="F5632">
        <v>0</v>
      </c>
      <c r="G5632">
        <v>2064</v>
      </c>
      <c r="H5632" s="17" t="s">
        <v>4533</v>
      </c>
      <c r="I5632">
        <v>1</v>
      </c>
      <c r="J5632">
        <v>0</v>
      </c>
      <c r="K5632" s="17" t="s">
        <v>5840</v>
      </c>
      <c r="L5632" s="1">
        <v>44623</v>
      </c>
      <c r="M5632">
        <v>499.4</v>
      </c>
      <c r="N5632" s="17" t="s">
        <v>437</v>
      </c>
      <c r="O5632">
        <v>5844</v>
      </c>
      <c r="P5632" s="17" t="s">
        <v>438</v>
      </c>
      <c r="Q5632">
        <v>0</v>
      </c>
      <c r="R5632" s="17" t="s">
        <v>439</v>
      </c>
      <c r="S5632" s="17" t="s">
        <v>440</v>
      </c>
      <c r="T5632" s="17" t="s">
        <v>438</v>
      </c>
      <c r="U5632">
        <v>0</v>
      </c>
      <c r="V5632">
        <v>0</v>
      </c>
      <c r="W5632" s="17" t="s">
        <v>5841</v>
      </c>
      <c r="X5632" s="17" t="s">
        <v>465</v>
      </c>
      <c r="Y5632">
        <v>1</v>
      </c>
      <c r="Z5632" s="17" t="s">
        <v>443</v>
      </c>
      <c r="AA5632" s="17" t="s">
        <v>443</v>
      </c>
      <c r="AB5632" s="17" t="s">
        <v>444</v>
      </c>
      <c r="AC5632">
        <v>0</v>
      </c>
      <c r="AD5632">
        <v>0</v>
      </c>
      <c r="AE5632">
        <v>0</v>
      </c>
      <c r="AF5632">
        <v>2022</v>
      </c>
      <c r="AG5632" s="1">
        <v>44562</v>
      </c>
      <c r="AH5632" s="1">
        <v>44773</v>
      </c>
      <c r="AI5632" s="1">
        <v>44785</v>
      </c>
      <c r="AJ5632" s="17" t="s">
        <v>3766</v>
      </c>
      <c r="AK5632" s="17" t="s">
        <v>3767</v>
      </c>
      <c r="AL5632" s="17" t="s">
        <v>11887</v>
      </c>
      <c r="AM5632" s="17">
        <f>MONTH(EMPENHO[[#This Row],[data_empenho]])</f>
        <v>3</v>
      </c>
    </row>
    <row r="5633" spans="1:39" x14ac:dyDescent="0.25">
      <c r="A5633">
        <v>1</v>
      </c>
      <c r="B5633">
        <v>101</v>
      </c>
      <c r="C5633">
        <v>1</v>
      </c>
      <c r="D5633">
        <v>31</v>
      </c>
      <c r="E5633">
        <v>15</v>
      </c>
      <c r="F5633">
        <v>0</v>
      </c>
      <c r="G5633">
        <v>2063</v>
      </c>
      <c r="H5633" s="17" t="s">
        <v>445</v>
      </c>
      <c r="I5633">
        <v>1</v>
      </c>
      <c r="J5633">
        <v>0</v>
      </c>
      <c r="K5633" s="17" t="s">
        <v>5842</v>
      </c>
      <c r="L5633" s="1">
        <v>44629</v>
      </c>
      <c r="M5633">
        <v>1603.52</v>
      </c>
      <c r="N5633" s="17" t="s">
        <v>437</v>
      </c>
      <c r="O5633">
        <v>4742</v>
      </c>
      <c r="P5633" s="17" t="s">
        <v>438</v>
      </c>
      <c r="Q5633">
        <v>0</v>
      </c>
      <c r="R5633" s="17" t="s">
        <v>439</v>
      </c>
      <c r="S5633" s="17" t="s">
        <v>440</v>
      </c>
      <c r="T5633" s="17" t="s">
        <v>438</v>
      </c>
      <c r="U5633">
        <v>0</v>
      </c>
      <c r="V5633">
        <v>0</v>
      </c>
      <c r="W5633" s="17" t="s">
        <v>5843</v>
      </c>
      <c r="X5633" s="17" t="s">
        <v>442</v>
      </c>
      <c r="Y5633">
        <v>0</v>
      </c>
      <c r="Z5633" s="17" t="s">
        <v>486</v>
      </c>
      <c r="AA5633" s="17" t="s">
        <v>443</v>
      </c>
      <c r="AB5633" s="17" t="s">
        <v>444</v>
      </c>
      <c r="AC5633">
        <v>0</v>
      </c>
      <c r="AD5633">
        <v>0</v>
      </c>
      <c r="AE5633">
        <v>0</v>
      </c>
      <c r="AF5633">
        <v>2022</v>
      </c>
      <c r="AG5633" s="1">
        <v>44562</v>
      </c>
      <c r="AH5633" s="1">
        <v>44773</v>
      </c>
      <c r="AI5633" s="1">
        <v>44785</v>
      </c>
      <c r="AJ5633" s="17" t="s">
        <v>3766</v>
      </c>
      <c r="AK5633" s="17" t="s">
        <v>3767</v>
      </c>
      <c r="AL5633" s="17" t="s">
        <v>11887</v>
      </c>
      <c r="AM5633" s="17">
        <f>MONTH(EMPENHO[[#This Row],[data_empenho]])</f>
        <v>3</v>
      </c>
    </row>
    <row r="5634" spans="1:39" x14ac:dyDescent="0.25">
      <c r="A5634">
        <v>1</v>
      </c>
      <c r="B5634">
        <v>101</v>
      </c>
      <c r="C5634">
        <v>4</v>
      </c>
      <c r="D5634">
        <v>122</v>
      </c>
      <c r="E5634">
        <v>1</v>
      </c>
      <c r="F5634">
        <v>0</v>
      </c>
      <c r="G5634">
        <v>2064</v>
      </c>
      <c r="H5634" s="17" t="s">
        <v>445</v>
      </c>
      <c r="I5634">
        <v>1</v>
      </c>
      <c r="J5634">
        <v>0</v>
      </c>
      <c r="K5634" s="17" t="s">
        <v>5844</v>
      </c>
      <c r="L5634" s="1">
        <v>44629</v>
      </c>
      <c r="M5634">
        <v>1603.52</v>
      </c>
      <c r="N5634" s="17" t="s">
        <v>437</v>
      </c>
      <c r="O5634">
        <v>8268</v>
      </c>
      <c r="P5634" s="17" t="s">
        <v>438</v>
      </c>
      <c r="Q5634">
        <v>0</v>
      </c>
      <c r="R5634" s="17" t="s">
        <v>439</v>
      </c>
      <c r="S5634" s="17" t="s">
        <v>440</v>
      </c>
      <c r="T5634" s="17" t="s">
        <v>438</v>
      </c>
      <c r="U5634">
        <v>0</v>
      </c>
      <c r="V5634">
        <v>0</v>
      </c>
      <c r="W5634" s="17" t="s">
        <v>5845</v>
      </c>
      <c r="X5634" s="17" t="s">
        <v>442</v>
      </c>
      <c r="Y5634">
        <v>0</v>
      </c>
      <c r="Z5634" s="17" t="s">
        <v>486</v>
      </c>
      <c r="AA5634" s="17" t="s">
        <v>443</v>
      </c>
      <c r="AB5634" s="17" t="s">
        <v>444</v>
      </c>
      <c r="AC5634">
        <v>0</v>
      </c>
      <c r="AD5634">
        <v>0</v>
      </c>
      <c r="AE5634">
        <v>0</v>
      </c>
      <c r="AF5634">
        <v>2022</v>
      </c>
      <c r="AG5634" s="1">
        <v>44562</v>
      </c>
      <c r="AH5634" s="1">
        <v>44773</v>
      </c>
      <c r="AI5634" s="1">
        <v>44785</v>
      </c>
      <c r="AJ5634" s="17" t="s">
        <v>3766</v>
      </c>
      <c r="AK5634" s="17" t="s">
        <v>3767</v>
      </c>
      <c r="AL5634" s="17" t="s">
        <v>11887</v>
      </c>
      <c r="AM5634" s="17">
        <f>MONTH(EMPENHO[[#This Row],[data_empenho]])</f>
        <v>3</v>
      </c>
    </row>
    <row r="5635" spans="1:39" x14ac:dyDescent="0.25">
      <c r="A5635">
        <v>1</v>
      </c>
      <c r="B5635">
        <v>101</v>
      </c>
      <c r="C5635">
        <v>4</v>
      </c>
      <c r="D5635">
        <v>122</v>
      </c>
      <c r="E5635">
        <v>1</v>
      </c>
      <c r="F5635">
        <v>0</v>
      </c>
      <c r="G5635">
        <v>2064</v>
      </c>
      <c r="H5635" s="17" t="s">
        <v>445</v>
      </c>
      <c r="I5635">
        <v>1</v>
      </c>
      <c r="J5635">
        <v>0</v>
      </c>
      <c r="K5635" s="17" t="s">
        <v>5846</v>
      </c>
      <c r="L5635" s="1">
        <v>44629</v>
      </c>
      <c r="M5635">
        <v>1603.52</v>
      </c>
      <c r="N5635" s="17" t="s">
        <v>437</v>
      </c>
      <c r="O5635">
        <v>8269</v>
      </c>
      <c r="P5635" s="17" t="s">
        <v>438</v>
      </c>
      <c r="Q5635">
        <v>0</v>
      </c>
      <c r="R5635" s="17" t="s">
        <v>439</v>
      </c>
      <c r="S5635" s="17" t="s">
        <v>440</v>
      </c>
      <c r="T5635" s="17" t="s">
        <v>438</v>
      </c>
      <c r="U5635">
        <v>0</v>
      </c>
      <c r="V5635">
        <v>0</v>
      </c>
      <c r="W5635" s="17" t="s">
        <v>5847</v>
      </c>
      <c r="X5635" s="17" t="s">
        <v>442</v>
      </c>
      <c r="Y5635">
        <v>0</v>
      </c>
      <c r="Z5635" s="17" t="s">
        <v>486</v>
      </c>
      <c r="AA5635" s="17" t="s">
        <v>443</v>
      </c>
      <c r="AB5635" s="17" t="s">
        <v>444</v>
      </c>
      <c r="AC5635">
        <v>0</v>
      </c>
      <c r="AD5635">
        <v>0</v>
      </c>
      <c r="AE5635">
        <v>0</v>
      </c>
      <c r="AF5635">
        <v>2022</v>
      </c>
      <c r="AG5635" s="1">
        <v>44562</v>
      </c>
      <c r="AH5635" s="1">
        <v>44773</v>
      </c>
      <c r="AI5635" s="1">
        <v>44785</v>
      </c>
      <c r="AJ5635" s="17" t="s">
        <v>3766</v>
      </c>
      <c r="AK5635" s="17" t="s">
        <v>3767</v>
      </c>
      <c r="AL5635" s="17" t="s">
        <v>11887</v>
      </c>
      <c r="AM5635" s="17">
        <f>MONTH(EMPENHO[[#This Row],[data_empenho]])</f>
        <v>3</v>
      </c>
    </row>
    <row r="5636" spans="1:39" x14ac:dyDescent="0.25">
      <c r="A5636">
        <v>1</v>
      </c>
      <c r="B5636">
        <v>101</v>
      </c>
      <c r="C5636">
        <v>4</v>
      </c>
      <c r="D5636">
        <v>122</v>
      </c>
      <c r="E5636">
        <v>1</v>
      </c>
      <c r="F5636">
        <v>0</v>
      </c>
      <c r="G5636">
        <v>2064</v>
      </c>
      <c r="H5636" s="17" t="s">
        <v>779</v>
      </c>
      <c r="I5636">
        <v>1</v>
      </c>
      <c r="J5636">
        <v>0</v>
      </c>
      <c r="K5636" s="17" t="s">
        <v>5848</v>
      </c>
      <c r="L5636" s="1">
        <v>44629</v>
      </c>
      <c r="M5636">
        <v>1440</v>
      </c>
      <c r="N5636" s="17" t="s">
        <v>437</v>
      </c>
      <c r="O5636">
        <v>6872</v>
      </c>
      <c r="P5636" s="17" t="s">
        <v>438</v>
      </c>
      <c r="Q5636">
        <v>0</v>
      </c>
      <c r="R5636" s="17" t="s">
        <v>439</v>
      </c>
      <c r="S5636" s="17" t="s">
        <v>440</v>
      </c>
      <c r="T5636" s="17" t="s">
        <v>438</v>
      </c>
      <c r="U5636">
        <v>0</v>
      </c>
      <c r="V5636">
        <v>0</v>
      </c>
      <c r="W5636" s="17" t="s">
        <v>5849</v>
      </c>
      <c r="X5636" s="17" t="s">
        <v>465</v>
      </c>
      <c r="Y5636">
        <v>1</v>
      </c>
      <c r="Z5636" s="17" t="s">
        <v>443</v>
      </c>
      <c r="AA5636" s="17" t="s">
        <v>443</v>
      </c>
      <c r="AB5636" s="17" t="s">
        <v>444</v>
      </c>
      <c r="AC5636">
        <v>0</v>
      </c>
      <c r="AD5636">
        <v>0</v>
      </c>
      <c r="AE5636">
        <v>0</v>
      </c>
      <c r="AF5636">
        <v>2022</v>
      </c>
      <c r="AG5636" s="1">
        <v>44562</v>
      </c>
      <c r="AH5636" s="1">
        <v>44773</v>
      </c>
      <c r="AI5636" s="1">
        <v>44785</v>
      </c>
      <c r="AJ5636" s="17" t="s">
        <v>3766</v>
      </c>
      <c r="AK5636" s="17" t="s">
        <v>3767</v>
      </c>
      <c r="AL5636" s="17" t="s">
        <v>11887</v>
      </c>
      <c r="AM5636" s="17">
        <f>MONTH(EMPENHO[[#This Row],[data_empenho]])</f>
        <v>3</v>
      </c>
    </row>
    <row r="5637" spans="1:39" x14ac:dyDescent="0.25">
      <c r="A5637">
        <v>1</v>
      </c>
      <c r="B5637">
        <v>101</v>
      </c>
      <c r="C5637">
        <v>1</v>
      </c>
      <c r="D5637">
        <v>31</v>
      </c>
      <c r="E5637">
        <v>15</v>
      </c>
      <c r="F5637">
        <v>0</v>
      </c>
      <c r="G5637">
        <v>2063</v>
      </c>
      <c r="H5637" s="17" t="s">
        <v>779</v>
      </c>
      <c r="I5637">
        <v>1</v>
      </c>
      <c r="J5637">
        <v>0</v>
      </c>
      <c r="K5637" s="17" t="s">
        <v>5850</v>
      </c>
      <c r="L5637" s="1">
        <v>44629</v>
      </c>
      <c r="M5637">
        <v>720</v>
      </c>
      <c r="N5637" s="17" t="s">
        <v>437</v>
      </c>
      <c r="O5637">
        <v>6872</v>
      </c>
      <c r="P5637" s="17" t="s">
        <v>438</v>
      </c>
      <c r="Q5637">
        <v>0</v>
      </c>
      <c r="R5637" s="17" t="s">
        <v>439</v>
      </c>
      <c r="S5637" s="17" t="s">
        <v>440</v>
      </c>
      <c r="T5637" s="17" t="s">
        <v>438</v>
      </c>
      <c r="U5637">
        <v>0</v>
      </c>
      <c r="V5637">
        <v>0</v>
      </c>
      <c r="W5637" s="17" t="s">
        <v>5851</v>
      </c>
      <c r="X5637" s="17" t="s">
        <v>465</v>
      </c>
      <c r="Y5637">
        <v>1</v>
      </c>
      <c r="Z5637" s="17" t="s">
        <v>443</v>
      </c>
      <c r="AA5637" s="17" t="s">
        <v>443</v>
      </c>
      <c r="AB5637" s="17" t="s">
        <v>444</v>
      </c>
      <c r="AC5637">
        <v>0</v>
      </c>
      <c r="AD5637">
        <v>0</v>
      </c>
      <c r="AE5637">
        <v>0</v>
      </c>
      <c r="AF5637">
        <v>2022</v>
      </c>
      <c r="AG5637" s="1">
        <v>44562</v>
      </c>
      <c r="AH5637" s="1">
        <v>44773</v>
      </c>
      <c r="AI5637" s="1">
        <v>44785</v>
      </c>
      <c r="AJ5637" s="17" t="s">
        <v>3766</v>
      </c>
      <c r="AK5637" s="17" t="s">
        <v>3767</v>
      </c>
      <c r="AL5637" s="17" t="s">
        <v>11887</v>
      </c>
      <c r="AM5637" s="17">
        <f>MONTH(EMPENHO[[#This Row],[data_empenho]])</f>
        <v>3</v>
      </c>
    </row>
    <row r="5638" spans="1:39" x14ac:dyDescent="0.25">
      <c r="A5638">
        <v>1</v>
      </c>
      <c r="B5638">
        <v>101</v>
      </c>
      <c r="C5638">
        <v>1</v>
      </c>
      <c r="D5638">
        <v>31</v>
      </c>
      <c r="E5638">
        <v>15</v>
      </c>
      <c r="F5638">
        <v>0</v>
      </c>
      <c r="G5638">
        <v>2063</v>
      </c>
      <c r="H5638" s="17" t="s">
        <v>3507</v>
      </c>
      <c r="I5638">
        <v>1</v>
      </c>
      <c r="J5638">
        <v>0</v>
      </c>
      <c r="K5638" s="17" t="s">
        <v>5852</v>
      </c>
      <c r="L5638" s="1">
        <v>44630</v>
      </c>
      <c r="M5638">
        <v>447.4</v>
      </c>
      <c r="N5638" s="17" t="s">
        <v>437</v>
      </c>
      <c r="O5638">
        <v>8268</v>
      </c>
      <c r="P5638" s="17" t="s">
        <v>438</v>
      </c>
      <c r="Q5638">
        <v>0</v>
      </c>
      <c r="R5638" s="17" t="s">
        <v>439</v>
      </c>
      <c r="S5638" s="17" t="s">
        <v>440</v>
      </c>
      <c r="T5638" s="17" t="s">
        <v>438</v>
      </c>
      <c r="U5638">
        <v>0</v>
      </c>
      <c r="V5638">
        <v>0</v>
      </c>
      <c r="W5638" s="17" t="s">
        <v>5853</v>
      </c>
      <c r="X5638" s="17" t="s">
        <v>465</v>
      </c>
      <c r="Y5638">
        <v>1</v>
      </c>
      <c r="Z5638" s="17" t="s">
        <v>443</v>
      </c>
      <c r="AA5638" s="17" t="s">
        <v>443</v>
      </c>
      <c r="AB5638" s="17" t="s">
        <v>444</v>
      </c>
      <c r="AC5638">
        <v>0</v>
      </c>
      <c r="AD5638">
        <v>0</v>
      </c>
      <c r="AE5638">
        <v>0</v>
      </c>
      <c r="AF5638">
        <v>2022</v>
      </c>
      <c r="AG5638" s="1">
        <v>44562</v>
      </c>
      <c r="AH5638" s="1">
        <v>44773</v>
      </c>
      <c r="AI5638" s="1">
        <v>44785</v>
      </c>
      <c r="AJ5638" s="17" t="s">
        <v>3766</v>
      </c>
      <c r="AK5638" s="17" t="s">
        <v>3767</v>
      </c>
      <c r="AL5638" s="17" t="s">
        <v>11887</v>
      </c>
      <c r="AM5638" s="17">
        <f>MONTH(EMPENHO[[#This Row],[data_empenho]])</f>
        <v>3</v>
      </c>
    </row>
    <row r="5639" spans="1:39" x14ac:dyDescent="0.25">
      <c r="A5639">
        <v>1</v>
      </c>
      <c r="B5639">
        <v>101</v>
      </c>
      <c r="C5639">
        <v>4</v>
      </c>
      <c r="D5639">
        <v>122</v>
      </c>
      <c r="E5639">
        <v>1</v>
      </c>
      <c r="F5639">
        <v>0</v>
      </c>
      <c r="G5639">
        <v>2064</v>
      </c>
      <c r="H5639" s="17" t="s">
        <v>3507</v>
      </c>
      <c r="I5639">
        <v>1</v>
      </c>
      <c r="J5639">
        <v>0</v>
      </c>
      <c r="K5639" s="17" t="s">
        <v>5854</v>
      </c>
      <c r="L5639" s="1">
        <v>44630</v>
      </c>
      <c r="M5639">
        <v>894.8</v>
      </c>
      <c r="N5639" s="17" t="s">
        <v>437</v>
      </c>
      <c r="O5639">
        <v>8268</v>
      </c>
      <c r="P5639" s="17" t="s">
        <v>438</v>
      </c>
      <c r="Q5639">
        <v>0</v>
      </c>
      <c r="R5639" s="17" t="s">
        <v>439</v>
      </c>
      <c r="S5639" s="17" t="s">
        <v>440</v>
      </c>
      <c r="T5639" s="17" t="s">
        <v>438</v>
      </c>
      <c r="U5639">
        <v>0</v>
      </c>
      <c r="V5639">
        <v>0</v>
      </c>
      <c r="W5639" s="17" t="s">
        <v>5855</v>
      </c>
      <c r="X5639" s="17" t="s">
        <v>465</v>
      </c>
      <c r="Y5639">
        <v>1</v>
      </c>
      <c r="Z5639" s="17" t="s">
        <v>443</v>
      </c>
      <c r="AA5639" s="17" t="s">
        <v>443</v>
      </c>
      <c r="AB5639" s="17" t="s">
        <v>444</v>
      </c>
      <c r="AC5639">
        <v>0</v>
      </c>
      <c r="AD5639">
        <v>0</v>
      </c>
      <c r="AE5639">
        <v>0</v>
      </c>
      <c r="AF5639">
        <v>2022</v>
      </c>
      <c r="AG5639" s="1">
        <v>44562</v>
      </c>
      <c r="AH5639" s="1">
        <v>44773</v>
      </c>
      <c r="AI5639" s="1">
        <v>44785</v>
      </c>
      <c r="AJ5639" s="17" t="s">
        <v>3766</v>
      </c>
      <c r="AK5639" s="17" t="s">
        <v>3767</v>
      </c>
      <c r="AL5639" s="17" t="s">
        <v>11887</v>
      </c>
      <c r="AM5639" s="17">
        <f>MONTH(EMPENHO[[#This Row],[data_empenho]])</f>
        <v>3</v>
      </c>
    </row>
    <row r="5640" spans="1:39" x14ac:dyDescent="0.25">
      <c r="A5640">
        <v>1</v>
      </c>
      <c r="B5640">
        <v>101</v>
      </c>
      <c r="C5640">
        <v>1</v>
      </c>
      <c r="D5640">
        <v>31</v>
      </c>
      <c r="E5640">
        <v>15</v>
      </c>
      <c r="F5640">
        <v>0</v>
      </c>
      <c r="G5640">
        <v>2063</v>
      </c>
      <c r="H5640" s="17" t="s">
        <v>3507</v>
      </c>
      <c r="I5640">
        <v>1</v>
      </c>
      <c r="J5640">
        <v>0</v>
      </c>
      <c r="K5640" s="17" t="s">
        <v>5856</v>
      </c>
      <c r="L5640" s="1">
        <v>44635</v>
      </c>
      <c r="M5640">
        <v>1735.98</v>
      </c>
      <c r="N5640" s="17" t="s">
        <v>437</v>
      </c>
      <c r="O5640">
        <v>3719</v>
      </c>
      <c r="P5640" s="17" t="s">
        <v>438</v>
      </c>
      <c r="Q5640">
        <v>0</v>
      </c>
      <c r="R5640" s="17" t="s">
        <v>439</v>
      </c>
      <c r="S5640" s="17" t="s">
        <v>440</v>
      </c>
      <c r="T5640" s="17" t="s">
        <v>438</v>
      </c>
      <c r="U5640">
        <v>0</v>
      </c>
      <c r="V5640">
        <v>0</v>
      </c>
      <c r="W5640" s="17" t="s">
        <v>5857</v>
      </c>
      <c r="X5640" s="17" t="s">
        <v>465</v>
      </c>
      <c r="Y5640">
        <v>1</v>
      </c>
      <c r="Z5640" s="17" t="s">
        <v>443</v>
      </c>
      <c r="AA5640" s="17" t="s">
        <v>443</v>
      </c>
      <c r="AB5640" s="17" t="s">
        <v>444</v>
      </c>
      <c r="AC5640">
        <v>0</v>
      </c>
      <c r="AD5640">
        <v>0</v>
      </c>
      <c r="AE5640">
        <v>0</v>
      </c>
      <c r="AF5640">
        <v>2022</v>
      </c>
      <c r="AG5640" s="1">
        <v>44562</v>
      </c>
      <c r="AH5640" s="1">
        <v>44773</v>
      </c>
      <c r="AI5640" s="1">
        <v>44785</v>
      </c>
      <c r="AJ5640" s="17" t="s">
        <v>3766</v>
      </c>
      <c r="AK5640" s="17" t="s">
        <v>3767</v>
      </c>
      <c r="AL5640" s="17" t="s">
        <v>11887</v>
      </c>
      <c r="AM5640" s="17">
        <f>MONTH(EMPENHO[[#This Row],[data_empenho]])</f>
        <v>3</v>
      </c>
    </row>
    <row r="5641" spans="1:39" x14ac:dyDescent="0.25">
      <c r="A5641">
        <v>1</v>
      </c>
      <c r="B5641">
        <v>101</v>
      </c>
      <c r="C5641">
        <v>1</v>
      </c>
      <c r="D5641">
        <v>31</v>
      </c>
      <c r="E5641">
        <v>15</v>
      </c>
      <c r="F5641">
        <v>0</v>
      </c>
      <c r="G5641">
        <v>2063</v>
      </c>
      <c r="H5641" s="17" t="s">
        <v>779</v>
      </c>
      <c r="I5641">
        <v>1</v>
      </c>
      <c r="J5641">
        <v>0</v>
      </c>
      <c r="K5641" s="17" t="s">
        <v>5858</v>
      </c>
      <c r="L5641" s="1">
        <v>44635</v>
      </c>
      <c r="M5641">
        <v>2000</v>
      </c>
      <c r="N5641" s="17" t="s">
        <v>437</v>
      </c>
      <c r="O5641">
        <v>8367</v>
      </c>
      <c r="P5641" s="17" t="s">
        <v>438</v>
      </c>
      <c r="Q5641">
        <v>0</v>
      </c>
      <c r="R5641" s="17" t="s">
        <v>439</v>
      </c>
      <c r="S5641" s="17" t="s">
        <v>440</v>
      </c>
      <c r="T5641" s="17" t="s">
        <v>438</v>
      </c>
      <c r="U5641">
        <v>0</v>
      </c>
      <c r="V5641">
        <v>0</v>
      </c>
      <c r="W5641" s="17" t="s">
        <v>5859</v>
      </c>
      <c r="X5641" s="17" t="s">
        <v>465</v>
      </c>
      <c r="Y5641">
        <v>1</v>
      </c>
      <c r="Z5641" s="17" t="s">
        <v>443</v>
      </c>
      <c r="AA5641" s="17" t="s">
        <v>443</v>
      </c>
      <c r="AB5641" s="17" t="s">
        <v>444</v>
      </c>
      <c r="AC5641">
        <v>0</v>
      </c>
      <c r="AD5641">
        <v>0</v>
      </c>
      <c r="AE5641">
        <v>0</v>
      </c>
      <c r="AF5641">
        <v>2022</v>
      </c>
      <c r="AG5641" s="1">
        <v>44562</v>
      </c>
      <c r="AH5641" s="1">
        <v>44773</v>
      </c>
      <c r="AI5641" s="1">
        <v>44785</v>
      </c>
      <c r="AJ5641" s="17" t="s">
        <v>3766</v>
      </c>
      <c r="AK5641" s="17" t="s">
        <v>3767</v>
      </c>
      <c r="AL5641" s="17" t="s">
        <v>11887</v>
      </c>
      <c r="AM5641" s="17">
        <f>MONTH(EMPENHO[[#This Row],[data_empenho]])</f>
        <v>3</v>
      </c>
    </row>
    <row r="5642" spans="1:39" x14ac:dyDescent="0.25">
      <c r="A5642">
        <v>1</v>
      </c>
      <c r="B5642">
        <v>101</v>
      </c>
      <c r="C5642">
        <v>1</v>
      </c>
      <c r="D5642">
        <v>31</v>
      </c>
      <c r="E5642">
        <v>15</v>
      </c>
      <c r="F5642">
        <v>0</v>
      </c>
      <c r="G5642">
        <v>2063</v>
      </c>
      <c r="H5642" s="17" t="s">
        <v>445</v>
      </c>
      <c r="I5642">
        <v>1</v>
      </c>
      <c r="J5642">
        <v>0</v>
      </c>
      <c r="K5642" s="17" t="s">
        <v>5860</v>
      </c>
      <c r="L5642" s="1">
        <v>44635</v>
      </c>
      <c r="M5642">
        <v>1603.53</v>
      </c>
      <c r="N5642" s="17" t="s">
        <v>437</v>
      </c>
      <c r="O5642">
        <v>8034</v>
      </c>
      <c r="P5642" s="17" t="s">
        <v>438</v>
      </c>
      <c r="Q5642">
        <v>0</v>
      </c>
      <c r="R5642" s="17" t="s">
        <v>439</v>
      </c>
      <c r="S5642" s="17" t="s">
        <v>440</v>
      </c>
      <c r="T5642" s="17" t="s">
        <v>438</v>
      </c>
      <c r="U5642">
        <v>0</v>
      </c>
      <c r="V5642">
        <v>0</v>
      </c>
      <c r="W5642" s="17" t="s">
        <v>5861</v>
      </c>
      <c r="X5642" s="17" t="s">
        <v>442</v>
      </c>
      <c r="Y5642">
        <v>0</v>
      </c>
      <c r="Z5642" s="17" t="s">
        <v>450</v>
      </c>
      <c r="AA5642" s="17" t="s">
        <v>443</v>
      </c>
      <c r="AB5642" s="17" t="s">
        <v>444</v>
      </c>
      <c r="AC5642">
        <v>0</v>
      </c>
      <c r="AD5642">
        <v>0</v>
      </c>
      <c r="AE5642">
        <v>0</v>
      </c>
      <c r="AF5642">
        <v>2022</v>
      </c>
      <c r="AG5642" s="1">
        <v>44562</v>
      </c>
      <c r="AH5642" s="1">
        <v>44773</v>
      </c>
      <c r="AI5642" s="1">
        <v>44785</v>
      </c>
      <c r="AJ5642" s="17" t="s">
        <v>3766</v>
      </c>
      <c r="AK5642" s="17" t="s">
        <v>3767</v>
      </c>
      <c r="AL5642" s="17" t="s">
        <v>11887</v>
      </c>
      <c r="AM5642" s="17">
        <f>MONTH(EMPENHO[[#This Row],[data_empenho]])</f>
        <v>3</v>
      </c>
    </row>
    <row r="5643" spans="1:39" x14ac:dyDescent="0.25">
      <c r="A5643">
        <v>1</v>
      </c>
      <c r="B5643">
        <v>101</v>
      </c>
      <c r="C5643">
        <v>1</v>
      </c>
      <c r="D5643">
        <v>31</v>
      </c>
      <c r="E5643">
        <v>15</v>
      </c>
      <c r="F5643">
        <v>0</v>
      </c>
      <c r="G5643">
        <v>2063</v>
      </c>
      <c r="H5643" s="17" t="s">
        <v>445</v>
      </c>
      <c r="I5643">
        <v>1</v>
      </c>
      <c r="J5643">
        <v>0</v>
      </c>
      <c r="K5643" s="17" t="s">
        <v>5862</v>
      </c>
      <c r="L5643" s="1">
        <v>44635</v>
      </c>
      <c r="M5643">
        <v>1603.53</v>
      </c>
      <c r="N5643" s="17" t="s">
        <v>437</v>
      </c>
      <c r="O5643">
        <v>455</v>
      </c>
      <c r="P5643" s="17" t="s">
        <v>438</v>
      </c>
      <c r="Q5643">
        <v>0</v>
      </c>
      <c r="R5643" s="17" t="s">
        <v>439</v>
      </c>
      <c r="S5643" s="17" t="s">
        <v>440</v>
      </c>
      <c r="T5643" s="17" t="s">
        <v>438</v>
      </c>
      <c r="U5643">
        <v>0</v>
      </c>
      <c r="V5643">
        <v>0</v>
      </c>
      <c r="W5643" s="17" t="s">
        <v>5863</v>
      </c>
      <c r="X5643" s="17" t="s">
        <v>442</v>
      </c>
      <c r="Y5643">
        <v>0</v>
      </c>
      <c r="Z5643" s="17" t="s">
        <v>450</v>
      </c>
      <c r="AA5643" s="17" t="s">
        <v>443</v>
      </c>
      <c r="AB5643" s="17" t="s">
        <v>444</v>
      </c>
      <c r="AC5643">
        <v>0</v>
      </c>
      <c r="AD5643">
        <v>0</v>
      </c>
      <c r="AE5643">
        <v>0</v>
      </c>
      <c r="AF5643">
        <v>2022</v>
      </c>
      <c r="AG5643" s="1">
        <v>44562</v>
      </c>
      <c r="AH5643" s="1">
        <v>44773</v>
      </c>
      <c r="AI5643" s="1">
        <v>44785</v>
      </c>
      <c r="AJ5643" s="17" t="s">
        <v>3766</v>
      </c>
      <c r="AK5643" s="17" t="s">
        <v>3767</v>
      </c>
      <c r="AL5643" s="17" t="s">
        <v>11887</v>
      </c>
      <c r="AM5643" s="17">
        <f>MONTH(EMPENHO[[#This Row],[data_empenho]])</f>
        <v>3</v>
      </c>
    </row>
    <row r="5644" spans="1:39" x14ac:dyDescent="0.25">
      <c r="A5644">
        <v>1</v>
      </c>
      <c r="B5644">
        <v>101</v>
      </c>
      <c r="C5644">
        <v>1</v>
      </c>
      <c r="D5644">
        <v>31</v>
      </c>
      <c r="E5644">
        <v>15</v>
      </c>
      <c r="F5644">
        <v>0</v>
      </c>
      <c r="G5644">
        <v>2063</v>
      </c>
      <c r="H5644" s="17" t="s">
        <v>445</v>
      </c>
      <c r="I5644">
        <v>1</v>
      </c>
      <c r="J5644">
        <v>0</v>
      </c>
      <c r="K5644" s="17" t="s">
        <v>5864</v>
      </c>
      <c r="L5644" s="1">
        <v>44635</v>
      </c>
      <c r="M5644">
        <v>1603.53</v>
      </c>
      <c r="N5644" s="17" t="s">
        <v>437</v>
      </c>
      <c r="O5644">
        <v>3719</v>
      </c>
      <c r="P5644" s="17" t="s">
        <v>438</v>
      </c>
      <c r="Q5644">
        <v>0</v>
      </c>
      <c r="R5644" s="17" t="s">
        <v>439</v>
      </c>
      <c r="S5644" s="17" t="s">
        <v>440</v>
      </c>
      <c r="T5644" s="17" t="s">
        <v>438</v>
      </c>
      <c r="U5644">
        <v>0</v>
      </c>
      <c r="V5644">
        <v>0</v>
      </c>
      <c r="W5644" s="17" t="s">
        <v>5865</v>
      </c>
      <c r="X5644" s="17" t="s">
        <v>442</v>
      </c>
      <c r="Y5644">
        <v>0</v>
      </c>
      <c r="Z5644" s="17" t="s">
        <v>450</v>
      </c>
      <c r="AA5644" s="17" t="s">
        <v>443</v>
      </c>
      <c r="AB5644" s="17" t="s">
        <v>444</v>
      </c>
      <c r="AC5644">
        <v>0</v>
      </c>
      <c r="AD5644">
        <v>0</v>
      </c>
      <c r="AE5644">
        <v>0</v>
      </c>
      <c r="AF5644">
        <v>2022</v>
      </c>
      <c r="AG5644" s="1">
        <v>44562</v>
      </c>
      <c r="AH5644" s="1">
        <v>44773</v>
      </c>
      <c r="AI5644" s="1">
        <v>44785</v>
      </c>
      <c r="AJ5644" s="17" t="s">
        <v>3766</v>
      </c>
      <c r="AK5644" s="17" t="s">
        <v>3767</v>
      </c>
      <c r="AL5644" s="17" t="s">
        <v>11887</v>
      </c>
      <c r="AM5644" s="17">
        <f>MONTH(EMPENHO[[#This Row],[data_empenho]])</f>
        <v>3</v>
      </c>
    </row>
    <row r="5645" spans="1:39" x14ac:dyDescent="0.25">
      <c r="A5645">
        <v>1</v>
      </c>
      <c r="B5645">
        <v>101</v>
      </c>
      <c r="C5645">
        <v>1</v>
      </c>
      <c r="D5645">
        <v>31</v>
      </c>
      <c r="E5645">
        <v>15</v>
      </c>
      <c r="F5645">
        <v>0</v>
      </c>
      <c r="G5645">
        <v>2063</v>
      </c>
      <c r="H5645" s="17" t="s">
        <v>445</v>
      </c>
      <c r="I5645">
        <v>1</v>
      </c>
      <c r="J5645">
        <v>0</v>
      </c>
      <c r="K5645" s="17" t="s">
        <v>5866</v>
      </c>
      <c r="L5645" s="1">
        <v>44635</v>
      </c>
      <c r="M5645">
        <v>1603.53</v>
      </c>
      <c r="N5645" s="17" t="s">
        <v>437</v>
      </c>
      <c r="O5645">
        <v>1389</v>
      </c>
      <c r="P5645" s="17" t="s">
        <v>438</v>
      </c>
      <c r="Q5645">
        <v>0</v>
      </c>
      <c r="R5645" s="17" t="s">
        <v>439</v>
      </c>
      <c r="S5645" s="17" t="s">
        <v>440</v>
      </c>
      <c r="T5645" s="17" t="s">
        <v>438</v>
      </c>
      <c r="U5645">
        <v>0</v>
      </c>
      <c r="V5645">
        <v>0</v>
      </c>
      <c r="W5645" s="17" t="s">
        <v>5867</v>
      </c>
      <c r="X5645" s="17" t="s">
        <v>442</v>
      </c>
      <c r="Y5645">
        <v>0</v>
      </c>
      <c r="Z5645" s="17" t="s">
        <v>450</v>
      </c>
      <c r="AA5645" s="17" t="s">
        <v>443</v>
      </c>
      <c r="AB5645" s="17" t="s">
        <v>444</v>
      </c>
      <c r="AC5645">
        <v>0</v>
      </c>
      <c r="AD5645">
        <v>0</v>
      </c>
      <c r="AE5645">
        <v>0</v>
      </c>
      <c r="AF5645">
        <v>2022</v>
      </c>
      <c r="AG5645" s="1">
        <v>44562</v>
      </c>
      <c r="AH5645" s="1">
        <v>44773</v>
      </c>
      <c r="AI5645" s="1">
        <v>44785</v>
      </c>
      <c r="AJ5645" s="17" t="s">
        <v>3766</v>
      </c>
      <c r="AK5645" s="17" t="s">
        <v>3767</v>
      </c>
      <c r="AL5645" s="17" t="s">
        <v>11887</v>
      </c>
      <c r="AM5645" s="17">
        <f>MONTH(EMPENHO[[#This Row],[data_empenho]])</f>
        <v>3</v>
      </c>
    </row>
    <row r="5646" spans="1:39" x14ac:dyDescent="0.25">
      <c r="A5646">
        <v>1</v>
      </c>
      <c r="B5646">
        <v>101</v>
      </c>
      <c r="C5646">
        <v>4</v>
      </c>
      <c r="D5646">
        <v>122</v>
      </c>
      <c r="E5646">
        <v>1</v>
      </c>
      <c r="F5646">
        <v>0</v>
      </c>
      <c r="G5646">
        <v>2064</v>
      </c>
      <c r="H5646" s="17" t="s">
        <v>962</v>
      </c>
      <c r="I5646">
        <v>1</v>
      </c>
      <c r="J5646">
        <v>0</v>
      </c>
      <c r="K5646" s="17" t="s">
        <v>5868</v>
      </c>
      <c r="L5646" s="1">
        <v>44642</v>
      </c>
      <c r="M5646">
        <v>115</v>
      </c>
      <c r="N5646" s="17" t="s">
        <v>437</v>
      </c>
      <c r="O5646">
        <v>7101</v>
      </c>
      <c r="P5646" s="17" t="s">
        <v>438</v>
      </c>
      <c r="Q5646">
        <v>0</v>
      </c>
      <c r="R5646" s="17" t="s">
        <v>439</v>
      </c>
      <c r="S5646" s="17" t="s">
        <v>440</v>
      </c>
      <c r="T5646" s="17" t="s">
        <v>438</v>
      </c>
      <c r="U5646">
        <v>0</v>
      </c>
      <c r="V5646">
        <v>0</v>
      </c>
      <c r="W5646" s="17" t="s">
        <v>5869</v>
      </c>
      <c r="X5646" s="17" t="s">
        <v>465</v>
      </c>
      <c r="Y5646">
        <v>1</v>
      </c>
      <c r="Z5646" s="17" t="s">
        <v>443</v>
      </c>
      <c r="AA5646" s="17" t="s">
        <v>443</v>
      </c>
      <c r="AB5646" s="17" t="s">
        <v>444</v>
      </c>
      <c r="AC5646">
        <v>0</v>
      </c>
      <c r="AD5646">
        <v>0</v>
      </c>
      <c r="AE5646">
        <v>0</v>
      </c>
      <c r="AF5646">
        <v>2022</v>
      </c>
      <c r="AG5646" s="1">
        <v>44562</v>
      </c>
      <c r="AH5646" s="1">
        <v>44773</v>
      </c>
      <c r="AI5646" s="1">
        <v>44785</v>
      </c>
      <c r="AJ5646" s="17" t="s">
        <v>3766</v>
      </c>
      <c r="AK5646" s="17" t="s">
        <v>3767</v>
      </c>
      <c r="AL5646" s="17" t="s">
        <v>11887</v>
      </c>
      <c r="AM5646" s="17">
        <f>MONTH(EMPENHO[[#This Row],[data_empenho]])</f>
        <v>3</v>
      </c>
    </row>
    <row r="5647" spans="1:39" x14ac:dyDescent="0.25">
      <c r="A5647">
        <v>1</v>
      </c>
      <c r="B5647">
        <v>101</v>
      </c>
      <c r="C5647">
        <v>4</v>
      </c>
      <c r="D5647">
        <v>122</v>
      </c>
      <c r="E5647">
        <v>1</v>
      </c>
      <c r="F5647">
        <v>0</v>
      </c>
      <c r="G5647">
        <v>2064</v>
      </c>
      <c r="H5647" s="17" t="s">
        <v>962</v>
      </c>
      <c r="I5647">
        <v>1</v>
      </c>
      <c r="J5647">
        <v>0</v>
      </c>
      <c r="K5647" s="17" t="s">
        <v>5870</v>
      </c>
      <c r="L5647" s="1">
        <v>44642</v>
      </c>
      <c r="M5647">
        <v>2559.2399999999998</v>
      </c>
      <c r="N5647" s="17" t="s">
        <v>437</v>
      </c>
      <c r="O5647">
        <v>678</v>
      </c>
      <c r="P5647" s="17" t="s">
        <v>438</v>
      </c>
      <c r="Q5647">
        <v>0</v>
      </c>
      <c r="R5647" s="17" t="s">
        <v>439</v>
      </c>
      <c r="S5647" s="17" t="s">
        <v>440</v>
      </c>
      <c r="T5647" s="17" t="s">
        <v>438</v>
      </c>
      <c r="U5647">
        <v>0</v>
      </c>
      <c r="V5647">
        <v>0</v>
      </c>
      <c r="W5647" s="17" t="s">
        <v>5871</v>
      </c>
      <c r="X5647" s="17" t="s">
        <v>465</v>
      </c>
      <c r="Y5647">
        <v>1</v>
      </c>
      <c r="Z5647" s="17" t="s">
        <v>443</v>
      </c>
      <c r="AA5647" s="17" t="s">
        <v>443</v>
      </c>
      <c r="AB5647" s="17" t="s">
        <v>444</v>
      </c>
      <c r="AC5647">
        <v>0</v>
      </c>
      <c r="AD5647">
        <v>0</v>
      </c>
      <c r="AE5647">
        <v>0</v>
      </c>
      <c r="AF5647">
        <v>2022</v>
      </c>
      <c r="AG5647" s="1">
        <v>44562</v>
      </c>
      <c r="AH5647" s="1">
        <v>44773</v>
      </c>
      <c r="AI5647" s="1">
        <v>44785</v>
      </c>
      <c r="AJ5647" s="17" t="s">
        <v>3766</v>
      </c>
      <c r="AK5647" s="17" t="s">
        <v>3767</v>
      </c>
      <c r="AL5647" s="17" t="s">
        <v>11887</v>
      </c>
      <c r="AM5647" s="17">
        <f>MONTH(EMPENHO[[#This Row],[data_empenho]])</f>
        <v>3</v>
      </c>
    </row>
    <row r="5648" spans="1:39" x14ac:dyDescent="0.25">
      <c r="A5648">
        <v>1</v>
      </c>
      <c r="B5648">
        <v>101</v>
      </c>
      <c r="C5648">
        <v>4</v>
      </c>
      <c r="D5648">
        <v>122</v>
      </c>
      <c r="E5648">
        <v>1</v>
      </c>
      <c r="F5648">
        <v>0</v>
      </c>
      <c r="G5648">
        <v>2064</v>
      </c>
      <c r="H5648" s="17" t="s">
        <v>1929</v>
      </c>
      <c r="I5648">
        <v>1</v>
      </c>
      <c r="J5648">
        <v>0</v>
      </c>
      <c r="K5648" s="17" t="s">
        <v>5872</v>
      </c>
      <c r="L5648" s="1">
        <v>44642</v>
      </c>
      <c r="M5648">
        <v>1386.27</v>
      </c>
      <c r="N5648" s="17" t="s">
        <v>437</v>
      </c>
      <c r="O5648">
        <v>678</v>
      </c>
      <c r="P5648" s="17" t="s">
        <v>438</v>
      </c>
      <c r="Q5648">
        <v>0</v>
      </c>
      <c r="R5648" s="17" t="s">
        <v>439</v>
      </c>
      <c r="S5648" s="17" t="s">
        <v>440</v>
      </c>
      <c r="T5648" s="17" t="s">
        <v>438</v>
      </c>
      <c r="U5648">
        <v>0</v>
      </c>
      <c r="V5648">
        <v>0</v>
      </c>
      <c r="W5648" s="17" t="s">
        <v>5873</v>
      </c>
      <c r="X5648" s="17" t="s">
        <v>465</v>
      </c>
      <c r="Y5648">
        <v>1</v>
      </c>
      <c r="Z5648" s="17" t="s">
        <v>443</v>
      </c>
      <c r="AA5648" s="17" t="s">
        <v>443</v>
      </c>
      <c r="AB5648" s="17" t="s">
        <v>444</v>
      </c>
      <c r="AC5648">
        <v>0</v>
      </c>
      <c r="AD5648">
        <v>0</v>
      </c>
      <c r="AE5648">
        <v>0</v>
      </c>
      <c r="AF5648">
        <v>2022</v>
      </c>
      <c r="AG5648" s="1">
        <v>44562</v>
      </c>
      <c r="AH5648" s="1">
        <v>44773</v>
      </c>
      <c r="AI5648" s="1">
        <v>44785</v>
      </c>
      <c r="AJ5648" s="17" t="s">
        <v>3766</v>
      </c>
      <c r="AK5648" s="17" t="s">
        <v>3767</v>
      </c>
      <c r="AL5648" s="17" t="s">
        <v>11887</v>
      </c>
      <c r="AM5648" s="17">
        <f>MONTH(EMPENHO[[#This Row],[data_empenho]])</f>
        <v>3</v>
      </c>
    </row>
    <row r="5649" spans="1:39" x14ac:dyDescent="0.25">
      <c r="A5649">
        <v>1</v>
      </c>
      <c r="B5649">
        <v>101</v>
      </c>
      <c r="C5649">
        <v>4</v>
      </c>
      <c r="D5649">
        <v>122</v>
      </c>
      <c r="E5649">
        <v>1</v>
      </c>
      <c r="F5649">
        <v>0</v>
      </c>
      <c r="G5649">
        <v>2064</v>
      </c>
      <c r="H5649" s="17" t="s">
        <v>1173</v>
      </c>
      <c r="I5649">
        <v>1</v>
      </c>
      <c r="J5649">
        <v>0</v>
      </c>
      <c r="K5649" s="17" t="s">
        <v>5874</v>
      </c>
      <c r="L5649" s="1">
        <v>44648</v>
      </c>
      <c r="M5649">
        <v>5511.04</v>
      </c>
      <c r="N5649" s="17" t="s">
        <v>437</v>
      </c>
      <c r="O5649">
        <v>3705</v>
      </c>
      <c r="P5649" s="17" t="s">
        <v>438</v>
      </c>
      <c r="Q5649">
        <v>0</v>
      </c>
      <c r="R5649" s="17" t="s">
        <v>439</v>
      </c>
      <c r="S5649" s="17" t="s">
        <v>440</v>
      </c>
      <c r="T5649" s="17" t="s">
        <v>438</v>
      </c>
      <c r="U5649">
        <v>0</v>
      </c>
      <c r="V5649">
        <v>0</v>
      </c>
      <c r="W5649" s="17" t="s">
        <v>5875</v>
      </c>
      <c r="X5649" s="17" t="s">
        <v>442</v>
      </c>
      <c r="Y5649">
        <v>0</v>
      </c>
      <c r="Z5649" s="17" t="s">
        <v>486</v>
      </c>
      <c r="AA5649" s="17" t="s">
        <v>443</v>
      </c>
      <c r="AB5649" s="17" t="s">
        <v>444</v>
      </c>
      <c r="AC5649">
        <v>0</v>
      </c>
      <c r="AD5649">
        <v>0</v>
      </c>
      <c r="AE5649">
        <v>0</v>
      </c>
      <c r="AF5649">
        <v>2022</v>
      </c>
      <c r="AG5649" s="1">
        <v>44562</v>
      </c>
      <c r="AH5649" s="1">
        <v>44773</v>
      </c>
      <c r="AI5649" s="1">
        <v>44785</v>
      </c>
      <c r="AJ5649" s="17" t="s">
        <v>3766</v>
      </c>
      <c r="AK5649" s="17" t="s">
        <v>3767</v>
      </c>
      <c r="AL5649" s="17" t="s">
        <v>11887</v>
      </c>
      <c r="AM5649" s="17">
        <f>MONTH(EMPENHO[[#This Row],[data_empenho]])</f>
        <v>3</v>
      </c>
    </row>
    <row r="5650" spans="1:39" x14ac:dyDescent="0.25">
      <c r="A5650">
        <v>1</v>
      </c>
      <c r="B5650">
        <v>101</v>
      </c>
      <c r="C5650">
        <v>4</v>
      </c>
      <c r="D5650">
        <v>122</v>
      </c>
      <c r="E5650">
        <v>1</v>
      </c>
      <c r="F5650">
        <v>0</v>
      </c>
      <c r="G5650">
        <v>2064</v>
      </c>
      <c r="H5650" s="17" t="s">
        <v>1181</v>
      </c>
      <c r="I5650">
        <v>1</v>
      </c>
      <c r="J5650">
        <v>0</v>
      </c>
      <c r="K5650" s="17" t="s">
        <v>5876</v>
      </c>
      <c r="L5650" s="1">
        <v>44648</v>
      </c>
      <c r="M5650">
        <v>530.30999999999995</v>
      </c>
      <c r="N5650" s="17" t="s">
        <v>437</v>
      </c>
      <c r="O5650">
        <v>3705</v>
      </c>
      <c r="P5650" s="17" t="s">
        <v>438</v>
      </c>
      <c r="Q5650">
        <v>0</v>
      </c>
      <c r="R5650" s="17" t="s">
        <v>439</v>
      </c>
      <c r="S5650" s="17" t="s">
        <v>440</v>
      </c>
      <c r="T5650" s="17" t="s">
        <v>438</v>
      </c>
      <c r="U5650">
        <v>0</v>
      </c>
      <c r="V5650">
        <v>0</v>
      </c>
      <c r="W5650" s="17" t="s">
        <v>5877</v>
      </c>
      <c r="X5650" s="17" t="s">
        <v>442</v>
      </c>
      <c r="Y5650">
        <v>0</v>
      </c>
      <c r="Z5650" s="17" t="s">
        <v>486</v>
      </c>
      <c r="AA5650" s="17" t="s">
        <v>443</v>
      </c>
      <c r="AB5650" s="17" t="s">
        <v>444</v>
      </c>
      <c r="AC5650">
        <v>0</v>
      </c>
      <c r="AD5650">
        <v>0</v>
      </c>
      <c r="AE5650">
        <v>0</v>
      </c>
      <c r="AF5650">
        <v>2022</v>
      </c>
      <c r="AG5650" s="1">
        <v>44562</v>
      </c>
      <c r="AH5650" s="1">
        <v>44773</v>
      </c>
      <c r="AI5650" s="1">
        <v>44785</v>
      </c>
      <c r="AJ5650" s="17" t="s">
        <v>3766</v>
      </c>
      <c r="AK5650" s="17" t="s">
        <v>3767</v>
      </c>
      <c r="AL5650" s="17" t="s">
        <v>11887</v>
      </c>
      <c r="AM5650" s="17">
        <f>MONTH(EMPENHO[[#This Row],[data_empenho]])</f>
        <v>3</v>
      </c>
    </row>
    <row r="5651" spans="1:39" x14ac:dyDescent="0.25">
      <c r="A5651">
        <v>1</v>
      </c>
      <c r="B5651">
        <v>101</v>
      </c>
      <c r="C5651">
        <v>4</v>
      </c>
      <c r="D5651">
        <v>122</v>
      </c>
      <c r="E5651">
        <v>1</v>
      </c>
      <c r="F5651">
        <v>0</v>
      </c>
      <c r="G5651">
        <v>2064</v>
      </c>
      <c r="H5651" s="17" t="s">
        <v>1213</v>
      </c>
      <c r="I5651">
        <v>1</v>
      </c>
      <c r="J5651">
        <v>0</v>
      </c>
      <c r="K5651" s="17" t="s">
        <v>5878</v>
      </c>
      <c r="L5651" s="1">
        <v>44648</v>
      </c>
      <c r="M5651">
        <v>100.33</v>
      </c>
      <c r="N5651" s="17" t="s">
        <v>437</v>
      </c>
      <c r="O5651">
        <v>3705</v>
      </c>
      <c r="P5651" s="17" t="s">
        <v>438</v>
      </c>
      <c r="Q5651">
        <v>0</v>
      </c>
      <c r="R5651" s="17" t="s">
        <v>439</v>
      </c>
      <c r="S5651" s="17" t="s">
        <v>440</v>
      </c>
      <c r="T5651" s="17" t="s">
        <v>438</v>
      </c>
      <c r="U5651">
        <v>0</v>
      </c>
      <c r="V5651">
        <v>0</v>
      </c>
      <c r="W5651" s="17" t="s">
        <v>5879</v>
      </c>
      <c r="X5651" s="17" t="s">
        <v>442</v>
      </c>
      <c r="Y5651">
        <v>0</v>
      </c>
      <c r="Z5651" s="17" t="s">
        <v>486</v>
      </c>
      <c r="AA5651" s="17" t="s">
        <v>443</v>
      </c>
      <c r="AB5651" s="17" t="s">
        <v>444</v>
      </c>
      <c r="AC5651">
        <v>0</v>
      </c>
      <c r="AD5651">
        <v>0</v>
      </c>
      <c r="AE5651">
        <v>0</v>
      </c>
      <c r="AF5651">
        <v>2022</v>
      </c>
      <c r="AG5651" s="1">
        <v>44562</v>
      </c>
      <c r="AH5651" s="1">
        <v>44773</v>
      </c>
      <c r="AI5651" s="1">
        <v>44785</v>
      </c>
      <c r="AJ5651" s="17" t="s">
        <v>3766</v>
      </c>
      <c r="AK5651" s="17" t="s">
        <v>3767</v>
      </c>
      <c r="AL5651" s="17" t="s">
        <v>11887</v>
      </c>
      <c r="AM5651" s="17">
        <f>MONTH(EMPENHO[[#This Row],[data_empenho]])</f>
        <v>3</v>
      </c>
    </row>
    <row r="5652" spans="1:39" x14ac:dyDescent="0.25">
      <c r="A5652">
        <v>1</v>
      </c>
      <c r="B5652">
        <v>101</v>
      </c>
      <c r="C5652">
        <v>4</v>
      </c>
      <c r="D5652">
        <v>122</v>
      </c>
      <c r="E5652">
        <v>1</v>
      </c>
      <c r="F5652">
        <v>0</v>
      </c>
      <c r="G5652">
        <v>2064</v>
      </c>
      <c r="H5652" s="17" t="s">
        <v>1176</v>
      </c>
      <c r="I5652">
        <v>1</v>
      </c>
      <c r="J5652">
        <v>0</v>
      </c>
      <c r="K5652" s="17" t="s">
        <v>5880</v>
      </c>
      <c r="L5652" s="1">
        <v>44648</v>
      </c>
      <c r="M5652">
        <v>730.99</v>
      </c>
      <c r="N5652" s="17" t="s">
        <v>437</v>
      </c>
      <c r="O5652">
        <v>3705</v>
      </c>
      <c r="P5652" s="17" t="s">
        <v>438</v>
      </c>
      <c r="Q5652">
        <v>0</v>
      </c>
      <c r="R5652" s="17" t="s">
        <v>439</v>
      </c>
      <c r="S5652" s="17" t="s">
        <v>440</v>
      </c>
      <c r="T5652" s="17" t="s">
        <v>438</v>
      </c>
      <c r="U5652">
        <v>0</v>
      </c>
      <c r="V5652">
        <v>0</v>
      </c>
      <c r="W5652" s="17" t="s">
        <v>5881</v>
      </c>
      <c r="X5652" s="17" t="s">
        <v>442</v>
      </c>
      <c r="Y5652">
        <v>0</v>
      </c>
      <c r="Z5652" s="17" t="s">
        <v>486</v>
      </c>
      <c r="AA5652" s="17" t="s">
        <v>443</v>
      </c>
      <c r="AB5652" s="17" t="s">
        <v>444</v>
      </c>
      <c r="AC5652">
        <v>0</v>
      </c>
      <c r="AD5652">
        <v>0</v>
      </c>
      <c r="AE5652">
        <v>0</v>
      </c>
      <c r="AF5652">
        <v>2022</v>
      </c>
      <c r="AG5652" s="1">
        <v>44562</v>
      </c>
      <c r="AH5652" s="1">
        <v>44773</v>
      </c>
      <c r="AI5652" s="1">
        <v>44785</v>
      </c>
      <c r="AJ5652" s="17" t="s">
        <v>3766</v>
      </c>
      <c r="AK5652" s="17" t="s">
        <v>3767</v>
      </c>
      <c r="AL5652" s="17" t="s">
        <v>11887</v>
      </c>
      <c r="AM5652" s="17">
        <f>MONTH(EMPENHO[[#This Row],[data_empenho]])</f>
        <v>3</v>
      </c>
    </row>
    <row r="5653" spans="1:39" x14ac:dyDescent="0.25">
      <c r="A5653">
        <v>1</v>
      </c>
      <c r="B5653">
        <v>101</v>
      </c>
      <c r="C5653">
        <v>1</v>
      </c>
      <c r="D5653">
        <v>31</v>
      </c>
      <c r="E5653">
        <v>15</v>
      </c>
      <c r="F5653">
        <v>0</v>
      </c>
      <c r="G5653">
        <v>2063</v>
      </c>
      <c r="H5653" s="17" t="s">
        <v>3897</v>
      </c>
      <c r="I5653">
        <v>1</v>
      </c>
      <c r="J5653">
        <v>0</v>
      </c>
      <c r="K5653" s="17" t="s">
        <v>5882</v>
      </c>
      <c r="L5653" s="1">
        <v>44648</v>
      </c>
      <c r="M5653">
        <v>1325.4</v>
      </c>
      <c r="N5653" s="17" t="s">
        <v>437</v>
      </c>
      <c r="O5653">
        <v>247</v>
      </c>
      <c r="P5653" s="17" t="s">
        <v>438</v>
      </c>
      <c r="Q5653">
        <v>0</v>
      </c>
      <c r="R5653" s="17" t="s">
        <v>439</v>
      </c>
      <c r="S5653" s="17" t="s">
        <v>440</v>
      </c>
      <c r="T5653" s="17" t="s">
        <v>438</v>
      </c>
      <c r="U5653">
        <v>0</v>
      </c>
      <c r="V5653">
        <v>0</v>
      </c>
      <c r="W5653" s="17" t="s">
        <v>5883</v>
      </c>
      <c r="X5653" s="17" t="s">
        <v>442</v>
      </c>
      <c r="Y5653">
        <v>0</v>
      </c>
      <c r="Z5653" s="17" t="s">
        <v>486</v>
      </c>
      <c r="AA5653" s="17" t="s">
        <v>443</v>
      </c>
      <c r="AB5653" s="17" t="s">
        <v>444</v>
      </c>
      <c r="AC5653">
        <v>0</v>
      </c>
      <c r="AD5653">
        <v>0</v>
      </c>
      <c r="AE5653">
        <v>0</v>
      </c>
      <c r="AF5653">
        <v>2022</v>
      </c>
      <c r="AG5653" s="1">
        <v>44562</v>
      </c>
      <c r="AH5653" s="1">
        <v>44773</v>
      </c>
      <c r="AI5653" s="1">
        <v>44785</v>
      </c>
      <c r="AJ5653" s="17" t="s">
        <v>3766</v>
      </c>
      <c r="AK5653" s="17" t="s">
        <v>3767</v>
      </c>
      <c r="AL5653" s="17" t="s">
        <v>11887</v>
      </c>
      <c r="AM5653" s="17">
        <f>MONTH(EMPENHO[[#This Row],[data_empenho]])</f>
        <v>3</v>
      </c>
    </row>
    <row r="5654" spans="1:39" x14ac:dyDescent="0.25">
      <c r="A5654">
        <v>1</v>
      </c>
      <c r="B5654">
        <v>101</v>
      </c>
      <c r="C5654">
        <v>1</v>
      </c>
      <c r="D5654">
        <v>31</v>
      </c>
      <c r="E5654">
        <v>15</v>
      </c>
      <c r="F5654">
        <v>0</v>
      </c>
      <c r="G5654">
        <v>2063</v>
      </c>
      <c r="H5654" s="17" t="s">
        <v>1433</v>
      </c>
      <c r="I5654">
        <v>1</v>
      </c>
      <c r="J5654">
        <v>0</v>
      </c>
      <c r="K5654" s="17" t="s">
        <v>5884</v>
      </c>
      <c r="L5654" s="1">
        <v>44648</v>
      </c>
      <c r="M5654">
        <v>39762</v>
      </c>
      <c r="N5654" s="17" t="s">
        <v>437</v>
      </c>
      <c r="O5654">
        <v>247</v>
      </c>
      <c r="P5654" s="17" t="s">
        <v>438</v>
      </c>
      <c r="Q5654">
        <v>0</v>
      </c>
      <c r="R5654" s="17" t="s">
        <v>439</v>
      </c>
      <c r="S5654" s="17" t="s">
        <v>440</v>
      </c>
      <c r="T5654" s="17" t="s">
        <v>438</v>
      </c>
      <c r="U5654">
        <v>0</v>
      </c>
      <c r="V5654">
        <v>0</v>
      </c>
      <c r="W5654" s="17" t="s">
        <v>5885</v>
      </c>
      <c r="X5654" s="17" t="s">
        <v>442</v>
      </c>
      <c r="Y5654">
        <v>0</v>
      </c>
      <c r="Z5654" s="17" t="s">
        <v>486</v>
      </c>
      <c r="AA5654" s="17" t="s">
        <v>443</v>
      </c>
      <c r="AB5654" s="17" t="s">
        <v>444</v>
      </c>
      <c r="AC5654">
        <v>0</v>
      </c>
      <c r="AD5654">
        <v>0</v>
      </c>
      <c r="AE5654">
        <v>0</v>
      </c>
      <c r="AF5654">
        <v>2022</v>
      </c>
      <c r="AG5654" s="1">
        <v>44562</v>
      </c>
      <c r="AH5654" s="1">
        <v>44773</v>
      </c>
      <c r="AI5654" s="1">
        <v>44785</v>
      </c>
      <c r="AJ5654" s="17" t="s">
        <v>3766</v>
      </c>
      <c r="AK5654" s="17" t="s">
        <v>3767</v>
      </c>
      <c r="AL5654" s="17" t="s">
        <v>11887</v>
      </c>
      <c r="AM5654" s="17">
        <f>MONTH(EMPENHO[[#This Row],[data_empenho]])</f>
        <v>3</v>
      </c>
    </row>
    <row r="5655" spans="1:39" x14ac:dyDescent="0.25">
      <c r="A5655">
        <v>1</v>
      </c>
      <c r="B5655">
        <v>101</v>
      </c>
      <c r="C5655">
        <v>4</v>
      </c>
      <c r="D5655">
        <v>122</v>
      </c>
      <c r="E5655">
        <v>1</v>
      </c>
      <c r="F5655">
        <v>0</v>
      </c>
      <c r="G5655">
        <v>2064</v>
      </c>
      <c r="H5655" s="17" t="s">
        <v>1173</v>
      </c>
      <c r="I5655">
        <v>1</v>
      </c>
      <c r="J5655">
        <v>0</v>
      </c>
      <c r="K5655" s="17" t="s">
        <v>5886</v>
      </c>
      <c r="L5655" s="1">
        <v>44648</v>
      </c>
      <c r="M5655">
        <v>8058.61</v>
      </c>
      <c r="N5655" s="17" t="s">
        <v>437</v>
      </c>
      <c r="O5655">
        <v>3705</v>
      </c>
      <c r="P5655" s="17" t="s">
        <v>438</v>
      </c>
      <c r="Q5655">
        <v>0</v>
      </c>
      <c r="R5655" s="17" t="s">
        <v>439</v>
      </c>
      <c r="S5655" s="17" t="s">
        <v>440</v>
      </c>
      <c r="T5655" s="17" t="s">
        <v>438</v>
      </c>
      <c r="U5655">
        <v>0</v>
      </c>
      <c r="V5655">
        <v>0</v>
      </c>
      <c r="W5655" s="17" t="s">
        <v>5887</v>
      </c>
      <c r="X5655" s="17" t="s">
        <v>442</v>
      </c>
      <c r="Y5655">
        <v>0</v>
      </c>
      <c r="Z5655" s="17" t="s">
        <v>486</v>
      </c>
      <c r="AA5655" s="17" t="s">
        <v>443</v>
      </c>
      <c r="AB5655" s="17" t="s">
        <v>444</v>
      </c>
      <c r="AC5655">
        <v>0</v>
      </c>
      <c r="AD5655">
        <v>0</v>
      </c>
      <c r="AE5655">
        <v>0</v>
      </c>
      <c r="AF5655">
        <v>2022</v>
      </c>
      <c r="AG5655" s="1">
        <v>44562</v>
      </c>
      <c r="AH5655" s="1">
        <v>44773</v>
      </c>
      <c r="AI5655" s="1">
        <v>44785</v>
      </c>
      <c r="AJ5655" s="17" t="s">
        <v>3766</v>
      </c>
      <c r="AK5655" s="17" t="s">
        <v>3767</v>
      </c>
      <c r="AL5655" s="17" t="s">
        <v>11887</v>
      </c>
      <c r="AM5655" s="17">
        <f>MONTH(EMPENHO[[#This Row],[data_empenho]])</f>
        <v>3</v>
      </c>
    </row>
    <row r="5656" spans="1:39" x14ac:dyDescent="0.25">
      <c r="A5656">
        <v>1</v>
      </c>
      <c r="B5656">
        <v>101</v>
      </c>
      <c r="C5656">
        <v>1</v>
      </c>
      <c r="D5656">
        <v>31</v>
      </c>
      <c r="E5656">
        <v>15</v>
      </c>
      <c r="F5656">
        <v>0</v>
      </c>
      <c r="G5656">
        <v>2063</v>
      </c>
      <c r="H5656" s="17" t="s">
        <v>1716</v>
      </c>
      <c r="I5656">
        <v>1</v>
      </c>
      <c r="J5656">
        <v>0</v>
      </c>
      <c r="K5656" s="17" t="s">
        <v>5888</v>
      </c>
      <c r="L5656" s="1">
        <v>44650</v>
      </c>
      <c r="M5656">
        <v>8628.35</v>
      </c>
      <c r="N5656" s="17" t="s">
        <v>437</v>
      </c>
      <c r="O5656">
        <v>155</v>
      </c>
      <c r="P5656" s="17" t="s">
        <v>438</v>
      </c>
      <c r="Q5656">
        <v>0</v>
      </c>
      <c r="R5656" s="17" t="s">
        <v>439</v>
      </c>
      <c r="S5656" s="17" t="s">
        <v>440</v>
      </c>
      <c r="T5656" s="17" t="s">
        <v>438</v>
      </c>
      <c r="U5656">
        <v>0</v>
      </c>
      <c r="V5656">
        <v>0</v>
      </c>
      <c r="W5656" s="17" t="s">
        <v>5889</v>
      </c>
      <c r="X5656" s="17" t="s">
        <v>442</v>
      </c>
      <c r="Y5656">
        <v>0</v>
      </c>
      <c r="Z5656" s="17" t="s">
        <v>443</v>
      </c>
      <c r="AA5656" s="17" t="s">
        <v>443</v>
      </c>
      <c r="AB5656" s="17" t="s">
        <v>444</v>
      </c>
      <c r="AC5656">
        <v>0</v>
      </c>
      <c r="AD5656">
        <v>0</v>
      </c>
      <c r="AE5656">
        <v>0</v>
      </c>
      <c r="AF5656">
        <v>2022</v>
      </c>
      <c r="AG5656" s="1">
        <v>44562</v>
      </c>
      <c r="AH5656" s="1">
        <v>44773</v>
      </c>
      <c r="AI5656" s="1">
        <v>44785</v>
      </c>
      <c r="AJ5656" s="17" t="s">
        <v>3766</v>
      </c>
      <c r="AK5656" s="17" t="s">
        <v>3767</v>
      </c>
      <c r="AL5656" s="17" t="s">
        <v>11887</v>
      </c>
      <c r="AM5656" s="17">
        <f>MONTH(EMPENHO[[#This Row],[data_empenho]])</f>
        <v>3</v>
      </c>
    </row>
    <row r="5657" spans="1:39" x14ac:dyDescent="0.25">
      <c r="A5657">
        <v>1</v>
      </c>
      <c r="B5657">
        <v>101</v>
      </c>
      <c r="C5657">
        <v>4</v>
      </c>
      <c r="D5657">
        <v>122</v>
      </c>
      <c r="E5657">
        <v>1</v>
      </c>
      <c r="F5657">
        <v>0</v>
      </c>
      <c r="G5657">
        <v>2064</v>
      </c>
      <c r="H5657" s="17" t="s">
        <v>1716</v>
      </c>
      <c r="I5657">
        <v>1</v>
      </c>
      <c r="J5657">
        <v>0</v>
      </c>
      <c r="K5657" s="17" t="s">
        <v>5890</v>
      </c>
      <c r="L5657" s="1">
        <v>44650</v>
      </c>
      <c r="M5657">
        <v>1692.31</v>
      </c>
      <c r="N5657" s="17" t="s">
        <v>437</v>
      </c>
      <c r="O5657">
        <v>155</v>
      </c>
      <c r="P5657" s="17" t="s">
        <v>438</v>
      </c>
      <c r="Q5657">
        <v>0</v>
      </c>
      <c r="R5657" s="17" t="s">
        <v>439</v>
      </c>
      <c r="S5657" s="17" t="s">
        <v>440</v>
      </c>
      <c r="T5657" s="17" t="s">
        <v>438</v>
      </c>
      <c r="U5657">
        <v>0</v>
      </c>
      <c r="V5657">
        <v>0</v>
      </c>
      <c r="W5657" s="17" t="s">
        <v>5891</v>
      </c>
      <c r="X5657" s="17" t="s">
        <v>442</v>
      </c>
      <c r="Y5657">
        <v>0</v>
      </c>
      <c r="Z5657" s="17" t="s">
        <v>443</v>
      </c>
      <c r="AA5657" s="17" t="s">
        <v>443</v>
      </c>
      <c r="AB5657" s="17" t="s">
        <v>444</v>
      </c>
      <c r="AC5657">
        <v>0</v>
      </c>
      <c r="AD5657">
        <v>0</v>
      </c>
      <c r="AE5657">
        <v>0</v>
      </c>
      <c r="AF5657">
        <v>2022</v>
      </c>
      <c r="AG5657" s="1">
        <v>44562</v>
      </c>
      <c r="AH5657" s="1">
        <v>44773</v>
      </c>
      <c r="AI5657" s="1">
        <v>44785</v>
      </c>
      <c r="AJ5657" s="17" t="s">
        <v>3766</v>
      </c>
      <c r="AK5657" s="17" t="s">
        <v>3767</v>
      </c>
      <c r="AL5657" s="17" t="s">
        <v>11887</v>
      </c>
      <c r="AM5657" s="17">
        <f>MONTH(EMPENHO[[#This Row],[data_empenho]])</f>
        <v>3</v>
      </c>
    </row>
    <row r="5658" spans="1:39" x14ac:dyDescent="0.25">
      <c r="A5658">
        <v>1</v>
      </c>
      <c r="B5658">
        <v>101</v>
      </c>
      <c r="C5658">
        <v>4</v>
      </c>
      <c r="D5658">
        <v>122</v>
      </c>
      <c r="E5658">
        <v>1</v>
      </c>
      <c r="F5658">
        <v>0</v>
      </c>
      <c r="G5658">
        <v>2064</v>
      </c>
      <c r="H5658" s="17" t="s">
        <v>2478</v>
      </c>
      <c r="I5658">
        <v>1</v>
      </c>
      <c r="J5658">
        <v>0</v>
      </c>
      <c r="K5658" s="17" t="s">
        <v>5892</v>
      </c>
      <c r="L5658" s="1">
        <v>44650</v>
      </c>
      <c r="M5658">
        <v>998.72</v>
      </c>
      <c r="N5658" s="17" t="s">
        <v>437</v>
      </c>
      <c r="O5658">
        <v>6</v>
      </c>
      <c r="P5658" s="17" t="s">
        <v>438</v>
      </c>
      <c r="Q5658">
        <v>0</v>
      </c>
      <c r="R5658" s="17" t="s">
        <v>439</v>
      </c>
      <c r="S5658" s="17" t="s">
        <v>440</v>
      </c>
      <c r="T5658" s="17" t="s">
        <v>438</v>
      </c>
      <c r="U5658">
        <v>0</v>
      </c>
      <c r="V5658">
        <v>0</v>
      </c>
      <c r="W5658" s="17" t="s">
        <v>5893</v>
      </c>
      <c r="X5658" s="17" t="s">
        <v>442</v>
      </c>
      <c r="Y5658">
        <v>0</v>
      </c>
      <c r="Z5658" s="17" t="s">
        <v>443</v>
      </c>
      <c r="AA5658" s="17" t="s">
        <v>443</v>
      </c>
      <c r="AB5658" s="17" t="s">
        <v>444</v>
      </c>
      <c r="AC5658">
        <v>0</v>
      </c>
      <c r="AD5658">
        <v>0</v>
      </c>
      <c r="AE5658">
        <v>0</v>
      </c>
      <c r="AF5658">
        <v>2022</v>
      </c>
      <c r="AG5658" s="1">
        <v>44562</v>
      </c>
      <c r="AH5658" s="1">
        <v>44773</v>
      </c>
      <c r="AI5658" s="1">
        <v>44785</v>
      </c>
      <c r="AJ5658" s="17" t="s">
        <v>3766</v>
      </c>
      <c r="AK5658" s="17" t="s">
        <v>3767</v>
      </c>
      <c r="AL5658" s="17" t="s">
        <v>11887</v>
      </c>
      <c r="AM5658" s="17">
        <f>MONTH(EMPENHO[[#This Row],[data_empenho]])</f>
        <v>3</v>
      </c>
    </row>
    <row r="5659" spans="1:39" x14ac:dyDescent="0.25">
      <c r="A5659">
        <v>1</v>
      </c>
      <c r="B5659">
        <v>101</v>
      </c>
      <c r="C5659">
        <v>4</v>
      </c>
      <c r="D5659">
        <v>122</v>
      </c>
      <c r="E5659">
        <v>1</v>
      </c>
      <c r="F5659">
        <v>0</v>
      </c>
      <c r="G5659">
        <v>2064</v>
      </c>
      <c r="H5659" s="17" t="s">
        <v>1859</v>
      </c>
      <c r="I5659">
        <v>1</v>
      </c>
      <c r="J5659">
        <v>0</v>
      </c>
      <c r="K5659" s="17" t="s">
        <v>5894</v>
      </c>
      <c r="L5659" s="1">
        <v>44651</v>
      </c>
      <c r="M5659">
        <v>2120.25</v>
      </c>
      <c r="N5659" s="17" t="s">
        <v>437</v>
      </c>
      <c r="O5659">
        <v>6424</v>
      </c>
      <c r="P5659" s="17" t="s">
        <v>438</v>
      </c>
      <c r="Q5659">
        <v>0</v>
      </c>
      <c r="R5659" s="17" t="s">
        <v>1083</v>
      </c>
      <c r="S5659" s="17" t="s">
        <v>440</v>
      </c>
      <c r="T5659" s="17" t="s">
        <v>438</v>
      </c>
      <c r="U5659">
        <v>2</v>
      </c>
      <c r="V5659">
        <v>2021</v>
      </c>
      <c r="W5659" s="17" t="s">
        <v>5749</v>
      </c>
      <c r="X5659" s="17" t="s">
        <v>1085</v>
      </c>
      <c r="Y5659">
        <v>1</v>
      </c>
      <c r="Z5659" s="17" t="s">
        <v>443</v>
      </c>
      <c r="AA5659" s="17" t="s">
        <v>653</v>
      </c>
      <c r="AB5659" s="17" t="s">
        <v>5826</v>
      </c>
      <c r="AC5659">
        <v>0</v>
      </c>
      <c r="AD5659">
        <v>0</v>
      </c>
      <c r="AE5659">
        <v>0</v>
      </c>
      <c r="AF5659">
        <v>2022</v>
      </c>
      <c r="AG5659" s="1">
        <v>44562</v>
      </c>
      <c r="AH5659" s="1">
        <v>44773</v>
      </c>
      <c r="AI5659" s="1">
        <v>44785</v>
      </c>
      <c r="AJ5659" s="17" t="s">
        <v>3766</v>
      </c>
      <c r="AK5659" s="17" t="s">
        <v>3767</v>
      </c>
      <c r="AL5659" s="17" t="s">
        <v>11887</v>
      </c>
      <c r="AM5659" s="17">
        <f>MONTH(EMPENHO[[#This Row],[data_empenho]])</f>
        <v>3</v>
      </c>
    </row>
    <row r="5660" spans="1:39" x14ac:dyDescent="0.25">
      <c r="A5660">
        <v>1</v>
      </c>
      <c r="B5660">
        <v>101</v>
      </c>
      <c r="C5660">
        <v>4</v>
      </c>
      <c r="D5660">
        <v>122</v>
      </c>
      <c r="E5660">
        <v>1</v>
      </c>
      <c r="F5660">
        <v>0</v>
      </c>
      <c r="G5660">
        <v>2064</v>
      </c>
      <c r="H5660" s="17" t="s">
        <v>714</v>
      </c>
      <c r="I5660">
        <v>1</v>
      </c>
      <c r="J5660">
        <v>0</v>
      </c>
      <c r="K5660" s="17" t="s">
        <v>7261</v>
      </c>
      <c r="L5660" s="1">
        <v>44652</v>
      </c>
      <c r="M5660">
        <v>33800</v>
      </c>
      <c r="N5660" s="17" t="s">
        <v>437</v>
      </c>
      <c r="O5660">
        <v>8336</v>
      </c>
      <c r="P5660" s="17" t="s">
        <v>438</v>
      </c>
      <c r="Q5660">
        <v>0</v>
      </c>
      <c r="R5660" s="17" t="s">
        <v>480</v>
      </c>
      <c r="S5660" s="17" t="s">
        <v>440</v>
      </c>
      <c r="T5660" s="17" t="s">
        <v>438</v>
      </c>
      <c r="U5660">
        <v>7</v>
      </c>
      <c r="V5660">
        <v>2022</v>
      </c>
      <c r="W5660" s="17" t="s">
        <v>7262</v>
      </c>
      <c r="X5660" s="17" t="s">
        <v>482</v>
      </c>
      <c r="Y5660">
        <v>1</v>
      </c>
      <c r="Z5660" s="17" t="s">
        <v>443</v>
      </c>
      <c r="AA5660" s="17" t="s">
        <v>653</v>
      </c>
      <c r="AB5660" s="17" t="s">
        <v>5826</v>
      </c>
      <c r="AC5660">
        <v>0</v>
      </c>
      <c r="AD5660">
        <v>0</v>
      </c>
      <c r="AE5660">
        <v>0</v>
      </c>
      <c r="AF5660">
        <v>2022</v>
      </c>
      <c r="AG5660" s="1">
        <v>44562</v>
      </c>
      <c r="AH5660" s="1">
        <v>44773</v>
      </c>
      <c r="AI5660" s="1">
        <v>44785</v>
      </c>
      <c r="AJ5660" s="17" t="s">
        <v>3766</v>
      </c>
      <c r="AK5660" s="17" t="s">
        <v>3767</v>
      </c>
      <c r="AL5660" s="17" t="s">
        <v>11887</v>
      </c>
      <c r="AM5660" s="17">
        <f>MONTH(EMPENHO[[#This Row],[data_empenho]])</f>
        <v>4</v>
      </c>
    </row>
    <row r="5661" spans="1:39" x14ac:dyDescent="0.25">
      <c r="A5661">
        <v>1</v>
      </c>
      <c r="B5661">
        <v>101</v>
      </c>
      <c r="C5661">
        <v>1</v>
      </c>
      <c r="D5661">
        <v>31</v>
      </c>
      <c r="E5661">
        <v>15</v>
      </c>
      <c r="F5661">
        <v>0</v>
      </c>
      <c r="G5661">
        <v>2063</v>
      </c>
      <c r="H5661" s="17" t="s">
        <v>445</v>
      </c>
      <c r="I5661">
        <v>1</v>
      </c>
      <c r="J5661">
        <v>0</v>
      </c>
      <c r="K5661" s="17" t="s">
        <v>7263</v>
      </c>
      <c r="L5661" s="1">
        <v>44652</v>
      </c>
      <c r="M5661">
        <v>3940.75</v>
      </c>
      <c r="N5661" s="17" t="s">
        <v>437</v>
      </c>
      <c r="O5661">
        <v>1389</v>
      </c>
      <c r="P5661" s="17" t="s">
        <v>438</v>
      </c>
      <c r="Q5661">
        <v>0</v>
      </c>
      <c r="R5661" s="17" t="s">
        <v>439</v>
      </c>
      <c r="S5661" s="17" t="s">
        <v>440</v>
      </c>
      <c r="T5661" s="17" t="s">
        <v>438</v>
      </c>
      <c r="U5661">
        <v>0</v>
      </c>
      <c r="V5661">
        <v>0</v>
      </c>
      <c r="W5661" s="17" t="s">
        <v>7264</v>
      </c>
      <c r="X5661" s="17" t="s">
        <v>442</v>
      </c>
      <c r="Y5661">
        <v>0</v>
      </c>
      <c r="Z5661" s="17" t="s">
        <v>450</v>
      </c>
      <c r="AA5661" s="17" t="s">
        <v>443</v>
      </c>
      <c r="AB5661" s="17" t="s">
        <v>444</v>
      </c>
      <c r="AC5661">
        <v>0</v>
      </c>
      <c r="AD5661">
        <v>0</v>
      </c>
      <c r="AE5661">
        <v>0</v>
      </c>
      <c r="AF5661">
        <v>2022</v>
      </c>
      <c r="AG5661" s="1">
        <v>44562</v>
      </c>
      <c r="AH5661" s="1">
        <v>44773</v>
      </c>
      <c r="AI5661" s="1">
        <v>44785</v>
      </c>
      <c r="AJ5661" s="17" t="s">
        <v>3766</v>
      </c>
      <c r="AK5661" s="17" t="s">
        <v>3767</v>
      </c>
      <c r="AL5661" s="17" t="s">
        <v>11887</v>
      </c>
      <c r="AM5661" s="17">
        <f>MONTH(EMPENHO[[#This Row],[data_empenho]])</f>
        <v>4</v>
      </c>
    </row>
    <row r="5662" spans="1:39" x14ac:dyDescent="0.25">
      <c r="A5662">
        <v>1</v>
      </c>
      <c r="B5662">
        <v>101</v>
      </c>
      <c r="C5662">
        <v>1</v>
      </c>
      <c r="D5662">
        <v>31</v>
      </c>
      <c r="E5662">
        <v>15</v>
      </c>
      <c r="F5662">
        <v>0</v>
      </c>
      <c r="G5662">
        <v>2063</v>
      </c>
      <c r="H5662" s="17" t="s">
        <v>445</v>
      </c>
      <c r="I5662">
        <v>1</v>
      </c>
      <c r="J5662">
        <v>0</v>
      </c>
      <c r="K5662" s="17" t="s">
        <v>7265</v>
      </c>
      <c r="L5662" s="1">
        <v>44652</v>
      </c>
      <c r="M5662">
        <v>3940.75</v>
      </c>
      <c r="N5662" s="17" t="s">
        <v>437</v>
      </c>
      <c r="O5662">
        <v>7456</v>
      </c>
      <c r="P5662" s="17" t="s">
        <v>438</v>
      </c>
      <c r="Q5662">
        <v>0</v>
      </c>
      <c r="R5662" s="17" t="s">
        <v>439</v>
      </c>
      <c r="S5662" s="17" t="s">
        <v>440</v>
      </c>
      <c r="T5662" s="17" t="s">
        <v>438</v>
      </c>
      <c r="U5662">
        <v>0</v>
      </c>
      <c r="V5662">
        <v>0</v>
      </c>
      <c r="W5662" s="17" t="s">
        <v>7266</v>
      </c>
      <c r="X5662" s="17" t="s">
        <v>442</v>
      </c>
      <c r="Y5662">
        <v>0</v>
      </c>
      <c r="Z5662" s="17" t="s">
        <v>450</v>
      </c>
      <c r="AA5662" s="17" t="s">
        <v>443</v>
      </c>
      <c r="AB5662" s="17" t="s">
        <v>444</v>
      </c>
      <c r="AC5662">
        <v>0</v>
      </c>
      <c r="AD5662">
        <v>0</v>
      </c>
      <c r="AE5662">
        <v>0</v>
      </c>
      <c r="AF5662">
        <v>2022</v>
      </c>
      <c r="AG5662" s="1">
        <v>44562</v>
      </c>
      <c r="AH5662" s="1">
        <v>44773</v>
      </c>
      <c r="AI5662" s="1">
        <v>44785</v>
      </c>
      <c r="AJ5662" s="17" t="s">
        <v>3766</v>
      </c>
      <c r="AK5662" s="17" t="s">
        <v>3767</v>
      </c>
      <c r="AL5662" s="17" t="s">
        <v>11887</v>
      </c>
      <c r="AM5662" s="17">
        <f>MONTH(EMPENHO[[#This Row],[data_empenho]])</f>
        <v>4</v>
      </c>
    </row>
    <row r="5663" spans="1:39" x14ac:dyDescent="0.25">
      <c r="A5663">
        <v>1</v>
      </c>
      <c r="B5663">
        <v>101</v>
      </c>
      <c r="C5663">
        <v>1</v>
      </c>
      <c r="D5663">
        <v>31</v>
      </c>
      <c r="E5663">
        <v>15</v>
      </c>
      <c r="F5663">
        <v>0</v>
      </c>
      <c r="G5663">
        <v>2063</v>
      </c>
      <c r="H5663" s="17" t="s">
        <v>445</v>
      </c>
      <c r="I5663">
        <v>1</v>
      </c>
      <c r="J5663">
        <v>0</v>
      </c>
      <c r="K5663" s="17" t="s">
        <v>7267</v>
      </c>
      <c r="L5663" s="1">
        <v>44652</v>
      </c>
      <c r="M5663">
        <v>3940.75</v>
      </c>
      <c r="N5663" s="17" t="s">
        <v>437</v>
      </c>
      <c r="O5663">
        <v>7960</v>
      </c>
      <c r="P5663" s="17" t="s">
        <v>438</v>
      </c>
      <c r="Q5663">
        <v>0</v>
      </c>
      <c r="R5663" s="17" t="s">
        <v>439</v>
      </c>
      <c r="S5663" s="17" t="s">
        <v>440</v>
      </c>
      <c r="T5663" s="17" t="s">
        <v>438</v>
      </c>
      <c r="U5663">
        <v>0</v>
      </c>
      <c r="V5663">
        <v>0</v>
      </c>
      <c r="W5663" s="17" t="s">
        <v>7268</v>
      </c>
      <c r="X5663" s="17" t="s">
        <v>442</v>
      </c>
      <c r="Y5663">
        <v>0</v>
      </c>
      <c r="Z5663" s="17" t="s">
        <v>450</v>
      </c>
      <c r="AA5663" s="17" t="s">
        <v>443</v>
      </c>
      <c r="AB5663" s="17" t="s">
        <v>444</v>
      </c>
      <c r="AC5663">
        <v>0</v>
      </c>
      <c r="AD5663">
        <v>0</v>
      </c>
      <c r="AE5663">
        <v>0</v>
      </c>
      <c r="AF5663">
        <v>2022</v>
      </c>
      <c r="AG5663" s="1">
        <v>44562</v>
      </c>
      <c r="AH5663" s="1">
        <v>44773</v>
      </c>
      <c r="AI5663" s="1">
        <v>44785</v>
      </c>
      <c r="AJ5663" s="17" t="s">
        <v>3766</v>
      </c>
      <c r="AK5663" s="17" t="s">
        <v>3767</v>
      </c>
      <c r="AL5663" s="17" t="s">
        <v>11887</v>
      </c>
      <c r="AM5663" s="17">
        <f>MONTH(EMPENHO[[#This Row],[data_empenho]])</f>
        <v>4</v>
      </c>
    </row>
    <row r="5664" spans="1:39" x14ac:dyDescent="0.25">
      <c r="A5664">
        <v>1</v>
      </c>
      <c r="B5664">
        <v>101</v>
      </c>
      <c r="C5664">
        <v>1</v>
      </c>
      <c r="D5664">
        <v>31</v>
      </c>
      <c r="E5664">
        <v>15</v>
      </c>
      <c r="F5664">
        <v>0</v>
      </c>
      <c r="G5664">
        <v>2063</v>
      </c>
      <c r="H5664" s="17" t="s">
        <v>445</v>
      </c>
      <c r="I5664">
        <v>1</v>
      </c>
      <c r="J5664">
        <v>0</v>
      </c>
      <c r="K5664" s="17" t="s">
        <v>7269</v>
      </c>
      <c r="L5664" s="1">
        <v>44652</v>
      </c>
      <c r="M5664">
        <v>3940.75</v>
      </c>
      <c r="N5664" s="17" t="s">
        <v>437</v>
      </c>
      <c r="O5664">
        <v>455</v>
      </c>
      <c r="P5664" s="17" t="s">
        <v>438</v>
      </c>
      <c r="Q5664">
        <v>0</v>
      </c>
      <c r="R5664" s="17" t="s">
        <v>439</v>
      </c>
      <c r="S5664" s="17" t="s">
        <v>440</v>
      </c>
      <c r="T5664" s="17" t="s">
        <v>438</v>
      </c>
      <c r="U5664">
        <v>0</v>
      </c>
      <c r="V5664">
        <v>0</v>
      </c>
      <c r="W5664" s="17" t="s">
        <v>7270</v>
      </c>
      <c r="X5664" s="17" t="s">
        <v>442</v>
      </c>
      <c r="Y5664">
        <v>0</v>
      </c>
      <c r="Z5664" s="17" t="s">
        <v>450</v>
      </c>
      <c r="AA5664" s="17" t="s">
        <v>443</v>
      </c>
      <c r="AB5664" s="17" t="s">
        <v>444</v>
      </c>
      <c r="AC5664">
        <v>0</v>
      </c>
      <c r="AD5664">
        <v>0</v>
      </c>
      <c r="AE5664">
        <v>0</v>
      </c>
      <c r="AF5664">
        <v>2022</v>
      </c>
      <c r="AG5664" s="1">
        <v>44562</v>
      </c>
      <c r="AH5664" s="1">
        <v>44773</v>
      </c>
      <c r="AI5664" s="1">
        <v>44785</v>
      </c>
      <c r="AJ5664" s="17" t="s">
        <v>3766</v>
      </c>
      <c r="AK5664" s="17" t="s">
        <v>3767</v>
      </c>
      <c r="AL5664" s="17" t="s">
        <v>11887</v>
      </c>
      <c r="AM5664" s="17">
        <f>MONTH(EMPENHO[[#This Row],[data_empenho]])</f>
        <v>4</v>
      </c>
    </row>
    <row r="5665" spans="1:39" x14ac:dyDescent="0.25">
      <c r="A5665">
        <v>1</v>
      </c>
      <c r="B5665">
        <v>101</v>
      </c>
      <c r="C5665">
        <v>1</v>
      </c>
      <c r="D5665">
        <v>31</v>
      </c>
      <c r="E5665">
        <v>15</v>
      </c>
      <c r="F5665">
        <v>0</v>
      </c>
      <c r="G5665">
        <v>2063</v>
      </c>
      <c r="H5665" s="17" t="s">
        <v>779</v>
      </c>
      <c r="I5665">
        <v>1</v>
      </c>
      <c r="J5665">
        <v>0</v>
      </c>
      <c r="K5665" s="17" t="s">
        <v>7271</v>
      </c>
      <c r="L5665" s="1">
        <v>44652</v>
      </c>
      <c r="M5665">
        <v>2600</v>
      </c>
      <c r="N5665" s="17" t="s">
        <v>437</v>
      </c>
      <c r="O5665">
        <v>5462</v>
      </c>
      <c r="P5665" s="17" t="s">
        <v>438</v>
      </c>
      <c r="Q5665">
        <v>0</v>
      </c>
      <c r="R5665" s="17" t="s">
        <v>439</v>
      </c>
      <c r="S5665" s="17" t="s">
        <v>440</v>
      </c>
      <c r="T5665" s="17" t="s">
        <v>438</v>
      </c>
      <c r="U5665">
        <v>0</v>
      </c>
      <c r="V5665">
        <v>0</v>
      </c>
      <c r="W5665" s="17" t="s">
        <v>7272</v>
      </c>
      <c r="X5665" s="17" t="s">
        <v>465</v>
      </c>
      <c r="Y5665">
        <v>1</v>
      </c>
      <c r="Z5665" s="17" t="s">
        <v>443</v>
      </c>
      <c r="AA5665" s="17" t="s">
        <v>443</v>
      </c>
      <c r="AB5665" s="17" t="s">
        <v>444</v>
      </c>
      <c r="AC5665">
        <v>0</v>
      </c>
      <c r="AD5665">
        <v>0</v>
      </c>
      <c r="AE5665">
        <v>0</v>
      </c>
      <c r="AF5665">
        <v>2022</v>
      </c>
      <c r="AG5665" s="1">
        <v>44562</v>
      </c>
      <c r="AH5665" s="1">
        <v>44773</v>
      </c>
      <c r="AI5665" s="1">
        <v>44785</v>
      </c>
      <c r="AJ5665" s="17" t="s">
        <v>3766</v>
      </c>
      <c r="AK5665" s="17" t="s">
        <v>3767</v>
      </c>
      <c r="AL5665" s="17" t="s">
        <v>11887</v>
      </c>
      <c r="AM5665" s="17">
        <f>MONTH(EMPENHO[[#This Row],[data_empenho]])</f>
        <v>4</v>
      </c>
    </row>
    <row r="5666" spans="1:39" x14ac:dyDescent="0.25">
      <c r="A5666">
        <v>1</v>
      </c>
      <c r="B5666">
        <v>101</v>
      </c>
      <c r="C5666">
        <v>1</v>
      </c>
      <c r="D5666">
        <v>31</v>
      </c>
      <c r="E5666">
        <v>15</v>
      </c>
      <c r="F5666">
        <v>0</v>
      </c>
      <c r="G5666">
        <v>2063</v>
      </c>
      <c r="H5666" s="17" t="s">
        <v>3507</v>
      </c>
      <c r="I5666">
        <v>1</v>
      </c>
      <c r="J5666">
        <v>0</v>
      </c>
      <c r="K5666" s="17" t="s">
        <v>7273</v>
      </c>
      <c r="L5666" s="1">
        <v>44652</v>
      </c>
      <c r="M5666">
        <v>1504.48</v>
      </c>
      <c r="N5666" s="17" t="s">
        <v>437</v>
      </c>
      <c r="O5666">
        <v>455</v>
      </c>
      <c r="P5666" s="17" t="s">
        <v>438</v>
      </c>
      <c r="Q5666">
        <v>0</v>
      </c>
      <c r="R5666" s="17" t="s">
        <v>439</v>
      </c>
      <c r="S5666" s="17" t="s">
        <v>440</v>
      </c>
      <c r="T5666" s="17" t="s">
        <v>438</v>
      </c>
      <c r="U5666">
        <v>0</v>
      </c>
      <c r="V5666">
        <v>0</v>
      </c>
      <c r="W5666" s="17" t="s">
        <v>7274</v>
      </c>
      <c r="X5666" s="17" t="s">
        <v>465</v>
      </c>
      <c r="Y5666">
        <v>1</v>
      </c>
      <c r="Z5666" s="17" t="s">
        <v>443</v>
      </c>
      <c r="AA5666" s="17" t="s">
        <v>443</v>
      </c>
      <c r="AB5666" s="17" t="s">
        <v>444</v>
      </c>
      <c r="AC5666">
        <v>0</v>
      </c>
      <c r="AD5666">
        <v>0</v>
      </c>
      <c r="AE5666">
        <v>0</v>
      </c>
      <c r="AF5666">
        <v>2022</v>
      </c>
      <c r="AG5666" s="1">
        <v>44562</v>
      </c>
      <c r="AH5666" s="1">
        <v>44773</v>
      </c>
      <c r="AI5666" s="1">
        <v>44785</v>
      </c>
      <c r="AJ5666" s="17" t="s">
        <v>3766</v>
      </c>
      <c r="AK5666" s="17" t="s">
        <v>3767</v>
      </c>
      <c r="AL5666" s="17" t="s">
        <v>11887</v>
      </c>
      <c r="AM5666" s="17">
        <f>MONTH(EMPENHO[[#This Row],[data_empenho]])</f>
        <v>4</v>
      </c>
    </row>
    <row r="5667" spans="1:39" x14ac:dyDescent="0.25">
      <c r="A5667">
        <v>1</v>
      </c>
      <c r="B5667">
        <v>101</v>
      </c>
      <c r="C5667">
        <v>1</v>
      </c>
      <c r="D5667">
        <v>31</v>
      </c>
      <c r="E5667">
        <v>15</v>
      </c>
      <c r="F5667">
        <v>0</v>
      </c>
      <c r="G5667">
        <v>2063</v>
      </c>
      <c r="H5667" s="17" t="s">
        <v>3797</v>
      </c>
      <c r="I5667">
        <v>1</v>
      </c>
      <c r="J5667">
        <v>0</v>
      </c>
      <c r="K5667" s="17" t="s">
        <v>7275</v>
      </c>
      <c r="L5667" s="1">
        <v>44652</v>
      </c>
      <c r="M5667">
        <v>6711.44</v>
      </c>
      <c r="N5667" s="17" t="s">
        <v>437</v>
      </c>
      <c r="O5667">
        <v>5294</v>
      </c>
      <c r="P5667" s="17" t="s">
        <v>438</v>
      </c>
      <c r="Q5667">
        <v>0</v>
      </c>
      <c r="R5667" s="17" t="s">
        <v>439</v>
      </c>
      <c r="S5667" s="17" t="s">
        <v>440</v>
      </c>
      <c r="T5667" s="17" t="s">
        <v>438</v>
      </c>
      <c r="U5667">
        <v>0</v>
      </c>
      <c r="V5667">
        <v>0</v>
      </c>
      <c r="W5667" s="17" t="s">
        <v>7276</v>
      </c>
      <c r="X5667" s="17" t="s">
        <v>465</v>
      </c>
      <c r="Y5667">
        <v>1</v>
      </c>
      <c r="Z5667" s="17" t="s">
        <v>443</v>
      </c>
      <c r="AA5667" s="17" t="s">
        <v>443</v>
      </c>
      <c r="AB5667" s="17" t="s">
        <v>444</v>
      </c>
      <c r="AC5667">
        <v>0</v>
      </c>
      <c r="AD5667">
        <v>0</v>
      </c>
      <c r="AE5667">
        <v>0</v>
      </c>
      <c r="AF5667">
        <v>2022</v>
      </c>
      <c r="AG5667" s="1">
        <v>44562</v>
      </c>
      <c r="AH5667" s="1">
        <v>44773</v>
      </c>
      <c r="AI5667" s="1">
        <v>44785</v>
      </c>
      <c r="AJ5667" s="17" t="s">
        <v>3766</v>
      </c>
      <c r="AK5667" s="17" t="s">
        <v>3767</v>
      </c>
      <c r="AL5667" s="17" t="s">
        <v>11887</v>
      </c>
      <c r="AM5667" s="17">
        <f>MONTH(EMPENHO[[#This Row],[data_empenho]])</f>
        <v>4</v>
      </c>
    </row>
    <row r="5668" spans="1:39" x14ac:dyDescent="0.25">
      <c r="A5668">
        <v>1</v>
      </c>
      <c r="B5668">
        <v>101</v>
      </c>
      <c r="C5668">
        <v>4</v>
      </c>
      <c r="D5668">
        <v>122</v>
      </c>
      <c r="E5668">
        <v>1</v>
      </c>
      <c r="F5668">
        <v>0</v>
      </c>
      <c r="G5668">
        <v>2064</v>
      </c>
      <c r="H5668" s="17" t="s">
        <v>7277</v>
      </c>
      <c r="I5668">
        <v>1</v>
      </c>
      <c r="J5668">
        <v>0</v>
      </c>
      <c r="K5668" s="17" t="s">
        <v>7278</v>
      </c>
      <c r="L5668" s="1">
        <v>44656</v>
      </c>
      <c r="M5668">
        <v>800</v>
      </c>
      <c r="N5668" s="17" t="s">
        <v>437</v>
      </c>
      <c r="O5668">
        <v>7994</v>
      </c>
      <c r="P5668" s="17" t="s">
        <v>438</v>
      </c>
      <c r="Q5668">
        <v>0</v>
      </c>
      <c r="R5668" s="17" t="s">
        <v>439</v>
      </c>
      <c r="S5668" s="17" t="s">
        <v>440</v>
      </c>
      <c r="T5668" s="17" t="s">
        <v>438</v>
      </c>
      <c r="U5668">
        <v>0</v>
      </c>
      <c r="V5668">
        <v>0</v>
      </c>
      <c r="W5668" s="17" t="s">
        <v>7279</v>
      </c>
      <c r="X5668" s="17" t="s">
        <v>465</v>
      </c>
      <c r="Y5668">
        <v>1</v>
      </c>
      <c r="Z5668" s="17" t="s">
        <v>443</v>
      </c>
      <c r="AA5668" s="17" t="s">
        <v>443</v>
      </c>
      <c r="AB5668" s="17" t="s">
        <v>444</v>
      </c>
      <c r="AC5668">
        <v>0</v>
      </c>
      <c r="AD5668">
        <v>0</v>
      </c>
      <c r="AE5668">
        <v>0</v>
      </c>
      <c r="AF5668">
        <v>2022</v>
      </c>
      <c r="AG5668" s="1">
        <v>44562</v>
      </c>
      <c r="AH5668" s="1">
        <v>44773</v>
      </c>
      <c r="AI5668" s="1">
        <v>44785</v>
      </c>
      <c r="AJ5668" s="17" t="s">
        <v>3766</v>
      </c>
      <c r="AK5668" s="17" t="s">
        <v>3767</v>
      </c>
      <c r="AL5668" s="17" t="s">
        <v>11887</v>
      </c>
      <c r="AM5668" s="17">
        <f>MONTH(EMPENHO[[#This Row],[data_empenho]])</f>
        <v>4</v>
      </c>
    </row>
    <row r="5669" spans="1:39" x14ac:dyDescent="0.25">
      <c r="A5669">
        <v>1</v>
      </c>
      <c r="B5669">
        <v>101</v>
      </c>
      <c r="C5669">
        <v>4</v>
      </c>
      <c r="D5669">
        <v>122</v>
      </c>
      <c r="E5669">
        <v>1</v>
      </c>
      <c r="F5669">
        <v>0</v>
      </c>
      <c r="G5669">
        <v>2064</v>
      </c>
      <c r="H5669" s="17" t="s">
        <v>755</v>
      </c>
      <c r="I5669">
        <v>1</v>
      </c>
      <c r="J5669">
        <v>0</v>
      </c>
      <c r="K5669" s="17" t="s">
        <v>7280</v>
      </c>
      <c r="L5669" s="1">
        <v>44658</v>
      </c>
      <c r="M5669">
        <v>320</v>
      </c>
      <c r="N5669" s="17" t="s">
        <v>437</v>
      </c>
      <c r="O5669">
        <v>6637</v>
      </c>
      <c r="P5669" s="17" t="s">
        <v>438</v>
      </c>
      <c r="Q5669">
        <v>0</v>
      </c>
      <c r="R5669" s="17" t="s">
        <v>439</v>
      </c>
      <c r="S5669" s="17" t="s">
        <v>440</v>
      </c>
      <c r="T5669" s="17" t="s">
        <v>438</v>
      </c>
      <c r="U5669">
        <v>0</v>
      </c>
      <c r="V5669">
        <v>0</v>
      </c>
      <c r="W5669" s="17" t="s">
        <v>7281</v>
      </c>
      <c r="X5669" s="17" t="s">
        <v>465</v>
      </c>
      <c r="Y5669">
        <v>1</v>
      </c>
      <c r="Z5669" s="17" t="s">
        <v>443</v>
      </c>
      <c r="AA5669" s="17" t="s">
        <v>443</v>
      </c>
      <c r="AB5669" s="17" t="s">
        <v>444</v>
      </c>
      <c r="AC5669">
        <v>0</v>
      </c>
      <c r="AD5669">
        <v>0</v>
      </c>
      <c r="AE5669">
        <v>0</v>
      </c>
      <c r="AF5669">
        <v>2022</v>
      </c>
      <c r="AG5669" s="1">
        <v>44562</v>
      </c>
      <c r="AH5669" s="1">
        <v>44773</v>
      </c>
      <c r="AI5669" s="1">
        <v>44785</v>
      </c>
      <c r="AJ5669" s="17" t="s">
        <v>3766</v>
      </c>
      <c r="AK5669" s="17" t="s">
        <v>3767</v>
      </c>
      <c r="AL5669" s="17" t="s">
        <v>11887</v>
      </c>
      <c r="AM5669" s="17">
        <f>MONTH(EMPENHO[[#This Row],[data_empenho]])</f>
        <v>4</v>
      </c>
    </row>
    <row r="5670" spans="1:39" x14ac:dyDescent="0.25">
      <c r="A5670">
        <v>1</v>
      </c>
      <c r="B5670">
        <v>101</v>
      </c>
      <c r="C5670">
        <v>4</v>
      </c>
      <c r="D5670">
        <v>122</v>
      </c>
      <c r="E5670">
        <v>1</v>
      </c>
      <c r="F5670">
        <v>0</v>
      </c>
      <c r="G5670">
        <v>2064</v>
      </c>
      <c r="H5670" s="17" t="s">
        <v>5968</v>
      </c>
      <c r="I5670">
        <v>1</v>
      </c>
      <c r="J5670">
        <v>0</v>
      </c>
      <c r="K5670" s="17" t="s">
        <v>7282</v>
      </c>
      <c r="L5670" s="1">
        <v>44658</v>
      </c>
      <c r="M5670">
        <v>840</v>
      </c>
      <c r="N5670" s="17" t="s">
        <v>437</v>
      </c>
      <c r="O5670">
        <v>6637</v>
      </c>
      <c r="P5670" s="17" t="s">
        <v>438</v>
      </c>
      <c r="Q5670">
        <v>0</v>
      </c>
      <c r="R5670" s="17" t="s">
        <v>439</v>
      </c>
      <c r="S5670" s="17" t="s">
        <v>440</v>
      </c>
      <c r="T5670" s="17" t="s">
        <v>438</v>
      </c>
      <c r="U5670">
        <v>0</v>
      </c>
      <c r="V5670">
        <v>0</v>
      </c>
      <c r="W5670" s="17" t="s">
        <v>7283</v>
      </c>
      <c r="X5670" s="17" t="s">
        <v>465</v>
      </c>
      <c r="Y5670">
        <v>1</v>
      </c>
      <c r="Z5670" s="17" t="s">
        <v>443</v>
      </c>
      <c r="AA5670" s="17" t="s">
        <v>443</v>
      </c>
      <c r="AB5670" s="17" t="s">
        <v>444</v>
      </c>
      <c r="AC5670">
        <v>0</v>
      </c>
      <c r="AD5670">
        <v>0</v>
      </c>
      <c r="AE5670">
        <v>0</v>
      </c>
      <c r="AF5670">
        <v>2022</v>
      </c>
      <c r="AG5670" s="1">
        <v>44562</v>
      </c>
      <c r="AH5670" s="1">
        <v>44773</v>
      </c>
      <c r="AI5670" s="1">
        <v>44785</v>
      </c>
      <c r="AJ5670" s="17" t="s">
        <v>3766</v>
      </c>
      <c r="AK5670" s="17" t="s">
        <v>3767</v>
      </c>
      <c r="AL5670" s="17" t="s">
        <v>11887</v>
      </c>
      <c r="AM5670" s="17">
        <f>MONTH(EMPENHO[[#This Row],[data_empenho]])</f>
        <v>4</v>
      </c>
    </row>
    <row r="5671" spans="1:39" x14ac:dyDescent="0.25">
      <c r="A5671">
        <v>1</v>
      </c>
      <c r="B5671">
        <v>101</v>
      </c>
      <c r="C5671">
        <v>1</v>
      </c>
      <c r="D5671">
        <v>31</v>
      </c>
      <c r="E5671">
        <v>15</v>
      </c>
      <c r="F5671">
        <v>0</v>
      </c>
      <c r="G5671">
        <v>2063</v>
      </c>
      <c r="H5671" s="17" t="s">
        <v>779</v>
      </c>
      <c r="I5671">
        <v>1</v>
      </c>
      <c r="J5671">
        <v>0</v>
      </c>
      <c r="K5671" s="17" t="s">
        <v>7284</v>
      </c>
      <c r="L5671" s="1">
        <v>44676</v>
      </c>
      <c r="M5671">
        <v>1380</v>
      </c>
      <c r="N5671" s="17" t="s">
        <v>437</v>
      </c>
      <c r="O5671">
        <v>6872</v>
      </c>
      <c r="P5671" s="17" t="s">
        <v>438</v>
      </c>
      <c r="Q5671">
        <v>0</v>
      </c>
      <c r="R5671" s="17" t="s">
        <v>439</v>
      </c>
      <c r="S5671" s="17" t="s">
        <v>440</v>
      </c>
      <c r="T5671" s="17" t="s">
        <v>438</v>
      </c>
      <c r="U5671">
        <v>0</v>
      </c>
      <c r="V5671">
        <v>0</v>
      </c>
      <c r="W5671" s="17" t="s">
        <v>7285</v>
      </c>
      <c r="X5671" s="17" t="s">
        <v>465</v>
      </c>
      <c r="Y5671">
        <v>1</v>
      </c>
      <c r="Z5671" s="17" t="s">
        <v>443</v>
      </c>
      <c r="AA5671" s="17" t="s">
        <v>443</v>
      </c>
      <c r="AB5671" s="17" t="s">
        <v>444</v>
      </c>
      <c r="AC5671">
        <v>0</v>
      </c>
      <c r="AD5671">
        <v>0</v>
      </c>
      <c r="AE5671">
        <v>0</v>
      </c>
      <c r="AF5671">
        <v>2022</v>
      </c>
      <c r="AG5671" s="1">
        <v>44562</v>
      </c>
      <c r="AH5671" s="1">
        <v>44773</v>
      </c>
      <c r="AI5671" s="1">
        <v>44785</v>
      </c>
      <c r="AJ5671" s="17" t="s">
        <v>3766</v>
      </c>
      <c r="AK5671" s="17" t="s">
        <v>3767</v>
      </c>
      <c r="AL5671" s="17" t="s">
        <v>11887</v>
      </c>
      <c r="AM5671" s="17">
        <f>MONTH(EMPENHO[[#This Row],[data_empenho]])</f>
        <v>4</v>
      </c>
    </row>
    <row r="5672" spans="1:39" x14ac:dyDescent="0.25">
      <c r="A5672">
        <v>1</v>
      </c>
      <c r="B5672">
        <v>101</v>
      </c>
      <c r="C5672">
        <v>1</v>
      </c>
      <c r="D5672">
        <v>31</v>
      </c>
      <c r="E5672">
        <v>15</v>
      </c>
      <c r="F5672">
        <v>0</v>
      </c>
      <c r="G5672">
        <v>2063</v>
      </c>
      <c r="H5672" s="17" t="s">
        <v>779</v>
      </c>
      <c r="I5672">
        <v>1</v>
      </c>
      <c r="J5672">
        <v>0</v>
      </c>
      <c r="K5672" s="17" t="s">
        <v>7284</v>
      </c>
      <c r="L5672" s="1">
        <v>44684</v>
      </c>
      <c r="M5672">
        <v>-690</v>
      </c>
      <c r="N5672" s="17" t="s">
        <v>451</v>
      </c>
      <c r="O5672">
        <v>6872</v>
      </c>
      <c r="P5672" s="17" t="s">
        <v>438</v>
      </c>
      <c r="Q5672">
        <v>0</v>
      </c>
      <c r="R5672" s="17" t="s">
        <v>439</v>
      </c>
      <c r="S5672" s="17" t="s">
        <v>440</v>
      </c>
      <c r="T5672" s="17" t="s">
        <v>438</v>
      </c>
      <c r="U5672">
        <v>0</v>
      </c>
      <c r="V5672">
        <v>0</v>
      </c>
      <c r="W5672" s="17" t="s">
        <v>8807</v>
      </c>
      <c r="X5672" s="17" t="s">
        <v>465</v>
      </c>
      <c r="Y5672">
        <v>1</v>
      </c>
      <c r="Z5672" s="17" t="s">
        <v>443</v>
      </c>
      <c r="AA5672" s="17" t="s">
        <v>443</v>
      </c>
      <c r="AB5672" s="17" t="s">
        <v>444</v>
      </c>
      <c r="AC5672">
        <v>0</v>
      </c>
      <c r="AD5672">
        <v>0</v>
      </c>
      <c r="AE5672">
        <v>0</v>
      </c>
      <c r="AF5672">
        <v>2022</v>
      </c>
      <c r="AG5672" s="1">
        <v>44562</v>
      </c>
      <c r="AH5672" s="1">
        <v>44773</v>
      </c>
      <c r="AI5672" s="1">
        <v>44785</v>
      </c>
      <c r="AJ5672" s="17" t="s">
        <v>3766</v>
      </c>
      <c r="AK5672" s="17" t="s">
        <v>3767</v>
      </c>
      <c r="AL5672" s="17" t="s">
        <v>11887</v>
      </c>
      <c r="AM5672" s="17">
        <f>MONTH(EMPENHO[[#This Row],[data_empenho]])</f>
        <v>5</v>
      </c>
    </row>
    <row r="5673" spans="1:39" x14ac:dyDescent="0.25">
      <c r="A5673">
        <v>1</v>
      </c>
      <c r="B5673">
        <v>101</v>
      </c>
      <c r="C5673">
        <v>4</v>
      </c>
      <c r="D5673">
        <v>122</v>
      </c>
      <c r="E5673">
        <v>1</v>
      </c>
      <c r="F5673">
        <v>0</v>
      </c>
      <c r="G5673">
        <v>2064</v>
      </c>
      <c r="H5673" s="17" t="s">
        <v>779</v>
      </c>
      <c r="I5673">
        <v>1</v>
      </c>
      <c r="J5673">
        <v>0</v>
      </c>
      <c r="K5673" s="17" t="s">
        <v>7286</v>
      </c>
      <c r="L5673" s="1">
        <v>44676</v>
      </c>
      <c r="M5673">
        <v>1380</v>
      </c>
      <c r="N5673" s="17" t="s">
        <v>437</v>
      </c>
      <c r="O5673">
        <v>6872</v>
      </c>
      <c r="P5673" s="17" t="s">
        <v>438</v>
      </c>
      <c r="Q5673">
        <v>0</v>
      </c>
      <c r="R5673" s="17" t="s">
        <v>439</v>
      </c>
      <c r="S5673" s="17" t="s">
        <v>440</v>
      </c>
      <c r="T5673" s="17" t="s">
        <v>438</v>
      </c>
      <c r="U5673">
        <v>0</v>
      </c>
      <c r="V5673">
        <v>0</v>
      </c>
      <c r="W5673" s="17" t="s">
        <v>7287</v>
      </c>
      <c r="X5673" s="17" t="s">
        <v>465</v>
      </c>
      <c r="Y5673">
        <v>1</v>
      </c>
      <c r="Z5673" s="17" t="s">
        <v>443</v>
      </c>
      <c r="AA5673" s="17" t="s">
        <v>443</v>
      </c>
      <c r="AB5673" s="17" t="s">
        <v>444</v>
      </c>
      <c r="AC5673">
        <v>0</v>
      </c>
      <c r="AD5673">
        <v>0</v>
      </c>
      <c r="AE5673">
        <v>0</v>
      </c>
      <c r="AF5673">
        <v>2022</v>
      </c>
      <c r="AG5673" s="1">
        <v>44562</v>
      </c>
      <c r="AH5673" s="1">
        <v>44773</v>
      </c>
      <c r="AI5673" s="1">
        <v>44785</v>
      </c>
      <c r="AJ5673" s="17" t="s">
        <v>3766</v>
      </c>
      <c r="AK5673" s="17" t="s">
        <v>3767</v>
      </c>
      <c r="AL5673" s="17" t="s">
        <v>11887</v>
      </c>
      <c r="AM5673" s="17">
        <f>MONTH(EMPENHO[[#This Row],[data_empenho]])</f>
        <v>4</v>
      </c>
    </row>
    <row r="5674" spans="1:39" x14ac:dyDescent="0.25">
      <c r="A5674">
        <v>1</v>
      </c>
      <c r="B5674">
        <v>101</v>
      </c>
      <c r="C5674">
        <v>4</v>
      </c>
      <c r="D5674">
        <v>122</v>
      </c>
      <c r="E5674">
        <v>1</v>
      </c>
      <c r="F5674">
        <v>0</v>
      </c>
      <c r="G5674">
        <v>2064</v>
      </c>
      <c r="H5674" s="17" t="s">
        <v>445</v>
      </c>
      <c r="I5674">
        <v>1</v>
      </c>
      <c r="J5674">
        <v>0</v>
      </c>
      <c r="K5674" s="17" t="s">
        <v>7288</v>
      </c>
      <c r="L5674" s="1">
        <v>44676</v>
      </c>
      <c r="M5674">
        <v>1603.52</v>
      </c>
      <c r="N5674" s="17" t="s">
        <v>437</v>
      </c>
      <c r="O5674">
        <v>8269</v>
      </c>
      <c r="P5674" s="17" t="s">
        <v>438</v>
      </c>
      <c r="Q5674">
        <v>0</v>
      </c>
      <c r="R5674" s="17" t="s">
        <v>439</v>
      </c>
      <c r="S5674" s="17" t="s">
        <v>440</v>
      </c>
      <c r="T5674" s="17" t="s">
        <v>438</v>
      </c>
      <c r="U5674">
        <v>0</v>
      </c>
      <c r="V5674">
        <v>0</v>
      </c>
      <c r="W5674" s="17" t="s">
        <v>7289</v>
      </c>
      <c r="X5674" s="17" t="s">
        <v>442</v>
      </c>
      <c r="Y5674">
        <v>0</v>
      </c>
      <c r="Z5674" s="17" t="s">
        <v>450</v>
      </c>
      <c r="AA5674" s="17" t="s">
        <v>443</v>
      </c>
      <c r="AB5674" s="17" t="s">
        <v>444</v>
      </c>
      <c r="AC5674">
        <v>0</v>
      </c>
      <c r="AD5674">
        <v>0</v>
      </c>
      <c r="AE5674">
        <v>0</v>
      </c>
      <c r="AF5674">
        <v>2022</v>
      </c>
      <c r="AG5674" s="1">
        <v>44562</v>
      </c>
      <c r="AH5674" s="1">
        <v>44773</v>
      </c>
      <c r="AI5674" s="1">
        <v>44785</v>
      </c>
      <c r="AJ5674" s="17" t="s">
        <v>3766</v>
      </c>
      <c r="AK5674" s="17" t="s">
        <v>3767</v>
      </c>
      <c r="AL5674" s="17" t="s">
        <v>11887</v>
      </c>
      <c r="AM5674" s="17">
        <f>MONTH(EMPENHO[[#This Row],[data_empenho]])</f>
        <v>4</v>
      </c>
    </row>
    <row r="5675" spans="1:39" x14ac:dyDescent="0.25">
      <c r="A5675">
        <v>1</v>
      </c>
      <c r="B5675">
        <v>101</v>
      </c>
      <c r="C5675">
        <v>4</v>
      </c>
      <c r="D5675">
        <v>122</v>
      </c>
      <c r="E5675">
        <v>1</v>
      </c>
      <c r="F5675">
        <v>0</v>
      </c>
      <c r="G5675">
        <v>2064</v>
      </c>
      <c r="H5675" s="17" t="s">
        <v>445</v>
      </c>
      <c r="I5675">
        <v>1</v>
      </c>
      <c r="J5675">
        <v>0</v>
      </c>
      <c r="K5675" s="17" t="s">
        <v>7290</v>
      </c>
      <c r="L5675" s="1">
        <v>44676</v>
      </c>
      <c r="M5675">
        <v>1603.52</v>
      </c>
      <c r="N5675" s="17" t="s">
        <v>437</v>
      </c>
      <c r="O5675">
        <v>8268</v>
      </c>
      <c r="P5675" s="17" t="s">
        <v>438</v>
      </c>
      <c r="Q5675">
        <v>0</v>
      </c>
      <c r="R5675" s="17" t="s">
        <v>439</v>
      </c>
      <c r="S5675" s="17" t="s">
        <v>440</v>
      </c>
      <c r="T5675" s="17" t="s">
        <v>438</v>
      </c>
      <c r="U5675">
        <v>0</v>
      </c>
      <c r="V5675">
        <v>0</v>
      </c>
      <c r="W5675" s="17" t="s">
        <v>7291</v>
      </c>
      <c r="X5675" s="17" t="s">
        <v>442</v>
      </c>
      <c r="Y5675">
        <v>0</v>
      </c>
      <c r="Z5675" s="17" t="s">
        <v>450</v>
      </c>
      <c r="AA5675" s="17" t="s">
        <v>443</v>
      </c>
      <c r="AB5675" s="17" t="s">
        <v>444</v>
      </c>
      <c r="AC5675">
        <v>0</v>
      </c>
      <c r="AD5675">
        <v>0</v>
      </c>
      <c r="AE5675">
        <v>0</v>
      </c>
      <c r="AF5675">
        <v>2022</v>
      </c>
      <c r="AG5675" s="1">
        <v>44562</v>
      </c>
      <c r="AH5675" s="1">
        <v>44773</v>
      </c>
      <c r="AI5675" s="1">
        <v>44785</v>
      </c>
      <c r="AJ5675" s="17" t="s">
        <v>3766</v>
      </c>
      <c r="AK5675" s="17" t="s">
        <v>3767</v>
      </c>
      <c r="AL5675" s="17" t="s">
        <v>11887</v>
      </c>
      <c r="AM5675" s="17">
        <f>MONTH(EMPENHO[[#This Row],[data_empenho]])</f>
        <v>4</v>
      </c>
    </row>
    <row r="5676" spans="1:39" x14ac:dyDescent="0.25">
      <c r="A5676">
        <v>1</v>
      </c>
      <c r="B5676">
        <v>101</v>
      </c>
      <c r="C5676">
        <v>1</v>
      </c>
      <c r="D5676">
        <v>31</v>
      </c>
      <c r="E5676">
        <v>15</v>
      </c>
      <c r="F5676">
        <v>0</v>
      </c>
      <c r="G5676">
        <v>2063</v>
      </c>
      <c r="H5676" s="17" t="s">
        <v>445</v>
      </c>
      <c r="I5676">
        <v>1</v>
      </c>
      <c r="J5676">
        <v>0</v>
      </c>
      <c r="K5676" s="17" t="s">
        <v>7292</v>
      </c>
      <c r="L5676" s="1">
        <v>44676</v>
      </c>
      <c r="M5676">
        <v>1603.52</v>
      </c>
      <c r="N5676" s="17" t="s">
        <v>437</v>
      </c>
      <c r="O5676">
        <v>413</v>
      </c>
      <c r="P5676" s="17" t="s">
        <v>438</v>
      </c>
      <c r="Q5676">
        <v>0</v>
      </c>
      <c r="R5676" s="17" t="s">
        <v>439</v>
      </c>
      <c r="S5676" s="17" t="s">
        <v>440</v>
      </c>
      <c r="T5676" s="17" t="s">
        <v>438</v>
      </c>
      <c r="U5676">
        <v>0</v>
      </c>
      <c r="V5676">
        <v>0</v>
      </c>
      <c r="W5676" s="17" t="s">
        <v>7293</v>
      </c>
      <c r="X5676" s="17" t="s">
        <v>442</v>
      </c>
      <c r="Y5676">
        <v>0</v>
      </c>
      <c r="Z5676" s="17" t="s">
        <v>450</v>
      </c>
      <c r="AA5676" s="17" t="s">
        <v>443</v>
      </c>
      <c r="AB5676" s="17" t="s">
        <v>444</v>
      </c>
      <c r="AC5676">
        <v>0</v>
      </c>
      <c r="AD5676">
        <v>0</v>
      </c>
      <c r="AE5676">
        <v>0</v>
      </c>
      <c r="AF5676">
        <v>2022</v>
      </c>
      <c r="AG5676" s="1">
        <v>44562</v>
      </c>
      <c r="AH5676" s="1">
        <v>44773</v>
      </c>
      <c r="AI5676" s="1">
        <v>44785</v>
      </c>
      <c r="AJ5676" s="17" t="s">
        <v>3766</v>
      </c>
      <c r="AK5676" s="17" t="s">
        <v>3767</v>
      </c>
      <c r="AL5676" s="17" t="s">
        <v>11887</v>
      </c>
      <c r="AM5676" s="17">
        <f>MONTH(EMPENHO[[#This Row],[data_empenho]])</f>
        <v>4</v>
      </c>
    </row>
    <row r="5677" spans="1:39" x14ac:dyDescent="0.25">
      <c r="A5677">
        <v>1</v>
      </c>
      <c r="B5677">
        <v>101</v>
      </c>
      <c r="C5677">
        <v>1</v>
      </c>
      <c r="D5677">
        <v>31</v>
      </c>
      <c r="E5677">
        <v>15</v>
      </c>
      <c r="F5677">
        <v>0</v>
      </c>
      <c r="G5677">
        <v>2063</v>
      </c>
      <c r="H5677" s="17" t="s">
        <v>445</v>
      </c>
      <c r="I5677">
        <v>1</v>
      </c>
      <c r="J5677">
        <v>0</v>
      </c>
      <c r="K5677" s="17" t="s">
        <v>7292</v>
      </c>
      <c r="L5677" s="1">
        <v>44684</v>
      </c>
      <c r="M5677">
        <v>-1603.52</v>
      </c>
      <c r="N5677" s="17" t="s">
        <v>451</v>
      </c>
      <c r="O5677">
        <v>413</v>
      </c>
      <c r="P5677" s="17" t="s">
        <v>438</v>
      </c>
      <c r="Q5677">
        <v>0</v>
      </c>
      <c r="R5677" s="17" t="s">
        <v>439</v>
      </c>
      <c r="S5677" s="17" t="s">
        <v>440</v>
      </c>
      <c r="T5677" s="17" t="s">
        <v>438</v>
      </c>
      <c r="U5677">
        <v>0</v>
      </c>
      <c r="V5677">
        <v>0</v>
      </c>
      <c r="W5677" s="17" t="s">
        <v>8808</v>
      </c>
      <c r="X5677" s="17" t="s">
        <v>442</v>
      </c>
      <c r="Y5677">
        <v>0</v>
      </c>
      <c r="Z5677" s="17" t="s">
        <v>450</v>
      </c>
      <c r="AA5677" s="17" t="s">
        <v>443</v>
      </c>
      <c r="AB5677" s="17" t="s">
        <v>444</v>
      </c>
      <c r="AC5677">
        <v>0</v>
      </c>
      <c r="AD5677">
        <v>0</v>
      </c>
      <c r="AE5677">
        <v>0</v>
      </c>
      <c r="AF5677">
        <v>2022</v>
      </c>
      <c r="AG5677" s="1">
        <v>44562</v>
      </c>
      <c r="AH5677" s="1">
        <v>44773</v>
      </c>
      <c r="AI5677" s="1">
        <v>44785</v>
      </c>
      <c r="AJ5677" s="17" t="s">
        <v>3766</v>
      </c>
      <c r="AK5677" s="17" t="s">
        <v>3767</v>
      </c>
      <c r="AL5677" s="17" t="s">
        <v>11887</v>
      </c>
      <c r="AM5677" s="17">
        <f>MONTH(EMPENHO[[#This Row],[data_empenho]])</f>
        <v>5</v>
      </c>
    </row>
    <row r="5678" spans="1:39" x14ac:dyDescent="0.25">
      <c r="A5678">
        <v>1</v>
      </c>
      <c r="B5678">
        <v>101</v>
      </c>
      <c r="C5678">
        <v>1</v>
      </c>
      <c r="D5678">
        <v>31</v>
      </c>
      <c r="E5678">
        <v>15</v>
      </c>
      <c r="F5678">
        <v>0</v>
      </c>
      <c r="G5678">
        <v>2063</v>
      </c>
      <c r="H5678" s="17" t="s">
        <v>445</v>
      </c>
      <c r="I5678">
        <v>1</v>
      </c>
      <c r="J5678">
        <v>0</v>
      </c>
      <c r="K5678" s="17" t="s">
        <v>7294</v>
      </c>
      <c r="L5678" s="1">
        <v>44676</v>
      </c>
      <c r="M5678">
        <v>1603.52</v>
      </c>
      <c r="N5678" s="17" t="s">
        <v>437</v>
      </c>
      <c r="O5678">
        <v>4742</v>
      </c>
      <c r="P5678" s="17" t="s">
        <v>438</v>
      </c>
      <c r="Q5678">
        <v>0</v>
      </c>
      <c r="R5678" s="17" t="s">
        <v>439</v>
      </c>
      <c r="S5678" s="17" t="s">
        <v>440</v>
      </c>
      <c r="T5678" s="17" t="s">
        <v>438</v>
      </c>
      <c r="U5678">
        <v>0</v>
      </c>
      <c r="V5678">
        <v>0</v>
      </c>
      <c r="W5678" s="17" t="s">
        <v>7295</v>
      </c>
      <c r="X5678" s="17" t="s">
        <v>442</v>
      </c>
      <c r="Y5678">
        <v>0</v>
      </c>
      <c r="Z5678" s="17" t="s">
        <v>450</v>
      </c>
      <c r="AA5678" s="17" t="s">
        <v>443</v>
      </c>
      <c r="AB5678" s="17" t="s">
        <v>444</v>
      </c>
      <c r="AC5678">
        <v>0</v>
      </c>
      <c r="AD5678">
        <v>0</v>
      </c>
      <c r="AE5678">
        <v>0</v>
      </c>
      <c r="AF5678">
        <v>2022</v>
      </c>
      <c r="AG5678" s="1">
        <v>44562</v>
      </c>
      <c r="AH5678" s="1">
        <v>44773</v>
      </c>
      <c r="AI5678" s="1">
        <v>44785</v>
      </c>
      <c r="AJ5678" s="17" t="s">
        <v>3766</v>
      </c>
      <c r="AK5678" s="17" t="s">
        <v>3767</v>
      </c>
      <c r="AL5678" s="17" t="s">
        <v>11887</v>
      </c>
      <c r="AM5678" s="17">
        <f>MONTH(EMPENHO[[#This Row],[data_empenho]])</f>
        <v>4</v>
      </c>
    </row>
    <row r="5679" spans="1:39" x14ac:dyDescent="0.25">
      <c r="A5679">
        <v>1</v>
      </c>
      <c r="B5679">
        <v>101</v>
      </c>
      <c r="C5679">
        <v>4</v>
      </c>
      <c r="D5679">
        <v>122</v>
      </c>
      <c r="E5679">
        <v>1</v>
      </c>
      <c r="F5679">
        <v>0</v>
      </c>
      <c r="G5679">
        <v>2064</v>
      </c>
      <c r="H5679" s="17" t="s">
        <v>1173</v>
      </c>
      <c r="I5679">
        <v>1</v>
      </c>
      <c r="J5679">
        <v>0</v>
      </c>
      <c r="K5679" s="17" t="s">
        <v>7296</v>
      </c>
      <c r="L5679" s="1">
        <v>44677</v>
      </c>
      <c r="M5679">
        <v>2287.6</v>
      </c>
      <c r="N5679" s="17" t="s">
        <v>437</v>
      </c>
      <c r="O5679">
        <v>3705</v>
      </c>
      <c r="P5679" s="17" t="s">
        <v>438</v>
      </c>
      <c r="Q5679">
        <v>0</v>
      </c>
      <c r="R5679" s="17" t="s">
        <v>439</v>
      </c>
      <c r="S5679" s="17" t="s">
        <v>440</v>
      </c>
      <c r="T5679" s="17" t="s">
        <v>438</v>
      </c>
      <c r="U5679">
        <v>0</v>
      </c>
      <c r="V5679">
        <v>0</v>
      </c>
      <c r="W5679" s="17" t="s">
        <v>7297</v>
      </c>
      <c r="X5679" s="17" t="s">
        <v>442</v>
      </c>
      <c r="Y5679">
        <v>0</v>
      </c>
      <c r="Z5679" s="17" t="s">
        <v>486</v>
      </c>
      <c r="AA5679" s="17" t="s">
        <v>443</v>
      </c>
      <c r="AB5679" s="17" t="s">
        <v>444</v>
      </c>
      <c r="AC5679">
        <v>0</v>
      </c>
      <c r="AD5679">
        <v>0</v>
      </c>
      <c r="AE5679">
        <v>0</v>
      </c>
      <c r="AF5679">
        <v>2022</v>
      </c>
      <c r="AG5679" s="1">
        <v>44562</v>
      </c>
      <c r="AH5679" s="1">
        <v>44773</v>
      </c>
      <c r="AI5679" s="1">
        <v>44785</v>
      </c>
      <c r="AJ5679" s="17" t="s">
        <v>3766</v>
      </c>
      <c r="AK5679" s="17" t="s">
        <v>3767</v>
      </c>
      <c r="AL5679" s="17" t="s">
        <v>11887</v>
      </c>
      <c r="AM5679" s="17">
        <f>MONTH(EMPENHO[[#This Row],[data_empenho]])</f>
        <v>4</v>
      </c>
    </row>
    <row r="5680" spans="1:39" x14ac:dyDescent="0.25">
      <c r="A5680">
        <v>1</v>
      </c>
      <c r="B5680">
        <v>101</v>
      </c>
      <c r="C5680">
        <v>4</v>
      </c>
      <c r="D5680">
        <v>122</v>
      </c>
      <c r="E5680">
        <v>1</v>
      </c>
      <c r="F5680">
        <v>0</v>
      </c>
      <c r="G5680">
        <v>2064</v>
      </c>
      <c r="H5680" s="17" t="s">
        <v>1181</v>
      </c>
      <c r="I5680">
        <v>1</v>
      </c>
      <c r="J5680">
        <v>0</v>
      </c>
      <c r="K5680" s="17" t="s">
        <v>7298</v>
      </c>
      <c r="L5680" s="1">
        <v>44677</v>
      </c>
      <c r="M5680">
        <v>530.30999999999995</v>
      </c>
      <c r="N5680" s="17" t="s">
        <v>437</v>
      </c>
      <c r="O5680">
        <v>3705</v>
      </c>
      <c r="P5680" s="17" t="s">
        <v>438</v>
      </c>
      <c r="Q5680">
        <v>0</v>
      </c>
      <c r="R5680" s="17" t="s">
        <v>439</v>
      </c>
      <c r="S5680" s="17" t="s">
        <v>440</v>
      </c>
      <c r="T5680" s="17" t="s">
        <v>438</v>
      </c>
      <c r="U5680">
        <v>0</v>
      </c>
      <c r="V5680">
        <v>0</v>
      </c>
      <c r="W5680" s="17" t="s">
        <v>7299</v>
      </c>
      <c r="X5680" s="17" t="s">
        <v>442</v>
      </c>
      <c r="Y5680">
        <v>0</v>
      </c>
      <c r="Z5680" s="17" t="s">
        <v>486</v>
      </c>
      <c r="AA5680" s="17" t="s">
        <v>443</v>
      </c>
      <c r="AB5680" s="17" t="s">
        <v>444</v>
      </c>
      <c r="AC5680">
        <v>0</v>
      </c>
      <c r="AD5680">
        <v>0</v>
      </c>
      <c r="AE5680">
        <v>0</v>
      </c>
      <c r="AF5680">
        <v>2022</v>
      </c>
      <c r="AG5680" s="1">
        <v>44562</v>
      </c>
      <c r="AH5680" s="1">
        <v>44773</v>
      </c>
      <c r="AI5680" s="1">
        <v>44785</v>
      </c>
      <c r="AJ5680" s="17" t="s">
        <v>3766</v>
      </c>
      <c r="AK5680" s="17" t="s">
        <v>3767</v>
      </c>
      <c r="AL5680" s="17" t="s">
        <v>11887</v>
      </c>
      <c r="AM5680" s="17">
        <f>MONTH(EMPENHO[[#This Row],[data_empenho]])</f>
        <v>4</v>
      </c>
    </row>
    <row r="5681" spans="1:39" x14ac:dyDescent="0.25">
      <c r="A5681">
        <v>1</v>
      </c>
      <c r="B5681">
        <v>101</v>
      </c>
      <c r="C5681">
        <v>4</v>
      </c>
      <c r="D5681">
        <v>122</v>
      </c>
      <c r="E5681">
        <v>1</v>
      </c>
      <c r="F5681">
        <v>0</v>
      </c>
      <c r="G5681">
        <v>2064</v>
      </c>
      <c r="H5681" s="17" t="s">
        <v>1176</v>
      </c>
      <c r="I5681">
        <v>1</v>
      </c>
      <c r="J5681">
        <v>0</v>
      </c>
      <c r="K5681" s="17" t="s">
        <v>7300</v>
      </c>
      <c r="L5681" s="1">
        <v>44677</v>
      </c>
      <c r="M5681">
        <v>183.01</v>
      </c>
      <c r="N5681" s="17" t="s">
        <v>437</v>
      </c>
      <c r="O5681">
        <v>3705</v>
      </c>
      <c r="P5681" s="17" t="s">
        <v>438</v>
      </c>
      <c r="Q5681">
        <v>0</v>
      </c>
      <c r="R5681" s="17" t="s">
        <v>439</v>
      </c>
      <c r="S5681" s="17" t="s">
        <v>440</v>
      </c>
      <c r="T5681" s="17" t="s">
        <v>438</v>
      </c>
      <c r="U5681">
        <v>0</v>
      </c>
      <c r="V5681">
        <v>0</v>
      </c>
      <c r="W5681" s="17" t="s">
        <v>7301</v>
      </c>
      <c r="X5681" s="17" t="s">
        <v>442</v>
      </c>
      <c r="Y5681">
        <v>0</v>
      </c>
      <c r="Z5681" s="17" t="s">
        <v>486</v>
      </c>
      <c r="AA5681" s="17" t="s">
        <v>443</v>
      </c>
      <c r="AB5681" s="17" t="s">
        <v>444</v>
      </c>
      <c r="AC5681">
        <v>0</v>
      </c>
      <c r="AD5681">
        <v>0</v>
      </c>
      <c r="AE5681">
        <v>0</v>
      </c>
      <c r="AF5681">
        <v>2022</v>
      </c>
      <c r="AG5681" s="1">
        <v>44562</v>
      </c>
      <c r="AH5681" s="1">
        <v>44773</v>
      </c>
      <c r="AI5681" s="1">
        <v>44785</v>
      </c>
      <c r="AJ5681" s="17" t="s">
        <v>3766</v>
      </c>
      <c r="AK5681" s="17" t="s">
        <v>3767</v>
      </c>
      <c r="AL5681" s="17" t="s">
        <v>11887</v>
      </c>
      <c r="AM5681" s="17">
        <f>MONTH(EMPENHO[[#This Row],[data_empenho]])</f>
        <v>4</v>
      </c>
    </row>
    <row r="5682" spans="1:39" x14ac:dyDescent="0.25">
      <c r="A5682">
        <v>1</v>
      </c>
      <c r="B5682">
        <v>101</v>
      </c>
      <c r="C5682">
        <v>1</v>
      </c>
      <c r="D5682">
        <v>31</v>
      </c>
      <c r="E5682">
        <v>15</v>
      </c>
      <c r="F5682">
        <v>0</v>
      </c>
      <c r="G5682">
        <v>2063</v>
      </c>
      <c r="H5682" s="17" t="s">
        <v>3897</v>
      </c>
      <c r="I5682">
        <v>1</v>
      </c>
      <c r="J5682">
        <v>0</v>
      </c>
      <c r="K5682" s="17" t="s">
        <v>7302</v>
      </c>
      <c r="L5682" s="1">
        <v>44677</v>
      </c>
      <c r="M5682">
        <v>1325.4</v>
      </c>
      <c r="N5682" s="17" t="s">
        <v>437</v>
      </c>
      <c r="O5682">
        <v>247</v>
      </c>
      <c r="P5682" s="17" t="s">
        <v>438</v>
      </c>
      <c r="Q5682">
        <v>0</v>
      </c>
      <c r="R5682" s="17" t="s">
        <v>439</v>
      </c>
      <c r="S5682" s="17" t="s">
        <v>440</v>
      </c>
      <c r="T5682" s="17" t="s">
        <v>438</v>
      </c>
      <c r="U5682">
        <v>0</v>
      </c>
      <c r="V5682">
        <v>0</v>
      </c>
      <c r="W5682" s="17" t="s">
        <v>7303</v>
      </c>
      <c r="X5682" s="17" t="s">
        <v>442</v>
      </c>
      <c r="Y5682">
        <v>0</v>
      </c>
      <c r="Z5682" s="17" t="s">
        <v>486</v>
      </c>
      <c r="AA5682" s="17" t="s">
        <v>443</v>
      </c>
      <c r="AB5682" s="17" t="s">
        <v>444</v>
      </c>
      <c r="AC5682">
        <v>0</v>
      </c>
      <c r="AD5682">
        <v>0</v>
      </c>
      <c r="AE5682">
        <v>0</v>
      </c>
      <c r="AF5682">
        <v>2022</v>
      </c>
      <c r="AG5682" s="1">
        <v>44562</v>
      </c>
      <c r="AH5682" s="1">
        <v>44773</v>
      </c>
      <c r="AI5682" s="1">
        <v>44785</v>
      </c>
      <c r="AJ5682" s="17" t="s">
        <v>3766</v>
      </c>
      <c r="AK5682" s="17" t="s">
        <v>3767</v>
      </c>
      <c r="AL5682" s="17" t="s">
        <v>11887</v>
      </c>
      <c r="AM5682" s="17">
        <f>MONTH(EMPENHO[[#This Row],[data_empenho]])</f>
        <v>4</v>
      </c>
    </row>
    <row r="5683" spans="1:39" x14ac:dyDescent="0.25">
      <c r="A5683">
        <v>1</v>
      </c>
      <c r="B5683">
        <v>101</v>
      </c>
      <c r="C5683">
        <v>1</v>
      </c>
      <c r="D5683">
        <v>31</v>
      </c>
      <c r="E5683">
        <v>15</v>
      </c>
      <c r="F5683">
        <v>0</v>
      </c>
      <c r="G5683">
        <v>2063</v>
      </c>
      <c r="H5683" s="17" t="s">
        <v>1433</v>
      </c>
      <c r="I5683">
        <v>1</v>
      </c>
      <c r="J5683">
        <v>0</v>
      </c>
      <c r="K5683" s="17" t="s">
        <v>7304</v>
      </c>
      <c r="L5683" s="1">
        <v>44677</v>
      </c>
      <c r="M5683">
        <v>39762</v>
      </c>
      <c r="N5683" s="17" t="s">
        <v>437</v>
      </c>
      <c r="O5683">
        <v>247</v>
      </c>
      <c r="P5683" s="17" t="s">
        <v>438</v>
      </c>
      <c r="Q5683">
        <v>0</v>
      </c>
      <c r="R5683" s="17" t="s">
        <v>439</v>
      </c>
      <c r="S5683" s="17" t="s">
        <v>440</v>
      </c>
      <c r="T5683" s="17" t="s">
        <v>438</v>
      </c>
      <c r="U5683">
        <v>0</v>
      </c>
      <c r="V5683">
        <v>0</v>
      </c>
      <c r="W5683" s="17" t="s">
        <v>7305</v>
      </c>
      <c r="X5683" s="17" t="s">
        <v>442</v>
      </c>
      <c r="Y5683">
        <v>0</v>
      </c>
      <c r="Z5683" s="17" t="s">
        <v>486</v>
      </c>
      <c r="AA5683" s="17" t="s">
        <v>443</v>
      </c>
      <c r="AB5683" s="17" t="s">
        <v>444</v>
      </c>
      <c r="AC5683">
        <v>0</v>
      </c>
      <c r="AD5683">
        <v>0</v>
      </c>
      <c r="AE5683">
        <v>0</v>
      </c>
      <c r="AF5683">
        <v>2022</v>
      </c>
      <c r="AG5683" s="1">
        <v>44562</v>
      </c>
      <c r="AH5683" s="1">
        <v>44773</v>
      </c>
      <c r="AI5683" s="1">
        <v>44785</v>
      </c>
      <c r="AJ5683" s="17" t="s">
        <v>3766</v>
      </c>
      <c r="AK5683" s="17" t="s">
        <v>3767</v>
      </c>
      <c r="AL5683" s="17" t="s">
        <v>11887</v>
      </c>
      <c r="AM5683" s="17">
        <f>MONTH(EMPENHO[[#This Row],[data_empenho]])</f>
        <v>4</v>
      </c>
    </row>
    <row r="5684" spans="1:39" x14ac:dyDescent="0.25">
      <c r="A5684">
        <v>1</v>
      </c>
      <c r="B5684">
        <v>101</v>
      </c>
      <c r="C5684">
        <v>4</v>
      </c>
      <c r="D5684">
        <v>122</v>
      </c>
      <c r="E5684">
        <v>1</v>
      </c>
      <c r="F5684">
        <v>0</v>
      </c>
      <c r="G5684">
        <v>2064</v>
      </c>
      <c r="H5684" s="17" t="s">
        <v>1173</v>
      </c>
      <c r="I5684">
        <v>1</v>
      </c>
      <c r="J5684">
        <v>0</v>
      </c>
      <c r="K5684" s="17" t="s">
        <v>7306</v>
      </c>
      <c r="L5684" s="1">
        <v>44677</v>
      </c>
      <c r="M5684">
        <v>8058.61</v>
      </c>
      <c r="N5684" s="17" t="s">
        <v>437</v>
      </c>
      <c r="O5684">
        <v>3705</v>
      </c>
      <c r="P5684" s="17" t="s">
        <v>438</v>
      </c>
      <c r="Q5684">
        <v>0</v>
      </c>
      <c r="R5684" s="17" t="s">
        <v>439</v>
      </c>
      <c r="S5684" s="17" t="s">
        <v>440</v>
      </c>
      <c r="T5684" s="17" t="s">
        <v>438</v>
      </c>
      <c r="U5684">
        <v>0</v>
      </c>
      <c r="V5684">
        <v>0</v>
      </c>
      <c r="W5684" s="17" t="s">
        <v>7307</v>
      </c>
      <c r="X5684" s="17" t="s">
        <v>442</v>
      </c>
      <c r="Y5684">
        <v>0</v>
      </c>
      <c r="Z5684" s="17" t="s">
        <v>486</v>
      </c>
      <c r="AA5684" s="17" t="s">
        <v>443</v>
      </c>
      <c r="AB5684" s="17" t="s">
        <v>444</v>
      </c>
      <c r="AC5684">
        <v>0</v>
      </c>
      <c r="AD5684">
        <v>0</v>
      </c>
      <c r="AE5684">
        <v>0</v>
      </c>
      <c r="AF5684">
        <v>2022</v>
      </c>
      <c r="AG5684" s="1">
        <v>44562</v>
      </c>
      <c r="AH5684" s="1">
        <v>44773</v>
      </c>
      <c r="AI5684" s="1">
        <v>44785</v>
      </c>
      <c r="AJ5684" s="17" t="s">
        <v>3766</v>
      </c>
      <c r="AK5684" s="17" t="s">
        <v>3767</v>
      </c>
      <c r="AL5684" s="17" t="s">
        <v>11887</v>
      </c>
      <c r="AM5684" s="17">
        <f>MONTH(EMPENHO[[#This Row],[data_empenho]])</f>
        <v>4</v>
      </c>
    </row>
    <row r="5685" spans="1:39" x14ac:dyDescent="0.25">
      <c r="A5685">
        <v>1</v>
      </c>
      <c r="B5685">
        <v>101</v>
      </c>
      <c r="C5685">
        <v>4</v>
      </c>
      <c r="D5685">
        <v>122</v>
      </c>
      <c r="E5685">
        <v>1</v>
      </c>
      <c r="F5685">
        <v>0</v>
      </c>
      <c r="G5685">
        <v>2064</v>
      </c>
      <c r="H5685" s="17" t="s">
        <v>5230</v>
      </c>
      <c r="I5685">
        <v>1</v>
      </c>
      <c r="J5685">
        <v>0</v>
      </c>
      <c r="K5685" s="17" t="s">
        <v>7308</v>
      </c>
      <c r="L5685" s="1">
        <v>44677</v>
      </c>
      <c r="M5685">
        <v>3771.42</v>
      </c>
      <c r="N5685" s="17" t="s">
        <v>437</v>
      </c>
      <c r="O5685">
        <v>3705</v>
      </c>
      <c r="P5685" s="17" t="s">
        <v>438</v>
      </c>
      <c r="Q5685">
        <v>0</v>
      </c>
      <c r="R5685" s="17" t="s">
        <v>439</v>
      </c>
      <c r="S5685" s="17" t="s">
        <v>440</v>
      </c>
      <c r="T5685" s="17" t="s">
        <v>438</v>
      </c>
      <c r="U5685">
        <v>0</v>
      </c>
      <c r="V5685">
        <v>0</v>
      </c>
      <c r="W5685" s="17" t="s">
        <v>7309</v>
      </c>
      <c r="X5685" s="17" t="s">
        <v>442</v>
      </c>
      <c r="Y5685">
        <v>0</v>
      </c>
      <c r="Z5685" s="17" t="s">
        <v>486</v>
      </c>
      <c r="AA5685" s="17" t="s">
        <v>443</v>
      </c>
      <c r="AB5685" s="17" t="s">
        <v>444</v>
      </c>
      <c r="AC5685">
        <v>0</v>
      </c>
      <c r="AD5685">
        <v>0</v>
      </c>
      <c r="AE5685">
        <v>0</v>
      </c>
      <c r="AF5685">
        <v>2022</v>
      </c>
      <c r="AG5685" s="1">
        <v>44562</v>
      </c>
      <c r="AH5685" s="1">
        <v>44773</v>
      </c>
      <c r="AI5685" s="1">
        <v>44785</v>
      </c>
      <c r="AJ5685" s="17" t="s">
        <v>3766</v>
      </c>
      <c r="AK5685" s="17" t="s">
        <v>3767</v>
      </c>
      <c r="AL5685" s="17" t="s">
        <v>11887</v>
      </c>
      <c r="AM5685" s="17">
        <f>MONTH(EMPENHO[[#This Row],[data_empenho]])</f>
        <v>4</v>
      </c>
    </row>
    <row r="5686" spans="1:39" x14ac:dyDescent="0.25">
      <c r="A5686">
        <v>1</v>
      </c>
      <c r="B5686">
        <v>101</v>
      </c>
      <c r="C5686">
        <v>1</v>
      </c>
      <c r="D5686">
        <v>31</v>
      </c>
      <c r="E5686">
        <v>15</v>
      </c>
      <c r="F5686">
        <v>0</v>
      </c>
      <c r="G5686">
        <v>2063</v>
      </c>
      <c r="H5686" s="17" t="s">
        <v>3507</v>
      </c>
      <c r="I5686">
        <v>1</v>
      </c>
      <c r="J5686">
        <v>0</v>
      </c>
      <c r="K5686" s="17" t="s">
        <v>7310</v>
      </c>
      <c r="L5686" s="1">
        <v>44677</v>
      </c>
      <c r="M5686">
        <v>1573.93</v>
      </c>
      <c r="N5686" s="17" t="s">
        <v>437</v>
      </c>
      <c r="O5686">
        <v>413</v>
      </c>
      <c r="P5686" s="17" t="s">
        <v>438</v>
      </c>
      <c r="Q5686">
        <v>0</v>
      </c>
      <c r="R5686" s="17" t="s">
        <v>439</v>
      </c>
      <c r="S5686" s="17" t="s">
        <v>440</v>
      </c>
      <c r="T5686" s="17" t="s">
        <v>438</v>
      </c>
      <c r="U5686">
        <v>0</v>
      </c>
      <c r="V5686">
        <v>0</v>
      </c>
      <c r="W5686" s="17" t="s">
        <v>7311</v>
      </c>
      <c r="X5686" s="17" t="s">
        <v>442</v>
      </c>
      <c r="Y5686">
        <v>1</v>
      </c>
      <c r="Z5686" s="17" t="s">
        <v>443</v>
      </c>
      <c r="AA5686" s="17" t="s">
        <v>443</v>
      </c>
      <c r="AB5686" s="17" t="s">
        <v>444</v>
      </c>
      <c r="AC5686">
        <v>0</v>
      </c>
      <c r="AD5686">
        <v>0</v>
      </c>
      <c r="AE5686">
        <v>0</v>
      </c>
      <c r="AF5686">
        <v>2022</v>
      </c>
      <c r="AG5686" s="1">
        <v>44562</v>
      </c>
      <c r="AH5686" s="1">
        <v>44773</v>
      </c>
      <c r="AI5686" s="1">
        <v>44785</v>
      </c>
      <c r="AJ5686" s="17" t="s">
        <v>3766</v>
      </c>
      <c r="AK5686" s="17" t="s">
        <v>3767</v>
      </c>
      <c r="AL5686" s="17" t="s">
        <v>11887</v>
      </c>
      <c r="AM5686" s="17">
        <f>MONTH(EMPENHO[[#This Row],[data_empenho]])</f>
        <v>4</v>
      </c>
    </row>
    <row r="5687" spans="1:39" x14ac:dyDescent="0.25">
      <c r="A5687">
        <v>1</v>
      </c>
      <c r="B5687">
        <v>101</v>
      </c>
      <c r="C5687">
        <v>1</v>
      </c>
      <c r="D5687">
        <v>31</v>
      </c>
      <c r="E5687">
        <v>15</v>
      </c>
      <c r="F5687">
        <v>0</v>
      </c>
      <c r="G5687">
        <v>2063</v>
      </c>
      <c r="H5687" s="17" t="s">
        <v>3507</v>
      </c>
      <c r="I5687">
        <v>1</v>
      </c>
      <c r="J5687">
        <v>0</v>
      </c>
      <c r="K5687" s="17" t="s">
        <v>7310</v>
      </c>
      <c r="L5687" s="1">
        <v>44684</v>
      </c>
      <c r="M5687">
        <v>-1573.93</v>
      </c>
      <c r="N5687" s="17" t="s">
        <v>451</v>
      </c>
      <c r="O5687">
        <v>413</v>
      </c>
      <c r="P5687" s="17" t="s">
        <v>438</v>
      </c>
      <c r="Q5687">
        <v>0</v>
      </c>
      <c r="R5687" s="17" t="s">
        <v>439</v>
      </c>
      <c r="S5687" s="17" t="s">
        <v>440</v>
      </c>
      <c r="T5687" s="17" t="s">
        <v>438</v>
      </c>
      <c r="U5687">
        <v>0</v>
      </c>
      <c r="V5687">
        <v>0</v>
      </c>
      <c r="W5687" s="17" t="s">
        <v>8809</v>
      </c>
      <c r="X5687" s="17" t="s">
        <v>442</v>
      </c>
      <c r="Y5687">
        <v>1</v>
      </c>
      <c r="Z5687" s="17" t="s">
        <v>443</v>
      </c>
      <c r="AA5687" s="17" t="s">
        <v>443</v>
      </c>
      <c r="AB5687" s="17" t="s">
        <v>444</v>
      </c>
      <c r="AC5687">
        <v>0</v>
      </c>
      <c r="AD5687">
        <v>0</v>
      </c>
      <c r="AE5687">
        <v>0</v>
      </c>
      <c r="AF5687">
        <v>2022</v>
      </c>
      <c r="AG5687" s="1">
        <v>44562</v>
      </c>
      <c r="AH5687" s="1">
        <v>44773</v>
      </c>
      <c r="AI5687" s="1">
        <v>44785</v>
      </c>
      <c r="AJ5687" s="17" t="s">
        <v>3766</v>
      </c>
      <c r="AK5687" s="17" t="s">
        <v>3767</v>
      </c>
      <c r="AL5687" s="17" t="s">
        <v>11887</v>
      </c>
      <c r="AM5687" s="17">
        <f>MONTH(EMPENHO[[#This Row],[data_empenho]])</f>
        <v>5</v>
      </c>
    </row>
    <row r="5688" spans="1:39" x14ac:dyDescent="0.25">
      <c r="A5688">
        <v>1</v>
      </c>
      <c r="B5688">
        <v>101</v>
      </c>
      <c r="C5688">
        <v>1</v>
      </c>
      <c r="D5688">
        <v>31</v>
      </c>
      <c r="E5688">
        <v>15</v>
      </c>
      <c r="F5688">
        <v>0</v>
      </c>
      <c r="G5688">
        <v>2063</v>
      </c>
      <c r="H5688" s="17" t="s">
        <v>1716</v>
      </c>
      <c r="I5688">
        <v>1</v>
      </c>
      <c r="J5688">
        <v>0</v>
      </c>
      <c r="K5688" s="17" t="s">
        <v>7312</v>
      </c>
      <c r="L5688" s="1">
        <v>44679</v>
      </c>
      <c r="M5688">
        <v>8628.35</v>
      </c>
      <c r="N5688" s="17" t="s">
        <v>437</v>
      </c>
      <c r="O5688">
        <v>155</v>
      </c>
      <c r="P5688" s="17" t="s">
        <v>438</v>
      </c>
      <c r="Q5688">
        <v>0</v>
      </c>
      <c r="R5688" s="17" t="s">
        <v>439</v>
      </c>
      <c r="S5688" s="17" t="s">
        <v>440</v>
      </c>
      <c r="T5688" s="17" t="s">
        <v>438</v>
      </c>
      <c r="U5688">
        <v>0</v>
      </c>
      <c r="V5688">
        <v>0</v>
      </c>
      <c r="W5688" s="17" t="s">
        <v>7313</v>
      </c>
      <c r="X5688" s="17" t="s">
        <v>442</v>
      </c>
      <c r="Y5688">
        <v>0</v>
      </c>
      <c r="Z5688" s="17" t="s">
        <v>443</v>
      </c>
      <c r="AA5688" s="17" t="s">
        <v>443</v>
      </c>
      <c r="AB5688" s="17" t="s">
        <v>444</v>
      </c>
      <c r="AC5688">
        <v>0</v>
      </c>
      <c r="AD5688">
        <v>0</v>
      </c>
      <c r="AE5688">
        <v>0</v>
      </c>
      <c r="AF5688">
        <v>2022</v>
      </c>
      <c r="AG5688" s="1">
        <v>44562</v>
      </c>
      <c r="AH5688" s="1">
        <v>44773</v>
      </c>
      <c r="AI5688" s="1">
        <v>44785</v>
      </c>
      <c r="AJ5688" s="17" t="s">
        <v>3766</v>
      </c>
      <c r="AK5688" s="17" t="s">
        <v>3767</v>
      </c>
      <c r="AL5688" s="17" t="s">
        <v>11887</v>
      </c>
      <c r="AM5688" s="17">
        <f>MONTH(EMPENHO[[#This Row],[data_empenho]])</f>
        <v>4</v>
      </c>
    </row>
    <row r="5689" spans="1:39" x14ac:dyDescent="0.25">
      <c r="A5689">
        <v>1</v>
      </c>
      <c r="B5689">
        <v>101</v>
      </c>
      <c r="C5689">
        <v>4</v>
      </c>
      <c r="D5689">
        <v>122</v>
      </c>
      <c r="E5689">
        <v>1</v>
      </c>
      <c r="F5689">
        <v>0</v>
      </c>
      <c r="G5689">
        <v>2064</v>
      </c>
      <c r="H5689" s="17" t="s">
        <v>1716</v>
      </c>
      <c r="I5689">
        <v>1</v>
      </c>
      <c r="J5689">
        <v>0</v>
      </c>
      <c r="K5689" s="17" t="s">
        <v>7314</v>
      </c>
      <c r="L5689" s="1">
        <v>44679</v>
      </c>
      <c r="M5689">
        <v>1692.31</v>
      </c>
      <c r="N5689" s="17" t="s">
        <v>437</v>
      </c>
      <c r="O5689">
        <v>155</v>
      </c>
      <c r="P5689" s="17" t="s">
        <v>438</v>
      </c>
      <c r="Q5689">
        <v>0</v>
      </c>
      <c r="R5689" s="17" t="s">
        <v>439</v>
      </c>
      <c r="S5689" s="17" t="s">
        <v>440</v>
      </c>
      <c r="T5689" s="17" t="s">
        <v>438</v>
      </c>
      <c r="U5689">
        <v>0</v>
      </c>
      <c r="V5689">
        <v>0</v>
      </c>
      <c r="W5689" s="17" t="s">
        <v>7315</v>
      </c>
      <c r="X5689" s="17" t="s">
        <v>442</v>
      </c>
      <c r="Y5689">
        <v>0</v>
      </c>
      <c r="Z5689" s="17" t="s">
        <v>443</v>
      </c>
      <c r="AA5689" s="17" t="s">
        <v>443</v>
      </c>
      <c r="AB5689" s="17" t="s">
        <v>444</v>
      </c>
      <c r="AC5689">
        <v>0</v>
      </c>
      <c r="AD5689">
        <v>0</v>
      </c>
      <c r="AE5689">
        <v>0</v>
      </c>
      <c r="AF5689">
        <v>2022</v>
      </c>
      <c r="AG5689" s="1">
        <v>44562</v>
      </c>
      <c r="AH5689" s="1">
        <v>44773</v>
      </c>
      <c r="AI5689" s="1">
        <v>44785</v>
      </c>
      <c r="AJ5689" s="17" t="s">
        <v>3766</v>
      </c>
      <c r="AK5689" s="17" t="s">
        <v>3767</v>
      </c>
      <c r="AL5689" s="17" t="s">
        <v>11887</v>
      </c>
      <c r="AM5689" s="17">
        <f>MONTH(EMPENHO[[#This Row],[data_empenho]])</f>
        <v>4</v>
      </c>
    </row>
    <row r="5690" spans="1:39" x14ac:dyDescent="0.25">
      <c r="A5690">
        <v>1</v>
      </c>
      <c r="B5690">
        <v>101</v>
      </c>
      <c r="C5690">
        <v>4</v>
      </c>
      <c r="D5690">
        <v>122</v>
      </c>
      <c r="E5690">
        <v>1</v>
      </c>
      <c r="F5690">
        <v>0</v>
      </c>
      <c r="G5690">
        <v>2064</v>
      </c>
      <c r="H5690" s="17" t="s">
        <v>2478</v>
      </c>
      <c r="I5690">
        <v>1</v>
      </c>
      <c r="J5690">
        <v>0</v>
      </c>
      <c r="K5690" s="17" t="s">
        <v>7316</v>
      </c>
      <c r="L5690" s="1">
        <v>44679</v>
      </c>
      <c r="M5690">
        <v>998.72</v>
      </c>
      <c r="N5690" s="17" t="s">
        <v>437</v>
      </c>
      <c r="O5690">
        <v>6</v>
      </c>
      <c r="P5690" s="17" t="s">
        <v>438</v>
      </c>
      <c r="Q5690">
        <v>0</v>
      </c>
      <c r="R5690" s="17" t="s">
        <v>439</v>
      </c>
      <c r="S5690" s="17" t="s">
        <v>440</v>
      </c>
      <c r="T5690" s="17" t="s">
        <v>438</v>
      </c>
      <c r="U5690">
        <v>0</v>
      </c>
      <c r="V5690">
        <v>0</v>
      </c>
      <c r="W5690" s="17" t="s">
        <v>7317</v>
      </c>
      <c r="X5690" s="17" t="s">
        <v>442</v>
      </c>
      <c r="Y5690">
        <v>0</v>
      </c>
      <c r="Z5690" s="17" t="s">
        <v>443</v>
      </c>
      <c r="AA5690" s="17" t="s">
        <v>443</v>
      </c>
      <c r="AB5690" s="17" t="s">
        <v>444</v>
      </c>
      <c r="AC5690">
        <v>0</v>
      </c>
      <c r="AD5690">
        <v>0</v>
      </c>
      <c r="AE5690">
        <v>0</v>
      </c>
      <c r="AF5690">
        <v>2022</v>
      </c>
      <c r="AG5690" s="1">
        <v>44562</v>
      </c>
      <c r="AH5690" s="1">
        <v>44773</v>
      </c>
      <c r="AI5690" s="1">
        <v>44785</v>
      </c>
      <c r="AJ5690" s="17" t="s">
        <v>3766</v>
      </c>
      <c r="AK5690" s="17" t="s">
        <v>3767</v>
      </c>
      <c r="AL5690" s="17" t="s">
        <v>11887</v>
      </c>
      <c r="AM5690" s="17">
        <f>MONTH(EMPENHO[[#This Row],[data_empenho]])</f>
        <v>4</v>
      </c>
    </row>
    <row r="5691" spans="1:39" x14ac:dyDescent="0.25">
      <c r="A5691">
        <v>1</v>
      </c>
      <c r="B5691">
        <v>101</v>
      </c>
      <c r="C5691">
        <v>4</v>
      </c>
      <c r="D5691">
        <v>122</v>
      </c>
      <c r="E5691">
        <v>1</v>
      </c>
      <c r="F5691">
        <v>0</v>
      </c>
      <c r="G5691">
        <v>2064</v>
      </c>
      <c r="H5691" s="17" t="s">
        <v>1859</v>
      </c>
      <c r="I5691">
        <v>1</v>
      </c>
      <c r="J5691">
        <v>0</v>
      </c>
      <c r="K5691" s="17" t="s">
        <v>7318</v>
      </c>
      <c r="L5691" s="1">
        <v>44679</v>
      </c>
      <c r="M5691">
        <v>1863.96</v>
      </c>
      <c r="N5691" s="17" t="s">
        <v>437</v>
      </c>
      <c r="O5691">
        <v>6424</v>
      </c>
      <c r="P5691" s="17" t="s">
        <v>438</v>
      </c>
      <c r="Q5691">
        <v>0</v>
      </c>
      <c r="R5691" s="17" t="s">
        <v>439</v>
      </c>
      <c r="S5691" s="17" t="s">
        <v>440</v>
      </c>
      <c r="T5691" s="17" t="s">
        <v>438</v>
      </c>
      <c r="U5691">
        <v>0</v>
      </c>
      <c r="V5691">
        <v>0</v>
      </c>
      <c r="W5691" s="17" t="s">
        <v>7203</v>
      </c>
      <c r="X5691" s="17" t="s">
        <v>442</v>
      </c>
      <c r="Y5691">
        <v>1</v>
      </c>
      <c r="Z5691" s="17" t="s">
        <v>443</v>
      </c>
      <c r="AA5691" s="17" t="s">
        <v>653</v>
      </c>
      <c r="AB5691" s="17" t="s">
        <v>5826</v>
      </c>
      <c r="AC5691">
        <v>0</v>
      </c>
      <c r="AD5691">
        <v>0</v>
      </c>
      <c r="AE5691">
        <v>0</v>
      </c>
      <c r="AF5691">
        <v>2022</v>
      </c>
      <c r="AG5691" s="1">
        <v>44562</v>
      </c>
      <c r="AH5691" s="1">
        <v>44773</v>
      </c>
      <c r="AI5691" s="1">
        <v>44785</v>
      </c>
      <c r="AJ5691" s="17" t="s">
        <v>3766</v>
      </c>
      <c r="AK5691" s="17" t="s">
        <v>3767</v>
      </c>
      <c r="AL5691" s="17" t="s">
        <v>11887</v>
      </c>
      <c r="AM5691" s="17">
        <f>MONTH(EMPENHO[[#This Row],[data_empenho]])</f>
        <v>4</v>
      </c>
    </row>
    <row r="5692" spans="1:39" x14ac:dyDescent="0.25">
      <c r="A5692">
        <v>1</v>
      </c>
      <c r="B5692">
        <v>101</v>
      </c>
      <c r="C5692">
        <v>4</v>
      </c>
      <c r="D5692">
        <v>122</v>
      </c>
      <c r="E5692">
        <v>1</v>
      </c>
      <c r="F5692">
        <v>0</v>
      </c>
      <c r="G5692">
        <v>2064</v>
      </c>
      <c r="H5692" s="17" t="s">
        <v>3507</v>
      </c>
      <c r="I5692">
        <v>1</v>
      </c>
      <c r="J5692">
        <v>0</v>
      </c>
      <c r="K5692" s="17" t="s">
        <v>8810</v>
      </c>
      <c r="L5692" s="1">
        <v>44683</v>
      </c>
      <c r="M5692">
        <v>1036</v>
      </c>
      <c r="N5692" s="17" t="s">
        <v>437</v>
      </c>
      <c r="O5692">
        <v>8268</v>
      </c>
      <c r="P5692" s="17" t="s">
        <v>438</v>
      </c>
      <c r="Q5692">
        <v>0</v>
      </c>
      <c r="R5692" s="17" t="s">
        <v>439</v>
      </c>
      <c r="S5692" s="17" t="s">
        <v>440</v>
      </c>
      <c r="T5692" s="17" t="s">
        <v>438</v>
      </c>
      <c r="U5692">
        <v>0</v>
      </c>
      <c r="V5692">
        <v>0</v>
      </c>
      <c r="W5692" s="17" t="s">
        <v>8811</v>
      </c>
      <c r="X5692" s="17" t="s">
        <v>442</v>
      </c>
      <c r="Y5692">
        <v>1</v>
      </c>
      <c r="Z5692" s="17" t="s">
        <v>443</v>
      </c>
      <c r="AA5692" s="17" t="s">
        <v>443</v>
      </c>
      <c r="AB5692" s="17" t="s">
        <v>444</v>
      </c>
      <c r="AC5692">
        <v>0</v>
      </c>
      <c r="AD5692">
        <v>0</v>
      </c>
      <c r="AE5692">
        <v>0</v>
      </c>
      <c r="AF5692">
        <v>2022</v>
      </c>
      <c r="AG5692" s="1">
        <v>44562</v>
      </c>
      <c r="AH5692" s="1">
        <v>44773</v>
      </c>
      <c r="AI5692" s="1">
        <v>44785</v>
      </c>
      <c r="AJ5692" s="17" t="s">
        <v>3766</v>
      </c>
      <c r="AK5692" s="17" t="s">
        <v>3767</v>
      </c>
      <c r="AL5692" s="17" t="s">
        <v>11887</v>
      </c>
      <c r="AM5692" s="17">
        <f>MONTH(EMPENHO[[#This Row],[data_empenho]])</f>
        <v>5</v>
      </c>
    </row>
    <row r="5693" spans="1:39" x14ac:dyDescent="0.25">
      <c r="A5693">
        <v>1</v>
      </c>
      <c r="B5693">
        <v>101</v>
      </c>
      <c r="C5693">
        <v>1</v>
      </c>
      <c r="D5693">
        <v>31</v>
      </c>
      <c r="E5693">
        <v>15</v>
      </c>
      <c r="F5693">
        <v>0</v>
      </c>
      <c r="G5693">
        <v>2063</v>
      </c>
      <c r="H5693" s="17" t="s">
        <v>3507</v>
      </c>
      <c r="I5693">
        <v>1</v>
      </c>
      <c r="J5693">
        <v>0</v>
      </c>
      <c r="K5693" s="17" t="s">
        <v>8812</v>
      </c>
      <c r="L5693" s="1">
        <v>44683</v>
      </c>
      <c r="M5693">
        <v>518</v>
      </c>
      <c r="N5693" s="17" t="s">
        <v>437</v>
      </c>
      <c r="O5693">
        <v>8268</v>
      </c>
      <c r="P5693" s="17" t="s">
        <v>438</v>
      </c>
      <c r="Q5693">
        <v>0</v>
      </c>
      <c r="R5693" s="17" t="s">
        <v>439</v>
      </c>
      <c r="S5693" s="17" t="s">
        <v>440</v>
      </c>
      <c r="T5693" s="17" t="s">
        <v>438</v>
      </c>
      <c r="U5693">
        <v>0</v>
      </c>
      <c r="V5693">
        <v>0</v>
      </c>
      <c r="W5693" s="17" t="s">
        <v>8813</v>
      </c>
      <c r="X5693" s="17" t="s">
        <v>442</v>
      </c>
      <c r="Y5693">
        <v>1</v>
      </c>
      <c r="Z5693" s="17" t="s">
        <v>443</v>
      </c>
      <c r="AA5693" s="17" t="s">
        <v>443</v>
      </c>
      <c r="AB5693" s="17" t="s">
        <v>444</v>
      </c>
      <c r="AC5693">
        <v>0</v>
      </c>
      <c r="AD5693">
        <v>0</v>
      </c>
      <c r="AE5693">
        <v>0</v>
      </c>
      <c r="AF5693">
        <v>2022</v>
      </c>
      <c r="AG5693" s="1">
        <v>44562</v>
      </c>
      <c r="AH5693" s="1">
        <v>44773</v>
      </c>
      <c r="AI5693" s="1">
        <v>44785</v>
      </c>
      <c r="AJ5693" s="17" t="s">
        <v>3766</v>
      </c>
      <c r="AK5693" s="17" t="s">
        <v>3767</v>
      </c>
      <c r="AL5693" s="17" t="s">
        <v>11887</v>
      </c>
      <c r="AM5693" s="17">
        <f>MONTH(EMPENHO[[#This Row],[data_empenho]])</f>
        <v>5</v>
      </c>
    </row>
    <row r="5694" spans="1:39" x14ac:dyDescent="0.25">
      <c r="A5694">
        <v>1</v>
      </c>
      <c r="B5694">
        <v>101</v>
      </c>
      <c r="C5694">
        <v>1</v>
      </c>
      <c r="D5694">
        <v>31</v>
      </c>
      <c r="E5694">
        <v>15</v>
      </c>
      <c r="F5694">
        <v>0</v>
      </c>
      <c r="G5694">
        <v>2063</v>
      </c>
      <c r="H5694" s="17" t="s">
        <v>445</v>
      </c>
      <c r="I5694">
        <v>1</v>
      </c>
      <c r="J5694">
        <v>0</v>
      </c>
      <c r="K5694" s="17" t="s">
        <v>8814</v>
      </c>
      <c r="L5694" s="1">
        <v>44692</v>
      </c>
      <c r="M5694">
        <v>1603.52</v>
      </c>
      <c r="N5694" s="17" t="s">
        <v>437</v>
      </c>
      <c r="O5694">
        <v>1389</v>
      </c>
      <c r="P5694" s="17" t="s">
        <v>438</v>
      </c>
      <c r="Q5694">
        <v>0</v>
      </c>
      <c r="R5694" s="17" t="s">
        <v>439</v>
      </c>
      <c r="S5694" s="17" t="s">
        <v>440</v>
      </c>
      <c r="T5694" s="17" t="s">
        <v>438</v>
      </c>
      <c r="U5694">
        <v>0</v>
      </c>
      <c r="V5694">
        <v>0</v>
      </c>
      <c r="W5694" s="17" t="s">
        <v>8815</v>
      </c>
      <c r="X5694" s="17" t="s">
        <v>442</v>
      </c>
      <c r="Y5694">
        <v>0</v>
      </c>
      <c r="Z5694" s="17" t="s">
        <v>450</v>
      </c>
      <c r="AA5694" s="17" t="s">
        <v>443</v>
      </c>
      <c r="AB5694" s="17" t="s">
        <v>444</v>
      </c>
      <c r="AC5694">
        <v>0</v>
      </c>
      <c r="AD5694">
        <v>0</v>
      </c>
      <c r="AE5694">
        <v>0</v>
      </c>
      <c r="AF5694">
        <v>2022</v>
      </c>
      <c r="AG5694" s="1">
        <v>44562</v>
      </c>
      <c r="AH5694" s="1">
        <v>44773</v>
      </c>
      <c r="AI5694" s="1">
        <v>44785</v>
      </c>
      <c r="AJ5694" s="17" t="s">
        <v>3766</v>
      </c>
      <c r="AK5694" s="17" t="s">
        <v>3767</v>
      </c>
      <c r="AL5694" s="17" t="s">
        <v>11887</v>
      </c>
      <c r="AM5694" s="17">
        <f>MONTH(EMPENHO[[#This Row],[data_empenho]])</f>
        <v>5</v>
      </c>
    </row>
    <row r="5695" spans="1:39" x14ac:dyDescent="0.25">
      <c r="A5695">
        <v>1</v>
      </c>
      <c r="B5695">
        <v>101</v>
      </c>
      <c r="C5695">
        <v>1</v>
      </c>
      <c r="D5695">
        <v>31</v>
      </c>
      <c r="E5695">
        <v>15</v>
      </c>
      <c r="F5695">
        <v>0</v>
      </c>
      <c r="G5695">
        <v>2063</v>
      </c>
      <c r="H5695" s="17" t="s">
        <v>445</v>
      </c>
      <c r="I5695">
        <v>1</v>
      </c>
      <c r="J5695">
        <v>0</v>
      </c>
      <c r="K5695" s="17" t="s">
        <v>8816</v>
      </c>
      <c r="L5695" s="1">
        <v>44692</v>
      </c>
      <c r="M5695">
        <v>1603.52</v>
      </c>
      <c r="N5695" s="17" t="s">
        <v>437</v>
      </c>
      <c r="O5695">
        <v>3719</v>
      </c>
      <c r="P5695" s="17" t="s">
        <v>438</v>
      </c>
      <c r="Q5695">
        <v>0</v>
      </c>
      <c r="R5695" s="17" t="s">
        <v>439</v>
      </c>
      <c r="S5695" s="17" t="s">
        <v>440</v>
      </c>
      <c r="T5695" s="17" t="s">
        <v>438</v>
      </c>
      <c r="U5695">
        <v>0</v>
      </c>
      <c r="V5695">
        <v>0</v>
      </c>
      <c r="W5695" s="17" t="s">
        <v>8817</v>
      </c>
      <c r="X5695" s="17" t="s">
        <v>442</v>
      </c>
      <c r="Y5695">
        <v>0</v>
      </c>
      <c r="Z5695" s="17" t="s">
        <v>450</v>
      </c>
      <c r="AA5695" s="17" t="s">
        <v>443</v>
      </c>
      <c r="AB5695" s="17" t="s">
        <v>444</v>
      </c>
      <c r="AC5695">
        <v>0</v>
      </c>
      <c r="AD5695">
        <v>0</v>
      </c>
      <c r="AE5695">
        <v>0</v>
      </c>
      <c r="AF5695">
        <v>2022</v>
      </c>
      <c r="AG5695" s="1">
        <v>44562</v>
      </c>
      <c r="AH5695" s="1">
        <v>44773</v>
      </c>
      <c r="AI5695" s="1">
        <v>44785</v>
      </c>
      <c r="AJ5695" s="17" t="s">
        <v>3766</v>
      </c>
      <c r="AK5695" s="17" t="s">
        <v>3767</v>
      </c>
      <c r="AL5695" s="17" t="s">
        <v>11887</v>
      </c>
      <c r="AM5695" s="17">
        <f>MONTH(EMPENHO[[#This Row],[data_empenho]])</f>
        <v>5</v>
      </c>
    </row>
    <row r="5696" spans="1:39" x14ac:dyDescent="0.25">
      <c r="A5696">
        <v>1</v>
      </c>
      <c r="B5696">
        <v>101</v>
      </c>
      <c r="C5696">
        <v>1</v>
      </c>
      <c r="D5696">
        <v>31</v>
      </c>
      <c r="E5696">
        <v>15</v>
      </c>
      <c r="F5696">
        <v>0</v>
      </c>
      <c r="G5696">
        <v>2063</v>
      </c>
      <c r="H5696" s="17" t="s">
        <v>445</v>
      </c>
      <c r="I5696">
        <v>1</v>
      </c>
      <c r="J5696">
        <v>0</v>
      </c>
      <c r="K5696" s="17" t="s">
        <v>8818</v>
      </c>
      <c r="L5696" s="1">
        <v>44692</v>
      </c>
      <c r="M5696">
        <v>1603.52</v>
      </c>
      <c r="N5696" s="17" t="s">
        <v>437</v>
      </c>
      <c r="O5696">
        <v>8034</v>
      </c>
      <c r="P5696" s="17" t="s">
        <v>438</v>
      </c>
      <c r="Q5696">
        <v>0</v>
      </c>
      <c r="R5696" s="17" t="s">
        <v>439</v>
      </c>
      <c r="S5696" s="17" t="s">
        <v>440</v>
      </c>
      <c r="T5696" s="17" t="s">
        <v>438</v>
      </c>
      <c r="U5696">
        <v>0</v>
      </c>
      <c r="V5696">
        <v>0</v>
      </c>
      <c r="W5696" s="17" t="s">
        <v>8819</v>
      </c>
      <c r="X5696" s="17" t="s">
        <v>442</v>
      </c>
      <c r="Y5696">
        <v>0</v>
      </c>
      <c r="Z5696" s="17" t="s">
        <v>450</v>
      </c>
      <c r="AA5696" s="17" t="s">
        <v>443</v>
      </c>
      <c r="AB5696" s="17" t="s">
        <v>444</v>
      </c>
      <c r="AC5696">
        <v>0</v>
      </c>
      <c r="AD5696">
        <v>0</v>
      </c>
      <c r="AE5696">
        <v>0</v>
      </c>
      <c r="AF5696">
        <v>2022</v>
      </c>
      <c r="AG5696" s="1">
        <v>44562</v>
      </c>
      <c r="AH5696" s="1">
        <v>44773</v>
      </c>
      <c r="AI5696" s="1">
        <v>44785</v>
      </c>
      <c r="AJ5696" s="17" t="s">
        <v>3766</v>
      </c>
      <c r="AK5696" s="17" t="s">
        <v>3767</v>
      </c>
      <c r="AL5696" s="17" t="s">
        <v>11887</v>
      </c>
      <c r="AM5696" s="17">
        <f>MONTH(EMPENHO[[#This Row],[data_empenho]])</f>
        <v>5</v>
      </c>
    </row>
    <row r="5697" spans="1:39" x14ac:dyDescent="0.25">
      <c r="A5697">
        <v>1</v>
      </c>
      <c r="B5697">
        <v>101</v>
      </c>
      <c r="C5697">
        <v>1</v>
      </c>
      <c r="D5697">
        <v>31</v>
      </c>
      <c r="E5697">
        <v>15</v>
      </c>
      <c r="F5697">
        <v>0</v>
      </c>
      <c r="G5697">
        <v>2063</v>
      </c>
      <c r="H5697" s="17" t="s">
        <v>445</v>
      </c>
      <c r="I5697">
        <v>1</v>
      </c>
      <c r="J5697">
        <v>0</v>
      </c>
      <c r="K5697" s="17" t="s">
        <v>8820</v>
      </c>
      <c r="L5697" s="1">
        <v>44692</v>
      </c>
      <c r="M5697">
        <v>1603.52</v>
      </c>
      <c r="N5697" s="17" t="s">
        <v>437</v>
      </c>
      <c r="O5697">
        <v>455</v>
      </c>
      <c r="P5697" s="17" t="s">
        <v>438</v>
      </c>
      <c r="Q5697">
        <v>0</v>
      </c>
      <c r="R5697" s="17" t="s">
        <v>439</v>
      </c>
      <c r="S5697" s="17" t="s">
        <v>440</v>
      </c>
      <c r="T5697" s="17" t="s">
        <v>438</v>
      </c>
      <c r="U5697">
        <v>0</v>
      </c>
      <c r="V5697">
        <v>0</v>
      </c>
      <c r="W5697" s="17" t="s">
        <v>8821</v>
      </c>
      <c r="X5697" s="17" t="s">
        <v>442</v>
      </c>
      <c r="Y5697">
        <v>0</v>
      </c>
      <c r="Z5697" s="17" t="s">
        <v>450</v>
      </c>
      <c r="AA5697" s="17" t="s">
        <v>443</v>
      </c>
      <c r="AB5697" s="17" t="s">
        <v>444</v>
      </c>
      <c r="AC5697">
        <v>0</v>
      </c>
      <c r="AD5697">
        <v>0</v>
      </c>
      <c r="AE5697">
        <v>0</v>
      </c>
      <c r="AF5697">
        <v>2022</v>
      </c>
      <c r="AG5697" s="1">
        <v>44562</v>
      </c>
      <c r="AH5697" s="1">
        <v>44773</v>
      </c>
      <c r="AI5697" s="1">
        <v>44785</v>
      </c>
      <c r="AJ5697" s="17" t="s">
        <v>3766</v>
      </c>
      <c r="AK5697" s="17" t="s">
        <v>3767</v>
      </c>
      <c r="AL5697" s="17" t="s">
        <v>11887</v>
      </c>
      <c r="AM5697" s="17">
        <f>MONTH(EMPENHO[[#This Row],[data_empenho]])</f>
        <v>5</v>
      </c>
    </row>
    <row r="5698" spans="1:39" x14ac:dyDescent="0.25">
      <c r="A5698">
        <v>1</v>
      </c>
      <c r="B5698">
        <v>101</v>
      </c>
      <c r="C5698">
        <v>4</v>
      </c>
      <c r="D5698">
        <v>122</v>
      </c>
      <c r="E5698">
        <v>1</v>
      </c>
      <c r="F5698">
        <v>0</v>
      </c>
      <c r="G5698">
        <v>2064</v>
      </c>
      <c r="H5698" s="17" t="s">
        <v>445</v>
      </c>
      <c r="I5698">
        <v>1</v>
      </c>
      <c r="J5698">
        <v>0</v>
      </c>
      <c r="K5698" s="17" t="s">
        <v>8822</v>
      </c>
      <c r="L5698" s="1">
        <v>44692</v>
      </c>
      <c r="M5698">
        <v>1603.52</v>
      </c>
      <c r="N5698" s="17" t="s">
        <v>437</v>
      </c>
      <c r="O5698">
        <v>5844</v>
      </c>
      <c r="P5698" s="17" t="s">
        <v>438</v>
      </c>
      <c r="Q5698">
        <v>0</v>
      </c>
      <c r="R5698" s="17" t="s">
        <v>439</v>
      </c>
      <c r="S5698" s="17" t="s">
        <v>440</v>
      </c>
      <c r="T5698" s="17" t="s">
        <v>438</v>
      </c>
      <c r="U5698">
        <v>0</v>
      </c>
      <c r="V5698">
        <v>0</v>
      </c>
      <c r="W5698" s="17" t="s">
        <v>8823</v>
      </c>
      <c r="X5698" s="17" t="s">
        <v>442</v>
      </c>
      <c r="Y5698">
        <v>0</v>
      </c>
      <c r="Z5698" s="17" t="s">
        <v>450</v>
      </c>
      <c r="AA5698" s="17" t="s">
        <v>443</v>
      </c>
      <c r="AB5698" s="17" t="s">
        <v>444</v>
      </c>
      <c r="AC5698">
        <v>0</v>
      </c>
      <c r="AD5698">
        <v>0</v>
      </c>
      <c r="AE5698">
        <v>0</v>
      </c>
      <c r="AF5698">
        <v>2022</v>
      </c>
      <c r="AG5698" s="1">
        <v>44562</v>
      </c>
      <c r="AH5698" s="1">
        <v>44773</v>
      </c>
      <c r="AI5698" s="1">
        <v>44785</v>
      </c>
      <c r="AJ5698" s="17" t="s">
        <v>3766</v>
      </c>
      <c r="AK5698" s="17" t="s">
        <v>3767</v>
      </c>
      <c r="AL5698" s="17" t="s">
        <v>11887</v>
      </c>
      <c r="AM5698" s="17">
        <f>MONTH(EMPENHO[[#This Row],[data_empenho]])</f>
        <v>5</v>
      </c>
    </row>
    <row r="5699" spans="1:39" x14ac:dyDescent="0.25">
      <c r="A5699">
        <v>1</v>
      </c>
      <c r="B5699">
        <v>101</v>
      </c>
      <c r="C5699">
        <v>1</v>
      </c>
      <c r="D5699">
        <v>31</v>
      </c>
      <c r="E5699">
        <v>15</v>
      </c>
      <c r="F5699">
        <v>0</v>
      </c>
      <c r="G5699">
        <v>2063</v>
      </c>
      <c r="H5699" s="17" t="s">
        <v>3507</v>
      </c>
      <c r="I5699">
        <v>1</v>
      </c>
      <c r="J5699">
        <v>0</v>
      </c>
      <c r="K5699" s="17" t="s">
        <v>8824</v>
      </c>
      <c r="L5699" s="1">
        <v>44692</v>
      </c>
      <c r="M5699">
        <v>1780.19</v>
      </c>
      <c r="N5699" s="17" t="s">
        <v>437</v>
      </c>
      <c r="O5699">
        <v>3719</v>
      </c>
      <c r="P5699" s="17" t="s">
        <v>438</v>
      </c>
      <c r="Q5699">
        <v>0</v>
      </c>
      <c r="R5699" s="17" t="s">
        <v>439</v>
      </c>
      <c r="S5699" s="17" t="s">
        <v>440</v>
      </c>
      <c r="T5699" s="17" t="s">
        <v>438</v>
      </c>
      <c r="U5699">
        <v>0</v>
      </c>
      <c r="V5699">
        <v>0</v>
      </c>
      <c r="W5699" s="17" t="s">
        <v>8825</v>
      </c>
      <c r="X5699" s="17" t="s">
        <v>442</v>
      </c>
      <c r="Y5699">
        <v>1</v>
      </c>
      <c r="Z5699" s="17" t="s">
        <v>443</v>
      </c>
      <c r="AA5699" s="17" t="s">
        <v>443</v>
      </c>
      <c r="AB5699" s="17" t="s">
        <v>444</v>
      </c>
      <c r="AC5699">
        <v>0</v>
      </c>
      <c r="AD5699">
        <v>0</v>
      </c>
      <c r="AE5699">
        <v>0</v>
      </c>
      <c r="AF5699">
        <v>2022</v>
      </c>
      <c r="AG5699" s="1">
        <v>44562</v>
      </c>
      <c r="AH5699" s="1">
        <v>44773</v>
      </c>
      <c r="AI5699" s="1">
        <v>44785</v>
      </c>
      <c r="AJ5699" s="17" t="s">
        <v>3766</v>
      </c>
      <c r="AK5699" s="17" t="s">
        <v>3767</v>
      </c>
      <c r="AL5699" s="17" t="s">
        <v>11887</v>
      </c>
      <c r="AM5699" s="17">
        <f>MONTH(EMPENHO[[#This Row],[data_empenho]])</f>
        <v>5</v>
      </c>
    </row>
    <row r="5700" spans="1:39" x14ac:dyDescent="0.25">
      <c r="A5700">
        <v>1</v>
      </c>
      <c r="B5700">
        <v>101</v>
      </c>
      <c r="C5700">
        <v>1</v>
      </c>
      <c r="D5700">
        <v>31</v>
      </c>
      <c r="E5700">
        <v>15</v>
      </c>
      <c r="F5700">
        <v>0</v>
      </c>
      <c r="G5700">
        <v>2063</v>
      </c>
      <c r="H5700" s="17" t="s">
        <v>779</v>
      </c>
      <c r="I5700">
        <v>1</v>
      </c>
      <c r="J5700">
        <v>0</v>
      </c>
      <c r="K5700" s="17" t="s">
        <v>8826</v>
      </c>
      <c r="L5700" s="1">
        <v>44692</v>
      </c>
      <c r="M5700">
        <v>2000</v>
      </c>
      <c r="N5700" s="17" t="s">
        <v>437</v>
      </c>
      <c r="O5700">
        <v>854</v>
      </c>
      <c r="P5700" s="17" t="s">
        <v>438</v>
      </c>
      <c r="Q5700">
        <v>0</v>
      </c>
      <c r="R5700" s="17" t="s">
        <v>439</v>
      </c>
      <c r="S5700" s="17" t="s">
        <v>440</v>
      </c>
      <c r="T5700" s="17" t="s">
        <v>438</v>
      </c>
      <c r="U5700">
        <v>0</v>
      </c>
      <c r="V5700">
        <v>0</v>
      </c>
      <c r="W5700" s="17" t="s">
        <v>8827</v>
      </c>
      <c r="X5700" s="17" t="s">
        <v>465</v>
      </c>
      <c r="Y5700">
        <v>1</v>
      </c>
      <c r="Z5700" s="17" t="s">
        <v>443</v>
      </c>
      <c r="AA5700" s="17" t="s">
        <v>443</v>
      </c>
      <c r="AB5700" s="17" t="s">
        <v>444</v>
      </c>
      <c r="AC5700">
        <v>0</v>
      </c>
      <c r="AD5700">
        <v>0</v>
      </c>
      <c r="AE5700">
        <v>0</v>
      </c>
      <c r="AF5700">
        <v>2022</v>
      </c>
      <c r="AG5700" s="1">
        <v>44562</v>
      </c>
      <c r="AH5700" s="1">
        <v>44773</v>
      </c>
      <c r="AI5700" s="1">
        <v>44785</v>
      </c>
      <c r="AJ5700" s="17" t="s">
        <v>3766</v>
      </c>
      <c r="AK5700" s="17" t="s">
        <v>3767</v>
      </c>
      <c r="AL5700" s="17" t="s">
        <v>11887</v>
      </c>
      <c r="AM5700" s="17">
        <f>MONTH(EMPENHO[[#This Row],[data_empenho]])</f>
        <v>5</v>
      </c>
    </row>
    <row r="5701" spans="1:39" x14ac:dyDescent="0.25">
      <c r="A5701">
        <v>1</v>
      </c>
      <c r="B5701">
        <v>101</v>
      </c>
      <c r="C5701">
        <v>4</v>
      </c>
      <c r="D5701">
        <v>122</v>
      </c>
      <c r="E5701">
        <v>1</v>
      </c>
      <c r="F5701">
        <v>0</v>
      </c>
      <c r="G5701">
        <v>2064</v>
      </c>
      <c r="H5701" s="17" t="s">
        <v>779</v>
      </c>
      <c r="I5701">
        <v>1</v>
      </c>
      <c r="J5701">
        <v>0</v>
      </c>
      <c r="K5701" s="17" t="s">
        <v>8828</v>
      </c>
      <c r="L5701" s="1">
        <v>44692</v>
      </c>
      <c r="M5701">
        <v>500</v>
      </c>
      <c r="N5701" s="17" t="s">
        <v>437</v>
      </c>
      <c r="O5701">
        <v>854</v>
      </c>
      <c r="P5701" s="17" t="s">
        <v>438</v>
      </c>
      <c r="Q5701">
        <v>0</v>
      </c>
      <c r="R5701" s="17" t="s">
        <v>439</v>
      </c>
      <c r="S5701" s="17" t="s">
        <v>440</v>
      </c>
      <c r="T5701" s="17" t="s">
        <v>438</v>
      </c>
      <c r="U5701">
        <v>0</v>
      </c>
      <c r="V5701">
        <v>0</v>
      </c>
      <c r="W5701" s="17" t="s">
        <v>8829</v>
      </c>
      <c r="X5701" s="17" t="s">
        <v>465</v>
      </c>
      <c r="Y5701">
        <v>1</v>
      </c>
      <c r="Z5701" s="17" t="s">
        <v>443</v>
      </c>
      <c r="AA5701" s="17" t="s">
        <v>443</v>
      </c>
      <c r="AB5701" s="17" t="s">
        <v>444</v>
      </c>
      <c r="AC5701">
        <v>0</v>
      </c>
      <c r="AD5701">
        <v>0</v>
      </c>
      <c r="AE5701">
        <v>0</v>
      </c>
      <c r="AF5701">
        <v>2022</v>
      </c>
      <c r="AG5701" s="1">
        <v>44562</v>
      </c>
      <c r="AH5701" s="1">
        <v>44773</v>
      </c>
      <c r="AI5701" s="1">
        <v>44785</v>
      </c>
      <c r="AJ5701" s="17" t="s">
        <v>3766</v>
      </c>
      <c r="AK5701" s="17" t="s">
        <v>3767</v>
      </c>
      <c r="AL5701" s="17" t="s">
        <v>11887</v>
      </c>
      <c r="AM5701" s="17">
        <f>MONTH(EMPENHO[[#This Row],[data_empenho]])</f>
        <v>5</v>
      </c>
    </row>
    <row r="5702" spans="1:39" x14ac:dyDescent="0.25">
      <c r="A5702">
        <v>1</v>
      </c>
      <c r="B5702">
        <v>101</v>
      </c>
      <c r="C5702">
        <v>4</v>
      </c>
      <c r="D5702">
        <v>122</v>
      </c>
      <c r="E5702">
        <v>1</v>
      </c>
      <c r="F5702">
        <v>0</v>
      </c>
      <c r="G5702">
        <v>2064</v>
      </c>
      <c r="H5702" s="17" t="s">
        <v>2043</v>
      </c>
      <c r="I5702">
        <v>1</v>
      </c>
      <c r="J5702">
        <v>0</v>
      </c>
      <c r="K5702" s="17" t="s">
        <v>8830</v>
      </c>
      <c r="L5702" s="1">
        <v>44694</v>
      </c>
      <c r="M5702">
        <v>240</v>
      </c>
      <c r="N5702" s="17" t="s">
        <v>437</v>
      </c>
      <c r="O5702">
        <v>6857</v>
      </c>
      <c r="P5702" s="17" t="s">
        <v>438</v>
      </c>
      <c r="Q5702">
        <v>0</v>
      </c>
      <c r="R5702" s="17" t="s">
        <v>439</v>
      </c>
      <c r="S5702" s="17" t="s">
        <v>440</v>
      </c>
      <c r="T5702" s="17" t="s">
        <v>438</v>
      </c>
      <c r="U5702">
        <v>0</v>
      </c>
      <c r="V5702">
        <v>0</v>
      </c>
      <c r="W5702" s="17" t="s">
        <v>8831</v>
      </c>
      <c r="X5702" s="17" t="s">
        <v>465</v>
      </c>
      <c r="Y5702">
        <v>1</v>
      </c>
      <c r="Z5702" s="17" t="s">
        <v>443</v>
      </c>
      <c r="AA5702" s="17" t="s">
        <v>443</v>
      </c>
      <c r="AB5702" s="17" t="s">
        <v>444</v>
      </c>
      <c r="AC5702">
        <v>0</v>
      </c>
      <c r="AD5702">
        <v>0</v>
      </c>
      <c r="AE5702">
        <v>0</v>
      </c>
      <c r="AF5702">
        <v>2022</v>
      </c>
      <c r="AG5702" s="1">
        <v>44562</v>
      </c>
      <c r="AH5702" s="1">
        <v>44773</v>
      </c>
      <c r="AI5702" s="1">
        <v>44785</v>
      </c>
      <c r="AJ5702" s="17" t="s">
        <v>3766</v>
      </c>
      <c r="AK5702" s="17" t="s">
        <v>3767</v>
      </c>
      <c r="AL5702" s="17" t="s">
        <v>11887</v>
      </c>
      <c r="AM5702" s="17">
        <f>MONTH(EMPENHO[[#This Row],[data_empenho]])</f>
        <v>5</v>
      </c>
    </row>
    <row r="5703" spans="1:39" x14ac:dyDescent="0.25">
      <c r="A5703">
        <v>1</v>
      </c>
      <c r="B5703">
        <v>101</v>
      </c>
      <c r="C5703">
        <v>4</v>
      </c>
      <c r="D5703">
        <v>122</v>
      </c>
      <c r="E5703">
        <v>1</v>
      </c>
      <c r="F5703">
        <v>0</v>
      </c>
      <c r="G5703">
        <v>2064</v>
      </c>
      <c r="H5703" s="17" t="s">
        <v>1173</v>
      </c>
      <c r="I5703">
        <v>1</v>
      </c>
      <c r="J5703">
        <v>0</v>
      </c>
      <c r="K5703" s="17" t="s">
        <v>8832</v>
      </c>
      <c r="L5703" s="1">
        <v>44706</v>
      </c>
      <c r="M5703">
        <v>2402</v>
      </c>
      <c r="N5703" s="17" t="s">
        <v>437</v>
      </c>
      <c r="O5703">
        <v>3705</v>
      </c>
      <c r="P5703" s="17" t="s">
        <v>438</v>
      </c>
      <c r="Q5703">
        <v>0</v>
      </c>
      <c r="R5703" s="17" t="s">
        <v>439</v>
      </c>
      <c r="S5703" s="17" t="s">
        <v>440</v>
      </c>
      <c r="T5703" s="17" t="s">
        <v>438</v>
      </c>
      <c r="U5703">
        <v>0</v>
      </c>
      <c r="V5703">
        <v>0</v>
      </c>
      <c r="W5703" s="17" t="s">
        <v>8833</v>
      </c>
      <c r="X5703" s="17" t="s">
        <v>442</v>
      </c>
      <c r="Y5703">
        <v>0</v>
      </c>
      <c r="Z5703" s="17" t="s">
        <v>486</v>
      </c>
      <c r="AA5703" s="17" t="s">
        <v>443</v>
      </c>
      <c r="AB5703" s="17" t="s">
        <v>444</v>
      </c>
      <c r="AC5703">
        <v>0</v>
      </c>
      <c r="AD5703">
        <v>0</v>
      </c>
      <c r="AE5703">
        <v>0</v>
      </c>
      <c r="AF5703">
        <v>2022</v>
      </c>
      <c r="AG5703" s="1">
        <v>44562</v>
      </c>
      <c r="AH5703" s="1">
        <v>44773</v>
      </c>
      <c r="AI5703" s="1">
        <v>44785</v>
      </c>
      <c r="AJ5703" s="17" t="s">
        <v>3766</v>
      </c>
      <c r="AK5703" s="17" t="s">
        <v>3767</v>
      </c>
      <c r="AL5703" s="17" t="s">
        <v>11887</v>
      </c>
      <c r="AM5703" s="17">
        <f>MONTH(EMPENHO[[#This Row],[data_empenho]])</f>
        <v>5</v>
      </c>
    </row>
    <row r="5704" spans="1:39" x14ac:dyDescent="0.25">
      <c r="A5704">
        <v>1</v>
      </c>
      <c r="B5704">
        <v>101</v>
      </c>
      <c r="C5704">
        <v>4</v>
      </c>
      <c r="D5704">
        <v>122</v>
      </c>
      <c r="E5704">
        <v>1</v>
      </c>
      <c r="F5704">
        <v>0</v>
      </c>
      <c r="G5704">
        <v>2064</v>
      </c>
      <c r="H5704" s="17" t="s">
        <v>1181</v>
      </c>
      <c r="I5704">
        <v>1</v>
      </c>
      <c r="J5704">
        <v>0</v>
      </c>
      <c r="K5704" s="17" t="s">
        <v>8834</v>
      </c>
      <c r="L5704" s="1">
        <v>44706</v>
      </c>
      <c r="M5704">
        <v>556.83000000000004</v>
      </c>
      <c r="N5704" s="17" t="s">
        <v>437</v>
      </c>
      <c r="O5704">
        <v>3705</v>
      </c>
      <c r="P5704" s="17" t="s">
        <v>438</v>
      </c>
      <c r="Q5704">
        <v>0</v>
      </c>
      <c r="R5704" s="17" t="s">
        <v>439</v>
      </c>
      <c r="S5704" s="17" t="s">
        <v>440</v>
      </c>
      <c r="T5704" s="17" t="s">
        <v>438</v>
      </c>
      <c r="U5704">
        <v>0</v>
      </c>
      <c r="V5704">
        <v>0</v>
      </c>
      <c r="W5704" s="17" t="s">
        <v>8835</v>
      </c>
      <c r="X5704" s="17" t="s">
        <v>442</v>
      </c>
      <c r="Y5704">
        <v>0</v>
      </c>
      <c r="Z5704" s="17" t="s">
        <v>486</v>
      </c>
      <c r="AA5704" s="17" t="s">
        <v>443</v>
      </c>
      <c r="AB5704" s="17" t="s">
        <v>444</v>
      </c>
      <c r="AC5704">
        <v>0</v>
      </c>
      <c r="AD5704">
        <v>0</v>
      </c>
      <c r="AE5704">
        <v>0</v>
      </c>
      <c r="AF5704">
        <v>2022</v>
      </c>
      <c r="AG5704" s="1">
        <v>44562</v>
      </c>
      <c r="AH5704" s="1">
        <v>44773</v>
      </c>
      <c r="AI5704" s="1">
        <v>44785</v>
      </c>
      <c r="AJ5704" s="17" t="s">
        <v>3766</v>
      </c>
      <c r="AK5704" s="17" t="s">
        <v>3767</v>
      </c>
      <c r="AL5704" s="17" t="s">
        <v>11887</v>
      </c>
      <c r="AM5704" s="17">
        <f>MONTH(EMPENHO[[#This Row],[data_empenho]])</f>
        <v>5</v>
      </c>
    </row>
    <row r="5705" spans="1:39" x14ac:dyDescent="0.25">
      <c r="A5705">
        <v>1</v>
      </c>
      <c r="B5705">
        <v>101</v>
      </c>
      <c r="C5705">
        <v>4</v>
      </c>
      <c r="D5705">
        <v>122</v>
      </c>
      <c r="E5705">
        <v>1</v>
      </c>
      <c r="F5705">
        <v>0</v>
      </c>
      <c r="G5705">
        <v>2064</v>
      </c>
      <c r="H5705" s="17" t="s">
        <v>1273</v>
      </c>
      <c r="I5705">
        <v>1</v>
      </c>
      <c r="J5705">
        <v>0</v>
      </c>
      <c r="K5705" s="17" t="s">
        <v>8836</v>
      </c>
      <c r="L5705" s="1">
        <v>44706</v>
      </c>
      <c r="M5705">
        <v>3960.03</v>
      </c>
      <c r="N5705" s="17" t="s">
        <v>437</v>
      </c>
      <c r="O5705">
        <v>3705</v>
      </c>
      <c r="P5705" s="17" t="s">
        <v>438</v>
      </c>
      <c r="Q5705">
        <v>0</v>
      </c>
      <c r="R5705" s="17" t="s">
        <v>439</v>
      </c>
      <c r="S5705" s="17" t="s">
        <v>440</v>
      </c>
      <c r="T5705" s="17" t="s">
        <v>438</v>
      </c>
      <c r="U5705">
        <v>0</v>
      </c>
      <c r="V5705">
        <v>0</v>
      </c>
      <c r="W5705" s="17" t="s">
        <v>8837</v>
      </c>
      <c r="X5705" s="17" t="s">
        <v>442</v>
      </c>
      <c r="Y5705">
        <v>0</v>
      </c>
      <c r="Z5705" s="17" t="s">
        <v>486</v>
      </c>
      <c r="AA5705" s="17" t="s">
        <v>443</v>
      </c>
      <c r="AB5705" s="17" t="s">
        <v>444</v>
      </c>
      <c r="AC5705">
        <v>0</v>
      </c>
      <c r="AD5705">
        <v>0</v>
      </c>
      <c r="AE5705">
        <v>0</v>
      </c>
      <c r="AF5705">
        <v>2022</v>
      </c>
      <c r="AG5705" s="1">
        <v>44562</v>
      </c>
      <c r="AH5705" s="1">
        <v>44773</v>
      </c>
      <c r="AI5705" s="1">
        <v>44785</v>
      </c>
      <c r="AJ5705" s="17" t="s">
        <v>3766</v>
      </c>
      <c r="AK5705" s="17" t="s">
        <v>3767</v>
      </c>
      <c r="AL5705" s="17" t="s">
        <v>11887</v>
      </c>
      <c r="AM5705" s="17">
        <f>MONTH(EMPENHO[[#This Row],[data_empenho]])</f>
        <v>5</v>
      </c>
    </row>
    <row r="5706" spans="1:39" x14ac:dyDescent="0.25">
      <c r="A5706">
        <v>1</v>
      </c>
      <c r="B5706">
        <v>101</v>
      </c>
      <c r="C5706">
        <v>4</v>
      </c>
      <c r="D5706">
        <v>122</v>
      </c>
      <c r="E5706">
        <v>1</v>
      </c>
      <c r="F5706">
        <v>0</v>
      </c>
      <c r="G5706">
        <v>2064</v>
      </c>
      <c r="H5706" s="17" t="s">
        <v>1176</v>
      </c>
      <c r="I5706">
        <v>1</v>
      </c>
      <c r="J5706">
        <v>0</v>
      </c>
      <c r="K5706" s="17" t="s">
        <v>8838</v>
      </c>
      <c r="L5706" s="1">
        <v>44706</v>
      </c>
      <c r="M5706">
        <v>192.16</v>
      </c>
      <c r="N5706" s="17" t="s">
        <v>437</v>
      </c>
      <c r="O5706">
        <v>3705</v>
      </c>
      <c r="P5706" s="17" t="s">
        <v>438</v>
      </c>
      <c r="Q5706">
        <v>0</v>
      </c>
      <c r="R5706" s="17" t="s">
        <v>439</v>
      </c>
      <c r="S5706" s="17" t="s">
        <v>440</v>
      </c>
      <c r="T5706" s="17" t="s">
        <v>438</v>
      </c>
      <c r="U5706">
        <v>0</v>
      </c>
      <c r="V5706">
        <v>0</v>
      </c>
      <c r="W5706" s="17" t="s">
        <v>8839</v>
      </c>
      <c r="X5706" s="17" t="s">
        <v>442</v>
      </c>
      <c r="Y5706">
        <v>0</v>
      </c>
      <c r="Z5706" s="17" t="s">
        <v>486</v>
      </c>
      <c r="AA5706" s="17" t="s">
        <v>443</v>
      </c>
      <c r="AB5706" s="17" t="s">
        <v>444</v>
      </c>
      <c r="AC5706">
        <v>0</v>
      </c>
      <c r="AD5706">
        <v>0</v>
      </c>
      <c r="AE5706">
        <v>0</v>
      </c>
      <c r="AF5706">
        <v>2022</v>
      </c>
      <c r="AG5706" s="1">
        <v>44562</v>
      </c>
      <c r="AH5706" s="1">
        <v>44773</v>
      </c>
      <c r="AI5706" s="1">
        <v>44785</v>
      </c>
      <c r="AJ5706" s="17" t="s">
        <v>3766</v>
      </c>
      <c r="AK5706" s="17" t="s">
        <v>3767</v>
      </c>
      <c r="AL5706" s="17" t="s">
        <v>11887</v>
      </c>
      <c r="AM5706" s="17">
        <f>MONTH(EMPENHO[[#This Row],[data_empenho]])</f>
        <v>5</v>
      </c>
    </row>
    <row r="5707" spans="1:39" x14ac:dyDescent="0.25">
      <c r="A5707">
        <v>1</v>
      </c>
      <c r="B5707">
        <v>101</v>
      </c>
      <c r="C5707">
        <v>1</v>
      </c>
      <c r="D5707">
        <v>31</v>
      </c>
      <c r="E5707">
        <v>15</v>
      </c>
      <c r="F5707">
        <v>0</v>
      </c>
      <c r="G5707">
        <v>2063</v>
      </c>
      <c r="H5707" s="17" t="s">
        <v>3897</v>
      </c>
      <c r="I5707">
        <v>1</v>
      </c>
      <c r="J5707">
        <v>0</v>
      </c>
      <c r="K5707" s="17" t="s">
        <v>8840</v>
      </c>
      <c r="L5707" s="1">
        <v>44706</v>
      </c>
      <c r="M5707">
        <v>1325.4</v>
      </c>
      <c r="N5707" s="17" t="s">
        <v>437</v>
      </c>
      <c r="O5707">
        <v>247</v>
      </c>
      <c r="P5707" s="17" t="s">
        <v>438</v>
      </c>
      <c r="Q5707">
        <v>0</v>
      </c>
      <c r="R5707" s="17" t="s">
        <v>439</v>
      </c>
      <c r="S5707" s="17" t="s">
        <v>440</v>
      </c>
      <c r="T5707" s="17" t="s">
        <v>438</v>
      </c>
      <c r="U5707">
        <v>0</v>
      </c>
      <c r="V5707">
        <v>0</v>
      </c>
      <c r="W5707" s="17" t="s">
        <v>8841</v>
      </c>
      <c r="X5707" s="17" t="s">
        <v>442</v>
      </c>
      <c r="Y5707">
        <v>0</v>
      </c>
      <c r="Z5707" s="17" t="s">
        <v>486</v>
      </c>
      <c r="AA5707" s="17" t="s">
        <v>443</v>
      </c>
      <c r="AB5707" s="17" t="s">
        <v>444</v>
      </c>
      <c r="AC5707">
        <v>0</v>
      </c>
      <c r="AD5707">
        <v>0</v>
      </c>
      <c r="AE5707">
        <v>0</v>
      </c>
      <c r="AF5707">
        <v>2022</v>
      </c>
      <c r="AG5707" s="1">
        <v>44562</v>
      </c>
      <c r="AH5707" s="1">
        <v>44773</v>
      </c>
      <c r="AI5707" s="1">
        <v>44785</v>
      </c>
      <c r="AJ5707" s="17" t="s">
        <v>3766</v>
      </c>
      <c r="AK5707" s="17" t="s">
        <v>3767</v>
      </c>
      <c r="AL5707" s="17" t="s">
        <v>11887</v>
      </c>
      <c r="AM5707" s="17">
        <f>MONTH(EMPENHO[[#This Row],[data_empenho]])</f>
        <v>5</v>
      </c>
    </row>
    <row r="5708" spans="1:39" x14ac:dyDescent="0.25">
      <c r="A5708">
        <v>1</v>
      </c>
      <c r="B5708">
        <v>101</v>
      </c>
      <c r="C5708">
        <v>1</v>
      </c>
      <c r="D5708">
        <v>31</v>
      </c>
      <c r="E5708">
        <v>15</v>
      </c>
      <c r="F5708">
        <v>0</v>
      </c>
      <c r="G5708">
        <v>2063</v>
      </c>
      <c r="H5708" s="17" t="s">
        <v>1433</v>
      </c>
      <c r="I5708">
        <v>1</v>
      </c>
      <c r="J5708">
        <v>0</v>
      </c>
      <c r="K5708" s="17" t="s">
        <v>8842</v>
      </c>
      <c r="L5708" s="1">
        <v>44706</v>
      </c>
      <c r="M5708">
        <v>39762</v>
      </c>
      <c r="N5708" s="17" t="s">
        <v>437</v>
      </c>
      <c r="O5708">
        <v>247</v>
      </c>
      <c r="P5708" s="17" t="s">
        <v>438</v>
      </c>
      <c r="Q5708">
        <v>0</v>
      </c>
      <c r="R5708" s="17" t="s">
        <v>439</v>
      </c>
      <c r="S5708" s="17" t="s">
        <v>440</v>
      </c>
      <c r="T5708" s="17" t="s">
        <v>438</v>
      </c>
      <c r="U5708">
        <v>0</v>
      </c>
      <c r="V5708">
        <v>0</v>
      </c>
      <c r="W5708" s="17" t="s">
        <v>8843</v>
      </c>
      <c r="X5708" s="17" t="s">
        <v>442</v>
      </c>
      <c r="Y5708">
        <v>0</v>
      </c>
      <c r="Z5708" s="17" t="s">
        <v>486</v>
      </c>
      <c r="AA5708" s="17" t="s">
        <v>443</v>
      </c>
      <c r="AB5708" s="17" t="s">
        <v>444</v>
      </c>
      <c r="AC5708">
        <v>0</v>
      </c>
      <c r="AD5708">
        <v>0</v>
      </c>
      <c r="AE5708">
        <v>0</v>
      </c>
      <c r="AF5708">
        <v>2022</v>
      </c>
      <c r="AG5708" s="1">
        <v>44562</v>
      </c>
      <c r="AH5708" s="1">
        <v>44773</v>
      </c>
      <c r="AI5708" s="1">
        <v>44785</v>
      </c>
      <c r="AJ5708" s="17" t="s">
        <v>3766</v>
      </c>
      <c r="AK5708" s="17" t="s">
        <v>3767</v>
      </c>
      <c r="AL5708" s="17" t="s">
        <v>11887</v>
      </c>
      <c r="AM5708" s="17">
        <f>MONTH(EMPENHO[[#This Row],[data_empenho]])</f>
        <v>5</v>
      </c>
    </row>
    <row r="5709" spans="1:39" x14ac:dyDescent="0.25">
      <c r="A5709">
        <v>1</v>
      </c>
      <c r="B5709">
        <v>101</v>
      </c>
      <c r="C5709">
        <v>4</v>
      </c>
      <c r="D5709">
        <v>122</v>
      </c>
      <c r="E5709">
        <v>1</v>
      </c>
      <c r="F5709">
        <v>0</v>
      </c>
      <c r="G5709">
        <v>2064</v>
      </c>
      <c r="H5709" s="17" t="s">
        <v>3208</v>
      </c>
      <c r="I5709">
        <v>1</v>
      </c>
      <c r="J5709">
        <v>0</v>
      </c>
      <c r="K5709" s="17" t="s">
        <v>8844</v>
      </c>
      <c r="L5709" s="1">
        <v>44706</v>
      </c>
      <c r="M5709">
        <v>1069.08</v>
      </c>
      <c r="N5709" s="17" t="s">
        <v>437</v>
      </c>
      <c r="O5709">
        <v>3705</v>
      </c>
      <c r="P5709" s="17" t="s">
        <v>438</v>
      </c>
      <c r="Q5709">
        <v>0</v>
      </c>
      <c r="R5709" s="17" t="s">
        <v>439</v>
      </c>
      <c r="S5709" s="17" t="s">
        <v>440</v>
      </c>
      <c r="T5709" s="17" t="s">
        <v>438</v>
      </c>
      <c r="U5709">
        <v>0</v>
      </c>
      <c r="V5709">
        <v>0</v>
      </c>
      <c r="W5709" s="17" t="s">
        <v>8845</v>
      </c>
      <c r="X5709" s="17" t="s">
        <v>442</v>
      </c>
      <c r="Y5709">
        <v>0</v>
      </c>
      <c r="Z5709" s="17" t="s">
        <v>486</v>
      </c>
      <c r="AA5709" s="17" t="s">
        <v>443</v>
      </c>
      <c r="AB5709" s="17" t="s">
        <v>444</v>
      </c>
      <c r="AC5709">
        <v>0</v>
      </c>
      <c r="AD5709">
        <v>0</v>
      </c>
      <c r="AE5709">
        <v>0</v>
      </c>
      <c r="AF5709">
        <v>2022</v>
      </c>
      <c r="AG5709" s="1">
        <v>44562</v>
      </c>
      <c r="AH5709" s="1">
        <v>44773</v>
      </c>
      <c r="AI5709" s="1">
        <v>44785</v>
      </c>
      <c r="AJ5709" s="17" t="s">
        <v>3766</v>
      </c>
      <c r="AK5709" s="17" t="s">
        <v>3767</v>
      </c>
      <c r="AL5709" s="17" t="s">
        <v>11887</v>
      </c>
      <c r="AM5709" s="17">
        <f>MONTH(EMPENHO[[#This Row],[data_empenho]])</f>
        <v>5</v>
      </c>
    </row>
    <row r="5710" spans="1:39" x14ac:dyDescent="0.25">
      <c r="A5710">
        <v>1</v>
      </c>
      <c r="B5710">
        <v>101</v>
      </c>
      <c r="C5710">
        <v>4</v>
      </c>
      <c r="D5710">
        <v>122</v>
      </c>
      <c r="E5710">
        <v>1</v>
      </c>
      <c r="F5710">
        <v>0</v>
      </c>
      <c r="G5710">
        <v>2064</v>
      </c>
      <c r="H5710" s="17" t="s">
        <v>1173</v>
      </c>
      <c r="I5710">
        <v>1</v>
      </c>
      <c r="J5710">
        <v>0</v>
      </c>
      <c r="K5710" s="17" t="s">
        <v>8846</v>
      </c>
      <c r="L5710" s="1">
        <v>44706</v>
      </c>
      <c r="M5710">
        <v>8290.56</v>
      </c>
      <c r="N5710" s="17" t="s">
        <v>437</v>
      </c>
      <c r="O5710">
        <v>3705</v>
      </c>
      <c r="P5710" s="17" t="s">
        <v>438</v>
      </c>
      <c r="Q5710">
        <v>0</v>
      </c>
      <c r="R5710" s="17" t="s">
        <v>439</v>
      </c>
      <c r="S5710" s="17" t="s">
        <v>440</v>
      </c>
      <c r="T5710" s="17" t="s">
        <v>438</v>
      </c>
      <c r="U5710">
        <v>0</v>
      </c>
      <c r="V5710">
        <v>0</v>
      </c>
      <c r="W5710" s="17" t="s">
        <v>8847</v>
      </c>
      <c r="X5710" s="17" t="s">
        <v>442</v>
      </c>
      <c r="Y5710">
        <v>0</v>
      </c>
      <c r="Z5710" s="17" t="s">
        <v>486</v>
      </c>
      <c r="AA5710" s="17" t="s">
        <v>443</v>
      </c>
      <c r="AB5710" s="17" t="s">
        <v>444</v>
      </c>
      <c r="AC5710">
        <v>0</v>
      </c>
      <c r="AD5710">
        <v>0</v>
      </c>
      <c r="AE5710">
        <v>0</v>
      </c>
      <c r="AF5710">
        <v>2022</v>
      </c>
      <c r="AG5710" s="1">
        <v>44562</v>
      </c>
      <c r="AH5710" s="1">
        <v>44773</v>
      </c>
      <c r="AI5710" s="1">
        <v>44785</v>
      </c>
      <c r="AJ5710" s="17" t="s">
        <v>3766</v>
      </c>
      <c r="AK5710" s="17" t="s">
        <v>3767</v>
      </c>
      <c r="AL5710" s="17" t="s">
        <v>11887</v>
      </c>
      <c r="AM5710" s="17">
        <f>MONTH(EMPENHO[[#This Row],[data_empenho]])</f>
        <v>5</v>
      </c>
    </row>
    <row r="5711" spans="1:39" x14ac:dyDescent="0.25">
      <c r="A5711">
        <v>1</v>
      </c>
      <c r="B5711">
        <v>101</v>
      </c>
      <c r="C5711">
        <v>1</v>
      </c>
      <c r="D5711">
        <v>31</v>
      </c>
      <c r="E5711">
        <v>15</v>
      </c>
      <c r="F5711">
        <v>0</v>
      </c>
      <c r="G5711">
        <v>2063</v>
      </c>
      <c r="H5711" s="17" t="s">
        <v>1716</v>
      </c>
      <c r="I5711">
        <v>1</v>
      </c>
      <c r="J5711">
        <v>0</v>
      </c>
      <c r="K5711" s="17" t="s">
        <v>8848</v>
      </c>
      <c r="L5711" s="1">
        <v>44711</v>
      </c>
      <c r="M5711">
        <v>8628.35</v>
      </c>
      <c r="N5711" s="17" t="s">
        <v>437</v>
      </c>
      <c r="O5711">
        <v>155</v>
      </c>
      <c r="P5711" s="17" t="s">
        <v>438</v>
      </c>
      <c r="Q5711">
        <v>0</v>
      </c>
      <c r="R5711" s="17" t="s">
        <v>439</v>
      </c>
      <c r="S5711" s="17" t="s">
        <v>440</v>
      </c>
      <c r="T5711" s="17" t="s">
        <v>438</v>
      </c>
      <c r="U5711">
        <v>0</v>
      </c>
      <c r="V5711">
        <v>0</v>
      </c>
      <c r="W5711" s="17" t="s">
        <v>8849</v>
      </c>
      <c r="X5711" s="17" t="s">
        <v>442</v>
      </c>
      <c r="Y5711">
        <v>0</v>
      </c>
      <c r="Z5711" s="17" t="s">
        <v>443</v>
      </c>
      <c r="AA5711" s="17" t="s">
        <v>443</v>
      </c>
      <c r="AB5711" s="17" t="s">
        <v>444</v>
      </c>
      <c r="AC5711">
        <v>0</v>
      </c>
      <c r="AD5711">
        <v>0</v>
      </c>
      <c r="AE5711">
        <v>0</v>
      </c>
      <c r="AF5711">
        <v>2022</v>
      </c>
      <c r="AG5711" s="1">
        <v>44562</v>
      </c>
      <c r="AH5711" s="1">
        <v>44773</v>
      </c>
      <c r="AI5711" s="1">
        <v>44785</v>
      </c>
      <c r="AJ5711" s="17" t="s">
        <v>3766</v>
      </c>
      <c r="AK5711" s="17" t="s">
        <v>3767</v>
      </c>
      <c r="AL5711" s="17" t="s">
        <v>11887</v>
      </c>
      <c r="AM5711" s="17">
        <f>MONTH(EMPENHO[[#This Row],[data_empenho]])</f>
        <v>5</v>
      </c>
    </row>
    <row r="5712" spans="1:39" x14ac:dyDescent="0.25">
      <c r="A5712">
        <v>1</v>
      </c>
      <c r="B5712">
        <v>101</v>
      </c>
      <c r="C5712">
        <v>4</v>
      </c>
      <c r="D5712">
        <v>122</v>
      </c>
      <c r="E5712">
        <v>1</v>
      </c>
      <c r="F5712">
        <v>0</v>
      </c>
      <c r="G5712">
        <v>2064</v>
      </c>
      <c r="H5712" s="17" t="s">
        <v>1716</v>
      </c>
      <c r="I5712">
        <v>1</v>
      </c>
      <c r="J5712">
        <v>0</v>
      </c>
      <c r="K5712" s="17" t="s">
        <v>8850</v>
      </c>
      <c r="L5712" s="1">
        <v>44711</v>
      </c>
      <c r="M5712">
        <v>1965.52</v>
      </c>
      <c r="N5712" s="17" t="s">
        <v>437</v>
      </c>
      <c r="O5712">
        <v>155</v>
      </c>
      <c r="P5712" s="17" t="s">
        <v>438</v>
      </c>
      <c r="Q5712">
        <v>0</v>
      </c>
      <c r="R5712" s="17" t="s">
        <v>439</v>
      </c>
      <c r="S5712" s="17" t="s">
        <v>440</v>
      </c>
      <c r="T5712" s="17" t="s">
        <v>438</v>
      </c>
      <c r="U5712">
        <v>0</v>
      </c>
      <c r="V5712">
        <v>0</v>
      </c>
      <c r="W5712" s="17" t="s">
        <v>8851</v>
      </c>
      <c r="X5712" s="17" t="s">
        <v>442</v>
      </c>
      <c r="Y5712">
        <v>0</v>
      </c>
      <c r="Z5712" s="17" t="s">
        <v>443</v>
      </c>
      <c r="AA5712" s="17" t="s">
        <v>443</v>
      </c>
      <c r="AB5712" s="17" t="s">
        <v>444</v>
      </c>
      <c r="AC5712">
        <v>0</v>
      </c>
      <c r="AD5712">
        <v>0</v>
      </c>
      <c r="AE5712">
        <v>0</v>
      </c>
      <c r="AF5712">
        <v>2022</v>
      </c>
      <c r="AG5712" s="1">
        <v>44562</v>
      </c>
      <c r="AH5712" s="1">
        <v>44773</v>
      </c>
      <c r="AI5712" s="1">
        <v>44785</v>
      </c>
      <c r="AJ5712" s="17" t="s">
        <v>3766</v>
      </c>
      <c r="AK5712" s="17" t="s">
        <v>3767</v>
      </c>
      <c r="AL5712" s="17" t="s">
        <v>11887</v>
      </c>
      <c r="AM5712" s="17">
        <f>MONTH(EMPENHO[[#This Row],[data_empenho]])</f>
        <v>5</v>
      </c>
    </row>
    <row r="5713" spans="1:39" x14ac:dyDescent="0.25">
      <c r="A5713">
        <v>1</v>
      </c>
      <c r="B5713">
        <v>101</v>
      </c>
      <c r="C5713">
        <v>4</v>
      </c>
      <c r="D5713">
        <v>122</v>
      </c>
      <c r="E5713">
        <v>1</v>
      </c>
      <c r="F5713">
        <v>0</v>
      </c>
      <c r="G5713">
        <v>2064</v>
      </c>
      <c r="H5713" s="17" t="s">
        <v>2478</v>
      </c>
      <c r="I5713">
        <v>1</v>
      </c>
      <c r="J5713">
        <v>0</v>
      </c>
      <c r="K5713" s="17" t="s">
        <v>8852</v>
      </c>
      <c r="L5713" s="1">
        <v>44711</v>
      </c>
      <c r="M5713">
        <v>1048.67</v>
      </c>
      <c r="N5713" s="17" t="s">
        <v>437</v>
      </c>
      <c r="O5713">
        <v>6</v>
      </c>
      <c r="P5713" s="17" t="s">
        <v>438</v>
      </c>
      <c r="Q5713">
        <v>0</v>
      </c>
      <c r="R5713" s="17" t="s">
        <v>439</v>
      </c>
      <c r="S5713" s="17" t="s">
        <v>440</v>
      </c>
      <c r="T5713" s="17" t="s">
        <v>438</v>
      </c>
      <c r="U5713">
        <v>0</v>
      </c>
      <c r="V5713">
        <v>0</v>
      </c>
      <c r="W5713" s="17" t="s">
        <v>8853</v>
      </c>
      <c r="X5713" s="17" t="s">
        <v>442</v>
      </c>
      <c r="Y5713">
        <v>0</v>
      </c>
      <c r="Z5713" s="17" t="s">
        <v>443</v>
      </c>
      <c r="AA5713" s="17" t="s">
        <v>443</v>
      </c>
      <c r="AB5713" s="17" t="s">
        <v>444</v>
      </c>
      <c r="AC5713">
        <v>0</v>
      </c>
      <c r="AD5713">
        <v>0</v>
      </c>
      <c r="AE5713">
        <v>0</v>
      </c>
      <c r="AF5713">
        <v>2022</v>
      </c>
      <c r="AG5713" s="1">
        <v>44562</v>
      </c>
      <c r="AH5713" s="1">
        <v>44773</v>
      </c>
      <c r="AI5713" s="1">
        <v>44785</v>
      </c>
      <c r="AJ5713" s="17" t="s">
        <v>3766</v>
      </c>
      <c r="AK5713" s="17" t="s">
        <v>3767</v>
      </c>
      <c r="AL5713" s="17" t="s">
        <v>11887</v>
      </c>
      <c r="AM5713" s="17">
        <f>MONTH(EMPENHO[[#This Row],[data_empenho]])</f>
        <v>5</v>
      </c>
    </row>
    <row r="5714" spans="1:39" x14ac:dyDescent="0.25">
      <c r="A5714">
        <v>1</v>
      </c>
      <c r="B5714">
        <v>101</v>
      </c>
      <c r="C5714">
        <v>4</v>
      </c>
      <c r="D5714">
        <v>122</v>
      </c>
      <c r="E5714">
        <v>1</v>
      </c>
      <c r="F5714">
        <v>0</v>
      </c>
      <c r="G5714">
        <v>2064</v>
      </c>
      <c r="H5714" s="17" t="s">
        <v>1859</v>
      </c>
      <c r="I5714">
        <v>1</v>
      </c>
      <c r="J5714">
        <v>0</v>
      </c>
      <c r="K5714" s="17" t="s">
        <v>8854</v>
      </c>
      <c r="L5714" s="1">
        <v>44711</v>
      </c>
      <c r="M5714">
        <v>1817.36</v>
      </c>
      <c r="N5714" s="17" t="s">
        <v>437</v>
      </c>
      <c r="O5714">
        <v>6424</v>
      </c>
      <c r="P5714" s="17" t="s">
        <v>438</v>
      </c>
      <c r="Q5714">
        <v>0</v>
      </c>
      <c r="R5714" s="17" t="s">
        <v>1083</v>
      </c>
      <c r="S5714" s="17" t="s">
        <v>440</v>
      </c>
      <c r="T5714" s="17" t="s">
        <v>438</v>
      </c>
      <c r="U5714">
        <v>2</v>
      </c>
      <c r="V5714">
        <v>2021</v>
      </c>
      <c r="W5714" s="17" t="s">
        <v>8723</v>
      </c>
      <c r="X5714" s="17" t="s">
        <v>1085</v>
      </c>
      <c r="Y5714">
        <v>1</v>
      </c>
      <c r="Z5714" s="17" t="s">
        <v>443</v>
      </c>
      <c r="AA5714" s="17" t="s">
        <v>653</v>
      </c>
      <c r="AB5714" s="17" t="s">
        <v>5826</v>
      </c>
      <c r="AC5714">
        <v>0</v>
      </c>
      <c r="AD5714">
        <v>0</v>
      </c>
      <c r="AE5714">
        <v>0</v>
      </c>
      <c r="AF5714">
        <v>2022</v>
      </c>
      <c r="AG5714" s="1">
        <v>44562</v>
      </c>
      <c r="AH5714" s="1">
        <v>44773</v>
      </c>
      <c r="AI5714" s="1">
        <v>44785</v>
      </c>
      <c r="AJ5714" s="17" t="s">
        <v>3766</v>
      </c>
      <c r="AK5714" s="17" t="s">
        <v>3767</v>
      </c>
      <c r="AL5714" s="17" t="s">
        <v>11887</v>
      </c>
      <c r="AM5714" s="17">
        <f>MONTH(EMPENHO[[#This Row],[data_empenho]])</f>
        <v>5</v>
      </c>
    </row>
    <row r="5715" spans="1:39" x14ac:dyDescent="0.25">
      <c r="A5715">
        <v>1</v>
      </c>
      <c r="B5715">
        <v>101</v>
      </c>
      <c r="C5715">
        <v>1</v>
      </c>
      <c r="D5715">
        <v>31</v>
      </c>
      <c r="E5715">
        <v>15</v>
      </c>
      <c r="F5715">
        <v>0</v>
      </c>
      <c r="G5715">
        <v>2063</v>
      </c>
      <c r="H5715" s="17" t="s">
        <v>445</v>
      </c>
      <c r="I5715">
        <v>1</v>
      </c>
      <c r="J5715">
        <v>0</v>
      </c>
      <c r="K5715" s="17" t="s">
        <v>10248</v>
      </c>
      <c r="L5715" s="1">
        <v>44714</v>
      </c>
      <c r="M5715">
        <v>1603.52</v>
      </c>
      <c r="N5715" s="17" t="s">
        <v>437</v>
      </c>
      <c r="O5715">
        <v>413</v>
      </c>
      <c r="P5715" s="17" t="s">
        <v>438</v>
      </c>
      <c r="Q5715">
        <v>0</v>
      </c>
      <c r="R5715" s="17" t="s">
        <v>439</v>
      </c>
      <c r="S5715" s="17" t="s">
        <v>440</v>
      </c>
      <c r="T5715" s="17" t="s">
        <v>438</v>
      </c>
      <c r="U5715">
        <v>0</v>
      </c>
      <c r="V5715">
        <v>0</v>
      </c>
      <c r="W5715" s="17" t="s">
        <v>10249</v>
      </c>
      <c r="X5715" s="17" t="s">
        <v>442</v>
      </c>
      <c r="Y5715">
        <v>0</v>
      </c>
      <c r="Z5715" s="17" t="s">
        <v>450</v>
      </c>
      <c r="AA5715" s="17" t="s">
        <v>443</v>
      </c>
      <c r="AB5715" s="17" t="s">
        <v>444</v>
      </c>
      <c r="AC5715">
        <v>0</v>
      </c>
      <c r="AD5715">
        <v>0</v>
      </c>
      <c r="AE5715">
        <v>0</v>
      </c>
      <c r="AF5715">
        <v>2022</v>
      </c>
      <c r="AG5715" s="1">
        <v>44562</v>
      </c>
      <c r="AH5715" s="1">
        <v>44773</v>
      </c>
      <c r="AI5715" s="1">
        <v>44785</v>
      </c>
      <c r="AJ5715" s="17" t="s">
        <v>3766</v>
      </c>
      <c r="AK5715" s="17" t="s">
        <v>3767</v>
      </c>
      <c r="AL5715" s="17" t="s">
        <v>11887</v>
      </c>
      <c r="AM5715" s="17">
        <f>MONTH(EMPENHO[[#This Row],[data_empenho]])</f>
        <v>6</v>
      </c>
    </row>
    <row r="5716" spans="1:39" x14ac:dyDescent="0.25">
      <c r="A5716">
        <v>1</v>
      </c>
      <c r="B5716">
        <v>101</v>
      </c>
      <c r="C5716">
        <v>1</v>
      </c>
      <c r="D5716">
        <v>31</v>
      </c>
      <c r="E5716">
        <v>15</v>
      </c>
      <c r="F5716">
        <v>0</v>
      </c>
      <c r="G5716">
        <v>2063</v>
      </c>
      <c r="H5716" s="17" t="s">
        <v>445</v>
      </c>
      <c r="I5716">
        <v>1</v>
      </c>
      <c r="J5716">
        <v>0</v>
      </c>
      <c r="K5716" s="17" t="s">
        <v>10250</v>
      </c>
      <c r="L5716" s="1">
        <v>44714</v>
      </c>
      <c r="M5716">
        <v>1603.52</v>
      </c>
      <c r="N5716" s="17" t="s">
        <v>437</v>
      </c>
      <c r="O5716">
        <v>7456</v>
      </c>
      <c r="P5716" s="17" t="s">
        <v>438</v>
      </c>
      <c r="Q5716">
        <v>0</v>
      </c>
      <c r="R5716" s="17" t="s">
        <v>439</v>
      </c>
      <c r="S5716" s="17" t="s">
        <v>440</v>
      </c>
      <c r="T5716" s="17" t="s">
        <v>438</v>
      </c>
      <c r="U5716">
        <v>0</v>
      </c>
      <c r="V5716">
        <v>0</v>
      </c>
      <c r="W5716" s="17" t="s">
        <v>10249</v>
      </c>
      <c r="X5716" s="17" t="s">
        <v>442</v>
      </c>
      <c r="Y5716">
        <v>0</v>
      </c>
      <c r="Z5716" s="17" t="s">
        <v>450</v>
      </c>
      <c r="AA5716" s="17" t="s">
        <v>443</v>
      </c>
      <c r="AB5716" s="17" t="s">
        <v>444</v>
      </c>
      <c r="AC5716">
        <v>0</v>
      </c>
      <c r="AD5716">
        <v>0</v>
      </c>
      <c r="AE5716">
        <v>0</v>
      </c>
      <c r="AF5716">
        <v>2022</v>
      </c>
      <c r="AG5716" s="1">
        <v>44562</v>
      </c>
      <c r="AH5716" s="1">
        <v>44773</v>
      </c>
      <c r="AI5716" s="1">
        <v>44785</v>
      </c>
      <c r="AJ5716" s="17" t="s">
        <v>3766</v>
      </c>
      <c r="AK5716" s="17" t="s">
        <v>3767</v>
      </c>
      <c r="AL5716" s="17" t="s">
        <v>11887</v>
      </c>
      <c r="AM5716" s="17">
        <f>MONTH(EMPENHO[[#This Row],[data_empenho]])</f>
        <v>6</v>
      </c>
    </row>
    <row r="5717" spans="1:39" x14ac:dyDescent="0.25">
      <c r="A5717">
        <v>1</v>
      </c>
      <c r="B5717">
        <v>101</v>
      </c>
      <c r="C5717">
        <v>1</v>
      </c>
      <c r="D5717">
        <v>31</v>
      </c>
      <c r="E5717">
        <v>15</v>
      </c>
      <c r="F5717">
        <v>0</v>
      </c>
      <c r="G5717">
        <v>2063</v>
      </c>
      <c r="H5717" s="17" t="s">
        <v>445</v>
      </c>
      <c r="I5717">
        <v>1</v>
      </c>
      <c r="J5717">
        <v>0</v>
      </c>
      <c r="K5717" s="17" t="s">
        <v>10251</v>
      </c>
      <c r="L5717" s="1">
        <v>44714</v>
      </c>
      <c r="M5717">
        <v>1603.52</v>
      </c>
      <c r="N5717" s="17" t="s">
        <v>437</v>
      </c>
      <c r="O5717">
        <v>7960</v>
      </c>
      <c r="P5717" s="17" t="s">
        <v>438</v>
      </c>
      <c r="Q5717">
        <v>0</v>
      </c>
      <c r="R5717" s="17" t="s">
        <v>439</v>
      </c>
      <c r="S5717" s="17" t="s">
        <v>440</v>
      </c>
      <c r="T5717" s="17" t="s">
        <v>438</v>
      </c>
      <c r="U5717">
        <v>0</v>
      </c>
      <c r="V5717">
        <v>0</v>
      </c>
      <c r="W5717" s="17" t="s">
        <v>10249</v>
      </c>
      <c r="X5717" s="17" t="s">
        <v>442</v>
      </c>
      <c r="Y5717">
        <v>0</v>
      </c>
      <c r="Z5717" s="17" t="s">
        <v>450</v>
      </c>
      <c r="AA5717" s="17" t="s">
        <v>443</v>
      </c>
      <c r="AB5717" s="17" t="s">
        <v>444</v>
      </c>
      <c r="AC5717">
        <v>0</v>
      </c>
      <c r="AD5717">
        <v>0</v>
      </c>
      <c r="AE5717">
        <v>0</v>
      </c>
      <c r="AF5717">
        <v>2022</v>
      </c>
      <c r="AG5717" s="1">
        <v>44562</v>
      </c>
      <c r="AH5717" s="1">
        <v>44773</v>
      </c>
      <c r="AI5717" s="1">
        <v>44785</v>
      </c>
      <c r="AJ5717" s="17" t="s">
        <v>3766</v>
      </c>
      <c r="AK5717" s="17" t="s">
        <v>3767</v>
      </c>
      <c r="AL5717" s="17" t="s">
        <v>11887</v>
      </c>
      <c r="AM5717" s="17">
        <f>MONTH(EMPENHO[[#This Row],[data_empenho]])</f>
        <v>6</v>
      </c>
    </row>
    <row r="5718" spans="1:39" x14ac:dyDescent="0.25">
      <c r="A5718">
        <v>1</v>
      </c>
      <c r="B5718">
        <v>101</v>
      </c>
      <c r="C5718">
        <v>4</v>
      </c>
      <c r="D5718">
        <v>122</v>
      </c>
      <c r="E5718">
        <v>1</v>
      </c>
      <c r="F5718">
        <v>0</v>
      </c>
      <c r="G5718">
        <v>2064</v>
      </c>
      <c r="H5718" s="17" t="s">
        <v>445</v>
      </c>
      <c r="I5718">
        <v>1</v>
      </c>
      <c r="J5718">
        <v>0</v>
      </c>
      <c r="K5718" s="17" t="s">
        <v>10252</v>
      </c>
      <c r="L5718" s="1">
        <v>44714</v>
      </c>
      <c r="M5718">
        <v>1603.52</v>
      </c>
      <c r="N5718" s="17" t="s">
        <v>437</v>
      </c>
      <c r="O5718">
        <v>8547</v>
      </c>
      <c r="P5718" s="17" t="s">
        <v>438</v>
      </c>
      <c r="Q5718">
        <v>0</v>
      </c>
      <c r="R5718" s="17" t="s">
        <v>439</v>
      </c>
      <c r="S5718" s="17" t="s">
        <v>440</v>
      </c>
      <c r="T5718" s="17" t="s">
        <v>438</v>
      </c>
      <c r="U5718">
        <v>0</v>
      </c>
      <c r="V5718">
        <v>0</v>
      </c>
      <c r="W5718" s="17" t="s">
        <v>10249</v>
      </c>
      <c r="X5718" s="17" t="s">
        <v>442</v>
      </c>
      <c r="Y5718">
        <v>0</v>
      </c>
      <c r="Z5718" s="17" t="s">
        <v>450</v>
      </c>
      <c r="AA5718" s="17" t="s">
        <v>443</v>
      </c>
      <c r="AB5718" s="17" t="s">
        <v>444</v>
      </c>
      <c r="AC5718">
        <v>0</v>
      </c>
      <c r="AD5718">
        <v>0</v>
      </c>
      <c r="AE5718">
        <v>0</v>
      </c>
      <c r="AF5718">
        <v>2022</v>
      </c>
      <c r="AG5718" s="1">
        <v>44562</v>
      </c>
      <c r="AH5718" s="1">
        <v>44773</v>
      </c>
      <c r="AI5718" s="1">
        <v>44785</v>
      </c>
      <c r="AJ5718" s="17" t="s">
        <v>3766</v>
      </c>
      <c r="AK5718" s="17" t="s">
        <v>3767</v>
      </c>
      <c r="AL5718" s="17" t="s">
        <v>11887</v>
      </c>
      <c r="AM5718" s="17">
        <f>MONTH(EMPENHO[[#This Row],[data_empenho]])</f>
        <v>6</v>
      </c>
    </row>
    <row r="5719" spans="1:39" x14ac:dyDescent="0.25">
      <c r="A5719">
        <v>1</v>
      </c>
      <c r="B5719">
        <v>101</v>
      </c>
      <c r="C5719">
        <v>1</v>
      </c>
      <c r="D5719">
        <v>31</v>
      </c>
      <c r="E5719">
        <v>15</v>
      </c>
      <c r="F5719">
        <v>0</v>
      </c>
      <c r="G5719">
        <v>2063</v>
      </c>
      <c r="H5719" s="17" t="s">
        <v>3507</v>
      </c>
      <c r="I5719">
        <v>1</v>
      </c>
      <c r="J5719">
        <v>0</v>
      </c>
      <c r="K5719" s="17" t="s">
        <v>10253</v>
      </c>
      <c r="L5719" s="1">
        <v>44713</v>
      </c>
      <c r="M5719">
        <v>1655.18</v>
      </c>
      <c r="N5719" s="17" t="s">
        <v>437</v>
      </c>
      <c r="O5719">
        <v>413</v>
      </c>
      <c r="P5719" s="17" t="s">
        <v>438</v>
      </c>
      <c r="Q5719">
        <v>0</v>
      </c>
      <c r="R5719" s="17" t="s">
        <v>439</v>
      </c>
      <c r="S5719" s="17" t="s">
        <v>440</v>
      </c>
      <c r="T5719" s="17" t="s">
        <v>438</v>
      </c>
      <c r="U5719">
        <v>0</v>
      </c>
      <c r="V5719">
        <v>0</v>
      </c>
      <c r="W5719" s="17" t="s">
        <v>10254</v>
      </c>
      <c r="X5719" s="17" t="s">
        <v>442</v>
      </c>
      <c r="Y5719">
        <v>1</v>
      </c>
      <c r="Z5719" s="17" t="s">
        <v>443</v>
      </c>
      <c r="AA5719" s="17" t="s">
        <v>443</v>
      </c>
      <c r="AB5719" s="17" t="s">
        <v>444</v>
      </c>
      <c r="AC5719">
        <v>0</v>
      </c>
      <c r="AD5719">
        <v>0</v>
      </c>
      <c r="AE5719">
        <v>0</v>
      </c>
      <c r="AF5719">
        <v>2022</v>
      </c>
      <c r="AG5719" s="1">
        <v>44562</v>
      </c>
      <c r="AH5719" s="1">
        <v>44773</v>
      </c>
      <c r="AI5719" s="1">
        <v>44785</v>
      </c>
      <c r="AJ5719" s="17" t="s">
        <v>3766</v>
      </c>
      <c r="AK5719" s="17" t="s">
        <v>3767</v>
      </c>
      <c r="AL5719" s="17" t="s">
        <v>11887</v>
      </c>
      <c r="AM5719" s="17">
        <f>MONTH(EMPENHO[[#This Row],[data_empenho]])</f>
        <v>6</v>
      </c>
    </row>
    <row r="5720" spans="1:39" x14ac:dyDescent="0.25">
      <c r="A5720">
        <v>1</v>
      </c>
      <c r="B5720">
        <v>101</v>
      </c>
      <c r="C5720">
        <v>4</v>
      </c>
      <c r="D5720">
        <v>122</v>
      </c>
      <c r="E5720">
        <v>1</v>
      </c>
      <c r="F5720">
        <v>0</v>
      </c>
      <c r="G5720">
        <v>2064</v>
      </c>
      <c r="H5720" s="17" t="s">
        <v>779</v>
      </c>
      <c r="I5720">
        <v>1</v>
      </c>
      <c r="J5720">
        <v>0</v>
      </c>
      <c r="K5720" s="17" t="s">
        <v>10255</v>
      </c>
      <c r="L5720" s="1">
        <v>44713</v>
      </c>
      <c r="M5720">
        <v>750</v>
      </c>
      <c r="N5720" s="17" t="s">
        <v>437</v>
      </c>
      <c r="O5720">
        <v>6872</v>
      </c>
      <c r="P5720" s="17" t="s">
        <v>438</v>
      </c>
      <c r="Q5720">
        <v>0</v>
      </c>
      <c r="R5720" s="17" t="s">
        <v>439</v>
      </c>
      <c r="S5720" s="17" t="s">
        <v>440</v>
      </c>
      <c r="T5720" s="17" t="s">
        <v>438</v>
      </c>
      <c r="U5720">
        <v>0</v>
      </c>
      <c r="V5720">
        <v>0</v>
      </c>
      <c r="W5720" s="17" t="s">
        <v>10256</v>
      </c>
      <c r="X5720" s="17" t="s">
        <v>465</v>
      </c>
      <c r="Y5720">
        <v>1</v>
      </c>
      <c r="Z5720" s="17" t="s">
        <v>443</v>
      </c>
      <c r="AA5720" s="17" t="s">
        <v>443</v>
      </c>
      <c r="AB5720" s="17" t="s">
        <v>444</v>
      </c>
      <c r="AC5720">
        <v>0</v>
      </c>
      <c r="AD5720">
        <v>0</v>
      </c>
      <c r="AE5720">
        <v>0</v>
      </c>
      <c r="AF5720">
        <v>2022</v>
      </c>
      <c r="AG5720" s="1">
        <v>44562</v>
      </c>
      <c r="AH5720" s="1">
        <v>44773</v>
      </c>
      <c r="AI5720" s="1">
        <v>44785</v>
      </c>
      <c r="AJ5720" s="17" t="s">
        <v>3766</v>
      </c>
      <c r="AK5720" s="17" t="s">
        <v>3767</v>
      </c>
      <c r="AL5720" s="17" t="s">
        <v>11887</v>
      </c>
      <c r="AM5720" s="17">
        <f>MONTH(EMPENHO[[#This Row],[data_empenho]])</f>
        <v>6</v>
      </c>
    </row>
    <row r="5721" spans="1:39" x14ac:dyDescent="0.25">
      <c r="A5721">
        <v>1</v>
      </c>
      <c r="B5721">
        <v>101</v>
      </c>
      <c r="C5721">
        <v>1</v>
      </c>
      <c r="D5721">
        <v>31</v>
      </c>
      <c r="E5721">
        <v>15</v>
      </c>
      <c r="F5721">
        <v>0</v>
      </c>
      <c r="G5721">
        <v>2063</v>
      </c>
      <c r="H5721" s="17" t="s">
        <v>779</v>
      </c>
      <c r="I5721">
        <v>1</v>
      </c>
      <c r="J5721">
        <v>0</v>
      </c>
      <c r="K5721" s="17" t="s">
        <v>10257</v>
      </c>
      <c r="L5721" s="1">
        <v>44713</v>
      </c>
      <c r="M5721">
        <v>2250</v>
      </c>
      <c r="N5721" s="17" t="s">
        <v>437</v>
      </c>
      <c r="O5721">
        <v>6872</v>
      </c>
      <c r="P5721" s="17" t="s">
        <v>438</v>
      </c>
      <c r="Q5721">
        <v>0</v>
      </c>
      <c r="R5721" s="17" t="s">
        <v>439</v>
      </c>
      <c r="S5721" s="17" t="s">
        <v>440</v>
      </c>
      <c r="T5721" s="17" t="s">
        <v>438</v>
      </c>
      <c r="U5721">
        <v>0</v>
      </c>
      <c r="V5721">
        <v>0</v>
      </c>
      <c r="W5721" s="17" t="s">
        <v>10258</v>
      </c>
      <c r="X5721" s="17" t="s">
        <v>465</v>
      </c>
      <c r="Y5721">
        <v>1</v>
      </c>
      <c r="Z5721" s="17" t="s">
        <v>443</v>
      </c>
      <c r="AA5721" s="17" t="s">
        <v>443</v>
      </c>
      <c r="AB5721" s="17" t="s">
        <v>444</v>
      </c>
      <c r="AC5721">
        <v>0</v>
      </c>
      <c r="AD5721">
        <v>0</v>
      </c>
      <c r="AE5721">
        <v>0</v>
      </c>
      <c r="AF5721">
        <v>2022</v>
      </c>
      <c r="AG5721" s="1">
        <v>44562</v>
      </c>
      <c r="AH5721" s="1">
        <v>44773</v>
      </c>
      <c r="AI5721" s="1">
        <v>44785</v>
      </c>
      <c r="AJ5721" s="17" t="s">
        <v>3766</v>
      </c>
      <c r="AK5721" s="17" t="s">
        <v>3767</v>
      </c>
      <c r="AL5721" s="17" t="s">
        <v>11887</v>
      </c>
      <c r="AM5721" s="17">
        <f>MONTH(EMPENHO[[#This Row],[data_empenho]])</f>
        <v>6</v>
      </c>
    </row>
    <row r="5722" spans="1:39" x14ac:dyDescent="0.25">
      <c r="A5722">
        <v>1</v>
      </c>
      <c r="B5722">
        <v>101</v>
      </c>
      <c r="C5722">
        <v>4</v>
      </c>
      <c r="D5722">
        <v>122</v>
      </c>
      <c r="E5722">
        <v>1</v>
      </c>
      <c r="F5722">
        <v>0</v>
      </c>
      <c r="G5722">
        <v>2064</v>
      </c>
      <c r="H5722" s="17" t="s">
        <v>638</v>
      </c>
      <c r="I5722">
        <v>1</v>
      </c>
      <c r="J5722">
        <v>0</v>
      </c>
      <c r="K5722" s="17" t="s">
        <v>10259</v>
      </c>
      <c r="L5722" s="1">
        <v>44714</v>
      </c>
      <c r="M5722">
        <v>299.60000000000002</v>
      </c>
      <c r="N5722" s="17" t="s">
        <v>437</v>
      </c>
      <c r="O5722">
        <v>2055</v>
      </c>
      <c r="P5722" s="17" t="s">
        <v>438</v>
      </c>
      <c r="Q5722">
        <v>0</v>
      </c>
      <c r="R5722" s="17" t="s">
        <v>439</v>
      </c>
      <c r="S5722" s="17" t="s">
        <v>440</v>
      </c>
      <c r="T5722" s="17" t="s">
        <v>438</v>
      </c>
      <c r="U5722">
        <v>0</v>
      </c>
      <c r="V5722">
        <v>0</v>
      </c>
      <c r="W5722" s="17" t="s">
        <v>10260</v>
      </c>
      <c r="X5722" s="17" t="s">
        <v>465</v>
      </c>
      <c r="Y5722">
        <v>1</v>
      </c>
      <c r="Z5722" s="17" t="s">
        <v>443</v>
      </c>
      <c r="AA5722" s="17" t="s">
        <v>443</v>
      </c>
      <c r="AB5722" s="17" t="s">
        <v>444</v>
      </c>
      <c r="AC5722">
        <v>0</v>
      </c>
      <c r="AD5722">
        <v>0</v>
      </c>
      <c r="AE5722">
        <v>0</v>
      </c>
      <c r="AF5722">
        <v>2022</v>
      </c>
      <c r="AG5722" s="1">
        <v>44562</v>
      </c>
      <c r="AH5722" s="1">
        <v>44773</v>
      </c>
      <c r="AI5722" s="1">
        <v>44785</v>
      </c>
      <c r="AJ5722" s="17" t="s">
        <v>3766</v>
      </c>
      <c r="AK5722" s="17" t="s">
        <v>3767</v>
      </c>
      <c r="AL5722" s="17" t="s">
        <v>11887</v>
      </c>
      <c r="AM5722" s="17">
        <f>MONTH(EMPENHO[[#This Row],[data_empenho]])</f>
        <v>6</v>
      </c>
    </row>
    <row r="5723" spans="1:39" x14ac:dyDescent="0.25">
      <c r="A5723">
        <v>1</v>
      </c>
      <c r="B5723">
        <v>101</v>
      </c>
      <c r="C5723">
        <v>4</v>
      </c>
      <c r="D5723">
        <v>122</v>
      </c>
      <c r="E5723">
        <v>1</v>
      </c>
      <c r="F5723">
        <v>0</v>
      </c>
      <c r="G5723">
        <v>2064</v>
      </c>
      <c r="H5723" s="17" t="s">
        <v>5968</v>
      </c>
      <c r="I5723">
        <v>1</v>
      </c>
      <c r="J5723">
        <v>0</v>
      </c>
      <c r="K5723" s="17" t="s">
        <v>10261</v>
      </c>
      <c r="L5723" s="1">
        <v>44720</v>
      </c>
      <c r="M5723">
        <v>49.9</v>
      </c>
      <c r="N5723" s="17" t="s">
        <v>437</v>
      </c>
      <c r="O5723">
        <v>2055</v>
      </c>
      <c r="P5723" s="17" t="s">
        <v>438</v>
      </c>
      <c r="Q5723">
        <v>0</v>
      </c>
      <c r="R5723" s="17" t="s">
        <v>439</v>
      </c>
      <c r="S5723" s="17" t="s">
        <v>440</v>
      </c>
      <c r="T5723" s="17" t="s">
        <v>438</v>
      </c>
      <c r="U5723">
        <v>0</v>
      </c>
      <c r="V5723">
        <v>0</v>
      </c>
      <c r="W5723" s="17" t="s">
        <v>10262</v>
      </c>
      <c r="X5723" s="17" t="s">
        <v>465</v>
      </c>
      <c r="Y5723">
        <v>1</v>
      </c>
      <c r="Z5723" s="17" t="s">
        <v>443</v>
      </c>
      <c r="AA5723" s="17" t="s">
        <v>443</v>
      </c>
      <c r="AB5723" s="17" t="s">
        <v>444</v>
      </c>
      <c r="AC5723">
        <v>0</v>
      </c>
      <c r="AD5723">
        <v>0</v>
      </c>
      <c r="AE5723">
        <v>0</v>
      </c>
      <c r="AF5723">
        <v>2022</v>
      </c>
      <c r="AG5723" s="1">
        <v>44562</v>
      </c>
      <c r="AH5723" s="1">
        <v>44773</v>
      </c>
      <c r="AI5723" s="1">
        <v>44785</v>
      </c>
      <c r="AJ5723" s="17" t="s">
        <v>3766</v>
      </c>
      <c r="AK5723" s="17" t="s">
        <v>3767</v>
      </c>
      <c r="AL5723" s="17" t="s">
        <v>11887</v>
      </c>
      <c r="AM5723" s="17">
        <f>MONTH(EMPENHO[[#This Row],[data_empenho]])</f>
        <v>6</v>
      </c>
    </row>
    <row r="5724" spans="1:39" x14ac:dyDescent="0.25">
      <c r="A5724">
        <v>1</v>
      </c>
      <c r="B5724">
        <v>101</v>
      </c>
      <c r="C5724">
        <v>4</v>
      </c>
      <c r="D5724">
        <v>122</v>
      </c>
      <c r="E5724">
        <v>1</v>
      </c>
      <c r="F5724">
        <v>0</v>
      </c>
      <c r="G5724">
        <v>2064</v>
      </c>
      <c r="H5724" s="17" t="s">
        <v>445</v>
      </c>
      <c r="I5724">
        <v>1</v>
      </c>
      <c r="J5724">
        <v>0</v>
      </c>
      <c r="K5724" s="17" t="s">
        <v>10263</v>
      </c>
      <c r="L5724" s="1">
        <v>44726</v>
      </c>
      <c r="M5724">
        <v>1603.52</v>
      </c>
      <c r="N5724" s="17" t="s">
        <v>437</v>
      </c>
      <c r="O5724">
        <v>8268</v>
      </c>
      <c r="P5724" s="17" t="s">
        <v>438</v>
      </c>
      <c r="Q5724">
        <v>0</v>
      </c>
      <c r="R5724" s="17" t="s">
        <v>439</v>
      </c>
      <c r="S5724" s="17" t="s">
        <v>440</v>
      </c>
      <c r="T5724" s="17" t="s">
        <v>438</v>
      </c>
      <c r="U5724">
        <v>0</v>
      </c>
      <c r="V5724">
        <v>0</v>
      </c>
      <c r="W5724" s="17" t="s">
        <v>10264</v>
      </c>
      <c r="X5724" s="17" t="s">
        <v>442</v>
      </c>
      <c r="Y5724">
        <v>0</v>
      </c>
      <c r="Z5724" s="17" t="s">
        <v>450</v>
      </c>
      <c r="AA5724" s="17" t="s">
        <v>443</v>
      </c>
      <c r="AB5724" s="17" t="s">
        <v>444</v>
      </c>
      <c r="AC5724">
        <v>0</v>
      </c>
      <c r="AD5724">
        <v>0</v>
      </c>
      <c r="AE5724">
        <v>0</v>
      </c>
      <c r="AF5724">
        <v>2022</v>
      </c>
      <c r="AG5724" s="1">
        <v>44562</v>
      </c>
      <c r="AH5724" s="1">
        <v>44773</v>
      </c>
      <c r="AI5724" s="1">
        <v>44785</v>
      </c>
      <c r="AJ5724" s="17" t="s">
        <v>3766</v>
      </c>
      <c r="AK5724" s="17" t="s">
        <v>3767</v>
      </c>
      <c r="AL5724" s="17" t="s">
        <v>11887</v>
      </c>
      <c r="AM5724" s="17">
        <f>MONTH(EMPENHO[[#This Row],[data_empenho]])</f>
        <v>6</v>
      </c>
    </row>
    <row r="5725" spans="1:39" x14ac:dyDescent="0.25">
      <c r="A5725">
        <v>1</v>
      </c>
      <c r="B5725">
        <v>101</v>
      </c>
      <c r="C5725">
        <v>1</v>
      </c>
      <c r="D5725">
        <v>31</v>
      </c>
      <c r="E5725">
        <v>15</v>
      </c>
      <c r="F5725">
        <v>0</v>
      </c>
      <c r="G5725">
        <v>2063</v>
      </c>
      <c r="H5725" s="17" t="s">
        <v>445</v>
      </c>
      <c r="I5725">
        <v>1</v>
      </c>
      <c r="J5725">
        <v>0</v>
      </c>
      <c r="K5725" s="17" t="s">
        <v>10265</v>
      </c>
      <c r="L5725" s="1">
        <v>44726</v>
      </c>
      <c r="M5725">
        <v>1603.52</v>
      </c>
      <c r="N5725" s="17" t="s">
        <v>437</v>
      </c>
      <c r="O5725">
        <v>3719</v>
      </c>
      <c r="P5725" s="17" t="s">
        <v>438</v>
      </c>
      <c r="Q5725">
        <v>0</v>
      </c>
      <c r="R5725" s="17" t="s">
        <v>439</v>
      </c>
      <c r="S5725" s="17" t="s">
        <v>440</v>
      </c>
      <c r="T5725" s="17" t="s">
        <v>438</v>
      </c>
      <c r="U5725">
        <v>0</v>
      </c>
      <c r="V5725">
        <v>0</v>
      </c>
      <c r="W5725" s="17" t="s">
        <v>10266</v>
      </c>
      <c r="X5725" s="17" t="s">
        <v>442</v>
      </c>
      <c r="Y5725">
        <v>0</v>
      </c>
      <c r="Z5725" s="17" t="s">
        <v>450</v>
      </c>
      <c r="AA5725" s="17" t="s">
        <v>443</v>
      </c>
      <c r="AB5725" s="17" t="s">
        <v>444</v>
      </c>
      <c r="AC5725">
        <v>0</v>
      </c>
      <c r="AD5725">
        <v>0</v>
      </c>
      <c r="AE5725">
        <v>0</v>
      </c>
      <c r="AF5725">
        <v>2022</v>
      </c>
      <c r="AG5725" s="1">
        <v>44562</v>
      </c>
      <c r="AH5725" s="1">
        <v>44773</v>
      </c>
      <c r="AI5725" s="1">
        <v>44785</v>
      </c>
      <c r="AJ5725" s="17" t="s">
        <v>3766</v>
      </c>
      <c r="AK5725" s="17" t="s">
        <v>3767</v>
      </c>
      <c r="AL5725" s="17" t="s">
        <v>11887</v>
      </c>
      <c r="AM5725" s="17">
        <f>MONTH(EMPENHO[[#This Row],[data_empenho]])</f>
        <v>6</v>
      </c>
    </row>
    <row r="5726" spans="1:39" x14ac:dyDescent="0.25">
      <c r="A5726">
        <v>1</v>
      </c>
      <c r="B5726">
        <v>101</v>
      </c>
      <c r="C5726">
        <v>1</v>
      </c>
      <c r="D5726">
        <v>31</v>
      </c>
      <c r="E5726">
        <v>15</v>
      </c>
      <c r="F5726">
        <v>0</v>
      </c>
      <c r="G5726">
        <v>2063</v>
      </c>
      <c r="H5726" s="17" t="s">
        <v>445</v>
      </c>
      <c r="I5726">
        <v>1</v>
      </c>
      <c r="J5726">
        <v>0</v>
      </c>
      <c r="K5726" s="17" t="s">
        <v>10267</v>
      </c>
      <c r="L5726" s="1">
        <v>44726</v>
      </c>
      <c r="M5726">
        <v>1603.52</v>
      </c>
      <c r="N5726" s="17" t="s">
        <v>437</v>
      </c>
      <c r="O5726">
        <v>1389</v>
      </c>
      <c r="P5726" s="17" t="s">
        <v>438</v>
      </c>
      <c r="Q5726">
        <v>0</v>
      </c>
      <c r="R5726" s="17" t="s">
        <v>439</v>
      </c>
      <c r="S5726" s="17" t="s">
        <v>440</v>
      </c>
      <c r="T5726" s="17" t="s">
        <v>438</v>
      </c>
      <c r="U5726">
        <v>0</v>
      </c>
      <c r="V5726">
        <v>0</v>
      </c>
      <c r="W5726" s="17" t="s">
        <v>10268</v>
      </c>
      <c r="X5726" s="17" t="s">
        <v>442</v>
      </c>
      <c r="Y5726">
        <v>0</v>
      </c>
      <c r="Z5726" s="17" t="s">
        <v>450</v>
      </c>
      <c r="AA5726" s="17" t="s">
        <v>443</v>
      </c>
      <c r="AB5726" s="17" t="s">
        <v>444</v>
      </c>
      <c r="AC5726">
        <v>0</v>
      </c>
      <c r="AD5726">
        <v>0</v>
      </c>
      <c r="AE5726">
        <v>0</v>
      </c>
      <c r="AF5726">
        <v>2022</v>
      </c>
      <c r="AG5726" s="1">
        <v>44562</v>
      </c>
      <c r="AH5726" s="1">
        <v>44773</v>
      </c>
      <c r="AI5726" s="1">
        <v>44785</v>
      </c>
      <c r="AJ5726" s="17" t="s">
        <v>3766</v>
      </c>
      <c r="AK5726" s="17" t="s">
        <v>3767</v>
      </c>
      <c r="AL5726" s="17" t="s">
        <v>11887</v>
      </c>
      <c r="AM5726" s="17">
        <f>MONTH(EMPENHO[[#This Row],[data_empenho]])</f>
        <v>6</v>
      </c>
    </row>
    <row r="5727" spans="1:39" x14ac:dyDescent="0.25">
      <c r="A5727">
        <v>1</v>
      </c>
      <c r="B5727">
        <v>101</v>
      </c>
      <c r="C5727">
        <v>1</v>
      </c>
      <c r="D5727">
        <v>31</v>
      </c>
      <c r="E5727">
        <v>15</v>
      </c>
      <c r="F5727">
        <v>0</v>
      </c>
      <c r="G5727">
        <v>2063</v>
      </c>
      <c r="H5727" s="17" t="s">
        <v>3507</v>
      </c>
      <c r="I5727">
        <v>1</v>
      </c>
      <c r="J5727">
        <v>0</v>
      </c>
      <c r="K5727" s="17" t="s">
        <v>10269</v>
      </c>
      <c r="L5727" s="1">
        <v>44726</v>
      </c>
      <c r="M5727">
        <v>1780.19</v>
      </c>
      <c r="N5727" s="17" t="s">
        <v>437</v>
      </c>
      <c r="O5727">
        <v>3719</v>
      </c>
      <c r="P5727" s="17" t="s">
        <v>438</v>
      </c>
      <c r="Q5727">
        <v>0</v>
      </c>
      <c r="R5727" s="17" t="s">
        <v>439</v>
      </c>
      <c r="S5727" s="17" t="s">
        <v>440</v>
      </c>
      <c r="T5727" s="17" t="s">
        <v>438</v>
      </c>
      <c r="U5727">
        <v>0</v>
      </c>
      <c r="V5727">
        <v>0</v>
      </c>
      <c r="W5727" s="17" t="s">
        <v>10270</v>
      </c>
      <c r="X5727" s="17" t="s">
        <v>442</v>
      </c>
      <c r="Y5727">
        <v>1</v>
      </c>
      <c r="Z5727" s="17" t="s">
        <v>443</v>
      </c>
      <c r="AA5727" s="17" t="s">
        <v>443</v>
      </c>
      <c r="AB5727" s="17" t="s">
        <v>444</v>
      </c>
      <c r="AC5727">
        <v>0</v>
      </c>
      <c r="AD5727">
        <v>0</v>
      </c>
      <c r="AE5727">
        <v>0</v>
      </c>
      <c r="AF5727">
        <v>2022</v>
      </c>
      <c r="AG5727" s="1">
        <v>44562</v>
      </c>
      <c r="AH5727" s="1">
        <v>44773</v>
      </c>
      <c r="AI5727" s="1">
        <v>44785</v>
      </c>
      <c r="AJ5727" s="17" t="s">
        <v>3766</v>
      </c>
      <c r="AK5727" s="17" t="s">
        <v>3767</v>
      </c>
      <c r="AL5727" s="17" t="s">
        <v>11887</v>
      </c>
      <c r="AM5727" s="17">
        <f>MONTH(EMPENHO[[#This Row],[data_empenho]])</f>
        <v>6</v>
      </c>
    </row>
    <row r="5728" spans="1:39" x14ac:dyDescent="0.25">
      <c r="A5728">
        <v>1</v>
      </c>
      <c r="B5728">
        <v>101</v>
      </c>
      <c r="C5728">
        <v>1</v>
      </c>
      <c r="D5728">
        <v>31</v>
      </c>
      <c r="E5728">
        <v>15</v>
      </c>
      <c r="F5728">
        <v>0</v>
      </c>
      <c r="G5728">
        <v>2063</v>
      </c>
      <c r="H5728" s="17" t="s">
        <v>779</v>
      </c>
      <c r="I5728">
        <v>1</v>
      </c>
      <c r="J5728">
        <v>0</v>
      </c>
      <c r="K5728" s="17" t="s">
        <v>10271</v>
      </c>
      <c r="L5728" s="1">
        <v>44726</v>
      </c>
      <c r="M5728">
        <v>1000</v>
      </c>
      <c r="N5728" s="17" t="s">
        <v>437</v>
      </c>
      <c r="O5728">
        <v>854</v>
      </c>
      <c r="P5728" s="17" t="s">
        <v>438</v>
      </c>
      <c r="Q5728">
        <v>0</v>
      </c>
      <c r="R5728" s="17" t="s">
        <v>439</v>
      </c>
      <c r="S5728" s="17" t="s">
        <v>440</v>
      </c>
      <c r="T5728" s="17" t="s">
        <v>438</v>
      </c>
      <c r="U5728">
        <v>0</v>
      </c>
      <c r="V5728">
        <v>0</v>
      </c>
      <c r="W5728" s="17" t="s">
        <v>10272</v>
      </c>
      <c r="X5728" s="17" t="s">
        <v>465</v>
      </c>
      <c r="Y5728">
        <v>1</v>
      </c>
      <c r="Z5728" s="17" t="s">
        <v>443</v>
      </c>
      <c r="AA5728" s="17" t="s">
        <v>443</v>
      </c>
      <c r="AB5728" s="17" t="s">
        <v>444</v>
      </c>
      <c r="AC5728">
        <v>0</v>
      </c>
      <c r="AD5728">
        <v>0</v>
      </c>
      <c r="AE5728">
        <v>0</v>
      </c>
      <c r="AF5728">
        <v>2022</v>
      </c>
      <c r="AG5728" s="1">
        <v>44562</v>
      </c>
      <c r="AH5728" s="1">
        <v>44773</v>
      </c>
      <c r="AI5728" s="1">
        <v>44785</v>
      </c>
      <c r="AJ5728" s="17" t="s">
        <v>3766</v>
      </c>
      <c r="AK5728" s="17" t="s">
        <v>3767</v>
      </c>
      <c r="AL5728" s="17" t="s">
        <v>11887</v>
      </c>
      <c r="AM5728" s="17">
        <f>MONTH(EMPENHO[[#This Row],[data_empenho]])</f>
        <v>6</v>
      </c>
    </row>
    <row r="5729" spans="1:39" x14ac:dyDescent="0.25">
      <c r="A5729">
        <v>1</v>
      </c>
      <c r="B5729">
        <v>101</v>
      </c>
      <c r="C5729">
        <v>4</v>
      </c>
      <c r="D5729">
        <v>122</v>
      </c>
      <c r="E5729">
        <v>1</v>
      </c>
      <c r="F5729">
        <v>0</v>
      </c>
      <c r="G5729">
        <v>2064</v>
      </c>
      <c r="H5729" s="17" t="s">
        <v>779</v>
      </c>
      <c r="I5729">
        <v>1</v>
      </c>
      <c r="J5729">
        <v>0</v>
      </c>
      <c r="K5729" s="17" t="s">
        <v>10273</v>
      </c>
      <c r="L5729" s="1">
        <v>44726</v>
      </c>
      <c r="M5729">
        <v>500</v>
      </c>
      <c r="N5729" s="17" t="s">
        <v>437</v>
      </c>
      <c r="O5729">
        <v>854</v>
      </c>
      <c r="P5729" s="17" t="s">
        <v>438</v>
      </c>
      <c r="Q5729">
        <v>0</v>
      </c>
      <c r="R5729" s="17" t="s">
        <v>439</v>
      </c>
      <c r="S5729" s="17" t="s">
        <v>440</v>
      </c>
      <c r="T5729" s="17" t="s">
        <v>438</v>
      </c>
      <c r="U5729">
        <v>0</v>
      </c>
      <c r="V5729">
        <v>0</v>
      </c>
      <c r="W5729" s="17" t="s">
        <v>10274</v>
      </c>
      <c r="X5729" s="17" t="s">
        <v>465</v>
      </c>
      <c r="Y5729">
        <v>1</v>
      </c>
      <c r="Z5729" s="17" t="s">
        <v>443</v>
      </c>
      <c r="AA5729" s="17" t="s">
        <v>443</v>
      </c>
      <c r="AB5729" s="17" t="s">
        <v>444</v>
      </c>
      <c r="AC5729">
        <v>0</v>
      </c>
      <c r="AD5729">
        <v>0</v>
      </c>
      <c r="AE5729">
        <v>0</v>
      </c>
      <c r="AF5729">
        <v>2022</v>
      </c>
      <c r="AG5729" s="1">
        <v>44562</v>
      </c>
      <c r="AH5729" s="1">
        <v>44773</v>
      </c>
      <c r="AI5729" s="1">
        <v>44785</v>
      </c>
      <c r="AJ5729" s="17" t="s">
        <v>3766</v>
      </c>
      <c r="AK5729" s="17" t="s">
        <v>3767</v>
      </c>
      <c r="AL5729" s="17" t="s">
        <v>11887</v>
      </c>
      <c r="AM5729" s="17">
        <f>MONTH(EMPENHO[[#This Row],[data_empenho]])</f>
        <v>6</v>
      </c>
    </row>
    <row r="5730" spans="1:39" x14ac:dyDescent="0.25">
      <c r="A5730">
        <v>1</v>
      </c>
      <c r="B5730">
        <v>101</v>
      </c>
      <c r="C5730">
        <v>4</v>
      </c>
      <c r="D5730">
        <v>122</v>
      </c>
      <c r="E5730">
        <v>1</v>
      </c>
      <c r="F5730">
        <v>0</v>
      </c>
      <c r="G5730">
        <v>2064</v>
      </c>
      <c r="H5730" s="17" t="s">
        <v>1173</v>
      </c>
      <c r="I5730">
        <v>1</v>
      </c>
      <c r="J5730">
        <v>0</v>
      </c>
      <c r="K5730" s="17" t="s">
        <v>10275</v>
      </c>
      <c r="L5730" s="1">
        <v>44739</v>
      </c>
      <c r="M5730">
        <v>2402</v>
      </c>
      <c r="N5730" s="17" t="s">
        <v>437</v>
      </c>
      <c r="O5730">
        <v>3705</v>
      </c>
      <c r="P5730" s="17" t="s">
        <v>438</v>
      </c>
      <c r="Q5730">
        <v>0</v>
      </c>
      <c r="R5730" s="17" t="s">
        <v>439</v>
      </c>
      <c r="S5730" s="17" t="s">
        <v>440</v>
      </c>
      <c r="T5730" s="17" t="s">
        <v>438</v>
      </c>
      <c r="U5730">
        <v>0</v>
      </c>
      <c r="V5730">
        <v>0</v>
      </c>
      <c r="W5730" s="17" t="s">
        <v>10276</v>
      </c>
      <c r="X5730" s="17" t="s">
        <v>442</v>
      </c>
      <c r="Y5730">
        <v>0</v>
      </c>
      <c r="Z5730" s="17" t="s">
        <v>486</v>
      </c>
      <c r="AA5730" s="17" t="s">
        <v>443</v>
      </c>
      <c r="AB5730" s="17" t="s">
        <v>444</v>
      </c>
      <c r="AC5730">
        <v>0</v>
      </c>
      <c r="AD5730">
        <v>0</v>
      </c>
      <c r="AE5730">
        <v>0</v>
      </c>
      <c r="AF5730">
        <v>2022</v>
      </c>
      <c r="AG5730" s="1">
        <v>44562</v>
      </c>
      <c r="AH5730" s="1">
        <v>44773</v>
      </c>
      <c r="AI5730" s="1">
        <v>44785</v>
      </c>
      <c r="AJ5730" s="17" t="s">
        <v>3766</v>
      </c>
      <c r="AK5730" s="17" t="s">
        <v>3767</v>
      </c>
      <c r="AL5730" s="17" t="s">
        <v>11887</v>
      </c>
      <c r="AM5730" s="17">
        <f>MONTH(EMPENHO[[#This Row],[data_empenho]])</f>
        <v>6</v>
      </c>
    </row>
    <row r="5731" spans="1:39" x14ac:dyDescent="0.25">
      <c r="A5731">
        <v>1</v>
      </c>
      <c r="B5731">
        <v>101</v>
      </c>
      <c r="C5731">
        <v>4</v>
      </c>
      <c r="D5731">
        <v>122</v>
      </c>
      <c r="E5731">
        <v>1</v>
      </c>
      <c r="F5731">
        <v>0</v>
      </c>
      <c r="G5731">
        <v>2064</v>
      </c>
      <c r="H5731" s="17" t="s">
        <v>1181</v>
      </c>
      <c r="I5731">
        <v>1</v>
      </c>
      <c r="J5731">
        <v>0</v>
      </c>
      <c r="K5731" s="17" t="s">
        <v>10277</v>
      </c>
      <c r="L5731" s="1">
        <v>44739</v>
      </c>
      <c r="M5731">
        <v>556.83000000000004</v>
      </c>
      <c r="N5731" s="17" t="s">
        <v>437</v>
      </c>
      <c r="O5731">
        <v>3705</v>
      </c>
      <c r="P5731" s="17" t="s">
        <v>438</v>
      </c>
      <c r="Q5731">
        <v>0</v>
      </c>
      <c r="R5731" s="17" t="s">
        <v>439</v>
      </c>
      <c r="S5731" s="17" t="s">
        <v>440</v>
      </c>
      <c r="T5731" s="17" t="s">
        <v>438</v>
      </c>
      <c r="U5731">
        <v>0</v>
      </c>
      <c r="V5731">
        <v>0</v>
      </c>
      <c r="W5731" s="17" t="s">
        <v>10278</v>
      </c>
      <c r="X5731" s="17" t="s">
        <v>442</v>
      </c>
      <c r="Y5731">
        <v>0</v>
      </c>
      <c r="Z5731" s="17" t="s">
        <v>486</v>
      </c>
      <c r="AA5731" s="17" t="s">
        <v>443</v>
      </c>
      <c r="AB5731" s="17" t="s">
        <v>444</v>
      </c>
      <c r="AC5731">
        <v>0</v>
      </c>
      <c r="AD5731">
        <v>0</v>
      </c>
      <c r="AE5731">
        <v>0</v>
      </c>
      <c r="AF5731">
        <v>2022</v>
      </c>
      <c r="AG5731" s="1">
        <v>44562</v>
      </c>
      <c r="AH5731" s="1">
        <v>44773</v>
      </c>
      <c r="AI5731" s="1">
        <v>44785</v>
      </c>
      <c r="AJ5731" s="17" t="s">
        <v>3766</v>
      </c>
      <c r="AK5731" s="17" t="s">
        <v>3767</v>
      </c>
      <c r="AL5731" s="17" t="s">
        <v>11887</v>
      </c>
      <c r="AM5731" s="17">
        <f>MONTH(EMPENHO[[#This Row],[data_empenho]])</f>
        <v>6</v>
      </c>
    </row>
    <row r="5732" spans="1:39" x14ac:dyDescent="0.25">
      <c r="A5732">
        <v>1</v>
      </c>
      <c r="B5732">
        <v>101</v>
      </c>
      <c r="C5732">
        <v>4</v>
      </c>
      <c r="D5732">
        <v>122</v>
      </c>
      <c r="E5732">
        <v>1</v>
      </c>
      <c r="F5732">
        <v>0</v>
      </c>
      <c r="G5732">
        <v>2064</v>
      </c>
      <c r="H5732" s="17" t="s">
        <v>5230</v>
      </c>
      <c r="I5732">
        <v>1</v>
      </c>
      <c r="J5732">
        <v>0</v>
      </c>
      <c r="K5732" s="17" t="s">
        <v>10279</v>
      </c>
      <c r="L5732" s="1">
        <v>44739</v>
      </c>
      <c r="M5732">
        <v>3960.03</v>
      </c>
      <c r="N5732" s="17" t="s">
        <v>437</v>
      </c>
      <c r="O5732">
        <v>3705</v>
      </c>
      <c r="P5732" s="17" t="s">
        <v>438</v>
      </c>
      <c r="Q5732">
        <v>0</v>
      </c>
      <c r="R5732" s="17" t="s">
        <v>439</v>
      </c>
      <c r="S5732" s="17" t="s">
        <v>440</v>
      </c>
      <c r="T5732" s="17" t="s">
        <v>438</v>
      </c>
      <c r="U5732">
        <v>0</v>
      </c>
      <c r="V5732">
        <v>0</v>
      </c>
      <c r="W5732" s="17" t="s">
        <v>10280</v>
      </c>
      <c r="X5732" s="17" t="s">
        <v>442</v>
      </c>
      <c r="Y5732">
        <v>0</v>
      </c>
      <c r="Z5732" s="17" t="s">
        <v>486</v>
      </c>
      <c r="AA5732" s="17" t="s">
        <v>443</v>
      </c>
      <c r="AB5732" s="17" t="s">
        <v>444</v>
      </c>
      <c r="AC5732">
        <v>0</v>
      </c>
      <c r="AD5732">
        <v>0</v>
      </c>
      <c r="AE5732">
        <v>0</v>
      </c>
      <c r="AF5732">
        <v>2022</v>
      </c>
      <c r="AG5732" s="1">
        <v>44562</v>
      </c>
      <c r="AH5732" s="1">
        <v>44773</v>
      </c>
      <c r="AI5732" s="1">
        <v>44785</v>
      </c>
      <c r="AJ5732" s="17" t="s">
        <v>3766</v>
      </c>
      <c r="AK5732" s="17" t="s">
        <v>3767</v>
      </c>
      <c r="AL5732" s="17" t="s">
        <v>11887</v>
      </c>
      <c r="AM5732" s="17">
        <f>MONTH(EMPENHO[[#This Row],[data_empenho]])</f>
        <v>6</v>
      </c>
    </row>
    <row r="5733" spans="1:39" x14ac:dyDescent="0.25">
      <c r="A5733">
        <v>1</v>
      </c>
      <c r="B5733">
        <v>101</v>
      </c>
      <c r="C5733">
        <v>4</v>
      </c>
      <c r="D5733">
        <v>122</v>
      </c>
      <c r="E5733">
        <v>1</v>
      </c>
      <c r="F5733">
        <v>0</v>
      </c>
      <c r="G5733">
        <v>2064</v>
      </c>
      <c r="H5733" s="17" t="s">
        <v>1176</v>
      </c>
      <c r="I5733">
        <v>1</v>
      </c>
      <c r="J5733">
        <v>0</v>
      </c>
      <c r="K5733" s="17" t="s">
        <v>10281</v>
      </c>
      <c r="L5733" s="1">
        <v>44739</v>
      </c>
      <c r="M5733">
        <v>192.16</v>
      </c>
      <c r="N5733" s="17" t="s">
        <v>437</v>
      </c>
      <c r="O5733">
        <v>3705</v>
      </c>
      <c r="P5733" s="17" t="s">
        <v>438</v>
      </c>
      <c r="Q5733">
        <v>0</v>
      </c>
      <c r="R5733" s="17" t="s">
        <v>439</v>
      </c>
      <c r="S5733" s="17" t="s">
        <v>440</v>
      </c>
      <c r="T5733" s="17" t="s">
        <v>438</v>
      </c>
      <c r="U5733">
        <v>0</v>
      </c>
      <c r="V5733">
        <v>0</v>
      </c>
      <c r="W5733" s="17" t="s">
        <v>10282</v>
      </c>
      <c r="X5733" s="17" t="s">
        <v>442</v>
      </c>
      <c r="Y5733">
        <v>0</v>
      </c>
      <c r="Z5733" s="17" t="s">
        <v>486</v>
      </c>
      <c r="AA5733" s="17" t="s">
        <v>443</v>
      </c>
      <c r="AB5733" s="17" t="s">
        <v>444</v>
      </c>
      <c r="AC5733">
        <v>0</v>
      </c>
      <c r="AD5733">
        <v>0</v>
      </c>
      <c r="AE5733">
        <v>0</v>
      </c>
      <c r="AF5733">
        <v>2022</v>
      </c>
      <c r="AG5733" s="1">
        <v>44562</v>
      </c>
      <c r="AH5733" s="1">
        <v>44773</v>
      </c>
      <c r="AI5733" s="1">
        <v>44785</v>
      </c>
      <c r="AJ5733" s="17" t="s">
        <v>3766</v>
      </c>
      <c r="AK5733" s="17" t="s">
        <v>3767</v>
      </c>
      <c r="AL5733" s="17" t="s">
        <v>11887</v>
      </c>
      <c r="AM5733" s="17">
        <f>MONTH(EMPENHO[[#This Row],[data_empenho]])</f>
        <v>6</v>
      </c>
    </row>
    <row r="5734" spans="1:39" x14ac:dyDescent="0.25">
      <c r="A5734">
        <v>1</v>
      </c>
      <c r="B5734">
        <v>101</v>
      </c>
      <c r="C5734">
        <v>1</v>
      </c>
      <c r="D5734">
        <v>31</v>
      </c>
      <c r="E5734">
        <v>15</v>
      </c>
      <c r="F5734">
        <v>0</v>
      </c>
      <c r="G5734">
        <v>2063</v>
      </c>
      <c r="H5734" s="17" t="s">
        <v>3897</v>
      </c>
      <c r="I5734">
        <v>1</v>
      </c>
      <c r="J5734">
        <v>0</v>
      </c>
      <c r="K5734" s="17" t="s">
        <v>10283</v>
      </c>
      <c r="L5734" s="1">
        <v>44739</v>
      </c>
      <c r="M5734">
        <v>1325.4</v>
      </c>
      <c r="N5734" s="17" t="s">
        <v>437</v>
      </c>
      <c r="O5734">
        <v>247</v>
      </c>
      <c r="P5734" s="17" t="s">
        <v>438</v>
      </c>
      <c r="Q5734">
        <v>0</v>
      </c>
      <c r="R5734" s="17" t="s">
        <v>439</v>
      </c>
      <c r="S5734" s="17" t="s">
        <v>440</v>
      </c>
      <c r="T5734" s="17" t="s">
        <v>438</v>
      </c>
      <c r="U5734">
        <v>0</v>
      </c>
      <c r="V5734">
        <v>0</v>
      </c>
      <c r="W5734" s="17" t="s">
        <v>10284</v>
      </c>
      <c r="X5734" s="17" t="s">
        <v>442</v>
      </c>
      <c r="Y5734">
        <v>0</v>
      </c>
      <c r="Z5734" s="17" t="s">
        <v>486</v>
      </c>
      <c r="AA5734" s="17" t="s">
        <v>443</v>
      </c>
      <c r="AB5734" s="17" t="s">
        <v>444</v>
      </c>
      <c r="AC5734">
        <v>0</v>
      </c>
      <c r="AD5734">
        <v>0</v>
      </c>
      <c r="AE5734">
        <v>0</v>
      </c>
      <c r="AF5734">
        <v>2022</v>
      </c>
      <c r="AG5734" s="1">
        <v>44562</v>
      </c>
      <c r="AH5734" s="1">
        <v>44773</v>
      </c>
      <c r="AI5734" s="1">
        <v>44785</v>
      </c>
      <c r="AJ5734" s="17" t="s">
        <v>3766</v>
      </c>
      <c r="AK5734" s="17" t="s">
        <v>3767</v>
      </c>
      <c r="AL5734" s="17" t="s">
        <v>11887</v>
      </c>
      <c r="AM5734" s="17">
        <f>MONTH(EMPENHO[[#This Row],[data_empenho]])</f>
        <v>6</v>
      </c>
    </row>
    <row r="5735" spans="1:39" x14ac:dyDescent="0.25">
      <c r="A5735">
        <v>1</v>
      </c>
      <c r="B5735">
        <v>101</v>
      </c>
      <c r="C5735">
        <v>1</v>
      </c>
      <c r="D5735">
        <v>31</v>
      </c>
      <c r="E5735">
        <v>15</v>
      </c>
      <c r="F5735">
        <v>0</v>
      </c>
      <c r="G5735">
        <v>2063</v>
      </c>
      <c r="H5735" s="17" t="s">
        <v>1433</v>
      </c>
      <c r="I5735">
        <v>1</v>
      </c>
      <c r="J5735">
        <v>0</v>
      </c>
      <c r="K5735" s="17" t="s">
        <v>10285</v>
      </c>
      <c r="L5735" s="1">
        <v>44739</v>
      </c>
      <c r="M5735">
        <v>39762</v>
      </c>
      <c r="N5735" s="17" t="s">
        <v>437</v>
      </c>
      <c r="O5735">
        <v>247</v>
      </c>
      <c r="P5735" s="17" t="s">
        <v>438</v>
      </c>
      <c r="Q5735">
        <v>0</v>
      </c>
      <c r="R5735" s="17" t="s">
        <v>439</v>
      </c>
      <c r="S5735" s="17" t="s">
        <v>440</v>
      </c>
      <c r="T5735" s="17" t="s">
        <v>438</v>
      </c>
      <c r="U5735">
        <v>0</v>
      </c>
      <c r="V5735">
        <v>0</v>
      </c>
      <c r="W5735" s="17" t="s">
        <v>10286</v>
      </c>
      <c r="X5735" s="17" t="s">
        <v>442</v>
      </c>
      <c r="Y5735">
        <v>0</v>
      </c>
      <c r="Z5735" s="17" t="s">
        <v>486</v>
      </c>
      <c r="AA5735" s="17" t="s">
        <v>443</v>
      </c>
      <c r="AB5735" s="17" t="s">
        <v>444</v>
      </c>
      <c r="AC5735">
        <v>0</v>
      </c>
      <c r="AD5735">
        <v>0</v>
      </c>
      <c r="AE5735">
        <v>0</v>
      </c>
      <c r="AF5735">
        <v>2022</v>
      </c>
      <c r="AG5735" s="1">
        <v>44562</v>
      </c>
      <c r="AH5735" s="1">
        <v>44773</v>
      </c>
      <c r="AI5735" s="1">
        <v>44785</v>
      </c>
      <c r="AJ5735" s="17" t="s">
        <v>3766</v>
      </c>
      <c r="AK5735" s="17" t="s">
        <v>3767</v>
      </c>
      <c r="AL5735" s="17" t="s">
        <v>11887</v>
      </c>
      <c r="AM5735" s="17">
        <f>MONTH(EMPENHO[[#This Row],[data_empenho]])</f>
        <v>6</v>
      </c>
    </row>
    <row r="5736" spans="1:39" x14ac:dyDescent="0.25">
      <c r="A5736">
        <v>1</v>
      </c>
      <c r="B5736">
        <v>101</v>
      </c>
      <c r="C5736">
        <v>4</v>
      </c>
      <c r="D5736">
        <v>122</v>
      </c>
      <c r="E5736">
        <v>1</v>
      </c>
      <c r="F5736">
        <v>0</v>
      </c>
      <c r="G5736">
        <v>2064</v>
      </c>
      <c r="H5736" s="17" t="s">
        <v>1173</v>
      </c>
      <c r="I5736">
        <v>1</v>
      </c>
      <c r="J5736">
        <v>0</v>
      </c>
      <c r="K5736" s="17" t="s">
        <v>10287</v>
      </c>
      <c r="L5736" s="1">
        <v>44739</v>
      </c>
      <c r="M5736">
        <v>10423.25</v>
      </c>
      <c r="N5736" s="17" t="s">
        <v>437</v>
      </c>
      <c r="O5736">
        <v>3705</v>
      </c>
      <c r="P5736" s="17" t="s">
        <v>438</v>
      </c>
      <c r="Q5736">
        <v>0</v>
      </c>
      <c r="R5736" s="17" t="s">
        <v>439</v>
      </c>
      <c r="S5736" s="17" t="s">
        <v>440</v>
      </c>
      <c r="T5736" s="17" t="s">
        <v>438</v>
      </c>
      <c r="U5736">
        <v>0</v>
      </c>
      <c r="V5736">
        <v>0</v>
      </c>
      <c r="W5736" s="17" t="s">
        <v>10288</v>
      </c>
      <c r="X5736" s="17" t="s">
        <v>442</v>
      </c>
      <c r="Y5736">
        <v>0</v>
      </c>
      <c r="Z5736" s="17" t="s">
        <v>486</v>
      </c>
      <c r="AA5736" s="17" t="s">
        <v>443</v>
      </c>
      <c r="AB5736" s="17" t="s">
        <v>444</v>
      </c>
      <c r="AC5736">
        <v>0</v>
      </c>
      <c r="AD5736">
        <v>0</v>
      </c>
      <c r="AE5736">
        <v>0</v>
      </c>
      <c r="AF5736">
        <v>2022</v>
      </c>
      <c r="AG5736" s="1">
        <v>44562</v>
      </c>
      <c r="AH5736" s="1">
        <v>44773</v>
      </c>
      <c r="AI5736" s="1">
        <v>44785</v>
      </c>
      <c r="AJ5736" s="17" t="s">
        <v>3766</v>
      </c>
      <c r="AK5736" s="17" t="s">
        <v>3767</v>
      </c>
      <c r="AL5736" s="17" t="s">
        <v>11887</v>
      </c>
      <c r="AM5736" s="17">
        <f>MONTH(EMPENHO[[#This Row],[data_empenho]])</f>
        <v>6</v>
      </c>
    </row>
    <row r="5737" spans="1:39" x14ac:dyDescent="0.25">
      <c r="A5737">
        <v>1</v>
      </c>
      <c r="B5737">
        <v>101</v>
      </c>
      <c r="C5737">
        <v>4</v>
      </c>
      <c r="D5737">
        <v>122</v>
      </c>
      <c r="E5737">
        <v>1</v>
      </c>
      <c r="F5737">
        <v>0</v>
      </c>
      <c r="G5737">
        <v>2064</v>
      </c>
      <c r="H5737" s="17" t="s">
        <v>7277</v>
      </c>
      <c r="I5737">
        <v>1</v>
      </c>
      <c r="J5737">
        <v>0</v>
      </c>
      <c r="K5737" s="17" t="s">
        <v>10289</v>
      </c>
      <c r="L5737" s="1">
        <v>44739</v>
      </c>
      <c r="M5737">
        <v>800</v>
      </c>
      <c r="N5737" s="17" t="s">
        <v>437</v>
      </c>
      <c r="O5737">
        <v>7994</v>
      </c>
      <c r="P5737" s="17" t="s">
        <v>438</v>
      </c>
      <c r="Q5737">
        <v>0</v>
      </c>
      <c r="R5737" s="17" t="s">
        <v>439</v>
      </c>
      <c r="S5737" s="17" t="s">
        <v>440</v>
      </c>
      <c r="T5737" s="17" t="s">
        <v>438</v>
      </c>
      <c r="U5737">
        <v>0</v>
      </c>
      <c r="V5737">
        <v>0</v>
      </c>
      <c r="W5737" s="17" t="s">
        <v>10290</v>
      </c>
      <c r="X5737" s="17" t="s">
        <v>465</v>
      </c>
      <c r="Y5737">
        <v>1</v>
      </c>
      <c r="Z5737" s="17" t="s">
        <v>443</v>
      </c>
      <c r="AA5737" s="17" t="s">
        <v>443</v>
      </c>
      <c r="AB5737" s="17" t="s">
        <v>444</v>
      </c>
      <c r="AC5737">
        <v>0</v>
      </c>
      <c r="AD5737">
        <v>0</v>
      </c>
      <c r="AE5737">
        <v>0</v>
      </c>
      <c r="AF5737">
        <v>2022</v>
      </c>
      <c r="AG5737" s="1">
        <v>44562</v>
      </c>
      <c r="AH5737" s="1">
        <v>44773</v>
      </c>
      <c r="AI5737" s="1">
        <v>44785</v>
      </c>
      <c r="AJ5737" s="17" t="s">
        <v>3766</v>
      </c>
      <c r="AK5737" s="17" t="s">
        <v>3767</v>
      </c>
      <c r="AL5737" s="17" t="s">
        <v>11887</v>
      </c>
      <c r="AM5737" s="17">
        <f>MONTH(EMPENHO[[#This Row],[data_empenho]])</f>
        <v>6</v>
      </c>
    </row>
    <row r="5738" spans="1:39" x14ac:dyDescent="0.25">
      <c r="A5738">
        <v>1</v>
      </c>
      <c r="B5738">
        <v>101</v>
      </c>
      <c r="C5738">
        <v>1</v>
      </c>
      <c r="D5738">
        <v>31</v>
      </c>
      <c r="E5738">
        <v>15</v>
      </c>
      <c r="F5738">
        <v>0</v>
      </c>
      <c r="G5738">
        <v>2063</v>
      </c>
      <c r="H5738" s="17" t="s">
        <v>1716</v>
      </c>
      <c r="I5738">
        <v>1</v>
      </c>
      <c r="J5738">
        <v>0</v>
      </c>
      <c r="K5738" s="17" t="s">
        <v>10291</v>
      </c>
      <c r="L5738" s="1">
        <v>44741</v>
      </c>
      <c r="M5738">
        <v>8628.35</v>
      </c>
      <c r="N5738" s="17" t="s">
        <v>437</v>
      </c>
      <c r="O5738">
        <v>155</v>
      </c>
      <c r="P5738" s="17" t="s">
        <v>438</v>
      </c>
      <c r="Q5738">
        <v>0</v>
      </c>
      <c r="R5738" s="17" t="s">
        <v>439</v>
      </c>
      <c r="S5738" s="17" t="s">
        <v>440</v>
      </c>
      <c r="T5738" s="17" t="s">
        <v>438</v>
      </c>
      <c r="U5738">
        <v>0</v>
      </c>
      <c r="V5738">
        <v>0</v>
      </c>
      <c r="W5738" s="17" t="s">
        <v>10292</v>
      </c>
      <c r="X5738" s="17" t="s">
        <v>442</v>
      </c>
      <c r="Y5738">
        <v>0</v>
      </c>
      <c r="Z5738" s="17" t="s">
        <v>443</v>
      </c>
      <c r="AA5738" s="17" t="s">
        <v>443</v>
      </c>
      <c r="AB5738" s="17" t="s">
        <v>444</v>
      </c>
      <c r="AC5738">
        <v>0</v>
      </c>
      <c r="AD5738">
        <v>0</v>
      </c>
      <c r="AE5738">
        <v>0</v>
      </c>
      <c r="AF5738">
        <v>2022</v>
      </c>
      <c r="AG5738" s="1">
        <v>44562</v>
      </c>
      <c r="AH5738" s="1">
        <v>44773</v>
      </c>
      <c r="AI5738" s="1">
        <v>44785</v>
      </c>
      <c r="AJ5738" s="17" t="s">
        <v>3766</v>
      </c>
      <c r="AK5738" s="17" t="s">
        <v>3767</v>
      </c>
      <c r="AL5738" s="17" t="s">
        <v>11887</v>
      </c>
      <c r="AM5738" s="17">
        <f>MONTH(EMPENHO[[#This Row],[data_empenho]])</f>
        <v>6</v>
      </c>
    </row>
    <row r="5739" spans="1:39" x14ac:dyDescent="0.25">
      <c r="A5739">
        <v>1</v>
      </c>
      <c r="B5739">
        <v>101</v>
      </c>
      <c r="C5739">
        <v>4</v>
      </c>
      <c r="D5739">
        <v>122</v>
      </c>
      <c r="E5739">
        <v>1</v>
      </c>
      <c r="F5739">
        <v>0</v>
      </c>
      <c r="G5739">
        <v>2064</v>
      </c>
      <c r="H5739" s="17" t="s">
        <v>1716</v>
      </c>
      <c r="I5739">
        <v>1</v>
      </c>
      <c r="J5739">
        <v>0</v>
      </c>
      <c r="K5739" s="17" t="s">
        <v>10293</v>
      </c>
      <c r="L5739" s="1">
        <v>44741</v>
      </c>
      <c r="M5739">
        <v>2188.88</v>
      </c>
      <c r="N5739" s="17" t="s">
        <v>437</v>
      </c>
      <c r="O5739">
        <v>155</v>
      </c>
      <c r="P5739" s="17" t="s">
        <v>438</v>
      </c>
      <c r="Q5739">
        <v>0</v>
      </c>
      <c r="R5739" s="17" t="s">
        <v>439</v>
      </c>
      <c r="S5739" s="17" t="s">
        <v>440</v>
      </c>
      <c r="T5739" s="17" t="s">
        <v>438</v>
      </c>
      <c r="U5739">
        <v>0</v>
      </c>
      <c r="V5739">
        <v>0</v>
      </c>
      <c r="W5739" s="17" t="s">
        <v>10294</v>
      </c>
      <c r="X5739" s="17" t="s">
        <v>442</v>
      </c>
      <c r="Y5739">
        <v>0</v>
      </c>
      <c r="Z5739" s="17" t="s">
        <v>443</v>
      </c>
      <c r="AA5739" s="17" t="s">
        <v>443</v>
      </c>
      <c r="AB5739" s="17" t="s">
        <v>444</v>
      </c>
      <c r="AC5739">
        <v>0</v>
      </c>
      <c r="AD5739">
        <v>0</v>
      </c>
      <c r="AE5739">
        <v>0</v>
      </c>
      <c r="AF5739">
        <v>2022</v>
      </c>
      <c r="AG5739" s="1">
        <v>44562</v>
      </c>
      <c r="AH5739" s="1">
        <v>44773</v>
      </c>
      <c r="AI5739" s="1">
        <v>44785</v>
      </c>
      <c r="AJ5739" s="17" t="s">
        <v>3766</v>
      </c>
      <c r="AK5739" s="17" t="s">
        <v>3767</v>
      </c>
      <c r="AL5739" s="17" t="s">
        <v>11887</v>
      </c>
      <c r="AM5739" s="17">
        <f>MONTH(EMPENHO[[#This Row],[data_empenho]])</f>
        <v>6</v>
      </c>
    </row>
    <row r="5740" spans="1:39" x14ac:dyDescent="0.25">
      <c r="A5740">
        <v>1</v>
      </c>
      <c r="B5740">
        <v>101</v>
      </c>
      <c r="C5740">
        <v>4</v>
      </c>
      <c r="D5740">
        <v>122</v>
      </c>
      <c r="E5740">
        <v>1</v>
      </c>
      <c r="F5740">
        <v>0</v>
      </c>
      <c r="G5740">
        <v>2064</v>
      </c>
      <c r="H5740" s="17" t="s">
        <v>2478</v>
      </c>
      <c r="I5740">
        <v>1</v>
      </c>
      <c r="J5740">
        <v>0</v>
      </c>
      <c r="K5740" s="17" t="s">
        <v>10295</v>
      </c>
      <c r="L5740" s="1">
        <v>44741</v>
      </c>
      <c r="M5740">
        <v>1048.67</v>
      </c>
      <c r="N5740" s="17" t="s">
        <v>437</v>
      </c>
      <c r="O5740">
        <v>6</v>
      </c>
      <c r="P5740" s="17" t="s">
        <v>438</v>
      </c>
      <c r="Q5740">
        <v>0</v>
      </c>
      <c r="R5740" s="17" t="s">
        <v>439</v>
      </c>
      <c r="S5740" s="17" t="s">
        <v>440</v>
      </c>
      <c r="T5740" s="17" t="s">
        <v>438</v>
      </c>
      <c r="U5740">
        <v>0</v>
      </c>
      <c r="V5740">
        <v>0</v>
      </c>
      <c r="W5740" s="17" t="s">
        <v>10296</v>
      </c>
      <c r="X5740" s="17" t="s">
        <v>442</v>
      </c>
      <c r="Y5740">
        <v>0</v>
      </c>
      <c r="Z5740" s="17" t="s">
        <v>443</v>
      </c>
      <c r="AA5740" s="17" t="s">
        <v>443</v>
      </c>
      <c r="AB5740" s="17" t="s">
        <v>444</v>
      </c>
      <c r="AC5740">
        <v>0</v>
      </c>
      <c r="AD5740">
        <v>0</v>
      </c>
      <c r="AE5740">
        <v>0</v>
      </c>
      <c r="AF5740">
        <v>2022</v>
      </c>
      <c r="AG5740" s="1">
        <v>44562</v>
      </c>
      <c r="AH5740" s="1">
        <v>44773</v>
      </c>
      <c r="AI5740" s="1">
        <v>44785</v>
      </c>
      <c r="AJ5740" s="17" t="s">
        <v>3766</v>
      </c>
      <c r="AK5740" s="17" t="s">
        <v>3767</v>
      </c>
      <c r="AL5740" s="17" t="s">
        <v>11887</v>
      </c>
      <c r="AM5740" s="17">
        <f>MONTH(EMPENHO[[#This Row],[data_empenho]])</f>
        <v>6</v>
      </c>
    </row>
    <row r="5741" spans="1:39" x14ac:dyDescent="0.25">
      <c r="A5741">
        <v>1</v>
      </c>
      <c r="B5741">
        <v>101</v>
      </c>
      <c r="C5741">
        <v>4</v>
      </c>
      <c r="D5741">
        <v>122</v>
      </c>
      <c r="E5741">
        <v>1</v>
      </c>
      <c r="F5741">
        <v>0</v>
      </c>
      <c r="G5741">
        <v>2064</v>
      </c>
      <c r="H5741" s="17" t="s">
        <v>1859</v>
      </c>
      <c r="I5741">
        <v>1</v>
      </c>
      <c r="J5741">
        <v>0</v>
      </c>
      <c r="K5741" s="17" t="s">
        <v>10297</v>
      </c>
      <c r="L5741" s="1">
        <v>44742</v>
      </c>
      <c r="M5741">
        <v>1863.96</v>
      </c>
      <c r="N5741" s="17" t="s">
        <v>437</v>
      </c>
      <c r="O5741">
        <v>6424</v>
      </c>
      <c r="P5741" s="17" t="s">
        <v>438</v>
      </c>
      <c r="Q5741">
        <v>0</v>
      </c>
      <c r="R5741" s="17" t="s">
        <v>1083</v>
      </c>
      <c r="S5741" s="17" t="s">
        <v>440</v>
      </c>
      <c r="T5741" s="17" t="s">
        <v>438</v>
      </c>
      <c r="U5741">
        <v>2</v>
      </c>
      <c r="V5741">
        <v>2021</v>
      </c>
      <c r="W5741" s="17" t="s">
        <v>10298</v>
      </c>
      <c r="X5741" s="17" t="s">
        <v>1085</v>
      </c>
      <c r="Y5741">
        <v>1</v>
      </c>
      <c r="Z5741" s="17" t="s">
        <v>443</v>
      </c>
      <c r="AA5741" s="17" t="s">
        <v>653</v>
      </c>
      <c r="AB5741" s="17" t="s">
        <v>5826</v>
      </c>
      <c r="AC5741">
        <v>0</v>
      </c>
      <c r="AD5741">
        <v>0</v>
      </c>
      <c r="AE5741">
        <v>0</v>
      </c>
      <c r="AF5741">
        <v>2022</v>
      </c>
      <c r="AG5741" s="1">
        <v>44562</v>
      </c>
      <c r="AH5741" s="1">
        <v>44773</v>
      </c>
      <c r="AI5741" s="1">
        <v>44785</v>
      </c>
      <c r="AJ5741" s="17" t="s">
        <v>3766</v>
      </c>
      <c r="AK5741" s="17" t="s">
        <v>3767</v>
      </c>
      <c r="AL5741" s="17" t="s">
        <v>11887</v>
      </c>
      <c r="AM5741" s="17">
        <f>MONTH(EMPENHO[[#This Row],[data_empenho]])</f>
        <v>6</v>
      </c>
    </row>
    <row r="5742" spans="1:39" x14ac:dyDescent="0.25">
      <c r="A5742">
        <v>1</v>
      </c>
      <c r="B5742">
        <v>101</v>
      </c>
      <c r="C5742">
        <v>4</v>
      </c>
      <c r="D5742">
        <v>122</v>
      </c>
      <c r="E5742">
        <v>1</v>
      </c>
      <c r="F5742">
        <v>0</v>
      </c>
      <c r="G5742">
        <v>2064</v>
      </c>
      <c r="H5742" s="17" t="s">
        <v>2360</v>
      </c>
      <c r="I5742">
        <v>1</v>
      </c>
      <c r="J5742">
        <v>0</v>
      </c>
      <c r="K5742" s="17" t="s">
        <v>11888</v>
      </c>
      <c r="L5742" s="1">
        <v>44743</v>
      </c>
      <c r="M5742">
        <v>150</v>
      </c>
      <c r="N5742" s="17" t="s">
        <v>437</v>
      </c>
      <c r="O5742">
        <v>6978</v>
      </c>
      <c r="P5742" s="17" t="s">
        <v>438</v>
      </c>
      <c r="Q5742">
        <v>0</v>
      </c>
      <c r="R5742" s="17" t="s">
        <v>439</v>
      </c>
      <c r="S5742" s="17" t="s">
        <v>440</v>
      </c>
      <c r="T5742" s="17" t="s">
        <v>438</v>
      </c>
      <c r="U5742">
        <v>0</v>
      </c>
      <c r="V5742">
        <v>0</v>
      </c>
      <c r="W5742" s="17" t="s">
        <v>11889</v>
      </c>
      <c r="X5742" s="17" t="s">
        <v>465</v>
      </c>
      <c r="Y5742">
        <v>1</v>
      </c>
      <c r="Z5742" s="17" t="s">
        <v>443</v>
      </c>
      <c r="AA5742" s="17" t="s">
        <v>443</v>
      </c>
      <c r="AB5742" s="17" t="s">
        <v>444</v>
      </c>
      <c r="AC5742">
        <v>0</v>
      </c>
      <c r="AD5742">
        <v>0</v>
      </c>
      <c r="AE5742">
        <v>0</v>
      </c>
      <c r="AF5742">
        <v>2022</v>
      </c>
      <c r="AG5742" s="1">
        <v>44562</v>
      </c>
      <c r="AH5742" s="1">
        <v>44773</v>
      </c>
      <c r="AI5742" s="1">
        <v>44785</v>
      </c>
      <c r="AJ5742" s="17" t="s">
        <v>3766</v>
      </c>
      <c r="AK5742" s="17" t="s">
        <v>3767</v>
      </c>
      <c r="AL5742" s="17" t="s">
        <v>11887</v>
      </c>
      <c r="AM5742" s="17">
        <f>MONTH(EMPENHO[[#This Row],[data_empenho]])</f>
        <v>7</v>
      </c>
    </row>
    <row r="5743" spans="1:39" x14ac:dyDescent="0.25">
      <c r="A5743">
        <v>1</v>
      </c>
      <c r="B5743">
        <v>101</v>
      </c>
      <c r="C5743">
        <v>1</v>
      </c>
      <c r="D5743">
        <v>31</v>
      </c>
      <c r="E5743">
        <v>15</v>
      </c>
      <c r="F5743">
        <v>0</v>
      </c>
      <c r="G5743">
        <v>2063</v>
      </c>
      <c r="H5743" s="17" t="s">
        <v>445</v>
      </c>
      <c r="I5743">
        <v>1</v>
      </c>
      <c r="J5743">
        <v>0</v>
      </c>
      <c r="K5743" s="17" t="s">
        <v>11890</v>
      </c>
      <c r="L5743" s="1">
        <v>44746</v>
      </c>
      <c r="M5743">
        <v>687.22</v>
      </c>
      <c r="N5743" s="17" t="s">
        <v>437</v>
      </c>
      <c r="O5743">
        <v>1389</v>
      </c>
      <c r="P5743" s="17" t="s">
        <v>438</v>
      </c>
      <c r="Q5743">
        <v>0</v>
      </c>
      <c r="R5743" s="17" t="s">
        <v>439</v>
      </c>
      <c r="S5743" s="17" t="s">
        <v>440</v>
      </c>
      <c r="T5743" s="17" t="s">
        <v>438</v>
      </c>
      <c r="U5743">
        <v>0</v>
      </c>
      <c r="V5743">
        <v>0</v>
      </c>
      <c r="W5743" s="17" t="s">
        <v>11891</v>
      </c>
      <c r="X5743" s="17" t="s">
        <v>442</v>
      </c>
      <c r="Y5743">
        <v>0</v>
      </c>
      <c r="Z5743" s="17" t="s">
        <v>450</v>
      </c>
      <c r="AA5743" s="17" t="s">
        <v>443</v>
      </c>
      <c r="AB5743" s="17" t="s">
        <v>444</v>
      </c>
      <c r="AC5743">
        <v>0</v>
      </c>
      <c r="AD5743">
        <v>0</v>
      </c>
      <c r="AE5743">
        <v>0</v>
      </c>
      <c r="AF5743">
        <v>2022</v>
      </c>
      <c r="AG5743" s="1">
        <v>44562</v>
      </c>
      <c r="AH5743" s="1">
        <v>44773</v>
      </c>
      <c r="AI5743" s="1">
        <v>44785</v>
      </c>
      <c r="AJ5743" s="17" t="s">
        <v>3766</v>
      </c>
      <c r="AK5743" s="17" t="s">
        <v>3767</v>
      </c>
      <c r="AL5743" s="17" t="s">
        <v>11887</v>
      </c>
      <c r="AM5743" s="17">
        <f>MONTH(EMPENHO[[#This Row],[data_empenho]])</f>
        <v>7</v>
      </c>
    </row>
    <row r="5744" spans="1:39" x14ac:dyDescent="0.25">
      <c r="A5744">
        <v>1</v>
      </c>
      <c r="B5744">
        <v>101</v>
      </c>
      <c r="C5744">
        <v>1</v>
      </c>
      <c r="D5744">
        <v>31</v>
      </c>
      <c r="E5744">
        <v>15</v>
      </c>
      <c r="F5744">
        <v>0</v>
      </c>
      <c r="G5744">
        <v>2063</v>
      </c>
      <c r="H5744" s="17" t="s">
        <v>445</v>
      </c>
      <c r="I5744">
        <v>1</v>
      </c>
      <c r="J5744">
        <v>0</v>
      </c>
      <c r="K5744" s="17" t="s">
        <v>11892</v>
      </c>
      <c r="L5744" s="1">
        <v>44746</v>
      </c>
      <c r="M5744">
        <v>1603.52</v>
      </c>
      <c r="N5744" s="17" t="s">
        <v>437</v>
      </c>
      <c r="O5744">
        <v>7960</v>
      </c>
      <c r="P5744" s="17" t="s">
        <v>438</v>
      </c>
      <c r="Q5744">
        <v>0</v>
      </c>
      <c r="R5744" s="17" t="s">
        <v>439</v>
      </c>
      <c r="S5744" s="17" t="s">
        <v>440</v>
      </c>
      <c r="T5744" s="17" t="s">
        <v>438</v>
      </c>
      <c r="U5744">
        <v>0</v>
      </c>
      <c r="V5744">
        <v>0</v>
      </c>
      <c r="W5744" s="17" t="s">
        <v>11893</v>
      </c>
      <c r="X5744" s="17" t="s">
        <v>442</v>
      </c>
      <c r="Y5744">
        <v>0</v>
      </c>
      <c r="Z5744" s="17" t="s">
        <v>450</v>
      </c>
      <c r="AA5744" s="17" t="s">
        <v>443</v>
      </c>
      <c r="AB5744" s="17" t="s">
        <v>444</v>
      </c>
      <c r="AC5744">
        <v>0</v>
      </c>
      <c r="AD5744">
        <v>0</v>
      </c>
      <c r="AE5744">
        <v>0</v>
      </c>
      <c r="AF5744">
        <v>2022</v>
      </c>
      <c r="AG5744" s="1">
        <v>44562</v>
      </c>
      <c r="AH5744" s="1">
        <v>44773</v>
      </c>
      <c r="AI5744" s="1">
        <v>44785</v>
      </c>
      <c r="AJ5744" s="17" t="s">
        <v>3766</v>
      </c>
      <c r="AK5744" s="17" t="s">
        <v>3767</v>
      </c>
      <c r="AL5744" s="17" t="s">
        <v>11887</v>
      </c>
      <c r="AM5744" s="17">
        <f>MONTH(EMPENHO[[#This Row],[data_empenho]])</f>
        <v>7</v>
      </c>
    </row>
    <row r="5745" spans="1:39" x14ac:dyDescent="0.25">
      <c r="A5745">
        <v>1</v>
      </c>
      <c r="B5745">
        <v>101</v>
      </c>
      <c r="C5745">
        <v>1</v>
      </c>
      <c r="D5745">
        <v>31</v>
      </c>
      <c r="E5745">
        <v>15</v>
      </c>
      <c r="F5745">
        <v>0</v>
      </c>
      <c r="G5745">
        <v>2063</v>
      </c>
      <c r="H5745" s="17" t="s">
        <v>445</v>
      </c>
      <c r="I5745">
        <v>1</v>
      </c>
      <c r="J5745">
        <v>0</v>
      </c>
      <c r="K5745" s="17" t="s">
        <v>11894</v>
      </c>
      <c r="L5745" s="1">
        <v>44746</v>
      </c>
      <c r="M5745">
        <v>1603.52</v>
      </c>
      <c r="N5745" s="17" t="s">
        <v>437</v>
      </c>
      <c r="O5745">
        <v>413</v>
      </c>
      <c r="P5745" s="17" t="s">
        <v>438</v>
      </c>
      <c r="Q5745">
        <v>0</v>
      </c>
      <c r="R5745" s="17" t="s">
        <v>439</v>
      </c>
      <c r="S5745" s="17" t="s">
        <v>440</v>
      </c>
      <c r="T5745" s="17" t="s">
        <v>438</v>
      </c>
      <c r="U5745">
        <v>0</v>
      </c>
      <c r="V5745">
        <v>0</v>
      </c>
      <c r="W5745" s="17" t="s">
        <v>11895</v>
      </c>
      <c r="X5745" s="17" t="s">
        <v>442</v>
      </c>
      <c r="Y5745">
        <v>0</v>
      </c>
      <c r="Z5745" s="17" t="s">
        <v>450</v>
      </c>
      <c r="AA5745" s="17" t="s">
        <v>443</v>
      </c>
      <c r="AB5745" s="17" t="s">
        <v>444</v>
      </c>
      <c r="AC5745">
        <v>0</v>
      </c>
      <c r="AD5745">
        <v>0</v>
      </c>
      <c r="AE5745">
        <v>0</v>
      </c>
      <c r="AF5745">
        <v>2022</v>
      </c>
      <c r="AG5745" s="1">
        <v>44562</v>
      </c>
      <c r="AH5745" s="1">
        <v>44773</v>
      </c>
      <c r="AI5745" s="1">
        <v>44785</v>
      </c>
      <c r="AJ5745" s="17" t="s">
        <v>3766</v>
      </c>
      <c r="AK5745" s="17" t="s">
        <v>3767</v>
      </c>
      <c r="AL5745" s="17" t="s">
        <v>11887</v>
      </c>
      <c r="AM5745" s="17">
        <f>MONTH(EMPENHO[[#This Row],[data_empenho]])</f>
        <v>7</v>
      </c>
    </row>
    <row r="5746" spans="1:39" x14ac:dyDescent="0.25">
      <c r="A5746">
        <v>1</v>
      </c>
      <c r="B5746">
        <v>101</v>
      </c>
      <c r="C5746">
        <v>1</v>
      </c>
      <c r="D5746">
        <v>31</v>
      </c>
      <c r="E5746">
        <v>15</v>
      </c>
      <c r="F5746">
        <v>0</v>
      </c>
      <c r="G5746">
        <v>2063</v>
      </c>
      <c r="H5746" s="17" t="s">
        <v>445</v>
      </c>
      <c r="I5746">
        <v>1</v>
      </c>
      <c r="J5746">
        <v>0</v>
      </c>
      <c r="K5746" s="17" t="s">
        <v>11894</v>
      </c>
      <c r="L5746" s="1">
        <v>44753</v>
      </c>
      <c r="M5746">
        <v>-1603.52</v>
      </c>
      <c r="N5746" s="17" t="s">
        <v>451</v>
      </c>
      <c r="O5746">
        <v>413</v>
      </c>
      <c r="P5746" s="17" t="s">
        <v>438</v>
      </c>
      <c r="Q5746">
        <v>0</v>
      </c>
      <c r="R5746" s="17" t="s">
        <v>439</v>
      </c>
      <c r="S5746" s="17" t="s">
        <v>440</v>
      </c>
      <c r="T5746" s="17" t="s">
        <v>438</v>
      </c>
      <c r="U5746">
        <v>0</v>
      </c>
      <c r="V5746">
        <v>0</v>
      </c>
      <c r="W5746" s="17" t="s">
        <v>11896</v>
      </c>
      <c r="X5746" s="17" t="s">
        <v>442</v>
      </c>
      <c r="Y5746">
        <v>0</v>
      </c>
      <c r="Z5746" s="17" t="s">
        <v>450</v>
      </c>
      <c r="AA5746" s="17" t="s">
        <v>443</v>
      </c>
      <c r="AB5746" s="17" t="s">
        <v>444</v>
      </c>
      <c r="AC5746">
        <v>0</v>
      </c>
      <c r="AD5746">
        <v>0</v>
      </c>
      <c r="AE5746">
        <v>0</v>
      </c>
      <c r="AF5746">
        <v>2022</v>
      </c>
      <c r="AG5746" s="1">
        <v>44562</v>
      </c>
      <c r="AH5746" s="1">
        <v>44773</v>
      </c>
      <c r="AI5746" s="1">
        <v>44785</v>
      </c>
      <c r="AJ5746" s="17" t="s">
        <v>3766</v>
      </c>
      <c r="AK5746" s="17" t="s">
        <v>3767</v>
      </c>
      <c r="AL5746" s="17" t="s">
        <v>11887</v>
      </c>
      <c r="AM5746" s="17">
        <f>MONTH(EMPENHO[[#This Row],[data_empenho]])</f>
        <v>7</v>
      </c>
    </row>
    <row r="5747" spans="1:39" x14ac:dyDescent="0.25">
      <c r="A5747">
        <v>1</v>
      </c>
      <c r="B5747">
        <v>101</v>
      </c>
      <c r="C5747">
        <v>1</v>
      </c>
      <c r="D5747">
        <v>31</v>
      </c>
      <c r="E5747">
        <v>15</v>
      </c>
      <c r="F5747">
        <v>0</v>
      </c>
      <c r="G5747">
        <v>2063</v>
      </c>
      <c r="H5747" s="17" t="s">
        <v>445</v>
      </c>
      <c r="I5747">
        <v>1</v>
      </c>
      <c r="J5747">
        <v>0</v>
      </c>
      <c r="K5747" s="17" t="s">
        <v>11897</v>
      </c>
      <c r="L5747" s="1">
        <v>44746</v>
      </c>
      <c r="M5747">
        <v>1603.52</v>
      </c>
      <c r="N5747" s="17" t="s">
        <v>437</v>
      </c>
      <c r="O5747">
        <v>7456</v>
      </c>
      <c r="P5747" s="17" t="s">
        <v>438</v>
      </c>
      <c r="Q5747">
        <v>0</v>
      </c>
      <c r="R5747" s="17" t="s">
        <v>439</v>
      </c>
      <c r="S5747" s="17" t="s">
        <v>440</v>
      </c>
      <c r="T5747" s="17" t="s">
        <v>438</v>
      </c>
      <c r="U5747">
        <v>0</v>
      </c>
      <c r="V5747">
        <v>0</v>
      </c>
      <c r="W5747" s="17" t="s">
        <v>11898</v>
      </c>
      <c r="X5747" s="17" t="s">
        <v>442</v>
      </c>
      <c r="Y5747">
        <v>0</v>
      </c>
      <c r="Z5747" s="17" t="s">
        <v>450</v>
      </c>
      <c r="AA5747" s="17" t="s">
        <v>443</v>
      </c>
      <c r="AB5747" s="17" t="s">
        <v>444</v>
      </c>
      <c r="AC5747">
        <v>0</v>
      </c>
      <c r="AD5747">
        <v>0</v>
      </c>
      <c r="AE5747">
        <v>0</v>
      </c>
      <c r="AF5747">
        <v>2022</v>
      </c>
      <c r="AG5747" s="1">
        <v>44562</v>
      </c>
      <c r="AH5747" s="1">
        <v>44773</v>
      </c>
      <c r="AI5747" s="1">
        <v>44785</v>
      </c>
      <c r="AJ5747" s="17" t="s">
        <v>3766</v>
      </c>
      <c r="AK5747" s="17" t="s">
        <v>3767</v>
      </c>
      <c r="AL5747" s="17" t="s">
        <v>11887</v>
      </c>
      <c r="AM5747" s="17">
        <f>MONTH(EMPENHO[[#This Row],[data_empenho]])</f>
        <v>7</v>
      </c>
    </row>
    <row r="5748" spans="1:39" x14ac:dyDescent="0.25">
      <c r="A5748">
        <v>1</v>
      </c>
      <c r="B5748">
        <v>101</v>
      </c>
      <c r="C5748">
        <v>4</v>
      </c>
      <c r="D5748">
        <v>122</v>
      </c>
      <c r="E5748">
        <v>1</v>
      </c>
      <c r="F5748">
        <v>0</v>
      </c>
      <c r="G5748">
        <v>2064</v>
      </c>
      <c r="H5748" s="17" t="s">
        <v>445</v>
      </c>
      <c r="I5748">
        <v>1</v>
      </c>
      <c r="J5748">
        <v>0</v>
      </c>
      <c r="K5748" s="17" t="s">
        <v>11899</v>
      </c>
      <c r="L5748" s="1">
        <v>44746</v>
      </c>
      <c r="M5748">
        <v>1603.52</v>
      </c>
      <c r="N5748" s="17" t="s">
        <v>437</v>
      </c>
      <c r="O5748">
        <v>5844</v>
      </c>
      <c r="P5748" s="17" t="s">
        <v>438</v>
      </c>
      <c r="Q5748">
        <v>0</v>
      </c>
      <c r="R5748" s="17" t="s">
        <v>439</v>
      </c>
      <c r="S5748" s="17" t="s">
        <v>440</v>
      </c>
      <c r="T5748" s="17" t="s">
        <v>438</v>
      </c>
      <c r="U5748">
        <v>0</v>
      </c>
      <c r="V5748">
        <v>0</v>
      </c>
      <c r="W5748" s="17" t="s">
        <v>11900</v>
      </c>
      <c r="X5748" s="17" t="s">
        <v>442</v>
      </c>
      <c r="Y5748">
        <v>0</v>
      </c>
      <c r="Z5748" s="17" t="s">
        <v>450</v>
      </c>
      <c r="AA5748" s="17" t="s">
        <v>443</v>
      </c>
      <c r="AB5748" s="17" t="s">
        <v>444</v>
      </c>
      <c r="AC5748">
        <v>0</v>
      </c>
      <c r="AD5748">
        <v>0</v>
      </c>
      <c r="AE5748">
        <v>0</v>
      </c>
      <c r="AF5748">
        <v>2022</v>
      </c>
      <c r="AG5748" s="1">
        <v>44562</v>
      </c>
      <c r="AH5748" s="1">
        <v>44773</v>
      </c>
      <c r="AI5748" s="1">
        <v>44785</v>
      </c>
      <c r="AJ5748" s="17" t="s">
        <v>3766</v>
      </c>
      <c r="AK5748" s="17" t="s">
        <v>3767</v>
      </c>
      <c r="AL5748" s="17" t="s">
        <v>11887</v>
      </c>
      <c r="AM5748" s="17">
        <f>MONTH(EMPENHO[[#This Row],[data_empenho]])</f>
        <v>7</v>
      </c>
    </row>
    <row r="5749" spans="1:39" x14ac:dyDescent="0.25">
      <c r="A5749">
        <v>1</v>
      </c>
      <c r="B5749">
        <v>101</v>
      </c>
      <c r="C5749">
        <v>1</v>
      </c>
      <c r="D5749">
        <v>31</v>
      </c>
      <c r="E5749">
        <v>15</v>
      </c>
      <c r="F5749">
        <v>0</v>
      </c>
      <c r="G5749">
        <v>2063</v>
      </c>
      <c r="H5749" s="17" t="s">
        <v>3507</v>
      </c>
      <c r="I5749">
        <v>1</v>
      </c>
      <c r="J5749">
        <v>0</v>
      </c>
      <c r="K5749" s="17" t="s">
        <v>11901</v>
      </c>
      <c r="L5749" s="1">
        <v>44746</v>
      </c>
      <c r="M5749">
        <v>1821.86</v>
      </c>
      <c r="N5749" s="17" t="s">
        <v>437</v>
      </c>
      <c r="O5749">
        <v>413</v>
      </c>
      <c r="P5749" s="17" t="s">
        <v>438</v>
      </c>
      <c r="Q5749">
        <v>0</v>
      </c>
      <c r="R5749" s="17" t="s">
        <v>439</v>
      </c>
      <c r="S5749" s="17" t="s">
        <v>440</v>
      </c>
      <c r="T5749" s="17" t="s">
        <v>438</v>
      </c>
      <c r="U5749">
        <v>0</v>
      </c>
      <c r="V5749">
        <v>0</v>
      </c>
      <c r="W5749" s="17" t="s">
        <v>11902</v>
      </c>
      <c r="X5749" s="17" t="s">
        <v>442</v>
      </c>
      <c r="Y5749">
        <v>1</v>
      </c>
      <c r="Z5749" s="17" t="s">
        <v>443</v>
      </c>
      <c r="AA5749" s="17" t="s">
        <v>443</v>
      </c>
      <c r="AB5749" s="17" t="s">
        <v>444</v>
      </c>
      <c r="AC5749">
        <v>0</v>
      </c>
      <c r="AD5749">
        <v>0</v>
      </c>
      <c r="AE5749">
        <v>0</v>
      </c>
      <c r="AF5749">
        <v>2022</v>
      </c>
      <c r="AG5749" s="1">
        <v>44562</v>
      </c>
      <c r="AH5749" s="1">
        <v>44773</v>
      </c>
      <c r="AI5749" s="1">
        <v>44785</v>
      </c>
      <c r="AJ5749" s="17" t="s">
        <v>3766</v>
      </c>
      <c r="AK5749" s="17" t="s">
        <v>3767</v>
      </c>
      <c r="AL5749" s="17" t="s">
        <v>11887</v>
      </c>
      <c r="AM5749" s="17">
        <f>MONTH(EMPENHO[[#This Row],[data_empenho]])</f>
        <v>7</v>
      </c>
    </row>
    <row r="5750" spans="1:39" x14ac:dyDescent="0.25">
      <c r="A5750">
        <v>1</v>
      </c>
      <c r="B5750">
        <v>101</v>
      </c>
      <c r="C5750">
        <v>1</v>
      </c>
      <c r="D5750">
        <v>31</v>
      </c>
      <c r="E5750">
        <v>15</v>
      </c>
      <c r="F5750">
        <v>0</v>
      </c>
      <c r="G5750">
        <v>2063</v>
      </c>
      <c r="H5750" s="17" t="s">
        <v>3507</v>
      </c>
      <c r="I5750">
        <v>1</v>
      </c>
      <c r="J5750">
        <v>0</v>
      </c>
      <c r="K5750" s="17" t="s">
        <v>11901</v>
      </c>
      <c r="L5750" s="1">
        <v>44753</v>
      </c>
      <c r="M5750">
        <v>-1821.86</v>
      </c>
      <c r="N5750" s="17" t="s">
        <v>451</v>
      </c>
      <c r="O5750">
        <v>413</v>
      </c>
      <c r="P5750" s="17" t="s">
        <v>438</v>
      </c>
      <c r="Q5750">
        <v>0</v>
      </c>
      <c r="R5750" s="17" t="s">
        <v>439</v>
      </c>
      <c r="S5750" s="17" t="s">
        <v>440</v>
      </c>
      <c r="T5750" s="17" t="s">
        <v>438</v>
      </c>
      <c r="U5750">
        <v>0</v>
      </c>
      <c r="V5750">
        <v>0</v>
      </c>
      <c r="W5750" s="17" t="s">
        <v>11896</v>
      </c>
      <c r="X5750" s="17" t="s">
        <v>442</v>
      </c>
      <c r="Y5750">
        <v>1</v>
      </c>
      <c r="Z5750" s="17" t="s">
        <v>443</v>
      </c>
      <c r="AA5750" s="17" t="s">
        <v>443</v>
      </c>
      <c r="AB5750" s="17" t="s">
        <v>444</v>
      </c>
      <c r="AC5750">
        <v>0</v>
      </c>
      <c r="AD5750">
        <v>0</v>
      </c>
      <c r="AE5750">
        <v>0</v>
      </c>
      <c r="AF5750">
        <v>2022</v>
      </c>
      <c r="AG5750" s="1">
        <v>44562</v>
      </c>
      <c r="AH5750" s="1">
        <v>44773</v>
      </c>
      <c r="AI5750" s="1">
        <v>44785</v>
      </c>
      <c r="AJ5750" s="17" t="s">
        <v>3766</v>
      </c>
      <c r="AK5750" s="17" t="s">
        <v>3767</v>
      </c>
      <c r="AL5750" s="17" t="s">
        <v>11887</v>
      </c>
      <c r="AM5750" s="17">
        <f>MONTH(EMPENHO[[#This Row],[data_empenho]])</f>
        <v>7</v>
      </c>
    </row>
    <row r="5751" spans="1:39" x14ac:dyDescent="0.25">
      <c r="A5751">
        <v>1</v>
      </c>
      <c r="B5751">
        <v>101</v>
      </c>
      <c r="C5751">
        <v>4</v>
      </c>
      <c r="D5751">
        <v>122</v>
      </c>
      <c r="E5751">
        <v>1</v>
      </c>
      <c r="F5751">
        <v>0</v>
      </c>
      <c r="G5751">
        <v>2064</v>
      </c>
      <c r="H5751" s="17" t="s">
        <v>779</v>
      </c>
      <c r="I5751">
        <v>1</v>
      </c>
      <c r="J5751">
        <v>0</v>
      </c>
      <c r="K5751" s="17" t="s">
        <v>11903</v>
      </c>
      <c r="L5751" s="1">
        <v>44746</v>
      </c>
      <c r="M5751">
        <v>670</v>
      </c>
      <c r="N5751" s="17" t="s">
        <v>437</v>
      </c>
      <c r="O5751">
        <v>8696</v>
      </c>
      <c r="P5751" s="17" t="s">
        <v>438</v>
      </c>
      <c r="Q5751">
        <v>0</v>
      </c>
      <c r="R5751" s="17" t="s">
        <v>439</v>
      </c>
      <c r="S5751" s="17" t="s">
        <v>440</v>
      </c>
      <c r="T5751" s="17" t="s">
        <v>438</v>
      </c>
      <c r="U5751">
        <v>0</v>
      </c>
      <c r="V5751">
        <v>0</v>
      </c>
      <c r="W5751" s="17" t="s">
        <v>11904</v>
      </c>
      <c r="X5751" s="17" t="s">
        <v>465</v>
      </c>
      <c r="Y5751">
        <v>1</v>
      </c>
      <c r="Z5751" s="17" t="s">
        <v>443</v>
      </c>
      <c r="AA5751" s="17" t="s">
        <v>443</v>
      </c>
      <c r="AB5751" s="17" t="s">
        <v>444</v>
      </c>
      <c r="AC5751">
        <v>0</v>
      </c>
      <c r="AD5751">
        <v>0</v>
      </c>
      <c r="AE5751">
        <v>0</v>
      </c>
      <c r="AF5751">
        <v>2022</v>
      </c>
      <c r="AG5751" s="1">
        <v>44562</v>
      </c>
      <c r="AH5751" s="1">
        <v>44773</v>
      </c>
      <c r="AI5751" s="1">
        <v>44785</v>
      </c>
      <c r="AJ5751" s="17" t="s">
        <v>3766</v>
      </c>
      <c r="AK5751" s="17" t="s">
        <v>3767</v>
      </c>
      <c r="AL5751" s="17" t="s">
        <v>11887</v>
      </c>
      <c r="AM5751" s="17">
        <f>MONTH(EMPENHO[[#This Row],[data_empenho]])</f>
        <v>7</v>
      </c>
    </row>
    <row r="5752" spans="1:39" x14ac:dyDescent="0.25">
      <c r="A5752">
        <v>1</v>
      </c>
      <c r="B5752">
        <v>101</v>
      </c>
      <c r="C5752">
        <v>1</v>
      </c>
      <c r="D5752">
        <v>31</v>
      </c>
      <c r="E5752">
        <v>15</v>
      </c>
      <c r="F5752">
        <v>0</v>
      </c>
      <c r="G5752">
        <v>2063</v>
      </c>
      <c r="H5752" s="17" t="s">
        <v>779</v>
      </c>
      <c r="I5752">
        <v>1</v>
      </c>
      <c r="J5752">
        <v>0</v>
      </c>
      <c r="K5752" s="17" t="s">
        <v>11905</v>
      </c>
      <c r="L5752" s="1">
        <v>44746</v>
      </c>
      <c r="M5752">
        <v>2010</v>
      </c>
      <c r="N5752" s="17" t="s">
        <v>437</v>
      </c>
      <c r="O5752">
        <v>8696</v>
      </c>
      <c r="P5752" s="17" t="s">
        <v>438</v>
      </c>
      <c r="Q5752">
        <v>0</v>
      </c>
      <c r="R5752" s="17" t="s">
        <v>439</v>
      </c>
      <c r="S5752" s="17" t="s">
        <v>440</v>
      </c>
      <c r="T5752" s="17" t="s">
        <v>438</v>
      </c>
      <c r="U5752">
        <v>0</v>
      </c>
      <c r="V5752">
        <v>0</v>
      </c>
      <c r="W5752" s="17" t="s">
        <v>11906</v>
      </c>
      <c r="X5752" s="17" t="s">
        <v>465</v>
      </c>
      <c r="Y5752">
        <v>1</v>
      </c>
      <c r="Z5752" s="17" t="s">
        <v>443</v>
      </c>
      <c r="AA5752" s="17" t="s">
        <v>443</v>
      </c>
      <c r="AB5752" s="17" t="s">
        <v>444</v>
      </c>
      <c r="AC5752">
        <v>0</v>
      </c>
      <c r="AD5752">
        <v>0</v>
      </c>
      <c r="AE5752">
        <v>0</v>
      </c>
      <c r="AF5752">
        <v>2022</v>
      </c>
      <c r="AG5752" s="1">
        <v>44562</v>
      </c>
      <c r="AH5752" s="1">
        <v>44773</v>
      </c>
      <c r="AI5752" s="1">
        <v>44785</v>
      </c>
      <c r="AJ5752" s="17" t="s">
        <v>3766</v>
      </c>
      <c r="AK5752" s="17" t="s">
        <v>3767</v>
      </c>
      <c r="AL5752" s="17" t="s">
        <v>11887</v>
      </c>
      <c r="AM5752" s="17">
        <f>MONTH(EMPENHO[[#This Row],[data_empenho]])</f>
        <v>7</v>
      </c>
    </row>
    <row r="5753" spans="1:39" x14ac:dyDescent="0.25">
      <c r="A5753">
        <v>1</v>
      </c>
      <c r="B5753">
        <v>101</v>
      </c>
      <c r="C5753">
        <v>1</v>
      </c>
      <c r="D5753">
        <v>31</v>
      </c>
      <c r="E5753">
        <v>15</v>
      </c>
      <c r="F5753">
        <v>0</v>
      </c>
      <c r="G5753">
        <v>2063</v>
      </c>
      <c r="H5753" s="17" t="s">
        <v>779</v>
      </c>
      <c r="I5753">
        <v>1</v>
      </c>
      <c r="J5753">
        <v>0</v>
      </c>
      <c r="K5753" s="17" t="s">
        <v>11905</v>
      </c>
      <c r="L5753" s="1">
        <v>44755</v>
      </c>
      <c r="M5753">
        <v>-670</v>
      </c>
      <c r="N5753" s="17" t="s">
        <v>451</v>
      </c>
      <c r="O5753">
        <v>8696</v>
      </c>
      <c r="P5753" s="17" t="s">
        <v>438</v>
      </c>
      <c r="Q5753">
        <v>0</v>
      </c>
      <c r="R5753" s="17" t="s">
        <v>439</v>
      </c>
      <c r="S5753" s="17" t="s">
        <v>440</v>
      </c>
      <c r="T5753" s="17" t="s">
        <v>438</v>
      </c>
      <c r="U5753">
        <v>0</v>
      </c>
      <c r="V5753">
        <v>0</v>
      </c>
      <c r="W5753" s="17" t="s">
        <v>11907</v>
      </c>
      <c r="X5753" s="17" t="s">
        <v>465</v>
      </c>
      <c r="Y5753">
        <v>1</v>
      </c>
      <c r="Z5753" s="17" t="s">
        <v>443</v>
      </c>
      <c r="AA5753" s="17" t="s">
        <v>443</v>
      </c>
      <c r="AB5753" s="17" t="s">
        <v>444</v>
      </c>
      <c r="AC5753">
        <v>0</v>
      </c>
      <c r="AD5753">
        <v>0</v>
      </c>
      <c r="AE5753">
        <v>0</v>
      </c>
      <c r="AF5753">
        <v>2022</v>
      </c>
      <c r="AG5753" s="1">
        <v>44562</v>
      </c>
      <c r="AH5753" s="1">
        <v>44773</v>
      </c>
      <c r="AI5753" s="1">
        <v>44785</v>
      </c>
      <c r="AJ5753" s="17" t="s">
        <v>3766</v>
      </c>
      <c r="AK5753" s="17" t="s">
        <v>3767</v>
      </c>
      <c r="AL5753" s="17" t="s">
        <v>11887</v>
      </c>
      <c r="AM5753" s="17">
        <f>MONTH(EMPENHO[[#This Row],[data_empenho]])</f>
        <v>7</v>
      </c>
    </row>
    <row r="5754" spans="1:39" x14ac:dyDescent="0.25">
      <c r="A5754">
        <v>1</v>
      </c>
      <c r="B5754">
        <v>101</v>
      </c>
      <c r="C5754">
        <v>4</v>
      </c>
      <c r="D5754">
        <v>122</v>
      </c>
      <c r="E5754">
        <v>1</v>
      </c>
      <c r="F5754">
        <v>0</v>
      </c>
      <c r="G5754">
        <v>2064</v>
      </c>
      <c r="H5754" s="17" t="s">
        <v>2072</v>
      </c>
      <c r="I5754">
        <v>1</v>
      </c>
      <c r="J5754">
        <v>0</v>
      </c>
      <c r="K5754" s="17" t="s">
        <v>11908</v>
      </c>
      <c r="L5754" s="1">
        <v>44749</v>
      </c>
      <c r="M5754">
        <v>95</v>
      </c>
      <c r="N5754" s="17" t="s">
        <v>437</v>
      </c>
      <c r="O5754">
        <v>4739</v>
      </c>
      <c r="P5754" s="17" t="s">
        <v>438</v>
      </c>
      <c r="Q5754">
        <v>0</v>
      </c>
      <c r="R5754" s="17" t="s">
        <v>439</v>
      </c>
      <c r="S5754" s="17" t="s">
        <v>440</v>
      </c>
      <c r="T5754" s="17" t="s">
        <v>438</v>
      </c>
      <c r="U5754">
        <v>0</v>
      </c>
      <c r="V5754">
        <v>0</v>
      </c>
      <c r="W5754" s="17" t="s">
        <v>11909</v>
      </c>
      <c r="X5754" s="17" t="s">
        <v>465</v>
      </c>
      <c r="Y5754">
        <v>1</v>
      </c>
      <c r="Z5754" s="17" t="s">
        <v>443</v>
      </c>
      <c r="AA5754" s="17" t="s">
        <v>443</v>
      </c>
      <c r="AB5754" s="17" t="s">
        <v>444</v>
      </c>
      <c r="AC5754">
        <v>0</v>
      </c>
      <c r="AD5754">
        <v>0</v>
      </c>
      <c r="AE5754">
        <v>0</v>
      </c>
      <c r="AF5754">
        <v>2022</v>
      </c>
      <c r="AG5754" s="1">
        <v>44562</v>
      </c>
      <c r="AH5754" s="1">
        <v>44773</v>
      </c>
      <c r="AI5754" s="1">
        <v>44785</v>
      </c>
      <c r="AJ5754" s="17" t="s">
        <v>3766</v>
      </c>
      <c r="AK5754" s="17" t="s">
        <v>3767</v>
      </c>
      <c r="AL5754" s="17" t="s">
        <v>11887</v>
      </c>
      <c r="AM5754" s="17">
        <f>MONTH(EMPENHO[[#This Row],[data_empenho]])</f>
        <v>7</v>
      </c>
    </row>
    <row r="5755" spans="1:39" x14ac:dyDescent="0.25">
      <c r="A5755">
        <v>1</v>
      </c>
      <c r="B5755">
        <v>101</v>
      </c>
      <c r="C5755">
        <v>4</v>
      </c>
      <c r="D5755">
        <v>122</v>
      </c>
      <c r="E5755">
        <v>1</v>
      </c>
      <c r="F5755">
        <v>0</v>
      </c>
      <c r="G5755">
        <v>2064</v>
      </c>
      <c r="H5755" s="17" t="s">
        <v>3507</v>
      </c>
      <c r="I5755">
        <v>1</v>
      </c>
      <c r="J5755">
        <v>0</v>
      </c>
      <c r="K5755" s="17" t="s">
        <v>11910</v>
      </c>
      <c r="L5755" s="1">
        <v>44750</v>
      </c>
      <c r="M5755">
        <v>579.5</v>
      </c>
      <c r="N5755" s="17" t="s">
        <v>437</v>
      </c>
      <c r="O5755">
        <v>5844</v>
      </c>
      <c r="P5755" s="17" t="s">
        <v>438</v>
      </c>
      <c r="Q5755">
        <v>0</v>
      </c>
      <c r="R5755" s="17" t="s">
        <v>439</v>
      </c>
      <c r="S5755" s="17" t="s">
        <v>440</v>
      </c>
      <c r="T5755" s="17" t="s">
        <v>438</v>
      </c>
      <c r="U5755">
        <v>0</v>
      </c>
      <c r="V5755">
        <v>0</v>
      </c>
      <c r="W5755" s="17" t="s">
        <v>11911</v>
      </c>
      <c r="X5755" s="17" t="s">
        <v>465</v>
      </c>
      <c r="Y5755">
        <v>1</v>
      </c>
      <c r="Z5755" s="17" t="s">
        <v>443</v>
      </c>
      <c r="AA5755" s="17" t="s">
        <v>443</v>
      </c>
      <c r="AB5755" s="17" t="s">
        <v>444</v>
      </c>
      <c r="AC5755">
        <v>0</v>
      </c>
      <c r="AD5755">
        <v>0</v>
      </c>
      <c r="AE5755">
        <v>0</v>
      </c>
      <c r="AF5755">
        <v>2022</v>
      </c>
      <c r="AG5755" s="1">
        <v>44562</v>
      </c>
      <c r="AH5755" s="1">
        <v>44773</v>
      </c>
      <c r="AI5755" s="1">
        <v>44785</v>
      </c>
      <c r="AJ5755" s="17" t="s">
        <v>3766</v>
      </c>
      <c r="AK5755" s="17" t="s">
        <v>3767</v>
      </c>
      <c r="AL5755" s="17" t="s">
        <v>11887</v>
      </c>
      <c r="AM5755" s="17">
        <f>MONTH(EMPENHO[[#This Row],[data_empenho]])</f>
        <v>7</v>
      </c>
    </row>
    <row r="5756" spans="1:39" x14ac:dyDescent="0.25">
      <c r="A5756">
        <v>1</v>
      </c>
      <c r="B5756">
        <v>101</v>
      </c>
      <c r="C5756">
        <v>1</v>
      </c>
      <c r="D5756">
        <v>31</v>
      </c>
      <c r="E5756">
        <v>15</v>
      </c>
      <c r="F5756">
        <v>0</v>
      </c>
      <c r="G5756">
        <v>2063</v>
      </c>
      <c r="H5756" s="17" t="s">
        <v>3507</v>
      </c>
      <c r="I5756">
        <v>1</v>
      </c>
      <c r="J5756">
        <v>0</v>
      </c>
      <c r="K5756" s="17" t="s">
        <v>11912</v>
      </c>
      <c r="L5756" s="1">
        <v>44750</v>
      </c>
      <c r="M5756">
        <v>1159</v>
      </c>
      <c r="N5756" s="17" t="s">
        <v>437</v>
      </c>
      <c r="O5756">
        <v>5844</v>
      </c>
      <c r="P5756" s="17" t="s">
        <v>438</v>
      </c>
      <c r="Q5756">
        <v>0</v>
      </c>
      <c r="R5756" s="17" t="s">
        <v>439</v>
      </c>
      <c r="S5756" s="17" t="s">
        <v>440</v>
      </c>
      <c r="T5756" s="17" t="s">
        <v>438</v>
      </c>
      <c r="U5756">
        <v>0</v>
      </c>
      <c r="V5756">
        <v>0</v>
      </c>
      <c r="W5756" s="17" t="s">
        <v>11913</v>
      </c>
      <c r="X5756" s="17" t="s">
        <v>465</v>
      </c>
      <c r="Y5756">
        <v>1</v>
      </c>
      <c r="Z5756" s="17" t="s">
        <v>443</v>
      </c>
      <c r="AA5756" s="17" t="s">
        <v>443</v>
      </c>
      <c r="AB5756" s="17" t="s">
        <v>444</v>
      </c>
      <c r="AC5756">
        <v>0</v>
      </c>
      <c r="AD5756">
        <v>0</v>
      </c>
      <c r="AE5756">
        <v>0</v>
      </c>
      <c r="AF5756">
        <v>2022</v>
      </c>
      <c r="AG5756" s="1">
        <v>44562</v>
      </c>
      <c r="AH5756" s="1">
        <v>44773</v>
      </c>
      <c r="AI5756" s="1">
        <v>44785</v>
      </c>
      <c r="AJ5756" s="17" t="s">
        <v>3766</v>
      </c>
      <c r="AK5756" s="17" t="s">
        <v>3767</v>
      </c>
      <c r="AL5756" s="17" t="s">
        <v>11887</v>
      </c>
      <c r="AM5756" s="17">
        <f>MONTH(EMPENHO[[#This Row],[data_empenho]])</f>
        <v>7</v>
      </c>
    </row>
    <row r="5757" spans="1:39" x14ac:dyDescent="0.25">
      <c r="A5757">
        <v>1</v>
      </c>
      <c r="B5757">
        <v>101</v>
      </c>
      <c r="C5757">
        <v>4</v>
      </c>
      <c r="D5757">
        <v>122</v>
      </c>
      <c r="E5757">
        <v>1</v>
      </c>
      <c r="F5757">
        <v>0</v>
      </c>
      <c r="G5757">
        <v>2064</v>
      </c>
      <c r="H5757" s="17" t="s">
        <v>651</v>
      </c>
      <c r="I5757">
        <v>1</v>
      </c>
      <c r="J5757">
        <v>0</v>
      </c>
      <c r="K5757" s="17" t="s">
        <v>11914</v>
      </c>
      <c r="L5757" s="1">
        <v>44754</v>
      </c>
      <c r="M5757">
        <v>125</v>
      </c>
      <c r="N5757" s="17" t="s">
        <v>437</v>
      </c>
      <c r="O5757">
        <v>678</v>
      </c>
      <c r="P5757" s="17" t="s">
        <v>438</v>
      </c>
      <c r="Q5757">
        <v>0</v>
      </c>
      <c r="R5757" s="17" t="s">
        <v>439</v>
      </c>
      <c r="S5757" s="17" t="s">
        <v>440</v>
      </c>
      <c r="T5757" s="17" t="s">
        <v>438</v>
      </c>
      <c r="U5757">
        <v>0</v>
      </c>
      <c r="V5757">
        <v>0</v>
      </c>
      <c r="W5757" s="17" t="s">
        <v>11915</v>
      </c>
      <c r="X5757" s="17" t="s">
        <v>465</v>
      </c>
      <c r="Y5757">
        <v>1</v>
      </c>
      <c r="Z5757" s="17" t="s">
        <v>443</v>
      </c>
      <c r="AA5757" s="17" t="s">
        <v>443</v>
      </c>
      <c r="AB5757" s="17" t="s">
        <v>444</v>
      </c>
      <c r="AC5757">
        <v>0</v>
      </c>
      <c r="AD5757">
        <v>0</v>
      </c>
      <c r="AE5757">
        <v>0</v>
      </c>
      <c r="AF5757">
        <v>2022</v>
      </c>
      <c r="AG5757" s="1">
        <v>44562</v>
      </c>
      <c r="AH5757" s="1">
        <v>44773</v>
      </c>
      <c r="AI5757" s="1">
        <v>44785</v>
      </c>
      <c r="AJ5757" s="17" t="s">
        <v>3766</v>
      </c>
      <c r="AK5757" s="17" t="s">
        <v>3767</v>
      </c>
      <c r="AL5757" s="17" t="s">
        <v>11887</v>
      </c>
      <c r="AM5757" s="17">
        <f>MONTH(EMPENHO[[#This Row],[data_empenho]])</f>
        <v>7</v>
      </c>
    </row>
    <row r="5758" spans="1:39" x14ac:dyDescent="0.25">
      <c r="A5758">
        <v>1</v>
      </c>
      <c r="B5758">
        <v>101</v>
      </c>
      <c r="C5758">
        <v>1</v>
      </c>
      <c r="D5758">
        <v>31</v>
      </c>
      <c r="E5758">
        <v>15</v>
      </c>
      <c r="F5758">
        <v>0</v>
      </c>
      <c r="G5758">
        <v>2063</v>
      </c>
      <c r="H5758" s="17" t="s">
        <v>3797</v>
      </c>
      <c r="I5758">
        <v>1</v>
      </c>
      <c r="J5758">
        <v>0</v>
      </c>
      <c r="K5758" s="17" t="s">
        <v>11916</v>
      </c>
      <c r="L5758" s="1">
        <v>44762</v>
      </c>
      <c r="M5758">
        <v>6556.83</v>
      </c>
      <c r="N5758" s="17" t="s">
        <v>437</v>
      </c>
      <c r="O5758">
        <v>5294</v>
      </c>
      <c r="P5758" s="17" t="s">
        <v>438</v>
      </c>
      <c r="Q5758">
        <v>0</v>
      </c>
      <c r="R5758" s="17" t="s">
        <v>439</v>
      </c>
      <c r="S5758" s="17" t="s">
        <v>440</v>
      </c>
      <c r="T5758" s="17" t="s">
        <v>438</v>
      </c>
      <c r="U5758">
        <v>0</v>
      </c>
      <c r="V5758">
        <v>0</v>
      </c>
      <c r="W5758" s="17" t="s">
        <v>11917</v>
      </c>
      <c r="X5758" s="17" t="s">
        <v>465</v>
      </c>
      <c r="Y5758">
        <v>1</v>
      </c>
      <c r="Z5758" s="17" t="s">
        <v>443</v>
      </c>
      <c r="AA5758" s="17" t="s">
        <v>443</v>
      </c>
      <c r="AB5758" s="17" t="s">
        <v>444</v>
      </c>
      <c r="AC5758">
        <v>0</v>
      </c>
      <c r="AD5758">
        <v>0</v>
      </c>
      <c r="AE5758">
        <v>0</v>
      </c>
      <c r="AF5758">
        <v>2022</v>
      </c>
      <c r="AG5758" s="1">
        <v>44562</v>
      </c>
      <c r="AH5758" s="1">
        <v>44773</v>
      </c>
      <c r="AI5758" s="1">
        <v>44785</v>
      </c>
      <c r="AJ5758" s="17" t="s">
        <v>3766</v>
      </c>
      <c r="AK5758" s="17" t="s">
        <v>3767</v>
      </c>
      <c r="AL5758" s="17" t="s">
        <v>11887</v>
      </c>
      <c r="AM5758" s="17">
        <f>MONTH(EMPENHO[[#This Row],[data_empenho]])</f>
        <v>7</v>
      </c>
    </row>
    <row r="5759" spans="1:39" x14ac:dyDescent="0.25">
      <c r="A5759">
        <v>1</v>
      </c>
      <c r="B5759">
        <v>101</v>
      </c>
      <c r="C5759">
        <v>4</v>
      </c>
      <c r="D5759">
        <v>122</v>
      </c>
      <c r="E5759">
        <v>1</v>
      </c>
      <c r="F5759">
        <v>0</v>
      </c>
      <c r="G5759">
        <v>2064</v>
      </c>
      <c r="H5759" s="17" t="s">
        <v>1173</v>
      </c>
      <c r="I5759">
        <v>1</v>
      </c>
      <c r="J5759">
        <v>0</v>
      </c>
      <c r="K5759" s="17" t="s">
        <v>11918</v>
      </c>
      <c r="L5759" s="1">
        <v>44767</v>
      </c>
      <c r="M5759">
        <v>2402</v>
      </c>
      <c r="N5759" s="17" t="s">
        <v>437</v>
      </c>
      <c r="O5759">
        <v>3705</v>
      </c>
      <c r="P5759" s="17" t="s">
        <v>438</v>
      </c>
      <c r="Q5759">
        <v>0</v>
      </c>
      <c r="R5759" s="17" t="s">
        <v>439</v>
      </c>
      <c r="S5759" s="17" t="s">
        <v>440</v>
      </c>
      <c r="T5759" s="17" t="s">
        <v>438</v>
      </c>
      <c r="U5759">
        <v>0</v>
      </c>
      <c r="V5759">
        <v>0</v>
      </c>
      <c r="W5759" s="17" t="s">
        <v>11919</v>
      </c>
      <c r="X5759" s="17" t="s">
        <v>442</v>
      </c>
      <c r="Y5759">
        <v>0</v>
      </c>
      <c r="Z5759" s="17" t="s">
        <v>486</v>
      </c>
      <c r="AA5759" s="17" t="s">
        <v>443</v>
      </c>
      <c r="AB5759" s="17" t="s">
        <v>444</v>
      </c>
      <c r="AC5759">
        <v>0</v>
      </c>
      <c r="AD5759">
        <v>0</v>
      </c>
      <c r="AE5759">
        <v>0</v>
      </c>
      <c r="AF5759">
        <v>2022</v>
      </c>
      <c r="AG5759" s="1">
        <v>44562</v>
      </c>
      <c r="AH5759" s="1">
        <v>44773</v>
      </c>
      <c r="AI5759" s="1">
        <v>44785</v>
      </c>
      <c r="AJ5759" s="17" t="s">
        <v>3766</v>
      </c>
      <c r="AK5759" s="17" t="s">
        <v>3767</v>
      </c>
      <c r="AL5759" s="17" t="s">
        <v>11887</v>
      </c>
      <c r="AM5759" s="17">
        <f>MONTH(EMPENHO[[#This Row],[data_empenho]])</f>
        <v>7</v>
      </c>
    </row>
    <row r="5760" spans="1:39" x14ac:dyDescent="0.25">
      <c r="A5760">
        <v>1</v>
      </c>
      <c r="B5760">
        <v>101</v>
      </c>
      <c r="C5760">
        <v>4</v>
      </c>
      <c r="D5760">
        <v>122</v>
      </c>
      <c r="E5760">
        <v>1</v>
      </c>
      <c r="F5760">
        <v>0</v>
      </c>
      <c r="G5760">
        <v>2064</v>
      </c>
      <c r="H5760" s="17" t="s">
        <v>1181</v>
      </c>
      <c r="I5760">
        <v>1</v>
      </c>
      <c r="J5760">
        <v>0</v>
      </c>
      <c r="K5760" s="17" t="s">
        <v>11920</v>
      </c>
      <c r="L5760" s="1">
        <v>44767</v>
      </c>
      <c r="M5760">
        <v>556.83000000000004</v>
      </c>
      <c r="N5760" s="17" t="s">
        <v>437</v>
      </c>
      <c r="O5760">
        <v>3705</v>
      </c>
      <c r="P5760" s="17" t="s">
        <v>438</v>
      </c>
      <c r="Q5760">
        <v>0</v>
      </c>
      <c r="R5760" s="17" t="s">
        <v>439</v>
      </c>
      <c r="S5760" s="17" t="s">
        <v>440</v>
      </c>
      <c r="T5760" s="17" t="s">
        <v>438</v>
      </c>
      <c r="U5760">
        <v>0</v>
      </c>
      <c r="V5760">
        <v>0</v>
      </c>
      <c r="W5760" s="17" t="s">
        <v>11921</v>
      </c>
      <c r="X5760" s="17" t="s">
        <v>442</v>
      </c>
      <c r="Y5760">
        <v>0</v>
      </c>
      <c r="Z5760" s="17" t="s">
        <v>486</v>
      </c>
      <c r="AA5760" s="17" t="s">
        <v>443</v>
      </c>
      <c r="AB5760" s="17" t="s">
        <v>444</v>
      </c>
      <c r="AC5760">
        <v>0</v>
      </c>
      <c r="AD5760">
        <v>0</v>
      </c>
      <c r="AE5760">
        <v>0</v>
      </c>
      <c r="AF5760">
        <v>2022</v>
      </c>
      <c r="AG5760" s="1">
        <v>44562</v>
      </c>
      <c r="AH5760" s="1">
        <v>44773</v>
      </c>
      <c r="AI5760" s="1">
        <v>44785</v>
      </c>
      <c r="AJ5760" s="17" t="s">
        <v>3766</v>
      </c>
      <c r="AK5760" s="17" t="s">
        <v>3767</v>
      </c>
      <c r="AL5760" s="17" t="s">
        <v>11887</v>
      </c>
      <c r="AM5760" s="17">
        <f>MONTH(EMPENHO[[#This Row],[data_empenho]])</f>
        <v>7</v>
      </c>
    </row>
    <row r="5761" spans="1:39" x14ac:dyDescent="0.25">
      <c r="A5761">
        <v>1</v>
      </c>
      <c r="B5761">
        <v>101</v>
      </c>
      <c r="C5761">
        <v>4</v>
      </c>
      <c r="D5761">
        <v>122</v>
      </c>
      <c r="E5761">
        <v>1</v>
      </c>
      <c r="F5761">
        <v>0</v>
      </c>
      <c r="G5761">
        <v>2064</v>
      </c>
      <c r="H5761" s="17" t="s">
        <v>5230</v>
      </c>
      <c r="I5761">
        <v>1</v>
      </c>
      <c r="J5761">
        <v>0</v>
      </c>
      <c r="K5761" s="17" t="s">
        <v>11922</v>
      </c>
      <c r="L5761" s="1">
        <v>44767</v>
      </c>
      <c r="M5761">
        <v>3960.03</v>
      </c>
      <c r="N5761" s="17" t="s">
        <v>437</v>
      </c>
      <c r="O5761">
        <v>3705</v>
      </c>
      <c r="P5761" s="17" t="s">
        <v>438</v>
      </c>
      <c r="Q5761">
        <v>0</v>
      </c>
      <c r="R5761" s="17" t="s">
        <v>439</v>
      </c>
      <c r="S5761" s="17" t="s">
        <v>440</v>
      </c>
      <c r="T5761" s="17" t="s">
        <v>438</v>
      </c>
      <c r="U5761">
        <v>0</v>
      </c>
      <c r="V5761">
        <v>0</v>
      </c>
      <c r="W5761" s="17" t="s">
        <v>11923</v>
      </c>
      <c r="X5761" s="17" t="s">
        <v>442</v>
      </c>
      <c r="Y5761">
        <v>0</v>
      </c>
      <c r="Z5761" s="17" t="s">
        <v>486</v>
      </c>
      <c r="AA5761" s="17" t="s">
        <v>443</v>
      </c>
      <c r="AB5761" s="17" t="s">
        <v>444</v>
      </c>
      <c r="AC5761">
        <v>0</v>
      </c>
      <c r="AD5761">
        <v>0</v>
      </c>
      <c r="AE5761">
        <v>0</v>
      </c>
      <c r="AF5761">
        <v>2022</v>
      </c>
      <c r="AG5761" s="1">
        <v>44562</v>
      </c>
      <c r="AH5761" s="1">
        <v>44773</v>
      </c>
      <c r="AI5761" s="1">
        <v>44785</v>
      </c>
      <c r="AJ5761" s="17" t="s">
        <v>3766</v>
      </c>
      <c r="AK5761" s="17" t="s">
        <v>3767</v>
      </c>
      <c r="AL5761" s="17" t="s">
        <v>11887</v>
      </c>
      <c r="AM5761" s="17">
        <f>MONTH(EMPENHO[[#This Row],[data_empenho]])</f>
        <v>7</v>
      </c>
    </row>
    <row r="5762" spans="1:39" x14ac:dyDescent="0.25">
      <c r="A5762">
        <v>1</v>
      </c>
      <c r="B5762">
        <v>101</v>
      </c>
      <c r="C5762">
        <v>4</v>
      </c>
      <c r="D5762">
        <v>122</v>
      </c>
      <c r="E5762">
        <v>1</v>
      </c>
      <c r="F5762">
        <v>0</v>
      </c>
      <c r="G5762">
        <v>2064</v>
      </c>
      <c r="H5762" s="17" t="s">
        <v>1176</v>
      </c>
      <c r="I5762">
        <v>1</v>
      </c>
      <c r="J5762">
        <v>0</v>
      </c>
      <c r="K5762" s="17" t="s">
        <v>11924</v>
      </c>
      <c r="L5762" s="1">
        <v>44767</v>
      </c>
      <c r="M5762">
        <v>192.16</v>
      </c>
      <c r="N5762" s="17" t="s">
        <v>437</v>
      </c>
      <c r="O5762">
        <v>3705</v>
      </c>
      <c r="P5762" s="17" t="s">
        <v>438</v>
      </c>
      <c r="Q5762">
        <v>0</v>
      </c>
      <c r="R5762" s="17" t="s">
        <v>439</v>
      </c>
      <c r="S5762" s="17" t="s">
        <v>440</v>
      </c>
      <c r="T5762" s="17" t="s">
        <v>438</v>
      </c>
      <c r="U5762">
        <v>0</v>
      </c>
      <c r="V5762">
        <v>0</v>
      </c>
      <c r="W5762" s="17" t="s">
        <v>11925</v>
      </c>
      <c r="X5762" s="17" t="s">
        <v>442</v>
      </c>
      <c r="Y5762">
        <v>0</v>
      </c>
      <c r="Z5762" s="17" t="s">
        <v>486</v>
      </c>
      <c r="AA5762" s="17" t="s">
        <v>443</v>
      </c>
      <c r="AB5762" s="17" t="s">
        <v>444</v>
      </c>
      <c r="AC5762">
        <v>0</v>
      </c>
      <c r="AD5762">
        <v>0</v>
      </c>
      <c r="AE5762">
        <v>0</v>
      </c>
      <c r="AF5762">
        <v>2022</v>
      </c>
      <c r="AG5762" s="1">
        <v>44562</v>
      </c>
      <c r="AH5762" s="1">
        <v>44773</v>
      </c>
      <c r="AI5762" s="1">
        <v>44785</v>
      </c>
      <c r="AJ5762" s="17" t="s">
        <v>3766</v>
      </c>
      <c r="AK5762" s="17" t="s">
        <v>3767</v>
      </c>
      <c r="AL5762" s="17" t="s">
        <v>11887</v>
      </c>
      <c r="AM5762" s="17">
        <f>MONTH(EMPENHO[[#This Row],[data_empenho]])</f>
        <v>7</v>
      </c>
    </row>
    <row r="5763" spans="1:39" x14ac:dyDescent="0.25">
      <c r="A5763">
        <v>1</v>
      </c>
      <c r="B5763">
        <v>101</v>
      </c>
      <c r="C5763">
        <v>1</v>
      </c>
      <c r="D5763">
        <v>31</v>
      </c>
      <c r="E5763">
        <v>15</v>
      </c>
      <c r="F5763">
        <v>0</v>
      </c>
      <c r="G5763">
        <v>2063</v>
      </c>
      <c r="H5763" s="17" t="s">
        <v>3897</v>
      </c>
      <c r="I5763">
        <v>1</v>
      </c>
      <c r="J5763">
        <v>0</v>
      </c>
      <c r="K5763" s="17" t="s">
        <v>11926</v>
      </c>
      <c r="L5763" s="1">
        <v>44767</v>
      </c>
      <c r="M5763">
        <v>1325.4</v>
      </c>
      <c r="N5763" s="17" t="s">
        <v>437</v>
      </c>
      <c r="O5763">
        <v>247</v>
      </c>
      <c r="P5763" s="17" t="s">
        <v>438</v>
      </c>
      <c r="Q5763">
        <v>0</v>
      </c>
      <c r="R5763" s="17" t="s">
        <v>439</v>
      </c>
      <c r="S5763" s="17" t="s">
        <v>440</v>
      </c>
      <c r="T5763" s="17" t="s">
        <v>438</v>
      </c>
      <c r="U5763">
        <v>0</v>
      </c>
      <c r="V5763">
        <v>0</v>
      </c>
      <c r="W5763" s="17" t="s">
        <v>11927</v>
      </c>
      <c r="X5763" s="17" t="s">
        <v>442</v>
      </c>
      <c r="Y5763">
        <v>0</v>
      </c>
      <c r="Z5763" s="17" t="s">
        <v>486</v>
      </c>
      <c r="AA5763" s="17" t="s">
        <v>443</v>
      </c>
      <c r="AB5763" s="17" t="s">
        <v>444</v>
      </c>
      <c r="AC5763">
        <v>0</v>
      </c>
      <c r="AD5763">
        <v>0</v>
      </c>
      <c r="AE5763">
        <v>0</v>
      </c>
      <c r="AF5763">
        <v>2022</v>
      </c>
      <c r="AG5763" s="1">
        <v>44562</v>
      </c>
      <c r="AH5763" s="1">
        <v>44773</v>
      </c>
      <c r="AI5763" s="1">
        <v>44785</v>
      </c>
      <c r="AJ5763" s="17" t="s">
        <v>3766</v>
      </c>
      <c r="AK5763" s="17" t="s">
        <v>3767</v>
      </c>
      <c r="AL5763" s="17" t="s">
        <v>11887</v>
      </c>
      <c r="AM5763" s="17">
        <f>MONTH(EMPENHO[[#This Row],[data_empenho]])</f>
        <v>7</v>
      </c>
    </row>
    <row r="5764" spans="1:39" x14ac:dyDescent="0.25">
      <c r="A5764">
        <v>1</v>
      </c>
      <c r="B5764">
        <v>101</v>
      </c>
      <c r="C5764">
        <v>1</v>
      </c>
      <c r="D5764">
        <v>31</v>
      </c>
      <c r="E5764">
        <v>15</v>
      </c>
      <c r="F5764">
        <v>0</v>
      </c>
      <c r="G5764">
        <v>2063</v>
      </c>
      <c r="H5764" s="17" t="s">
        <v>1433</v>
      </c>
      <c r="I5764">
        <v>1</v>
      </c>
      <c r="J5764">
        <v>0</v>
      </c>
      <c r="K5764" s="17" t="s">
        <v>11928</v>
      </c>
      <c r="L5764" s="1">
        <v>44767</v>
      </c>
      <c r="M5764">
        <v>39762</v>
      </c>
      <c r="N5764" s="17" t="s">
        <v>437</v>
      </c>
      <c r="O5764">
        <v>247</v>
      </c>
      <c r="P5764" s="17" t="s">
        <v>438</v>
      </c>
      <c r="Q5764">
        <v>0</v>
      </c>
      <c r="R5764" s="17" t="s">
        <v>439</v>
      </c>
      <c r="S5764" s="17" t="s">
        <v>440</v>
      </c>
      <c r="T5764" s="17" t="s">
        <v>438</v>
      </c>
      <c r="U5764">
        <v>0</v>
      </c>
      <c r="V5764">
        <v>0</v>
      </c>
      <c r="W5764" s="17" t="s">
        <v>11929</v>
      </c>
      <c r="X5764" s="17" t="s">
        <v>442</v>
      </c>
      <c r="Y5764">
        <v>0</v>
      </c>
      <c r="Z5764" s="17" t="s">
        <v>486</v>
      </c>
      <c r="AA5764" s="17" t="s">
        <v>443</v>
      </c>
      <c r="AB5764" s="17" t="s">
        <v>444</v>
      </c>
      <c r="AC5764">
        <v>0</v>
      </c>
      <c r="AD5764">
        <v>0</v>
      </c>
      <c r="AE5764">
        <v>0</v>
      </c>
      <c r="AF5764">
        <v>2022</v>
      </c>
      <c r="AG5764" s="1">
        <v>44562</v>
      </c>
      <c r="AH5764" s="1">
        <v>44773</v>
      </c>
      <c r="AI5764" s="1">
        <v>44785</v>
      </c>
      <c r="AJ5764" s="17" t="s">
        <v>3766</v>
      </c>
      <c r="AK5764" s="17" t="s">
        <v>3767</v>
      </c>
      <c r="AL5764" s="17" t="s">
        <v>11887</v>
      </c>
      <c r="AM5764" s="17">
        <f>MONTH(EMPENHO[[#This Row],[data_empenho]])</f>
        <v>7</v>
      </c>
    </row>
    <row r="5765" spans="1:39" x14ac:dyDescent="0.25">
      <c r="A5765">
        <v>1</v>
      </c>
      <c r="B5765">
        <v>101</v>
      </c>
      <c r="C5765">
        <v>4</v>
      </c>
      <c r="D5765">
        <v>122</v>
      </c>
      <c r="E5765">
        <v>1</v>
      </c>
      <c r="F5765">
        <v>0</v>
      </c>
      <c r="G5765">
        <v>2064</v>
      </c>
      <c r="H5765" s="17" t="s">
        <v>1173</v>
      </c>
      <c r="I5765">
        <v>1</v>
      </c>
      <c r="J5765">
        <v>0</v>
      </c>
      <c r="K5765" s="17" t="s">
        <v>11930</v>
      </c>
      <c r="L5765" s="1">
        <v>44767</v>
      </c>
      <c r="M5765">
        <v>10983.72</v>
      </c>
      <c r="N5765" s="17" t="s">
        <v>437</v>
      </c>
      <c r="O5765">
        <v>3705</v>
      </c>
      <c r="P5765" s="17" t="s">
        <v>438</v>
      </c>
      <c r="Q5765">
        <v>0</v>
      </c>
      <c r="R5765" s="17" t="s">
        <v>439</v>
      </c>
      <c r="S5765" s="17" t="s">
        <v>440</v>
      </c>
      <c r="T5765" s="17" t="s">
        <v>438</v>
      </c>
      <c r="U5765">
        <v>0</v>
      </c>
      <c r="V5765">
        <v>0</v>
      </c>
      <c r="W5765" s="17" t="s">
        <v>11931</v>
      </c>
      <c r="X5765" s="17" t="s">
        <v>442</v>
      </c>
      <c r="Y5765">
        <v>0</v>
      </c>
      <c r="Z5765" s="17" t="s">
        <v>486</v>
      </c>
      <c r="AA5765" s="17" t="s">
        <v>443</v>
      </c>
      <c r="AB5765" s="17" t="s">
        <v>444</v>
      </c>
      <c r="AC5765">
        <v>0</v>
      </c>
      <c r="AD5765">
        <v>0</v>
      </c>
      <c r="AE5765">
        <v>0</v>
      </c>
      <c r="AF5765">
        <v>2022</v>
      </c>
      <c r="AG5765" s="1">
        <v>44562</v>
      </c>
      <c r="AH5765" s="1">
        <v>44773</v>
      </c>
      <c r="AI5765" s="1">
        <v>44785</v>
      </c>
      <c r="AJ5765" s="17" t="s">
        <v>3766</v>
      </c>
      <c r="AK5765" s="17" t="s">
        <v>3767</v>
      </c>
      <c r="AL5765" s="17" t="s">
        <v>11887</v>
      </c>
      <c r="AM5765" s="17">
        <f>MONTH(EMPENHO[[#This Row],[data_empenho]])</f>
        <v>7</v>
      </c>
    </row>
    <row r="5766" spans="1:39" x14ac:dyDescent="0.25">
      <c r="A5766">
        <v>1</v>
      </c>
      <c r="B5766">
        <v>101</v>
      </c>
      <c r="C5766">
        <v>1</v>
      </c>
      <c r="D5766">
        <v>31</v>
      </c>
      <c r="E5766">
        <v>15</v>
      </c>
      <c r="F5766">
        <v>0</v>
      </c>
      <c r="G5766">
        <v>2063</v>
      </c>
      <c r="H5766" s="17" t="s">
        <v>1716</v>
      </c>
      <c r="I5766">
        <v>1</v>
      </c>
      <c r="J5766">
        <v>0</v>
      </c>
      <c r="K5766" s="17" t="s">
        <v>11932</v>
      </c>
      <c r="L5766" s="1">
        <v>44769</v>
      </c>
      <c r="M5766">
        <v>8628.35</v>
      </c>
      <c r="N5766" s="17" t="s">
        <v>437</v>
      </c>
      <c r="O5766">
        <v>155</v>
      </c>
      <c r="P5766" s="17" t="s">
        <v>438</v>
      </c>
      <c r="Q5766">
        <v>0</v>
      </c>
      <c r="R5766" s="17" t="s">
        <v>439</v>
      </c>
      <c r="S5766" s="17" t="s">
        <v>440</v>
      </c>
      <c r="T5766" s="17" t="s">
        <v>438</v>
      </c>
      <c r="U5766">
        <v>0</v>
      </c>
      <c r="V5766">
        <v>0</v>
      </c>
      <c r="W5766" s="17" t="s">
        <v>11933</v>
      </c>
      <c r="X5766" s="17" t="s">
        <v>442</v>
      </c>
      <c r="Y5766">
        <v>0</v>
      </c>
      <c r="Z5766" s="17" t="s">
        <v>443</v>
      </c>
      <c r="AA5766" s="17" t="s">
        <v>443</v>
      </c>
      <c r="AB5766" s="17" t="s">
        <v>444</v>
      </c>
      <c r="AC5766">
        <v>0</v>
      </c>
      <c r="AD5766">
        <v>0</v>
      </c>
      <c r="AE5766">
        <v>0</v>
      </c>
      <c r="AF5766">
        <v>2022</v>
      </c>
      <c r="AG5766" s="1">
        <v>44562</v>
      </c>
      <c r="AH5766" s="1">
        <v>44773</v>
      </c>
      <c r="AI5766" s="1">
        <v>44785</v>
      </c>
      <c r="AJ5766" s="17" t="s">
        <v>3766</v>
      </c>
      <c r="AK5766" s="17" t="s">
        <v>3767</v>
      </c>
      <c r="AL5766" s="17" t="s">
        <v>11887</v>
      </c>
      <c r="AM5766" s="17">
        <f>MONTH(EMPENHO[[#This Row],[data_empenho]])</f>
        <v>7</v>
      </c>
    </row>
    <row r="5767" spans="1:39" x14ac:dyDescent="0.25">
      <c r="A5767">
        <v>1</v>
      </c>
      <c r="B5767">
        <v>101</v>
      </c>
      <c r="C5767">
        <v>4</v>
      </c>
      <c r="D5767">
        <v>122</v>
      </c>
      <c r="E5767">
        <v>1</v>
      </c>
      <c r="F5767">
        <v>0</v>
      </c>
      <c r="G5767">
        <v>2064</v>
      </c>
      <c r="H5767" s="17" t="s">
        <v>1721</v>
      </c>
      <c r="I5767">
        <v>1</v>
      </c>
      <c r="J5767">
        <v>0</v>
      </c>
      <c r="K5767" s="17" t="s">
        <v>11934</v>
      </c>
      <c r="L5767" s="1">
        <v>44769</v>
      </c>
      <c r="M5767">
        <v>2306.58</v>
      </c>
      <c r="N5767" s="17" t="s">
        <v>437</v>
      </c>
      <c r="O5767">
        <v>155</v>
      </c>
      <c r="P5767" s="17" t="s">
        <v>438</v>
      </c>
      <c r="Q5767">
        <v>0</v>
      </c>
      <c r="R5767" s="17" t="s">
        <v>439</v>
      </c>
      <c r="S5767" s="17" t="s">
        <v>440</v>
      </c>
      <c r="T5767" s="17" t="s">
        <v>438</v>
      </c>
      <c r="U5767">
        <v>0</v>
      </c>
      <c r="V5767">
        <v>0</v>
      </c>
      <c r="W5767" s="17" t="s">
        <v>11935</v>
      </c>
      <c r="X5767" s="17" t="s">
        <v>442</v>
      </c>
      <c r="Y5767">
        <v>0</v>
      </c>
      <c r="Z5767" s="17" t="s">
        <v>443</v>
      </c>
      <c r="AA5767" s="17" t="s">
        <v>443</v>
      </c>
      <c r="AB5767" s="17" t="s">
        <v>444</v>
      </c>
      <c r="AC5767">
        <v>0</v>
      </c>
      <c r="AD5767">
        <v>0</v>
      </c>
      <c r="AE5767">
        <v>0</v>
      </c>
      <c r="AF5767">
        <v>2022</v>
      </c>
      <c r="AG5767" s="1">
        <v>44562</v>
      </c>
      <c r="AH5767" s="1">
        <v>44773</v>
      </c>
      <c r="AI5767" s="1">
        <v>44785</v>
      </c>
      <c r="AJ5767" s="17" t="s">
        <v>3766</v>
      </c>
      <c r="AK5767" s="17" t="s">
        <v>3767</v>
      </c>
      <c r="AL5767" s="17" t="s">
        <v>11887</v>
      </c>
      <c r="AM5767" s="17">
        <f>MONTH(EMPENHO[[#This Row],[data_empenho]])</f>
        <v>7</v>
      </c>
    </row>
    <row r="5768" spans="1:39" x14ac:dyDescent="0.25">
      <c r="A5768">
        <v>1</v>
      </c>
      <c r="B5768">
        <v>101</v>
      </c>
      <c r="C5768">
        <v>4</v>
      </c>
      <c r="D5768">
        <v>122</v>
      </c>
      <c r="E5768">
        <v>1</v>
      </c>
      <c r="F5768">
        <v>0</v>
      </c>
      <c r="G5768">
        <v>2064</v>
      </c>
      <c r="H5768" s="17" t="s">
        <v>2478</v>
      </c>
      <c r="I5768">
        <v>1</v>
      </c>
      <c r="J5768">
        <v>0</v>
      </c>
      <c r="K5768" s="17" t="s">
        <v>11936</v>
      </c>
      <c r="L5768" s="1">
        <v>44769</v>
      </c>
      <c r="M5768">
        <v>1048.67</v>
      </c>
      <c r="N5768" s="17" t="s">
        <v>437</v>
      </c>
      <c r="O5768">
        <v>6</v>
      </c>
      <c r="P5768" s="17" t="s">
        <v>438</v>
      </c>
      <c r="Q5768">
        <v>0</v>
      </c>
      <c r="R5768" s="17" t="s">
        <v>439</v>
      </c>
      <c r="S5768" s="17" t="s">
        <v>440</v>
      </c>
      <c r="T5768" s="17" t="s">
        <v>438</v>
      </c>
      <c r="U5768">
        <v>0</v>
      </c>
      <c r="V5768">
        <v>0</v>
      </c>
      <c r="W5768" s="17" t="s">
        <v>10296</v>
      </c>
      <c r="X5768" s="17" t="s">
        <v>442</v>
      </c>
      <c r="Y5768">
        <v>0</v>
      </c>
      <c r="Z5768" s="17" t="s">
        <v>443</v>
      </c>
      <c r="AA5768" s="17" t="s">
        <v>443</v>
      </c>
      <c r="AB5768" s="17" t="s">
        <v>444</v>
      </c>
      <c r="AC5768">
        <v>0</v>
      </c>
      <c r="AD5768">
        <v>0</v>
      </c>
      <c r="AE5768">
        <v>0</v>
      </c>
      <c r="AF5768">
        <v>2022</v>
      </c>
      <c r="AG5768" s="1">
        <v>44562</v>
      </c>
      <c r="AH5768" s="1">
        <v>44773</v>
      </c>
      <c r="AI5768" s="1">
        <v>44785</v>
      </c>
      <c r="AJ5768" s="17" t="s">
        <v>3766</v>
      </c>
      <c r="AK5768" s="17" t="s">
        <v>3767</v>
      </c>
      <c r="AL5768" s="17" t="s">
        <v>11887</v>
      </c>
      <c r="AM5768" s="17">
        <f>MONTH(EMPENHO[[#This Row],[data_empenho]])</f>
        <v>7</v>
      </c>
    </row>
    <row r="5769" spans="1:39" x14ac:dyDescent="0.25">
      <c r="A5769">
        <v>1</v>
      </c>
      <c r="B5769">
        <v>101</v>
      </c>
      <c r="C5769">
        <v>4</v>
      </c>
      <c r="D5769">
        <v>122</v>
      </c>
      <c r="E5769">
        <v>1</v>
      </c>
      <c r="F5769">
        <v>0</v>
      </c>
      <c r="G5769">
        <v>2064</v>
      </c>
      <c r="H5769" s="17" t="s">
        <v>1859</v>
      </c>
      <c r="I5769">
        <v>1</v>
      </c>
      <c r="J5769">
        <v>0</v>
      </c>
      <c r="K5769" s="17" t="s">
        <v>11937</v>
      </c>
      <c r="L5769" s="1">
        <v>44770</v>
      </c>
      <c r="M5769">
        <v>2027.06</v>
      </c>
      <c r="N5769" s="17" t="s">
        <v>437</v>
      </c>
      <c r="O5769">
        <v>6424</v>
      </c>
      <c r="P5769" s="17" t="s">
        <v>438</v>
      </c>
      <c r="Q5769">
        <v>0</v>
      </c>
      <c r="R5769" s="17" t="s">
        <v>1083</v>
      </c>
      <c r="S5769" s="17" t="s">
        <v>440</v>
      </c>
      <c r="T5769" s="17" t="s">
        <v>438</v>
      </c>
      <c r="U5769">
        <v>2</v>
      </c>
      <c r="V5769">
        <v>2021</v>
      </c>
      <c r="W5769" s="17" t="s">
        <v>11938</v>
      </c>
      <c r="X5769" s="17" t="s">
        <v>1085</v>
      </c>
      <c r="Y5769">
        <v>1</v>
      </c>
      <c r="Z5769" s="17" t="s">
        <v>443</v>
      </c>
      <c r="AA5769" s="17" t="s">
        <v>653</v>
      </c>
      <c r="AB5769" s="17" t="s">
        <v>5826</v>
      </c>
      <c r="AC5769">
        <v>0</v>
      </c>
      <c r="AD5769">
        <v>0</v>
      </c>
      <c r="AE5769">
        <v>0</v>
      </c>
      <c r="AF5769">
        <v>2022</v>
      </c>
      <c r="AG5769" s="1">
        <v>44562</v>
      </c>
      <c r="AH5769" s="1">
        <v>44773</v>
      </c>
      <c r="AI5769" s="1">
        <v>44785</v>
      </c>
      <c r="AJ5769" s="17" t="s">
        <v>3766</v>
      </c>
      <c r="AK5769" s="17" t="s">
        <v>3767</v>
      </c>
      <c r="AL5769" s="17" t="s">
        <v>11887</v>
      </c>
      <c r="AM5769" s="17">
        <f>MONTH(EMPENHO[[#This Row],[data_empenho]])</f>
        <v>7</v>
      </c>
    </row>
    <row r="5770" spans="1:39" x14ac:dyDescent="0.25">
      <c r="A5770">
        <v>1</v>
      </c>
      <c r="B5770">
        <v>101</v>
      </c>
      <c r="C5770">
        <v>1</v>
      </c>
      <c r="D5770">
        <v>31</v>
      </c>
      <c r="E5770">
        <v>15</v>
      </c>
      <c r="F5770">
        <v>0</v>
      </c>
      <c r="G5770">
        <v>2063</v>
      </c>
      <c r="H5770" s="17" t="s">
        <v>445</v>
      </c>
      <c r="I5770">
        <v>1</v>
      </c>
      <c r="J5770">
        <v>0</v>
      </c>
      <c r="K5770" s="17" t="s">
        <v>11939</v>
      </c>
      <c r="L5770" s="1">
        <v>44771</v>
      </c>
      <c r="M5770">
        <v>3940.75</v>
      </c>
      <c r="N5770" s="17" t="s">
        <v>437</v>
      </c>
      <c r="O5770">
        <v>3719</v>
      </c>
      <c r="P5770" s="17" t="s">
        <v>438</v>
      </c>
      <c r="Q5770">
        <v>0</v>
      </c>
      <c r="R5770" s="17" t="s">
        <v>439</v>
      </c>
      <c r="S5770" s="17" t="s">
        <v>440</v>
      </c>
      <c r="T5770" s="17" t="s">
        <v>438</v>
      </c>
      <c r="U5770">
        <v>0</v>
      </c>
      <c r="V5770">
        <v>0</v>
      </c>
      <c r="W5770" s="17" t="s">
        <v>11940</v>
      </c>
      <c r="X5770" s="17" t="s">
        <v>442</v>
      </c>
      <c r="Y5770">
        <v>0</v>
      </c>
      <c r="Z5770" s="17" t="s">
        <v>450</v>
      </c>
      <c r="AA5770" s="17" t="s">
        <v>443</v>
      </c>
      <c r="AB5770" s="17" t="s">
        <v>444</v>
      </c>
      <c r="AC5770">
        <v>0</v>
      </c>
      <c r="AD5770">
        <v>0</v>
      </c>
      <c r="AE5770">
        <v>0</v>
      </c>
      <c r="AF5770">
        <v>2022</v>
      </c>
      <c r="AG5770" s="1">
        <v>44562</v>
      </c>
      <c r="AH5770" s="1">
        <v>44773</v>
      </c>
      <c r="AI5770" s="1">
        <v>44785</v>
      </c>
      <c r="AJ5770" s="17" t="s">
        <v>3766</v>
      </c>
      <c r="AK5770" s="17" t="s">
        <v>3767</v>
      </c>
      <c r="AL5770" s="17" t="s">
        <v>11887</v>
      </c>
      <c r="AM5770" s="17">
        <f>MONTH(EMPENHO[[#This Row],[data_empenho]])</f>
        <v>7</v>
      </c>
    </row>
    <row r="5771" spans="1:39" x14ac:dyDescent="0.25">
      <c r="A5771">
        <v>1</v>
      </c>
      <c r="B5771">
        <v>101</v>
      </c>
      <c r="C5771">
        <v>1</v>
      </c>
      <c r="D5771">
        <v>31</v>
      </c>
      <c r="E5771">
        <v>15</v>
      </c>
      <c r="F5771">
        <v>0</v>
      </c>
      <c r="G5771">
        <v>2063</v>
      </c>
      <c r="H5771" s="17" t="s">
        <v>445</v>
      </c>
      <c r="I5771">
        <v>1</v>
      </c>
      <c r="J5771">
        <v>0</v>
      </c>
      <c r="K5771" s="17" t="s">
        <v>11941</v>
      </c>
      <c r="L5771" s="1">
        <v>44771</v>
      </c>
      <c r="M5771">
        <v>3940.75</v>
      </c>
      <c r="N5771" s="17" t="s">
        <v>437</v>
      </c>
      <c r="O5771">
        <v>1389</v>
      </c>
      <c r="P5771" s="17" t="s">
        <v>438</v>
      </c>
      <c r="Q5771">
        <v>0</v>
      </c>
      <c r="R5771" s="17" t="s">
        <v>439</v>
      </c>
      <c r="S5771" s="17" t="s">
        <v>440</v>
      </c>
      <c r="T5771" s="17" t="s">
        <v>438</v>
      </c>
      <c r="U5771">
        <v>0</v>
      </c>
      <c r="V5771">
        <v>0</v>
      </c>
      <c r="W5771" s="17" t="s">
        <v>11942</v>
      </c>
      <c r="X5771" s="17" t="s">
        <v>442</v>
      </c>
      <c r="Y5771">
        <v>0</v>
      </c>
      <c r="Z5771" s="17" t="s">
        <v>450</v>
      </c>
      <c r="AA5771" s="17" t="s">
        <v>443</v>
      </c>
      <c r="AB5771" s="17" t="s">
        <v>444</v>
      </c>
      <c r="AC5771">
        <v>0</v>
      </c>
      <c r="AD5771">
        <v>0</v>
      </c>
      <c r="AE5771">
        <v>0</v>
      </c>
      <c r="AF5771">
        <v>2022</v>
      </c>
      <c r="AG5771" s="1">
        <v>44562</v>
      </c>
      <c r="AH5771" s="1">
        <v>44773</v>
      </c>
      <c r="AI5771" s="1">
        <v>44785</v>
      </c>
      <c r="AJ5771" s="17" t="s">
        <v>3766</v>
      </c>
      <c r="AK5771" s="17" t="s">
        <v>3767</v>
      </c>
      <c r="AL5771" s="17" t="s">
        <v>11887</v>
      </c>
      <c r="AM5771" s="17">
        <f>MONTH(EMPENHO[[#This Row],[data_empenho]])</f>
        <v>7</v>
      </c>
    </row>
    <row r="5772" spans="1:39" x14ac:dyDescent="0.25">
      <c r="A5772">
        <v>1</v>
      </c>
      <c r="B5772">
        <v>101</v>
      </c>
      <c r="C5772">
        <v>1</v>
      </c>
      <c r="D5772">
        <v>31</v>
      </c>
      <c r="E5772">
        <v>15</v>
      </c>
      <c r="F5772">
        <v>0</v>
      </c>
      <c r="G5772">
        <v>2063</v>
      </c>
      <c r="H5772" s="17" t="s">
        <v>445</v>
      </c>
      <c r="I5772">
        <v>1</v>
      </c>
      <c r="J5772">
        <v>0</v>
      </c>
      <c r="K5772" s="17" t="s">
        <v>11943</v>
      </c>
      <c r="L5772" s="1">
        <v>44771</v>
      </c>
      <c r="M5772">
        <v>3940.75</v>
      </c>
      <c r="N5772" s="17" t="s">
        <v>437</v>
      </c>
      <c r="O5772">
        <v>8034</v>
      </c>
      <c r="P5772" s="17" t="s">
        <v>438</v>
      </c>
      <c r="Q5772">
        <v>0</v>
      </c>
      <c r="R5772" s="17" t="s">
        <v>439</v>
      </c>
      <c r="S5772" s="17" t="s">
        <v>440</v>
      </c>
      <c r="T5772" s="17" t="s">
        <v>438</v>
      </c>
      <c r="U5772">
        <v>0</v>
      </c>
      <c r="V5772">
        <v>0</v>
      </c>
      <c r="W5772" s="17" t="s">
        <v>11944</v>
      </c>
      <c r="X5772" s="17" t="s">
        <v>442</v>
      </c>
      <c r="Y5772">
        <v>0</v>
      </c>
      <c r="Z5772" s="17" t="s">
        <v>450</v>
      </c>
      <c r="AA5772" s="17" t="s">
        <v>443</v>
      </c>
      <c r="AB5772" s="17" t="s">
        <v>444</v>
      </c>
      <c r="AC5772">
        <v>0</v>
      </c>
      <c r="AD5772">
        <v>0</v>
      </c>
      <c r="AE5772">
        <v>0</v>
      </c>
      <c r="AF5772">
        <v>2022</v>
      </c>
      <c r="AG5772" s="1">
        <v>44562</v>
      </c>
      <c r="AH5772" s="1">
        <v>44773</v>
      </c>
      <c r="AI5772" s="1">
        <v>44785</v>
      </c>
      <c r="AJ5772" s="17" t="s">
        <v>3766</v>
      </c>
      <c r="AK5772" s="17" t="s">
        <v>3767</v>
      </c>
      <c r="AL5772" s="17" t="s">
        <v>11887</v>
      </c>
      <c r="AM5772" s="17">
        <f>MONTH(EMPENHO[[#This Row],[data_empenho]])</f>
        <v>7</v>
      </c>
    </row>
  </sheetData>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981A-274E-4D24-8E53-3829A9CA3F5F}">
  <dimension ref="A1:J442"/>
  <sheetViews>
    <sheetView topLeftCell="A407" workbookViewId="0">
      <selection activeCell="J442" sqref="J442"/>
    </sheetView>
  </sheetViews>
  <sheetFormatPr defaultRowHeight="15" x14ac:dyDescent="0.25"/>
  <cols>
    <col min="1" max="1" width="27.85546875" bestFit="1" customWidth="1"/>
    <col min="2" max="2" width="8.28515625" bestFit="1" customWidth="1"/>
    <col min="3" max="3" width="18.7109375" bestFit="1" customWidth="1"/>
    <col min="4" max="4" width="11" bestFit="1" customWidth="1"/>
    <col min="5" max="5" width="18.42578125" bestFit="1" customWidth="1"/>
    <col min="6" max="6" width="19.7109375" bestFit="1" customWidth="1"/>
    <col min="7" max="7" width="33.5703125" bestFit="1" customWidth="1"/>
    <col min="8" max="8" width="19.7109375" bestFit="1" customWidth="1"/>
    <col min="9" max="9" width="42.28515625" bestFit="1" customWidth="1"/>
    <col min="10" max="10" width="7.140625" bestFit="1" customWidth="1"/>
  </cols>
  <sheetData>
    <row r="1" spans="1:10" x14ac:dyDescent="0.25">
      <c r="A1" t="s">
        <v>3918</v>
      </c>
      <c r="B1" t="s">
        <v>2</v>
      </c>
      <c r="C1" t="s">
        <v>3919</v>
      </c>
      <c r="D1" t="s">
        <v>3920</v>
      </c>
      <c r="E1" t="s">
        <v>3921</v>
      </c>
      <c r="F1" t="s">
        <v>23</v>
      </c>
      <c r="G1" t="s">
        <v>24</v>
      </c>
      <c r="H1" t="s">
        <v>25</v>
      </c>
      <c r="I1" t="s">
        <v>26</v>
      </c>
      <c r="J1" t="s">
        <v>0</v>
      </c>
    </row>
    <row r="2" spans="1:10" x14ac:dyDescent="0.25">
      <c r="A2" s="17" t="s">
        <v>3922</v>
      </c>
      <c r="B2">
        <v>12</v>
      </c>
      <c r="C2" s="1">
        <v>44574</v>
      </c>
      <c r="D2">
        <v>2562393</v>
      </c>
      <c r="E2" s="17" t="s">
        <v>3923</v>
      </c>
      <c r="F2">
        <v>50</v>
      </c>
      <c r="G2">
        <v>0</v>
      </c>
      <c r="H2">
        <v>0</v>
      </c>
      <c r="I2">
        <v>0</v>
      </c>
      <c r="J2" s="17">
        <f>MONTH(tce_4111[[#This Row],[data_lancamento]])</f>
        <v>1</v>
      </c>
    </row>
    <row r="3" spans="1:10" x14ac:dyDescent="0.25">
      <c r="A3" s="17" t="s">
        <v>3924</v>
      </c>
      <c r="B3">
        <v>12</v>
      </c>
      <c r="C3" s="1">
        <v>44574</v>
      </c>
      <c r="D3">
        <v>2562393</v>
      </c>
      <c r="E3" s="17" t="s">
        <v>3925</v>
      </c>
      <c r="F3">
        <v>50</v>
      </c>
      <c r="G3">
        <v>0</v>
      </c>
      <c r="H3">
        <v>0</v>
      </c>
      <c r="I3">
        <v>0</v>
      </c>
      <c r="J3" s="17">
        <f>MONTH(tce_4111[[#This Row],[data_lancamento]])</f>
        <v>1</v>
      </c>
    </row>
    <row r="4" spans="1:10" x14ac:dyDescent="0.25">
      <c r="A4" s="17" t="s">
        <v>3926</v>
      </c>
      <c r="B4">
        <v>12</v>
      </c>
      <c r="C4" s="1">
        <v>44574</v>
      </c>
      <c r="D4">
        <v>5486857.7599999998</v>
      </c>
      <c r="E4" s="17" t="s">
        <v>3923</v>
      </c>
      <c r="F4">
        <v>50</v>
      </c>
      <c r="G4">
        <v>0</v>
      </c>
      <c r="H4">
        <v>0</v>
      </c>
      <c r="I4">
        <v>0</v>
      </c>
      <c r="J4" s="17">
        <f>MONTH(tce_4111[[#This Row],[data_lancamento]])</f>
        <v>1</v>
      </c>
    </row>
    <row r="5" spans="1:10" x14ac:dyDescent="0.25">
      <c r="A5" s="17" t="s">
        <v>3927</v>
      </c>
      <c r="B5">
        <v>12</v>
      </c>
      <c r="C5" s="1">
        <v>44574</v>
      </c>
      <c r="D5">
        <v>5486857.7599999998</v>
      </c>
      <c r="E5" s="17" t="s">
        <v>3925</v>
      </c>
      <c r="F5">
        <v>50</v>
      </c>
      <c r="G5">
        <v>0</v>
      </c>
      <c r="H5">
        <v>0</v>
      </c>
      <c r="I5">
        <v>0</v>
      </c>
      <c r="J5" s="17">
        <f>MONTH(tce_4111[[#This Row],[data_lancamento]])</f>
        <v>1</v>
      </c>
    </row>
    <row r="6" spans="1:10" x14ac:dyDescent="0.25">
      <c r="A6" s="17" t="s">
        <v>3928</v>
      </c>
      <c r="B6">
        <v>12</v>
      </c>
      <c r="C6" s="1">
        <v>44574</v>
      </c>
      <c r="D6">
        <v>4691471.7</v>
      </c>
      <c r="E6" s="17" t="s">
        <v>3923</v>
      </c>
      <c r="F6">
        <v>50</v>
      </c>
      <c r="G6">
        <v>0</v>
      </c>
      <c r="H6">
        <v>0</v>
      </c>
      <c r="I6">
        <v>0</v>
      </c>
      <c r="J6" s="17">
        <f>MONTH(tce_4111[[#This Row],[data_lancamento]])</f>
        <v>1</v>
      </c>
    </row>
    <row r="7" spans="1:10" x14ac:dyDescent="0.25">
      <c r="A7" s="17" t="s">
        <v>3929</v>
      </c>
      <c r="B7">
        <v>12</v>
      </c>
      <c r="C7" s="1">
        <v>44574</v>
      </c>
      <c r="D7">
        <v>4691471.7</v>
      </c>
      <c r="E7" s="17" t="s">
        <v>3925</v>
      </c>
      <c r="F7">
        <v>50</v>
      </c>
      <c r="G7">
        <v>0</v>
      </c>
      <c r="H7">
        <v>0</v>
      </c>
      <c r="I7">
        <v>0</v>
      </c>
      <c r="J7" s="17">
        <f>MONTH(tce_4111[[#This Row],[data_lancamento]])</f>
        <v>1</v>
      </c>
    </row>
    <row r="8" spans="1:10" x14ac:dyDescent="0.25">
      <c r="A8" s="17" t="s">
        <v>3930</v>
      </c>
      <c r="B8">
        <v>12</v>
      </c>
      <c r="C8" s="1">
        <v>44574</v>
      </c>
      <c r="D8">
        <v>3851076.13</v>
      </c>
      <c r="E8" s="17" t="s">
        <v>3923</v>
      </c>
      <c r="F8">
        <v>50</v>
      </c>
      <c r="G8">
        <v>0</v>
      </c>
      <c r="H8">
        <v>0</v>
      </c>
      <c r="I8">
        <v>0</v>
      </c>
      <c r="J8" s="17">
        <f>MONTH(tce_4111[[#This Row],[data_lancamento]])</f>
        <v>1</v>
      </c>
    </row>
    <row r="9" spans="1:10" x14ac:dyDescent="0.25">
      <c r="A9" s="17" t="s">
        <v>3931</v>
      </c>
      <c r="B9">
        <v>12</v>
      </c>
      <c r="C9" s="1">
        <v>44574</v>
      </c>
      <c r="D9">
        <v>3851076.13</v>
      </c>
      <c r="E9" s="17" t="s">
        <v>3925</v>
      </c>
      <c r="F9">
        <v>50</v>
      </c>
      <c r="G9">
        <v>0</v>
      </c>
      <c r="H9">
        <v>0</v>
      </c>
      <c r="I9">
        <v>0</v>
      </c>
      <c r="J9" s="17">
        <f>MONTH(tce_4111[[#This Row],[data_lancamento]])</f>
        <v>1</v>
      </c>
    </row>
    <row r="10" spans="1:10" x14ac:dyDescent="0.25">
      <c r="A10" s="17" t="s">
        <v>3932</v>
      </c>
      <c r="B10">
        <v>12</v>
      </c>
      <c r="C10" s="1">
        <v>44574</v>
      </c>
      <c r="D10">
        <v>3822734.75</v>
      </c>
      <c r="E10" s="17" t="s">
        <v>3923</v>
      </c>
      <c r="F10">
        <v>50</v>
      </c>
      <c r="G10">
        <v>0</v>
      </c>
      <c r="H10">
        <v>0</v>
      </c>
      <c r="I10">
        <v>0</v>
      </c>
      <c r="J10" s="17">
        <f>MONTH(tce_4111[[#This Row],[data_lancamento]])</f>
        <v>1</v>
      </c>
    </row>
    <row r="11" spans="1:10" x14ac:dyDescent="0.25">
      <c r="A11" s="17" t="s">
        <v>3933</v>
      </c>
      <c r="B11">
        <v>12</v>
      </c>
      <c r="C11" s="1">
        <v>44574</v>
      </c>
      <c r="D11">
        <v>3822734.75</v>
      </c>
      <c r="E11" s="17" t="s">
        <v>3925</v>
      </c>
      <c r="F11">
        <v>50</v>
      </c>
      <c r="G11">
        <v>0</v>
      </c>
      <c r="H11">
        <v>0</v>
      </c>
      <c r="I11">
        <v>0</v>
      </c>
      <c r="J11" s="17">
        <f>MONTH(tce_4111[[#This Row],[data_lancamento]])</f>
        <v>1</v>
      </c>
    </row>
    <row r="12" spans="1:10" x14ac:dyDescent="0.25">
      <c r="A12" s="17" t="s">
        <v>3934</v>
      </c>
      <c r="B12">
        <v>12</v>
      </c>
      <c r="C12" s="1">
        <v>44574</v>
      </c>
      <c r="D12">
        <v>3960930.6</v>
      </c>
      <c r="E12" s="17" t="s">
        <v>3923</v>
      </c>
      <c r="F12">
        <v>50</v>
      </c>
      <c r="G12">
        <v>0</v>
      </c>
      <c r="H12">
        <v>0</v>
      </c>
      <c r="I12">
        <v>0</v>
      </c>
      <c r="J12" s="17">
        <f>MONTH(tce_4111[[#This Row],[data_lancamento]])</f>
        <v>1</v>
      </c>
    </row>
    <row r="13" spans="1:10" x14ac:dyDescent="0.25">
      <c r="A13" s="17" t="s">
        <v>3935</v>
      </c>
      <c r="B13">
        <v>12</v>
      </c>
      <c r="C13" s="1">
        <v>44574</v>
      </c>
      <c r="D13">
        <v>3960930.6</v>
      </c>
      <c r="E13" s="17" t="s">
        <v>3925</v>
      </c>
      <c r="F13">
        <v>50</v>
      </c>
      <c r="G13">
        <v>0</v>
      </c>
      <c r="H13">
        <v>0</v>
      </c>
      <c r="I13">
        <v>0</v>
      </c>
      <c r="J13" s="17">
        <f>MONTH(tce_4111[[#This Row],[data_lancamento]])</f>
        <v>1</v>
      </c>
    </row>
    <row r="14" spans="1:10" x14ac:dyDescent="0.25">
      <c r="A14" s="17" t="s">
        <v>3936</v>
      </c>
      <c r="B14">
        <v>12</v>
      </c>
      <c r="C14" s="1">
        <v>44574</v>
      </c>
      <c r="D14">
        <v>1038936.89</v>
      </c>
      <c r="E14" s="17" t="s">
        <v>3923</v>
      </c>
      <c r="F14">
        <v>50</v>
      </c>
      <c r="G14">
        <v>0</v>
      </c>
      <c r="H14">
        <v>0</v>
      </c>
      <c r="I14">
        <v>0</v>
      </c>
      <c r="J14" s="17">
        <f>MONTH(tce_4111[[#This Row],[data_lancamento]])</f>
        <v>1</v>
      </c>
    </row>
    <row r="15" spans="1:10" x14ac:dyDescent="0.25">
      <c r="A15" s="17" t="s">
        <v>3937</v>
      </c>
      <c r="B15">
        <v>12</v>
      </c>
      <c r="C15" s="1">
        <v>44574</v>
      </c>
      <c r="D15">
        <v>1038936.89</v>
      </c>
      <c r="E15" s="17" t="s">
        <v>3925</v>
      </c>
      <c r="F15">
        <v>50</v>
      </c>
      <c r="G15">
        <v>0</v>
      </c>
      <c r="H15">
        <v>0</v>
      </c>
      <c r="I15">
        <v>0</v>
      </c>
      <c r="J15" s="17">
        <f>MONTH(tce_4111[[#This Row],[data_lancamento]])</f>
        <v>1</v>
      </c>
    </row>
    <row r="16" spans="1:10" x14ac:dyDescent="0.25">
      <c r="A16" s="17" t="s">
        <v>3938</v>
      </c>
      <c r="B16">
        <v>12</v>
      </c>
      <c r="C16" s="1">
        <v>44574</v>
      </c>
      <c r="D16">
        <v>2891628.75</v>
      </c>
      <c r="E16" s="17" t="s">
        <v>3923</v>
      </c>
      <c r="F16">
        <v>50</v>
      </c>
      <c r="G16">
        <v>0</v>
      </c>
      <c r="H16">
        <v>0</v>
      </c>
      <c r="I16">
        <v>0</v>
      </c>
      <c r="J16" s="17">
        <f>MONTH(tce_4111[[#This Row],[data_lancamento]])</f>
        <v>1</v>
      </c>
    </row>
    <row r="17" spans="1:10" x14ac:dyDescent="0.25">
      <c r="A17" s="17" t="s">
        <v>3939</v>
      </c>
      <c r="B17">
        <v>12</v>
      </c>
      <c r="C17" s="1">
        <v>44574</v>
      </c>
      <c r="D17">
        <v>2891628.75</v>
      </c>
      <c r="E17" s="17" t="s">
        <v>3925</v>
      </c>
      <c r="F17">
        <v>50</v>
      </c>
      <c r="G17">
        <v>0</v>
      </c>
      <c r="H17">
        <v>0</v>
      </c>
      <c r="I17">
        <v>0</v>
      </c>
      <c r="J17" s="17">
        <f>MONTH(tce_4111[[#This Row],[data_lancamento]])</f>
        <v>1</v>
      </c>
    </row>
    <row r="18" spans="1:10" x14ac:dyDescent="0.25">
      <c r="A18" s="17" t="s">
        <v>3940</v>
      </c>
      <c r="B18">
        <v>12</v>
      </c>
      <c r="C18" s="1">
        <v>44578</v>
      </c>
      <c r="D18">
        <v>156409.68</v>
      </c>
      <c r="E18" s="17" t="s">
        <v>3925</v>
      </c>
      <c r="F18">
        <v>50</v>
      </c>
      <c r="G18">
        <v>0</v>
      </c>
      <c r="H18">
        <v>0</v>
      </c>
      <c r="I18">
        <v>0</v>
      </c>
      <c r="J18" s="17">
        <f>MONTH(tce_4111[[#This Row],[data_lancamento]])</f>
        <v>1</v>
      </c>
    </row>
    <row r="19" spans="1:10" x14ac:dyDescent="0.25">
      <c r="A19" s="17" t="s">
        <v>3927</v>
      </c>
      <c r="B19">
        <v>12</v>
      </c>
      <c r="C19" s="1">
        <v>44578</v>
      </c>
      <c r="D19">
        <v>17352</v>
      </c>
      <c r="E19" s="17" t="s">
        <v>3923</v>
      </c>
      <c r="F19">
        <v>50</v>
      </c>
      <c r="G19">
        <v>0</v>
      </c>
      <c r="H19">
        <v>0</v>
      </c>
      <c r="I19">
        <v>0</v>
      </c>
      <c r="J19" s="17">
        <f>MONTH(tce_4111[[#This Row],[data_lancamento]])</f>
        <v>1</v>
      </c>
    </row>
    <row r="20" spans="1:10" x14ac:dyDescent="0.25">
      <c r="A20" s="17" t="s">
        <v>3940</v>
      </c>
      <c r="B20">
        <v>12</v>
      </c>
      <c r="C20" s="1">
        <v>44578</v>
      </c>
      <c r="D20">
        <v>17352</v>
      </c>
      <c r="E20" s="17" t="s">
        <v>3925</v>
      </c>
      <c r="F20">
        <v>50</v>
      </c>
      <c r="G20">
        <v>0</v>
      </c>
      <c r="H20">
        <v>0</v>
      </c>
      <c r="I20">
        <v>0</v>
      </c>
      <c r="J20" s="17">
        <f>MONTH(tce_4111[[#This Row],[data_lancamento]])</f>
        <v>1</v>
      </c>
    </row>
    <row r="21" spans="1:10" x14ac:dyDescent="0.25">
      <c r="A21" s="17" t="s">
        <v>3940</v>
      </c>
      <c r="B21">
        <v>12</v>
      </c>
      <c r="C21" s="1">
        <v>44578</v>
      </c>
      <c r="D21">
        <v>156409.68</v>
      </c>
      <c r="E21" s="17" t="s">
        <v>3923</v>
      </c>
      <c r="F21">
        <v>50</v>
      </c>
      <c r="G21">
        <v>0</v>
      </c>
      <c r="H21">
        <v>0</v>
      </c>
      <c r="I21">
        <v>0</v>
      </c>
      <c r="J21" s="17">
        <f>MONTH(tce_4111[[#This Row],[data_lancamento]])</f>
        <v>1</v>
      </c>
    </row>
    <row r="22" spans="1:10" x14ac:dyDescent="0.25">
      <c r="A22" s="17" t="s">
        <v>3939</v>
      </c>
      <c r="B22">
        <v>12</v>
      </c>
      <c r="C22" s="1">
        <v>44578</v>
      </c>
      <c r="D22">
        <v>156409.68</v>
      </c>
      <c r="E22" s="17" t="s">
        <v>3925</v>
      </c>
      <c r="F22">
        <v>50</v>
      </c>
      <c r="G22">
        <v>0</v>
      </c>
      <c r="H22">
        <v>0</v>
      </c>
      <c r="I22">
        <v>0</v>
      </c>
      <c r="J22" s="17">
        <f>MONTH(tce_4111[[#This Row],[data_lancamento]])</f>
        <v>1</v>
      </c>
    </row>
    <row r="23" spans="1:10" x14ac:dyDescent="0.25">
      <c r="A23" s="17" t="s">
        <v>3940</v>
      </c>
      <c r="B23">
        <v>12</v>
      </c>
      <c r="C23" s="1">
        <v>44578</v>
      </c>
      <c r="D23">
        <v>17010</v>
      </c>
      <c r="E23" s="17" t="s">
        <v>3923</v>
      </c>
      <c r="F23">
        <v>50</v>
      </c>
      <c r="G23">
        <v>0</v>
      </c>
      <c r="H23">
        <v>0</v>
      </c>
      <c r="I23">
        <v>0</v>
      </c>
      <c r="J23" s="17">
        <f>MONTH(tce_4111[[#This Row],[data_lancamento]])</f>
        <v>1</v>
      </c>
    </row>
    <row r="24" spans="1:10" x14ac:dyDescent="0.25">
      <c r="A24" s="17" t="s">
        <v>3940</v>
      </c>
      <c r="B24">
        <v>12</v>
      </c>
      <c r="C24" s="1">
        <v>44578</v>
      </c>
      <c r="D24">
        <v>342</v>
      </c>
      <c r="E24" s="17" t="s">
        <v>3923</v>
      </c>
      <c r="F24">
        <v>50</v>
      </c>
      <c r="G24">
        <v>0</v>
      </c>
      <c r="H24">
        <v>0</v>
      </c>
      <c r="I24">
        <v>0</v>
      </c>
      <c r="J24" s="17">
        <f>MONTH(tce_4111[[#This Row],[data_lancamento]])</f>
        <v>1</v>
      </c>
    </row>
    <row r="25" spans="1:10" x14ac:dyDescent="0.25">
      <c r="A25" s="17" t="s">
        <v>3941</v>
      </c>
      <c r="B25">
        <v>12</v>
      </c>
      <c r="C25" s="1">
        <v>44588</v>
      </c>
      <c r="D25">
        <v>1325.76</v>
      </c>
      <c r="E25" s="17" t="s">
        <v>3923</v>
      </c>
      <c r="F25">
        <v>0</v>
      </c>
      <c r="G25">
        <v>0</v>
      </c>
      <c r="H25">
        <v>0</v>
      </c>
      <c r="I25">
        <v>0</v>
      </c>
      <c r="J25" s="17">
        <f>MONTH(tce_4111[[#This Row],[data_lancamento]])</f>
        <v>1</v>
      </c>
    </row>
    <row r="26" spans="1:10" x14ac:dyDescent="0.25">
      <c r="A26" s="17" t="s">
        <v>3929</v>
      </c>
      <c r="B26">
        <v>12</v>
      </c>
      <c r="C26" s="1">
        <v>44588</v>
      </c>
      <c r="D26">
        <v>1325.76</v>
      </c>
      <c r="E26" s="17" t="s">
        <v>3925</v>
      </c>
      <c r="F26">
        <v>50</v>
      </c>
      <c r="G26">
        <v>0</v>
      </c>
      <c r="H26">
        <v>0</v>
      </c>
      <c r="I26">
        <v>0</v>
      </c>
      <c r="J26" s="17">
        <f>MONTH(tce_4111[[#This Row],[data_lancamento]])</f>
        <v>1</v>
      </c>
    </row>
    <row r="27" spans="1:10" x14ac:dyDescent="0.25">
      <c r="A27" s="17" t="s">
        <v>3927</v>
      </c>
      <c r="B27">
        <v>12</v>
      </c>
      <c r="C27" s="1">
        <v>44588</v>
      </c>
      <c r="D27">
        <v>476511.52</v>
      </c>
      <c r="E27" s="17" t="s">
        <v>3923</v>
      </c>
      <c r="F27">
        <v>50</v>
      </c>
      <c r="G27">
        <v>0</v>
      </c>
      <c r="H27">
        <v>0</v>
      </c>
      <c r="I27">
        <v>0</v>
      </c>
      <c r="J27" s="17">
        <f>MONTH(tce_4111[[#This Row],[data_lancamento]])</f>
        <v>1</v>
      </c>
    </row>
    <row r="28" spans="1:10" x14ac:dyDescent="0.25">
      <c r="A28" s="17" t="s">
        <v>3940</v>
      </c>
      <c r="B28">
        <v>12</v>
      </c>
      <c r="C28" s="1">
        <v>44588</v>
      </c>
      <c r="D28">
        <v>476511.52</v>
      </c>
      <c r="E28" s="17" t="s">
        <v>3925</v>
      </c>
      <c r="F28">
        <v>50</v>
      </c>
      <c r="G28">
        <v>0</v>
      </c>
      <c r="H28">
        <v>0</v>
      </c>
      <c r="I28">
        <v>0</v>
      </c>
      <c r="J28" s="17">
        <f>MONTH(tce_4111[[#This Row],[data_lancamento]])</f>
        <v>1</v>
      </c>
    </row>
    <row r="29" spans="1:10" x14ac:dyDescent="0.25">
      <c r="A29" s="17" t="s">
        <v>3929</v>
      </c>
      <c r="B29">
        <v>12</v>
      </c>
      <c r="C29" s="1">
        <v>44588</v>
      </c>
      <c r="D29">
        <v>4692797.46</v>
      </c>
      <c r="E29" s="17" t="s">
        <v>3923</v>
      </c>
      <c r="F29">
        <v>50</v>
      </c>
      <c r="G29">
        <v>0</v>
      </c>
      <c r="H29">
        <v>0</v>
      </c>
      <c r="I29">
        <v>0</v>
      </c>
      <c r="J29" s="17">
        <f>MONTH(tce_4111[[#This Row],[data_lancamento]])</f>
        <v>1</v>
      </c>
    </row>
    <row r="30" spans="1:10" x14ac:dyDescent="0.25">
      <c r="A30" s="17" t="s">
        <v>3942</v>
      </c>
      <c r="B30">
        <v>12</v>
      </c>
      <c r="C30" s="1">
        <v>44588</v>
      </c>
      <c r="D30">
        <v>4692797.46</v>
      </c>
      <c r="E30" s="17" t="s">
        <v>3925</v>
      </c>
      <c r="F30">
        <v>50</v>
      </c>
      <c r="G30">
        <v>0</v>
      </c>
      <c r="H30">
        <v>0</v>
      </c>
      <c r="I30">
        <v>0</v>
      </c>
      <c r="J30" s="17">
        <f>MONTH(tce_4111[[#This Row],[data_lancamento]])</f>
        <v>1</v>
      </c>
    </row>
    <row r="31" spans="1:10" x14ac:dyDescent="0.25">
      <c r="A31" s="17" t="s">
        <v>3940</v>
      </c>
      <c r="B31">
        <v>12</v>
      </c>
      <c r="C31" s="1">
        <v>44588</v>
      </c>
      <c r="D31">
        <v>476511.52</v>
      </c>
      <c r="E31" s="17" t="s">
        <v>3923</v>
      </c>
      <c r="F31">
        <v>50</v>
      </c>
      <c r="G31">
        <v>0</v>
      </c>
      <c r="H31">
        <v>0</v>
      </c>
      <c r="I31">
        <v>0</v>
      </c>
      <c r="J31" s="17">
        <f>MONTH(tce_4111[[#This Row],[data_lancamento]])</f>
        <v>1</v>
      </c>
    </row>
    <row r="32" spans="1:10" x14ac:dyDescent="0.25">
      <c r="A32" s="17" t="s">
        <v>3942</v>
      </c>
      <c r="B32">
        <v>12</v>
      </c>
      <c r="C32" s="1">
        <v>44589</v>
      </c>
      <c r="D32">
        <v>4692797.46</v>
      </c>
      <c r="E32" s="17" t="s">
        <v>3923</v>
      </c>
      <c r="F32">
        <v>50</v>
      </c>
      <c r="G32">
        <v>0</v>
      </c>
      <c r="H32">
        <v>0</v>
      </c>
      <c r="I32">
        <v>0</v>
      </c>
      <c r="J32" s="17">
        <f>MONTH(tce_4111[[#This Row],[data_lancamento]])</f>
        <v>1</v>
      </c>
    </row>
    <row r="33" spans="1:10" x14ac:dyDescent="0.25">
      <c r="A33" s="17" t="s">
        <v>3943</v>
      </c>
      <c r="B33">
        <v>12</v>
      </c>
      <c r="C33" s="1">
        <v>44589</v>
      </c>
      <c r="D33">
        <v>4692797.46</v>
      </c>
      <c r="E33" s="17" t="s">
        <v>3925</v>
      </c>
      <c r="F33">
        <v>50</v>
      </c>
      <c r="G33">
        <v>0</v>
      </c>
      <c r="H33">
        <v>0</v>
      </c>
      <c r="I33">
        <v>0</v>
      </c>
      <c r="J33" s="17">
        <f>MONTH(tce_4111[[#This Row],[data_lancamento]])</f>
        <v>1</v>
      </c>
    </row>
    <row r="34" spans="1:10" x14ac:dyDescent="0.25">
      <c r="A34" s="17" t="s">
        <v>3927</v>
      </c>
      <c r="B34">
        <v>12</v>
      </c>
      <c r="C34" s="1">
        <v>44589</v>
      </c>
      <c r="D34">
        <v>255556.15</v>
      </c>
      <c r="E34" s="17" t="s">
        <v>3923</v>
      </c>
      <c r="F34">
        <v>50</v>
      </c>
      <c r="G34">
        <v>0</v>
      </c>
      <c r="H34">
        <v>0</v>
      </c>
      <c r="I34">
        <v>0</v>
      </c>
      <c r="J34" s="17">
        <f>MONTH(tce_4111[[#This Row],[data_lancamento]])</f>
        <v>1</v>
      </c>
    </row>
    <row r="35" spans="1:10" x14ac:dyDescent="0.25">
      <c r="A35" s="17" t="s">
        <v>3940</v>
      </c>
      <c r="B35">
        <v>12</v>
      </c>
      <c r="C35" s="1">
        <v>44589</v>
      </c>
      <c r="D35">
        <v>255556.15</v>
      </c>
      <c r="E35" s="17" t="s">
        <v>3925</v>
      </c>
      <c r="F35">
        <v>50</v>
      </c>
      <c r="G35">
        <v>0</v>
      </c>
      <c r="H35">
        <v>0</v>
      </c>
      <c r="I35">
        <v>0</v>
      </c>
      <c r="J35" s="17">
        <f>MONTH(tce_4111[[#This Row],[data_lancamento]])</f>
        <v>1</v>
      </c>
    </row>
    <row r="36" spans="1:10" x14ac:dyDescent="0.25">
      <c r="A36" s="17" t="s">
        <v>3940</v>
      </c>
      <c r="B36">
        <v>12</v>
      </c>
      <c r="C36" s="1">
        <v>44589</v>
      </c>
      <c r="D36">
        <v>27487.25</v>
      </c>
      <c r="E36" s="17" t="s">
        <v>3923</v>
      </c>
      <c r="F36">
        <v>50</v>
      </c>
      <c r="G36">
        <v>0</v>
      </c>
      <c r="H36">
        <v>0</v>
      </c>
      <c r="I36">
        <v>0</v>
      </c>
      <c r="J36" s="17">
        <f>MONTH(tce_4111[[#This Row],[data_lancamento]])</f>
        <v>1</v>
      </c>
    </row>
    <row r="37" spans="1:10" x14ac:dyDescent="0.25">
      <c r="A37" s="17" t="s">
        <v>3940</v>
      </c>
      <c r="B37">
        <v>12</v>
      </c>
      <c r="C37" s="1">
        <v>44589</v>
      </c>
      <c r="D37">
        <v>15319.57</v>
      </c>
      <c r="E37" s="17" t="s">
        <v>3923</v>
      </c>
      <c r="F37">
        <v>50</v>
      </c>
      <c r="G37">
        <v>0</v>
      </c>
      <c r="H37">
        <v>0</v>
      </c>
      <c r="I37">
        <v>0</v>
      </c>
      <c r="J37" s="17">
        <f>MONTH(tce_4111[[#This Row],[data_lancamento]])</f>
        <v>1</v>
      </c>
    </row>
    <row r="38" spans="1:10" x14ac:dyDescent="0.25">
      <c r="A38" s="17" t="s">
        <v>3940</v>
      </c>
      <c r="B38">
        <v>12</v>
      </c>
      <c r="C38" s="1">
        <v>44589</v>
      </c>
      <c r="D38">
        <v>5886.43</v>
      </c>
      <c r="E38" s="17" t="s">
        <v>3923</v>
      </c>
      <c r="F38">
        <v>50</v>
      </c>
      <c r="G38">
        <v>0</v>
      </c>
      <c r="H38">
        <v>0</v>
      </c>
      <c r="I38">
        <v>0</v>
      </c>
      <c r="J38" s="17">
        <f>MONTH(tce_4111[[#This Row],[data_lancamento]])</f>
        <v>1</v>
      </c>
    </row>
    <row r="39" spans="1:10" x14ac:dyDescent="0.25">
      <c r="A39" s="17" t="s">
        <v>3940</v>
      </c>
      <c r="B39">
        <v>12</v>
      </c>
      <c r="C39" s="1">
        <v>44589</v>
      </c>
      <c r="D39">
        <v>200</v>
      </c>
      <c r="E39" s="17" t="s">
        <v>3923</v>
      </c>
      <c r="F39">
        <v>50</v>
      </c>
      <c r="G39">
        <v>0</v>
      </c>
      <c r="H39">
        <v>0</v>
      </c>
      <c r="I39">
        <v>0</v>
      </c>
      <c r="J39" s="17">
        <f>MONTH(tce_4111[[#This Row],[data_lancamento]])</f>
        <v>1</v>
      </c>
    </row>
    <row r="40" spans="1:10" x14ac:dyDescent="0.25">
      <c r="A40" s="17" t="s">
        <v>3940</v>
      </c>
      <c r="B40">
        <v>12</v>
      </c>
      <c r="C40" s="1">
        <v>44589</v>
      </c>
      <c r="D40">
        <v>96076.65</v>
      </c>
      <c r="E40" s="17" t="s">
        <v>3923</v>
      </c>
      <c r="F40">
        <v>50</v>
      </c>
      <c r="G40">
        <v>0</v>
      </c>
      <c r="H40">
        <v>0</v>
      </c>
      <c r="I40">
        <v>0</v>
      </c>
      <c r="J40" s="17">
        <f>MONTH(tce_4111[[#This Row],[data_lancamento]])</f>
        <v>1</v>
      </c>
    </row>
    <row r="41" spans="1:10" x14ac:dyDescent="0.25">
      <c r="A41" s="17" t="s">
        <v>3940</v>
      </c>
      <c r="B41">
        <v>12</v>
      </c>
      <c r="C41" s="1">
        <v>44589</v>
      </c>
      <c r="D41">
        <v>1668.97</v>
      </c>
      <c r="E41" s="17" t="s">
        <v>3923</v>
      </c>
      <c r="F41">
        <v>50</v>
      </c>
      <c r="G41">
        <v>0</v>
      </c>
      <c r="H41">
        <v>0</v>
      </c>
      <c r="I41">
        <v>0</v>
      </c>
      <c r="J41" s="17">
        <f>MONTH(tce_4111[[#This Row],[data_lancamento]])</f>
        <v>1</v>
      </c>
    </row>
    <row r="42" spans="1:10" x14ac:dyDescent="0.25">
      <c r="A42" s="17" t="s">
        <v>3940</v>
      </c>
      <c r="B42">
        <v>12</v>
      </c>
      <c r="C42" s="1">
        <v>44589</v>
      </c>
      <c r="D42">
        <v>14265.6</v>
      </c>
      <c r="E42" s="17" t="s">
        <v>3923</v>
      </c>
      <c r="F42">
        <v>50</v>
      </c>
      <c r="G42">
        <v>0</v>
      </c>
      <c r="H42">
        <v>0</v>
      </c>
      <c r="I42">
        <v>0</v>
      </c>
      <c r="J42" s="17">
        <f>MONTH(tce_4111[[#This Row],[data_lancamento]])</f>
        <v>1</v>
      </c>
    </row>
    <row r="43" spans="1:10" x14ac:dyDescent="0.25">
      <c r="A43" s="17" t="s">
        <v>3940</v>
      </c>
      <c r="B43">
        <v>12</v>
      </c>
      <c r="C43" s="1">
        <v>44589</v>
      </c>
      <c r="D43">
        <v>7272</v>
      </c>
      <c r="E43" s="17" t="s">
        <v>3923</v>
      </c>
      <c r="F43">
        <v>50</v>
      </c>
      <c r="G43">
        <v>0</v>
      </c>
      <c r="H43">
        <v>0</v>
      </c>
      <c r="I43">
        <v>0</v>
      </c>
      <c r="J43" s="17">
        <f>MONTH(tce_4111[[#This Row],[data_lancamento]])</f>
        <v>1</v>
      </c>
    </row>
    <row r="44" spans="1:10" x14ac:dyDescent="0.25">
      <c r="A44" s="17" t="s">
        <v>3940</v>
      </c>
      <c r="B44">
        <v>12</v>
      </c>
      <c r="C44" s="1">
        <v>44589</v>
      </c>
      <c r="D44">
        <v>16920.080000000002</v>
      </c>
      <c r="E44" s="17" t="s">
        <v>3923</v>
      </c>
      <c r="F44">
        <v>50</v>
      </c>
      <c r="G44">
        <v>0</v>
      </c>
      <c r="H44">
        <v>0</v>
      </c>
      <c r="I44">
        <v>0</v>
      </c>
      <c r="J44" s="17">
        <f>MONTH(tce_4111[[#This Row],[data_lancamento]])</f>
        <v>1</v>
      </c>
    </row>
    <row r="45" spans="1:10" x14ac:dyDescent="0.25">
      <c r="A45" s="17" t="s">
        <v>3940</v>
      </c>
      <c r="B45">
        <v>12</v>
      </c>
      <c r="C45" s="1">
        <v>44589</v>
      </c>
      <c r="D45">
        <v>8776.02</v>
      </c>
      <c r="E45" s="17" t="s">
        <v>3923</v>
      </c>
      <c r="F45">
        <v>50</v>
      </c>
      <c r="G45">
        <v>0</v>
      </c>
      <c r="H45">
        <v>0</v>
      </c>
      <c r="I45">
        <v>0</v>
      </c>
      <c r="J45" s="17">
        <f>MONTH(tce_4111[[#This Row],[data_lancamento]])</f>
        <v>1</v>
      </c>
    </row>
    <row r="46" spans="1:10" x14ac:dyDescent="0.25">
      <c r="A46" s="17" t="s">
        <v>3940</v>
      </c>
      <c r="B46">
        <v>12</v>
      </c>
      <c r="C46" s="1">
        <v>44589</v>
      </c>
      <c r="D46">
        <v>3939.22</v>
      </c>
      <c r="E46" s="17" t="s">
        <v>3923</v>
      </c>
      <c r="F46">
        <v>50</v>
      </c>
      <c r="G46">
        <v>0</v>
      </c>
      <c r="H46">
        <v>0</v>
      </c>
      <c r="I46">
        <v>0</v>
      </c>
      <c r="J46" s="17">
        <f>MONTH(tce_4111[[#This Row],[data_lancamento]])</f>
        <v>1</v>
      </c>
    </row>
    <row r="47" spans="1:10" x14ac:dyDescent="0.25">
      <c r="A47" s="17" t="s">
        <v>3940</v>
      </c>
      <c r="B47">
        <v>12</v>
      </c>
      <c r="C47" s="1">
        <v>44589</v>
      </c>
      <c r="D47">
        <v>6513.93</v>
      </c>
      <c r="E47" s="17" t="s">
        <v>3923</v>
      </c>
      <c r="F47">
        <v>50</v>
      </c>
      <c r="G47">
        <v>0</v>
      </c>
      <c r="H47">
        <v>0</v>
      </c>
      <c r="I47">
        <v>0</v>
      </c>
      <c r="J47" s="17">
        <f>MONTH(tce_4111[[#This Row],[data_lancamento]])</f>
        <v>1</v>
      </c>
    </row>
    <row r="48" spans="1:10" x14ac:dyDescent="0.25">
      <c r="A48" s="17" t="s">
        <v>3940</v>
      </c>
      <c r="B48">
        <v>12</v>
      </c>
      <c r="C48" s="1">
        <v>44589</v>
      </c>
      <c r="D48">
        <v>34674.839999999997</v>
      </c>
      <c r="E48" s="17" t="s">
        <v>3923</v>
      </c>
      <c r="F48">
        <v>50</v>
      </c>
      <c r="G48">
        <v>0</v>
      </c>
      <c r="H48">
        <v>0</v>
      </c>
      <c r="I48">
        <v>0</v>
      </c>
      <c r="J48" s="17">
        <f>MONTH(tce_4111[[#This Row],[data_lancamento]])</f>
        <v>1</v>
      </c>
    </row>
    <row r="49" spans="1:10" x14ac:dyDescent="0.25">
      <c r="A49" s="17" t="s">
        <v>3940</v>
      </c>
      <c r="B49">
        <v>12</v>
      </c>
      <c r="C49" s="1">
        <v>44589</v>
      </c>
      <c r="D49">
        <v>1212</v>
      </c>
      <c r="E49" s="17" t="s">
        <v>3923</v>
      </c>
      <c r="F49">
        <v>50</v>
      </c>
      <c r="G49">
        <v>0</v>
      </c>
      <c r="H49">
        <v>0</v>
      </c>
      <c r="I49">
        <v>0</v>
      </c>
      <c r="J49" s="17">
        <f>MONTH(tce_4111[[#This Row],[data_lancamento]])</f>
        <v>1</v>
      </c>
    </row>
    <row r="50" spans="1:10" x14ac:dyDescent="0.25">
      <c r="A50" s="17" t="s">
        <v>3940</v>
      </c>
      <c r="B50">
        <v>12</v>
      </c>
      <c r="C50" s="1">
        <v>44589</v>
      </c>
      <c r="D50">
        <v>13725.23</v>
      </c>
      <c r="E50" s="17" t="s">
        <v>3923</v>
      </c>
      <c r="F50">
        <v>50</v>
      </c>
      <c r="G50">
        <v>0</v>
      </c>
      <c r="H50">
        <v>0</v>
      </c>
      <c r="I50">
        <v>0</v>
      </c>
      <c r="J50" s="17">
        <f>MONTH(tce_4111[[#This Row],[data_lancamento]])</f>
        <v>1</v>
      </c>
    </row>
    <row r="51" spans="1:10" x14ac:dyDescent="0.25">
      <c r="A51" s="17" t="s">
        <v>3940</v>
      </c>
      <c r="B51">
        <v>12</v>
      </c>
      <c r="C51" s="1">
        <v>44589</v>
      </c>
      <c r="D51">
        <v>618.36</v>
      </c>
      <c r="E51" s="17" t="s">
        <v>3923</v>
      </c>
      <c r="F51">
        <v>50</v>
      </c>
      <c r="G51">
        <v>0</v>
      </c>
      <c r="H51">
        <v>0</v>
      </c>
      <c r="I51">
        <v>0</v>
      </c>
      <c r="J51" s="17">
        <f>MONTH(tce_4111[[#This Row],[data_lancamento]])</f>
        <v>1</v>
      </c>
    </row>
    <row r="52" spans="1:10" x14ac:dyDescent="0.25">
      <c r="A52" s="17" t="s">
        <v>3940</v>
      </c>
      <c r="B52">
        <v>12</v>
      </c>
      <c r="C52" s="1">
        <v>44589</v>
      </c>
      <c r="D52">
        <v>1000</v>
      </c>
      <c r="E52" s="17" t="s">
        <v>3923</v>
      </c>
      <c r="F52">
        <v>50</v>
      </c>
      <c r="G52">
        <v>0</v>
      </c>
      <c r="H52">
        <v>0</v>
      </c>
      <c r="I52">
        <v>0</v>
      </c>
      <c r="J52" s="17">
        <f>MONTH(tce_4111[[#This Row],[data_lancamento]])</f>
        <v>1</v>
      </c>
    </row>
    <row r="53" spans="1:10" x14ac:dyDescent="0.25">
      <c r="A53" s="17" t="s">
        <v>3941</v>
      </c>
      <c r="B53">
        <v>12</v>
      </c>
      <c r="C53" s="1">
        <v>44592</v>
      </c>
      <c r="D53">
        <v>2958.13</v>
      </c>
      <c r="E53" s="17" t="s">
        <v>3923</v>
      </c>
      <c r="F53">
        <v>0</v>
      </c>
      <c r="G53">
        <v>0</v>
      </c>
      <c r="H53">
        <v>0</v>
      </c>
      <c r="I53">
        <v>0</v>
      </c>
      <c r="J53" s="17">
        <f>MONTH(tce_4111[[#This Row],[data_lancamento]])</f>
        <v>1</v>
      </c>
    </row>
    <row r="54" spans="1:10" x14ac:dyDescent="0.25">
      <c r="A54" s="17" t="s">
        <v>3931</v>
      </c>
      <c r="B54">
        <v>12</v>
      </c>
      <c r="C54" s="1">
        <v>44592</v>
      </c>
      <c r="D54">
        <v>2958.13</v>
      </c>
      <c r="E54" s="17" t="s">
        <v>3925</v>
      </c>
      <c r="F54">
        <v>50</v>
      </c>
      <c r="G54">
        <v>0</v>
      </c>
      <c r="H54">
        <v>0</v>
      </c>
      <c r="I54">
        <v>0</v>
      </c>
      <c r="J54" s="17">
        <f>MONTH(tce_4111[[#This Row],[data_lancamento]])</f>
        <v>1</v>
      </c>
    </row>
    <row r="55" spans="1:10" x14ac:dyDescent="0.25">
      <c r="A55" s="17" t="s">
        <v>3941</v>
      </c>
      <c r="B55">
        <v>12</v>
      </c>
      <c r="C55" s="1">
        <v>44592</v>
      </c>
      <c r="D55">
        <v>33253.449999999997</v>
      </c>
      <c r="E55" s="17" t="s">
        <v>3923</v>
      </c>
      <c r="F55">
        <v>0</v>
      </c>
      <c r="G55">
        <v>0</v>
      </c>
      <c r="H55">
        <v>0</v>
      </c>
      <c r="I55">
        <v>0</v>
      </c>
      <c r="J55" s="17">
        <f>MONTH(tce_4111[[#This Row],[data_lancamento]])</f>
        <v>1</v>
      </c>
    </row>
    <row r="56" spans="1:10" x14ac:dyDescent="0.25">
      <c r="A56" s="17" t="s">
        <v>3927</v>
      </c>
      <c r="B56">
        <v>12</v>
      </c>
      <c r="C56" s="1">
        <v>44592</v>
      </c>
      <c r="D56">
        <v>33253.449999999997</v>
      </c>
      <c r="E56" s="17" t="s">
        <v>3925</v>
      </c>
      <c r="F56">
        <v>50</v>
      </c>
      <c r="G56">
        <v>0</v>
      </c>
      <c r="H56">
        <v>0</v>
      </c>
      <c r="I56">
        <v>0</v>
      </c>
      <c r="J56" s="17">
        <f>MONTH(tce_4111[[#This Row],[data_lancamento]])</f>
        <v>1</v>
      </c>
    </row>
    <row r="57" spans="1:10" x14ac:dyDescent="0.25">
      <c r="A57" s="17" t="s">
        <v>3941</v>
      </c>
      <c r="B57">
        <v>12</v>
      </c>
      <c r="C57" s="1">
        <v>44592</v>
      </c>
      <c r="D57">
        <v>368.19</v>
      </c>
      <c r="E57" s="17" t="s">
        <v>3923</v>
      </c>
      <c r="F57">
        <v>0</v>
      </c>
      <c r="G57">
        <v>0</v>
      </c>
      <c r="H57">
        <v>0</v>
      </c>
      <c r="I57">
        <v>0</v>
      </c>
      <c r="J57" s="17">
        <f>MONTH(tce_4111[[#This Row],[data_lancamento]])</f>
        <v>1</v>
      </c>
    </row>
    <row r="58" spans="1:10" x14ac:dyDescent="0.25">
      <c r="A58" s="17" t="s">
        <v>3933</v>
      </c>
      <c r="B58">
        <v>12</v>
      </c>
      <c r="C58" s="1">
        <v>44592</v>
      </c>
      <c r="D58">
        <v>368.19</v>
      </c>
      <c r="E58" s="17" t="s">
        <v>3925</v>
      </c>
      <c r="F58">
        <v>50</v>
      </c>
      <c r="G58">
        <v>0</v>
      </c>
      <c r="H58">
        <v>0</v>
      </c>
      <c r="I58">
        <v>0</v>
      </c>
      <c r="J58" s="17">
        <f>MONTH(tce_4111[[#This Row],[data_lancamento]])</f>
        <v>1</v>
      </c>
    </row>
    <row r="59" spans="1:10" x14ac:dyDescent="0.25">
      <c r="A59" s="17" t="s">
        <v>3941</v>
      </c>
      <c r="B59">
        <v>12</v>
      </c>
      <c r="C59" s="1">
        <v>44592</v>
      </c>
      <c r="D59">
        <v>23244.66</v>
      </c>
      <c r="E59" s="17" t="s">
        <v>3923</v>
      </c>
      <c r="F59">
        <v>0</v>
      </c>
      <c r="G59">
        <v>0</v>
      </c>
      <c r="H59">
        <v>0</v>
      </c>
      <c r="I59">
        <v>0</v>
      </c>
      <c r="J59" s="17">
        <f>MONTH(tce_4111[[#This Row],[data_lancamento]])</f>
        <v>1</v>
      </c>
    </row>
    <row r="60" spans="1:10" x14ac:dyDescent="0.25">
      <c r="A60" s="17" t="s">
        <v>3939</v>
      </c>
      <c r="B60">
        <v>12</v>
      </c>
      <c r="C60" s="1">
        <v>44592</v>
      </c>
      <c r="D60">
        <v>23244.66</v>
      </c>
      <c r="E60" s="17" t="s">
        <v>3925</v>
      </c>
      <c r="F60">
        <v>50</v>
      </c>
      <c r="G60">
        <v>0</v>
      </c>
      <c r="H60">
        <v>0</v>
      </c>
      <c r="I60">
        <v>0</v>
      </c>
      <c r="J60" s="17">
        <f>MONTH(tce_4111[[#This Row],[data_lancamento]])</f>
        <v>1</v>
      </c>
    </row>
    <row r="61" spans="1:10" x14ac:dyDescent="0.25">
      <c r="A61" s="17" t="s">
        <v>3941</v>
      </c>
      <c r="B61">
        <v>12</v>
      </c>
      <c r="C61" s="1">
        <v>44592</v>
      </c>
      <c r="D61">
        <v>1652.93</v>
      </c>
      <c r="E61" s="17" t="s">
        <v>3923</v>
      </c>
      <c r="F61">
        <v>0</v>
      </c>
      <c r="G61">
        <v>0</v>
      </c>
      <c r="H61">
        <v>0</v>
      </c>
      <c r="I61">
        <v>0</v>
      </c>
      <c r="J61" s="17">
        <f>MONTH(tce_4111[[#This Row],[data_lancamento]])</f>
        <v>1</v>
      </c>
    </row>
    <row r="62" spans="1:10" x14ac:dyDescent="0.25">
      <c r="A62" s="17" t="s">
        <v>3943</v>
      </c>
      <c r="B62">
        <v>12</v>
      </c>
      <c r="C62" s="1">
        <v>44592</v>
      </c>
      <c r="D62">
        <v>1652.93</v>
      </c>
      <c r="E62" s="17" t="s">
        <v>3925</v>
      </c>
      <c r="F62">
        <v>50</v>
      </c>
      <c r="G62">
        <v>0</v>
      </c>
      <c r="H62">
        <v>0</v>
      </c>
      <c r="I62">
        <v>0</v>
      </c>
      <c r="J62" s="17">
        <f>MONTH(tce_4111[[#This Row],[data_lancamento]])</f>
        <v>1</v>
      </c>
    </row>
    <row r="63" spans="1:10" x14ac:dyDescent="0.25">
      <c r="A63" s="17" t="s">
        <v>3924</v>
      </c>
      <c r="B63">
        <v>12</v>
      </c>
      <c r="C63" s="1">
        <v>44592</v>
      </c>
      <c r="D63">
        <v>841.5</v>
      </c>
      <c r="E63" s="17" t="s">
        <v>3923</v>
      </c>
      <c r="F63">
        <v>50</v>
      </c>
      <c r="G63">
        <v>0</v>
      </c>
      <c r="H63">
        <v>0</v>
      </c>
      <c r="I63">
        <v>0</v>
      </c>
      <c r="J63" s="17">
        <f>MONTH(tce_4111[[#This Row],[data_lancamento]])</f>
        <v>1</v>
      </c>
    </row>
    <row r="64" spans="1:10" x14ac:dyDescent="0.25">
      <c r="A64" s="17" t="s">
        <v>3935</v>
      </c>
      <c r="B64">
        <v>12</v>
      </c>
      <c r="C64" s="1">
        <v>44592</v>
      </c>
      <c r="D64">
        <v>8075.95</v>
      </c>
      <c r="E64" s="17" t="s">
        <v>3923</v>
      </c>
      <c r="F64">
        <v>50</v>
      </c>
      <c r="G64">
        <v>0</v>
      </c>
      <c r="H64">
        <v>0</v>
      </c>
      <c r="I64">
        <v>0</v>
      </c>
      <c r="J64" s="17">
        <f>MONTH(tce_4111[[#This Row],[data_lancamento]])</f>
        <v>1</v>
      </c>
    </row>
    <row r="65" spans="1:10" x14ac:dyDescent="0.25">
      <c r="A65" s="17" t="s">
        <v>3937</v>
      </c>
      <c r="B65">
        <v>12</v>
      </c>
      <c r="C65" s="1">
        <v>44592</v>
      </c>
      <c r="D65">
        <v>7586.2</v>
      </c>
      <c r="E65" s="17" t="s">
        <v>3923</v>
      </c>
      <c r="F65">
        <v>50</v>
      </c>
      <c r="G65">
        <v>0</v>
      </c>
      <c r="H65">
        <v>0</v>
      </c>
      <c r="I65">
        <v>0</v>
      </c>
      <c r="J65" s="17">
        <f>MONTH(tce_4111[[#This Row],[data_lancamento]])</f>
        <v>1</v>
      </c>
    </row>
    <row r="66" spans="1:10" x14ac:dyDescent="0.25">
      <c r="A66" s="17" t="s">
        <v>3940</v>
      </c>
      <c r="B66">
        <v>12</v>
      </c>
      <c r="C66" s="1">
        <v>44594</v>
      </c>
      <c r="D66">
        <v>94476.32</v>
      </c>
      <c r="E66" s="17" t="s">
        <v>3925</v>
      </c>
      <c r="F66">
        <v>50</v>
      </c>
      <c r="G66">
        <v>0</v>
      </c>
      <c r="H66">
        <v>0</v>
      </c>
      <c r="I66">
        <v>0</v>
      </c>
      <c r="J66" s="17">
        <f>MONTH(tce_4111[[#This Row],[data_lancamento]])</f>
        <v>2</v>
      </c>
    </row>
    <row r="67" spans="1:10" x14ac:dyDescent="0.25">
      <c r="A67" s="17" t="s">
        <v>3940</v>
      </c>
      <c r="B67">
        <v>12</v>
      </c>
      <c r="C67" s="1">
        <v>44594</v>
      </c>
      <c r="D67">
        <v>107972.82</v>
      </c>
      <c r="E67" s="17" t="s">
        <v>3925</v>
      </c>
      <c r="F67">
        <v>50</v>
      </c>
      <c r="G67">
        <v>0</v>
      </c>
      <c r="H67">
        <v>0</v>
      </c>
      <c r="I67">
        <v>0</v>
      </c>
      <c r="J67" s="17">
        <f>MONTH(tce_4111[[#This Row],[data_lancamento]])</f>
        <v>2</v>
      </c>
    </row>
    <row r="68" spans="1:10" x14ac:dyDescent="0.25">
      <c r="A68" s="17" t="s">
        <v>3940</v>
      </c>
      <c r="B68">
        <v>12</v>
      </c>
      <c r="C68" s="1">
        <v>44594</v>
      </c>
      <c r="D68">
        <v>144617.85</v>
      </c>
      <c r="E68" s="17" t="s">
        <v>3925</v>
      </c>
      <c r="F68">
        <v>50</v>
      </c>
      <c r="G68">
        <v>0</v>
      </c>
      <c r="H68">
        <v>0</v>
      </c>
      <c r="I68">
        <v>0</v>
      </c>
      <c r="J68" s="17">
        <f>MONTH(tce_4111[[#This Row],[data_lancamento]])</f>
        <v>2</v>
      </c>
    </row>
    <row r="69" spans="1:10" x14ac:dyDescent="0.25">
      <c r="A69" s="17" t="s">
        <v>3940</v>
      </c>
      <c r="B69">
        <v>12</v>
      </c>
      <c r="C69" s="1">
        <v>44594</v>
      </c>
      <c r="D69">
        <v>1104.71</v>
      </c>
      <c r="E69" s="17" t="s">
        <v>3925</v>
      </c>
      <c r="F69">
        <v>50</v>
      </c>
      <c r="G69">
        <v>0</v>
      </c>
      <c r="H69">
        <v>0</v>
      </c>
      <c r="I69">
        <v>0</v>
      </c>
      <c r="J69" s="17">
        <f>MONTH(tce_4111[[#This Row],[data_lancamento]])</f>
        <v>2</v>
      </c>
    </row>
    <row r="70" spans="1:10" x14ac:dyDescent="0.25">
      <c r="A70" s="17" t="s">
        <v>3940</v>
      </c>
      <c r="B70">
        <v>12</v>
      </c>
      <c r="C70" s="1">
        <v>44594</v>
      </c>
      <c r="D70">
        <v>397.67</v>
      </c>
      <c r="E70" s="17" t="s">
        <v>3925</v>
      </c>
      <c r="F70">
        <v>50</v>
      </c>
      <c r="G70">
        <v>0</v>
      </c>
      <c r="H70">
        <v>0</v>
      </c>
      <c r="I70">
        <v>0</v>
      </c>
      <c r="J70" s="17">
        <f>MONTH(tce_4111[[#This Row],[data_lancamento]])</f>
        <v>2</v>
      </c>
    </row>
    <row r="71" spans="1:10" x14ac:dyDescent="0.25">
      <c r="A71" s="17" t="s">
        <v>3940</v>
      </c>
      <c r="B71">
        <v>12</v>
      </c>
      <c r="C71" s="1">
        <v>44594</v>
      </c>
      <c r="D71">
        <v>454.48</v>
      </c>
      <c r="E71" s="17" t="s">
        <v>3925</v>
      </c>
      <c r="F71">
        <v>50</v>
      </c>
      <c r="G71">
        <v>0</v>
      </c>
      <c r="H71">
        <v>0</v>
      </c>
      <c r="I71">
        <v>0</v>
      </c>
      <c r="J71" s="17">
        <f>MONTH(tce_4111[[#This Row],[data_lancamento]])</f>
        <v>2</v>
      </c>
    </row>
    <row r="72" spans="1:10" x14ac:dyDescent="0.25">
      <c r="A72" s="17" t="s">
        <v>3940</v>
      </c>
      <c r="B72">
        <v>12</v>
      </c>
      <c r="C72" s="1">
        <v>44594</v>
      </c>
      <c r="D72">
        <v>1262.52</v>
      </c>
      <c r="E72" s="17" t="s">
        <v>3925</v>
      </c>
      <c r="F72">
        <v>50</v>
      </c>
      <c r="G72">
        <v>0</v>
      </c>
      <c r="H72">
        <v>0</v>
      </c>
      <c r="I72">
        <v>0</v>
      </c>
      <c r="J72" s="17">
        <f>MONTH(tce_4111[[#This Row],[data_lancamento]])</f>
        <v>2</v>
      </c>
    </row>
    <row r="73" spans="1:10" x14ac:dyDescent="0.25">
      <c r="A73" s="17" t="s">
        <v>3940</v>
      </c>
      <c r="B73">
        <v>12</v>
      </c>
      <c r="C73" s="1">
        <v>44594</v>
      </c>
      <c r="D73">
        <v>1128.3900000000001</v>
      </c>
      <c r="E73" s="17" t="s">
        <v>3925</v>
      </c>
      <c r="F73">
        <v>50</v>
      </c>
      <c r="G73">
        <v>0</v>
      </c>
      <c r="H73">
        <v>0</v>
      </c>
      <c r="I73">
        <v>0</v>
      </c>
      <c r="J73" s="17">
        <f>MONTH(tce_4111[[#This Row],[data_lancamento]])</f>
        <v>2</v>
      </c>
    </row>
    <row r="74" spans="1:10" x14ac:dyDescent="0.25">
      <c r="A74" s="17" t="s">
        <v>3940</v>
      </c>
      <c r="B74">
        <v>12</v>
      </c>
      <c r="C74" s="1">
        <v>44594</v>
      </c>
      <c r="D74">
        <v>987.34</v>
      </c>
      <c r="E74" s="17" t="s">
        <v>3925</v>
      </c>
      <c r="F74">
        <v>50</v>
      </c>
      <c r="G74">
        <v>0</v>
      </c>
      <c r="H74">
        <v>0</v>
      </c>
      <c r="I74">
        <v>0</v>
      </c>
      <c r="J74" s="17">
        <f>MONTH(tce_4111[[#This Row],[data_lancamento]])</f>
        <v>2</v>
      </c>
    </row>
    <row r="75" spans="1:10" x14ac:dyDescent="0.25">
      <c r="A75" s="17" t="s">
        <v>3940</v>
      </c>
      <c r="B75">
        <v>12</v>
      </c>
      <c r="C75" s="1">
        <v>44594</v>
      </c>
      <c r="D75">
        <v>13852.28</v>
      </c>
      <c r="E75" s="17" t="s">
        <v>3923</v>
      </c>
      <c r="F75">
        <v>50</v>
      </c>
      <c r="G75">
        <v>0</v>
      </c>
      <c r="H75">
        <v>0</v>
      </c>
      <c r="I75">
        <v>0</v>
      </c>
      <c r="J75" s="17">
        <f>MONTH(tce_4111[[#This Row],[data_lancamento]])</f>
        <v>2</v>
      </c>
    </row>
    <row r="76" spans="1:10" x14ac:dyDescent="0.25">
      <c r="A76" s="17" t="s">
        <v>3944</v>
      </c>
      <c r="B76">
        <v>12</v>
      </c>
      <c r="C76" s="1">
        <v>44594</v>
      </c>
      <c r="D76">
        <v>13852.28</v>
      </c>
      <c r="E76" s="17" t="s">
        <v>3925</v>
      </c>
      <c r="F76">
        <v>50</v>
      </c>
      <c r="G76">
        <v>0</v>
      </c>
      <c r="H76">
        <v>0</v>
      </c>
      <c r="I76">
        <v>0</v>
      </c>
      <c r="J76" s="17">
        <f>MONTH(tce_4111[[#This Row],[data_lancamento]])</f>
        <v>2</v>
      </c>
    </row>
    <row r="77" spans="1:10" x14ac:dyDescent="0.25">
      <c r="A77" s="17" t="s">
        <v>3940</v>
      </c>
      <c r="B77">
        <v>12</v>
      </c>
      <c r="C77" s="1">
        <v>44594</v>
      </c>
      <c r="D77">
        <v>336832.82</v>
      </c>
      <c r="E77" s="17" t="s">
        <v>3923</v>
      </c>
      <c r="F77">
        <v>50</v>
      </c>
      <c r="G77">
        <v>0</v>
      </c>
      <c r="H77">
        <v>0</v>
      </c>
      <c r="I77">
        <v>0</v>
      </c>
      <c r="J77" s="17">
        <f>MONTH(tce_4111[[#This Row],[data_lancamento]])</f>
        <v>2</v>
      </c>
    </row>
    <row r="78" spans="1:10" x14ac:dyDescent="0.25">
      <c r="A78" s="17" t="s">
        <v>3939</v>
      </c>
      <c r="B78">
        <v>12</v>
      </c>
      <c r="C78" s="1">
        <v>44594</v>
      </c>
      <c r="D78">
        <v>336832.82</v>
      </c>
      <c r="E78" s="17" t="s">
        <v>3925</v>
      </c>
      <c r="F78">
        <v>50</v>
      </c>
      <c r="G78">
        <v>0</v>
      </c>
      <c r="H78">
        <v>0</v>
      </c>
      <c r="I78">
        <v>0</v>
      </c>
      <c r="J78" s="17">
        <f>MONTH(tce_4111[[#This Row],[data_lancamento]])</f>
        <v>2</v>
      </c>
    </row>
    <row r="79" spans="1:10" x14ac:dyDescent="0.25">
      <c r="A79" s="17" t="s">
        <v>3944</v>
      </c>
      <c r="B79">
        <v>12</v>
      </c>
      <c r="C79" s="1">
        <v>44594</v>
      </c>
      <c r="D79">
        <v>13852.28</v>
      </c>
      <c r="E79" s="17" t="s">
        <v>3923</v>
      </c>
      <c r="F79">
        <v>50</v>
      </c>
      <c r="G79">
        <v>0</v>
      </c>
      <c r="H79">
        <v>0</v>
      </c>
      <c r="I79">
        <v>0</v>
      </c>
      <c r="J79" s="17">
        <f>MONTH(tce_4111[[#This Row],[data_lancamento]])</f>
        <v>2</v>
      </c>
    </row>
    <row r="80" spans="1:10" x14ac:dyDescent="0.25">
      <c r="A80" s="17" t="s">
        <v>3945</v>
      </c>
      <c r="B80">
        <v>12</v>
      </c>
      <c r="C80" s="1">
        <v>44594</v>
      </c>
      <c r="D80">
        <v>13852.28</v>
      </c>
      <c r="E80" s="17" t="s">
        <v>3925</v>
      </c>
      <c r="F80">
        <v>50</v>
      </c>
      <c r="G80">
        <v>0</v>
      </c>
      <c r="H80">
        <v>0</v>
      </c>
      <c r="I80">
        <v>0</v>
      </c>
      <c r="J80" s="17">
        <f>MONTH(tce_4111[[#This Row],[data_lancamento]])</f>
        <v>2</v>
      </c>
    </row>
    <row r="81" spans="1:10" x14ac:dyDescent="0.25">
      <c r="A81" s="17" t="s">
        <v>3940</v>
      </c>
      <c r="B81">
        <v>12</v>
      </c>
      <c r="C81" s="1">
        <v>44594</v>
      </c>
      <c r="D81">
        <v>1262.52</v>
      </c>
      <c r="E81" s="17" t="s">
        <v>3923</v>
      </c>
      <c r="F81">
        <v>50</v>
      </c>
      <c r="G81">
        <v>0</v>
      </c>
      <c r="H81">
        <v>0</v>
      </c>
      <c r="I81">
        <v>0</v>
      </c>
      <c r="J81" s="17">
        <f>MONTH(tce_4111[[#This Row],[data_lancamento]])</f>
        <v>2</v>
      </c>
    </row>
    <row r="82" spans="1:10" x14ac:dyDescent="0.25">
      <c r="A82" s="17" t="s">
        <v>3940</v>
      </c>
      <c r="B82">
        <v>12</v>
      </c>
      <c r="C82" s="1">
        <v>44594</v>
      </c>
      <c r="D82">
        <v>454.48</v>
      </c>
      <c r="E82" s="17" t="s">
        <v>3923</v>
      </c>
      <c r="F82">
        <v>50</v>
      </c>
      <c r="G82">
        <v>0</v>
      </c>
      <c r="H82">
        <v>0</v>
      </c>
      <c r="I82">
        <v>0</v>
      </c>
      <c r="J82" s="17">
        <f>MONTH(tce_4111[[#This Row],[data_lancamento]])</f>
        <v>2</v>
      </c>
    </row>
    <row r="83" spans="1:10" x14ac:dyDescent="0.25">
      <c r="A83" s="17" t="s">
        <v>3945</v>
      </c>
      <c r="B83">
        <v>12</v>
      </c>
      <c r="C83" s="1">
        <v>44596</v>
      </c>
      <c r="D83">
        <v>730</v>
      </c>
      <c r="E83" s="17" t="s">
        <v>3923</v>
      </c>
      <c r="F83">
        <v>50</v>
      </c>
      <c r="G83">
        <v>0</v>
      </c>
      <c r="H83">
        <v>0</v>
      </c>
      <c r="I83">
        <v>0</v>
      </c>
      <c r="J83" s="17">
        <f>MONTH(tce_4111[[#This Row],[data_lancamento]])</f>
        <v>2</v>
      </c>
    </row>
    <row r="84" spans="1:10" x14ac:dyDescent="0.25">
      <c r="A84" s="17" t="s">
        <v>3944</v>
      </c>
      <c r="B84">
        <v>12</v>
      </c>
      <c r="C84" s="1">
        <v>44596</v>
      </c>
      <c r="D84">
        <v>730</v>
      </c>
      <c r="E84" s="17" t="s">
        <v>3925</v>
      </c>
      <c r="F84">
        <v>50</v>
      </c>
      <c r="G84">
        <v>0</v>
      </c>
      <c r="H84">
        <v>0</v>
      </c>
      <c r="I84">
        <v>0</v>
      </c>
      <c r="J84" s="17">
        <f>MONTH(tce_4111[[#This Row],[data_lancamento]])</f>
        <v>2</v>
      </c>
    </row>
    <row r="85" spans="1:10" x14ac:dyDescent="0.25">
      <c r="A85" s="17" t="s">
        <v>3944</v>
      </c>
      <c r="B85">
        <v>12</v>
      </c>
      <c r="C85" s="1">
        <v>44596</v>
      </c>
      <c r="D85">
        <v>730</v>
      </c>
      <c r="E85" s="17" t="s">
        <v>3923</v>
      </c>
      <c r="F85">
        <v>50</v>
      </c>
      <c r="G85">
        <v>0</v>
      </c>
      <c r="H85">
        <v>0</v>
      </c>
      <c r="I85">
        <v>0</v>
      </c>
      <c r="J85" s="17">
        <f>MONTH(tce_4111[[#This Row],[data_lancamento]])</f>
        <v>2</v>
      </c>
    </row>
    <row r="86" spans="1:10" x14ac:dyDescent="0.25">
      <c r="A86" s="17" t="s">
        <v>3924</v>
      </c>
      <c r="B86">
        <v>12</v>
      </c>
      <c r="C86" s="1">
        <v>44609</v>
      </c>
      <c r="D86">
        <v>70085.47</v>
      </c>
      <c r="E86" s="17" t="s">
        <v>3923</v>
      </c>
      <c r="F86">
        <v>50</v>
      </c>
      <c r="G86">
        <v>0</v>
      </c>
      <c r="H86">
        <v>0</v>
      </c>
      <c r="I86">
        <v>0</v>
      </c>
      <c r="J86" s="17">
        <f>MONTH(tce_4111[[#This Row],[data_lancamento]])</f>
        <v>2</v>
      </c>
    </row>
    <row r="87" spans="1:10" x14ac:dyDescent="0.25">
      <c r="A87" s="17" t="s">
        <v>3942</v>
      </c>
      <c r="B87">
        <v>12</v>
      </c>
      <c r="C87" s="1">
        <v>44609</v>
      </c>
      <c r="D87">
        <v>70085.47</v>
      </c>
      <c r="E87" s="17" t="s">
        <v>3925</v>
      </c>
      <c r="F87">
        <v>50</v>
      </c>
      <c r="G87">
        <v>0</v>
      </c>
      <c r="H87">
        <v>0</v>
      </c>
      <c r="I87">
        <v>0</v>
      </c>
      <c r="J87" s="17">
        <f>MONTH(tce_4111[[#This Row],[data_lancamento]])</f>
        <v>2</v>
      </c>
    </row>
    <row r="88" spans="1:10" x14ac:dyDescent="0.25">
      <c r="A88" s="17" t="s">
        <v>3942</v>
      </c>
      <c r="B88">
        <v>12</v>
      </c>
      <c r="C88" s="1">
        <v>44609</v>
      </c>
      <c r="D88">
        <v>70085.47</v>
      </c>
      <c r="E88" s="17" t="s">
        <v>3923</v>
      </c>
      <c r="F88">
        <v>50</v>
      </c>
      <c r="G88">
        <v>0</v>
      </c>
      <c r="H88">
        <v>0</v>
      </c>
      <c r="I88">
        <v>0</v>
      </c>
      <c r="J88" s="17">
        <f>MONTH(tce_4111[[#This Row],[data_lancamento]])</f>
        <v>2</v>
      </c>
    </row>
    <row r="89" spans="1:10" x14ac:dyDescent="0.25">
      <c r="A89" s="17" t="s">
        <v>3943</v>
      </c>
      <c r="B89">
        <v>12</v>
      </c>
      <c r="C89" s="1">
        <v>44609</v>
      </c>
      <c r="D89">
        <v>70085.47</v>
      </c>
      <c r="E89" s="17" t="s">
        <v>3925</v>
      </c>
      <c r="F89">
        <v>50</v>
      </c>
      <c r="G89">
        <v>0</v>
      </c>
      <c r="H89">
        <v>0</v>
      </c>
      <c r="I89">
        <v>0</v>
      </c>
      <c r="J89" s="17">
        <f>MONTH(tce_4111[[#This Row],[data_lancamento]])</f>
        <v>2</v>
      </c>
    </row>
    <row r="90" spans="1:10" x14ac:dyDescent="0.25">
      <c r="A90" s="17" t="s">
        <v>3927</v>
      </c>
      <c r="B90">
        <v>12</v>
      </c>
      <c r="C90" s="1">
        <v>44617</v>
      </c>
      <c r="D90">
        <v>260270.95</v>
      </c>
      <c r="E90" s="17" t="s">
        <v>3923</v>
      </c>
      <c r="F90">
        <v>50</v>
      </c>
      <c r="G90">
        <v>0</v>
      </c>
      <c r="H90">
        <v>0</v>
      </c>
      <c r="I90">
        <v>0</v>
      </c>
      <c r="J90" s="17">
        <f>MONTH(tce_4111[[#This Row],[data_lancamento]])</f>
        <v>2</v>
      </c>
    </row>
    <row r="91" spans="1:10" x14ac:dyDescent="0.25">
      <c r="A91" s="17" t="s">
        <v>3940</v>
      </c>
      <c r="B91">
        <v>12</v>
      </c>
      <c r="C91" s="1">
        <v>44617</v>
      </c>
      <c r="D91">
        <v>260270.95</v>
      </c>
      <c r="E91" s="17" t="s">
        <v>3925</v>
      </c>
      <c r="F91">
        <v>50</v>
      </c>
      <c r="G91">
        <v>0</v>
      </c>
      <c r="H91">
        <v>0</v>
      </c>
      <c r="I91">
        <v>0</v>
      </c>
      <c r="J91" s="17">
        <f>MONTH(tce_4111[[#This Row],[data_lancamento]])</f>
        <v>2</v>
      </c>
    </row>
    <row r="92" spans="1:10" x14ac:dyDescent="0.25">
      <c r="A92" s="17" t="s">
        <v>3945</v>
      </c>
      <c r="B92">
        <v>12</v>
      </c>
      <c r="C92" s="1">
        <v>44617</v>
      </c>
      <c r="D92">
        <v>730</v>
      </c>
      <c r="E92" s="17" t="s">
        <v>3923</v>
      </c>
      <c r="F92">
        <v>50</v>
      </c>
      <c r="G92">
        <v>0</v>
      </c>
      <c r="H92">
        <v>0</v>
      </c>
      <c r="I92">
        <v>0</v>
      </c>
      <c r="J92" s="17">
        <f>MONTH(tce_4111[[#This Row],[data_lancamento]])</f>
        <v>2</v>
      </c>
    </row>
    <row r="93" spans="1:10" x14ac:dyDescent="0.25">
      <c r="A93" s="17" t="s">
        <v>3944</v>
      </c>
      <c r="B93">
        <v>12</v>
      </c>
      <c r="C93" s="1">
        <v>44617</v>
      </c>
      <c r="D93">
        <v>730</v>
      </c>
      <c r="E93" s="17" t="s">
        <v>3925</v>
      </c>
      <c r="F93">
        <v>50</v>
      </c>
      <c r="G93">
        <v>0</v>
      </c>
      <c r="H93">
        <v>0</v>
      </c>
      <c r="I93">
        <v>0</v>
      </c>
      <c r="J93" s="17">
        <f>MONTH(tce_4111[[#This Row],[data_lancamento]])</f>
        <v>2</v>
      </c>
    </row>
    <row r="94" spans="1:10" x14ac:dyDescent="0.25">
      <c r="A94" s="17" t="s">
        <v>3940</v>
      </c>
      <c r="B94">
        <v>12</v>
      </c>
      <c r="C94" s="1">
        <v>44617</v>
      </c>
      <c r="D94">
        <v>27487.25</v>
      </c>
      <c r="E94" s="17" t="s">
        <v>3923</v>
      </c>
      <c r="F94">
        <v>50</v>
      </c>
      <c r="G94">
        <v>0</v>
      </c>
      <c r="H94">
        <v>0</v>
      </c>
      <c r="I94">
        <v>0</v>
      </c>
      <c r="J94" s="17">
        <f>MONTH(tce_4111[[#This Row],[data_lancamento]])</f>
        <v>2</v>
      </c>
    </row>
    <row r="95" spans="1:10" x14ac:dyDescent="0.25">
      <c r="A95" s="17" t="s">
        <v>3940</v>
      </c>
      <c r="B95">
        <v>12</v>
      </c>
      <c r="C95" s="1">
        <v>44617</v>
      </c>
      <c r="D95">
        <v>18551.11</v>
      </c>
      <c r="E95" s="17" t="s">
        <v>3923</v>
      </c>
      <c r="F95">
        <v>50</v>
      </c>
      <c r="G95">
        <v>0</v>
      </c>
      <c r="H95">
        <v>0</v>
      </c>
      <c r="I95">
        <v>0</v>
      </c>
      <c r="J95" s="17">
        <f>MONTH(tce_4111[[#This Row],[data_lancamento]])</f>
        <v>2</v>
      </c>
    </row>
    <row r="96" spans="1:10" x14ac:dyDescent="0.25">
      <c r="A96" s="17" t="s">
        <v>3940</v>
      </c>
      <c r="B96">
        <v>12</v>
      </c>
      <c r="C96" s="1">
        <v>44617</v>
      </c>
      <c r="D96">
        <v>5886.43</v>
      </c>
      <c r="E96" s="17" t="s">
        <v>3923</v>
      </c>
      <c r="F96">
        <v>50</v>
      </c>
      <c r="G96">
        <v>0</v>
      </c>
      <c r="H96">
        <v>0</v>
      </c>
      <c r="I96">
        <v>0</v>
      </c>
      <c r="J96" s="17">
        <f>MONTH(tce_4111[[#This Row],[data_lancamento]])</f>
        <v>2</v>
      </c>
    </row>
    <row r="97" spans="1:10" x14ac:dyDescent="0.25">
      <c r="A97" s="17" t="s">
        <v>3940</v>
      </c>
      <c r="B97">
        <v>12</v>
      </c>
      <c r="C97" s="1">
        <v>44617</v>
      </c>
      <c r="D97">
        <v>96076.65</v>
      </c>
      <c r="E97" s="17" t="s">
        <v>3923</v>
      </c>
      <c r="F97">
        <v>50</v>
      </c>
      <c r="G97">
        <v>0</v>
      </c>
      <c r="H97">
        <v>0</v>
      </c>
      <c r="I97">
        <v>0</v>
      </c>
      <c r="J97" s="17">
        <f>MONTH(tce_4111[[#This Row],[data_lancamento]])</f>
        <v>2</v>
      </c>
    </row>
    <row r="98" spans="1:10" x14ac:dyDescent="0.25">
      <c r="A98" s="17" t="s">
        <v>3940</v>
      </c>
      <c r="B98">
        <v>12</v>
      </c>
      <c r="C98" s="1">
        <v>44617</v>
      </c>
      <c r="D98">
        <v>1668.97</v>
      </c>
      <c r="E98" s="17" t="s">
        <v>3923</v>
      </c>
      <c r="F98">
        <v>50</v>
      </c>
      <c r="G98">
        <v>0</v>
      </c>
      <c r="H98">
        <v>0</v>
      </c>
      <c r="I98">
        <v>0</v>
      </c>
      <c r="J98" s="17">
        <f>MONTH(tce_4111[[#This Row],[data_lancamento]])</f>
        <v>2</v>
      </c>
    </row>
    <row r="99" spans="1:10" x14ac:dyDescent="0.25">
      <c r="A99" s="17" t="s">
        <v>3940</v>
      </c>
      <c r="B99">
        <v>12</v>
      </c>
      <c r="C99" s="1">
        <v>44617</v>
      </c>
      <c r="D99">
        <v>18160.86</v>
      </c>
      <c r="E99" s="17" t="s">
        <v>3923</v>
      </c>
      <c r="F99">
        <v>50</v>
      </c>
      <c r="G99">
        <v>0</v>
      </c>
      <c r="H99">
        <v>0</v>
      </c>
      <c r="I99">
        <v>0</v>
      </c>
      <c r="J99" s="17">
        <f>MONTH(tce_4111[[#This Row],[data_lancamento]])</f>
        <v>2</v>
      </c>
    </row>
    <row r="100" spans="1:10" x14ac:dyDescent="0.25">
      <c r="A100" s="17" t="s">
        <v>3940</v>
      </c>
      <c r="B100">
        <v>12</v>
      </c>
      <c r="C100" s="1">
        <v>44617</v>
      </c>
      <c r="D100">
        <v>7272</v>
      </c>
      <c r="E100" s="17" t="s">
        <v>3923</v>
      </c>
      <c r="F100">
        <v>50</v>
      </c>
      <c r="G100">
        <v>0</v>
      </c>
      <c r="H100">
        <v>0</v>
      </c>
      <c r="I100">
        <v>0</v>
      </c>
      <c r="J100" s="17">
        <f>MONTH(tce_4111[[#This Row],[data_lancamento]])</f>
        <v>2</v>
      </c>
    </row>
    <row r="101" spans="1:10" x14ac:dyDescent="0.25">
      <c r="A101" s="17" t="s">
        <v>3940</v>
      </c>
      <c r="B101">
        <v>12</v>
      </c>
      <c r="C101" s="1">
        <v>44617</v>
      </c>
      <c r="D101">
        <v>16920.080000000002</v>
      </c>
      <c r="E101" s="17" t="s">
        <v>3923</v>
      </c>
      <c r="F101">
        <v>50</v>
      </c>
      <c r="G101">
        <v>0</v>
      </c>
      <c r="H101">
        <v>0</v>
      </c>
      <c r="I101">
        <v>0</v>
      </c>
      <c r="J101" s="17">
        <f>MONTH(tce_4111[[#This Row],[data_lancamento]])</f>
        <v>2</v>
      </c>
    </row>
    <row r="102" spans="1:10" x14ac:dyDescent="0.25">
      <c r="A102" s="17" t="s">
        <v>3940</v>
      </c>
      <c r="B102">
        <v>12</v>
      </c>
      <c r="C102" s="1">
        <v>44617</v>
      </c>
      <c r="D102">
        <v>8776.02</v>
      </c>
      <c r="E102" s="17" t="s">
        <v>3923</v>
      </c>
      <c r="F102">
        <v>50</v>
      </c>
      <c r="G102">
        <v>0</v>
      </c>
      <c r="H102">
        <v>0</v>
      </c>
      <c r="I102">
        <v>0</v>
      </c>
      <c r="J102" s="17">
        <f>MONTH(tce_4111[[#This Row],[data_lancamento]])</f>
        <v>2</v>
      </c>
    </row>
    <row r="103" spans="1:10" x14ac:dyDescent="0.25">
      <c r="A103" s="17" t="s">
        <v>3940</v>
      </c>
      <c r="B103">
        <v>12</v>
      </c>
      <c r="C103" s="1">
        <v>44617</v>
      </c>
      <c r="D103">
        <v>3939.22</v>
      </c>
      <c r="E103" s="17" t="s">
        <v>3923</v>
      </c>
      <c r="F103">
        <v>50</v>
      </c>
      <c r="G103">
        <v>0</v>
      </c>
      <c r="H103">
        <v>0</v>
      </c>
      <c r="I103">
        <v>0</v>
      </c>
      <c r="J103" s="17">
        <f>MONTH(tce_4111[[#This Row],[data_lancamento]])</f>
        <v>2</v>
      </c>
    </row>
    <row r="104" spans="1:10" x14ac:dyDescent="0.25">
      <c r="A104" s="17" t="s">
        <v>3940</v>
      </c>
      <c r="B104">
        <v>12</v>
      </c>
      <c r="C104" s="1">
        <v>44617</v>
      </c>
      <c r="D104">
        <v>6513.93</v>
      </c>
      <c r="E104" s="17" t="s">
        <v>3923</v>
      </c>
      <c r="F104">
        <v>50</v>
      </c>
      <c r="G104">
        <v>0</v>
      </c>
      <c r="H104">
        <v>0</v>
      </c>
      <c r="I104">
        <v>0</v>
      </c>
      <c r="J104" s="17">
        <f>MONTH(tce_4111[[#This Row],[data_lancamento]])</f>
        <v>2</v>
      </c>
    </row>
    <row r="105" spans="1:10" x14ac:dyDescent="0.25">
      <c r="A105" s="17" t="s">
        <v>3940</v>
      </c>
      <c r="B105">
        <v>12</v>
      </c>
      <c r="C105" s="1">
        <v>44617</v>
      </c>
      <c r="D105">
        <v>34674.839999999997</v>
      </c>
      <c r="E105" s="17" t="s">
        <v>3923</v>
      </c>
      <c r="F105">
        <v>50</v>
      </c>
      <c r="G105">
        <v>0</v>
      </c>
      <c r="H105">
        <v>0</v>
      </c>
      <c r="I105">
        <v>0</v>
      </c>
      <c r="J105" s="17">
        <f>MONTH(tce_4111[[#This Row],[data_lancamento]])</f>
        <v>2</v>
      </c>
    </row>
    <row r="106" spans="1:10" x14ac:dyDescent="0.25">
      <c r="A106" s="17" t="s">
        <v>3940</v>
      </c>
      <c r="B106">
        <v>12</v>
      </c>
      <c r="C106" s="1">
        <v>44617</v>
      </c>
      <c r="D106">
        <v>1212</v>
      </c>
      <c r="E106" s="17" t="s">
        <v>3923</v>
      </c>
      <c r="F106">
        <v>50</v>
      </c>
      <c r="G106">
        <v>0</v>
      </c>
      <c r="H106">
        <v>0</v>
      </c>
      <c r="I106">
        <v>0</v>
      </c>
      <c r="J106" s="17">
        <f>MONTH(tce_4111[[#This Row],[data_lancamento]])</f>
        <v>2</v>
      </c>
    </row>
    <row r="107" spans="1:10" x14ac:dyDescent="0.25">
      <c r="A107" s="17" t="s">
        <v>3940</v>
      </c>
      <c r="B107">
        <v>12</v>
      </c>
      <c r="C107" s="1">
        <v>44617</v>
      </c>
      <c r="D107">
        <v>12513.23</v>
      </c>
      <c r="E107" s="17" t="s">
        <v>3923</v>
      </c>
      <c r="F107">
        <v>50</v>
      </c>
      <c r="G107">
        <v>0</v>
      </c>
      <c r="H107">
        <v>0</v>
      </c>
      <c r="I107">
        <v>0</v>
      </c>
      <c r="J107" s="17">
        <f>MONTH(tce_4111[[#This Row],[data_lancamento]])</f>
        <v>2</v>
      </c>
    </row>
    <row r="108" spans="1:10" x14ac:dyDescent="0.25">
      <c r="A108" s="17" t="s">
        <v>3940</v>
      </c>
      <c r="B108">
        <v>12</v>
      </c>
      <c r="C108" s="1">
        <v>44617</v>
      </c>
      <c r="D108">
        <v>618.36</v>
      </c>
      <c r="E108" s="17" t="s">
        <v>3923</v>
      </c>
      <c r="F108">
        <v>50</v>
      </c>
      <c r="G108">
        <v>0</v>
      </c>
      <c r="H108">
        <v>0</v>
      </c>
      <c r="I108">
        <v>0</v>
      </c>
      <c r="J108" s="17">
        <f>MONTH(tce_4111[[#This Row],[data_lancamento]])</f>
        <v>2</v>
      </c>
    </row>
    <row r="109" spans="1:10" x14ac:dyDescent="0.25">
      <c r="A109" s="17" t="s">
        <v>3944</v>
      </c>
      <c r="B109">
        <v>12</v>
      </c>
      <c r="C109" s="1">
        <v>44617</v>
      </c>
      <c r="D109">
        <v>730</v>
      </c>
      <c r="E109" s="17" t="s">
        <v>3923</v>
      </c>
      <c r="F109">
        <v>50</v>
      </c>
      <c r="G109">
        <v>0</v>
      </c>
      <c r="H109">
        <v>0</v>
      </c>
      <c r="I109">
        <v>0</v>
      </c>
      <c r="J109" s="17">
        <f>MONTH(tce_4111[[#This Row],[data_lancamento]])</f>
        <v>2</v>
      </c>
    </row>
    <row r="110" spans="1:10" x14ac:dyDescent="0.25">
      <c r="A110" s="17" t="s">
        <v>3941</v>
      </c>
      <c r="B110">
        <v>12</v>
      </c>
      <c r="C110" s="1">
        <v>44620</v>
      </c>
      <c r="D110">
        <v>26856.97</v>
      </c>
      <c r="E110" s="17" t="s">
        <v>3923</v>
      </c>
      <c r="F110">
        <v>0</v>
      </c>
      <c r="G110">
        <v>0</v>
      </c>
      <c r="H110">
        <v>0</v>
      </c>
      <c r="I110">
        <v>0</v>
      </c>
      <c r="J110" s="17">
        <f>MONTH(tce_4111[[#This Row],[data_lancamento]])</f>
        <v>2</v>
      </c>
    </row>
    <row r="111" spans="1:10" x14ac:dyDescent="0.25">
      <c r="A111" s="17" t="s">
        <v>3924</v>
      </c>
      <c r="B111">
        <v>12</v>
      </c>
      <c r="C111" s="1">
        <v>44620</v>
      </c>
      <c r="D111">
        <v>26856.97</v>
      </c>
      <c r="E111" s="17" t="s">
        <v>3925</v>
      </c>
      <c r="F111">
        <v>50</v>
      </c>
      <c r="G111">
        <v>0</v>
      </c>
      <c r="H111">
        <v>0</v>
      </c>
      <c r="I111">
        <v>0</v>
      </c>
      <c r="J111" s="17">
        <f>MONTH(tce_4111[[#This Row],[data_lancamento]])</f>
        <v>2</v>
      </c>
    </row>
    <row r="112" spans="1:10" x14ac:dyDescent="0.25">
      <c r="A112" s="17" t="s">
        <v>3941</v>
      </c>
      <c r="B112">
        <v>12</v>
      </c>
      <c r="C112" s="1">
        <v>44620</v>
      </c>
      <c r="D112">
        <v>38630.61</v>
      </c>
      <c r="E112" s="17" t="s">
        <v>3923</v>
      </c>
      <c r="F112">
        <v>0</v>
      </c>
      <c r="G112">
        <v>0</v>
      </c>
      <c r="H112">
        <v>0</v>
      </c>
      <c r="I112">
        <v>0</v>
      </c>
      <c r="J112" s="17">
        <f>MONTH(tce_4111[[#This Row],[data_lancamento]])</f>
        <v>2</v>
      </c>
    </row>
    <row r="113" spans="1:10" x14ac:dyDescent="0.25">
      <c r="A113" s="17" t="s">
        <v>3943</v>
      </c>
      <c r="B113">
        <v>12</v>
      </c>
      <c r="C113" s="1">
        <v>44620</v>
      </c>
      <c r="D113">
        <v>38630.61</v>
      </c>
      <c r="E113" s="17" t="s">
        <v>3925</v>
      </c>
      <c r="F113">
        <v>50</v>
      </c>
      <c r="G113">
        <v>0</v>
      </c>
      <c r="H113">
        <v>0</v>
      </c>
      <c r="I113">
        <v>0</v>
      </c>
      <c r="J113" s="17">
        <f>MONTH(tce_4111[[#This Row],[data_lancamento]])</f>
        <v>2</v>
      </c>
    </row>
    <row r="114" spans="1:10" x14ac:dyDescent="0.25">
      <c r="A114" s="17" t="s">
        <v>3941</v>
      </c>
      <c r="B114">
        <v>12</v>
      </c>
      <c r="C114" s="1">
        <v>44620</v>
      </c>
      <c r="D114">
        <v>29679.51</v>
      </c>
      <c r="E114" s="17" t="s">
        <v>3923</v>
      </c>
      <c r="F114">
        <v>0</v>
      </c>
      <c r="G114">
        <v>0</v>
      </c>
      <c r="H114">
        <v>0</v>
      </c>
      <c r="I114">
        <v>0</v>
      </c>
      <c r="J114" s="17">
        <f>MONTH(tce_4111[[#This Row],[data_lancamento]])</f>
        <v>2</v>
      </c>
    </row>
    <row r="115" spans="1:10" x14ac:dyDescent="0.25">
      <c r="A115" s="17" t="s">
        <v>3935</v>
      </c>
      <c r="B115">
        <v>12</v>
      </c>
      <c r="C115" s="1">
        <v>44620</v>
      </c>
      <c r="D115">
        <v>29679.51</v>
      </c>
      <c r="E115" s="17" t="s">
        <v>3925</v>
      </c>
      <c r="F115">
        <v>50</v>
      </c>
      <c r="G115">
        <v>0</v>
      </c>
      <c r="H115">
        <v>0</v>
      </c>
      <c r="I115">
        <v>0</v>
      </c>
      <c r="J115" s="17">
        <f>MONTH(tce_4111[[#This Row],[data_lancamento]])</f>
        <v>2</v>
      </c>
    </row>
    <row r="116" spans="1:10" x14ac:dyDescent="0.25">
      <c r="A116" s="17" t="s">
        <v>3941</v>
      </c>
      <c r="B116">
        <v>12</v>
      </c>
      <c r="C116" s="1">
        <v>44620</v>
      </c>
      <c r="D116">
        <v>5284.5</v>
      </c>
      <c r="E116" s="17" t="s">
        <v>3923</v>
      </c>
      <c r="F116">
        <v>0</v>
      </c>
      <c r="G116">
        <v>0</v>
      </c>
      <c r="H116">
        <v>0</v>
      </c>
      <c r="I116">
        <v>0</v>
      </c>
      <c r="J116" s="17">
        <f>MONTH(tce_4111[[#This Row],[data_lancamento]])</f>
        <v>2</v>
      </c>
    </row>
    <row r="117" spans="1:10" x14ac:dyDescent="0.25">
      <c r="A117" s="17" t="s">
        <v>3937</v>
      </c>
      <c r="B117">
        <v>12</v>
      </c>
      <c r="C117" s="1">
        <v>44620</v>
      </c>
      <c r="D117">
        <v>5284.5</v>
      </c>
      <c r="E117" s="17" t="s">
        <v>3925</v>
      </c>
      <c r="F117">
        <v>50</v>
      </c>
      <c r="G117">
        <v>0</v>
      </c>
      <c r="H117">
        <v>0</v>
      </c>
      <c r="I117">
        <v>0</v>
      </c>
      <c r="J117" s="17">
        <f>MONTH(tce_4111[[#This Row],[data_lancamento]])</f>
        <v>2</v>
      </c>
    </row>
    <row r="118" spans="1:10" x14ac:dyDescent="0.25">
      <c r="A118" s="17" t="s">
        <v>3941</v>
      </c>
      <c r="B118">
        <v>12</v>
      </c>
      <c r="C118" s="1">
        <v>44620</v>
      </c>
      <c r="D118">
        <v>40635.440000000002</v>
      </c>
      <c r="E118" s="17" t="s">
        <v>3923</v>
      </c>
      <c r="F118">
        <v>0</v>
      </c>
      <c r="G118">
        <v>0</v>
      </c>
      <c r="H118">
        <v>0</v>
      </c>
      <c r="I118">
        <v>0</v>
      </c>
      <c r="J118" s="17">
        <f>MONTH(tce_4111[[#This Row],[data_lancamento]])</f>
        <v>2</v>
      </c>
    </row>
    <row r="119" spans="1:10" x14ac:dyDescent="0.25">
      <c r="A119" s="17" t="s">
        <v>3931</v>
      </c>
      <c r="B119">
        <v>12</v>
      </c>
      <c r="C119" s="1">
        <v>44620</v>
      </c>
      <c r="D119">
        <v>40635.440000000002</v>
      </c>
      <c r="E119" s="17" t="s">
        <v>3925</v>
      </c>
      <c r="F119">
        <v>50</v>
      </c>
      <c r="G119">
        <v>0</v>
      </c>
      <c r="H119">
        <v>0</v>
      </c>
      <c r="I119">
        <v>0</v>
      </c>
      <c r="J119" s="17">
        <f>MONTH(tce_4111[[#This Row],[data_lancamento]])</f>
        <v>2</v>
      </c>
    </row>
    <row r="120" spans="1:10" x14ac:dyDescent="0.25">
      <c r="A120" s="17" t="s">
        <v>3941</v>
      </c>
      <c r="B120">
        <v>12</v>
      </c>
      <c r="C120" s="1">
        <v>44620</v>
      </c>
      <c r="D120">
        <v>35167.86</v>
      </c>
      <c r="E120" s="17" t="s">
        <v>3923</v>
      </c>
      <c r="F120">
        <v>0</v>
      </c>
      <c r="G120">
        <v>0</v>
      </c>
      <c r="H120">
        <v>0</v>
      </c>
      <c r="I120">
        <v>0</v>
      </c>
      <c r="J120" s="17">
        <f>MONTH(tce_4111[[#This Row],[data_lancamento]])</f>
        <v>2</v>
      </c>
    </row>
    <row r="121" spans="1:10" x14ac:dyDescent="0.25">
      <c r="A121" s="17" t="s">
        <v>3927</v>
      </c>
      <c r="B121">
        <v>12</v>
      </c>
      <c r="C121" s="1">
        <v>44620</v>
      </c>
      <c r="D121">
        <v>35167.86</v>
      </c>
      <c r="E121" s="17" t="s">
        <v>3925</v>
      </c>
      <c r="F121">
        <v>50</v>
      </c>
      <c r="G121">
        <v>0</v>
      </c>
      <c r="H121">
        <v>0</v>
      </c>
      <c r="I121">
        <v>0</v>
      </c>
      <c r="J121" s="17">
        <f>MONTH(tce_4111[[#This Row],[data_lancamento]])</f>
        <v>2</v>
      </c>
    </row>
    <row r="122" spans="1:10" x14ac:dyDescent="0.25">
      <c r="A122" s="17" t="s">
        <v>3941</v>
      </c>
      <c r="B122">
        <v>12</v>
      </c>
      <c r="C122" s="1">
        <v>44620</v>
      </c>
      <c r="D122">
        <v>44221.18</v>
      </c>
      <c r="E122" s="17" t="s">
        <v>3923</v>
      </c>
      <c r="F122">
        <v>0</v>
      </c>
      <c r="G122">
        <v>0</v>
      </c>
      <c r="H122">
        <v>0</v>
      </c>
      <c r="I122">
        <v>0</v>
      </c>
      <c r="J122" s="17">
        <f>MONTH(tce_4111[[#This Row],[data_lancamento]])</f>
        <v>2</v>
      </c>
    </row>
    <row r="123" spans="1:10" x14ac:dyDescent="0.25">
      <c r="A123" s="17" t="s">
        <v>3933</v>
      </c>
      <c r="B123">
        <v>12</v>
      </c>
      <c r="C123" s="1">
        <v>44620</v>
      </c>
      <c r="D123">
        <v>44221.18</v>
      </c>
      <c r="E123" s="17" t="s">
        <v>3925</v>
      </c>
      <c r="F123">
        <v>50</v>
      </c>
      <c r="G123">
        <v>0</v>
      </c>
      <c r="H123">
        <v>0</v>
      </c>
      <c r="I123">
        <v>0</v>
      </c>
      <c r="J123" s="17">
        <f>MONTH(tce_4111[[#This Row],[data_lancamento]])</f>
        <v>2</v>
      </c>
    </row>
    <row r="124" spans="1:10" x14ac:dyDescent="0.25">
      <c r="A124" s="17" t="s">
        <v>3941</v>
      </c>
      <c r="B124">
        <v>12</v>
      </c>
      <c r="C124" s="1">
        <v>44620</v>
      </c>
      <c r="D124">
        <v>26945.759999999998</v>
      </c>
      <c r="E124" s="17" t="s">
        <v>3923</v>
      </c>
      <c r="F124">
        <v>0</v>
      </c>
      <c r="G124">
        <v>0</v>
      </c>
      <c r="H124">
        <v>0</v>
      </c>
      <c r="I124">
        <v>0</v>
      </c>
      <c r="J124" s="17">
        <f>MONTH(tce_4111[[#This Row],[data_lancamento]])</f>
        <v>2</v>
      </c>
    </row>
    <row r="125" spans="1:10" x14ac:dyDescent="0.25">
      <c r="A125" s="17" t="s">
        <v>3939</v>
      </c>
      <c r="B125">
        <v>12</v>
      </c>
      <c r="C125" s="1">
        <v>44620</v>
      </c>
      <c r="D125">
        <v>26945.759999999998</v>
      </c>
      <c r="E125" s="17" t="s">
        <v>3925</v>
      </c>
      <c r="F125">
        <v>50</v>
      </c>
      <c r="G125">
        <v>0</v>
      </c>
      <c r="H125">
        <v>0</v>
      </c>
      <c r="I125">
        <v>0</v>
      </c>
      <c r="J125" s="17">
        <f>MONTH(tce_4111[[#This Row],[data_lancamento]])</f>
        <v>2</v>
      </c>
    </row>
    <row r="126" spans="1:10" x14ac:dyDescent="0.25">
      <c r="A126" s="17" t="s">
        <v>3941</v>
      </c>
      <c r="B126">
        <v>12</v>
      </c>
      <c r="C126" s="1">
        <v>44620</v>
      </c>
      <c r="D126">
        <v>95.14</v>
      </c>
      <c r="E126" s="17" t="s">
        <v>3923</v>
      </c>
      <c r="F126">
        <v>0</v>
      </c>
      <c r="G126">
        <v>0</v>
      </c>
      <c r="H126">
        <v>0</v>
      </c>
      <c r="I126">
        <v>0</v>
      </c>
      <c r="J126" s="17">
        <f>MONTH(tce_4111[[#This Row],[data_lancamento]])</f>
        <v>2</v>
      </c>
    </row>
    <row r="127" spans="1:10" x14ac:dyDescent="0.25">
      <c r="A127" s="17" t="s">
        <v>3945</v>
      </c>
      <c r="B127">
        <v>12</v>
      </c>
      <c r="C127" s="1">
        <v>44620</v>
      </c>
      <c r="D127">
        <v>95.14</v>
      </c>
      <c r="E127" s="17" t="s">
        <v>3925</v>
      </c>
      <c r="F127">
        <v>50</v>
      </c>
      <c r="G127">
        <v>0</v>
      </c>
      <c r="H127">
        <v>0</v>
      </c>
      <c r="I127">
        <v>0</v>
      </c>
      <c r="J127" s="17">
        <f>MONTH(tce_4111[[#This Row],[data_lancamento]])</f>
        <v>2</v>
      </c>
    </row>
    <row r="128" spans="1:10" x14ac:dyDescent="0.25">
      <c r="A128" s="17" t="s">
        <v>3927</v>
      </c>
      <c r="B128">
        <v>12</v>
      </c>
      <c r="C128" s="1">
        <v>44628</v>
      </c>
      <c r="D128">
        <v>7481.16</v>
      </c>
      <c r="E128" s="17" t="s">
        <v>3923</v>
      </c>
      <c r="F128">
        <v>50</v>
      </c>
      <c r="G128">
        <v>0</v>
      </c>
      <c r="H128">
        <v>0</v>
      </c>
      <c r="I128">
        <v>0</v>
      </c>
      <c r="J128" s="17">
        <f>MONTH(tce_4111[[#This Row],[data_lancamento]])</f>
        <v>3</v>
      </c>
    </row>
    <row r="129" spans="1:10" x14ac:dyDescent="0.25">
      <c r="A129" s="17" t="s">
        <v>3940</v>
      </c>
      <c r="B129">
        <v>12</v>
      </c>
      <c r="C129" s="1">
        <v>44628</v>
      </c>
      <c r="D129">
        <v>7481.16</v>
      </c>
      <c r="E129" s="17" t="s">
        <v>3925</v>
      </c>
      <c r="F129">
        <v>50</v>
      </c>
      <c r="G129">
        <v>0</v>
      </c>
      <c r="H129">
        <v>0</v>
      </c>
      <c r="I129">
        <v>0</v>
      </c>
      <c r="J129" s="17">
        <f>MONTH(tce_4111[[#This Row],[data_lancamento]])</f>
        <v>3</v>
      </c>
    </row>
    <row r="130" spans="1:10" x14ac:dyDescent="0.25">
      <c r="A130" s="17" t="s">
        <v>3940</v>
      </c>
      <c r="B130">
        <v>12</v>
      </c>
      <c r="C130" s="1">
        <v>44628</v>
      </c>
      <c r="D130">
        <v>7481.16</v>
      </c>
      <c r="E130" s="17" t="s">
        <v>3923</v>
      </c>
      <c r="F130">
        <v>50</v>
      </c>
      <c r="G130">
        <v>0</v>
      </c>
      <c r="H130">
        <v>0</v>
      </c>
      <c r="I130">
        <v>0</v>
      </c>
      <c r="J130" s="17">
        <f>MONTH(tce_4111[[#This Row],[data_lancamento]])</f>
        <v>3</v>
      </c>
    </row>
    <row r="131" spans="1:10" x14ac:dyDescent="0.25">
      <c r="A131" s="17" t="s">
        <v>3940</v>
      </c>
      <c r="B131">
        <v>12</v>
      </c>
      <c r="C131" s="1">
        <v>44629</v>
      </c>
      <c r="D131">
        <v>91907.71</v>
      </c>
      <c r="E131" s="17" t="s">
        <v>3925</v>
      </c>
      <c r="F131">
        <v>50</v>
      </c>
      <c r="G131">
        <v>0</v>
      </c>
      <c r="H131">
        <v>0</v>
      </c>
      <c r="I131">
        <v>0</v>
      </c>
      <c r="J131" s="17">
        <f>MONTH(tce_4111[[#This Row],[data_lancamento]])</f>
        <v>3</v>
      </c>
    </row>
    <row r="132" spans="1:10" x14ac:dyDescent="0.25">
      <c r="A132" s="17" t="s">
        <v>3940</v>
      </c>
      <c r="B132">
        <v>12</v>
      </c>
      <c r="C132" s="1">
        <v>44629</v>
      </c>
      <c r="D132">
        <v>105037.2</v>
      </c>
      <c r="E132" s="17" t="s">
        <v>3925</v>
      </c>
      <c r="F132">
        <v>50</v>
      </c>
      <c r="G132">
        <v>0</v>
      </c>
      <c r="H132">
        <v>0</v>
      </c>
      <c r="I132">
        <v>0</v>
      </c>
      <c r="J132" s="17">
        <f>MONTH(tce_4111[[#This Row],[data_lancamento]])</f>
        <v>3</v>
      </c>
    </row>
    <row r="133" spans="1:10" x14ac:dyDescent="0.25">
      <c r="A133" s="17" t="s">
        <v>3940</v>
      </c>
      <c r="B133">
        <v>12</v>
      </c>
      <c r="C133" s="1">
        <v>44629</v>
      </c>
      <c r="D133">
        <v>140672.42000000001</v>
      </c>
      <c r="E133" s="17" t="s">
        <v>3925</v>
      </c>
      <c r="F133">
        <v>50</v>
      </c>
      <c r="G133">
        <v>0</v>
      </c>
      <c r="H133">
        <v>0</v>
      </c>
      <c r="I133">
        <v>0</v>
      </c>
      <c r="J133" s="17">
        <f>MONTH(tce_4111[[#This Row],[data_lancamento]])</f>
        <v>3</v>
      </c>
    </row>
    <row r="134" spans="1:10" x14ac:dyDescent="0.25">
      <c r="A134" s="17" t="s">
        <v>3940</v>
      </c>
      <c r="B134">
        <v>12</v>
      </c>
      <c r="C134" s="1">
        <v>44629</v>
      </c>
      <c r="D134">
        <v>1040.72</v>
      </c>
      <c r="E134" s="17" t="s">
        <v>3925</v>
      </c>
      <c r="F134">
        <v>50</v>
      </c>
      <c r="G134">
        <v>0</v>
      </c>
      <c r="H134">
        <v>0</v>
      </c>
      <c r="I134">
        <v>0</v>
      </c>
      <c r="J134" s="17">
        <f>MONTH(tce_4111[[#This Row],[data_lancamento]])</f>
        <v>3</v>
      </c>
    </row>
    <row r="135" spans="1:10" x14ac:dyDescent="0.25">
      <c r="A135" s="17" t="s">
        <v>3940</v>
      </c>
      <c r="B135">
        <v>12</v>
      </c>
      <c r="C135" s="1">
        <v>44629</v>
      </c>
      <c r="D135">
        <v>910.64</v>
      </c>
      <c r="E135" s="17" t="s">
        <v>3925</v>
      </c>
      <c r="F135">
        <v>50</v>
      </c>
      <c r="G135">
        <v>0</v>
      </c>
      <c r="H135">
        <v>0</v>
      </c>
      <c r="I135">
        <v>0</v>
      </c>
      <c r="J135" s="17">
        <f>MONTH(tce_4111[[#This Row],[data_lancamento]])</f>
        <v>3</v>
      </c>
    </row>
    <row r="136" spans="1:10" x14ac:dyDescent="0.25">
      <c r="A136" s="17" t="s">
        <v>3940</v>
      </c>
      <c r="B136">
        <v>12</v>
      </c>
      <c r="C136" s="1">
        <v>44629</v>
      </c>
      <c r="D136">
        <v>1104.71</v>
      </c>
      <c r="E136" s="17" t="s">
        <v>3925</v>
      </c>
      <c r="F136">
        <v>50</v>
      </c>
      <c r="G136">
        <v>0</v>
      </c>
      <c r="H136">
        <v>0</v>
      </c>
      <c r="I136">
        <v>0</v>
      </c>
      <c r="J136" s="17">
        <f>MONTH(tce_4111[[#This Row],[data_lancamento]])</f>
        <v>3</v>
      </c>
    </row>
    <row r="137" spans="1:10" x14ac:dyDescent="0.25">
      <c r="A137" s="17" t="s">
        <v>3940</v>
      </c>
      <c r="B137">
        <v>12</v>
      </c>
      <c r="C137" s="1">
        <v>44629</v>
      </c>
      <c r="D137">
        <v>1262.52</v>
      </c>
      <c r="E137" s="17" t="s">
        <v>3925</v>
      </c>
      <c r="F137">
        <v>50</v>
      </c>
      <c r="G137">
        <v>0</v>
      </c>
      <c r="H137">
        <v>0</v>
      </c>
      <c r="I137">
        <v>0</v>
      </c>
      <c r="J137" s="17">
        <f>MONTH(tce_4111[[#This Row],[data_lancamento]])</f>
        <v>3</v>
      </c>
    </row>
    <row r="138" spans="1:10" x14ac:dyDescent="0.25">
      <c r="A138" s="17" t="s">
        <v>3940</v>
      </c>
      <c r="B138">
        <v>12</v>
      </c>
      <c r="C138" s="1">
        <v>44629</v>
      </c>
      <c r="D138">
        <v>454.48</v>
      </c>
      <c r="E138" s="17" t="s">
        <v>3925</v>
      </c>
      <c r="F138">
        <v>50</v>
      </c>
      <c r="G138">
        <v>0</v>
      </c>
      <c r="H138">
        <v>0</v>
      </c>
      <c r="I138">
        <v>0</v>
      </c>
      <c r="J138" s="17">
        <f>MONTH(tce_4111[[#This Row],[data_lancamento]])</f>
        <v>3</v>
      </c>
    </row>
    <row r="139" spans="1:10" x14ac:dyDescent="0.25">
      <c r="A139" s="17" t="s">
        <v>3940</v>
      </c>
      <c r="B139">
        <v>12</v>
      </c>
      <c r="C139" s="1">
        <v>44629</v>
      </c>
      <c r="D139">
        <v>397.67</v>
      </c>
      <c r="E139" s="17" t="s">
        <v>3925</v>
      </c>
      <c r="F139">
        <v>50</v>
      </c>
      <c r="G139">
        <v>0</v>
      </c>
      <c r="H139">
        <v>0</v>
      </c>
      <c r="I139">
        <v>0</v>
      </c>
      <c r="J139" s="17">
        <f>MONTH(tce_4111[[#This Row],[data_lancamento]])</f>
        <v>3</v>
      </c>
    </row>
    <row r="140" spans="1:10" x14ac:dyDescent="0.25">
      <c r="A140" s="17" t="s">
        <v>3940</v>
      </c>
      <c r="B140">
        <v>12</v>
      </c>
      <c r="C140" s="1">
        <v>44629</v>
      </c>
      <c r="D140">
        <v>13474.37</v>
      </c>
      <c r="E140" s="17" t="s">
        <v>3923</v>
      </c>
      <c r="F140">
        <v>50</v>
      </c>
      <c r="G140">
        <v>0</v>
      </c>
      <c r="H140">
        <v>0</v>
      </c>
      <c r="I140">
        <v>0</v>
      </c>
      <c r="J140" s="17">
        <f>MONTH(tce_4111[[#This Row],[data_lancamento]])</f>
        <v>3</v>
      </c>
    </row>
    <row r="141" spans="1:10" x14ac:dyDescent="0.25">
      <c r="A141" s="17" t="s">
        <v>3944</v>
      </c>
      <c r="B141">
        <v>12</v>
      </c>
      <c r="C141" s="1">
        <v>44629</v>
      </c>
      <c r="D141">
        <v>13474.37</v>
      </c>
      <c r="E141" s="17" t="s">
        <v>3925</v>
      </c>
      <c r="F141">
        <v>50</v>
      </c>
      <c r="G141">
        <v>0</v>
      </c>
      <c r="H141">
        <v>0</v>
      </c>
      <c r="I141">
        <v>0</v>
      </c>
      <c r="J141" s="17">
        <f>MONTH(tce_4111[[#This Row],[data_lancamento]])</f>
        <v>3</v>
      </c>
    </row>
    <row r="142" spans="1:10" x14ac:dyDescent="0.25">
      <c r="A142" s="17" t="s">
        <v>3944</v>
      </c>
      <c r="B142">
        <v>12</v>
      </c>
      <c r="C142" s="1">
        <v>44629</v>
      </c>
      <c r="D142">
        <v>13474.37</v>
      </c>
      <c r="E142" s="17" t="s">
        <v>3923</v>
      </c>
      <c r="F142">
        <v>50</v>
      </c>
      <c r="G142">
        <v>0</v>
      </c>
      <c r="H142">
        <v>0</v>
      </c>
      <c r="I142">
        <v>0</v>
      </c>
      <c r="J142" s="17">
        <f>MONTH(tce_4111[[#This Row],[data_lancamento]])</f>
        <v>3</v>
      </c>
    </row>
    <row r="143" spans="1:10" x14ac:dyDescent="0.25">
      <c r="A143" s="17" t="s">
        <v>3945</v>
      </c>
      <c r="B143">
        <v>12</v>
      </c>
      <c r="C143" s="1">
        <v>44629</v>
      </c>
      <c r="D143">
        <v>13474.37</v>
      </c>
      <c r="E143" s="17" t="s">
        <v>3925</v>
      </c>
      <c r="F143">
        <v>50</v>
      </c>
      <c r="G143">
        <v>0</v>
      </c>
      <c r="H143">
        <v>0</v>
      </c>
      <c r="I143">
        <v>0</v>
      </c>
      <c r="J143" s="17">
        <f>MONTH(tce_4111[[#This Row],[data_lancamento]])</f>
        <v>3</v>
      </c>
    </row>
    <row r="144" spans="1:10" x14ac:dyDescent="0.25">
      <c r="A144" s="17" t="s">
        <v>3940</v>
      </c>
      <c r="B144">
        <v>12</v>
      </c>
      <c r="C144" s="1">
        <v>44629</v>
      </c>
      <c r="D144">
        <v>327596.7</v>
      </c>
      <c r="E144" s="17" t="s">
        <v>3923</v>
      </c>
      <c r="F144">
        <v>50</v>
      </c>
      <c r="G144">
        <v>0</v>
      </c>
      <c r="H144">
        <v>0</v>
      </c>
      <c r="I144">
        <v>0</v>
      </c>
      <c r="J144" s="17">
        <f>MONTH(tce_4111[[#This Row],[data_lancamento]])</f>
        <v>3</v>
      </c>
    </row>
    <row r="145" spans="1:10" x14ac:dyDescent="0.25">
      <c r="A145" s="17" t="s">
        <v>3939</v>
      </c>
      <c r="B145">
        <v>12</v>
      </c>
      <c r="C145" s="1">
        <v>44629</v>
      </c>
      <c r="D145">
        <v>327596.7</v>
      </c>
      <c r="E145" s="17" t="s">
        <v>3925</v>
      </c>
      <c r="F145">
        <v>50</v>
      </c>
      <c r="G145">
        <v>0</v>
      </c>
      <c r="H145">
        <v>0</v>
      </c>
      <c r="I145">
        <v>0</v>
      </c>
      <c r="J145" s="17">
        <f>MONTH(tce_4111[[#This Row],[data_lancamento]])</f>
        <v>3</v>
      </c>
    </row>
    <row r="146" spans="1:10" x14ac:dyDescent="0.25">
      <c r="A146" s="17" t="s">
        <v>3940</v>
      </c>
      <c r="B146">
        <v>12</v>
      </c>
      <c r="C146" s="1">
        <v>44629</v>
      </c>
      <c r="D146">
        <v>1262.52</v>
      </c>
      <c r="E146" s="17" t="s">
        <v>3923</v>
      </c>
      <c r="F146">
        <v>50</v>
      </c>
      <c r="G146">
        <v>0</v>
      </c>
      <c r="H146">
        <v>0</v>
      </c>
      <c r="I146">
        <v>0</v>
      </c>
      <c r="J146" s="17">
        <f>MONTH(tce_4111[[#This Row],[data_lancamento]])</f>
        <v>3</v>
      </c>
    </row>
    <row r="147" spans="1:10" x14ac:dyDescent="0.25">
      <c r="A147" s="17" t="s">
        <v>3940</v>
      </c>
      <c r="B147">
        <v>12</v>
      </c>
      <c r="C147" s="1">
        <v>44629</v>
      </c>
      <c r="D147">
        <v>454.48</v>
      </c>
      <c r="E147" s="17" t="s">
        <v>3923</v>
      </c>
      <c r="F147">
        <v>50</v>
      </c>
      <c r="G147">
        <v>0</v>
      </c>
      <c r="H147">
        <v>0</v>
      </c>
      <c r="I147">
        <v>0</v>
      </c>
      <c r="J147" s="17">
        <f>MONTH(tce_4111[[#This Row],[data_lancamento]])</f>
        <v>3</v>
      </c>
    </row>
    <row r="148" spans="1:10" x14ac:dyDescent="0.25">
      <c r="A148" s="17" t="s">
        <v>5895</v>
      </c>
      <c r="B148">
        <v>12</v>
      </c>
      <c r="C148" s="1">
        <v>44631</v>
      </c>
      <c r="D148">
        <v>20.350000000000001</v>
      </c>
      <c r="E148" s="17" t="s">
        <v>3923</v>
      </c>
      <c r="F148">
        <v>8001</v>
      </c>
      <c r="G148">
        <v>0</v>
      </c>
      <c r="H148">
        <v>0</v>
      </c>
      <c r="I148">
        <v>0</v>
      </c>
      <c r="J148" s="17">
        <f>MONTH(tce_4111[[#This Row],[data_lancamento]])</f>
        <v>3</v>
      </c>
    </row>
    <row r="149" spans="1:10" x14ac:dyDescent="0.25">
      <c r="A149" s="17" t="s">
        <v>5895</v>
      </c>
      <c r="B149">
        <v>12</v>
      </c>
      <c r="C149" s="1">
        <v>44631</v>
      </c>
      <c r="D149">
        <v>20.350000000000001</v>
      </c>
      <c r="E149" s="17" t="s">
        <v>3923</v>
      </c>
      <c r="F149">
        <v>8001</v>
      </c>
      <c r="G149">
        <v>0</v>
      </c>
      <c r="H149">
        <v>0</v>
      </c>
      <c r="I149">
        <v>0</v>
      </c>
      <c r="J149" s="17">
        <f>MONTH(tce_4111[[#This Row],[data_lancamento]])</f>
        <v>3</v>
      </c>
    </row>
    <row r="150" spans="1:10" x14ac:dyDescent="0.25">
      <c r="A150" s="17" t="s">
        <v>3945</v>
      </c>
      <c r="B150">
        <v>12</v>
      </c>
      <c r="C150" s="1">
        <v>44631</v>
      </c>
      <c r="D150">
        <v>848</v>
      </c>
      <c r="E150" s="17" t="s">
        <v>3923</v>
      </c>
      <c r="F150">
        <v>50</v>
      </c>
      <c r="G150">
        <v>0</v>
      </c>
      <c r="H150">
        <v>0</v>
      </c>
      <c r="I150">
        <v>0</v>
      </c>
      <c r="J150" s="17">
        <f>MONTH(tce_4111[[#This Row],[data_lancamento]])</f>
        <v>3</v>
      </c>
    </row>
    <row r="151" spans="1:10" x14ac:dyDescent="0.25">
      <c r="A151" s="17" t="s">
        <v>3944</v>
      </c>
      <c r="B151">
        <v>12</v>
      </c>
      <c r="C151" s="1">
        <v>44631</v>
      </c>
      <c r="D151">
        <v>848</v>
      </c>
      <c r="E151" s="17" t="s">
        <v>3925</v>
      </c>
      <c r="F151">
        <v>50</v>
      </c>
      <c r="G151">
        <v>0</v>
      </c>
      <c r="H151">
        <v>0</v>
      </c>
      <c r="I151">
        <v>0</v>
      </c>
      <c r="J151" s="17">
        <f>MONTH(tce_4111[[#This Row],[data_lancamento]])</f>
        <v>3</v>
      </c>
    </row>
    <row r="152" spans="1:10" x14ac:dyDescent="0.25">
      <c r="A152" s="17" t="s">
        <v>3944</v>
      </c>
      <c r="B152">
        <v>12</v>
      </c>
      <c r="C152" s="1">
        <v>44631</v>
      </c>
      <c r="D152">
        <v>40.700000000000003</v>
      </c>
      <c r="E152" s="17" t="s">
        <v>3923</v>
      </c>
      <c r="F152">
        <v>50</v>
      </c>
      <c r="G152">
        <v>0</v>
      </c>
      <c r="H152">
        <v>0</v>
      </c>
      <c r="I152">
        <v>0</v>
      </c>
      <c r="J152" s="17">
        <f>MONTH(tce_4111[[#This Row],[data_lancamento]])</f>
        <v>3</v>
      </c>
    </row>
    <row r="153" spans="1:10" x14ac:dyDescent="0.25">
      <c r="A153" s="17" t="s">
        <v>5895</v>
      </c>
      <c r="B153">
        <v>12</v>
      </c>
      <c r="C153" s="1">
        <v>44631</v>
      </c>
      <c r="D153">
        <v>40.700000000000003</v>
      </c>
      <c r="E153" s="17" t="s">
        <v>3925</v>
      </c>
      <c r="F153">
        <v>8001</v>
      </c>
      <c r="G153">
        <v>0</v>
      </c>
      <c r="H153">
        <v>0</v>
      </c>
      <c r="I153">
        <v>0</v>
      </c>
      <c r="J153" s="17">
        <f>MONTH(tce_4111[[#This Row],[data_lancamento]])</f>
        <v>3</v>
      </c>
    </row>
    <row r="154" spans="1:10" x14ac:dyDescent="0.25">
      <c r="A154" s="17" t="s">
        <v>3944</v>
      </c>
      <c r="B154">
        <v>12</v>
      </c>
      <c r="C154" s="1">
        <v>44631</v>
      </c>
      <c r="D154">
        <v>403.65</v>
      </c>
      <c r="E154" s="17" t="s">
        <v>3923</v>
      </c>
      <c r="F154">
        <v>50</v>
      </c>
      <c r="G154">
        <v>0</v>
      </c>
      <c r="H154">
        <v>0</v>
      </c>
      <c r="I154">
        <v>0</v>
      </c>
      <c r="J154" s="17">
        <f>MONTH(tce_4111[[#This Row],[data_lancamento]])</f>
        <v>3</v>
      </c>
    </row>
    <row r="155" spans="1:10" x14ac:dyDescent="0.25">
      <c r="A155" s="17" t="s">
        <v>3944</v>
      </c>
      <c r="B155">
        <v>12</v>
      </c>
      <c r="C155" s="1">
        <v>44631</v>
      </c>
      <c r="D155">
        <v>403.65</v>
      </c>
      <c r="E155" s="17" t="s">
        <v>3923</v>
      </c>
      <c r="F155">
        <v>50</v>
      </c>
      <c r="G155">
        <v>0</v>
      </c>
      <c r="H155">
        <v>0</v>
      </c>
      <c r="I155">
        <v>0</v>
      </c>
      <c r="J155" s="17">
        <f>MONTH(tce_4111[[#This Row],[data_lancamento]])</f>
        <v>3</v>
      </c>
    </row>
    <row r="156" spans="1:10" x14ac:dyDescent="0.25">
      <c r="A156" s="17" t="s">
        <v>3927</v>
      </c>
      <c r="B156">
        <v>12</v>
      </c>
      <c r="C156" s="1">
        <v>44650</v>
      </c>
      <c r="D156">
        <v>263652.03999999998</v>
      </c>
      <c r="E156" s="17" t="s">
        <v>3923</v>
      </c>
      <c r="F156">
        <v>50</v>
      </c>
      <c r="G156">
        <v>0</v>
      </c>
      <c r="H156">
        <v>0</v>
      </c>
      <c r="I156">
        <v>0</v>
      </c>
      <c r="J156" s="17">
        <f>MONTH(tce_4111[[#This Row],[data_lancamento]])</f>
        <v>3</v>
      </c>
    </row>
    <row r="157" spans="1:10" x14ac:dyDescent="0.25">
      <c r="A157" s="17" t="s">
        <v>3940</v>
      </c>
      <c r="B157">
        <v>12</v>
      </c>
      <c r="C157" s="1">
        <v>44650</v>
      </c>
      <c r="D157">
        <v>263652.03999999998</v>
      </c>
      <c r="E157" s="17" t="s">
        <v>3925</v>
      </c>
      <c r="F157">
        <v>50</v>
      </c>
      <c r="G157">
        <v>0</v>
      </c>
      <c r="H157">
        <v>0</v>
      </c>
      <c r="I157">
        <v>0</v>
      </c>
      <c r="J157" s="17">
        <f>MONTH(tce_4111[[#This Row],[data_lancamento]])</f>
        <v>3</v>
      </c>
    </row>
    <row r="158" spans="1:10" x14ac:dyDescent="0.25">
      <c r="A158" s="17" t="s">
        <v>3940</v>
      </c>
      <c r="B158">
        <v>12</v>
      </c>
      <c r="C158" s="1">
        <v>44650</v>
      </c>
      <c r="D158">
        <v>28888.400000000001</v>
      </c>
      <c r="E158" s="17" t="s">
        <v>3923</v>
      </c>
      <c r="F158">
        <v>50</v>
      </c>
      <c r="G158">
        <v>0</v>
      </c>
      <c r="H158">
        <v>0</v>
      </c>
      <c r="I158">
        <v>0</v>
      </c>
      <c r="J158" s="17">
        <f>MONTH(tce_4111[[#This Row],[data_lancamento]])</f>
        <v>3</v>
      </c>
    </row>
    <row r="159" spans="1:10" x14ac:dyDescent="0.25">
      <c r="A159" s="17" t="s">
        <v>3940</v>
      </c>
      <c r="B159">
        <v>12</v>
      </c>
      <c r="C159" s="1">
        <v>44650</v>
      </c>
      <c r="D159">
        <v>18551.11</v>
      </c>
      <c r="E159" s="17" t="s">
        <v>3923</v>
      </c>
      <c r="F159">
        <v>50</v>
      </c>
      <c r="G159">
        <v>0</v>
      </c>
      <c r="H159">
        <v>0</v>
      </c>
      <c r="I159">
        <v>0</v>
      </c>
      <c r="J159" s="17">
        <f>MONTH(tce_4111[[#This Row],[data_lancamento]])</f>
        <v>3</v>
      </c>
    </row>
    <row r="160" spans="1:10" x14ac:dyDescent="0.25">
      <c r="A160" s="17" t="s">
        <v>3940</v>
      </c>
      <c r="B160">
        <v>12</v>
      </c>
      <c r="C160" s="1">
        <v>44650</v>
      </c>
      <c r="D160">
        <v>5886.43</v>
      </c>
      <c r="E160" s="17" t="s">
        <v>3923</v>
      </c>
      <c r="F160">
        <v>50</v>
      </c>
      <c r="G160">
        <v>0</v>
      </c>
      <c r="H160">
        <v>0</v>
      </c>
      <c r="I160">
        <v>0</v>
      </c>
      <c r="J160" s="17">
        <f>MONTH(tce_4111[[#This Row],[data_lancamento]])</f>
        <v>3</v>
      </c>
    </row>
    <row r="161" spans="1:10" x14ac:dyDescent="0.25">
      <c r="A161" s="17" t="s">
        <v>3940</v>
      </c>
      <c r="B161">
        <v>12</v>
      </c>
      <c r="C161" s="1">
        <v>44650</v>
      </c>
      <c r="D161">
        <v>97456.59</v>
      </c>
      <c r="E161" s="17" t="s">
        <v>3923</v>
      </c>
      <c r="F161">
        <v>50</v>
      </c>
      <c r="G161">
        <v>0</v>
      </c>
      <c r="H161">
        <v>0</v>
      </c>
      <c r="I161">
        <v>0</v>
      </c>
      <c r="J161" s="17">
        <f>MONTH(tce_4111[[#This Row],[data_lancamento]])</f>
        <v>3</v>
      </c>
    </row>
    <row r="162" spans="1:10" x14ac:dyDescent="0.25">
      <c r="A162" s="17" t="s">
        <v>3940</v>
      </c>
      <c r="B162">
        <v>12</v>
      </c>
      <c r="C162" s="1">
        <v>44650</v>
      </c>
      <c r="D162">
        <v>1668.97</v>
      </c>
      <c r="E162" s="17" t="s">
        <v>3923</v>
      </c>
      <c r="F162">
        <v>50</v>
      </c>
      <c r="G162">
        <v>0</v>
      </c>
      <c r="H162">
        <v>0</v>
      </c>
      <c r="I162">
        <v>0</v>
      </c>
      <c r="J162" s="17">
        <f>MONTH(tce_4111[[#This Row],[data_lancamento]])</f>
        <v>3</v>
      </c>
    </row>
    <row r="163" spans="1:10" x14ac:dyDescent="0.25">
      <c r="A163" s="17" t="s">
        <v>3940</v>
      </c>
      <c r="B163">
        <v>12</v>
      </c>
      <c r="C163" s="1">
        <v>44650</v>
      </c>
      <c r="D163">
        <v>18160.86</v>
      </c>
      <c r="E163" s="17" t="s">
        <v>3923</v>
      </c>
      <c r="F163">
        <v>50</v>
      </c>
      <c r="G163">
        <v>0</v>
      </c>
      <c r="H163">
        <v>0</v>
      </c>
      <c r="I163">
        <v>0</v>
      </c>
      <c r="J163" s="17">
        <f>MONTH(tce_4111[[#This Row],[data_lancamento]])</f>
        <v>3</v>
      </c>
    </row>
    <row r="164" spans="1:10" x14ac:dyDescent="0.25">
      <c r="A164" s="17" t="s">
        <v>3940</v>
      </c>
      <c r="B164">
        <v>12</v>
      </c>
      <c r="C164" s="1">
        <v>44650</v>
      </c>
      <c r="D164">
        <v>7272</v>
      </c>
      <c r="E164" s="17" t="s">
        <v>3923</v>
      </c>
      <c r="F164">
        <v>50</v>
      </c>
      <c r="G164">
        <v>0</v>
      </c>
      <c r="H164">
        <v>0</v>
      </c>
      <c r="I164">
        <v>0</v>
      </c>
      <c r="J164" s="17">
        <f>MONTH(tce_4111[[#This Row],[data_lancamento]])</f>
        <v>3</v>
      </c>
    </row>
    <row r="165" spans="1:10" x14ac:dyDescent="0.25">
      <c r="A165" s="17" t="s">
        <v>3940</v>
      </c>
      <c r="B165">
        <v>12</v>
      </c>
      <c r="C165" s="1">
        <v>44650</v>
      </c>
      <c r="D165">
        <v>16920.080000000002</v>
      </c>
      <c r="E165" s="17" t="s">
        <v>3923</v>
      </c>
      <c r="F165">
        <v>50</v>
      </c>
      <c r="G165">
        <v>0</v>
      </c>
      <c r="H165">
        <v>0</v>
      </c>
      <c r="I165">
        <v>0</v>
      </c>
      <c r="J165" s="17">
        <f>MONTH(tce_4111[[#This Row],[data_lancamento]])</f>
        <v>3</v>
      </c>
    </row>
    <row r="166" spans="1:10" x14ac:dyDescent="0.25">
      <c r="A166" s="17" t="s">
        <v>3940</v>
      </c>
      <c r="B166">
        <v>12</v>
      </c>
      <c r="C166" s="1">
        <v>44650</v>
      </c>
      <c r="D166">
        <v>8776.02</v>
      </c>
      <c r="E166" s="17" t="s">
        <v>3923</v>
      </c>
      <c r="F166">
        <v>50</v>
      </c>
      <c r="G166">
        <v>0</v>
      </c>
      <c r="H166">
        <v>0</v>
      </c>
      <c r="I166">
        <v>0</v>
      </c>
      <c r="J166" s="17">
        <f>MONTH(tce_4111[[#This Row],[data_lancamento]])</f>
        <v>3</v>
      </c>
    </row>
    <row r="167" spans="1:10" x14ac:dyDescent="0.25">
      <c r="A167" s="17" t="s">
        <v>3940</v>
      </c>
      <c r="B167">
        <v>12</v>
      </c>
      <c r="C167" s="1">
        <v>44650</v>
      </c>
      <c r="D167">
        <v>3939.22</v>
      </c>
      <c r="E167" s="17" t="s">
        <v>3923</v>
      </c>
      <c r="F167">
        <v>50</v>
      </c>
      <c r="G167">
        <v>0</v>
      </c>
      <c r="H167">
        <v>0</v>
      </c>
      <c r="I167">
        <v>0</v>
      </c>
      <c r="J167" s="17">
        <f>MONTH(tce_4111[[#This Row],[data_lancamento]])</f>
        <v>3</v>
      </c>
    </row>
    <row r="168" spans="1:10" x14ac:dyDescent="0.25">
      <c r="A168" s="17" t="s">
        <v>3940</v>
      </c>
      <c r="B168">
        <v>12</v>
      </c>
      <c r="C168" s="1">
        <v>44650</v>
      </c>
      <c r="D168">
        <v>6513.93</v>
      </c>
      <c r="E168" s="17" t="s">
        <v>3923</v>
      </c>
      <c r="F168">
        <v>50</v>
      </c>
      <c r="G168">
        <v>0</v>
      </c>
      <c r="H168">
        <v>0</v>
      </c>
      <c r="I168">
        <v>0</v>
      </c>
      <c r="J168" s="17">
        <f>MONTH(tce_4111[[#This Row],[data_lancamento]])</f>
        <v>3</v>
      </c>
    </row>
    <row r="169" spans="1:10" x14ac:dyDescent="0.25">
      <c r="A169" s="17" t="s">
        <v>3940</v>
      </c>
      <c r="B169">
        <v>12</v>
      </c>
      <c r="C169" s="1">
        <v>44650</v>
      </c>
      <c r="D169">
        <v>34674.839999999997</v>
      </c>
      <c r="E169" s="17" t="s">
        <v>3923</v>
      </c>
      <c r="F169">
        <v>50</v>
      </c>
      <c r="G169">
        <v>0</v>
      </c>
      <c r="H169">
        <v>0</v>
      </c>
      <c r="I169">
        <v>0</v>
      </c>
      <c r="J169" s="17">
        <f>MONTH(tce_4111[[#This Row],[data_lancamento]])</f>
        <v>3</v>
      </c>
    </row>
    <row r="170" spans="1:10" x14ac:dyDescent="0.25">
      <c r="A170" s="17" t="s">
        <v>3940</v>
      </c>
      <c r="B170">
        <v>12</v>
      </c>
      <c r="C170" s="1">
        <v>44650</v>
      </c>
      <c r="D170">
        <v>1212</v>
      </c>
      <c r="E170" s="17" t="s">
        <v>3923</v>
      </c>
      <c r="F170">
        <v>50</v>
      </c>
      <c r="G170">
        <v>0</v>
      </c>
      <c r="H170">
        <v>0</v>
      </c>
      <c r="I170">
        <v>0</v>
      </c>
      <c r="J170" s="17">
        <f>MONTH(tce_4111[[#This Row],[data_lancamento]])</f>
        <v>3</v>
      </c>
    </row>
    <row r="171" spans="1:10" x14ac:dyDescent="0.25">
      <c r="A171" s="17" t="s">
        <v>3940</v>
      </c>
      <c r="B171">
        <v>12</v>
      </c>
      <c r="C171" s="1">
        <v>44650</v>
      </c>
      <c r="D171">
        <v>12513.23</v>
      </c>
      <c r="E171" s="17" t="s">
        <v>3923</v>
      </c>
      <c r="F171">
        <v>50</v>
      </c>
      <c r="G171">
        <v>0</v>
      </c>
      <c r="H171">
        <v>0</v>
      </c>
      <c r="I171">
        <v>0</v>
      </c>
      <c r="J171" s="17">
        <f>MONTH(tce_4111[[#This Row],[data_lancamento]])</f>
        <v>3</v>
      </c>
    </row>
    <row r="172" spans="1:10" x14ac:dyDescent="0.25">
      <c r="A172" s="17" t="s">
        <v>3940</v>
      </c>
      <c r="B172">
        <v>12</v>
      </c>
      <c r="C172" s="1">
        <v>44650</v>
      </c>
      <c r="D172">
        <v>618.36</v>
      </c>
      <c r="E172" s="17" t="s">
        <v>3923</v>
      </c>
      <c r="F172">
        <v>50</v>
      </c>
      <c r="G172">
        <v>0</v>
      </c>
      <c r="H172">
        <v>0</v>
      </c>
      <c r="I172">
        <v>0</v>
      </c>
      <c r="J172" s="17">
        <f>MONTH(tce_4111[[#This Row],[data_lancamento]])</f>
        <v>3</v>
      </c>
    </row>
    <row r="173" spans="1:10" x14ac:dyDescent="0.25">
      <c r="A173" s="17" t="s">
        <v>3940</v>
      </c>
      <c r="B173">
        <v>12</v>
      </c>
      <c r="C173" s="1">
        <v>44650</v>
      </c>
      <c r="D173">
        <v>600</v>
      </c>
      <c r="E173" s="17" t="s">
        <v>3923</v>
      </c>
      <c r="F173">
        <v>50</v>
      </c>
      <c r="G173">
        <v>0</v>
      </c>
      <c r="H173">
        <v>0</v>
      </c>
      <c r="I173">
        <v>0</v>
      </c>
      <c r="J173" s="17">
        <f>MONTH(tce_4111[[#This Row],[data_lancamento]])</f>
        <v>3</v>
      </c>
    </row>
    <row r="174" spans="1:10" x14ac:dyDescent="0.25">
      <c r="A174" s="17" t="s">
        <v>3941</v>
      </c>
      <c r="B174">
        <v>12</v>
      </c>
      <c r="C174" s="1">
        <v>44651</v>
      </c>
      <c r="D174">
        <v>66876</v>
      </c>
      <c r="E174" s="17" t="s">
        <v>3923</v>
      </c>
      <c r="F174">
        <v>0</v>
      </c>
      <c r="G174">
        <v>0</v>
      </c>
      <c r="H174">
        <v>0</v>
      </c>
      <c r="I174">
        <v>0</v>
      </c>
      <c r="J174" s="17">
        <f>MONTH(tce_4111[[#This Row],[data_lancamento]])</f>
        <v>3</v>
      </c>
    </row>
    <row r="175" spans="1:10" x14ac:dyDescent="0.25">
      <c r="A175" s="17" t="s">
        <v>3924</v>
      </c>
      <c r="B175">
        <v>12</v>
      </c>
      <c r="C175" s="1">
        <v>44651</v>
      </c>
      <c r="D175">
        <v>66876</v>
      </c>
      <c r="E175" s="17" t="s">
        <v>3925</v>
      </c>
      <c r="F175">
        <v>50</v>
      </c>
      <c r="G175">
        <v>0</v>
      </c>
      <c r="H175">
        <v>0</v>
      </c>
      <c r="I175">
        <v>0</v>
      </c>
      <c r="J175" s="17">
        <f>MONTH(tce_4111[[#This Row],[data_lancamento]])</f>
        <v>3</v>
      </c>
    </row>
    <row r="176" spans="1:10" x14ac:dyDescent="0.25">
      <c r="A176" s="17" t="s">
        <v>3941</v>
      </c>
      <c r="B176">
        <v>12</v>
      </c>
      <c r="C176" s="1">
        <v>44651</v>
      </c>
      <c r="D176">
        <v>100431.54</v>
      </c>
      <c r="E176" s="17" t="s">
        <v>3923</v>
      </c>
      <c r="F176">
        <v>0</v>
      </c>
      <c r="G176">
        <v>0</v>
      </c>
      <c r="H176">
        <v>0</v>
      </c>
      <c r="I176">
        <v>0</v>
      </c>
      <c r="J176" s="17">
        <f>MONTH(tce_4111[[#This Row],[data_lancamento]])</f>
        <v>3</v>
      </c>
    </row>
    <row r="177" spans="1:10" x14ac:dyDescent="0.25">
      <c r="A177" s="17" t="s">
        <v>3931</v>
      </c>
      <c r="B177">
        <v>12</v>
      </c>
      <c r="C177" s="1">
        <v>44651</v>
      </c>
      <c r="D177">
        <v>100431.54</v>
      </c>
      <c r="E177" s="17" t="s">
        <v>3925</v>
      </c>
      <c r="F177">
        <v>50</v>
      </c>
      <c r="G177">
        <v>0</v>
      </c>
      <c r="H177">
        <v>0</v>
      </c>
      <c r="I177">
        <v>0</v>
      </c>
      <c r="J177" s="17">
        <f>MONTH(tce_4111[[#This Row],[data_lancamento]])</f>
        <v>3</v>
      </c>
    </row>
    <row r="178" spans="1:10" x14ac:dyDescent="0.25">
      <c r="A178" s="17" t="s">
        <v>3941</v>
      </c>
      <c r="B178">
        <v>12</v>
      </c>
      <c r="C178" s="1">
        <v>44651</v>
      </c>
      <c r="D178">
        <v>39195.870000000003</v>
      </c>
      <c r="E178" s="17" t="s">
        <v>3923</v>
      </c>
      <c r="F178">
        <v>0</v>
      </c>
      <c r="G178">
        <v>0</v>
      </c>
      <c r="H178">
        <v>0</v>
      </c>
      <c r="I178">
        <v>0</v>
      </c>
      <c r="J178" s="17">
        <f>MONTH(tce_4111[[#This Row],[data_lancamento]])</f>
        <v>3</v>
      </c>
    </row>
    <row r="179" spans="1:10" x14ac:dyDescent="0.25">
      <c r="A179" s="17" t="s">
        <v>3927</v>
      </c>
      <c r="B179">
        <v>12</v>
      </c>
      <c r="C179" s="1">
        <v>44651</v>
      </c>
      <c r="D179">
        <v>39195.870000000003</v>
      </c>
      <c r="E179" s="17" t="s">
        <v>3925</v>
      </c>
      <c r="F179">
        <v>50</v>
      </c>
      <c r="G179">
        <v>0</v>
      </c>
      <c r="H179">
        <v>0</v>
      </c>
      <c r="I179">
        <v>0</v>
      </c>
      <c r="J179" s="17">
        <f>MONTH(tce_4111[[#This Row],[data_lancamento]])</f>
        <v>3</v>
      </c>
    </row>
    <row r="180" spans="1:10" x14ac:dyDescent="0.25">
      <c r="A180" s="17" t="s">
        <v>3941</v>
      </c>
      <c r="B180">
        <v>12</v>
      </c>
      <c r="C180" s="1">
        <v>44651</v>
      </c>
      <c r="D180">
        <v>101330.18</v>
      </c>
      <c r="E180" s="17" t="s">
        <v>3923</v>
      </c>
      <c r="F180">
        <v>0</v>
      </c>
      <c r="G180">
        <v>0</v>
      </c>
      <c r="H180">
        <v>0</v>
      </c>
      <c r="I180">
        <v>0</v>
      </c>
      <c r="J180" s="17">
        <f>MONTH(tce_4111[[#This Row],[data_lancamento]])</f>
        <v>3</v>
      </c>
    </row>
    <row r="181" spans="1:10" x14ac:dyDescent="0.25">
      <c r="A181" s="17" t="s">
        <v>3933</v>
      </c>
      <c r="B181">
        <v>12</v>
      </c>
      <c r="C181" s="1">
        <v>44651</v>
      </c>
      <c r="D181">
        <v>101330.18</v>
      </c>
      <c r="E181" s="17" t="s">
        <v>3925</v>
      </c>
      <c r="F181">
        <v>50</v>
      </c>
      <c r="G181">
        <v>0</v>
      </c>
      <c r="H181">
        <v>0</v>
      </c>
      <c r="I181">
        <v>0</v>
      </c>
      <c r="J181" s="17">
        <f>MONTH(tce_4111[[#This Row],[data_lancamento]])</f>
        <v>3</v>
      </c>
    </row>
    <row r="182" spans="1:10" x14ac:dyDescent="0.25">
      <c r="A182" s="17" t="s">
        <v>3941</v>
      </c>
      <c r="B182">
        <v>12</v>
      </c>
      <c r="C182" s="1">
        <v>44651</v>
      </c>
      <c r="D182">
        <v>35430.04</v>
      </c>
      <c r="E182" s="17" t="s">
        <v>3923</v>
      </c>
      <c r="F182">
        <v>0</v>
      </c>
      <c r="G182">
        <v>0</v>
      </c>
      <c r="H182">
        <v>0</v>
      </c>
      <c r="I182">
        <v>0</v>
      </c>
      <c r="J182" s="17">
        <f>MONTH(tce_4111[[#This Row],[data_lancamento]])</f>
        <v>3</v>
      </c>
    </row>
    <row r="183" spans="1:10" x14ac:dyDescent="0.25">
      <c r="A183" s="17" t="s">
        <v>3939</v>
      </c>
      <c r="B183">
        <v>12</v>
      </c>
      <c r="C183" s="1">
        <v>44651</v>
      </c>
      <c r="D183">
        <v>35430.04</v>
      </c>
      <c r="E183" s="17" t="s">
        <v>3925</v>
      </c>
      <c r="F183">
        <v>50</v>
      </c>
      <c r="G183">
        <v>0</v>
      </c>
      <c r="H183">
        <v>0</v>
      </c>
      <c r="I183">
        <v>0</v>
      </c>
      <c r="J183" s="17">
        <f>MONTH(tce_4111[[#This Row],[data_lancamento]])</f>
        <v>3</v>
      </c>
    </row>
    <row r="184" spans="1:10" x14ac:dyDescent="0.25">
      <c r="A184" s="17" t="s">
        <v>3941</v>
      </c>
      <c r="B184">
        <v>12</v>
      </c>
      <c r="C184" s="1">
        <v>44651</v>
      </c>
      <c r="D184">
        <v>41358.160000000003</v>
      </c>
      <c r="E184" s="17" t="s">
        <v>3923</v>
      </c>
      <c r="F184">
        <v>0</v>
      </c>
      <c r="G184">
        <v>0</v>
      </c>
      <c r="H184">
        <v>0</v>
      </c>
      <c r="I184">
        <v>0</v>
      </c>
      <c r="J184" s="17">
        <f>MONTH(tce_4111[[#This Row],[data_lancamento]])</f>
        <v>3</v>
      </c>
    </row>
    <row r="185" spans="1:10" x14ac:dyDescent="0.25">
      <c r="A185" s="17" t="s">
        <v>3935</v>
      </c>
      <c r="B185">
        <v>12</v>
      </c>
      <c r="C185" s="1">
        <v>44651</v>
      </c>
      <c r="D185">
        <v>41358.160000000003</v>
      </c>
      <c r="E185" s="17" t="s">
        <v>3925</v>
      </c>
      <c r="F185">
        <v>50</v>
      </c>
      <c r="G185">
        <v>0</v>
      </c>
      <c r="H185">
        <v>0</v>
      </c>
      <c r="I185">
        <v>0</v>
      </c>
      <c r="J185" s="17">
        <f>MONTH(tce_4111[[#This Row],[data_lancamento]])</f>
        <v>3</v>
      </c>
    </row>
    <row r="186" spans="1:10" x14ac:dyDescent="0.25">
      <c r="A186" s="17" t="s">
        <v>3941</v>
      </c>
      <c r="B186">
        <v>12</v>
      </c>
      <c r="C186" s="1">
        <v>44651</v>
      </c>
      <c r="D186">
        <v>31401.69</v>
      </c>
      <c r="E186" s="17" t="s">
        <v>3923</v>
      </c>
      <c r="F186">
        <v>0</v>
      </c>
      <c r="G186">
        <v>0</v>
      </c>
      <c r="H186">
        <v>0</v>
      </c>
      <c r="I186">
        <v>0</v>
      </c>
      <c r="J186" s="17">
        <f>MONTH(tce_4111[[#This Row],[data_lancamento]])</f>
        <v>3</v>
      </c>
    </row>
    <row r="187" spans="1:10" x14ac:dyDescent="0.25">
      <c r="A187" s="17" t="s">
        <v>3937</v>
      </c>
      <c r="B187">
        <v>12</v>
      </c>
      <c r="C187" s="1">
        <v>44651</v>
      </c>
      <c r="D187">
        <v>31401.69</v>
      </c>
      <c r="E187" s="17" t="s">
        <v>3925</v>
      </c>
      <c r="F187">
        <v>50</v>
      </c>
      <c r="G187">
        <v>0</v>
      </c>
      <c r="H187">
        <v>0</v>
      </c>
      <c r="I187">
        <v>0</v>
      </c>
      <c r="J187" s="17">
        <f>MONTH(tce_4111[[#This Row],[data_lancamento]])</f>
        <v>3</v>
      </c>
    </row>
    <row r="188" spans="1:10" x14ac:dyDescent="0.25">
      <c r="A188" s="17" t="s">
        <v>3941</v>
      </c>
      <c r="B188">
        <v>12</v>
      </c>
      <c r="C188" s="1">
        <v>44651</v>
      </c>
      <c r="D188">
        <v>210.81</v>
      </c>
      <c r="E188" s="17" t="s">
        <v>3923</v>
      </c>
      <c r="F188">
        <v>0</v>
      </c>
      <c r="G188">
        <v>0</v>
      </c>
      <c r="H188">
        <v>0</v>
      </c>
      <c r="I188">
        <v>0</v>
      </c>
      <c r="J188" s="17">
        <f>MONTH(tce_4111[[#This Row],[data_lancamento]])</f>
        <v>3</v>
      </c>
    </row>
    <row r="189" spans="1:10" x14ac:dyDescent="0.25">
      <c r="A189" s="17" t="s">
        <v>3945</v>
      </c>
      <c r="B189">
        <v>12</v>
      </c>
      <c r="C189" s="1">
        <v>44651</v>
      </c>
      <c r="D189">
        <v>210.81</v>
      </c>
      <c r="E189" s="17" t="s">
        <v>3925</v>
      </c>
      <c r="F189">
        <v>50</v>
      </c>
      <c r="G189">
        <v>0</v>
      </c>
      <c r="H189">
        <v>0</v>
      </c>
      <c r="I189">
        <v>0</v>
      </c>
      <c r="J189" s="17">
        <f>MONTH(tce_4111[[#This Row],[data_lancamento]])</f>
        <v>3</v>
      </c>
    </row>
    <row r="190" spans="1:10" x14ac:dyDescent="0.25">
      <c r="A190" s="17" t="s">
        <v>3941</v>
      </c>
      <c r="B190">
        <v>12</v>
      </c>
      <c r="C190" s="1">
        <v>44651</v>
      </c>
      <c r="D190">
        <v>44552.1</v>
      </c>
      <c r="E190" s="17" t="s">
        <v>3923</v>
      </c>
      <c r="F190">
        <v>0</v>
      </c>
      <c r="G190">
        <v>0</v>
      </c>
      <c r="H190">
        <v>0</v>
      </c>
      <c r="I190">
        <v>0</v>
      </c>
      <c r="J190" s="17">
        <f>MONTH(tce_4111[[#This Row],[data_lancamento]])</f>
        <v>3</v>
      </c>
    </row>
    <row r="191" spans="1:10" x14ac:dyDescent="0.25">
      <c r="A191" s="17" t="s">
        <v>3943</v>
      </c>
      <c r="B191">
        <v>12</v>
      </c>
      <c r="C191" s="1">
        <v>44651</v>
      </c>
      <c r="D191">
        <v>44552.1</v>
      </c>
      <c r="E191" s="17" t="s">
        <v>3925</v>
      </c>
      <c r="F191">
        <v>50</v>
      </c>
      <c r="G191">
        <v>0</v>
      </c>
      <c r="H191">
        <v>0</v>
      </c>
      <c r="I191">
        <v>0</v>
      </c>
      <c r="J191" s="17">
        <f>MONTH(tce_4111[[#This Row],[data_lancamento]])</f>
        <v>3</v>
      </c>
    </row>
    <row r="192" spans="1:10" x14ac:dyDescent="0.25">
      <c r="A192" s="17" t="s">
        <v>3927</v>
      </c>
      <c r="B192">
        <v>12</v>
      </c>
      <c r="C192" s="1">
        <v>44658</v>
      </c>
      <c r="D192">
        <v>7481.16</v>
      </c>
      <c r="E192" s="17" t="s">
        <v>3923</v>
      </c>
      <c r="F192">
        <v>50</v>
      </c>
      <c r="G192">
        <v>0</v>
      </c>
      <c r="H192">
        <v>0</v>
      </c>
      <c r="I192">
        <v>0</v>
      </c>
      <c r="J192" s="17">
        <f>MONTH(tce_4111[[#This Row],[data_lancamento]])</f>
        <v>4</v>
      </c>
    </row>
    <row r="193" spans="1:10" x14ac:dyDescent="0.25">
      <c r="A193" s="17" t="s">
        <v>3940</v>
      </c>
      <c r="B193">
        <v>12</v>
      </c>
      <c r="C193" s="1">
        <v>44658</v>
      </c>
      <c r="D193">
        <v>7481.16</v>
      </c>
      <c r="E193" s="17" t="s">
        <v>3925</v>
      </c>
      <c r="F193">
        <v>50</v>
      </c>
      <c r="G193">
        <v>0</v>
      </c>
      <c r="H193">
        <v>0</v>
      </c>
      <c r="I193">
        <v>0</v>
      </c>
      <c r="J193" s="17">
        <f>MONTH(tce_4111[[#This Row],[data_lancamento]])</f>
        <v>4</v>
      </c>
    </row>
    <row r="194" spans="1:10" x14ac:dyDescent="0.25">
      <c r="A194" s="17" t="s">
        <v>3945</v>
      </c>
      <c r="B194">
        <v>12</v>
      </c>
      <c r="C194" s="1">
        <v>44658</v>
      </c>
      <c r="D194">
        <v>730</v>
      </c>
      <c r="E194" s="17" t="s">
        <v>3923</v>
      </c>
      <c r="F194">
        <v>50</v>
      </c>
      <c r="G194">
        <v>0</v>
      </c>
      <c r="H194">
        <v>0</v>
      </c>
      <c r="I194">
        <v>0</v>
      </c>
      <c r="J194" s="17">
        <f>MONTH(tce_4111[[#This Row],[data_lancamento]])</f>
        <v>4</v>
      </c>
    </row>
    <row r="195" spans="1:10" x14ac:dyDescent="0.25">
      <c r="A195" s="17" t="s">
        <v>3944</v>
      </c>
      <c r="B195">
        <v>12</v>
      </c>
      <c r="C195" s="1">
        <v>44658</v>
      </c>
      <c r="D195">
        <v>730</v>
      </c>
      <c r="E195" s="17" t="s">
        <v>3925</v>
      </c>
      <c r="F195">
        <v>50</v>
      </c>
      <c r="G195">
        <v>0</v>
      </c>
      <c r="H195">
        <v>0</v>
      </c>
      <c r="I195">
        <v>0</v>
      </c>
      <c r="J195" s="17">
        <f>MONTH(tce_4111[[#This Row],[data_lancamento]])</f>
        <v>4</v>
      </c>
    </row>
    <row r="196" spans="1:10" x14ac:dyDescent="0.25">
      <c r="A196" s="17" t="s">
        <v>3940</v>
      </c>
      <c r="B196">
        <v>12</v>
      </c>
      <c r="C196" s="1">
        <v>44658</v>
      </c>
      <c r="D196">
        <v>7481.16</v>
      </c>
      <c r="E196" s="17" t="s">
        <v>3923</v>
      </c>
      <c r="F196">
        <v>50</v>
      </c>
      <c r="G196">
        <v>0</v>
      </c>
      <c r="H196">
        <v>0</v>
      </c>
      <c r="I196">
        <v>0</v>
      </c>
      <c r="J196" s="17">
        <f>MONTH(tce_4111[[#This Row],[data_lancamento]])</f>
        <v>4</v>
      </c>
    </row>
    <row r="197" spans="1:10" x14ac:dyDescent="0.25">
      <c r="A197" s="17" t="s">
        <v>3944</v>
      </c>
      <c r="B197">
        <v>12</v>
      </c>
      <c r="C197" s="1">
        <v>44658</v>
      </c>
      <c r="D197">
        <v>730</v>
      </c>
      <c r="E197" s="17" t="s">
        <v>3923</v>
      </c>
      <c r="F197">
        <v>50</v>
      </c>
      <c r="G197">
        <v>0</v>
      </c>
      <c r="H197">
        <v>0</v>
      </c>
      <c r="I197">
        <v>0</v>
      </c>
      <c r="J197" s="17">
        <f>MONTH(tce_4111[[#This Row],[data_lancamento]])</f>
        <v>4</v>
      </c>
    </row>
    <row r="198" spans="1:10" x14ac:dyDescent="0.25">
      <c r="A198" s="17" t="s">
        <v>3940</v>
      </c>
      <c r="B198">
        <v>12</v>
      </c>
      <c r="C198" s="1">
        <v>44659</v>
      </c>
      <c r="D198">
        <v>873.89</v>
      </c>
      <c r="E198" s="17" t="s">
        <v>3925</v>
      </c>
      <c r="F198">
        <v>50</v>
      </c>
      <c r="G198">
        <v>0</v>
      </c>
      <c r="H198">
        <v>0</v>
      </c>
      <c r="I198">
        <v>0</v>
      </c>
      <c r="J198" s="17">
        <f>MONTH(tce_4111[[#This Row],[data_lancamento]])</f>
        <v>4</v>
      </c>
    </row>
    <row r="199" spans="1:10" x14ac:dyDescent="0.25">
      <c r="A199" s="17" t="s">
        <v>3940</v>
      </c>
      <c r="B199">
        <v>12</v>
      </c>
      <c r="C199" s="1">
        <v>44659</v>
      </c>
      <c r="D199">
        <v>998.72</v>
      </c>
      <c r="E199" s="17" t="s">
        <v>3925</v>
      </c>
      <c r="F199">
        <v>50</v>
      </c>
      <c r="G199">
        <v>0</v>
      </c>
      <c r="H199">
        <v>0</v>
      </c>
      <c r="I199">
        <v>0</v>
      </c>
      <c r="J199" s="17">
        <f>MONTH(tce_4111[[#This Row],[data_lancamento]])</f>
        <v>4</v>
      </c>
    </row>
    <row r="200" spans="1:10" x14ac:dyDescent="0.25">
      <c r="A200" s="17" t="s">
        <v>3940</v>
      </c>
      <c r="B200">
        <v>12</v>
      </c>
      <c r="C200" s="1">
        <v>44659</v>
      </c>
      <c r="D200">
        <v>1262.52</v>
      </c>
      <c r="E200" s="17" t="s">
        <v>3925</v>
      </c>
      <c r="F200">
        <v>50</v>
      </c>
      <c r="G200">
        <v>0</v>
      </c>
      <c r="H200">
        <v>0</v>
      </c>
      <c r="I200">
        <v>0</v>
      </c>
      <c r="J200" s="17">
        <f>MONTH(tce_4111[[#This Row],[data_lancamento]])</f>
        <v>4</v>
      </c>
    </row>
    <row r="201" spans="1:10" x14ac:dyDescent="0.25">
      <c r="A201" s="17" t="s">
        <v>3940</v>
      </c>
      <c r="B201">
        <v>12</v>
      </c>
      <c r="C201" s="1">
        <v>44659</v>
      </c>
      <c r="D201">
        <v>454.48</v>
      </c>
      <c r="E201" s="17" t="s">
        <v>3925</v>
      </c>
      <c r="F201">
        <v>50</v>
      </c>
      <c r="G201">
        <v>0</v>
      </c>
      <c r="H201">
        <v>0</v>
      </c>
      <c r="I201">
        <v>0</v>
      </c>
      <c r="J201" s="17">
        <f>MONTH(tce_4111[[#This Row],[data_lancamento]])</f>
        <v>4</v>
      </c>
    </row>
    <row r="202" spans="1:10" x14ac:dyDescent="0.25">
      <c r="A202" s="17" t="s">
        <v>3940</v>
      </c>
      <c r="B202">
        <v>12</v>
      </c>
      <c r="C202" s="1">
        <v>44659</v>
      </c>
      <c r="D202">
        <v>397.67</v>
      </c>
      <c r="E202" s="17" t="s">
        <v>3925</v>
      </c>
      <c r="F202">
        <v>50</v>
      </c>
      <c r="G202">
        <v>0</v>
      </c>
      <c r="H202">
        <v>0</v>
      </c>
      <c r="I202">
        <v>0</v>
      </c>
      <c r="J202" s="17">
        <f>MONTH(tce_4111[[#This Row],[data_lancamento]])</f>
        <v>4</v>
      </c>
    </row>
    <row r="203" spans="1:10" x14ac:dyDescent="0.25">
      <c r="A203" s="17" t="s">
        <v>3940</v>
      </c>
      <c r="B203">
        <v>12</v>
      </c>
      <c r="C203" s="1">
        <v>44659</v>
      </c>
      <c r="D203">
        <v>1104.71</v>
      </c>
      <c r="E203" s="17" t="s">
        <v>3925</v>
      </c>
      <c r="F203">
        <v>50</v>
      </c>
      <c r="G203">
        <v>0</v>
      </c>
      <c r="H203">
        <v>0</v>
      </c>
      <c r="I203">
        <v>0</v>
      </c>
      <c r="J203" s="17">
        <f>MONTH(tce_4111[[#This Row],[data_lancamento]])</f>
        <v>4</v>
      </c>
    </row>
    <row r="204" spans="1:10" x14ac:dyDescent="0.25">
      <c r="A204" s="17" t="s">
        <v>3940</v>
      </c>
      <c r="B204">
        <v>12</v>
      </c>
      <c r="C204" s="1">
        <v>44659</v>
      </c>
      <c r="D204">
        <v>91210.5</v>
      </c>
      <c r="E204" s="17" t="s">
        <v>3925</v>
      </c>
      <c r="F204">
        <v>50</v>
      </c>
      <c r="G204">
        <v>0</v>
      </c>
      <c r="H204">
        <v>0</v>
      </c>
      <c r="I204">
        <v>0</v>
      </c>
      <c r="J204" s="17">
        <f>MONTH(tce_4111[[#This Row],[data_lancamento]])</f>
        <v>4</v>
      </c>
    </row>
    <row r="205" spans="1:10" x14ac:dyDescent="0.25">
      <c r="A205" s="17" t="s">
        <v>3940</v>
      </c>
      <c r="B205">
        <v>12</v>
      </c>
      <c r="C205" s="1">
        <v>44659</v>
      </c>
      <c r="D205">
        <v>104240.49</v>
      </c>
      <c r="E205" s="17" t="s">
        <v>3925</v>
      </c>
      <c r="F205">
        <v>50</v>
      </c>
      <c r="G205">
        <v>0</v>
      </c>
      <c r="H205">
        <v>0</v>
      </c>
      <c r="I205">
        <v>0</v>
      </c>
      <c r="J205" s="17">
        <f>MONTH(tce_4111[[#This Row],[data_lancamento]])</f>
        <v>4</v>
      </c>
    </row>
    <row r="206" spans="1:10" x14ac:dyDescent="0.25">
      <c r="A206" s="17" t="s">
        <v>3940</v>
      </c>
      <c r="B206">
        <v>12</v>
      </c>
      <c r="C206" s="1">
        <v>44659</v>
      </c>
      <c r="D206">
        <v>139577.87</v>
      </c>
      <c r="E206" s="17" t="s">
        <v>3925</v>
      </c>
      <c r="F206">
        <v>50</v>
      </c>
      <c r="G206">
        <v>0</v>
      </c>
      <c r="H206">
        <v>0</v>
      </c>
      <c r="I206">
        <v>0</v>
      </c>
      <c r="J206" s="17">
        <f>MONTH(tce_4111[[#This Row],[data_lancamento]])</f>
        <v>4</v>
      </c>
    </row>
    <row r="207" spans="1:10" x14ac:dyDescent="0.25">
      <c r="A207" s="17" t="s">
        <v>3940</v>
      </c>
      <c r="B207">
        <v>12</v>
      </c>
      <c r="C207" s="1">
        <v>44659</v>
      </c>
      <c r="D207">
        <v>13369.53</v>
      </c>
      <c r="E207" s="17" t="s">
        <v>3923</v>
      </c>
      <c r="F207">
        <v>50</v>
      </c>
      <c r="G207">
        <v>0</v>
      </c>
      <c r="H207">
        <v>0</v>
      </c>
      <c r="I207">
        <v>0</v>
      </c>
      <c r="J207" s="17">
        <f>MONTH(tce_4111[[#This Row],[data_lancamento]])</f>
        <v>4</v>
      </c>
    </row>
    <row r="208" spans="1:10" x14ac:dyDescent="0.25">
      <c r="A208" s="17" t="s">
        <v>3944</v>
      </c>
      <c r="B208">
        <v>12</v>
      </c>
      <c r="C208" s="1">
        <v>44659</v>
      </c>
      <c r="D208">
        <v>13369.53</v>
      </c>
      <c r="E208" s="17" t="s">
        <v>3925</v>
      </c>
      <c r="F208">
        <v>50</v>
      </c>
      <c r="G208">
        <v>0</v>
      </c>
      <c r="H208">
        <v>0</v>
      </c>
      <c r="I208">
        <v>0</v>
      </c>
      <c r="J208" s="17">
        <f>MONTH(tce_4111[[#This Row],[data_lancamento]])</f>
        <v>4</v>
      </c>
    </row>
    <row r="209" spans="1:10" x14ac:dyDescent="0.25">
      <c r="A209" s="17" t="s">
        <v>3940</v>
      </c>
      <c r="B209">
        <v>12</v>
      </c>
      <c r="C209" s="1">
        <v>44659</v>
      </c>
      <c r="D209">
        <v>325034.32</v>
      </c>
      <c r="E209" s="17" t="s">
        <v>3923</v>
      </c>
      <c r="F209">
        <v>50</v>
      </c>
      <c r="G209">
        <v>0</v>
      </c>
      <c r="H209">
        <v>0</v>
      </c>
      <c r="I209">
        <v>0</v>
      </c>
      <c r="J209" s="17">
        <f>MONTH(tce_4111[[#This Row],[data_lancamento]])</f>
        <v>4</v>
      </c>
    </row>
    <row r="210" spans="1:10" x14ac:dyDescent="0.25">
      <c r="A210" s="17" t="s">
        <v>3939</v>
      </c>
      <c r="B210">
        <v>12</v>
      </c>
      <c r="C210" s="1">
        <v>44659</v>
      </c>
      <c r="D210">
        <v>325034.32</v>
      </c>
      <c r="E210" s="17" t="s">
        <v>3925</v>
      </c>
      <c r="F210">
        <v>50</v>
      </c>
      <c r="G210">
        <v>0</v>
      </c>
      <c r="H210">
        <v>0</v>
      </c>
      <c r="I210">
        <v>0</v>
      </c>
      <c r="J210" s="17">
        <f>MONTH(tce_4111[[#This Row],[data_lancamento]])</f>
        <v>4</v>
      </c>
    </row>
    <row r="211" spans="1:10" x14ac:dyDescent="0.25">
      <c r="A211" s="17" t="s">
        <v>3944</v>
      </c>
      <c r="B211">
        <v>12</v>
      </c>
      <c r="C211" s="1">
        <v>44659</v>
      </c>
      <c r="D211">
        <v>12453.13</v>
      </c>
      <c r="E211" s="17" t="s">
        <v>3923</v>
      </c>
      <c r="F211">
        <v>50</v>
      </c>
      <c r="G211">
        <v>0</v>
      </c>
      <c r="H211">
        <v>0</v>
      </c>
      <c r="I211">
        <v>0</v>
      </c>
      <c r="J211" s="17">
        <f>MONTH(tce_4111[[#This Row],[data_lancamento]])</f>
        <v>4</v>
      </c>
    </row>
    <row r="212" spans="1:10" x14ac:dyDescent="0.25">
      <c r="A212" s="17" t="s">
        <v>3945</v>
      </c>
      <c r="B212">
        <v>12</v>
      </c>
      <c r="C212" s="1">
        <v>44659</v>
      </c>
      <c r="D212">
        <v>12453.13</v>
      </c>
      <c r="E212" s="17" t="s">
        <v>3925</v>
      </c>
      <c r="F212">
        <v>50</v>
      </c>
      <c r="G212">
        <v>0</v>
      </c>
      <c r="H212">
        <v>0</v>
      </c>
      <c r="I212">
        <v>0</v>
      </c>
      <c r="J212" s="17">
        <f>MONTH(tce_4111[[#This Row],[data_lancamento]])</f>
        <v>4</v>
      </c>
    </row>
    <row r="213" spans="1:10" x14ac:dyDescent="0.25">
      <c r="A213" s="17" t="s">
        <v>3940</v>
      </c>
      <c r="B213">
        <v>12</v>
      </c>
      <c r="C213" s="1">
        <v>44659</v>
      </c>
      <c r="D213">
        <v>1262.52</v>
      </c>
      <c r="E213" s="17" t="s">
        <v>3923</v>
      </c>
      <c r="F213">
        <v>50</v>
      </c>
      <c r="G213">
        <v>0</v>
      </c>
      <c r="H213">
        <v>0</v>
      </c>
      <c r="I213">
        <v>0</v>
      </c>
      <c r="J213" s="17">
        <f>MONTH(tce_4111[[#This Row],[data_lancamento]])</f>
        <v>4</v>
      </c>
    </row>
    <row r="214" spans="1:10" x14ac:dyDescent="0.25">
      <c r="A214" s="17" t="s">
        <v>3940</v>
      </c>
      <c r="B214">
        <v>12</v>
      </c>
      <c r="C214" s="1">
        <v>44659</v>
      </c>
      <c r="D214">
        <v>454.48</v>
      </c>
      <c r="E214" s="17" t="s">
        <v>3923</v>
      </c>
      <c r="F214">
        <v>50</v>
      </c>
      <c r="G214">
        <v>0</v>
      </c>
      <c r="H214">
        <v>0</v>
      </c>
      <c r="I214">
        <v>0</v>
      </c>
      <c r="J214" s="17">
        <f>MONTH(tce_4111[[#This Row],[data_lancamento]])</f>
        <v>4</v>
      </c>
    </row>
    <row r="215" spans="1:10" x14ac:dyDescent="0.25">
      <c r="A215" s="17" t="s">
        <v>3944</v>
      </c>
      <c r="B215">
        <v>12</v>
      </c>
      <c r="C215" s="1">
        <v>44659</v>
      </c>
      <c r="D215">
        <v>78.040000000000006</v>
      </c>
      <c r="E215" s="17" t="s">
        <v>3923</v>
      </c>
      <c r="F215">
        <v>50</v>
      </c>
      <c r="G215">
        <v>0</v>
      </c>
      <c r="H215">
        <v>0</v>
      </c>
      <c r="I215">
        <v>0</v>
      </c>
      <c r="J215" s="17">
        <f>MONTH(tce_4111[[#This Row],[data_lancamento]])</f>
        <v>4</v>
      </c>
    </row>
    <row r="216" spans="1:10" x14ac:dyDescent="0.25">
      <c r="A216" s="17" t="s">
        <v>3944</v>
      </c>
      <c r="B216">
        <v>12</v>
      </c>
      <c r="C216" s="1">
        <v>44659</v>
      </c>
      <c r="D216">
        <v>373.36</v>
      </c>
      <c r="E216" s="17" t="s">
        <v>3923</v>
      </c>
      <c r="F216">
        <v>50</v>
      </c>
      <c r="G216">
        <v>0</v>
      </c>
      <c r="H216">
        <v>0</v>
      </c>
      <c r="I216">
        <v>0</v>
      </c>
      <c r="J216" s="17">
        <f>MONTH(tce_4111[[#This Row],[data_lancamento]])</f>
        <v>4</v>
      </c>
    </row>
    <row r="217" spans="1:10" x14ac:dyDescent="0.25">
      <c r="A217" s="17" t="s">
        <v>3944</v>
      </c>
      <c r="B217">
        <v>12</v>
      </c>
      <c r="C217" s="1">
        <v>44659</v>
      </c>
      <c r="D217">
        <v>465</v>
      </c>
      <c r="E217" s="17" t="s">
        <v>3923</v>
      </c>
      <c r="F217">
        <v>50</v>
      </c>
      <c r="G217">
        <v>0</v>
      </c>
      <c r="H217">
        <v>0</v>
      </c>
      <c r="I217">
        <v>0</v>
      </c>
      <c r="J217" s="17">
        <f>MONTH(tce_4111[[#This Row],[data_lancamento]])</f>
        <v>4</v>
      </c>
    </row>
    <row r="218" spans="1:10" x14ac:dyDescent="0.25">
      <c r="A218" s="17" t="s">
        <v>3927</v>
      </c>
      <c r="B218">
        <v>12</v>
      </c>
      <c r="C218" s="1">
        <v>44679</v>
      </c>
      <c r="D218">
        <v>268086.43</v>
      </c>
      <c r="E218" s="17" t="s">
        <v>3923</v>
      </c>
      <c r="F218">
        <v>50</v>
      </c>
      <c r="G218">
        <v>0</v>
      </c>
      <c r="H218">
        <v>0</v>
      </c>
      <c r="I218">
        <v>0</v>
      </c>
      <c r="J218" s="17">
        <f>MONTH(tce_4111[[#This Row],[data_lancamento]])</f>
        <v>4</v>
      </c>
    </row>
    <row r="219" spans="1:10" x14ac:dyDescent="0.25">
      <c r="A219" s="17" t="s">
        <v>3940</v>
      </c>
      <c r="B219">
        <v>12</v>
      </c>
      <c r="C219" s="1">
        <v>44679</v>
      </c>
      <c r="D219">
        <v>268086.43</v>
      </c>
      <c r="E219" s="17" t="s">
        <v>3925</v>
      </c>
      <c r="F219">
        <v>50</v>
      </c>
      <c r="G219">
        <v>0</v>
      </c>
      <c r="H219">
        <v>0</v>
      </c>
      <c r="I219">
        <v>0</v>
      </c>
      <c r="J219" s="17">
        <f>MONTH(tce_4111[[#This Row],[data_lancamento]])</f>
        <v>4</v>
      </c>
    </row>
    <row r="220" spans="1:10" x14ac:dyDescent="0.25">
      <c r="A220" s="17" t="s">
        <v>3945</v>
      </c>
      <c r="B220">
        <v>12</v>
      </c>
      <c r="C220" s="1">
        <v>44679</v>
      </c>
      <c r="D220">
        <v>250</v>
      </c>
      <c r="E220" s="17" t="s">
        <v>3923</v>
      </c>
      <c r="F220">
        <v>50</v>
      </c>
      <c r="G220">
        <v>0</v>
      </c>
      <c r="H220">
        <v>0</v>
      </c>
      <c r="I220">
        <v>0</v>
      </c>
      <c r="J220" s="17">
        <f>MONTH(tce_4111[[#This Row],[data_lancamento]])</f>
        <v>4</v>
      </c>
    </row>
    <row r="221" spans="1:10" x14ac:dyDescent="0.25">
      <c r="A221" s="17" t="s">
        <v>3944</v>
      </c>
      <c r="B221">
        <v>12</v>
      </c>
      <c r="C221" s="1">
        <v>44679</v>
      </c>
      <c r="D221">
        <v>250</v>
      </c>
      <c r="E221" s="17" t="s">
        <v>3925</v>
      </c>
      <c r="F221">
        <v>50</v>
      </c>
      <c r="G221">
        <v>0</v>
      </c>
      <c r="H221">
        <v>0</v>
      </c>
      <c r="I221">
        <v>0</v>
      </c>
      <c r="J221" s="17">
        <f>MONTH(tce_4111[[#This Row],[data_lancamento]])</f>
        <v>4</v>
      </c>
    </row>
    <row r="222" spans="1:10" x14ac:dyDescent="0.25">
      <c r="A222" s="17" t="s">
        <v>3944</v>
      </c>
      <c r="B222">
        <v>12</v>
      </c>
      <c r="C222" s="1">
        <v>44679</v>
      </c>
      <c r="D222">
        <v>250</v>
      </c>
      <c r="E222" s="17" t="s">
        <v>3923</v>
      </c>
      <c r="F222">
        <v>50</v>
      </c>
      <c r="G222">
        <v>0</v>
      </c>
      <c r="H222">
        <v>0</v>
      </c>
      <c r="I222">
        <v>0</v>
      </c>
      <c r="J222" s="17">
        <f>MONTH(tce_4111[[#This Row],[data_lancamento]])</f>
        <v>4</v>
      </c>
    </row>
    <row r="223" spans="1:10" x14ac:dyDescent="0.25">
      <c r="A223" s="17" t="s">
        <v>3940</v>
      </c>
      <c r="B223">
        <v>12</v>
      </c>
      <c r="C223" s="1">
        <v>44679</v>
      </c>
      <c r="D223">
        <v>29858.02</v>
      </c>
      <c r="E223" s="17" t="s">
        <v>3923</v>
      </c>
      <c r="F223">
        <v>50</v>
      </c>
      <c r="G223">
        <v>0</v>
      </c>
      <c r="H223">
        <v>0</v>
      </c>
      <c r="I223">
        <v>0</v>
      </c>
      <c r="J223" s="17">
        <f>MONTH(tce_4111[[#This Row],[data_lancamento]])</f>
        <v>4</v>
      </c>
    </row>
    <row r="224" spans="1:10" x14ac:dyDescent="0.25">
      <c r="A224" s="17" t="s">
        <v>3940</v>
      </c>
      <c r="B224">
        <v>12</v>
      </c>
      <c r="C224" s="1">
        <v>44679</v>
      </c>
      <c r="D224">
        <v>21477.01</v>
      </c>
      <c r="E224" s="17" t="s">
        <v>3923</v>
      </c>
      <c r="F224">
        <v>50</v>
      </c>
      <c r="G224">
        <v>0</v>
      </c>
      <c r="H224">
        <v>0</v>
      </c>
      <c r="I224">
        <v>0</v>
      </c>
      <c r="J224" s="17">
        <f>MONTH(tce_4111[[#This Row],[data_lancamento]])</f>
        <v>4</v>
      </c>
    </row>
    <row r="225" spans="1:10" x14ac:dyDescent="0.25">
      <c r="A225" s="17" t="s">
        <v>3940</v>
      </c>
      <c r="B225">
        <v>12</v>
      </c>
      <c r="C225" s="1">
        <v>44679</v>
      </c>
      <c r="D225">
        <v>5886.43</v>
      </c>
      <c r="E225" s="17" t="s">
        <v>3923</v>
      </c>
      <c r="F225">
        <v>50</v>
      </c>
      <c r="G225">
        <v>0</v>
      </c>
      <c r="H225">
        <v>0</v>
      </c>
      <c r="I225">
        <v>0</v>
      </c>
      <c r="J225" s="17">
        <f>MONTH(tce_4111[[#This Row],[data_lancamento]])</f>
        <v>4</v>
      </c>
    </row>
    <row r="226" spans="1:10" x14ac:dyDescent="0.25">
      <c r="A226" s="17" t="s">
        <v>3940</v>
      </c>
      <c r="B226">
        <v>12</v>
      </c>
      <c r="C226" s="1">
        <v>44679</v>
      </c>
      <c r="D226">
        <v>96536.62</v>
      </c>
      <c r="E226" s="17" t="s">
        <v>3923</v>
      </c>
      <c r="F226">
        <v>50</v>
      </c>
      <c r="G226">
        <v>0</v>
      </c>
      <c r="H226">
        <v>0</v>
      </c>
      <c r="I226">
        <v>0</v>
      </c>
      <c r="J226" s="17">
        <f>MONTH(tce_4111[[#This Row],[data_lancamento]])</f>
        <v>4</v>
      </c>
    </row>
    <row r="227" spans="1:10" x14ac:dyDescent="0.25">
      <c r="A227" s="17" t="s">
        <v>3940</v>
      </c>
      <c r="B227">
        <v>12</v>
      </c>
      <c r="C227" s="1">
        <v>44679</v>
      </c>
      <c r="D227">
        <v>1668.97</v>
      </c>
      <c r="E227" s="17" t="s">
        <v>3923</v>
      </c>
      <c r="F227">
        <v>50</v>
      </c>
      <c r="G227">
        <v>0</v>
      </c>
      <c r="H227">
        <v>0</v>
      </c>
      <c r="I227">
        <v>0</v>
      </c>
      <c r="J227" s="17">
        <f>MONTH(tce_4111[[#This Row],[data_lancamento]])</f>
        <v>4</v>
      </c>
    </row>
    <row r="228" spans="1:10" x14ac:dyDescent="0.25">
      <c r="A228" s="17" t="s">
        <v>3940</v>
      </c>
      <c r="B228">
        <v>12</v>
      </c>
      <c r="C228" s="1">
        <v>44679</v>
      </c>
      <c r="D228">
        <v>18160.86</v>
      </c>
      <c r="E228" s="17" t="s">
        <v>3923</v>
      </c>
      <c r="F228">
        <v>50</v>
      </c>
      <c r="G228">
        <v>0</v>
      </c>
      <c r="H228">
        <v>0</v>
      </c>
      <c r="I228">
        <v>0</v>
      </c>
      <c r="J228" s="17">
        <f>MONTH(tce_4111[[#This Row],[data_lancamento]])</f>
        <v>4</v>
      </c>
    </row>
    <row r="229" spans="1:10" x14ac:dyDescent="0.25">
      <c r="A229" s="17" t="s">
        <v>3940</v>
      </c>
      <c r="B229">
        <v>12</v>
      </c>
      <c r="C229" s="1">
        <v>44679</v>
      </c>
      <c r="D229">
        <v>7272</v>
      </c>
      <c r="E229" s="17" t="s">
        <v>3923</v>
      </c>
      <c r="F229">
        <v>50</v>
      </c>
      <c r="G229">
        <v>0</v>
      </c>
      <c r="H229">
        <v>0</v>
      </c>
      <c r="I229">
        <v>0</v>
      </c>
      <c r="J229" s="17">
        <f>MONTH(tce_4111[[#This Row],[data_lancamento]])</f>
        <v>4</v>
      </c>
    </row>
    <row r="230" spans="1:10" x14ac:dyDescent="0.25">
      <c r="A230" s="17" t="s">
        <v>3940</v>
      </c>
      <c r="B230">
        <v>12</v>
      </c>
      <c r="C230" s="1">
        <v>44679</v>
      </c>
      <c r="D230">
        <v>16920.080000000002</v>
      </c>
      <c r="E230" s="17" t="s">
        <v>3923</v>
      </c>
      <c r="F230">
        <v>50</v>
      </c>
      <c r="G230">
        <v>0</v>
      </c>
      <c r="H230">
        <v>0</v>
      </c>
      <c r="I230">
        <v>0</v>
      </c>
      <c r="J230" s="17">
        <f>MONTH(tce_4111[[#This Row],[data_lancamento]])</f>
        <v>4</v>
      </c>
    </row>
    <row r="231" spans="1:10" x14ac:dyDescent="0.25">
      <c r="A231" s="17" t="s">
        <v>3940</v>
      </c>
      <c r="B231">
        <v>12</v>
      </c>
      <c r="C231" s="1">
        <v>44679</v>
      </c>
      <c r="D231">
        <v>8776.02</v>
      </c>
      <c r="E231" s="17" t="s">
        <v>3923</v>
      </c>
      <c r="F231">
        <v>50</v>
      </c>
      <c r="G231">
        <v>0</v>
      </c>
      <c r="H231">
        <v>0</v>
      </c>
      <c r="I231">
        <v>0</v>
      </c>
      <c r="J231" s="17">
        <f>MONTH(tce_4111[[#This Row],[data_lancamento]])</f>
        <v>4</v>
      </c>
    </row>
    <row r="232" spans="1:10" x14ac:dyDescent="0.25">
      <c r="A232" s="17" t="s">
        <v>3940</v>
      </c>
      <c r="B232">
        <v>12</v>
      </c>
      <c r="C232" s="1">
        <v>44679</v>
      </c>
      <c r="D232">
        <v>3939.22</v>
      </c>
      <c r="E232" s="17" t="s">
        <v>3923</v>
      </c>
      <c r="F232">
        <v>50</v>
      </c>
      <c r="G232">
        <v>0</v>
      </c>
      <c r="H232">
        <v>0</v>
      </c>
      <c r="I232">
        <v>0</v>
      </c>
      <c r="J232" s="17">
        <f>MONTH(tce_4111[[#This Row],[data_lancamento]])</f>
        <v>4</v>
      </c>
    </row>
    <row r="233" spans="1:10" x14ac:dyDescent="0.25">
      <c r="A233" s="17" t="s">
        <v>3940</v>
      </c>
      <c r="B233">
        <v>12</v>
      </c>
      <c r="C233" s="1">
        <v>44679</v>
      </c>
      <c r="D233">
        <v>6513.93</v>
      </c>
      <c r="E233" s="17" t="s">
        <v>3923</v>
      </c>
      <c r="F233">
        <v>50</v>
      </c>
      <c r="G233">
        <v>0</v>
      </c>
      <c r="H233">
        <v>0</v>
      </c>
      <c r="I233">
        <v>0</v>
      </c>
      <c r="J233" s="17">
        <f>MONTH(tce_4111[[#This Row],[data_lancamento]])</f>
        <v>4</v>
      </c>
    </row>
    <row r="234" spans="1:10" x14ac:dyDescent="0.25">
      <c r="A234" s="17" t="s">
        <v>3940</v>
      </c>
      <c r="B234">
        <v>12</v>
      </c>
      <c r="C234" s="1">
        <v>44679</v>
      </c>
      <c r="D234">
        <v>34674.839999999997</v>
      </c>
      <c r="E234" s="17" t="s">
        <v>3923</v>
      </c>
      <c r="F234">
        <v>50</v>
      </c>
      <c r="G234">
        <v>0</v>
      </c>
      <c r="H234">
        <v>0</v>
      </c>
      <c r="I234">
        <v>0</v>
      </c>
      <c r="J234" s="17">
        <f>MONTH(tce_4111[[#This Row],[data_lancamento]])</f>
        <v>4</v>
      </c>
    </row>
    <row r="235" spans="1:10" x14ac:dyDescent="0.25">
      <c r="A235" s="17" t="s">
        <v>3940</v>
      </c>
      <c r="B235">
        <v>12</v>
      </c>
      <c r="C235" s="1">
        <v>44679</v>
      </c>
      <c r="D235">
        <v>1212</v>
      </c>
      <c r="E235" s="17" t="s">
        <v>3923</v>
      </c>
      <c r="F235">
        <v>50</v>
      </c>
      <c r="G235">
        <v>0</v>
      </c>
      <c r="H235">
        <v>0</v>
      </c>
      <c r="I235">
        <v>0</v>
      </c>
      <c r="J235" s="17">
        <f>MONTH(tce_4111[[#This Row],[data_lancamento]])</f>
        <v>4</v>
      </c>
    </row>
    <row r="236" spans="1:10" x14ac:dyDescent="0.25">
      <c r="A236" s="17" t="s">
        <v>3940</v>
      </c>
      <c r="B236">
        <v>12</v>
      </c>
      <c r="C236" s="1">
        <v>44679</v>
      </c>
      <c r="D236">
        <v>12513.23</v>
      </c>
      <c r="E236" s="17" t="s">
        <v>3923</v>
      </c>
      <c r="F236">
        <v>50</v>
      </c>
      <c r="G236">
        <v>0</v>
      </c>
      <c r="H236">
        <v>0</v>
      </c>
      <c r="I236">
        <v>0</v>
      </c>
      <c r="J236" s="17">
        <f>MONTH(tce_4111[[#This Row],[data_lancamento]])</f>
        <v>4</v>
      </c>
    </row>
    <row r="237" spans="1:10" x14ac:dyDescent="0.25">
      <c r="A237" s="17" t="s">
        <v>3940</v>
      </c>
      <c r="B237">
        <v>12</v>
      </c>
      <c r="C237" s="1">
        <v>44679</v>
      </c>
      <c r="D237">
        <v>618.36</v>
      </c>
      <c r="E237" s="17" t="s">
        <v>3923</v>
      </c>
      <c r="F237">
        <v>50</v>
      </c>
      <c r="G237">
        <v>0</v>
      </c>
      <c r="H237">
        <v>0</v>
      </c>
      <c r="I237">
        <v>0</v>
      </c>
      <c r="J237" s="17">
        <f>MONTH(tce_4111[[#This Row],[data_lancamento]])</f>
        <v>4</v>
      </c>
    </row>
    <row r="238" spans="1:10" x14ac:dyDescent="0.25">
      <c r="A238" s="17" t="s">
        <v>3940</v>
      </c>
      <c r="B238">
        <v>12</v>
      </c>
      <c r="C238" s="1">
        <v>44679</v>
      </c>
      <c r="D238">
        <v>2058.84</v>
      </c>
      <c r="E238" s="17" t="s">
        <v>3923</v>
      </c>
      <c r="F238">
        <v>50</v>
      </c>
      <c r="G238">
        <v>0</v>
      </c>
      <c r="H238">
        <v>0</v>
      </c>
      <c r="I238">
        <v>0</v>
      </c>
      <c r="J238" s="17">
        <f>MONTH(tce_4111[[#This Row],[data_lancamento]])</f>
        <v>4</v>
      </c>
    </row>
    <row r="239" spans="1:10" x14ac:dyDescent="0.25">
      <c r="A239" s="17" t="s">
        <v>3941</v>
      </c>
      <c r="B239">
        <v>12</v>
      </c>
      <c r="C239" s="1">
        <v>44680</v>
      </c>
      <c r="D239">
        <v>32208</v>
      </c>
      <c r="E239" s="17" t="s">
        <v>3923</v>
      </c>
      <c r="F239">
        <v>0</v>
      </c>
      <c r="G239">
        <v>0</v>
      </c>
      <c r="H239">
        <v>0</v>
      </c>
      <c r="I239">
        <v>0</v>
      </c>
      <c r="J239" s="17">
        <f>MONTH(tce_4111[[#This Row],[data_lancamento]])</f>
        <v>4</v>
      </c>
    </row>
    <row r="240" spans="1:10" x14ac:dyDescent="0.25">
      <c r="A240" s="17" t="s">
        <v>3924</v>
      </c>
      <c r="B240">
        <v>12</v>
      </c>
      <c r="C240" s="1">
        <v>44680</v>
      </c>
      <c r="D240">
        <v>32208</v>
      </c>
      <c r="E240" s="17" t="s">
        <v>3925</v>
      </c>
      <c r="F240">
        <v>50</v>
      </c>
      <c r="G240">
        <v>0</v>
      </c>
      <c r="H240">
        <v>0</v>
      </c>
      <c r="I240">
        <v>0</v>
      </c>
      <c r="J240" s="17">
        <f>MONTH(tce_4111[[#This Row],[data_lancamento]])</f>
        <v>4</v>
      </c>
    </row>
    <row r="241" spans="1:10" x14ac:dyDescent="0.25">
      <c r="A241" s="17" t="s">
        <v>3941</v>
      </c>
      <c r="B241">
        <v>12</v>
      </c>
      <c r="C241" s="1">
        <v>44680</v>
      </c>
      <c r="D241">
        <v>61024.45</v>
      </c>
      <c r="E241" s="17" t="s">
        <v>3923</v>
      </c>
      <c r="F241">
        <v>0</v>
      </c>
      <c r="G241">
        <v>0</v>
      </c>
      <c r="H241">
        <v>0</v>
      </c>
      <c r="I241">
        <v>0</v>
      </c>
      <c r="J241" s="17">
        <f>MONTH(tce_4111[[#This Row],[data_lancamento]])</f>
        <v>4</v>
      </c>
    </row>
    <row r="242" spans="1:10" x14ac:dyDescent="0.25">
      <c r="A242" s="17" t="s">
        <v>3931</v>
      </c>
      <c r="B242">
        <v>12</v>
      </c>
      <c r="C242" s="1">
        <v>44680</v>
      </c>
      <c r="D242">
        <v>61024.45</v>
      </c>
      <c r="E242" s="17" t="s">
        <v>3925</v>
      </c>
      <c r="F242">
        <v>50</v>
      </c>
      <c r="G242">
        <v>0</v>
      </c>
      <c r="H242">
        <v>0</v>
      </c>
      <c r="I242">
        <v>0</v>
      </c>
      <c r="J242" s="17">
        <f>MONTH(tce_4111[[#This Row],[data_lancamento]])</f>
        <v>4</v>
      </c>
    </row>
    <row r="243" spans="1:10" x14ac:dyDescent="0.25">
      <c r="A243" s="17" t="s">
        <v>3941</v>
      </c>
      <c r="B243">
        <v>12</v>
      </c>
      <c r="C243" s="1">
        <v>44680</v>
      </c>
      <c r="D243">
        <v>30030.49</v>
      </c>
      <c r="E243" s="17" t="s">
        <v>3923</v>
      </c>
      <c r="F243">
        <v>0</v>
      </c>
      <c r="G243">
        <v>0</v>
      </c>
      <c r="H243">
        <v>0</v>
      </c>
      <c r="I243">
        <v>0</v>
      </c>
      <c r="J243" s="17">
        <f>MONTH(tce_4111[[#This Row],[data_lancamento]])</f>
        <v>4</v>
      </c>
    </row>
    <row r="244" spans="1:10" x14ac:dyDescent="0.25">
      <c r="A244" s="17" t="s">
        <v>3927</v>
      </c>
      <c r="B244">
        <v>12</v>
      </c>
      <c r="C244" s="1">
        <v>44680</v>
      </c>
      <c r="D244">
        <v>30030.49</v>
      </c>
      <c r="E244" s="17" t="s">
        <v>3925</v>
      </c>
      <c r="F244">
        <v>50</v>
      </c>
      <c r="G244">
        <v>0</v>
      </c>
      <c r="H244">
        <v>0</v>
      </c>
      <c r="I244">
        <v>0</v>
      </c>
      <c r="J244" s="17">
        <f>MONTH(tce_4111[[#This Row],[data_lancamento]])</f>
        <v>4</v>
      </c>
    </row>
    <row r="245" spans="1:10" x14ac:dyDescent="0.25">
      <c r="A245" s="17" t="s">
        <v>3941</v>
      </c>
      <c r="B245">
        <v>12</v>
      </c>
      <c r="C245" s="1">
        <v>44680</v>
      </c>
      <c r="D245">
        <v>58890.26</v>
      </c>
      <c r="E245" s="17" t="s">
        <v>3923</v>
      </c>
      <c r="F245">
        <v>0</v>
      </c>
      <c r="G245">
        <v>0</v>
      </c>
      <c r="H245">
        <v>0</v>
      </c>
      <c r="I245">
        <v>0</v>
      </c>
      <c r="J245" s="17">
        <f>MONTH(tce_4111[[#This Row],[data_lancamento]])</f>
        <v>4</v>
      </c>
    </row>
    <row r="246" spans="1:10" x14ac:dyDescent="0.25">
      <c r="A246" s="17" t="s">
        <v>3933</v>
      </c>
      <c r="B246">
        <v>12</v>
      </c>
      <c r="C246" s="1">
        <v>44680</v>
      </c>
      <c r="D246">
        <v>58890.26</v>
      </c>
      <c r="E246" s="17" t="s">
        <v>3925</v>
      </c>
      <c r="F246">
        <v>50</v>
      </c>
      <c r="G246">
        <v>0</v>
      </c>
      <c r="H246">
        <v>0</v>
      </c>
      <c r="I246">
        <v>0</v>
      </c>
      <c r="J246" s="17">
        <f>MONTH(tce_4111[[#This Row],[data_lancamento]])</f>
        <v>4</v>
      </c>
    </row>
    <row r="247" spans="1:10" x14ac:dyDescent="0.25">
      <c r="A247" s="17" t="s">
        <v>3941</v>
      </c>
      <c r="B247">
        <v>12</v>
      </c>
      <c r="C247" s="1">
        <v>44680</v>
      </c>
      <c r="D247">
        <v>31460.62</v>
      </c>
      <c r="E247" s="17" t="s">
        <v>3923</v>
      </c>
      <c r="F247">
        <v>0</v>
      </c>
      <c r="G247">
        <v>0</v>
      </c>
      <c r="H247">
        <v>0</v>
      </c>
      <c r="I247">
        <v>0</v>
      </c>
      <c r="J247" s="17">
        <f>MONTH(tce_4111[[#This Row],[data_lancamento]])</f>
        <v>4</v>
      </c>
    </row>
    <row r="248" spans="1:10" x14ac:dyDescent="0.25">
      <c r="A248" s="17" t="s">
        <v>3939</v>
      </c>
      <c r="B248">
        <v>12</v>
      </c>
      <c r="C248" s="1">
        <v>44680</v>
      </c>
      <c r="D248">
        <v>31460.62</v>
      </c>
      <c r="E248" s="17" t="s">
        <v>3925</v>
      </c>
      <c r="F248">
        <v>50</v>
      </c>
      <c r="G248">
        <v>0</v>
      </c>
      <c r="H248">
        <v>0</v>
      </c>
      <c r="I248">
        <v>0</v>
      </c>
      <c r="J248" s="17">
        <f>MONTH(tce_4111[[#This Row],[data_lancamento]])</f>
        <v>4</v>
      </c>
    </row>
    <row r="249" spans="1:10" x14ac:dyDescent="0.25">
      <c r="A249" s="17" t="s">
        <v>3941</v>
      </c>
      <c r="B249">
        <v>12</v>
      </c>
      <c r="C249" s="1">
        <v>44680</v>
      </c>
      <c r="D249">
        <v>260.98</v>
      </c>
      <c r="E249" s="17" t="s">
        <v>3923</v>
      </c>
      <c r="F249">
        <v>0</v>
      </c>
      <c r="G249">
        <v>0</v>
      </c>
      <c r="H249">
        <v>0</v>
      </c>
      <c r="I249">
        <v>0</v>
      </c>
      <c r="J249" s="17">
        <f>MONTH(tce_4111[[#This Row],[data_lancamento]])</f>
        <v>4</v>
      </c>
    </row>
    <row r="250" spans="1:10" x14ac:dyDescent="0.25">
      <c r="A250" s="17" t="s">
        <v>3945</v>
      </c>
      <c r="B250">
        <v>12</v>
      </c>
      <c r="C250" s="1">
        <v>44680</v>
      </c>
      <c r="D250">
        <v>260.98</v>
      </c>
      <c r="E250" s="17" t="s">
        <v>3925</v>
      </c>
      <c r="F250">
        <v>50</v>
      </c>
      <c r="G250">
        <v>0</v>
      </c>
      <c r="H250">
        <v>0</v>
      </c>
      <c r="I250">
        <v>0</v>
      </c>
      <c r="J250" s="17">
        <f>MONTH(tce_4111[[#This Row],[data_lancamento]])</f>
        <v>4</v>
      </c>
    </row>
    <row r="251" spans="1:10" x14ac:dyDescent="0.25">
      <c r="A251" s="17" t="s">
        <v>3941</v>
      </c>
      <c r="B251">
        <v>12</v>
      </c>
      <c r="C251" s="1">
        <v>44680</v>
      </c>
      <c r="D251">
        <v>38787.29</v>
      </c>
      <c r="E251" s="17" t="s">
        <v>3923</v>
      </c>
      <c r="F251">
        <v>0</v>
      </c>
      <c r="G251">
        <v>0</v>
      </c>
      <c r="H251">
        <v>0</v>
      </c>
      <c r="I251">
        <v>0</v>
      </c>
      <c r="J251" s="17">
        <f>MONTH(tce_4111[[#This Row],[data_lancamento]])</f>
        <v>4</v>
      </c>
    </row>
    <row r="252" spans="1:10" x14ac:dyDescent="0.25">
      <c r="A252" s="17" t="s">
        <v>3943</v>
      </c>
      <c r="B252">
        <v>12</v>
      </c>
      <c r="C252" s="1">
        <v>44680</v>
      </c>
      <c r="D252">
        <v>38787.29</v>
      </c>
      <c r="E252" s="17" t="s">
        <v>3925</v>
      </c>
      <c r="F252">
        <v>50</v>
      </c>
      <c r="G252">
        <v>0</v>
      </c>
      <c r="H252">
        <v>0</v>
      </c>
      <c r="I252">
        <v>0</v>
      </c>
      <c r="J252" s="17">
        <f>MONTH(tce_4111[[#This Row],[data_lancamento]])</f>
        <v>4</v>
      </c>
    </row>
    <row r="253" spans="1:10" x14ac:dyDescent="0.25">
      <c r="A253" s="17" t="s">
        <v>3941</v>
      </c>
      <c r="B253">
        <v>12</v>
      </c>
      <c r="C253" s="1">
        <v>44680</v>
      </c>
      <c r="D253">
        <v>7926.33</v>
      </c>
      <c r="E253" s="17" t="s">
        <v>3923</v>
      </c>
      <c r="F253">
        <v>0</v>
      </c>
      <c r="G253">
        <v>0</v>
      </c>
      <c r="H253">
        <v>0</v>
      </c>
      <c r="I253">
        <v>0</v>
      </c>
      <c r="J253" s="17">
        <f>MONTH(tce_4111[[#This Row],[data_lancamento]])</f>
        <v>4</v>
      </c>
    </row>
    <row r="254" spans="1:10" x14ac:dyDescent="0.25">
      <c r="A254" s="17" t="s">
        <v>3937</v>
      </c>
      <c r="B254">
        <v>12</v>
      </c>
      <c r="C254" s="1">
        <v>44680</v>
      </c>
      <c r="D254">
        <v>7926.33</v>
      </c>
      <c r="E254" s="17" t="s">
        <v>3925</v>
      </c>
      <c r="F254">
        <v>50</v>
      </c>
      <c r="G254">
        <v>0</v>
      </c>
      <c r="H254">
        <v>0</v>
      </c>
      <c r="I254">
        <v>0</v>
      </c>
      <c r="J254" s="17">
        <f>MONTH(tce_4111[[#This Row],[data_lancamento]])</f>
        <v>4</v>
      </c>
    </row>
    <row r="255" spans="1:10" x14ac:dyDescent="0.25">
      <c r="A255" s="17" t="s">
        <v>3935</v>
      </c>
      <c r="B255">
        <v>12</v>
      </c>
      <c r="C255" s="1">
        <v>44680</v>
      </c>
      <c r="D255">
        <v>4659.26</v>
      </c>
      <c r="E255" s="17" t="s">
        <v>3923</v>
      </c>
      <c r="F255">
        <v>50</v>
      </c>
      <c r="G255">
        <v>0</v>
      </c>
      <c r="H255">
        <v>0</v>
      </c>
      <c r="I255">
        <v>0</v>
      </c>
      <c r="J255" s="17">
        <f>MONTH(tce_4111[[#This Row],[data_lancamento]])</f>
        <v>4</v>
      </c>
    </row>
    <row r="256" spans="1:10" x14ac:dyDescent="0.25">
      <c r="A256" s="17" t="s">
        <v>3940</v>
      </c>
      <c r="B256">
        <v>12</v>
      </c>
      <c r="C256" s="1">
        <v>44686</v>
      </c>
      <c r="D256">
        <v>873.89</v>
      </c>
      <c r="E256" s="17" t="s">
        <v>3925</v>
      </c>
      <c r="F256">
        <v>50</v>
      </c>
      <c r="G256">
        <v>0</v>
      </c>
      <c r="H256">
        <v>0</v>
      </c>
      <c r="I256">
        <v>0</v>
      </c>
      <c r="J256" s="17">
        <f>MONTH(tce_4111[[#This Row],[data_lancamento]])</f>
        <v>5</v>
      </c>
    </row>
    <row r="257" spans="1:10" x14ac:dyDescent="0.25">
      <c r="A257" s="17" t="s">
        <v>3940</v>
      </c>
      <c r="B257">
        <v>12</v>
      </c>
      <c r="C257" s="1">
        <v>44686</v>
      </c>
      <c r="D257">
        <v>998.72</v>
      </c>
      <c r="E257" s="17" t="s">
        <v>3925</v>
      </c>
      <c r="F257">
        <v>50</v>
      </c>
      <c r="G257">
        <v>0</v>
      </c>
      <c r="H257">
        <v>0</v>
      </c>
      <c r="I257">
        <v>0</v>
      </c>
      <c r="J257" s="17">
        <f>MONTH(tce_4111[[#This Row],[data_lancamento]])</f>
        <v>5</v>
      </c>
    </row>
    <row r="258" spans="1:10" x14ac:dyDescent="0.25">
      <c r="A258" s="17" t="s">
        <v>3940</v>
      </c>
      <c r="B258">
        <v>12</v>
      </c>
      <c r="C258" s="1">
        <v>44686</v>
      </c>
      <c r="D258">
        <v>138818.07999999999</v>
      </c>
      <c r="E258" s="17" t="s">
        <v>3925</v>
      </c>
      <c r="F258">
        <v>50</v>
      </c>
      <c r="G258">
        <v>0</v>
      </c>
      <c r="H258">
        <v>0</v>
      </c>
      <c r="I258">
        <v>0</v>
      </c>
      <c r="J258" s="17">
        <f>MONTH(tce_4111[[#This Row],[data_lancamento]])</f>
        <v>5</v>
      </c>
    </row>
    <row r="259" spans="1:10" x14ac:dyDescent="0.25">
      <c r="A259" s="17" t="s">
        <v>3940</v>
      </c>
      <c r="B259">
        <v>12</v>
      </c>
      <c r="C259" s="1">
        <v>44686</v>
      </c>
      <c r="D259">
        <v>103658.26</v>
      </c>
      <c r="E259" s="17" t="s">
        <v>3925</v>
      </c>
      <c r="F259">
        <v>50</v>
      </c>
      <c r="G259">
        <v>0</v>
      </c>
      <c r="H259">
        <v>0</v>
      </c>
      <c r="I259">
        <v>0</v>
      </c>
      <c r="J259" s="17">
        <f>MONTH(tce_4111[[#This Row],[data_lancamento]])</f>
        <v>5</v>
      </c>
    </row>
    <row r="260" spans="1:10" x14ac:dyDescent="0.25">
      <c r="A260" s="17" t="s">
        <v>3940</v>
      </c>
      <c r="B260">
        <v>12</v>
      </c>
      <c r="C260" s="1">
        <v>44686</v>
      </c>
      <c r="D260">
        <v>90701.08</v>
      </c>
      <c r="E260" s="17" t="s">
        <v>3925</v>
      </c>
      <c r="F260">
        <v>50</v>
      </c>
      <c r="G260">
        <v>0</v>
      </c>
      <c r="H260">
        <v>0</v>
      </c>
      <c r="I260">
        <v>0</v>
      </c>
      <c r="J260" s="17">
        <f>MONTH(tce_4111[[#This Row],[data_lancamento]])</f>
        <v>5</v>
      </c>
    </row>
    <row r="261" spans="1:10" x14ac:dyDescent="0.25">
      <c r="A261" s="17" t="s">
        <v>3940</v>
      </c>
      <c r="B261">
        <v>12</v>
      </c>
      <c r="C261" s="1">
        <v>44686</v>
      </c>
      <c r="D261">
        <v>1104.71</v>
      </c>
      <c r="E261" s="17" t="s">
        <v>3925</v>
      </c>
      <c r="F261">
        <v>50</v>
      </c>
      <c r="G261">
        <v>0</v>
      </c>
      <c r="H261">
        <v>0</v>
      </c>
      <c r="I261">
        <v>0</v>
      </c>
      <c r="J261" s="17">
        <f>MONTH(tce_4111[[#This Row],[data_lancamento]])</f>
        <v>5</v>
      </c>
    </row>
    <row r="262" spans="1:10" x14ac:dyDescent="0.25">
      <c r="A262" s="17" t="s">
        <v>3940</v>
      </c>
      <c r="B262">
        <v>12</v>
      </c>
      <c r="C262" s="1">
        <v>44686</v>
      </c>
      <c r="D262">
        <v>397.67</v>
      </c>
      <c r="E262" s="17" t="s">
        <v>3925</v>
      </c>
      <c r="F262">
        <v>50</v>
      </c>
      <c r="G262">
        <v>0</v>
      </c>
      <c r="H262">
        <v>0</v>
      </c>
      <c r="I262">
        <v>0</v>
      </c>
      <c r="J262" s="17">
        <f>MONTH(tce_4111[[#This Row],[data_lancamento]])</f>
        <v>5</v>
      </c>
    </row>
    <row r="263" spans="1:10" x14ac:dyDescent="0.25">
      <c r="A263" s="17" t="s">
        <v>3940</v>
      </c>
      <c r="B263">
        <v>12</v>
      </c>
      <c r="C263" s="1">
        <v>44686</v>
      </c>
      <c r="D263">
        <v>454.48</v>
      </c>
      <c r="E263" s="17" t="s">
        <v>3925</v>
      </c>
      <c r="F263">
        <v>50</v>
      </c>
      <c r="G263">
        <v>0</v>
      </c>
      <c r="H263">
        <v>0</v>
      </c>
      <c r="I263">
        <v>0</v>
      </c>
      <c r="J263" s="17">
        <f>MONTH(tce_4111[[#This Row],[data_lancamento]])</f>
        <v>5</v>
      </c>
    </row>
    <row r="264" spans="1:10" x14ac:dyDescent="0.25">
      <c r="A264" s="17" t="s">
        <v>3940</v>
      </c>
      <c r="B264">
        <v>12</v>
      </c>
      <c r="C264" s="1">
        <v>44686</v>
      </c>
      <c r="D264">
        <v>1262.52</v>
      </c>
      <c r="E264" s="17" t="s">
        <v>3925</v>
      </c>
      <c r="F264">
        <v>50</v>
      </c>
      <c r="G264">
        <v>0</v>
      </c>
      <c r="H264">
        <v>0</v>
      </c>
      <c r="I264">
        <v>0</v>
      </c>
      <c r="J264" s="17">
        <f>MONTH(tce_4111[[#This Row],[data_lancamento]])</f>
        <v>5</v>
      </c>
    </row>
    <row r="265" spans="1:10" x14ac:dyDescent="0.25">
      <c r="A265" s="17" t="s">
        <v>3940</v>
      </c>
      <c r="B265">
        <v>12</v>
      </c>
      <c r="C265" s="1">
        <v>44686</v>
      </c>
      <c r="D265">
        <v>13296.75</v>
      </c>
      <c r="E265" s="17" t="s">
        <v>3923</v>
      </c>
      <c r="F265">
        <v>50</v>
      </c>
      <c r="G265">
        <v>0</v>
      </c>
      <c r="H265">
        <v>0</v>
      </c>
      <c r="I265">
        <v>0</v>
      </c>
      <c r="J265" s="17">
        <f>MONTH(tce_4111[[#This Row],[data_lancamento]])</f>
        <v>5</v>
      </c>
    </row>
    <row r="266" spans="1:10" x14ac:dyDescent="0.25">
      <c r="A266" s="17" t="s">
        <v>3944</v>
      </c>
      <c r="B266">
        <v>12</v>
      </c>
      <c r="C266" s="1">
        <v>44686</v>
      </c>
      <c r="D266">
        <v>13296.75</v>
      </c>
      <c r="E266" s="17" t="s">
        <v>3925</v>
      </c>
      <c r="F266">
        <v>50</v>
      </c>
      <c r="G266">
        <v>0</v>
      </c>
      <c r="H266">
        <v>0</v>
      </c>
      <c r="I266">
        <v>0</v>
      </c>
      <c r="J266" s="17">
        <f>MONTH(tce_4111[[#This Row],[data_lancamento]])</f>
        <v>5</v>
      </c>
    </row>
    <row r="267" spans="1:10" x14ac:dyDescent="0.25">
      <c r="A267" s="17" t="s">
        <v>3944</v>
      </c>
      <c r="B267">
        <v>12</v>
      </c>
      <c r="C267" s="1">
        <v>44686</v>
      </c>
      <c r="D267">
        <v>12566.75</v>
      </c>
      <c r="E267" s="17" t="s">
        <v>3923</v>
      </c>
      <c r="F267">
        <v>50</v>
      </c>
      <c r="G267">
        <v>0</v>
      </c>
      <c r="H267">
        <v>0</v>
      </c>
      <c r="I267">
        <v>0</v>
      </c>
      <c r="J267" s="17">
        <f>MONTH(tce_4111[[#This Row],[data_lancamento]])</f>
        <v>5</v>
      </c>
    </row>
    <row r="268" spans="1:10" x14ac:dyDescent="0.25">
      <c r="A268" s="17" t="s">
        <v>3945</v>
      </c>
      <c r="B268">
        <v>12</v>
      </c>
      <c r="C268" s="1">
        <v>44686</v>
      </c>
      <c r="D268">
        <v>12566.75</v>
      </c>
      <c r="E268" s="17" t="s">
        <v>3925</v>
      </c>
      <c r="F268">
        <v>50</v>
      </c>
      <c r="G268">
        <v>0</v>
      </c>
      <c r="H268">
        <v>0</v>
      </c>
      <c r="I268">
        <v>0</v>
      </c>
      <c r="J268" s="17">
        <f>MONTH(tce_4111[[#This Row],[data_lancamento]])</f>
        <v>5</v>
      </c>
    </row>
    <row r="269" spans="1:10" x14ac:dyDescent="0.25">
      <c r="A269" s="17" t="s">
        <v>3940</v>
      </c>
      <c r="B269">
        <v>12</v>
      </c>
      <c r="C269" s="1">
        <v>44686</v>
      </c>
      <c r="D269">
        <v>315774.5</v>
      </c>
      <c r="E269" s="17" t="s">
        <v>3923</v>
      </c>
      <c r="F269">
        <v>50</v>
      </c>
      <c r="G269">
        <v>0</v>
      </c>
      <c r="H269">
        <v>0</v>
      </c>
      <c r="I269">
        <v>0</v>
      </c>
      <c r="J269" s="17">
        <f>MONTH(tce_4111[[#This Row],[data_lancamento]])</f>
        <v>5</v>
      </c>
    </row>
    <row r="270" spans="1:10" x14ac:dyDescent="0.25">
      <c r="A270" s="17" t="s">
        <v>3939</v>
      </c>
      <c r="B270">
        <v>12</v>
      </c>
      <c r="C270" s="1">
        <v>44686</v>
      </c>
      <c r="D270">
        <v>315774.5</v>
      </c>
      <c r="E270" s="17" t="s">
        <v>3925</v>
      </c>
      <c r="F270">
        <v>50</v>
      </c>
      <c r="G270">
        <v>0</v>
      </c>
      <c r="H270">
        <v>0</v>
      </c>
      <c r="I270">
        <v>0</v>
      </c>
      <c r="J270" s="17">
        <f>MONTH(tce_4111[[#This Row],[data_lancamento]])</f>
        <v>5</v>
      </c>
    </row>
    <row r="271" spans="1:10" x14ac:dyDescent="0.25">
      <c r="A271" s="17" t="s">
        <v>3944</v>
      </c>
      <c r="B271">
        <v>12</v>
      </c>
      <c r="C271" s="1">
        <v>44686</v>
      </c>
      <c r="D271">
        <v>730</v>
      </c>
      <c r="E271" s="17" t="s">
        <v>3923</v>
      </c>
      <c r="F271">
        <v>50</v>
      </c>
      <c r="G271">
        <v>0</v>
      </c>
      <c r="H271">
        <v>0</v>
      </c>
      <c r="I271">
        <v>0</v>
      </c>
      <c r="J271" s="17">
        <f>MONTH(tce_4111[[#This Row],[data_lancamento]])</f>
        <v>5</v>
      </c>
    </row>
    <row r="272" spans="1:10" x14ac:dyDescent="0.25">
      <c r="A272" s="17" t="s">
        <v>3940</v>
      </c>
      <c r="B272">
        <v>12</v>
      </c>
      <c r="C272" s="1">
        <v>44686</v>
      </c>
      <c r="D272">
        <v>7481.16</v>
      </c>
      <c r="E272" s="17" t="s">
        <v>3923</v>
      </c>
      <c r="F272">
        <v>50</v>
      </c>
      <c r="G272">
        <v>0</v>
      </c>
      <c r="H272">
        <v>0</v>
      </c>
      <c r="I272">
        <v>0</v>
      </c>
      <c r="J272" s="17">
        <f>MONTH(tce_4111[[#This Row],[data_lancamento]])</f>
        <v>5</v>
      </c>
    </row>
    <row r="273" spans="1:10" x14ac:dyDescent="0.25">
      <c r="A273" s="17" t="s">
        <v>3940</v>
      </c>
      <c r="B273">
        <v>12</v>
      </c>
      <c r="C273" s="1">
        <v>44686</v>
      </c>
      <c r="D273">
        <v>1262.52</v>
      </c>
      <c r="E273" s="17" t="s">
        <v>3923</v>
      </c>
      <c r="F273">
        <v>50</v>
      </c>
      <c r="G273">
        <v>0</v>
      </c>
      <c r="H273">
        <v>0</v>
      </c>
      <c r="I273">
        <v>0</v>
      </c>
      <c r="J273" s="17">
        <f>MONTH(tce_4111[[#This Row],[data_lancamento]])</f>
        <v>5</v>
      </c>
    </row>
    <row r="274" spans="1:10" x14ac:dyDescent="0.25">
      <c r="A274" s="17" t="s">
        <v>3940</v>
      </c>
      <c r="B274">
        <v>12</v>
      </c>
      <c r="C274" s="1">
        <v>44686</v>
      </c>
      <c r="D274">
        <v>454.48</v>
      </c>
      <c r="E274" s="17" t="s">
        <v>3923</v>
      </c>
      <c r="F274">
        <v>50</v>
      </c>
      <c r="G274">
        <v>0</v>
      </c>
      <c r="H274">
        <v>0</v>
      </c>
      <c r="I274">
        <v>0</v>
      </c>
      <c r="J274" s="17">
        <f>MONTH(tce_4111[[#This Row],[data_lancamento]])</f>
        <v>5</v>
      </c>
    </row>
    <row r="275" spans="1:10" x14ac:dyDescent="0.25">
      <c r="A275" s="17" t="s">
        <v>5895</v>
      </c>
      <c r="B275">
        <v>12</v>
      </c>
      <c r="C275" s="1">
        <v>44706</v>
      </c>
      <c r="D275">
        <v>456</v>
      </c>
      <c r="E275" s="17" t="s">
        <v>3923</v>
      </c>
      <c r="F275">
        <v>8001</v>
      </c>
      <c r="G275">
        <v>0</v>
      </c>
      <c r="H275">
        <v>0</v>
      </c>
      <c r="I275">
        <v>0</v>
      </c>
      <c r="J275" s="17">
        <f>MONTH(tce_4111[[#This Row],[data_lancamento]])</f>
        <v>5</v>
      </c>
    </row>
    <row r="276" spans="1:10" x14ac:dyDescent="0.25">
      <c r="A276" s="17" t="s">
        <v>3945</v>
      </c>
      <c r="B276">
        <v>12</v>
      </c>
      <c r="C276" s="1">
        <v>44706</v>
      </c>
      <c r="D276">
        <v>7500</v>
      </c>
      <c r="E276" s="17" t="s">
        <v>3923</v>
      </c>
      <c r="F276">
        <v>50</v>
      </c>
      <c r="G276">
        <v>0</v>
      </c>
      <c r="H276">
        <v>0</v>
      </c>
      <c r="I276">
        <v>0</v>
      </c>
      <c r="J276" s="17">
        <f>MONTH(tce_4111[[#This Row],[data_lancamento]])</f>
        <v>5</v>
      </c>
    </row>
    <row r="277" spans="1:10" x14ac:dyDescent="0.25">
      <c r="A277" s="17" t="s">
        <v>3944</v>
      </c>
      <c r="B277">
        <v>12</v>
      </c>
      <c r="C277" s="1">
        <v>44706</v>
      </c>
      <c r="D277">
        <v>7500</v>
      </c>
      <c r="E277" s="17" t="s">
        <v>3925</v>
      </c>
      <c r="F277">
        <v>50</v>
      </c>
      <c r="G277">
        <v>0</v>
      </c>
      <c r="H277">
        <v>0</v>
      </c>
      <c r="I277">
        <v>0</v>
      </c>
      <c r="J277" s="17">
        <f>MONTH(tce_4111[[#This Row],[data_lancamento]])</f>
        <v>5</v>
      </c>
    </row>
    <row r="278" spans="1:10" x14ac:dyDescent="0.25">
      <c r="A278" s="17" t="s">
        <v>3945</v>
      </c>
      <c r="B278">
        <v>12</v>
      </c>
      <c r="C278" s="1">
        <v>44706</v>
      </c>
      <c r="D278">
        <v>9500</v>
      </c>
      <c r="E278" s="17" t="s">
        <v>3923</v>
      </c>
      <c r="F278">
        <v>50</v>
      </c>
      <c r="G278">
        <v>0</v>
      </c>
      <c r="H278">
        <v>0</v>
      </c>
      <c r="I278">
        <v>0</v>
      </c>
      <c r="J278" s="17">
        <f>MONTH(tce_4111[[#This Row],[data_lancamento]])</f>
        <v>5</v>
      </c>
    </row>
    <row r="279" spans="1:10" x14ac:dyDescent="0.25">
      <c r="A279" s="17" t="s">
        <v>3944</v>
      </c>
      <c r="B279">
        <v>12</v>
      </c>
      <c r="C279" s="1">
        <v>44706</v>
      </c>
      <c r="D279">
        <v>9500</v>
      </c>
      <c r="E279" s="17" t="s">
        <v>3925</v>
      </c>
      <c r="F279">
        <v>50</v>
      </c>
      <c r="G279">
        <v>0</v>
      </c>
      <c r="H279">
        <v>0</v>
      </c>
      <c r="I279">
        <v>0</v>
      </c>
      <c r="J279" s="17">
        <f>MONTH(tce_4111[[#This Row],[data_lancamento]])</f>
        <v>5</v>
      </c>
    </row>
    <row r="280" spans="1:10" x14ac:dyDescent="0.25">
      <c r="A280" s="17" t="s">
        <v>3927</v>
      </c>
      <c r="B280">
        <v>12</v>
      </c>
      <c r="C280" s="1">
        <v>44706</v>
      </c>
      <c r="D280">
        <v>7481.16</v>
      </c>
      <c r="E280" s="17" t="s">
        <v>3923</v>
      </c>
      <c r="F280">
        <v>50</v>
      </c>
      <c r="G280">
        <v>0</v>
      </c>
      <c r="H280">
        <v>0</v>
      </c>
      <c r="I280">
        <v>0</v>
      </c>
      <c r="J280" s="17">
        <f>MONTH(tce_4111[[#This Row],[data_lancamento]])</f>
        <v>5</v>
      </c>
    </row>
    <row r="281" spans="1:10" x14ac:dyDescent="0.25">
      <c r="A281" s="17" t="s">
        <v>3940</v>
      </c>
      <c r="B281">
        <v>12</v>
      </c>
      <c r="C281" s="1">
        <v>44706</v>
      </c>
      <c r="D281">
        <v>7481.16</v>
      </c>
      <c r="E281" s="17" t="s">
        <v>3925</v>
      </c>
      <c r="F281">
        <v>50</v>
      </c>
      <c r="G281">
        <v>0</v>
      </c>
      <c r="H281">
        <v>0</v>
      </c>
      <c r="I281">
        <v>0</v>
      </c>
      <c r="J281" s="17">
        <f>MONTH(tce_4111[[#This Row],[data_lancamento]])</f>
        <v>5</v>
      </c>
    </row>
    <row r="282" spans="1:10" x14ac:dyDescent="0.25">
      <c r="A282" s="17" t="s">
        <v>3944</v>
      </c>
      <c r="B282">
        <v>12</v>
      </c>
      <c r="C282" s="1">
        <v>44706</v>
      </c>
      <c r="D282">
        <v>456</v>
      </c>
      <c r="E282" s="17" t="s">
        <v>3923</v>
      </c>
      <c r="F282">
        <v>50</v>
      </c>
      <c r="G282">
        <v>0</v>
      </c>
      <c r="H282">
        <v>0</v>
      </c>
      <c r="I282">
        <v>0</v>
      </c>
      <c r="J282" s="17">
        <f>MONTH(tce_4111[[#This Row],[data_lancamento]])</f>
        <v>5</v>
      </c>
    </row>
    <row r="283" spans="1:10" x14ac:dyDescent="0.25">
      <c r="A283" s="17" t="s">
        <v>5895</v>
      </c>
      <c r="B283">
        <v>12</v>
      </c>
      <c r="C283" s="1">
        <v>44706</v>
      </c>
      <c r="D283">
        <v>456</v>
      </c>
      <c r="E283" s="17" t="s">
        <v>3925</v>
      </c>
      <c r="F283">
        <v>8001</v>
      </c>
      <c r="G283">
        <v>0</v>
      </c>
      <c r="H283">
        <v>0</v>
      </c>
      <c r="I283">
        <v>0</v>
      </c>
      <c r="J283" s="17">
        <f>MONTH(tce_4111[[#This Row],[data_lancamento]])</f>
        <v>5</v>
      </c>
    </row>
    <row r="284" spans="1:10" x14ac:dyDescent="0.25">
      <c r="A284" s="17" t="s">
        <v>3940</v>
      </c>
      <c r="B284">
        <v>12</v>
      </c>
      <c r="C284" s="1">
        <v>44706</v>
      </c>
      <c r="D284">
        <v>7481.16</v>
      </c>
      <c r="E284" s="17" t="s">
        <v>3923</v>
      </c>
      <c r="F284">
        <v>50</v>
      </c>
      <c r="G284">
        <v>0</v>
      </c>
      <c r="H284">
        <v>0</v>
      </c>
      <c r="I284">
        <v>0</v>
      </c>
      <c r="J284" s="17">
        <f>MONTH(tce_4111[[#This Row],[data_lancamento]])</f>
        <v>5</v>
      </c>
    </row>
    <row r="285" spans="1:10" x14ac:dyDescent="0.25">
      <c r="A285" s="17" t="s">
        <v>3944</v>
      </c>
      <c r="B285">
        <v>12</v>
      </c>
      <c r="C285" s="1">
        <v>44706</v>
      </c>
      <c r="D285">
        <v>7500</v>
      </c>
      <c r="E285" s="17" t="s">
        <v>3923</v>
      </c>
      <c r="F285">
        <v>50</v>
      </c>
      <c r="G285">
        <v>0</v>
      </c>
      <c r="H285">
        <v>0</v>
      </c>
      <c r="I285">
        <v>0</v>
      </c>
      <c r="J285" s="17">
        <f>MONTH(tce_4111[[#This Row],[data_lancamento]])</f>
        <v>5</v>
      </c>
    </row>
    <row r="286" spans="1:10" x14ac:dyDescent="0.25">
      <c r="A286" s="17" t="s">
        <v>3944</v>
      </c>
      <c r="B286">
        <v>12</v>
      </c>
      <c r="C286" s="1">
        <v>44706</v>
      </c>
      <c r="D286">
        <v>9044</v>
      </c>
      <c r="E286" s="17" t="s">
        <v>3923</v>
      </c>
      <c r="F286">
        <v>50</v>
      </c>
      <c r="G286">
        <v>0</v>
      </c>
      <c r="H286">
        <v>0</v>
      </c>
      <c r="I286">
        <v>0</v>
      </c>
      <c r="J286" s="17">
        <f>MONTH(tce_4111[[#This Row],[data_lancamento]])</f>
        <v>5</v>
      </c>
    </row>
    <row r="287" spans="1:10" x14ac:dyDescent="0.25">
      <c r="A287" s="17" t="s">
        <v>3927</v>
      </c>
      <c r="B287">
        <v>12</v>
      </c>
      <c r="C287" s="1">
        <v>44708</v>
      </c>
      <c r="D287">
        <v>277389.86</v>
      </c>
      <c r="E287" s="17" t="s">
        <v>3923</v>
      </c>
      <c r="F287">
        <v>50</v>
      </c>
      <c r="G287">
        <v>0</v>
      </c>
      <c r="H287">
        <v>0</v>
      </c>
      <c r="I287">
        <v>0</v>
      </c>
      <c r="J287" s="17">
        <f>MONTH(tce_4111[[#This Row],[data_lancamento]])</f>
        <v>5</v>
      </c>
    </row>
    <row r="288" spans="1:10" x14ac:dyDescent="0.25">
      <c r="A288" s="17" t="s">
        <v>3940</v>
      </c>
      <c r="B288">
        <v>12</v>
      </c>
      <c r="C288" s="1">
        <v>44708</v>
      </c>
      <c r="D288">
        <v>277389.86</v>
      </c>
      <c r="E288" s="17" t="s">
        <v>3925</v>
      </c>
      <c r="F288">
        <v>50</v>
      </c>
      <c r="G288">
        <v>0</v>
      </c>
      <c r="H288">
        <v>0</v>
      </c>
      <c r="I288">
        <v>0</v>
      </c>
      <c r="J288" s="17">
        <f>MONTH(tce_4111[[#This Row],[data_lancamento]])</f>
        <v>5</v>
      </c>
    </row>
    <row r="289" spans="1:10" x14ac:dyDescent="0.25">
      <c r="A289" s="17" t="s">
        <v>3940</v>
      </c>
      <c r="B289">
        <v>12</v>
      </c>
      <c r="C289" s="1">
        <v>44708</v>
      </c>
      <c r="D289">
        <v>34073.24</v>
      </c>
      <c r="E289" s="17" t="s">
        <v>3923</v>
      </c>
      <c r="F289">
        <v>50</v>
      </c>
      <c r="G289">
        <v>0</v>
      </c>
      <c r="H289">
        <v>0</v>
      </c>
      <c r="I289">
        <v>0</v>
      </c>
      <c r="J289" s="17">
        <f>MONTH(tce_4111[[#This Row],[data_lancamento]])</f>
        <v>5</v>
      </c>
    </row>
    <row r="290" spans="1:10" x14ac:dyDescent="0.25">
      <c r="A290" s="17" t="s">
        <v>3940</v>
      </c>
      <c r="B290">
        <v>12</v>
      </c>
      <c r="C290" s="1">
        <v>44708</v>
      </c>
      <c r="D290">
        <v>24161.88</v>
      </c>
      <c r="E290" s="17" t="s">
        <v>3923</v>
      </c>
      <c r="F290">
        <v>50</v>
      </c>
      <c r="G290">
        <v>0</v>
      </c>
      <c r="H290">
        <v>0</v>
      </c>
      <c r="I290">
        <v>0</v>
      </c>
      <c r="J290" s="17">
        <f>MONTH(tce_4111[[#This Row],[data_lancamento]])</f>
        <v>5</v>
      </c>
    </row>
    <row r="291" spans="1:10" x14ac:dyDescent="0.25">
      <c r="A291" s="17" t="s">
        <v>3940</v>
      </c>
      <c r="B291">
        <v>12</v>
      </c>
      <c r="C291" s="1">
        <v>44708</v>
      </c>
      <c r="D291">
        <v>6059.55</v>
      </c>
      <c r="E291" s="17" t="s">
        <v>3923</v>
      </c>
      <c r="F291">
        <v>50</v>
      </c>
      <c r="G291">
        <v>0</v>
      </c>
      <c r="H291">
        <v>0</v>
      </c>
      <c r="I291">
        <v>0</v>
      </c>
      <c r="J291" s="17">
        <f>MONTH(tce_4111[[#This Row],[data_lancamento]])</f>
        <v>5</v>
      </c>
    </row>
    <row r="292" spans="1:10" x14ac:dyDescent="0.25">
      <c r="A292" s="17" t="s">
        <v>3940</v>
      </c>
      <c r="B292">
        <v>12</v>
      </c>
      <c r="C292" s="1">
        <v>44708</v>
      </c>
      <c r="D292">
        <v>98522.8</v>
      </c>
      <c r="E292" s="17" t="s">
        <v>3923</v>
      </c>
      <c r="F292">
        <v>50</v>
      </c>
      <c r="G292">
        <v>0</v>
      </c>
      <c r="H292">
        <v>0</v>
      </c>
      <c r="I292">
        <v>0</v>
      </c>
      <c r="J292" s="17">
        <f>MONTH(tce_4111[[#This Row],[data_lancamento]])</f>
        <v>5</v>
      </c>
    </row>
    <row r="293" spans="1:10" x14ac:dyDescent="0.25">
      <c r="A293" s="17" t="s">
        <v>3940</v>
      </c>
      <c r="B293">
        <v>12</v>
      </c>
      <c r="C293" s="1">
        <v>44708</v>
      </c>
      <c r="D293">
        <v>1668.97</v>
      </c>
      <c r="E293" s="17" t="s">
        <v>3923</v>
      </c>
      <c r="F293">
        <v>50</v>
      </c>
      <c r="G293">
        <v>0</v>
      </c>
      <c r="H293">
        <v>0</v>
      </c>
      <c r="I293">
        <v>0</v>
      </c>
      <c r="J293" s="17">
        <f>MONTH(tce_4111[[#This Row],[data_lancamento]])</f>
        <v>5</v>
      </c>
    </row>
    <row r="294" spans="1:10" x14ac:dyDescent="0.25">
      <c r="A294" s="17" t="s">
        <v>3940</v>
      </c>
      <c r="B294">
        <v>12</v>
      </c>
      <c r="C294" s="1">
        <v>44708</v>
      </c>
      <c r="D294">
        <v>18160.86</v>
      </c>
      <c r="E294" s="17" t="s">
        <v>3923</v>
      </c>
      <c r="F294">
        <v>50</v>
      </c>
      <c r="G294">
        <v>0</v>
      </c>
      <c r="H294">
        <v>0</v>
      </c>
      <c r="I294">
        <v>0</v>
      </c>
      <c r="J294" s="17">
        <f>MONTH(tce_4111[[#This Row],[data_lancamento]])</f>
        <v>5</v>
      </c>
    </row>
    <row r="295" spans="1:10" x14ac:dyDescent="0.25">
      <c r="A295" s="17" t="s">
        <v>3940</v>
      </c>
      <c r="B295">
        <v>12</v>
      </c>
      <c r="C295" s="1">
        <v>44708</v>
      </c>
      <c r="D295">
        <v>7272</v>
      </c>
      <c r="E295" s="17" t="s">
        <v>3923</v>
      </c>
      <c r="F295">
        <v>50</v>
      </c>
      <c r="G295">
        <v>0</v>
      </c>
      <c r="H295">
        <v>0</v>
      </c>
      <c r="I295">
        <v>0</v>
      </c>
      <c r="J295" s="17">
        <f>MONTH(tce_4111[[#This Row],[data_lancamento]])</f>
        <v>5</v>
      </c>
    </row>
    <row r="296" spans="1:10" x14ac:dyDescent="0.25">
      <c r="A296" s="17" t="s">
        <v>3940</v>
      </c>
      <c r="B296">
        <v>12</v>
      </c>
      <c r="C296" s="1">
        <v>44708</v>
      </c>
      <c r="D296">
        <v>16920.080000000002</v>
      </c>
      <c r="E296" s="17" t="s">
        <v>3923</v>
      </c>
      <c r="F296">
        <v>50</v>
      </c>
      <c r="G296">
        <v>0</v>
      </c>
      <c r="H296">
        <v>0</v>
      </c>
      <c r="I296">
        <v>0</v>
      </c>
      <c r="J296" s="17">
        <f>MONTH(tce_4111[[#This Row],[data_lancamento]])</f>
        <v>5</v>
      </c>
    </row>
    <row r="297" spans="1:10" x14ac:dyDescent="0.25">
      <c r="A297" s="17" t="s">
        <v>3940</v>
      </c>
      <c r="B297">
        <v>12</v>
      </c>
      <c r="C297" s="1">
        <v>44708</v>
      </c>
      <c r="D297">
        <v>8829.8799999999992</v>
      </c>
      <c r="E297" s="17" t="s">
        <v>3923</v>
      </c>
      <c r="F297">
        <v>50</v>
      </c>
      <c r="G297">
        <v>0</v>
      </c>
      <c r="H297">
        <v>0</v>
      </c>
      <c r="I297">
        <v>0</v>
      </c>
      <c r="J297" s="17">
        <f>MONTH(tce_4111[[#This Row],[data_lancamento]])</f>
        <v>5</v>
      </c>
    </row>
    <row r="298" spans="1:10" x14ac:dyDescent="0.25">
      <c r="A298" s="17" t="s">
        <v>3940</v>
      </c>
      <c r="B298">
        <v>12</v>
      </c>
      <c r="C298" s="1">
        <v>44708</v>
      </c>
      <c r="D298">
        <v>4136.18</v>
      </c>
      <c r="E298" s="17" t="s">
        <v>3923</v>
      </c>
      <c r="F298">
        <v>50</v>
      </c>
      <c r="G298">
        <v>0</v>
      </c>
      <c r="H298">
        <v>0</v>
      </c>
      <c r="I298">
        <v>0</v>
      </c>
      <c r="J298" s="17">
        <f>MONTH(tce_4111[[#This Row],[data_lancamento]])</f>
        <v>5</v>
      </c>
    </row>
    <row r="299" spans="1:10" x14ac:dyDescent="0.25">
      <c r="A299" s="17" t="s">
        <v>3940</v>
      </c>
      <c r="B299">
        <v>12</v>
      </c>
      <c r="C299" s="1">
        <v>44708</v>
      </c>
      <c r="D299">
        <v>6839.62</v>
      </c>
      <c r="E299" s="17" t="s">
        <v>3923</v>
      </c>
      <c r="F299">
        <v>50</v>
      </c>
      <c r="G299">
        <v>0</v>
      </c>
      <c r="H299">
        <v>0</v>
      </c>
      <c r="I299">
        <v>0</v>
      </c>
      <c r="J299" s="17">
        <f>MONTH(tce_4111[[#This Row],[data_lancamento]])</f>
        <v>5</v>
      </c>
    </row>
    <row r="300" spans="1:10" x14ac:dyDescent="0.25">
      <c r="A300" s="17" t="s">
        <v>3940</v>
      </c>
      <c r="B300">
        <v>12</v>
      </c>
      <c r="C300" s="1">
        <v>44708</v>
      </c>
      <c r="D300">
        <v>34674.839999999997</v>
      </c>
      <c r="E300" s="17" t="s">
        <v>3923</v>
      </c>
      <c r="F300">
        <v>50</v>
      </c>
      <c r="G300">
        <v>0</v>
      </c>
      <c r="H300">
        <v>0</v>
      </c>
      <c r="I300">
        <v>0</v>
      </c>
      <c r="J300" s="17">
        <f>MONTH(tce_4111[[#This Row],[data_lancamento]])</f>
        <v>5</v>
      </c>
    </row>
    <row r="301" spans="1:10" x14ac:dyDescent="0.25">
      <c r="A301" s="17" t="s">
        <v>3940</v>
      </c>
      <c r="B301">
        <v>12</v>
      </c>
      <c r="C301" s="1">
        <v>44708</v>
      </c>
      <c r="D301">
        <v>1212</v>
      </c>
      <c r="E301" s="17" t="s">
        <v>3923</v>
      </c>
      <c r="F301">
        <v>50</v>
      </c>
      <c r="G301">
        <v>0</v>
      </c>
      <c r="H301">
        <v>0</v>
      </c>
      <c r="I301">
        <v>0</v>
      </c>
      <c r="J301" s="17">
        <f>MONTH(tce_4111[[#This Row],[data_lancamento]])</f>
        <v>5</v>
      </c>
    </row>
    <row r="302" spans="1:10" x14ac:dyDescent="0.25">
      <c r="A302" s="17" t="s">
        <v>3940</v>
      </c>
      <c r="B302">
        <v>12</v>
      </c>
      <c r="C302" s="1">
        <v>44708</v>
      </c>
      <c r="D302">
        <v>13007.69</v>
      </c>
      <c r="E302" s="17" t="s">
        <v>3923</v>
      </c>
      <c r="F302">
        <v>50</v>
      </c>
      <c r="G302">
        <v>0</v>
      </c>
      <c r="H302">
        <v>0</v>
      </c>
      <c r="I302">
        <v>0</v>
      </c>
      <c r="J302" s="17">
        <f>MONTH(tce_4111[[#This Row],[data_lancamento]])</f>
        <v>5</v>
      </c>
    </row>
    <row r="303" spans="1:10" x14ac:dyDescent="0.25">
      <c r="A303" s="17" t="s">
        <v>3940</v>
      </c>
      <c r="B303">
        <v>12</v>
      </c>
      <c r="C303" s="1">
        <v>44708</v>
      </c>
      <c r="D303">
        <v>649.28</v>
      </c>
      <c r="E303" s="17" t="s">
        <v>3923</v>
      </c>
      <c r="F303">
        <v>50</v>
      </c>
      <c r="G303">
        <v>0</v>
      </c>
      <c r="H303">
        <v>0</v>
      </c>
      <c r="I303">
        <v>0</v>
      </c>
      <c r="J303" s="17">
        <f>MONTH(tce_4111[[#This Row],[data_lancamento]])</f>
        <v>5</v>
      </c>
    </row>
    <row r="304" spans="1:10" x14ac:dyDescent="0.25">
      <c r="A304" s="17" t="s">
        <v>3940</v>
      </c>
      <c r="B304">
        <v>12</v>
      </c>
      <c r="C304" s="1">
        <v>44708</v>
      </c>
      <c r="D304">
        <v>1200.99</v>
      </c>
      <c r="E304" s="17" t="s">
        <v>3923</v>
      </c>
      <c r="F304">
        <v>50</v>
      </c>
      <c r="G304">
        <v>0</v>
      </c>
      <c r="H304">
        <v>0</v>
      </c>
      <c r="I304">
        <v>0</v>
      </c>
      <c r="J304" s="17">
        <f>MONTH(tce_4111[[#This Row],[data_lancamento]])</f>
        <v>5</v>
      </c>
    </row>
    <row r="305" spans="1:10" x14ac:dyDescent="0.25">
      <c r="A305" s="17" t="s">
        <v>3941</v>
      </c>
      <c r="B305">
        <v>12</v>
      </c>
      <c r="C305" s="1">
        <v>44712</v>
      </c>
      <c r="D305">
        <v>23206.5</v>
      </c>
      <c r="E305" s="17" t="s">
        <v>3923</v>
      </c>
      <c r="F305">
        <v>0</v>
      </c>
      <c r="G305">
        <v>0</v>
      </c>
      <c r="H305">
        <v>0</v>
      </c>
      <c r="I305">
        <v>0</v>
      </c>
      <c r="J305" s="17">
        <f>MONTH(tce_4111[[#This Row],[data_lancamento]])</f>
        <v>5</v>
      </c>
    </row>
    <row r="306" spans="1:10" x14ac:dyDescent="0.25">
      <c r="A306" s="17" t="s">
        <v>3924</v>
      </c>
      <c r="B306">
        <v>12</v>
      </c>
      <c r="C306" s="1">
        <v>44712</v>
      </c>
      <c r="D306">
        <v>23206.5</v>
      </c>
      <c r="E306" s="17" t="s">
        <v>3925</v>
      </c>
      <c r="F306">
        <v>50</v>
      </c>
      <c r="G306">
        <v>0</v>
      </c>
      <c r="H306">
        <v>0</v>
      </c>
      <c r="I306">
        <v>0</v>
      </c>
      <c r="J306" s="17">
        <f>MONTH(tce_4111[[#This Row],[data_lancamento]])</f>
        <v>5</v>
      </c>
    </row>
    <row r="307" spans="1:10" x14ac:dyDescent="0.25">
      <c r="A307" s="17" t="s">
        <v>3941</v>
      </c>
      <c r="B307">
        <v>12</v>
      </c>
      <c r="C307" s="1">
        <v>44712</v>
      </c>
      <c r="D307">
        <v>31227.58</v>
      </c>
      <c r="E307" s="17" t="s">
        <v>3923</v>
      </c>
      <c r="F307">
        <v>0</v>
      </c>
      <c r="G307">
        <v>0</v>
      </c>
      <c r="H307">
        <v>0</v>
      </c>
      <c r="I307">
        <v>0</v>
      </c>
      <c r="J307" s="17">
        <f>MONTH(tce_4111[[#This Row],[data_lancamento]])</f>
        <v>5</v>
      </c>
    </row>
    <row r="308" spans="1:10" x14ac:dyDescent="0.25">
      <c r="A308" s="17" t="s">
        <v>3931</v>
      </c>
      <c r="B308">
        <v>12</v>
      </c>
      <c r="C308" s="1">
        <v>44712</v>
      </c>
      <c r="D308">
        <v>31227.58</v>
      </c>
      <c r="E308" s="17" t="s">
        <v>3925</v>
      </c>
      <c r="F308">
        <v>50</v>
      </c>
      <c r="G308">
        <v>0</v>
      </c>
      <c r="H308">
        <v>0</v>
      </c>
      <c r="I308">
        <v>0</v>
      </c>
      <c r="J308" s="17">
        <f>MONTH(tce_4111[[#This Row],[data_lancamento]])</f>
        <v>5</v>
      </c>
    </row>
    <row r="309" spans="1:10" x14ac:dyDescent="0.25">
      <c r="A309" s="17" t="s">
        <v>3941</v>
      </c>
      <c r="B309">
        <v>12</v>
      </c>
      <c r="C309" s="1">
        <v>44712</v>
      </c>
      <c r="D309">
        <v>37254.9</v>
      </c>
      <c r="E309" s="17" t="s">
        <v>3923</v>
      </c>
      <c r="F309">
        <v>0</v>
      </c>
      <c r="G309">
        <v>0</v>
      </c>
      <c r="H309">
        <v>0</v>
      </c>
      <c r="I309">
        <v>0</v>
      </c>
      <c r="J309" s="17">
        <f>MONTH(tce_4111[[#This Row],[data_lancamento]])</f>
        <v>5</v>
      </c>
    </row>
    <row r="310" spans="1:10" x14ac:dyDescent="0.25">
      <c r="A310" s="17" t="s">
        <v>3927</v>
      </c>
      <c r="B310">
        <v>12</v>
      </c>
      <c r="C310" s="1">
        <v>44712</v>
      </c>
      <c r="D310">
        <v>37254.9</v>
      </c>
      <c r="E310" s="17" t="s">
        <v>3925</v>
      </c>
      <c r="F310">
        <v>50</v>
      </c>
      <c r="G310">
        <v>0</v>
      </c>
      <c r="H310">
        <v>0</v>
      </c>
      <c r="I310">
        <v>0</v>
      </c>
      <c r="J310" s="17">
        <f>MONTH(tce_4111[[#This Row],[data_lancamento]])</f>
        <v>5</v>
      </c>
    </row>
    <row r="311" spans="1:10" x14ac:dyDescent="0.25">
      <c r="A311" s="17" t="s">
        <v>3941</v>
      </c>
      <c r="B311">
        <v>12</v>
      </c>
      <c r="C311" s="1">
        <v>44712</v>
      </c>
      <c r="D311">
        <v>31213.37</v>
      </c>
      <c r="E311" s="17" t="s">
        <v>3923</v>
      </c>
      <c r="F311">
        <v>0</v>
      </c>
      <c r="G311">
        <v>0</v>
      </c>
      <c r="H311">
        <v>0</v>
      </c>
      <c r="I311">
        <v>0</v>
      </c>
      <c r="J311" s="17">
        <f>MONTH(tce_4111[[#This Row],[data_lancamento]])</f>
        <v>5</v>
      </c>
    </row>
    <row r="312" spans="1:10" x14ac:dyDescent="0.25">
      <c r="A312" s="17" t="s">
        <v>3933</v>
      </c>
      <c r="B312">
        <v>12</v>
      </c>
      <c r="C312" s="1">
        <v>44712</v>
      </c>
      <c r="D312">
        <v>31213.37</v>
      </c>
      <c r="E312" s="17" t="s">
        <v>3925</v>
      </c>
      <c r="F312">
        <v>50</v>
      </c>
      <c r="G312">
        <v>0</v>
      </c>
      <c r="H312">
        <v>0</v>
      </c>
      <c r="I312">
        <v>0</v>
      </c>
      <c r="J312" s="17">
        <f>MONTH(tce_4111[[#This Row],[data_lancamento]])</f>
        <v>5</v>
      </c>
    </row>
    <row r="313" spans="1:10" x14ac:dyDescent="0.25">
      <c r="A313" s="17" t="s">
        <v>3941</v>
      </c>
      <c r="B313">
        <v>12</v>
      </c>
      <c r="C313" s="1">
        <v>44712</v>
      </c>
      <c r="D313">
        <v>47102.2</v>
      </c>
      <c r="E313" s="17" t="s">
        <v>3923</v>
      </c>
      <c r="F313">
        <v>0</v>
      </c>
      <c r="G313">
        <v>0</v>
      </c>
      <c r="H313">
        <v>0</v>
      </c>
      <c r="I313">
        <v>0</v>
      </c>
      <c r="J313" s="17">
        <f>MONTH(tce_4111[[#This Row],[data_lancamento]])</f>
        <v>5</v>
      </c>
    </row>
    <row r="314" spans="1:10" x14ac:dyDescent="0.25">
      <c r="A314" s="17" t="s">
        <v>3939</v>
      </c>
      <c r="B314">
        <v>12</v>
      </c>
      <c r="C314" s="1">
        <v>44712</v>
      </c>
      <c r="D314">
        <v>47102.2</v>
      </c>
      <c r="E314" s="17" t="s">
        <v>3925</v>
      </c>
      <c r="F314">
        <v>50</v>
      </c>
      <c r="G314">
        <v>0</v>
      </c>
      <c r="H314">
        <v>0</v>
      </c>
      <c r="I314">
        <v>0</v>
      </c>
      <c r="J314" s="17">
        <f>MONTH(tce_4111[[#This Row],[data_lancamento]])</f>
        <v>5</v>
      </c>
    </row>
    <row r="315" spans="1:10" x14ac:dyDescent="0.25">
      <c r="A315" s="17" t="s">
        <v>3941</v>
      </c>
      <c r="B315">
        <v>12</v>
      </c>
      <c r="C315" s="1">
        <v>44712</v>
      </c>
      <c r="D315">
        <v>25580.54</v>
      </c>
      <c r="E315" s="17" t="s">
        <v>3923</v>
      </c>
      <c r="F315">
        <v>0</v>
      </c>
      <c r="G315">
        <v>0</v>
      </c>
      <c r="H315">
        <v>0</v>
      </c>
      <c r="I315">
        <v>0</v>
      </c>
      <c r="J315" s="17">
        <f>MONTH(tce_4111[[#This Row],[data_lancamento]])</f>
        <v>5</v>
      </c>
    </row>
    <row r="316" spans="1:10" x14ac:dyDescent="0.25">
      <c r="A316" s="17" t="s">
        <v>3935</v>
      </c>
      <c r="B316">
        <v>12</v>
      </c>
      <c r="C316" s="1">
        <v>44712</v>
      </c>
      <c r="D316">
        <v>25580.54</v>
      </c>
      <c r="E316" s="17" t="s">
        <v>3925</v>
      </c>
      <c r="F316">
        <v>50</v>
      </c>
      <c r="G316">
        <v>0</v>
      </c>
      <c r="H316">
        <v>0</v>
      </c>
      <c r="I316">
        <v>0</v>
      </c>
      <c r="J316" s="17">
        <f>MONTH(tce_4111[[#This Row],[data_lancamento]])</f>
        <v>5</v>
      </c>
    </row>
    <row r="317" spans="1:10" x14ac:dyDescent="0.25">
      <c r="A317" s="17" t="s">
        <v>3941</v>
      </c>
      <c r="B317">
        <v>12</v>
      </c>
      <c r="C317" s="1">
        <v>44712</v>
      </c>
      <c r="D317">
        <v>10752.11</v>
      </c>
      <c r="E317" s="17" t="s">
        <v>3923</v>
      </c>
      <c r="F317">
        <v>0</v>
      </c>
      <c r="G317">
        <v>0</v>
      </c>
      <c r="H317">
        <v>0</v>
      </c>
      <c r="I317">
        <v>0</v>
      </c>
      <c r="J317" s="17">
        <f>MONTH(tce_4111[[#This Row],[data_lancamento]])</f>
        <v>5</v>
      </c>
    </row>
    <row r="318" spans="1:10" x14ac:dyDescent="0.25">
      <c r="A318" s="17" t="s">
        <v>3937</v>
      </c>
      <c r="B318">
        <v>12</v>
      </c>
      <c r="C318" s="1">
        <v>44712</v>
      </c>
      <c r="D318">
        <v>10752.11</v>
      </c>
      <c r="E318" s="17" t="s">
        <v>3925</v>
      </c>
      <c r="F318">
        <v>50</v>
      </c>
      <c r="G318">
        <v>0</v>
      </c>
      <c r="H318">
        <v>0</v>
      </c>
      <c r="I318">
        <v>0</v>
      </c>
      <c r="J318" s="17">
        <f>MONTH(tce_4111[[#This Row],[data_lancamento]])</f>
        <v>5</v>
      </c>
    </row>
    <row r="319" spans="1:10" x14ac:dyDescent="0.25">
      <c r="A319" s="17" t="s">
        <v>3941</v>
      </c>
      <c r="B319">
        <v>12</v>
      </c>
      <c r="C319" s="1">
        <v>44712</v>
      </c>
      <c r="D319">
        <v>473.59</v>
      </c>
      <c r="E319" s="17" t="s">
        <v>3923</v>
      </c>
      <c r="F319">
        <v>0</v>
      </c>
      <c r="G319">
        <v>0</v>
      </c>
      <c r="H319">
        <v>0</v>
      </c>
      <c r="I319">
        <v>0</v>
      </c>
      <c r="J319" s="17">
        <f>MONTH(tce_4111[[#This Row],[data_lancamento]])</f>
        <v>5</v>
      </c>
    </row>
    <row r="320" spans="1:10" x14ac:dyDescent="0.25">
      <c r="A320" s="17" t="s">
        <v>3945</v>
      </c>
      <c r="B320">
        <v>12</v>
      </c>
      <c r="C320" s="1">
        <v>44712</v>
      </c>
      <c r="D320">
        <v>473.59</v>
      </c>
      <c r="E320" s="17" t="s">
        <v>3925</v>
      </c>
      <c r="F320">
        <v>50</v>
      </c>
      <c r="G320">
        <v>0</v>
      </c>
      <c r="H320">
        <v>0</v>
      </c>
      <c r="I320">
        <v>0</v>
      </c>
      <c r="J320" s="17">
        <f>MONTH(tce_4111[[#This Row],[data_lancamento]])</f>
        <v>5</v>
      </c>
    </row>
    <row r="321" spans="1:10" x14ac:dyDescent="0.25">
      <c r="A321" s="17" t="s">
        <v>3941</v>
      </c>
      <c r="B321">
        <v>12</v>
      </c>
      <c r="C321" s="1">
        <v>44712</v>
      </c>
      <c r="D321">
        <v>52602.27</v>
      </c>
      <c r="E321" s="17" t="s">
        <v>3923</v>
      </c>
      <c r="F321">
        <v>0</v>
      </c>
      <c r="G321">
        <v>0</v>
      </c>
      <c r="H321">
        <v>0</v>
      </c>
      <c r="I321">
        <v>0</v>
      </c>
      <c r="J321" s="17">
        <f>MONTH(tce_4111[[#This Row],[data_lancamento]])</f>
        <v>5</v>
      </c>
    </row>
    <row r="322" spans="1:10" x14ac:dyDescent="0.25">
      <c r="A322" s="17" t="s">
        <v>3943</v>
      </c>
      <c r="B322">
        <v>12</v>
      </c>
      <c r="C322" s="1">
        <v>44712</v>
      </c>
      <c r="D322">
        <v>52602.27</v>
      </c>
      <c r="E322" s="17" t="s">
        <v>3925</v>
      </c>
      <c r="F322">
        <v>50</v>
      </c>
      <c r="G322">
        <v>0</v>
      </c>
      <c r="H322">
        <v>0</v>
      </c>
      <c r="I322">
        <v>0</v>
      </c>
      <c r="J322" s="17">
        <f>MONTH(tce_4111[[#This Row],[data_lancamento]])</f>
        <v>5</v>
      </c>
    </row>
    <row r="323" spans="1:10" x14ac:dyDescent="0.25">
      <c r="A323" s="17" t="s">
        <v>3940</v>
      </c>
      <c r="B323">
        <v>12</v>
      </c>
      <c r="C323" s="1">
        <v>44714</v>
      </c>
      <c r="D323">
        <v>917.58</v>
      </c>
      <c r="E323" s="17" t="s">
        <v>3925</v>
      </c>
      <c r="F323">
        <v>50</v>
      </c>
      <c r="G323">
        <v>0</v>
      </c>
      <c r="H323">
        <v>0</v>
      </c>
      <c r="I323">
        <v>0</v>
      </c>
      <c r="J323" s="17">
        <f>MONTH(tce_4111[[#This Row],[data_lancamento]])</f>
        <v>6</v>
      </c>
    </row>
    <row r="324" spans="1:10" x14ac:dyDescent="0.25">
      <c r="A324" s="17" t="s">
        <v>3940</v>
      </c>
      <c r="B324">
        <v>12</v>
      </c>
      <c r="C324" s="1">
        <v>44714</v>
      </c>
      <c r="D324">
        <v>1048.67</v>
      </c>
      <c r="E324" s="17" t="s">
        <v>3925</v>
      </c>
      <c r="F324">
        <v>50</v>
      </c>
      <c r="G324">
        <v>0</v>
      </c>
      <c r="H324">
        <v>0</v>
      </c>
      <c r="I324">
        <v>0</v>
      </c>
      <c r="J324" s="17">
        <f>MONTH(tce_4111[[#This Row],[data_lancamento]])</f>
        <v>6</v>
      </c>
    </row>
    <row r="325" spans="1:10" x14ac:dyDescent="0.25">
      <c r="A325" s="17" t="s">
        <v>3940</v>
      </c>
      <c r="B325">
        <v>12</v>
      </c>
      <c r="C325" s="1">
        <v>44714</v>
      </c>
      <c r="D325">
        <v>107463.64</v>
      </c>
      <c r="E325" s="17" t="s">
        <v>3925</v>
      </c>
      <c r="F325">
        <v>50</v>
      </c>
      <c r="G325">
        <v>0</v>
      </c>
      <c r="H325">
        <v>0</v>
      </c>
      <c r="I325">
        <v>0</v>
      </c>
      <c r="J325" s="17">
        <f>MONTH(tce_4111[[#This Row],[data_lancamento]])</f>
        <v>6</v>
      </c>
    </row>
    <row r="326" spans="1:10" x14ac:dyDescent="0.25">
      <c r="A326" s="17" t="s">
        <v>3940</v>
      </c>
      <c r="B326">
        <v>12</v>
      </c>
      <c r="C326" s="1">
        <v>44714</v>
      </c>
      <c r="D326">
        <v>143849.35999999999</v>
      </c>
      <c r="E326" s="17" t="s">
        <v>3925</v>
      </c>
      <c r="F326">
        <v>50</v>
      </c>
      <c r="G326">
        <v>0</v>
      </c>
      <c r="H326">
        <v>0</v>
      </c>
      <c r="I326">
        <v>0</v>
      </c>
      <c r="J326" s="17">
        <f>MONTH(tce_4111[[#This Row],[data_lancamento]])</f>
        <v>6</v>
      </c>
    </row>
    <row r="327" spans="1:10" x14ac:dyDescent="0.25">
      <c r="A327" s="17" t="s">
        <v>3940</v>
      </c>
      <c r="B327">
        <v>12</v>
      </c>
      <c r="C327" s="1">
        <v>44714</v>
      </c>
      <c r="D327">
        <v>94030.53</v>
      </c>
      <c r="E327" s="17" t="s">
        <v>3925</v>
      </c>
      <c r="F327">
        <v>50</v>
      </c>
      <c r="G327">
        <v>0</v>
      </c>
      <c r="H327">
        <v>0</v>
      </c>
      <c r="I327">
        <v>0</v>
      </c>
      <c r="J327" s="17">
        <f>MONTH(tce_4111[[#This Row],[data_lancamento]])</f>
        <v>6</v>
      </c>
    </row>
    <row r="328" spans="1:10" x14ac:dyDescent="0.25">
      <c r="A328" s="17" t="s">
        <v>3940</v>
      </c>
      <c r="B328">
        <v>12</v>
      </c>
      <c r="C328" s="1">
        <v>44714</v>
      </c>
      <c r="D328">
        <v>1104.71</v>
      </c>
      <c r="E328" s="17" t="s">
        <v>3925</v>
      </c>
      <c r="F328">
        <v>50</v>
      </c>
      <c r="G328">
        <v>0</v>
      </c>
      <c r="H328">
        <v>0</v>
      </c>
      <c r="I328">
        <v>0</v>
      </c>
      <c r="J328" s="17">
        <f>MONTH(tce_4111[[#This Row],[data_lancamento]])</f>
        <v>6</v>
      </c>
    </row>
    <row r="329" spans="1:10" x14ac:dyDescent="0.25">
      <c r="A329" s="17" t="s">
        <v>3940</v>
      </c>
      <c r="B329">
        <v>12</v>
      </c>
      <c r="C329" s="1">
        <v>44714</v>
      </c>
      <c r="D329">
        <v>397.67</v>
      </c>
      <c r="E329" s="17" t="s">
        <v>3925</v>
      </c>
      <c r="F329">
        <v>50</v>
      </c>
      <c r="G329">
        <v>0</v>
      </c>
      <c r="H329">
        <v>0</v>
      </c>
      <c r="I329">
        <v>0</v>
      </c>
      <c r="J329" s="17">
        <f>MONTH(tce_4111[[#This Row],[data_lancamento]])</f>
        <v>6</v>
      </c>
    </row>
    <row r="330" spans="1:10" x14ac:dyDescent="0.25">
      <c r="A330" s="17" t="s">
        <v>3940</v>
      </c>
      <c r="B330">
        <v>12</v>
      </c>
      <c r="C330" s="1">
        <v>44714</v>
      </c>
      <c r="D330">
        <v>454.48</v>
      </c>
      <c r="E330" s="17" t="s">
        <v>3925</v>
      </c>
      <c r="F330">
        <v>50</v>
      </c>
      <c r="G330">
        <v>0</v>
      </c>
      <c r="H330">
        <v>0</v>
      </c>
      <c r="I330">
        <v>0</v>
      </c>
      <c r="J330" s="17">
        <f>MONTH(tce_4111[[#This Row],[data_lancamento]])</f>
        <v>6</v>
      </c>
    </row>
    <row r="331" spans="1:10" x14ac:dyDescent="0.25">
      <c r="A331" s="17" t="s">
        <v>3940</v>
      </c>
      <c r="B331">
        <v>12</v>
      </c>
      <c r="C331" s="1">
        <v>44714</v>
      </c>
      <c r="D331">
        <v>1262.52</v>
      </c>
      <c r="E331" s="17" t="s">
        <v>3925</v>
      </c>
      <c r="F331">
        <v>50</v>
      </c>
      <c r="G331">
        <v>0</v>
      </c>
      <c r="H331">
        <v>0</v>
      </c>
      <c r="I331">
        <v>0</v>
      </c>
      <c r="J331" s="17">
        <f>MONTH(tce_4111[[#This Row],[data_lancamento]])</f>
        <v>6</v>
      </c>
    </row>
    <row r="332" spans="1:10" x14ac:dyDescent="0.25">
      <c r="A332" s="17" t="s">
        <v>3940</v>
      </c>
      <c r="B332">
        <v>12</v>
      </c>
      <c r="C332" s="1">
        <v>44714</v>
      </c>
      <c r="D332">
        <v>13778.66</v>
      </c>
      <c r="E332" s="17" t="s">
        <v>3923</v>
      </c>
      <c r="F332">
        <v>50</v>
      </c>
      <c r="G332">
        <v>0</v>
      </c>
      <c r="H332">
        <v>0</v>
      </c>
      <c r="I332">
        <v>0</v>
      </c>
      <c r="J332" s="17">
        <f>MONTH(tce_4111[[#This Row],[data_lancamento]])</f>
        <v>6</v>
      </c>
    </row>
    <row r="333" spans="1:10" x14ac:dyDescent="0.25">
      <c r="A333" s="17" t="s">
        <v>3944</v>
      </c>
      <c r="B333">
        <v>12</v>
      </c>
      <c r="C333" s="1">
        <v>44714</v>
      </c>
      <c r="D333">
        <v>13778.66</v>
      </c>
      <c r="E333" s="17" t="s">
        <v>3925</v>
      </c>
      <c r="F333">
        <v>50</v>
      </c>
      <c r="G333">
        <v>0</v>
      </c>
      <c r="H333">
        <v>0</v>
      </c>
      <c r="I333">
        <v>0</v>
      </c>
      <c r="J333" s="17">
        <f>MONTH(tce_4111[[#This Row],[data_lancamento]])</f>
        <v>6</v>
      </c>
    </row>
    <row r="334" spans="1:10" x14ac:dyDescent="0.25">
      <c r="A334" s="17" t="s">
        <v>3940</v>
      </c>
      <c r="B334">
        <v>12</v>
      </c>
      <c r="C334" s="1">
        <v>44714</v>
      </c>
      <c r="D334">
        <v>335033.5</v>
      </c>
      <c r="E334" s="17" t="s">
        <v>3923</v>
      </c>
      <c r="F334">
        <v>50</v>
      </c>
      <c r="G334">
        <v>0</v>
      </c>
      <c r="H334">
        <v>0</v>
      </c>
      <c r="I334">
        <v>0</v>
      </c>
      <c r="J334" s="17">
        <f>MONTH(tce_4111[[#This Row],[data_lancamento]])</f>
        <v>6</v>
      </c>
    </row>
    <row r="335" spans="1:10" x14ac:dyDescent="0.25">
      <c r="A335" s="17" t="s">
        <v>3939</v>
      </c>
      <c r="B335">
        <v>12</v>
      </c>
      <c r="C335" s="1">
        <v>44714</v>
      </c>
      <c r="D335">
        <v>335033.5</v>
      </c>
      <c r="E335" s="17" t="s">
        <v>3925</v>
      </c>
      <c r="F335">
        <v>50</v>
      </c>
      <c r="G335">
        <v>0</v>
      </c>
      <c r="H335">
        <v>0</v>
      </c>
      <c r="I335">
        <v>0</v>
      </c>
      <c r="J335" s="17">
        <f>MONTH(tce_4111[[#This Row],[data_lancamento]])</f>
        <v>6</v>
      </c>
    </row>
    <row r="336" spans="1:10" x14ac:dyDescent="0.25">
      <c r="A336" s="17" t="s">
        <v>3944</v>
      </c>
      <c r="B336">
        <v>12</v>
      </c>
      <c r="C336" s="1">
        <v>44714</v>
      </c>
      <c r="D336">
        <v>13048.66</v>
      </c>
      <c r="E336" s="17" t="s">
        <v>3923</v>
      </c>
      <c r="F336">
        <v>50</v>
      </c>
      <c r="G336">
        <v>0</v>
      </c>
      <c r="H336">
        <v>0</v>
      </c>
      <c r="I336">
        <v>0</v>
      </c>
      <c r="J336" s="17">
        <f>MONTH(tce_4111[[#This Row],[data_lancamento]])</f>
        <v>6</v>
      </c>
    </row>
    <row r="337" spans="1:10" x14ac:dyDescent="0.25">
      <c r="A337" s="17" t="s">
        <v>3945</v>
      </c>
      <c r="B337">
        <v>12</v>
      </c>
      <c r="C337" s="1">
        <v>44714</v>
      </c>
      <c r="D337">
        <v>13048.66</v>
      </c>
      <c r="E337" s="17" t="s">
        <v>3925</v>
      </c>
      <c r="F337">
        <v>50</v>
      </c>
      <c r="G337">
        <v>0</v>
      </c>
      <c r="H337">
        <v>0</v>
      </c>
      <c r="I337">
        <v>0</v>
      </c>
      <c r="J337" s="17">
        <f>MONTH(tce_4111[[#This Row],[data_lancamento]])</f>
        <v>6</v>
      </c>
    </row>
    <row r="338" spans="1:10" x14ac:dyDescent="0.25">
      <c r="A338" s="17" t="s">
        <v>3940</v>
      </c>
      <c r="B338">
        <v>12</v>
      </c>
      <c r="C338" s="1">
        <v>44714</v>
      </c>
      <c r="D338">
        <v>1262.52</v>
      </c>
      <c r="E338" s="17" t="s">
        <v>3923</v>
      </c>
      <c r="F338">
        <v>50</v>
      </c>
      <c r="G338">
        <v>0</v>
      </c>
      <c r="H338">
        <v>0</v>
      </c>
      <c r="I338">
        <v>0</v>
      </c>
      <c r="J338" s="17">
        <f>MONTH(tce_4111[[#This Row],[data_lancamento]])</f>
        <v>6</v>
      </c>
    </row>
    <row r="339" spans="1:10" x14ac:dyDescent="0.25">
      <c r="A339" s="17" t="s">
        <v>3940</v>
      </c>
      <c r="B339">
        <v>12</v>
      </c>
      <c r="C339" s="1">
        <v>44714</v>
      </c>
      <c r="D339">
        <v>454.48</v>
      </c>
      <c r="E339" s="17" t="s">
        <v>3923</v>
      </c>
      <c r="F339">
        <v>50</v>
      </c>
      <c r="G339">
        <v>0</v>
      </c>
      <c r="H339">
        <v>0</v>
      </c>
      <c r="I339">
        <v>0</v>
      </c>
      <c r="J339" s="17">
        <f>MONTH(tce_4111[[#This Row],[data_lancamento]])</f>
        <v>6</v>
      </c>
    </row>
    <row r="340" spans="1:10" x14ac:dyDescent="0.25">
      <c r="A340" s="17" t="s">
        <v>3944</v>
      </c>
      <c r="B340">
        <v>12</v>
      </c>
      <c r="C340" s="1">
        <v>44714</v>
      </c>
      <c r="D340">
        <v>559.66999999999996</v>
      </c>
      <c r="E340" s="17" t="s">
        <v>3923</v>
      </c>
      <c r="F340">
        <v>50</v>
      </c>
      <c r="G340">
        <v>0</v>
      </c>
      <c r="H340">
        <v>0</v>
      </c>
      <c r="I340">
        <v>0</v>
      </c>
      <c r="J340" s="17">
        <f>MONTH(tce_4111[[#This Row],[data_lancamento]])</f>
        <v>6</v>
      </c>
    </row>
    <row r="341" spans="1:10" x14ac:dyDescent="0.25">
      <c r="A341" s="17" t="s">
        <v>3944</v>
      </c>
      <c r="B341">
        <v>12</v>
      </c>
      <c r="C341" s="1">
        <v>44714</v>
      </c>
      <c r="D341">
        <v>170.33</v>
      </c>
      <c r="E341" s="17" t="s">
        <v>3923</v>
      </c>
      <c r="F341">
        <v>50</v>
      </c>
      <c r="G341">
        <v>0</v>
      </c>
      <c r="H341">
        <v>0</v>
      </c>
      <c r="I341">
        <v>0</v>
      </c>
      <c r="J341" s="17">
        <f>MONTH(tce_4111[[#This Row],[data_lancamento]])</f>
        <v>6</v>
      </c>
    </row>
    <row r="342" spans="1:10" x14ac:dyDescent="0.25">
      <c r="A342" s="17" t="s">
        <v>3945</v>
      </c>
      <c r="B342">
        <v>12</v>
      </c>
      <c r="C342" s="1">
        <v>44736</v>
      </c>
      <c r="D342">
        <v>882</v>
      </c>
      <c r="E342" s="17" t="s">
        <v>3923</v>
      </c>
      <c r="F342">
        <v>50</v>
      </c>
      <c r="G342">
        <v>0</v>
      </c>
      <c r="H342">
        <v>0</v>
      </c>
      <c r="I342">
        <v>0</v>
      </c>
      <c r="J342" s="17">
        <f>MONTH(tce_4111[[#This Row],[data_lancamento]])</f>
        <v>6</v>
      </c>
    </row>
    <row r="343" spans="1:10" x14ac:dyDescent="0.25">
      <c r="A343" s="17" t="s">
        <v>3944</v>
      </c>
      <c r="B343">
        <v>12</v>
      </c>
      <c r="C343" s="1">
        <v>44736</v>
      </c>
      <c r="D343">
        <v>882</v>
      </c>
      <c r="E343" s="17" t="s">
        <v>3925</v>
      </c>
      <c r="F343">
        <v>50</v>
      </c>
      <c r="G343">
        <v>0</v>
      </c>
      <c r="H343">
        <v>0</v>
      </c>
      <c r="I343">
        <v>0</v>
      </c>
      <c r="J343" s="17">
        <f>MONTH(tce_4111[[#This Row],[data_lancamento]])</f>
        <v>6</v>
      </c>
    </row>
    <row r="344" spans="1:10" x14ac:dyDescent="0.25">
      <c r="A344" s="17" t="s">
        <v>3944</v>
      </c>
      <c r="B344">
        <v>12</v>
      </c>
      <c r="C344" s="1">
        <v>44736</v>
      </c>
      <c r="D344">
        <v>882</v>
      </c>
      <c r="E344" s="17" t="s">
        <v>3923</v>
      </c>
      <c r="F344">
        <v>50</v>
      </c>
      <c r="G344">
        <v>0</v>
      </c>
      <c r="H344">
        <v>0</v>
      </c>
      <c r="I344">
        <v>0</v>
      </c>
      <c r="J344" s="17">
        <f>MONTH(tce_4111[[#This Row],[data_lancamento]])</f>
        <v>6</v>
      </c>
    </row>
    <row r="345" spans="1:10" x14ac:dyDescent="0.25">
      <c r="A345" s="17" t="s">
        <v>3927</v>
      </c>
      <c r="B345">
        <v>12</v>
      </c>
      <c r="C345" s="1">
        <v>44741</v>
      </c>
      <c r="D345">
        <v>277389.86</v>
      </c>
      <c r="E345" s="17" t="s">
        <v>3923</v>
      </c>
      <c r="F345">
        <v>50</v>
      </c>
      <c r="G345">
        <v>0</v>
      </c>
      <c r="H345">
        <v>0</v>
      </c>
      <c r="I345">
        <v>0</v>
      </c>
      <c r="J345" s="17">
        <f>MONTH(tce_4111[[#This Row],[data_lancamento]])</f>
        <v>6</v>
      </c>
    </row>
    <row r="346" spans="1:10" x14ac:dyDescent="0.25">
      <c r="A346" s="17" t="s">
        <v>3940</v>
      </c>
      <c r="B346">
        <v>12</v>
      </c>
      <c r="C346" s="1">
        <v>44741</v>
      </c>
      <c r="D346">
        <v>277389.86</v>
      </c>
      <c r="E346" s="17" t="s">
        <v>3925</v>
      </c>
      <c r="F346">
        <v>50</v>
      </c>
      <c r="G346">
        <v>0</v>
      </c>
      <c r="H346">
        <v>0</v>
      </c>
      <c r="I346">
        <v>0</v>
      </c>
      <c r="J346" s="17">
        <f>MONTH(tce_4111[[#This Row],[data_lancamento]])</f>
        <v>6</v>
      </c>
    </row>
    <row r="347" spans="1:10" x14ac:dyDescent="0.25">
      <c r="A347" s="17" t="s">
        <v>3927</v>
      </c>
      <c r="B347">
        <v>12</v>
      </c>
      <c r="C347" s="1">
        <v>44741</v>
      </c>
      <c r="D347">
        <v>7481.16</v>
      </c>
      <c r="E347" s="17" t="s">
        <v>3923</v>
      </c>
      <c r="F347">
        <v>50</v>
      </c>
      <c r="G347">
        <v>0</v>
      </c>
      <c r="H347">
        <v>0</v>
      </c>
      <c r="I347">
        <v>0</v>
      </c>
      <c r="J347" s="17">
        <f>MONTH(tce_4111[[#This Row],[data_lancamento]])</f>
        <v>6</v>
      </c>
    </row>
    <row r="348" spans="1:10" x14ac:dyDescent="0.25">
      <c r="A348" s="17" t="s">
        <v>3940</v>
      </c>
      <c r="B348">
        <v>12</v>
      </c>
      <c r="C348" s="1">
        <v>44741</v>
      </c>
      <c r="D348">
        <v>7481.16</v>
      </c>
      <c r="E348" s="17" t="s">
        <v>3925</v>
      </c>
      <c r="F348">
        <v>50</v>
      </c>
      <c r="G348">
        <v>0</v>
      </c>
      <c r="H348">
        <v>0</v>
      </c>
      <c r="I348">
        <v>0</v>
      </c>
      <c r="J348" s="17">
        <f>MONTH(tce_4111[[#This Row],[data_lancamento]])</f>
        <v>6</v>
      </c>
    </row>
    <row r="349" spans="1:10" x14ac:dyDescent="0.25">
      <c r="A349" s="17" t="s">
        <v>3940</v>
      </c>
      <c r="B349">
        <v>12</v>
      </c>
      <c r="C349" s="1">
        <v>44741</v>
      </c>
      <c r="D349">
        <v>34073.24</v>
      </c>
      <c r="E349" s="17" t="s">
        <v>3923</v>
      </c>
      <c r="F349">
        <v>50</v>
      </c>
      <c r="G349">
        <v>0</v>
      </c>
      <c r="H349">
        <v>0</v>
      </c>
      <c r="I349">
        <v>0</v>
      </c>
      <c r="J349" s="17">
        <f>MONTH(tce_4111[[#This Row],[data_lancamento]])</f>
        <v>6</v>
      </c>
    </row>
    <row r="350" spans="1:10" x14ac:dyDescent="0.25">
      <c r="A350" s="17" t="s">
        <v>3940</v>
      </c>
      <c r="B350">
        <v>12</v>
      </c>
      <c r="C350" s="1">
        <v>44741</v>
      </c>
      <c r="D350">
        <v>24161.88</v>
      </c>
      <c r="E350" s="17" t="s">
        <v>3923</v>
      </c>
      <c r="F350">
        <v>50</v>
      </c>
      <c r="G350">
        <v>0</v>
      </c>
      <c r="H350">
        <v>0</v>
      </c>
      <c r="I350">
        <v>0</v>
      </c>
      <c r="J350" s="17">
        <f>MONTH(tce_4111[[#This Row],[data_lancamento]])</f>
        <v>6</v>
      </c>
    </row>
    <row r="351" spans="1:10" x14ac:dyDescent="0.25">
      <c r="A351" s="17" t="s">
        <v>3940</v>
      </c>
      <c r="B351">
        <v>12</v>
      </c>
      <c r="C351" s="1">
        <v>44741</v>
      </c>
      <c r="D351">
        <v>6059.55</v>
      </c>
      <c r="E351" s="17" t="s">
        <v>3923</v>
      </c>
      <c r="F351">
        <v>50</v>
      </c>
      <c r="G351">
        <v>0</v>
      </c>
      <c r="H351">
        <v>0</v>
      </c>
      <c r="I351">
        <v>0</v>
      </c>
      <c r="J351" s="17">
        <f>MONTH(tce_4111[[#This Row],[data_lancamento]])</f>
        <v>6</v>
      </c>
    </row>
    <row r="352" spans="1:10" x14ac:dyDescent="0.25">
      <c r="A352" s="17" t="s">
        <v>3940</v>
      </c>
      <c r="B352">
        <v>12</v>
      </c>
      <c r="C352" s="1">
        <v>44741</v>
      </c>
      <c r="D352">
        <v>98522.8</v>
      </c>
      <c r="E352" s="17" t="s">
        <v>3923</v>
      </c>
      <c r="F352">
        <v>50</v>
      </c>
      <c r="G352">
        <v>0</v>
      </c>
      <c r="H352">
        <v>0</v>
      </c>
      <c r="I352">
        <v>0</v>
      </c>
      <c r="J352" s="17">
        <f>MONTH(tce_4111[[#This Row],[data_lancamento]])</f>
        <v>6</v>
      </c>
    </row>
    <row r="353" spans="1:10" x14ac:dyDescent="0.25">
      <c r="A353" s="17" t="s">
        <v>3940</v>
      </c>
      <c r="B353">
        <v>12</v>
      </c>
      <c r="C353" s="1">
        <v>44741</v>
      </c>
      <c r="D353">
        <v>1668.97</v>
      </c>
      <c r="E353" s="17" t="s">
        <v>3923</v>
      </c>
      <c r="F353">
        <v>50</v>
      </c>
      <c r="G353">
        <v>0</v>
      </c>
      <c r="H353">
        <v>0</v>
      </c>
      <c r="I353">
        <v>0</v>
      </c>
      <c r="J353" s="17">
        <f>MONTH(tce_4111[[#This Row],[data_lancamento]])</f>
        <v>6</v>
      </c>
    </row>
    <row r="354" spans="1:10" x14ac:dyDescent="0.25">
      <c r="A354" s="17" t="s">
        <v>3940</v>
      </c>
      <c r="B354">
        <v>12</v>
      </c>
      <c r="C354" s="1">
        <v>44741</v>
      </c>
      <c r="D354">
        <v>18160.86</v>
      </c>
      <c r="E354" s="17" t="s">
        <v>3923</v>
      </c>
      <c r="F354">
        <v>50</v>
      </c>
      <c r="G354">
        <v>0</v>
      </c>
      <c r="H354">
        <v>0</v>
      </c>
      <c r="I354">
        <v>0</v>
      </c>
      <c r="J354" s="17">
        <f>MONTH(tce_4111[[#This Row],[data_lancamento]])</f>
        <v>6</v>
      </c>
    </row>
    <row r="355" spans="1:10" x14ac:dyDescent="0.25">
      <c r="A355" s="17" t="s">
        <v>3940</v>
      </c>
      <c r="B355">
        <v>12</v>
      </c>
      <c r="C355" s="1">
        <v>44741</v>
      </c>
      <c r="D355">
        <v>7272</v>
      </c>
      <c r="E355" s="17" t="s">
        <v>3923</v>
      </c>
      <c r="F355">
        <v>50</v>
      </c>
      <c r="G355">
        <v>0</v>
      </c>
      <c r="H355">
        <v>0</v>
      </c>
      <c r="I355">
        <v>0</v>
      </c>
      <c r="J355" s="17">
        <f>MONTH(tce_4111[[#This Row],[data_lancamento]])</f>
        <v>6</v>
      </c>
    </row>
    <row r="356" spans="1:10" x14ac:dyDescent="0.25">
      <c r="A356" s="17" t="s">
        <v>3940</v>
      </c>
      <c r="B356">
        <v>12</v>
      </c>
      <c r="C356" s="1">
        <v>44741</v>
      </c>
      <c r="D356">
        <v>16920.080000000002</v>
      </c>
      <c r="E356" s="17" t="s">
        <v>3923</v>
      </c>
      <c r="F356">
        <v>50</v>
      </c>
      <c r="G356">
        <v>0</v>
      </c>
      <c r="H356">
        <v>0</v>
      </c>
      <c r="I356">
        <v>0</v>
      </c>
      <c r="J356" s="17">
        <f>MONTH(tce_4111[[#This Row],[data_lancamento]])</f>
        <v>6</v>
      </c>
    </row>
    <row r="357" spans="1:10" x14ac:dyDescent="0.25">
      <c r="A357" s="17" t="s">
        <v>3940</v>
      </c>
      <c r="B357">
        <v>12</v>
      </c>
      <c r="C357" s="1">
        <v>44741</v>
      </c>
      <c r="D357">
        <v>8829.8799999999992</v>
      </c>
      <c r="E357" s="17" t="s">
        <v>3923</v>
      </c>
      <c r="F357">
        <v>50</v>
      </c>
      <c r="G357">
        <v>0</v>
      </c>
      <c r="H357">
        <v>0</v>
      </c>
      <c r="I357">
        <v>0</v>
      </c>
      <c r="J357" s="17">
        <f>MONTH(tce_4111[[#This Row],[data_lancamento]])</f>
        <v>6</v>
      </c>
    </row>
    <row r="358" spans="1:10" x14ac:dyDescent="0.25">
      <c r="A358" s="17" t="s">
        <v>3940</v>
      </c>
      <c r="B358">
        <v>12</v>
      </c>
      <c r="C358" s="1">
        <v>44741</v>
      </c>
      <c r="D358">
        <v>4136.18</v>
      </c>
      <c r="E358" s="17" t="s">
        <v>3923</v>
      </c>
      <c r="F358">
        <v>50</v>
      </c>
      <c r="G358">
        <v>0</v>
      </c>
      <c r="H358">
        <v>0</v>
      </c>
      <c r="I358">
        <v>0</v>
      </c>
      <c r="J358" s="17">
        <f>MONTH(tce_4111[[#This Row],[data_lancamento]])</f>
        <v>6</v>
      </c>
    </row>
    <row r="359" spans="1:10" x14ac:dyDescent="0.25">
      <c r="A359" s="17" t="s">
        <v>3940</v>
      </c>
      <c r="B359">
        <v>12</v>
      </c>
      <c r="C359" s="1">
        <v>44741</v>
      </c>
      <c r="D359">
        <v>6839.62</v>
      </c>
      <c r="E359" s="17" t="s">
        <v>3923</v>
      </c>
      <c r="F359">
        <v>50</v>
      </c>
      <c r="G359">
        <v>0</v>
      </c>
      <c r="H359">
        <v>0</v>
      </c>
      <c r="I359">
        <v>0</v>
      </c>
      <c r="J359" s="17">
        <f>MONTH(tce_4111[[#This Row],[data_lancamento]])</f>
        <v>6</v>
      </c>
    </row>
    <row r="360" spans="1:10" x14ac:dyDescent="0.25">
      <c r="A360" s="17" t="s">
        <v>3940</v>
      </c>
      <c r="B360">
        <v>12</v>
      </c>
      <c r="C360" s="1">
        <v>44741</v>
      </c>
      <c r="D360">
        <v>34674.839999999997</v>
      </c>
      <c r="E360" s="17" t="s">
        <v>3923</v>
      </c>
      <c r="F360">
        <v>50</v>
      </c>
      <c r="G360">
        <v>0</v>
      </c>
      <c r="H360">
        <v>0</v>
      </c>
      <c r="I360">
        <v>0</v>
      </c>
      <c r="J360" s="17">
        <f>MONTH(tce_4111[[#This Row],[data_lancamento]])</f>
        <v>6</v>
      </c>
    </row>
    <row r="361" spans="1:10" x14ac:dyDescent="0.25">
      <c r="A361" s="17" t="s">
        <v>3940</v>
      </c>
      <c r="B361">
        <v>12</v>
      </c>
      <c r="C361" s="1">
        <v>44741</v>
      </c>
      <c r="D361">
        <v>1212</v>
      </c>
      <c r="E361" s="17" t="s">
        <v>3923</v>
      </c>
      <c r="F361">
        <v>50</v>
      </c>
      <c r="G361">
        <v>0</v>
      </c>
      <c r="H361">
        <v>0</v>
      </c>
      <c r="I361">
        <v>0</v>
      </c>
      <c r="J361" s="17">
        <f>MONTH(tce_4111[[#This Row],[data_lancamento]])</f>
        <v>6</v>
      </c>
    </row>
    <row r="362" spans="1:10" x14ac:dyDescent="0.25">
      <c r="A362" s="17" t="s">
        <v>3940</v>
      </c>
      <c r="B362">
        <v>12</v>
      </c>
      <c r="C362" s="1">
        <v>44741</v>
      </c>
      <c r="D362">
        <v>13007.69</v>
      </c>
      <c r="E362" s="17" t="s">
        <v>3923</v>
      </c>
      <c r="F362">
        <v>50</v>
      </c>
      <c r="G362">
        <v>0</v>
      </c>
      <c r="H362">
        <v>0</v>
      </c>
      <c r="I362">
        <v>0</v>
      </c>
      <c r="J362" s="17">
        <f>MONTH(tce_4111[[#This Row],[data_lancamento]])</f>
        <v>6</v>
      </c>
    </row>
    <row r="363" spans="1:10" x14ac:dyDescent="0.25">
      <c r="A363" s="17" t="s">
        <v>3940</v>
      </c>
      <c r="B363">
        <v>12</v>
      </c>
      <c r="C363" s="1">
        <v>44741</v>
      </c>
      <c r="D363">
        <v>649.28</v>
      </c>
      <c r="E363" s="17" t="s">
        <v>3923</v>
      </c>
      <c r="F363">
        <v>50</v>
      </c>
      <c r="G363">
        <v>0</v>
      </c>
      <c r="H363">
        <v>0</v>
      </c>
      <c r="I363">
        <v>0</v>
      </c>
      <c r="J363" s="17">
        <f>MONTH(tce_4111[[#This Row],[data_lancamento]])</f>
        <v>6</v>
      </c>
    </row>
    <row r="364" spans="1:10" x14ac:dyDescent="0.25">
      <c r="A364" s="17" t="s">
        <v>3940</v>
      </c>
      <c r="B364">
        <v>12</v>
      </c>
      <c r="C364" s="1">
        <v>44741</v>
      </c>
      <c r="D364">
        <v>1200.99</v>
      </c>
      <c r="E364" s="17" t="s">
        <v>3923</v>
      </c>
      <c r="F364">
        <v>50</v>
      </c>
      <c r="G364">
        <v>0</v>
      </c>
      <c r="H364">
        <v>0</v>
      </c>
      <c r="I364">
        <v>0</v>
      </c>
      <c r="J364" s="17">
        <f>MONTH(tce_4111[[#This Row],[data_lancamento]])</f>
        <v>6</v>
      </c>
    </row>
    <row r="365" spans="1:10" x14ac:dyDescent="0.25">
      <c r="A365" s="17" t="s">
        <v>3940</v>
      </c>
      <c r="B365">
        <v>12</v>
      </c>
      <c r="C365" s="1">
        <v>44741</v>
      </c>
      <c r="D365">
        <v>7481.16</v>
      </c>
      <c r="E365" s="17" t="s">
        <v>3923</v>
      </c>
      <c r="F365">
        <v>50</v>
      </c>
      <c r="G365">
        <v>0</v>
      </c>
      <c r="H365">
        <v>0</v>
      </c>
      <c r="I365">
        <v>0</v>
      </c>
      <c r="J365" s="17">
        <f>MONTH(tce_4111[[#This Row],[data_lancamento]])</f>
        <v>6</v>
      </c>
    </row>
    <row r="366" spans="1:10" x14ac:dyDescent="0.25">
      <c r="A366" s="17" t="s">
        <v>3941</v>
      </c>
      <c r="B366">
        <v>12</v>
      </c>
      <c r="C366" s="1">
        <v>44742</v>
      </c>
      <c r="D366">
        <v>5785.5</v>
      </c>
      <c r="E366" s="17" t="s">
        <v>3923</v>
      </c>
      <c r="F366">
        <v>0</v>
      </c>
      <c r="G366">
        <v>0</v>
      </c>
      <c r="H366">
        <v>0</v>
      </c>
      <c r="I366">
        <v>0</v>
      </c>
      <c r="J366" s="17">
        <f>MONTH(tce_4111[[#This Row],[data_lancamento]])</f>
        <v>6</v>
      </c>
    </row>
    <row r="367" spans="1:10" x14ac:dyDescent="0.25">
      <c r="A367" s="17" t="s">
        <v>3924</v>
      </c>
      <c r="B367">
        <v>12</v>
      </c>
      <c r="C367" s="1">
        <v>44742</v>
      </c>
      <c r="D367">
        <v>5785.5</v>
      </c>
      <c r="E367" s="17" t="s">
        <v>3925</v>
      </c>
      <c r="F367">
        <v>50</v>
      </c>
      <c r="G367">
        <v>0</v>
      </c>
      <c r="H367">
        <v>0</v>
      </c>
      <c r="I367">
        <v>0</v>
      </c>
      <c r="J367" s="17">
        <f>MONTH(tce_4111[[#This Row],[data_lancamento]])</f>
        <v>6</v>
      </c>
    </row>
    <row r="368" spans="1:10" x14ac:dyDescent="0.25">
      <c r="A368" s="17" t="s">
        <v>3941</v>
      </c>
      <c r="B368">
        <v>12</v>
      </c>
      <c r="C368" s="1">
        <v>44742</v>
      </c>
      <c r="D368">
        <v>12985.09</v>
      </c>
      <c r="E368" s="17" t="s">
        <v>3923</v>
      </c>
      <c r="F368">
        <v>0</v>
      </c>
      <c r="G368">
        <v>0</v>
      </c>
      <c r="H368">
        <v>0</v>
      </c>
      <c r="I368">
        <v>0</v>
      </c>
      <c r="J368" s="17">
        <f>MONTH(tce_4111[[#This Row],[data_lancamento]])</f>
        <v>6</v>
      </c>
    </row>
    <row r="369" spans="1:10" x14ac:dyDescent="0.25">
      <c r="A369" s="17" t="s">
        <v>3931</v>
      </c>
      <c r="B369">
        <v>12</v>
      </c>
      <c r="C369" s="1">
        <v>44742</v>
      </c>
      <c r="D369">
        <v>12985.09</v>
      </c>
      <c r="E369" s="17" t="s">
        <v>3925</v>
      </c>
      <c r="F369">
        <v>50</v>
      </c>
      <c r="G369">
        <v>0</v>
      </c>
      <c r="H369">
        <v>0</v>
      </c>
      <c r="I369">
        <v>0</v>
      </c>
      <c r="J369" s="17">
        <f>MONTH(tce_4111[[#This Row],[data_lancamento]])</f>
        <v>6</v>
      </c>
    </row>
    <row r="370" spans="1:10" x14ac:dyDescent="0.25">
      <c r="A370" s="17" t="s">
        <v>3941</v>
      </c>
      <c r="B370">
        <v>12</v>
      </c>
      <c r="C370" s="1">
        <v>44742</v>
      </c>
      <c r="D370">
        <v>34898.44</v>
      </c>
      <c r="E370" s="17" t="s">
        <v>3923</v>
      </c>
      <c r="F370">
        <v>0</v>
      </c>
      <c r="G370">
        <v>0</v>
      </c>
      <c r="H370">
        <v>0</v>
      </c>
      <c r="I370">
        <v>0</v>
      </c>
      <c r="J370" s="17">
        <f>MONTH(tce_4111[[#This Row],[data_lancamento]])</f>
        <v>6</v>
      </c>
    </row>
    <row r="371" spans="1:10" x14ac:dyDescent="0.25">
      <c r="A371" s="17" t="s">
        <v>3927</v>
      </c>
      <c r="B371">
        <v>12</v>
      </c>
      <c r="C371" s="1">
        <v>44742</v>
      </c>
      <c r="D371">
        <v>34898.44</v>
      </c>
      <c r="E371" s="17" t="s">
        <v>3925</v>
      </c>
      <c r="F371">
        <v>50</v>
      </c>
      <c r="G371">
        <v>0</v>
      </c>
      <c r="H371">
        <v>0</v>
      </c>
      <c r="I371">
        <v>0</v>
      </c>
      <c r="J371" s="17">
        <f>MONTH(tce_4111[[#This Row],[data_lancamento]])</f>
        <v>6</v>
      </c>
    </row>
    <row r="372" spans="1:10" x14ac:dyDescent="0.25">
      <c r="A372" s="17" t="s">
        <v>3941</v>
      </c>
      <c r="B372">
        <v>12</v>
      </c>
      <c r="C372" s="1">
        <v>44742</v>
      </c>
      <c r="D372">
        <v>10800.6</v>
      </c>
      <c r="E372" s="17" t="s">
        <v>3923</v>
      </c>
      <c r="F372">
        <v>0</v>
      </c>
      <c r="G372">
        <v>0</v>
      </c>
      <c r="H372">
        <v>0</v>
      </c>
      <c r="I372">
        <v>0</v>
      </c>
      <c r="J372" s="17">
        <f>MONTH(tce_4111[[#This Row],[data_lancamento]])</f>
        <v>6</v>
      </c>
    </row>
    <row r="373" spans="1:10" x14ac:dyDescent="0.25">
      <c r="A373" s="17" t="s">
        <v>3933</v>
      </c>
      <c r="B373">
        <v>12</v>
      </c>
      <c r="C373" s="1">
        <v>44742</v>
      </c>
      <c r="D373">
        <v>10800.6</v>
      </c>
      <c r="E373" s="17" t="s">
        <v>3925</v>
      </c>
      <c r="F373">
        <v>50</v>
      </c>
      <c r="G373">
        <v>0</v>
      </c>
      <c r="H373">
        <v>0</v>
      </c>
      <c r="I373">
        <v>0</v>
      </c>
      <c r="J373" s="17">
        <f>MONTH(tce_4111[[#This Row],[data_lancamento]])</f>
        <v>6</v>
      </c>
    </row>
    <row r="374" spans="1:10" x14ac:dyDescent="0.25">
      <c r="A374" s="17" t="s">
        <v>3941</v>
      </c>
      <c r="B374">
        <v>12</v>
      </c>
      <c r="C374" s="1">
        <v>44742</v>
      </c>
      <c r="D374">
        <v>49468.639999999999</v>
      </c>
      <c r="E374" s="17" t="s">
        <v>3923</v>
      </c>
      <c r="F374">
        <v>0</v>
      </c>
      <c r="G374">
        <v>0</v>
      </c>
      <c r="H374">
        <v>0</v>
      </c>
      <c r="I374">
        <v>0</v>
      </c>
      <c r="J374" s="17">
        <f>MONTH(tce_4111[[#This Row],[data_lancamento]])</f>
        <v>6</v>
      </c>
    </row>
    <row r="375" spans="1:10" x14ac:dyDescent="0.25">
      <c r="A375" s="17" t="s">
        <v>3939</v>
      </c>
      <c r="B375">
        <v>12</v>
      </c>
      <c r="C375" s="1">
        <v>44742</v>
      </c>
      <c r="D375">
        <v>49468.639999999999</v>
      </c>
      <c r="E375" s="17" t="s">
        <v>3925</v>
      </c>
      <c r="F375">
        <v>50</v>
      </c>
      <c r="G375">
        <v>0</v>
      </c>
      <c r="H375">
        <v>0</v>
      </c>
      <c r="I375">
        <v>0</v>
      </c>
      <c r="J375" s="17">
        <f>MONTH(tce_4111[[#This Row],[data_lancamento]])</f>
        <v>6</v>
      </c>
    </row>
    <row r="376" spans="1:10" x14ac:dyDescent="0.25">
      <c r="A376" s="17" t="s">
        <v>3941</v>
      </c>
      <c r="B376">
        <v>12</v>
      </c>
      <c r="C376" s="1">
        <v>44742</v>
      </c>
      <c r="D376">
        <v>12933.76</v>
      </c>
      <c r="E376" s="17" t="s">
        <v>3923</v>
      </c>
      <c r="F376">
        <v>0</v>
      </c>
      <c r="G376">
        <v>0</v>
      </c>
      <c r="H376">
        <v>0</v>
      </c>
      <c r="I376">
        <v>0</v>
      </c>
      <c r="J376" s="17">
        <f>MONTH(tce_4111[[#This Row],[data_lancamento]])</f>
        <v>6</v>
      </c>
    </row>
    <row r="377" spans="1:10" x14ac:dyDescent="0.25">
      <c r="A377" s="17" t="s">
        <v>3935</v>
      </c>
      <c r="B377">
        <v>12</v>
      </c>
      <c r="C377" s="1">
        <v>44742</v>
      </c>
      <c r="D377">
        <v>12933.76</v>
      </c>
      <c r="E377" s="17" t="s">
        <v>3925</v>
      </c>
      <c r="F377">
        <v>50</v>
      </c>
      <c r="G377">
        <v>0</v>
      </c>
      <c r="H377">
        <v>0</v>
      </c>
      <c r="I377">
        <v>0</v>
      </c>
      <c r="J377" s="17">
        <f>MONTH(tce_4111[[#This Row],[data_lancamento]])</f>
        <v>6</v>
      </c>
    </row>
    <row r="378" spans="1:10" x14ac:dyDescent="0.25">
      <c r="A378" s="17" t="s">
        <v>3941</v>
      </c>
      <c r="B378">
        <v>12</v>
      </c>
      <c r="C378" s="1">
        <v>44742</v>
      </c>
      <c r="D378">
        <v>452.44</v>
      </c>
      <c r="E378" s="17" t="s">
        <v>3923</v>
      </c>
      <c r="F378">
        <v>0</v>
      </c>
      <c r="G378">
        <v>0</v>
      </c>
      <c r="H378">
        <v>0</v>
      </c>
      <c r="I378">
        <v>0</v>
      </c>
      <c r="J378" s="17">
        <f>MONTH(tce_4111[[#This Row],[data_lancamento]])</f>
        <v>6</v>
      </c>
    </row>
    <row r="379" spans="1:10" x14ac:dyDescent="0.25">
      <c r="A379" s="17" t="s">
        <v>3945</v>
      </c>
      <c r="B379">
        <v>12</v>
      </c>
      <c r="C379" s="1">
        <v>44742</v>
      </c>
      <c r="D379">
        <v>452.44</v>
      </c>
      <c r="E379" s="17" t="s">
        <v>3925</v>
      </c>
      <c r="F379">
        <v>50</v>
      </c>
      <c r="G379">
        <v>0</v>
      </c>
      <c r="H379">
        <v>0</v>
      </c>
      <c r="I379">
        <v>0</v>
      </c>
      <c r="J379" s="17">
        <f>MONTH(tce_4111[[#This Row],[data_lancamento]])</f>
        <v>6</v>
      </c>
    </row>
    <row r="380" spans="1:10" x14ac:dyDescent="0.25">
      <c r="A380" s="17" t="s">
        <v>3941</v>
      </c>
      <c r="B380">
        <v>12</v>
      </c>
      <c r="C380" s="1">
        <v>44742</v>
      </c>
      <c r="D380">
        <v>52384.73</v>
      </c>
      <c r="E380" s="17" t="s">
        <v>3923</v>
      </c>
      <c r="F380">
        <v>0</v>
      </c>
      <c r="G380">
        <v>0</v>
      </c>
      <c r="H380">
        <v>0</v>
      </c>
      <c r="I380">
        <v>0</v>
      </c>
      <c r="J380" s="17">
        <f>MONTH(tce_4111[[#This Row],[data_lancamento]])</f>
        <v>6</v>
      </c>
    </row>
    <row r="381" spans="1:10" x14ac:dyDescent="0.25">
      <c r="A381" s="17" t="s">
        <v>3943</v>
      </c>
      <c r="B381">
        <v>12</v>
      </c>
      <c r="C381" s="1">
        <v>44742</v>
      </c>
      <c r="D381">
        <v>52384.73</v>
      </c>
      <c r="E381" s="17" t="s">
        <v>3925</v>
      </c>
      <c r="F381">
        <v>50</v>
      </c>
      <c r="G381">
        <v>0</v>
      </c>
      <c r="H381">
        <v>0</v>
      </c>
      <c r="I381">
        <v>0</v>
      </c>
      <c r="J381" s="17">
        <f>MONTH(tce_4111[[#This Row],[data_lancamento]])</f>
        <v>6</v>
      </c>
    </row>
    <row r="382" spans="1:10" x14ac:dyDescent="0.25">
      <c r="A382" s="17" t="s">
        <v>3937</v>
      </c>
      <c r="B382">
        <v>12</v>
      </c>
      <c r="C382" s="1">
        <v>44742</v>
      </c>
      <c r="D382">
        <v>4629.17</v>
      </c>
      <c r="E382" s="17" t="s">
        <v>3923</v>
      </c>
      <c r="F382">
        <v>50</v>
      </c>
      <c r="G382">
        <v>0</v>
      </c>
      <c r="H382">
        <v>0</v>
      </c>
      <c r="I382">
        <v>0</v>
      </c>
      <c r="J382" s="17">
        <f>MONTH(tce_4111[[#This Row],[data_lancamento]])</f>
        <v>6</v>
      </c>
    </row>
    <row r="383" spans="1:10" x14ac:dyDescent="0.25">
      <c r="A383" s="17" t="s">
        <v>3940</v>
      </c>
      <c r="B383">
        <v>12</v>
      </c>
      <c r="C383" s="1">
        <v>44748</v>
      </c>
      <c r="D383">
        <v>917.58</v>
      </c>
      <c r="E383" s="17" t="s">
        <v>3925</v>
      </c>
      <c r="F383">
        <v>50</v>
      </c>
      <c r="G383">
        <v>0</v>
      </c>
      <c r="H383">
        <v>0</v>
      </c>
      <c r="I383">
        <v>0</v>
      </c>
      <c r="J383" s="17">
        <f>MONTH(tce_4111[[#This Row],[data_lancamento]])</f>
        <v>7</v>
      </c>
    </row>
    <row r="384" spans="1:10" x14ac:dyDescent="0.25">
      <c r="A384" s="17" t="s">
        <v>3940</v>
      </c>
      <c r="B384">
        <v>12</v>
      </c>
      <c r="C384" s="1">
        <v>44748</v>
      </c>
      <c r="D384">
        <v>1048.67</v>
      </c>
      <c r="E384" s="17" t="s">
        <v>3925</v>
      </c>
      <c r="F384">
        <v>50</v>
      </c>
      <c r="G384">
        <v>0</v>
      </c>
      <c r="H384">
        <v>0</v>
      </c>
      <c r="I384">
        <v>0</v>
      </c>
      <c r="J384" s="17">
        <f>MONTH(tce_4111[[#This Row],[data_lancamento]])</f>
        <v>7</v>
      </c>
    </row>
    <row r="385" spans="1:10" x14ac:dyDescent="0.25">
      <c r="A385" s="17" t="s">
        <v>3940</v>
      </c>
      <c r="B385">
        <v>12</v>
      </c>
      <c r="C385" s="1">
        <v>44748</v>
      </c>
      <c r="D385">
        <v>109123.26</v>
      </c>
      <c r="E385" s="17" t="s">
        <v>3925</v>
      </c>
      <c r="F385">
        <v>50</v>
      </c>
      <c r="G385">
        <v>0</v>
      </c>
      <c r="H385">
        <v>0</v>
      </c>
      <c r="I385">
        <v>0</v>
      </c>
      <c r="J385" s="17">
        <f>MONTH(tce_4111[[#This Row],[data_lancamento]])</f>
        <v>7</v>
      </c>
    </row>
    <row r="386" spans="1:10" x14ac:dyDescent="0.25">
      <c r="A386" s="17" t="s">
        <v>3940</v>
      </c>
      <c r="B386">
        <v>12</v>
      </c>
      <c r="C386" s="1">
        <v>44748</v>
      </c>
      <c r="D386">
        <v>146015.23000000001</v>
      </c>
      <c r="E386" s="17" t="s">
        <v>3925</v>
      </c>
      <c r="F386">
        <v>50</v>
      </c>
      <c r="G386">
        <v>0</v>
      </c>
      <c r="H386">
        <v>0</v>
      </c>
      <c r="I386">
        <v>0</v>
      </c>
      <c r="J386" s="17">
        <f>MONTH(tce_4111[[#This Row],[data_lancamento]])</f>
        <v>7</v>
      </c>
    </row>
    <row r="387" spans="1:10" x14ac:dyDescent="0.25">
      <c r="A387" s="17" t="s">
        <v>3940</v>
      </c>
      <c r="B387">
        <v>12</v>
      </c>
      <c r="C387" s="1">
        <v>44748</v>
      </c>
      <c r="D387">
        <v>95482.78</v>
      </c>
      <c r="E387" s="17" t="s">
        <v>3925</v>
      </c>
      <c r="F387">
        <v>50</v>
      </c>
      <c r="G387">
        <v>0</v>
      </c>
      <c r="H387">
        <v>0</v>
      </c>
      <c r="I387">
        <v>0</v>
      </c>
      <c r="J387" s="17">
        <f>MONTH(tce_4111[[#This Row],[data_lancamento]])</f>
        <v>7</v>
      </c>
    </row>
    <row r="388" spans="1:10" x14ac:dyDescent="0.25">
      <c r="A388" s="17" t="s">
        <v>3940</v>
      </c>
      <c r="B388">
        <v>12</v>
      </c>
      <c r="C388" s="1">
        <v>44748</v>
      </c>
      <c r="D388">
        <v>1104.71</v>
      </c>
      <c r="E388" s="17" t="s">
        <v>3925</v>
      </c>
      <c r="F388">
        <v>50</v>
      </c>
      <c r="G388">
        <v>0</v>
      </c>
      <c r="H388">
        <v>0</v>
      </c>
      <c r="I388">
        <v>0</v>
      </c>
      <c r="J388" s="17">
        <f>MONTH(tce_4111[[#This Row],[data_lancamento]])</f>
        <v>7</v>
      </c>
    </row>
    <row r="389" spans="1:10" x14ac:dyDescent="0.25">
      <c r="A389" s="17" t="s">
        <v>3940</v>
      </c>
      <c r="B389">
        <v>12</v>
      </c>
      <c r="C389" s="1">
        <v>44748</v>
      </c>
      <c r="D389">
        <v>397.67</v>
      </c>
      <c r="E389" s="17" t="s">
        <v>3925</v>
      </c>
      <c r="F389">
        <v>50</v>
      </c>
      <c r="G389">
        <v>0</v>
      </c>
      <c r="H389">
        <v>0</v>
      </c>
      <c r="I389">
        <v>0</v>
      </c>
      <c r="J389" s="17">
        <f>MONTH(tce_4111[[#This Row],[data_lancamento]])</f>
        <v>7</v>
      </c>
    </row>
    <row r="390" spans="1:10" x14ac:dyDescent="0.25">
      <c r="A390" s="17" t="s">
        <v>3940</v>
      </c>
      <c r="B390">
        <v>12</v>
      </c>
      <c r="C390" s="1">
        <v>44748</v>
      </c>
      <c r="D390">
        <v>454.48</v>
      </c>
      <c r="E390" s="17" t="s">
        <v>3925</v>
      </c>
      <c r="F390">
        <v>50</v>
      </c>
      <c r="G390">
        <v>0</v>
      </c>
      <c r="H390">
        <v>0</v>
      </c>
      <c r="I390">
        <v>0</v>
      </c>
      <c r="J390" s="17">
        <f>MONTH(tce_4111[[#This Row],[data_lancamento]])</f>
        <v>7</v>
      </c>
    </row>
    <row r="391" spans="1:10" x14ac:dyDescent="0.25">
      <c r="A391" s="17" t="s">
        <v>3940</v>
      </c>
      <c r="B391">
        <v>12</v>
      </c>
      <c r="C391" s="1">
        <v>44748</v>
      </c>
      <c r="D391">
        <v>1262.52</v>
      </c>
      <c r="E391" s="17" t="s">
        <v>3925</v>
      </c>
      <c r="F391">
        <v>50</v>
      </c>
      <c r="G391">
        <v>0</v>
      </c>
      <c r="H391">
        <v>0</v>
      </c>
      <c r="I391">
        <v>0</v>
      </c>
      <c r="J391" s="17">
        <f>MONTH(tce_4111[[#This Row],[data_lancamento]])</f>
        <v>7</v>
      </c>
    </row>
    <row r="392" spans="1:10" x14ac:dyDescent="0.25">
      <c r="A392" s="17" t="s">
        <v>3940</v>
      </c>
      <c r="B392">
        <v>12</v>
      </c>
      <c r="C392" s="1">
        <v>44748</v>
      </c>
      <c r="D392">
        <v>13986.12</v>
      </c>
      <c r="E392" s="17" t="s">
        <v>3923</v>
      </c>
      <c r="F392">
        <v>50</v>
      </c>
      <c r="G392">
        <v>0</v>
      </c>
      <c r="H392">
        <v>0</v>
      </c>
      <c r="I392">
        <v>0</v>
      </c>
      <c r="J392" s="17">
        <f>MONTH(tce_4111[[#This Row],[data_lancamento]])</f>
        <v>7</v>
      </c>
    </row>
    <row r="393" spans="1:10" x14ac:dyDescent="0.25">
      <c r="A393" s="17" t="s">
        <v>3944</v>
      </c>
      <c r="B393">
        <v>12</v>
      </c>
      <c r="C393" s="1">
        <v>44748</v>
      </c>
      <c r="D393">
        <v>13986.12</v>
      </c>
      <c r="E393" s="17" t="s">
        <v>3925</v>
      </c>
      <c r="F393">
        <v>50</v>
      </c>
      <c r="G393">
        <v>0</v>
      </c>
      <c r="H393">
        <v>0</v>
      </c>
      <c r="I393">
        <v>0</v>
      </c>
      <c r="J393" s="17">
        <f>MONTH(tce_4111[[#This Row],[data_lancamento]])</f>
        <v>7</v>
      </c>
    </row>
    <row r="394" spans="1:10" x14ac:dyDescent="0.25">
      <c r="A394" s="17" t="s">
        <v>3944</v>
      </c>
      <c r="B394">
        <v>12</v>
      </c>
      <c r="C394" s="1">
        <v>44748</v>
      </c>
      <c r="D394">
        <v>13256.12</v>
      </c>
      <c r="E394" s="17" t="s">
        <v>3923</v>
      </c>
      <c r="F394">
        <v>50</v>
      </c>
      <c r="G394">
        <v>0</v>
      </c>
      <c r="H394">
        <v>0</v>
      </c>
      <c r="I394">
        <v>0</v>
      </c>
      <c r="J394" s="17">
        <f>MONTH(tce_4111[[#This Row],[data_lancamento]])</f>
        <v>7</v>
      </c>
    </row>
    <row r="395" spans="1:10" x14ac:dyDescent="0.25">
      <c r="A395" s="17" t="s">
        <v>3945</v>
      </c>
      <c r="B395">
        <v>12</v>
      </c>
      <c r="C395" s="1">
        <v>44748</v>
      </c>
      <c r="D395">
        <v>13256.12</v>
      </c>
      <c r="E395" s="17" t="s">
        <v>3925</v>
      </c>
      <c r="F395">
        <v>50</v>
      </c>
      <c r="G395">
        <v>0</v>
      </c>
      <c r="H395">
        <v>0</v>
      </c>
      <c r="I395">
        <v>0</v>
      </c>
      <c r="J395" s="17">
        <f>MONTH(tce_4111[[#This Row],[data_lancamento]])</f>
        <v>7</v>
      </c>
    </row>
    <row r="396" spans="1:10" x14ac:dyDescent="0.25">
      <c r="A396" s="17" t="s">
        <v>3940</v>
      </c>
      <c r="B396">
        <v>12</v>
      </c>
      <c r="C396" s="1">
        <v>44748</v>
      </c>
      <c r="D396">
        <v>340103.78</v>
      </c>
      <c r="E396" s="17" t="s">
        <v>3923</v>
      </c>
      <c r="F396">
        <v>50</v>
      </c>
      <c r="G396">
        <v>0</v>
      </c>
      <c r="H396">
        <v>0</v>
      </c>
      <c r="I396">
        <v>0</v>
      </c>
      <c r="J396" s="17">
        <f>MONTH(tce_4111[[#This Row],[data_lancamento]])</f>
        <v>7</v>
      </c>
    </row>
    <row r="397" spans="1:10" x14ac:dyDescent="0.25">
      <c r="A397" s="17" t="s">
        <v>3939</v>
      </c>
      <c r="B397">
        <v>12</v>
      </c>
      <c r="C397" s="1">
        <v>44748</v>
      </c>
      <c r="D397">
        <v>340103.78</v>
      </c>
      <c r="E397" s="17" t="s">
        <v>3925</v>
      </c>
      <c r="F397">
        <v>50</v>
      </c>
      <c r="G397">
        <v>0</v>
      </c>
      <c r="H397">
        <v>0</v>
      </c>
      <c r="I397">
        <v>0</v>
      </c>
      <c r="J397" s="17">
        <f>MONTH(tce_4111[[#This Row],[data_lancamento]])</f>
        <v>7</v>
      </c>
    </row>
    <row r="398" spans="1:10" x14ac:dyDescent="0.25">
      <c r="A398" s="17" t="s">
        <v>3944</v>
      </c>
      <c r="B398">
        <v>12</v>
      </c>
      <c r="C398" s="1">
        <v>44748</v>
      </c>
      <c r="D398">
        <v>730</v>
      </c>
      <c r="E398" s="17" t="s">
        <v>3923</v>
      </c>
      <c r="F398">
        <v>50</v>
      </c>
      <c r="G398">
        <v>0</v>
      </c>
      <c r="H398">
        <v>0</v>
      </c>
      <c r="I398">
        <v>0</v>
      </c>
      <c r="J398" s="17">
        <f>MONTH(tce_4111[[#This Row],[data_lancamento]])</f>
        <v>7</v>
      </c>
    </row>
    <row r="399" spans="1:10" x14ac:dyDescent="0.25">
      <c r="A399" s="17" t="s">
        <v>3940</v>
      </c>
      <c r="B399">
        <v>12</v>
      </c>
      <c r="C399" s="1">
        <v>44748</v>
      </c>
      <c r="D399">
        <v>1262.52</v>
      </c>
      <c r="E399" s="17" t="s">
        <v>3923</v>
      </c>
      <c r="F399">
        <v>50</v>
      </c>
      <c r="G399">
        <v>0</v>
      </c>
      <c r="H399">
        <v>0</v>
      </c>
      <c r="I399">
        <v>0</v>
      </c>
      <c r="J399" s="17">
        <f>MONTH(tce_4111[[#This Row],[data_lancamento]])</f>
        <v>7</v>
      </c>
    </row>
    <row r="400" spans="1:10" x14ac:dyDescent="0.25">
      <c r="A400" s="17" t="s">
        <v>3940</v>
      </c>
      <c r="B400">
        <v>12</v>
      </c>
      <c r="C400" s="1">
        <v>44748</v>
      </c>
      <c r="D400">
        <v>454.48</v>
      </c>
      <c r="E400" s="17" t="s">
        <v>3923</v>
      </c>
      <c r="F400">
        <v>50</v>
      </c>
      <c r="G400">
        <v>0</v>
      </c>
      <c r="H400">
        <v>0</v>
      </c>
      <c r="I400">
        <v>0</v>
      </c>
      <c r="J400" s="17">
        <f>MONTH(tce_4111[[#This Row],[data_lancamento]])</f>
        <v>7</v>
      </c>
    </row>
    <row r="401" spans="1:10" x14ac:dyDescent="0.25">
      <c r="A401" s="17" t="s">
        <v>3935</v>
      </c>
      <c r="B401">
        <v>12</v>
      </c>
      <c r="C401" s="1">
        <v>44764</v>
      </c>
      <c r="D401">
        <v>8591.35</v>
      </c>
      <c r="E401" s="17" t="s">
        <v>3923</v>
      </c>
      <c r="F401">
        <v>50</v>
      </c>
      <c r="G401">
        <v>0</v>
      </c>
      <c r="H401">
        <v>0</v>
      </c>
      <c r="I401">
        <v>0</v>
      </c>
      <c r="J401" s="17">
        <f>MONTH(tce_4111[[#This Row],[data_lancamento]])</f>
        <v>7</v>
      </c>
    </row>
    <row r="402" spans="1:10" x14ac:dyDescent="0.25">
      <c r="A402" s="17" t="s">
        <v>3937</v>
      </c>
      <c r="B402">
        <v>12</v>
      </c>
      <c r="C402" s="1">
        <v>44764</v>
      </c>
      <c r="D402">
        <v>17406.740000000002</v>
      </c>
      <c r="E402" s="17" t="s">
        <v>3923</v>
      </c>
      <c r="F402">
        <v>50</v>
      </c>
      <c r="G402">
        <v>0</v>
      </c>
      <c r="H402">
        <v>0</v>
      </c>
      <c r="I402">
        <v>0</v>
      </c>
      <c r="J402" s="17">
        <f>MONTH(tce_4111[[#This Row],[data_lancamento]])</f>
        <v>7</v>
      </c>
    </row>
    <row r="403" spans="1:10" x14ac:dyDescent="0.25">
      <c r="A403" s="17" t="s">
        <v>3935</v>
      </c>
      <c r="B403">
        <v>12</v>
      </c>
      <c r="C403" s="1">
        <v>44764</v>
      </c>
      <c r="D403">
        <v>4049156.01</v>
      </c>
      <c r="E403" s="17" t="s">
        <v>3923</v>
      </c>
      <c r="F403">
        <v>50</v>
      </c>
      <c r="G403">
        <v>0</v>
      </c>
      <c r="H403">
        <v>0</v>
      </c>
      <c r="I403">
        <v>0</v>
      </c>
      <c r="J403" s="17">
        <f>MONTH(tce_4111[[#This Row],[data_lancamento]])</f>
        <v>7</v>
      </c>
    </row>
    <row r="404" spans="1:10" x14ac:dyDescent="0.25">
      <c r="A404" s="17" t="s">
        <v>11945</v>
      </c>
      <c r="B404">
        <v>12</v>
      </c>
      <c r="C404" s="1">
        <v>44764</v>
      </c>
      <c r="D404">
        <v>4049156.01</v>
      </c>
      <c r="E404" s="17" t="s">
        <v>3925</v>
      </c>
      <c r="F404">
        <v>50</v>
      </c>
      <c r="G404">
        <v>0</v>
      </c>
      <c r="H404">
        <v>0</v>
      </c>
      <c r="I404">
        <v>0</v>
      </c>
      <c r="J404" s="17">
        <f>MONTH(tce_4111[[#This Row],[data_lancamento]])</f>
        <v>7</v>
      </c>
    </row>
    <row r="405" spans="1:10" x14ac:dyDescent="0.25">
      <c r="A405" s="17" t="s">
        <v>3937</v>
      </c>
      <c r="B405">
        <v>12</v>
      </c>
      <c r="C405" s="1">
        <v>44764</v>
      </c>
      <c r="D405">
        <v>1064679.4099999999</v>
      </c>
      <c r="E405" s="17" t="s">
        <v>3923</v>
      </c>
      <c r="F405">
        <v>50</v>
      </c>
      <c r="G405">
        <v>0</v>
      </c>
      <c r="H405">
        <v>0</v>
      </c>
      <c r="I405">
        <v>0</v>
      </c>
      <c r="J405" s="17">
        <f>MONTH(tce_4111[[#This Row],[data_lancamento]])</f>
        <v>7</v>
      </c>
    </row>
    <row r="406" spans="1:10" x14ac:dyDescent="0.25">
      <c r="A406" s="17" t="s">
        <v>11945</v>
      </c>
      <c r="B406">
        <v>12</v>
      </c>
      <c r="C406" s="1">
        <v>44764</v>
      </c>
      <c r="D406">
        <v>1064679.4099999999</v>
      </c>
      <c r="E406" s="17" t="s">
        <v>3925</v>
      </c>
      <c r="F406">
        <v>50</v>
      </c>
      <c r="G406">
        <v>0</v>
      </c>
      <c r="H406">
        <v>0</v>
      </c>
      <c r="I406">
        <v>0</v>
      </c>
      <c r="J406" s="17">
        <f>MONTH(tce_4111[[#This Row],[data_lancamento]])</f>
        <v>7</v>
      </c>
    </row>
    <row r="407" spans="1:10" x14ac:dyDescent="0.25">
      <c r="A407" s="17" t="s">
        <v>11945</v>
      </c>
      <c r="B407">
        <v>12</v>
      </c>
      <c r="C407" s="1">
        <v>44764</v>
      </c>
      <c r="D407">
        <v>5113835.42</v>
      </c>
      <c r="E407" s="17" t="s">
        <v>3923</v>
      </c>
      <c r="F407">
        <v>50</v>
      </c>
      <c r="G407">
        <v>0</v>
      </c>
      <c r="H407">
        <v>0</v>
      </c>
      <c r="I407">
        <v>0</v>
      </c>
      <c r="J407" s="17">
        <f>MONTH(tce_4111[[#This Row],[data_lancamento]])</f>
        <v>7</v>
      </c>
    </row>
    <row r="408" spans="1:10" x14ac:dyDescent="0.25">
      <c r="A408" s="17" t="s">
        <v>11946</v>
      </c>
      <c r="B408">
        <v>12</v>
      </c>
      <c r="C408" s="1">
        <v>44764</v>
      </c>
      <c r="D408">
        <v>5113835.42</v>
      </c>
      <c r="E408" s="17" t="s">
        <v>3925</v>
      </c>
      <c r="F408">
        <v>50</v>
      </c>
      <c r="G408">
        <v>0</v>
      </c>
      <c r="H408">
        <v>0</v>
      </c>
      <c r="I408">
        <v>0</v>
      </c>
      <c r="J408" s="17">
        <f>MONTH(tce_4111[[#This Row],[data_lancamento]])</f>
        <v>7</v>
      </c>
    </row>
    <row r="409" spans="1:10" x14ac:dyDescent="0.25">
      <c r="A409" s="17" t="s">
        <v>3945</v>
      </c>
      <c r="B409">
        <v>12</v>
      </c>
      <c r="C409" s="1">
        <v>44768</v>
      </c>
      <c r="D409">
        <v>207</v>
      </c>
      <c r="E409" s="17" t="s">
        <v>3923</v>
      </c>
      <c r="F409">
        <v>50</v>
      </c>
      <c r="G409">
        <v>0</v>
      </c>
      <c r="H409">
        <v>0</v>
      </c>
      <c r="I409">
        <v>0</v>
      </c>
      <c r="J409" s="17">
        <f>MONTH(tce_4111[[#This Row],[data_lancamento]])</f>
        <v>7</v>
      </c>
    </row>
    <row r="410" spans="1:10" x14ac:dyDescent="0.25">
      <c r="A410" s="17" t="s">
        <v>3944</v>
      </c>
      <c r="B410">
        <v>12</v>
      </c>
      <c r="C410" s="1">
        <v>44768</v>
      </c>
      <c r="D410">
        <v>207</v>
      </c>
      <c r="E410" s="17" t="s">
        <v>3925</v>
      </c>
      <c r="F410">
        <v>50</v>
      </c>
      <c r="G410">
        <v>0</v>
      </c>
      <c r="H410">
        <v>0</v>
      </c>
      <c r="I410">
        <v>0</v>
      </c>
      <c r="J410" s="17">
        <f>MONTH(tce_4111[[#This Row],[data_lancamento]])</f>
        <v>7</v>
      </c>
    </row>
    <row r="411" spans="1:10" x14ac:dyDescent="0.25">
      <c r="A411" s="17" t="s">
        <v>3944</v>
      </c>
      <c r="B411">
        <v>12</v>
      </c>
      <c r="C411" s="1">
        <v>44768</v>
      </c>
      <c r="D411">
        <v>207</v>
      </c>
      <c r="E411" s="17" t="s">
        <v>3923</v>
      </c>
      <c r="F411">
        <v>50</v>
      </c>
      <c r="G411">
        <v>0</v>
      </c>
      <c r="H411">
        <v>0</v>
      </c>
      <c r="I411">
        <v>0</v>
      </c>
      <c r="J411" s="17">
        <f>MONTH(tce_4111[[#This Row],[data_lancamento]])</f>
        <v>7</v>
      </c>
    </row>
    <row r="412" spans="1:10" x14ac:dyDescent="0.25">
      <c r="A412" s="17" t="s">
        <v>3927</v>
      </c>
      <c r="B412">
        <v>12</v>
      </c>
      <c r="C412" s="1">
        <v>44769</v>
      </c>
      <c r="D412">
        <v>277046.71999999997</v>
      </c>
      <c r="E412" s="17" t="s">
        <v>3923</v>
      </c>
      <c r="F412">
        <v>50</v>
      </c>
      <c r="G412">
        <v>0</v>
      </c>
      <c r="H412">
        <v>0</v>
      </c>
      <c r="I412">
        <v>0</v>
      </c>
      <c r="J412" s="17">
        <f>MONTH(tce_4111[[#This Row],[data_lancamento]])</f>
        <v>7</v>
      </c>
    </row>
    <row r="413" spans="1:10" x14ac:dyDescent="0.25">
      <c r="A413" s="17" t="s">
        <v>3940</v>
      </c>
      <c r="B413">
        <v>12</v>
      </c>
      <c r="C413" s="1">
        <v>44769</v>
      </c>
      <c r="D413">
        <v>277046.71999999997</v>
      </c>
      <c r="E413" s="17" t="s">
        <v>3925</v>
      </c>
      <c r="F413">
        <v>50</v>
      </c>
      <c r="G413">
        <v>0</v>
      </c>
      <c r="H413">
        <v>0</v>
      </c>
      <c r="I413">
        <v>0</v>
      </c>
      <c r="J413" s="17">
        <f>MONTH(tce_4111[[#This Row],[data_lancamento]])</f>
        <v>7</v>
      </c>
    </row>
    <row r="414" spans="1:10" x14ac:dyDescent="0.25">
      <c r="A414" s="17" t="s">
        <v>3940</v>
      </c>
      <c r="B414">
        <v>12</v>
      </c>
      <c r="C414" s="1">
        <v>44769</v>
      </c>
      <c r="D414">
        <v>34073.24</v>
      </c>
      <c r="E414" s="17" t="s">
        <v>3923</v>
      </c>
      <c r="F414">
        <v>50</v>
      </c>
      <c r="G414">
        <v>0</v>
      </c>
      <c r="H414">
        <v>0</v>
      </c>
      <c r="I414">
        <v>0</v>
      </c>
      <c r="J414" s="17">
        <f>MONTH(tce_4111[[#This Row],[data_lancamento]])</f>
        <v>7</v>
      </c>
    </row>
    <row r="415" spans="1:10" x14ac:dyDescent="0.25">
      <c r="A415" s="17" t="s">
        <v>3940</v>
      </c>
      <c r="B415">
        <v>12</v>
      </c>
      <c r="C415" s="1">
        <v>44769</v>
      </c>
      <c r="D415">
        <v>24161.88</v>
      </c>
      <c r="E415" s="17" t="s">
        <v>3923</v>
      </c>
      <c r="F415">
        <v>50</v>
      </c>
      <c r="G415">
        <v>0</v>
      </c>
      <c r="H415">
        <v>0</v>
      </c>
      <c r="I415">
        <v>0</v>
      </c>
      <c r="J415" s="17">
        <f>MONTH(tce_4111[[#This Row],[data_lancamento]])</f>
        <v>7</v>
      </c>
    </row>
    <row r="416" spans="1:10" x14ac:dyDescent="0.25">
      <c r="A416" s="17" t="s">
        <v>3940</v>
      </c>
      <c r="B416">
        <v>12</v>
      </c>
      <c r="C416" s="1">
        <v>44769</v>
      </c>
      <c r="D416">
        <v>6059.55</v>
      </c>
      <c r="E416" s="17" t="s">
        <v>3923</v>
      </c>
      <c r="F416">
        <v>50</v>
      </c>
      <c r="G416">
        <v>0</v>
      </c>
      <c r="H416">
        <v>0</v>
      </c>
      <c r="I416">
        <v>0</v>
      </c>
      <c r="J416" s="17">
        <f>MONTH(tce_4111[[#This Row],[data_lancamento]])</f>
        <v>7</v>
      </c>
    </row>
    <row r="417" spans="1:10" x14ac:dyDescent="0.25">
      <c r="A417" s="17" t="s">
        <v>3940</v>
      </c>
      <c r="B417">
        <v>12</v>
      </c>
      <c r="C417" s="1">
        <v>44769</v>
      </c>
      <c r="D417">
        <v>98522.8</v>
      </c>
      <c r="E417" s="17" t="s">
        <v>3923</v>
      </c>
      <c r="F417">
        <v>50</v>
      </c>
      <c r="G417">
        <v>0</v>
      </c>
      <c r="H417">
        <v>0</v>
      </c>
      <c r="I417">
        <v>0</v>
      </c>
      <c r="J417" s="17">
        <f>MONTH(tce_4111[[#This Row],[data_lancamento]])</f>
        <v>7</v>
      </c>
    </row>
    <row r="418" spans="1:10" x14ac:dyDescent="0.25">
      <c r="A418" s="17" t="s">
        <v>3940</v>
      </c>
      <c r="B418">
        <v>12</v>
      </c>
      <c r="C418" s="1">
        <v>44769</v>
      </c>
      <c r="D418">
        <v>1668.97</v>
      </c>
      <c r="E418" s="17" t="s">
        <v>3923</v>
      </c>
      <c r="F418">
        <v>50</v>
      </c>
      <c r="G418">
        <v>0</v>
      </c>
      <c r="H418">
        <v>0</v>
      </c>
      <c r="I418">
        <v>0</v>
      </c>
      <c r="J418" s="17">
        <f>MONTH(tce_4111[[#This Row],[data_lancamento]])</f>
        <v>7</v>
      </c>
    </row>
    <row r="419" spans="1:10" x14ac:dyDescent="0.25">
      <c r="A419" s="17" t="s">
        <v>3940</v>
      </c>
      <c r="B419">
        <v>12</v>
      </c>
      <c r="C419" s="1">
        <v>44769</v>
      </c>
      <c r="D419">
        <v>18160.86</v>
      </c>
      <c r="E419" s="17" t="s">
        <v>3923</v>
      </c>
      <c r="F419">
        <v>50</v>
      </c>
      <c r="G419">
        <v>0</v>
      </c>
      <c r="H419">
        <v>0</v>
      </c>
      <c r="I419">
        <v>0</v>
      </c>
      <c r="J419" s="17">
        <f>MONTH(tce_4111[[#This Row],[data_lancamento]])</f>
        <v>7</v>
      </c>
    </row>
    <row r="420" spans="1:10" x14ac:dyDescent="0.25">
      <c r="A420" s="17" t="s">
        <v>3940</v>
      </c>
      <c r="B420">
        <v>12</v>
      </c>
      <c r="C420" s="1">
        <v>44769</v>
      </c>
      <c r="D420">
        <v>7272</v>
      </c>
      <c r="E420" s="17" t="s">
        <v>3923</v>
      </c>
      <c r="F420">
        <v>50</v>
      </c>
      <c r="G420">
        <v>0</v>
      </c>
      <c r="H420">
        <v>0</v>
      </c>
      <c r="I420">
        <v>0</v>
      </c>
      <c r="J420" s="17">
        <f>MONTH(tce_4111[[#This Row],[data_lancamento]])</f>
        <v>7</v>
      </c>
    </row>
    <row r="421" spans="1:10" x14ac:dyDescent="0.25">
      <c r="A421" s="17" t="s">
        <v>3940</v>
      </c>
      <c r="B421">
        <v>12</v>
      </c>
      <c r="C421" s="1">
        <v>44769</v>
      </c>
      <c r="D421">
        <v>16920.080000000002</v>
      </c>
      <c r="E421" s="17" t="s">
        <v>3923</v>
      </c>
      <c r="F421">
        <v>50</v>
      </c>
      <c r="G421">
        <v>0</v>
      </c>
      <c r="H421">
        <v>0</v>
      </c>
      <c r="I421">
        <v>0</v>
      </c>
      <c r="J421" s="17">
        <f>MONTH(tce_4111[[#This Row],[data_lancamento]])</f>
        <v>7</v>
      </c>
    </row>
    <row r="422" spans="1:10" x14ac:dyDescent="0.25">
      <c r="A422" s="17" t="s">
        <v>3940</v>
      </c>
      <c r="B422">
        <v>12</v>
      </c>
      <c r="C422" s="1">
        <v>44769</v>
      </c>
      <c r="D422">
        <v>8829.8799999999992</v>
      </c>
      <c r="E422" s="17" t="s">
        <v>3923</v>
      </c>
      <c r="F422">
        <v>50</v>
      </c>
      <c r="G422">
        <v>0</v>
      </c>
      <c r="H422">
        <v>0</v>
      </c>
      <c r="I422">
        <v>0</v>
      </c>
      <c r="J422" s="17">
        <f>MONTH(tce_4111[[#This Row],[data_lancamento]])</f>
        <v>7</v>
      </c>
    </row>
    <row r="423" spans="1:10" x14ac:dyDescent="0.25">
      <c r="A423" s="17" t="s">
        <v>3940</v>
      </c>
      <c r="B423">
        <v>12</v>
      </c>
      <c r="C423" s="1">
        <v>44769</v>
      </c>
      <c r="D423">
        <v>4136.18</v>
      </c>
      <c r="E423" s="17" t="s">
        <v>3923</v>
      </c>
      <c r="F423">
        <v>50</v>
      </c>
      <c r="G423">
        <v>0</v>
      </c>
      <c r="H423">
        <v>0</v>
      </c>
      <c r="I423">
        <v>0</v>
      </c>
      <c r="J423" s="17">
        <f>MONTH(tce_4111[[#This Row],[data_lancamento]])</f>
        <v>7</v>
      </c>
    </row>
    <row r="424" spans="1:10" x14ac:dyDescent="0.25">
      <c r="A424" s="17" t="s">
        <v>3940</v>
      </c>
      <c r="B424">
        <v>12</v>
      </c>
      <c r="C424" s="1">
        <v>44769</v>
      </c>
      <c r="D424">
        <v>6839.62</v>
      </c>
      <c r="E424" s="17" t="s">
        <v>3923</v>
      </c>
      <c r="F424">
        <v>50</v>
      </c>
      <c r="G424">
        <v>0</v>
      </c>
      <c r="H424">
        <v>0</v>
      </c>
      <c r="I424">
        <v>0</v>
      </c>
      <c r="J424" s="17">
        <f>MONTH(tce_4111[[#This Row],[data_lancamento]])</f>
        <v>7</v>
      </c>
    </row>
    <row r="425" spans="1:10" x14ac:dyDescent="0.25">
      <c r="A425" s="17" t="s">
        <v>3940</v>
      </c>
      <c r="B425">
        <v>12</v>
      </c>
      <c r="C425" s="1">
        <v>44769</v>
      </c>
      <c r="D425">
        <v>34674.839999999997</v>
      </c>
      <c r="E425" s="17" t="s">
        <v>3923</v>
      </c>
      <c r="F425">
        <v>50</v>
      </c>
      <c r="G425">
        <v>0</v>
      </c>
      <c r="H425">
        <v>0</v>
      </c>
      <c r="I425">
        <v>0</v>
      </c>
      <c r="J425" s="17">
        <f>MONTH(tce_4111[[#This Row],[data_lancamento]])</f>
        <v>7</v>
      </c>
    </row>
    <row r="426" spans="1:10" x14ac:dyDescent="0.25">
      <c r="A426" s="17" t="s">
        <v>3940</v>
      </c>
      <c r="B426">
        <v>12</v>
      </c>
      <c r="C426" s="1">
        <v>44769</v>
      </c>
      <c r="D426">
        <v>1212</v>
      </c>
      <c r="E426" s="17" t="s">
        <v>3923</v>
      </c>
      <c r="F426">
        <v>50</v>
      </c>
      <c r="G426">
        <v>0</v>
      </c>
      <c r="H426">
        <v>0</v>
      </c>
      <c r="I426">
        <v>0</v>
      </c>
      <c r="J426" s="17">
        <f>MONTH(tce_4111[[#This Row],[data_lancamento]])</f>
        <v>7</v>
      </c>
    </row>
    <row r="427" spans="1:10" x14ac:dyDescent="0.25">
      <c r="A427" s="17" t="s">
        <v>3940</v>
      </c>
      <c r="B427">
        <v>12</v>
      </c>
      <c r="C427" s="1">
        <v>44769</v>
      </c>
      <c r="D427">
        <v>13007.69</v>
      </c>
      <c r="E427" s="17" t="s">
        <v>3923</v>
      </c>
      <c r="F427">
        <v>50</v>
      </c>
      <c r="G427">
        <v>0</v>
      </c>
      <c r="H427">
        <v>0</v>
      </c>
      <c r="I427">
        <v>0</v>
      </c>
      <c r="J427" s="17">
        <f>MONTH(tce_4111[[#This Row],[data_lancamento]])</f>
        <v>7</v>
      </c>
    </row>
    <row r="428" spans="1:10" x14ac:dyDescent="0.25">
      <c r="A428" s="17" t="s">
        <v>3940</v>
      </c>
      <c r="B428">
        <v>12</v>
      </c>
      <c r="C428" s="1">
        <v>44769</v>
      </c>
      <c r="D428">
        <v>649.28</v>
      </c>
      <c r="E428" s="17" t="s">
        <v>3923</v>
      </c>
      <c r="F428">
        <v>50</v>
      </c>
      <c r="G428">
        <v>0</v>
      </c>
      <c r="H428">
        <v>0</v>
      </c>
      <c r="I428">
        <v>0</v>
      </c>
      <c r="J428" s="17">
        <f>MONTH(tce_4111[[#This Row],[data_lancamento]])</f>
        <v>7</v>
      </c>
    </row>
    <row r="429" spans="1:10" x14ac:dyDescent="0.25">
      <c r="A429" s="17" t="s">
        <v>3940</v>
      </c>
      <c r="B429">
        <v>12</v>
      </c>
      <c r="C429" s="1">
        <v>44769</v>
      </c>
      <c r="D429">
        <v>857.85</v>
      </c>
      <c r="E429" s="17" t="s">
        <v>3923</v>
      </c>
      <c r="F429">
        <v>50</v>
      </c>
      <c r="G429">
        <v>0</v>
      </c>
      <c r="H429">
        <v>0</v>
      </c>
      <c r="I429">
        <v>0</v>
      </c>
      <c r="J429" s="17">
        <f>MONTH(tce_4111[[#This Row],[data_lancamento]])</f>
        <v>7</v>
      </c>
    </row>
    <row r="430" spans="1:10" x14ac:dyDescent="0.25">
      <c r="A430" s="17" t="s">
        <v>3941</v>
      </c>
      <c r="B430">
        <v>12</v>
      </c>
      <c r="C430" s="1">
        <v>44771</v>
      </c>
      <c r="D430">
        <v>50258.93</v>
      </c>
      <c r="E430" s="17" t="s">
        <v>3923</v>
      </c>
      <c r="F430">
        <v>0</v>
      </c>
      <c r="G430">
        <v>0</v>
      </c>
      <c r="H430">
        <v>0</v>
      </c>
      <c r="I430">
        <v>0</v>
      </c>
      <c r="J430" s="17">
        <f>MONTH(tce_4111[[#This Row],[data_lancamento]])</f>
        <v>7</v>
      </c>
    </row>
    <row r="431" spans="1:10" x14ac:dyDescent="0.25">
      <c r="A431" s="17" t="s">
        <v>3943</v>
      </c>
      <c r="B431">
        <v>12</v>
      </c>
      <c r="C431" s="1">
        <v>44771</v>
      </c>
      <c r="D431">
        <v>50258.93</v>
      </c>
      <c r="E431" s="17" t="s">
        <v>3925</v>
      </c>
      <c r="F431">
        <v>50</v>
      </c>
      <c r="G431">
        <v>0</v>
      </c>
      <c r="H431">
        <v>0</v>
      </c>
      <c r="I431">
        <v>0</v>
      </c>
      <c r="J431" s="17">
        <f>MONTH(tce_4111[[#This Row],[data_lancamento]])</f>
        <v>7</v>
      </c>
    </row>
    <row r="432" spans="1:10" x14ac:dyDescent="0.25">
      <c r="A432" s="17" t="s">
        <v>3941</v>
      </c>
      <c r="B432">
        <v>12</v>
      </c>
      <c r="C432" s="1">
        <v>44771</v>
      </c>
      <c r="D432">
        <v>584.23</v>
      </c>
      <c r="E432" s="17" t="s">
        <v>3923</v>
      </c>
      <c r="F432">
        <v>0</v>
      </c>
      <c r="G432">
        <v>0</v>
      </c>
      <c r="H432">
        <v>0</v>
      </c>
      <c r="I432">
        <v>0</v>
      </c>
      <c r="J432" s="17">
        <f>MONTH(tce_4111[[#This Row],[data_lancamento]])</f>
        <v>7</v>
      </c>
    </row>
    <row r="433" spans="1:10" x14ac:dyDescent="0.25">
      <c r="A433" s="17" t="s">
        <v>3945</v>
      </c>
      <c r="B433">
        <v>12</v>
      </c>
      <c r="C433" s="1">
        <v>44771</v>
      </c>
      <c r="D433">
        <v>584.23</v>
      </c>
      <c r="E433" s="17" t="s">
        <v>3925</v>
      </c>
      <c r="F433">
        <v>50</v>
      </c>
      <c r="G433">
        <v>0</v>
      </c>
      <c r="H433">
        <v>0</v>
      </c>
      <c r="I433">
        <v>0</v>
      </c>
      <c r="J433" s="17">
        <f>MONTH(tce_4111[[#This Row],[data_lancamento]])</f>
        <v>7</v>
      </c>
    </row>
    <row r="434" spans="1:10" x14ac:dyDescent="0.25">
      <c r="A434" s="17" t="s">
        <v>3941</v>
      </c>
      <c r="B434">
        <v>12</v>
      </c>
      <c r="C434" s="1">
        <v>44771</v>
      </c>
      <c r="D434">
        <v>36717.89</v>
      </c>
      <c r="E434" s="17" t="s">
        <v>3923</v>
      </c>
      <c r="F434">
        <v>0</v>
      </c>
      <c r="G434">
        <v>0</v>
      </c>
      <c r="H434">
        <v>0</v>
      </c>
      <c r="I434">
        <v>0</v>
      </c>
      <c r="J434" s="17">
        <f>MONTH(tce_4111[[#This Row],[data_lancamento]])</f>
        <v>7</v>
      </c>
    </row>
    <row r="435" spans="1:10" x14ac:dyDescent="0.25">
      <c r="A435" s="17" t="s">
        <v>3927</v>
      </c>
      <c r="B435">
        <v>12</v>
      </c>
      <c r="C435" s="1">
        <v>44771</v>
      </c>
      <c r="D435">
        <v>36717.89</v>
      </c>
      <c r="E435" s="17" t="s">
        <v>3925</v>
      </c>
      <c r="F435">
        <v>50</v>
      </c>
      <c r="G435">
        <v>0</v>
      </c>
      <c r="H435">
        <v>0</v>
      </c>
      <c r="I435">
        <v>0</v>
      </c>
      <c r="J435" s="17">
        <f>MONTH(tce_4111[[#This Row],[data_lancamento]])</f>
        <v>7</v>
      </c>
    </row>
    <row r="436" spans="1:10" x14ac:dyDescent="0.25">
      <c r="A436" s="17" t="s">
        <v>3941</v>
      </c>
      <c r="B436">
        <v>12</v>
      </c>
      <c r="C436" s="1">
        <v>44771</v>
      </c>
      <c r="D436">
        <v>53637.64</v>
      </c>
      <c r="E436" s="17" t="s">
        <v>3923</v>
      </c>
      <c r="F436">
        <v>0</v>
      </c>
      <c r="G436">
        <v>0</v>
      </c>
      <c r="H436">
        <v>0</v>
      </c>
      <c r="I436">
        <v>0</v>
      </c>
      <c r="J436" s="17">
        <f>MONTH(tce_4111[[#This Row],[data_lancamento]])</f>
        <v>7</v>
      </c>
    </row>
    <row r="437" spans="1:10" x14ac:dyDescent="0.25">
      <c r="A437" s="17" t="s">
        <v>3939</v>
      </c>
      <c r="B437">
        <v>12</v>
      </c>
      <c r="C437" s="1">
        <v>44771</v>
      </c>
      <c r="D437">
        <v>53637.64</v>
      </c>
      <c r="E437" s="17" t="s">
        <v>3925</v>
      </c>
      <c r="F437">
        <v>50</v>
      </c>
      <c r="G437">
        <v>0</v>
      </c>
      <c r="H437">
        <v>0</v>
      </c>
      <c r="I437">
        <v>0</v>
      </c>
      <c r="J437" s="17">
        <f>MONTH(tce_4111[[#This Row],[data_lancamento]])</f>
        <v>7</v>
      </c>
    </row>
    <row r="438" spans="1:10" x14ac:dyDescent="0.25">
      <c r="A438" s="17" t="s">
        <v>3931</v>
      </c>
      <c r="B438">
        <v>12</v>
      </c>
      <c r="C438" s="1">
        <v>44771</v>
      </c>
      <c r="D438">
        <v>123.48</v>
      </c>
      <c r="E438" s="17" t="s">
        <v>3923</v>
      </c>
      <c r="F438">
        <v>50</v>
      </c>
      <c r="G438">
        <v>0</v>
      </c>
      <c r="H438">
        <v>0</v>
      </c>
      <c r="I438">
        <v>0</v>
      </c>
      <c r="J438" s="17">
        <f>MONTH(tce_4111[[#This Row],[data_lancamento]])</f>
        <v>7</v>
      </c>
    </row>
    <row r="439" spans="1:10" x14ac:dyDescent="0.25">
      <c r="A439" s="17" t="s">
        <v>3933</v>
      </c>
      <c r="B439">
        <v>12</v>
      </c>
      <c r="C439" s="1">
        <v>44771</v>
      </c>
      <c r="D439">
        <v>8989.3700000000008</v>
      </c>
      <c r="E439" s="17" t="s">
        <v>3923</v>
      </c>
      <c r="F439">
        <v>50</v>
      </c>
      <c r="G439">
        <v>0</v>
      </c>
      <c r="H439">
        <v>0</v>
      </c>
      <c r="I439">
        <v>0</v>
      </c>
      <c r="J439" s="17">
        <f>MONTH(tce_4111[[#This Row],[data_lancamento]])</f>
        <v>7</v>
      </c>
    </row>
    <row r="440" spans="1:10" x14ac:dyDescent="0.25">
      <c r="A440" s="17" t="s">
        <v>3924</v>
      </c>
      <c r="B440">
        <v>12</v>
      </c>
      <c r="C440" s="1">
        <v>44771</v>
      </c>
      <c r="D440">
        <v>8666.64</v>
      </c>
      <c r="E440" s="17" t="s">
        <v>3923</v>
      </c>
      <c r="F440">
        <v>50</v>
      </c>
      <c r="G440">
        <v>0</v>
      </c>
      <c r="H440">
        <v>0</v>
      </c>
      <c r="I440">
        <v>0</v>
      </c>
      <c r="J440" s="17">
        <f>MONTH(tce_4111[[#This Row],[data_lancamento]])</f>
        <v>7</v>
      </c>
    </row>
    <row r="441" spans="1:10" x14ac:dyDescent="0.25">
      <c r="A441" s="17" t="s">
        <v>3941</v>
      </c>
      <c r="B441">
        <v>12</v>
      </c>
      <c r="C441" s="1">
        <v>44771</v>
      </c>
      <c r="D441">
        <v>12428.69</v>
      </c>
      <c r="E441" s="17" t="s">
        <v>3923</v>
      </c>
      <c r="F441">
        <v>0</v>
      </c>
      <c r="G441">
        <v>0</v>
      </c>
      <c r="H441">
        <v>0</v>
      </c>
      <c r="I441">
        <v>0</v>
      </c>
      <c r="J441" s="17">
        <f>MONTH(tce_4111[[#This Row],[data_lancamento]])</f>
        <v>7</v>
      </c>
    </row>
    <row r="442" spans="1:10" x14ac:dyDescent="0.25">
      <c r="A442" s="17" t="s">
        <v>11946</v>
      </c>
      <c r="B442">
        <v>12</v>
      </c>
      <c r="C442" s="1">
        <v>44771</v>
      </c>
      <c r="D442">
        <v>12428.69</v>
      </c>
      <c r="E442" s="17" t="s">
        <v>3925</v>
      </c>
      <c r="F442">
        <v>50</v>
      </c>
      <c r="G442">
        <v>0</v>
      </c>
      <c r="H442">
        <v>0</v>
      </c>
      <c r="I442">
        <v>0</v>
      </c>
      <c r="J442" s="17">
        <f>MONTH(tce_4111[[#This Row],[data_lancamento]])</f>
        <v>7</v>
      </c>
    </row>
  </sheetData>
  <pageMargins left="0.511811024" right="0.511811024" top="0.78740157499999996" bottom="0.78740157499999996" header="0.31496062000000002" footer="0.3149606200000000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BAA16-0C47-490E-AA80-5F3D98466E85}">
  <dimension ref="A1:O119"/>
  <sheetViews>
    <sheetView workbookViewId="0"/>
  </sheetViews>
  <sheetFormatPr defaultRowHeight="15" x14ac:dyDescent="0.25"/>
  <cols>
    <col min="1" max="1" width="27.85546875" bestFit="1" customWidth="1"/>
    <col min="2" max="2" width="8.28515625" bestFit="1" customWidth="1"/>
    <col min="3" max="3" width="23.28515625" bestFit="1" customWidth="1"/>
    <col min="4" max="4" width="23.85546875" bestFit="1" customWidth="1"/>
    <col min="5" max="5" width="23.7109375" bestFit="1" customWidth="1"/>
    <col min="6" max="6" width="24.140625" bestFit="1" customWidth="1"/>
    <col min="7" max="7" width="20.5703125" bestFit="1" customWidth="1"/>
    <col min="8" max="8" width="21" bestFit="1" customWidth="1"/>
    <col min="9" max="9" width="81.140625" bestFit="1" customWidth="1"/>
    <col min="10" max="10" width="14" bestFit="1" customWidth="1"/>
    <col min="11" max="11" width="31.42578125" bestFit="1" customWidth="1"/>
    <col min="12" max="12" width="19.7109375" bestFit="1" customWidth="1"/>
    <col min="13" max="13" width="33.5703125" bestFit="1" customWidth="1"/>
    <col min="14" max="14" width="19.7109375" bestFit="1" customWidth="1"/>
    <col min="15" max="15" width="42.28515625" bestFit="1" customWidth="1"/>
  </cols>
  <sheetData>
    <row r="1" spans="1:15" x14ac:dyDescent="0.25">
      <c r="A1" t="s">
        <v>3918</v>
      </c>
      <c r="B1" t="s">
        <v>2</v>
      </c>
      <c r="C1" t="s">
        <v>3949</v>
      </c>
      <c r="D1" t="s">
        <v>3950</v>
      </c>
      <c r="E1" t="s">
        <v>3951</v>
      </c>
      <c r="F1" t="s">
        <v>3952</v>
      </c>
      <c r="G1" t="s">
        <v>3953</v>
      </c>
      <c r="H1" t="s">
        <v>3954</v>
      </c>
      <c r="I1" t="s">
        <v>3955</v>
      </c>
      <c r="J1" t="s">
        <v>3956</v>
      </c>
      <c r="K1" t="s">
        <v>3957</v>
      </c>
      <c r="L1" t="s">
        <v>23</v>
      </c>
      <c r="M1" t="s">
        <v>24</v>
      </c>
      <c r="N1" t="s">
        <v>25</v>
      </c>
      <c r="O1" t="s">
        <v>26</v>
      </c>
    </row>
    <row r="2" spans="1:15" x14ac:dyDescent="0.25">
      <c r="A2" s="17" t="s">
        <v>3942</v>
      </c>
      <c r="B2">
        <v>12</v>
      </c>
      <c r="C2">
        <v>0</v>
      </c>
      <c r="D2">
        <v>0</v>
      </c>
      <c r="E2">
        <v>4762882.93</v>
      </c>
      <c r="F2">
        <v>4762882.93</v>
      </c>
      <c r="G2">
        <v>0</v>
      </c>
      <c r="H2">
        <v>0</v>
      </c>
      <c r="I2" s="17" t="s">
        <v>3958</v>
      </c>
      <c r="J2" s="17" t="s">
        <v>653</v>
      </c>
      <c r="K2" s="17" t="s">
        <v>486</v>
      </c>
      <c r="L2">
        <v>50</v>
      </c>
      <c r="M2">
        <v>0</v>
      </c>
      <c r="N2">
        <v>0</v>
      </c>
      <c r="O2">
        <v>0</v>
      </c>
    </row>
    <row r="3" spans="1:15" x14ac:dyDescent="0.25">
      <c r="A3" s="17" t="s">
        <v>3940</v>
      </c>
      <c r="B3">
        <v>12</v>
      </c>
      <c r="C3">
        <v>0</v>
      </c>
      <c r="D3">
        <v>0</v>
      </c>
      <c r="E3">
        <v>4639506.34</v>
      </c>
      <c r="F3">
        <v>4639506.34</v>
      </c>
      <c r="G3">
        <v>0</v>
      </c>
      <c r="H3">
        <v>0</v>
      </c>
      <c r="I3" s="17" t="s">
        <v>3959</v>
      </c>
      <c r="J3" s="17" t="s">
        <v>653</v>
      </c>
      <c r="K3" s="17" t="s">
        <v>486</v>
      </c>
      <c r="L3">
        <v>50</v>
      </c>
      <c r="M3">
        <v>0</v>
      </c>
      <c r="N3">
        <v>0</v>
      </c>
      <c r="O3">
        <v>0</v>
      </c>
    </row>
    <row r="4" spans="1:15" x14ac:dyDescent="0.25">
      <c r="A4" s="17" t="s">
        <v>11945</v>
      </c>
      <c r="B4">
        <v>12</v>
      </c>
      <c r="C4">
        <v>0</v>
      </c>
      <c r="D4">
        <v>0</v>
      </c>
      <c r="E4">
        <v>5113835.42</v>
      </c>
      <c r="F4">
        <v>5113835.42</v>
      </c>
      <c r="G4">
        <v>0</v>
      </c>
      <c r="H4">
        <v>0</v>
      </c>
      <c r="I4" s="17" t="s">
        <v>11947</v>
      </c>
      <c r="J4" s="17" t="s">
        <v>653</v>
      </c>
      <c r="K4" s="17" t="s">
        <v>486</v>
      </c>
      <c r="L4">
        <v>50</v>
      </c>
      <c r="M4">
        <v>0</v>
      </c>
      <c r="N4">
        <v>0</v>
      </c>
      <c r="O4">
        <v>0</v>
      </c>
    </row>
    <row r="5" spans="1:15" x14ac:dyDescent="0.25">
      <c r="A5" s="17" t="s">
        <v>3944</v>
      </c>
      <c r="B5">
        <v>12</v>
      </c>
      <c r="C5">
        <v>0</v>
      </c>
      <c r="D5">
        <v>0</v>
      </c>
      <c r="E5">
        <v>103134.71</v>
      </c>
      <c r="F5">
        <v>103134.71</v>
      </c>
      <c r="G5">
        <v>0</v>
      </c>
      <c r="H5">
        <v>0</v>
      </c>
      <c r="I5" s="17" t="s">
        <v>3960</v>
      </c>
      <c r="J5" s="17" t="s">
        <v>653</v>
      </c>
      <c r="K5" s="17" t="s">
        <v>486</v>
      </c>
      <c r="L5">
        <v>50</v>
      </c>
      <c r="M5">
        <v>0</v>
      </c>
      <c r="N5">
        <v>0</v>
      </c>
      <c r="O5">
        <v>0</v>
      </c>
    </row>
    <row r="6" spans="1:15" x14ac:dyDescent="0.25">
      <c r="A6" s="17" t="s">
        <v>5895</v>
      </c>
      <c r="B6">
        <v>12</v>
      </c>
      <c r="C6">
        <v>0</v>
      </c>
      <c r="D6">
        <v>0</v>
      </c>
      <c r="E6">
        <v>496.7</v>
      </c>
      <c r="F6">
        <v>496.7</v>
      </c>
      <c r="G6">
        <v>0</v>
      </c>
      <c r="H6">
        <v>0</v>
      </c>
      <c r="I6" s="17" t="s">
        <v>5896</v>
      </c>
      <c r="J6" s="17" t="s">
        <v>653</v>
      </c>
      <c r="K6" s="17" t="s">
        <v>486</v>
      </c>
      <c r="L6">
        <v>8001</v>
      </c>
      <c r="M6">
        <v>0</v>
      </c>
      <c r="N6">
        <v>0</v>
      </c>
      <c r="O6">
        <v>0</v>
      </c>
    </row>
    <row r="7" spans="1:15" x14ac:dyDescent="0.25">
      <c r="A7" s="17" t="s">
        <v>3962</v>
      </c>
      <c r="B7">
        <v>12</v>
      </c>
      <c r="C7">
        <v>156409.72</v>
      </c>
      <c r="D7">
        <v>0</v>
      </c>
      <c r="E7">
        <v>0</v>
      </c>
      <c r="F7">
        <v>156409.72</v>
      </c>
      <c r="G7">
        <v>0</v>
      </c>
      <c r="H7">
        <v>0</v>
      </c>
      <c r="I7" s="17" t="s">
        <v>3963</v>
      </c>
      <c r="J7" s="17" t="s">
        <v>653</v>
      </c>
      <c r="K7" s="17" t="s">
        <v>3961</v>
      </c>
      <c r="L7">
        <v>0</v>
      </c>
      <c r="M7">
        <v>0</v>
      </c>
      <c r="N7">
        <v>0</v>
      </c>
      <c r="O7">
        <v>0</v>
      </c>
    </row>
    <row r="8" spans="1:15" x14ac:dyDescent="0.25">
      <c r="A8" s="17" t="s">
        <v>3964</v>
      </c>
      <c r="B8">
        <v>12</v>
      </c>
      <c r="C8">
        <v>0</v>
      </c>
      <c r="D8">
        <v>0</v>
      </c>
      <c r="E8">
        <v>1111124.4099999999</v>
      </c>
      <c r="F8">
        <v>996081.48</v>
      </c>
      <c r="G8">
        <v>115042.93</v>
      </c>
      <c r="H8">
        <v>0</v>
      </c>
      <c r="I8" s="17" t="s">
        <v>3965</v>
      </c>
      <c r="J8" s="17" t="s">
        <v>653</v>
      </c>
      <c r="K8" s="17" t="s">
        <v>3961</v>
      </c>
      <c r="L8">
        <v>0</v>
      </c>
      <c r="M8">
        <v>0</v>
      </c>
      <c r="N8">
        <v>0</v>
      </c>
      <c r="O8">
        <v>0</v>
      </c>
    </row>
    <row r="9" spans="1:15" x14ac:dyDescent="0.25">
      <c r="A9" s="17" t="s">
        <v>3966</v>
      </c>
      <c r="B9">
        <v>12</v>
      </c>
      <c r="C9">
        <v>0</v>
      </c>
      <c r="D9">
        <v>0</v>
      </c>
      <c r="E9">
        <v>1142228.1399999999</v>
      </c>
      <c r="F9">
        <v>992096.95</v>
      </c>
      <c r="G9">
        <v>150131.19</v>
      </c>
      <c r="H9">
        <v>0</v>
      </c>
      <c r="I9" s="17" t="s">
        <v>3967</v>
      </c>
      <c r="J9" s="17" t="s">
        <v>653</v>
      </c>
      <c r="K9" s="17" t="s">
        <v>3961</v>
      </c>
      <c r="L9">
        <v>0</v>
      </c>
      <c r="M9">
        <v>0</v>
      </c>
      <c r="N9">
        <v>0</v>
      </c>
      <c r="O9">
        <v>0</v>
      </c>
    </row>
    <row r="10" spans="1:15" x14ac:dyDescent="0.25">
      <c r="A10" s="17" t="s">
        <v>3968</v>
      </c>
      <c r="B10">
        <v>12</v>
      </c>
      <c r="C10">
        <v>0</v>
      </c>
      <c r="D10">
        <v>0</v>
      </c>
      <c r="E10">
        <v>672966.57</v>
      </c>
      <c r="F10">
        <v>572304.12</v>
      </c>
      <c r="G10">
        <v>100662.45</v>
      </c>
      <c r="H10">
        <v>0</v>
      </c>
      <c r="I10" s="17" t="s">
        <v>3969</v>
      </c>
      <c r="J10" s="17" t="s">
        <v>653</v>
      </c>
      <c r="K10" s="17" t="s">
        <v>3961</v>
      </c>
      <c r="L10">
        <v>0</v>
      </c>
      <c r="M10">
        <v>0</v>
      </c>
      <c r="N10">
        <v>0</v>
      </c>
      <c r="O10">
        <v>0</v>
      </c>
    </row>
    <row r="11" spans="1:15" x14ac:dyDescent="0.25">
      <c r="A11" s="17" t="s">
        <v>3922</v>
      </c>
      <c r="B11">
        <v>12</v>
      </c>
      <c r="C11">
        <v>2562393</v>
      </c>
      <c r="D11">
        <v>0</v>
      </c>
      <c r="E11">
        <v>0</v>
      </c>
      <c r="F11">
        <v>2562393</v>
      </c>
      <c r="G11">
        <v>0</v>
      </c>
      <c r="H11">
        <v>0</v>
      </c>
      <c r="I11" s="17" t="s">
        <v>3970</v>
      </c>
      <c r="J11" s="17" t="s">
        <v>653</v>
      </c>
      <c r="K11" s="17" t="s">
        <v>486</v>
      </c>
      <c r="L11">
        <v>50</v>
      </c>
      <c r="M11">
        <v>0</v>
      </c>
      <c r="N11">
        <v>0</v>
      </c>
      <c r="O11">
        <v>0</v>
      </c>
    </row>
    <row r="12" spans="1:15" x14ac:dyDescent="0.25">
      <c r="A12" s="17" t="s">
        <v>3926</v>
      </c>
      <c r="B12">
        <v>12</v>
      </c>
      <c r="C12">
        <v>5486857.7599999998</v>
      </c>
      <c r="D12">
        <v>0</v>
      </c>
      <c r="E12">
        <v>0</v>
      </c>
      <c r="F12">
        <v>5486857.7599999998</v>
      </c>
      <c r="G12">
        <v>0</v>
      </c>
      <c r="H12">
        <v>0</v>
      </c>
      <c r="I12" s="17" t="s">
        <v>3971</v>
      </c>
      <c r="J12" s="17" t="s">
        <v>653</v>
      </c>
      <c r="K12" s="17" t="s">
        <v>486</v>
      </c>
      <c r="L12">
        <v>50</v>
      </c>
      <c r="M12">
        <v>0</v>
      </c>
      <c r="N12">
        <v>0</v>
      </c>
      <c r="O12">
        <v>0</v>
      </c>
    </row>
    <row r="13" spans="1:15" x14ac:dyDescent="0.25">
      <c r="A13" s="17" t="s">
        <v>3928</v>
      </c>
      <c r="B13">
        <v>12</v>
      </c>
      <c r="C13">
        <v>4691471.7</v>
      </c>
      <c r="D13">
        <v>0</v>
      </c>
      <c r="E13">
        <v>0</v>
      </c>
      <c r="F13">
        <v>4691471.7</v>
      </c>
      <c r="G13">
        <v>0</v>
      </c>
      <c r="H13">
        <v>0</v>
      </c>
      <c r="I13" s="17" t="s">
        <v>3972</v>
      </c>
      <c r="J13" s="17" t="s">
        <v>653</v>
      </c>
      <c r="K13" s="17" t="s">
        <v>486</v>
      </c>
      <c r="L13">
        <v>50</v>
      </c>
      <c r="M13">
        <v>0</v>
      </c>
      <c r="N13">
        <v>0</v>
      </c>
      <c r="O13">
        <v>0</v>
      </c>
    </row>
    <row r="14" spans="1:15" x14ac:dyDescent="0.25">
      <c r="A14" s="17" t="s">
        <v>3934</v>
      </c>
      <c r="B14">
        <v>12</v>
      </c>
      <c r="C14">
        <v>3960930.6</v>
      </c>
      <c r="D14">
        <v>0</v>
      </c>
      <c r="E14">
        <v>0</v>
      </c>
      <c r="F14">
        <v>3960930.6</v>
      </c>
      <c r="G14">
        <v>0</v>
      </c>
      <c r="H14">
        <v>0</v>
      </c>
      <c r="I14" s="17" t="s">
        <v>3973</v>
      </c>
      <c r="J14" s="17" t="s">
        <v>653</v>
      </c>
      <c r="K14" s="17" t="s">
        <v>486</v>
      </c>
      <c r="L14">
        <v>50</v>
      </c>
      <c r="M14">
        <v>0</v>
      </c>
      <c r="N14">
        <v>0</v>
      </c>
      <c r="O14">
        <v>0</v>
      </c>
    </row>
    <row r="15" spans="1:15" x14ac:dyDescent="0.25">
      <c r="A15" s="17" t="s">
        <v>3936</v>
      </c>
      <c r="B15">
        <v>12</v>
      </c>
      <c r="C15">
        <v>1038936.89</v>
      </c>
      <c r="D15">
        <v>0</v>
      </c>
      <c r="E15">
        <v>0</v>
      </c>
      <c r="F15">
        <v>1038936.89</v>
      </c>
      <c r="G15">
        <v>0</v>
      </c>
      <c r="H15">
        <v>0</v>
      </c>
      <c r="I15" s="17" t="s">
        <v>3974</v>
      </c>
      <c r="J15" s="17" t="s">
        <v>653</v>
      </c>
      <c r="K15" s="17" t="s">
        <v>486</v>
      </c>
      <c r="L15">
        <v>50</v>
      </c>
      <c r="M15">
        <v>0</v>
      </c>
      <c r="N15">
        <v>0</v>
      </c>
      <c r="O15">
        <v>0</v>
      </c>
    </row>
    <row r="16" spans="1:15" x14ac:dyDescent="0.25">
      <c r="A16" s="17" t="s">
        <v>3930</v>
      </c>
      <c r="B16">
        <v>12</v>
      </c>
      <c r="C16">
        <v>3851076.13</v>
      </c>
      <c r="D16">
        <v>0</v>
      </c>
      <c r="E16">
        <v>0</v>
      </c>
      <c r="F16">
        <v>3851076.13</v>
      </c>
      <c r="G16">
        <v>0</v>
      </c>
      <c r="H16">
        <v>0</v>
      </c>
      <c r="I16" s="17" t="s">
        <v>3975</v>
      </c>
      <c r="J16" s="17" t="s">
        <v>653</v>
      </c>
      <c r="K16" s="17" t="s">
        <v>486</v>
      </c>
      <c r="L16">
        <v>50</v>
      </c>
      <c r="M16">
        <v>0</v>
      </c>
      <c r="N16">
        <v>0</v>
      </c>
      <c r="O16">
        <v>0</v>
      </c>
    </row>
    <row r="17" spans="1:15" x14ac:dyDescent="0.25">
      <c r="A17" s="17" t="s">
        <v>3932</v>
      </c>
      <c r="B17">
        <v>12</v>
      </c>
      <c r="C17">
        <v>3822734.75</v>
      </c>
      <c r="D17">
        <v>0</v>
      </c>
      <c r="E17">
        <v>0</v>
      </c>
      <c r="F17">
        <v>3822734.75</v>
      </c>
      <c r="G17">
        <v>0</v>
      </c>
      <c r="H17">
        <v>0</v>
      </c>
      <c r="I17" s="17" t="s">
        <v>3976</v>
      </c>
      <c r="J17" s="17" t="s">
        <v>653</v>
      </c>
      <c r="K17" s="17" t="s">
        <v>486</v>
      </c>
      <c r="L17">
        <v>50</v>
      </c>
      <c r="M17">
        <v>0</v>
      </c>
      <c r="N17">
        <v>0</v>
      </c>
      <c r="O17">
        <v>0</v>
      </c>
    </row>
    <row r="18" spans="1:15" x14ac:dyDescent="0.25">
      <c r="A18" s="17" t="s">
        <v>3938</v>
      </c>
      <c r="B18">
        <v>12</v>
      </c>
      <c r="C18">
        <v>2891628.75</v>
      </c>
      <c r="D18">
        <v>0</v>
      </c>
      <c r="E18">
        <v>0</v>
      </c>
      <c r="F18">
        <v>2891628.75</v>
      </c>
      <c r="G18">
        <v>0</v>
      </c>
      <c r="H18">
        <v>0</v>
      </c>
      <c r="I18" s="17" t="s">
        <v>3977</v>
      </c>
      <c r="J18" s="17" t="s">
        <v>653</v>
      </c>
      <c r="K18" s="17" t="s">
        <v>486</v>
      </c>
      <c r="L18">
        <v>50</v>
      </c>
      <c r="M18">
        <v>0</v>
      </c>
      <c r="N18">
        <v>0</v>
      </c>
      <c r="O18">
        <v>0</v>
      </c>
    </row>
    <row r="19" spans="1:15" x14ac:dyDescent="0.25">
      <c r="A19" s="17" t="s">
        <v>3924</v>
      </c>
      <c r="B19">
        <v>12</v>
      </c>
      <c r="C19">
        <v>0</v>
      </c>
      <c r="D19">
        <v>0</v>
      </c>
      <c r="E19">
        <v>2717325.97</v>
      </c>
      <c r="F19">
        <v>79593.61</v>
      </c>
      <c r="G19">
        <v>2637732.36</v>
      </c>
      <c r="H19">
        <v>0</v>
      </c>
      <c r="I19" s="17" t="s">
        <v>3970</v>
      </c>
      <c r="J19" s="17" t="s">
        <v>653</v>
      </c>
      <c r="K19" s="17" t="s">
        <v>486</v>
      </c>
      <c r="L19">
        <v>50</v>
      </c>
      <c r="M19">
        <v>0</v>
      </c>
      <c r="N19">
        <v>0</v>
      </c>
      <c r="O19">
        <v>0</v>
      </c>
    </row>
    <row r="20" spans="1:15" x14ac:dyDescent="0.25">
      <c r="A20" s="17" t="s">
        <v>3927</v>
      </c>
      <c r="B20">
        <v>12</v>
      </c>
      <c r="C20">
        <v>0</v>
      </c>
      <c r="D20">
        <v>0</v>
      </c>
      <c r="E20">
        <v>5733376.6600000001</v>
      </c>
      <c r="F20">
        <v>2403180.17</v>
      </c>
      <c r="G20">
        <v>3330196.49</v>
      </c>
      <c r="H20">
        <v>0</v>
      </c>
      <c r="I20" s="17" t="s">
        <v>3971</v>
      </c>
      <c r="J20" s="17" t="s">
        <v>653</v>
      </c>
      <c r="K20" s="17" t="s">
        <v>486</v>
      </c>
      <c r="L20">
        <v>50</v>
      </c>
      <c r="M20">
        <v>0</v>
      </c>
      <c r="N20">
        <v>0</v>
      </c>
      <c r="O20">
        <v>0</v>
      </c>
    </row>
    <row r="21" spans="1:15" x14ac:dyDescent="0.25">
      <c r="A21" s="17" t="s">
        <v>3929</v>
      </c>
      <c r="B21">
        <v>12</v>
      </c>
      <c r="C21">
        <v>0</v>
      </c>
      <c r="D21">
        <v>0</v>
      </c>
      <c r="E21">
        <v>4692797.46</v>
      </c>
      <c r="F21">
        <v>4692797.46</v>
      </c>
      <c r="G21">
        <v>0</v>
      </c>
      <c r="H21">
        <v>0</v>
      </c>
      <c r="I21" s="17" t="s">
        <v>3972</v>
      </c>
      <c r="J21" s="17" t="s">
        <v>653</v>
      </c>
      <c r="K21" s="17" t="s">
        <v>486</v>
      </c>
      <c r="L21">
        <v>50</v>
      </c>
      <c r="M21">
        <v>0</v>
      </c>
      <c r="N21">
        <v>0</v>
      </c>
      <c r="O21">
        <v>0</v>
      </c>
    </row>
    <row r="22" spans="1:15" x14ac:dyDescent="0.25">
      <c r="A22" s="17" t="s">
        <v>3931</v>
      </c>
      <c r="B22">
        <v>12</v>
      </c>
      <c r="C22">
        <v>0</v>
      </c>
      <c r="D22">
        <v>0</v>
      </c>
      <c r="E22">
        <v>4100338.36</v>
      </c>
      <c r="F22">
        <v>123.48</v>
      </c>
      <c r="G22">
        <v>4100214.88</v>
      </c>
      <c r="H22">
        <v>0</v>
      </c>
      <c r="I22" s="17" t="s">
        <v>3975</v>
      </c>
      <c r="J22" s="17" t="s">
        <v>653</v>
      </c>
      <c r="K22" s="17" t="s">
        <v>486</v>
      </c>
      <c r="L22">
        <v>50</v>
      </c>
      <c r="M22">
        <v>0</v>
      </c>
      <c r="N22">
        <v>0</v>
      </c>
      <c r="O22">
        <v>0</v>
      </c>
    </row>
    <row r="23" spans="1:15" x14ac:dyDescent="0.25">
      <c r="A23" s="17" t="s">
        <v>3933</v>
      </c>
      <c r="B23">
        <v>12</v>
      </c>
      <c r="C23">
        <v>0</v>
      </c>
      <c r="D23">
        <v>0</v>
      </c>
      <c r="E23">
        <v>4069558.53</v>
      </c>
      <c r="F23">
        <v>8989.3700000000008</v>
      </c>
      <c r="G23">
        <v>4060569.16</v>
      </c>
      <c r="H23">
        <v>0</v>
      </c>
      <c r="I23" s="17" t="s">
        <v>3976</v>
      </c>
      <c r="J23" s="17" t="s">
        <v>653</v>
      </c>
      <c r="K23" s="17" t="s">
        <v>486</v>
      </c>
      <c r="L23">
        <v>50</v>
      </c>
      <c r="M23">
        <v>0</v>
      </c>
      <c r="N23">
        <v>0</v>
      </c>
      <c r="O23">
        <v>0</v>
      </c>
    </row>
    <row r="24" spans="1:15" x14ac:dyDescent="0.25">
      <c r="A24" s="17" t="s">
        <v>3935</v>
      </c>
      <c r="B24">
        <v>12</v>
      </c>
      <c r="C24">
        <v>0</v>
      </c>
      <c r="D24">
        <v>0</v>
      </c>
      <c r="E24">
        <v>4070482.57</v>
      </c>
      <c r="F24">
        <v>4070482.57</v>
      </c>
      <c r="G24">
        <v>0</v>
      </c>
      <c r="H24">
        <v>0</v>
      </c>
      <c r="I24" s="17" t="s">
        <v>3973</v>
      </c>
      <c r="J24" s="17" t="s">
        <v>653</v>
      </c>
      <c r="K24" s="17" t="s">
        <v>486</v>
      </c>
      <c r="L24">
        <v>50</v>
      </c>
      <c r="M24">
        <v>0</v>
      </c>
      <c r="N24">
        <v>0</v>
      </c>
      <c r="O24">
        <v>0</v>
      </c>
    </row>
    <row r="25" spans="1:15" x14ac:dyDescent="0.25">
      <c r="A25" s="17" t="s">
        <v>3937</v>
      </c>
      <c r="B25">
        <v>12</v>
      </c>
      <c r="C25">
        <v>0</v>
      </c>
      <c r="D25">
        <v>0</v>
      </c>
      <c r="E25">
        <v>1094301.52</v>
      </c>
      <c r="F25">
        <v>1094301.52</v>
      </c>
      <c r="G25">
        <v>0</v>
      </c>
      <c r="H25">
        <v>0</v>
      </c>
      <c r="I25" s="17" t="s">
        <v>3974</v>
      </c>
      <c r="J25" s="17" t="s">
        <v>653</v>
      </c>
      <c r="K25" s="17" t="s">
        <v>486</v>
      </c>
      <c r="L25">
        <v>50</v>
      </c>
      <c r="M25">
        <v>0</v>
      </c>
      <c r="N25">
        <v>0</v>
      </c>
      <c r="O25">
        <v>0</v>
      </c>
    </row>
    <row r="26" spans="1:15" x14ac:dyDescent="0.25">
      <c r="A26" s="17" t="s">
        <v>3943</v>
      </c>
      <c r="B26">
        <v>12</v>
      </c>
      <c r="C26">
        <v>0</v>
      </c>
      <c r="D26">
        <v>0</v>
      </c>
      <c r="E26">
        <v>5041751.79</v>
      </c>
      <c r="F26">
        <v>0</v>
      </c>
      <c r="G26">
        <v>5041751.79</v>
      </c>
      <c r="H26">
        <v>0</v>
      </c>
      <c r="I26" s="17" t="s">
        <v>3978</v>
      </c>
      <c r="J26" s="17" t="s">
        <v>653</v>
      </c>
      <c r="K26" s="17" t="s">
        <v>486</v>
      </c>
      <c r="L26">
        <v>50</v>
      </c>
      <c r="M26">
        <v>0</v>
      </c>
      <c r="N26">
        <v>0</v>
      </c>
      <c r="O26">
        <v>0</v>
      </c>
    </row>
    <row r="27" spans="1:15" x14ac:dyDescent="0.25">
      <c r="A27" s="17" t="s">
        <v>11946</v>
      </c>
      <c r="B27">
        <v>12</v>
      </c>
      <c r="C27">
        <v>0</v>
      </c>
      <c r="D27">
        <v>0</v>
      </c>
      <c r="E27">
        <v>5126264.1100000003</v>
      </c>
      <c r="F27">
        <v>0</v>
      </c>
      <c r="G27">
        <v>5126264.1100000003</v>
      </c>
      <c r="H27">
        <v>0</v>
      </c>
      <c r="I27" s="17" t="s">
        <v>11948</v>
      </c>
      <c r="J27" s="17" t="s">
        <v>653</v>
      </c>
      <c r="K27" s="17" t="s">
        <v>486</v>
      </c>
      <c r="L27">
        <v>50</v>
      </c>
      <c r="M27">
        <v>0</v>
      </c>
      <c r="N27">
        <v>0</v>
      </c>
      <c r="O27">
        <v>0</v>
      </c>
    </row>
    <row r="28" spans="1:15" x14ac:dyDescent="0.25">
      <c r="A28" s="17" t="s">
        <v>3945</v>
      </c>
      <c r="B28">
        <v>12</v>
      </c>
      <c r="C28">
        <v>0</v>
      </c>
      <c r="D28">
        <v>0</v>
      </c>
      <c r="E28">
        <v>80728.5</v>
      </c>
      <c r="F28">
        <v>21377</v>
      </c>
      <c r="G28">
        <v>59351.5</v>
      </c>
      <c r="H28">
        <v>0</v>
      </c>
      <c r="I28" s="17" t="s">
        <v>3979</v>
      </c>
      <c r="J28" s="17" t="s">
        <v>653</v>
      </c>
      <c r="K28" s="17" t="s">
        <v>486</v>
      </c>
      <c r="L28">
        <v>50</v>
      </c>
      <c r="M28">
        <v>0</v>
      </c>
      <c r="N28">
        <v>0</v>
      </c>
      <c r="O28">
        <v>0</v>
      </c>
    </row>
    <row r="29" spans="1:15" x14ac:dyDescent="0.25">
      <c r="A29" s="17" t="s">
        <v>3939</v>
      </c>
      <c r="B29">
        <v>12</v>
      </c>
      <c r="C29">
        <v>0</v>
      </c>
      <c r="D29">
        <v>0</v>
      </c>
      <c r="E29">
        <v>5295703.6100000003</v>
      </c>
      <c r="F29">
        <v>0</v>
      </c>
      <c r="G29">
        <v>5295703.6100000003</v>
      </c>
      <c r="H29">
        <v>0</v>
      </c>
      <c r="I29" s="17" t="s">
        <v>3977</v>
      </c>
      <c r="J29" s="17" t="s">
        <v>653</v>
      </c>
      <c r="K29" s="17" t="s">
        <v>486</v>
      </c>
      <c r="L29">
        <v>50</v>
      </c>
      <c r="M29">
        <v>0</v>
      </c>
      <c r="N29">
        <v>0</v>
      </c>
      <c r="O29">
        <v>0</v>
      </c>
    </row>
    <row r="30" spans="1:15" x14ac:dyDescent="0.25">
      <c r="A30" s="17" t="s">
        <v>3980</v>
      </c>
      <c r="B30">
        <v>12</v>
      </c>
      <c r="C30">
        <v>1822914.66</v>
      </c>
      <c r="D30">
        <v>0</v>
      </c>
      <c r="E30">
        <v>216736.06</v>
      </c>
      <c r="F30">
        <v>0</v>
      </c>
      <c r="G30">
        <v>2039650.72</v>
      </c>
      <c r="H30">
        <v>0</v>
      </c>
      <c r="I30" s="17" t="s">
        <v>3981</v>
      </c>
      <c r="J30" s="17" t="s">
        <v>653</v>
      </c>
      <c r="K30" s="17" t="s">
        <v>3961</v>
      </c>
      <c r="L30">
        <v>0</v>
      </c>
      <c r="M30">
        <v>0</v>
      </c>
      <c r="N30">
        <v>0</v>
      </c>
      <c r="O30">
        <v>0</v>
      </c>
    </row>
    <row r="31" spans="1:15" x14ac:dyDescent="0.25">
      <c r="A31" s="17" t="s">
        <v>3982</v>
      </c>
      <c r="B31">
        <v>12</v>
      </c>
      <c r="C31">
        <v>0</v>
      </c>
      <c r="D31">
        <v>0</v>
      </c>
      <c r="E31">
        <v>0</v>
      </c>
      <c r="F31">
        <v>120134.3</v>
      </c>
      <c r="G31">
        <v>0</v>
      </c>
      <c r="H31">
        <v>120134.3</v>
      </c>
      <c r="I31" s="17" t="s">
        <v>3983</v>
      </c>
      <c r="J31" s="17" t="s">
        <v>653</v>
      </c>
      <c r="K31" s="17" t="s">
        <v>3961</v>
      </c>
      <c r="L31">
        <v>0</v>
      </c>
      <c r="M31">
        <v>0</v>
      </c>
      <c r="N31">
        <v>0</v>
      </c>
      <c r="O31">
        <v>0</v>
      </c>
    </row>
    <row r="32" spans="1:15" x14ac:dyDescent="0.25">
      <c r="A32" s="17" t="s">
        <v>3984</v>
      </c>
      <c r="B32">
        <v>12</v>
      </c>
      <c r="C32">
        <v>0</v>
      </c>
      <c r="D32">
        <v>0</v>
      </c>
      <c r="E32">
        <v>513917.32</v>
      </c>
      <c r="F32">
        <v>513917.32</v>
      </c>
      <c r="G32">
        <v>0</v>
      </c>
      <c r="H32">
        <v>0</v>
      </c>
      <c r="I32" s="17" t="s">
        <v>3985</v>
      </c>
      <c r="J32" s="17" t="s">
        <v>653</v>
      </c>
      <c r="K32" s="17" t="s">
        <v>486</v>
      </c>
      <c r="L32">
        <v>0</v>
      </c>
      <c r="M32">
        <v>0</v>
      </c>
      <c r="N32">
        <v>0</v>
      </c>
      <c r="O32">
        <v>0</v>
      </c>
    </row>
    <row r="33" spans="1:15" x14ac:dyDescent="0.25">
      <c r="A33" s="17" t="s">
        <v>3986</v>
      </c>
      <c r="B33">
        <v>12</v>
      </c>
      <c r="C33">
        <v>0</v>
      </c>
      <c r="D33">
        <v>0</v>
      </c>
      <c r="E33">
        <v>8585</v>
      </c>
      <c r="F33">
        <v>10302</v>
      </c>
      <c r="G33">
        <v>0</v>
      </c>
      <c r="H33">
        <v>1717</v>
      </c>
      <c r="I33" s="17" t="s">
        <v>3987</v>
      </c>
      <c r="J33" s="17" t="s">
        <v>653</v>
      </c>
      <c r="K33" s="17" t="s">
        <v>486</v>
      </c>
      <c r="L33">
        <v>0</v>
      </c>
      <c r="M33">
        <v>0</v>
      </c>
      <c r="N33">
        <v>0</v>
      </c>
      <c r="O33">
        <v>0</v>
      </c>
    </row>
    <row r="34" spans="1:15" x14ac:dyDescent="0.25">
      <c r="A34" s="17" t="s">
        <v>3988</v>
      </c>
      <c r="B34">
        <v>12</v>
      </c>
      <c r="C34">
        <v>0</v>
      </c>
      <c r="D34">
        <v>0</v>
      </c>
      <c r="E34">
        <v>1896569.41</v>
      </c>
      <c r="F34">
        <v>1896569.41</v>
      </c>
      <c r="G34">
        <v>0</v>
      </c>
      <c r="H34">
        <v>0</v>
      </c>
      <c r="I34" s="17" t="s">
        <v>3989</v>
      </c>
      <c r="J34" s="17" t="s">
        <v>653</v>
      </c>
      <c r="K34" s="17" t="s">
        <v>486</v>
      </c>
      <c r="L34">
        <v>0</v>
      </c>
      <c r="M34">
        <v>0</v>
      </c>
      <c r="N34">
        <v>0</v>
      </c>
      <c r="O34">
        <v>0</v>
      </c>
    </row>
    <row r="35" spans="1:15" x14ac:dyDescent="0.25">
      <c r="A35" s="17" t="s">
        <v>3990</v>
      </c>
      <c r="B35">
        <v>12</v>
      </c>
      <c r="C35">
        <v>0</v>
      </c>
      <c r="D35">
        <v>0</v>
      </c>
      <c r="E35">
        <v>26510</v>
      </c>
      <c r="F35">
        <v>26510</v>
      </c>
      <c r="G35">
        <v>0</v>
      </c>
      <c r="H35">
        <v>0</v>
      </c>
      <c r="I35" s="17" t="s">
        <v>3991</v>
      </c>
      <c r="J35" s="17" t="s">
        <v>653</v>
      </c>
      <c r="K35" s="17" t="s">
        <v>486</v>
      </c>
      <c r="L35">
        <v>0</v>
      </c>
      <c r="M35">
        <v>0</v>
      </c>
      <c r="N35">
        <v>0</v>
      </c>
      <c r="O35">
        <v>0</v>
      </c>
    </row>
    <row r="36" spans="1:15" x14ac:dyDescent="0.25">
      <c r="A36" s="17" t="s">
        <v>8855</v>
      </c>
      <c r="B36">
        <v>12</v>
      </c>
      <c r="C36">
        <v>0</v>
      </c>
      <c r="D36">
        <v>0</v>
      </c>
      <c r="E36">
        <v>456</v>
      </c>
      <c r="F36">
        <v>456</v>
      </c>
      <c r="G36">
        <v>0</v>
      </c>
      <c r="H36">
        <v>0</v>
      </c>
      <c r="I36" s="17" t="s">
        <v>8856</v>
      </c>
      <c r="J36" s="17" t="s">
        <v>653</v>
      </c>
      <c r="K36" s="17" t="s">
        <v>486</v>
      </c>
      <c r="L36">
        <v>8001</v>
      </c>
      <c r="M36">
        <v>0</v>
      </c>
      <c r="N36">
        <v>0</v>
      </c>
      <c r="O36">
        <v>0</v>
      </c>
    </row>
    <row r="37" spans="1:15" x14ac:dyDescent="0.25">
      <c r="A37" s="17" t="s">
        <v>5897</v>
      </c>
      <c r="B37">
        <v>12</v>
      </c>
      <c r="C37">
        <v>0</v>
      </c>
      <c r="D37">
        <v>0</v>
      </c>
      <c r="E37">
        <v>40.700000000000003</v>
      </c>
      <c r="F37">
        <v>40.700000000000003</v>
      </c>
      <c r="G37">
        <v>0</v>
      </c>
      <c r="H37">
        <v>0</v>
      </c>
      <c r="I37" s="17" t="s">
        <v>5898</v>
      </c>
      <c r="J37" s="17" t="s">
        <v>653</v>
      </c>
      <c r="K37" s="17" t="s">
        <v>486</v>
      </c>
      <c r="L37">
        <v>8001</v>
      </c>
      <c r="M37">
        <v>0</v>
      </c>
      <c r="N37">
        <v>0</v>
      </c>
      <c r="O37">
        <v>0</v>
      </c>
    </row>
    <row r="38" spans="1:15" x14ac:dyDescent="0.25">
      <c r="A38" s="17" t="s">
        <v>5934</v>
      </c>
      <c r="B38">
        <v>12</v>
      </c>
      <c r="C38">
        <v>0</v>
      </c>
      <c r="D38">
        <v>0</v>
      </c>
      <c r="E38">
        <v>465</v>
      </c>
      <c r="F38">
        <v>465</v>
      </c>
      <c r="G38">
        <v>0</v>
      </c>
      <c r="H38">
        <v>0</v>
      </c>
      <c r="I38" s="17" t="s">
        <v>5935</v>
      </c>
      <c r="J38" s="17" t="s">
        <v>653</v>
      </c>
      <c r="K38" s="17" t="s">
        <v>486</v>
      </c>
      <c r="L38">
        <v>0</v>
      </c>
      <c r="M38">
        <v>0</v>
      </c>
      <c r="N38">
        <v>0</v>
      </c>
      <c r="O38">
        <v>0</v>
      </c>
    </row>
    <row r="39" spans="1:15" x14ac:dyDescent="0.25">
      <c r="A39" s="17" t="s">
        <v>3992</v>
      </c>
      <c r="B39">
        <v>12</v>
      </c>
      <c r="C39">
        <v>0</v>
      </c>
      <c r="D39">
        <v>32641460.539999999</v>
      </c>
      <c r="E39">
        <v>0</v>
      </c>
      <c r="F39">
        <v>0</v>
      </c>
      <c r="G39">
        <v>0</v>
      </c>
      <c r="H39">
        <v>32641460.539999999</v>
      </c>
      <c r="I39" s="17" t="s">
        <v>3993</v>
      </c>
      <c r="J39" s="17" t="s">
        <v>653</v>
      </c>
      <c r="K39" s="17" t="s">
        <v>3961</v>
      </c>
      <c r="L39">
        <v>0</v>
      </c>
      <c r="M39">
        <v>0</v>
      </c>
      <c r="N39">
        <v>0</v>
      </c>
      <c r="O39">
        <v>0</v>
      </c>
    </row>
    <row r="40" spans="1:15" x14ac:dyDescent="0.25">
      <c r="A40" s="17" t="s">
        <v>3994</v>
      </c>
      <c r="B40">
        <v>12</v>
      </c>
      <c r="C40">
        <v>321492.88</v>
      </c>
      <c r="D40">
        <v>0</v>
      </c>
      <c r="E40">
        <v>0</v>
      </c>
      <c r="F40">
        <v>0</v>
      </c>
      <c r="G40">
        <v>321492.88</v>
      </c>
      <c r="H40">
        <v>0</v>
      </c>
      <c r="I40" s="17" t="s">
        <v>3995</v>
      </c>
      <c r="J40" s="17" t="s">
        <v>653</v>
      </c>
      <c r="K40" s="17" t="s">
        <v>3961</v>
      </c>
      <c r="L40">
        <v>0</v>
      </c>
      <c r="M40">
        <v>0</v>
      </c>
      <c r="N40">
        <v>0</v>
      </c>
      <c r="O40">
        <v>0</v>
      </c>
    </row>
    <row r="41" spans="1:15" x14ac:dyDescent="0.25">
      <c r="A41" s="17" t="s">
        <v>3996</v>
      </c>
      <c r="B41">
        <v>12</v>
      </c>
      <c r="C41">
        <v>2611316.84</v>
      </c>
      <c r="D41">
        <v>0</v>
      </c>
      <c r="E41">
        <v>0</v>
      </c>
      <c r="F41">
        <v>0</v>
      </c>
      <c r="G41">
        <v>2611316.84</v>
      </c>
      <c r="H41">
        <v>0</v>
      </c>
      <c r="I41" s="17" t="s">
        <v>3997</v>
      </c>
      <c r="J41" s="17" t="s">
        <v>653</v>
      </c>
      <c r="K41" s="17" t="s">
        <v>3961</v>
      </c>
      <c r="L41">
        <v>0</v>
      </c>
      <c r="M41">
        <v>0</v>
      </c>
      <c r="N41">
        <v>0</v>
      </c>
      <c r="O41">
        <v>0</v>
      </c>
    </row>
    <row r="42" spans="1:15" x14ac:dyDescent="0.25">
      <c r="A42" s="17" t="s">
        <v>3998</v>
      </c>
      <c r="B42">
        <v>12</v>
      </c>
      <c r="C42">
        <v>0</v>
      </c>
      <c r="D42">
        <v>57996431.030000001</v>
      </c>
      <c r="E42">
        <v>0</v>
      </c>
      <c r="F42">
        <v>0</v>
      </c>
      <c r="G42">
        <v>0</v>
      </c>
      <c r="H42">
        <v>57996431.030000001</v>
      </c>
      <c r="I42" s="17" t="s">
        <v>3999</v>
      </c>
      <c r="J42" s="17" t="s">
        <v>653</v>
      </c>
      <c r="K42" s="17" t="s">
        <v>3961</v>
      </c>
      <c r="L42">
        <v>0</v>
      </c>
      <c r="M42">
        <v>0</v>
      </c>
      <c r="N42">
        <v>0</v>
      </c>
      <c r="O42">
        <v>0</v>
      </c>
    </row>
    <row r="43" spans="1:15" x14ac:dyDescent="0.25">
      <c r="A43" s="17" t="s">
        <v>4000</v>
      </c>
      <c r="B43">
        <v>12</v>
      </c>
      <c r="C43">
        <v>10271567.99</v>
      </c>
      <c r="D43">
        <v>0</v>
      </c>
      <c r="E43">
        <v>0</v>
      </c>
      <c r="F43">
        <v>0</v>
      </c>
      <c r="G43">
        <v>10271567.99</v>
      </c>
      <c r="H43">
        <v>0</v>
      </c>
      <c r="I43" s="17" t="s">
        <v>4001</v>
      </c>
      <c r="J43" s="17" t="s">
        <v>653</v>
      </c>
      <c r="K43" s="17" t="s">
        <v>3961</v>
      </c>
      <c r="L43">
        <v>0</v>
      </c>
      <c r="M43">
        <v>0</v>
      </c>
      <c r="N43">
        <v>0</v>
      </c>
      <c r="O43">
        <v>0</v>
      </c>
    </row>
    <row r="44" spans="1:15" x14ac:dyDescent="0.25">
      <c r="A44" s="17" t="s">
        <v>4002</v>
      </c>
      <c r="B44">
        <v>12</v>
      </c>
      <c r="C44">
        <v>10271567.99</v>
      </c>
      <c r="D44">
        <v>0</v>
      </c>
      <c r="E44">
        <v>0</v>
      </c>
      <c r="F44">
        <v>0</v>
      </c>
      <c r="G44">
        <v>10271567.99</v>
      </c>
      <c r="H44">
        <v>0</v>
      </c>
      <c r="I44" s="17" t="s">
        <v>4003</v>
      </c>
      <c r="J44" s="17" t="s">
        <v>653</v>
      </c>
      <c r="K44" s="17" t="s">
        <v>3961</v>
      </c>
      <c r="L44">
        <v>0</v>
      </c>
      <c r="M44">
        <v>0</v>
      </c>
      <c r="N44">
        <v>0</v>
      </c>
      <c r="O44">
        <v>0</v>
      </c>
    </row>
    <row r="45" spans="1:15" x14ac:dyDescent="0.25">
      <c r="A45" s="17" t="s">
        <v>4004</v>
      </c>
      <c r="B45">
        <v>12</v>
      </c>
      <c r="C45">
        <v>4639714.4800000004</v>
      </c>
      <c r="D45">
        <v>0</v>
      </c>
      <c r="E45">
        <v>0</v>
      </c>
      <c r="F45">
        <v>0</v>
      </c>
      <c r="G45">
        <v>4639714.4800000004</v>
      </c>
      <c r="H45">
        <v>0</v>
      </c>
      <c r="I45" s="17" t="s">
        <v>3997</v>
      </c>
      <c r="J45" s="17" t="s">
        <v>653</v>
      </c>
      <c r="K45" s="17" t="s">
        <v>3961</v>
      </c>
      <c r="L45">
        <v>0</v>
      </c>
      <c r="M45">
        <v>0</v>
      </c>
      <c r="N45">
        <v>0</v>
      </c>
      <c r="O45">
        <v>0</v>
      </c>
    </row>
    <row r="46" spans="1:15" x14ac:dyDescent="0.25">
      <c r="A46" s="17" t="s">
        <v>4005</v>
      </c>
      <c r="B46">
        <v>12</v>
      </c>
      <c r="C46">
        <v>32948145.379999999</v>
      </c>
      <c r="D46">
        <v>0</v>
      </c>
      <c r="E46">
        <v>0</v>
      </c>
      <c r="F46">
        <v>0</v>
      </c>
      <c r="G46">
        <v>32948145.379999999</v>
      </c>
      <c r="H46">
        <v>0</v>
      </c>
      <c r="I46" s="17" t="s">
        <v>4006</v>
      </c>
      <c r="J46" s="17" t="s">
        <v>653</v>
      </c>
      <c r="K46" s="17" t="s">
        <v>3961</v>
      </c>
      <c r="L46">
        <v>0</v>
      </c>
      <c r="M46">
        <v>0</v>
      </c>
      <c r="N46">
        <v>0</v>
      </c>
      <c r="O46">
        <v>0</v>
      </c>
    </row>
    <row r="47" spans="1:15" x14ac:dyDescent="0.25">
      <c r="A47" s="17" t="s">
        <v>4007</v>
      </c>
      <c r="B47">
        <v>12</v>
      </c>
      <c r="C47">
        <v>0</v>
      </c>
      <c r="D47">
        <v>711267.95</v>
      </c>
      <c r="E47">
        <v>0</v>
      </c>
      <c r="F47">
        <v>0</v>
      </c>
      <c r="G47">
        <v>0</v>
      </c>
      <c r="H47">
        <v>711267.95</v>
      </c>
      <c r="I47" s="17" t="s">
        <v>4008</v>
      </c>
      <c r="J47" s="17" t="s">
        <v>653</v>
      </c>
      <c r="K47" s="17" t="s">
        <v>3961</v>
      </c>
      <c r="L47">
        <v>0</v>
      </c>
      <c r="M47">
        <v>0</v>
      </c>
      <c r="N47">
        <v>0</v>
      </c>
      <c r="O47">
        <v>0</v>
      </c>
    </row>
    <row r="48" spans="1:15" x14ac:dyDescent="0.25">
      <c r="A48" s="17" t="s">
        <v>4009</v>
      </c>
      <c r="B48">
        <v>12</v>
      </c>
      <c r="C48">
        <v>22771804.82</v>
      </c>
      <c r="D48">
        <v>0</v>
      </c>
      <c r="E48">
        <v>0</v>
      </c>
      <c r="F48">
        <v>22771804.82</v>
      </c>
      <c r="G48">
        <v>0</v>
      </c>
      <c r="H48">
        <v>0</v>
      </c>
      <c r="I48" s="17" t="s">
        <v>4010</v>
      </c>
      <c r="J48" s="17" t="s">
        <v>653</v>
      </c>
      <c r="K48" s="17" t="s">
        <v>438</v>
      </c>
      <c r="L48">
        <v>0</v>
      </c>
      <c r="M48">
        <v>0</v>
      </c>
      <c r="N48">
        <v>0</v>
      </c>
      <c r="O48">
        <v>0</v>
      </c>
    </row>
    <row r="49" spans="1:15" x14ac:dyDescent="0.25">
      <c r="A49" s="17" t="s">
        <v>4011</v>
      </c>
      <c r="B49">
        <v>12</v>
      </c>
      <c r="C49">
        <v>0</v>
      </c>
      <c r="D49">
        <v>20017743.219999999</v>
      </c>
      <c r="E49">
        <v>22771804.82</v>
      </c>
      <c r="F49">
        <v>0</v>
      </c>
      <c r="G49">
        <v>2754061.6</v>
      </c>
      <c r="H49">
        <v>0</v>
      </c>
      <c r="I49" s="17" t="s">
        <v>4012</v>
      </c>
      <c r="J49" s="17" t="s">
        <v>653</v>
      </c>
      <c r="K49" s="17" t="s">
        <v>438</v>
      </c>
      <c r="L49">
        <v>0</v>
      </c>
      <c r="M49">
        <v>0</v>
      </c>
      <c r="N49">
        <v>0</v>
      </c>
      <c r="O49">
        <v>0</v>
      </c>
    </row>
    <row r="50" spans="1:15" x14ac:dyDescent="0.25">
      <c r="A50" s="17" t="s">
        <v>4013</v>
      </c>
      <c r="B50">
        <v>12</v>
      </c>
      <c r="C50">
        <v>0</v>
      </c>
      <c r="D50">
        <v>2754061.6</v>
      </c>
      <c r="E50">
        <v>2754061.6</v>
      </c>
      <c r="F50">
        <v>0</v>
      </c>
      <c r="G50">
        <v>0</v>
      </c>
      <c r="H50">
        <v>0</v>
      </c>
      <c r="I50" s="17" t="s">
        <v>4010</v>
      </c>
      <c r="J50" s="17" t="s">
        <v>653</v>
      </c>
      <c r="K50" s="17" t="s">
        <v>438</v>
      </c>
      <c r="L50">
        <v>0</v>
      </c>
      <c r="M50">
        <v>0</v>
      </c>
      <c r="N50">
        <v>0</v>
      </c>
      <c r="O50">
        <v>0</v>
      </c>
    </row>
    <row r="51" spans="1:15" x14ac:dyDescent="0.25">
      <c r="A51" s="17" t="s">
        <v>4014</v>
      </c>
      <c r="B51">
        <v>12</v>
      </c>
      <c r="C51">
        <v>0</v>
      </c>
      <c r="D51">
        <v>0</v>
      </c>
      <c r="E51">
        <v>0</v>
      </c>
      <c r="F51">
        <v>2754061.6</v>
      </c>
      <c r="G51">
        <v>0</v>
      </c>
      <c r="H51">
        <v>2754061.6</v>
      </c>
      <c r="I51" s="17" t="s">
        <v>4012</v>
      </c>
      <c r="J51" s="17" t="s">
        <v>653</v>
      </c>
      <c r="K51" s="17" t="s">
        <v>438</v>
      </c>
      <c r="L51">
        <v>0</v>
      </c>
      <c r="M51">
        <v>0</v>
      </c>
      <c r="N51">
        <v>0</v>
      </c>
      <c r="O51">
        <v>0</v>
      </c>
    </row>
    <row r="52" spans="1:15" x14ac:dyDescent="0.25">
      <c r="A52" s="17" t="s">
        <v>4015</v>
      </c>
      <c r="B52">
        <v>12</v>
      </c>
      <c r="C52">
        <v>0</v>
      </c>
      <c r="D52">
        <v>0</v>
      </c>
      <c r="E52">
        <v>200</v>
      </c>
      <c r="F52">
        <v>0</v>
      </c>
      <c r="G52">
        <v>200</v>
      </c>
      <c r="H52">
        <v>0</v>
      </c>
      <c r="I52" s="17" t="s">
        <v>4016</v>
      </c>
      <c r="J52" s="17" t="s">
        <v>653</v>
      </c>
      <c r="K52" s="17" t="s">
        <v>438</v>
      </c>
      <c r="L52">
        <v>0</v>
      </c>
      <c r="M52">
        <v>0</v>
      </c>
      <c r="N52">
        <v>0</v>
      </c>
      <c r="O52">
        <v>0</v>
      </c>
    </row>
    <row r="53" spans="1:15" x14ac:dyDescent="0.25">
      <c r="A53" s="17" t="s">
        <v>4017</v>
      </c>
      <c r="B53">
        <v>12</v>
      </c>
      <c r="C53">
        <v>0</v>
      </c>
      <c r="D53">
        <v>0</v>
      </c>
      <c r="E53">
        <v>120134.3</v>
      </c>
      <c r="F53">
        <v>0</v>
      </c>
      <c r="G53">
        <v>120134.3</v>
      </c>
      <c r="H53">
        <v>0</v>
      </c>
      <c r="I53" s="17" t="s">
        <v>4018</v>
      </c>
      <c r="J53" s="17" t="s">
        <v>653</v>
      </c>
      <c r="K53" s="17" t="s">
        <v>438</v>
      </c>
      <c r="L53">
        <v>0</v>
      </c>
      <c r="M53">
        <v>0</v>
      </c>
      <c r="N53">
        <v>0</v>
      </c>
      <c r="O53">
        <v>0</v>
      </c>
    </row>
    <row r="54" spans="1:15" x14ac:dyDescent="0.25">
      <c r="A54" s="17" t="s">
        <v>4019</v>
      </c>
      <c r="B54">
        <v>12</v>
      </c>
      <c r="C54">
        <v>0</v>
      </c>
      <c r="D54">
        <v>0</v>
      </c>
      <c r="E54">
        <v>12019</v>
      </c>
      <c r="F54">
        <v>0</v>
      </c>
      <c r="G54">
        <v>12019</v>
      </c>
      <c r="H54">
        <v>0</v>
      </c>
      <c r="I54" s="17" t="s">
        <v>4020</v>
      </c>
      <c r="J54" s="17" t="s">
        <v>653</v>
      </c>
      <c r="K54" s="17" t="s">
        <v>438</v>
      </c>
      <c r="L54">
        <v>0</v>
      </c>
      <c r="M54">
        <v>0</v>
      </c>
      <c r="N54">
        <v>0</v>
      </c>
      <c r="O54">
        <v>0</v>
      </c>
    </row>
    <row r="55" spans="1:15" x14ac:dyDescent="0.25">
      <c r="A55" s="17" t="s">
        <v>4021</v>
      </c>
      <c r="B55">
        <v>12</v>
      </c>
      <c r="C55">
        <v>0</v>
      </c>
      <c r="D55">
        <v>0</v>
      </c>
      <c r="E55">
        <v>691133.19</v>
      </c>
      <c r="F55">
        <v>0</v>
      </c>
      <c r="G55">
        <v>691133.19</v>
      </c>
      <c r="H55">
        <v>0</v>
      </c>
      <c r="I55" s="17" t="s">
        <v>4022</v>
      </c>
      <c r="J55" s="17" t="s">
        <v>653</v>
      </c>
      <c r="K55" s="17" t="s">
        <v>438</v>
      </c>
      <c r="L55">
        <v>0</v>
      </c>
      <c r="M55">
        <v>0</v>
      </c>
      <c r="N55">
        <v>0</v>
      </c>
      <c r="O55">
        <v>0</v>
      </c>
    </row>
    <row r="56" spans="1:15" x14ac:dyDescent="0.25">
      <c r="A56" s="17" t="s">
        <v>4023</v>
      </c>
      <c r="B56">
        <v>12</v>
      </c>
      <c r="C56">
        <v>0</v>
      </c>
      <c r="D56">
        <v>0</v>
      </c>
      <c r="E56">
        <v>276291.08</v>
      </c>
      <c r="F56">
        <v>0</v>
      </c>
      <c r="G56">
        <v>276291.08</v>
      </c>
      <c r="H56">
        <v>0</v>
      </c>
      <c r="I56" s="17" t="s">
        <v>4024</v>
      </c>
      <c r="J56" s="17" t="s">
        <v>653</v>
      </c>
      <c r="K56" s="17" t="s">
        <v>438</v>
      </c>
      <c r="L56">
        <v>0</v>
      </c>
      <c r="M56">
        <v>0</v>
      </c>
      <c r="N56">
        <v>0</v>
      </c>
      <c r="O56">
        <v>0</v>
      </c>
    </row>
    <row r="57" spans="1:15" x14ac:dyDescent="0.25">
      <c r="A57" s="17" t="s">
        <v>4025</v>
      </c>
      <c r="B57">
        <v>12</v>
      </c>
      <c r="C57">
        <v>0</v>
      </c>
      <c r="D57">
        <v>0</v>
      </c>
      <c r="E57">
        <v>393916.78</v>
      </c>
      <c r="F57">
        <v>0</v>
      </c>
      <c r="G57">
        <v>393916.78</v>
      </c>
      <c r="H57">
        <v>0</v>
      </c>
      <c r="I57" s="17" t="s">
        <v>4026</v>
      </c>
      <c r="J57" s="17" t="s">
        <v>653</v>
      </c>
      <c r="K57" s="17" t="s">
        <v>438</v>
      </c>
      <c r="L57">
        <v>0</v>
      </c>
      <c r="M57">
        <v>0</v>
      </c>
      <c r="N57">
        <v>0</v>
      </c>
      <c r="O57">
        <v>0</v>
      </c>
    </row>
    <row r="58" spans="1:15" x14ac:dyDescent="0.25">
      <c r="A58" s="17" t="s">
        <v>4027</v>
      </c>
      <c r="B58">
        <v>12</v>
      </c>
      <c r="C58">
        <v>0</v>
      </c>
      <c r="D58">
        <v>0</v>
      </c>
      <c r="E58">
        <v>118440.56</v>
      </c>
      <c r="F58">
        <v>0</v>
      </c>
      <c r="G58">
        <v>118440.56</v>
      </c>
      <c r="H58">
        <v>0</v>
      </c>
      <c r="I58" s="17" t="s">
        <v>4028</v>
      </c>
      <c r="J58" s="17" t="s">
        <v>653</v>
      </c>
      <c r="K58" s="17" t="s">
        <v>438</v>
      </c>
      <c r="L58">
        <v>0</v>
      </c>
      <c r="M58">
        <v>0</v>
      </c>
      <c r="N58">
        <v>0</v>
      </c>
      <c r="O58">
        <v>0</v>
      </c>
    </row>
    <row r="59" spans="1:15" x14ac:dyDescent="0.25">
      <c r="A59" s="17" t="s">
        <v>4029</v>
      </c>
      <c r="B59">
        <v>12</v>
      </c>
      <c r="C59">
        <v>0</v>
      </c>
      <c r="D59">
        <v>0</v>
      </c>
      <c r="E59">
        <v>392491.73</v>
      </c>
      <c r="F59">
        <v>0</v>
      </c>
      <c r="G59">
        <v>392491.73</v>
      </c>
      <c r="H59">
        <v>0</v>
      </c>
      <c r="I59" s="17" t="s">
        <v>4030</v>
      </c>
      <c r="J59" s="17" t="s">
        <v>653</v>
      </c>
      <c r="K59" s="17" t="s">
        <v>438</v>
      </c>
      <c r="L59">
        <v>0</v>
      </c>
      <c r="M59">
        <v>0</v>
      </c>
      <c r="N59">
        <v>0</v>
      </c>
      <c r="O59">
        <v>0</v>
      </c>
    </row>
    <row r="60" spans="1:15" x14ac:dyDescent="0.25">
      <c r="A60" s="17" t="s">
        <v>5936</v>
      </c>
      <c r="B60">
        <v>12</v>
      </c>
      <c r="C60">
        <v>0</v>
      </c>
      <c r="D60">
        <v>0</v>
      </c>
      <c r="E60">
        <v>465</v>
      </c>
      <c r="F60">
        <v>0</v>
      </c>
      <c r="G60">
        <v>465</v>
      </c>
      <c r="H60">
        <v>0</v>
      </c>
      <c r="I60" s="17" t="s">
        <v>5937</v>
      </c>
      <c r="J60" s="17" t="s">
        <v>653</v>
      </c>
      <c r="K60" s="17" t="s">
        <v>438</v>
      </c>
      <c r="L60">
        <v>0</v>
      </c>
      <c r="M60">
        <v>0</v>
      </c>
      <c r="N60">
        <v>0</v>
      </c>
      <c r="O60">
        <v>0</v>
      </c>
    </row>
    <row r="61" spans="1:15" x14ac:dyDescent="0.25">
      <c r="A61" s="17" t="s">
        <v>4031</v>
      </c>
      <c r="B61">
        <v>12</v>
      </c>
      <c r="C61">
        <v>0</v>
      </c>
      <c r="D61">
        <v>0</v>
      </c>
      <c r="E61">
        <v>3650</v>
      </c>
      <c r="F61">
        <v>0</v>
      </c>
      <c r="G61">
        <v>3650</v>
      </c>
      <c r="H61">
        <v>0</v>
      </c>
      <c r="I61" s="17" t="s">
        <v>4032</v>
      </c>
      <c r="J61" s="17" t="s">
        <v>653</v>
      </c>
      <c r="K61" s="17" t="s">
        <v>438</v>
      </c>
      <c r="L61">
        <v>0</v>
      </c>
      <c r="M61">
        <v>0</v>
      </c>
      <c r="N61">
        <v>0</v>
      </c>
      <c r="O61">
        <v>0</v>
      </c>
    </row>
    <row r="62" spans="1:15" x14ac:dyDescent="0.25">
      <c r="A62" s="17" t="s">
        <v>4033</v>
      </c>
      <c r="B62">
        <v>12</v>
      </c>
      <c r="C62">
        <v>0</v>
      </c>
      <c r="D62">
        <v>0</v>
      </c>
      <c r="E62">
        <v>7518.67</v>
      </c>
      <c r="F62">
        <v>600</v>
      </c>
      <c r="G62">
        <v>6918.67</v>
      </c>
      <c r="H62">
        <v>0</v>
      </c>
      <c r="I62" s="17" t="s">
        <v>4034</v>
      </c>
      <c r="J62" s="17" t="s">
        <v>653</v>
      </c>
      <c r="K62" s="17" t="s">
        <v>438</v>
      </c>
      <c r="L62">
        <v>0</v>
      </c>
      <c r="M62">
        <v>0</v>
      </c>
      <c r="N62">
        <v>0</v>
      </c>
      <c r="O62">
        <v>0</v>
      </c>
    </row>
    <row r="63" spans="1:15" x14ac:dyDescent="0.25">
      <c r="A63" s="17" t="s">
        <v>4035</v>
      </c>
      <c r="B63">
        <v>12</v>
      </c>
      <c r="C63">
        <v>0</v>
      </c>
      <c r="D63">
        <v>0</v>
      </c>
      <c r="E63">
        <v>10230</v>
      </c>
      <c r="F63">
        <v>0</v>
      </c>
      <c r="G63">
        <v>10230</v>
      </c>
      <c r="H63">
        <v>0</v>
      </c>
      <c r="I63" s="17" t="s">
        <v>4032</v>
      </c>
      <c r="J63" s="17" t="s">
        <v>653</v>
      </c>
      <c r="K63" s="17" t="s">
        <v>438</v>
      </c>
      <c r="L63">
        <v>0</v>
      </c>
      <c r="M63">
        <v>0</v>
      </c>
      <c r="N63">
        <v>0</v>
      </c>
      <c r="O63">
        <v>0</v>
      </c>
    </row>
    <row r="64" spans="1:15" x14ac:dyDescent="0.25">
      <c r="A64" s="17" t="s">
        <v>4036</v>
      </c>
      <c r="B64">
        <v>12</v>
      </c>
      <c r="C64">
        <v>0</v>
      </c>
      <c r="D64">
        <v>0</v>
      </c>
      <c r="E64">
        <v>17010</v>
      </c>
      <c r="F64">
        <v>0</v>
      </c>
      <c r="G64">
        <v>17010</v>
      </c>
      <c r="H64">
        <v>0</v>
      </c>
      <c r="I64" s="17" t="s">
        <v>4037</v>
      </c>
      <c r="J64" s="17" t="s">
        <v>653</v>
      </c>
      <c r="K64" s="17" t="s">
        <v>438</v>
      </c>
      <c r="L64">
        <v>0</v>
      </c>
      <c r="M64">
        <v>0</v>
      </c>
      <c r="N64">
        <v>0</v>
      </c>
      <c r="O64">
        <v>0</v>
      </c>
    </row>
    <row r="65" spans="1:15" x14ac:dyDescent="0.25">
      <c r="A65" s="17" t="s">
        <v>4038</v>
      </c>
      <c r="B65">
        <v>12</v>
      </c>
      <c r="C65">
        <v>0</v>
      </c>
      <c r="D65">
        <v>0</v>
      </c>
      <c r="E65">
        <v>10029</v>
      </c>
      <c r="F65">
        <v>0</v>
      </c>
      <c r="G65">
        <v>10029</v>
      </c>
      <c r="H65">
        <v>0</v>
      </c>
      <c r="I65" s="17" t="s">
        <v>4039</v>
      </c>
      <c r="J65" s="17" t="s">
        <v>653</v>
      </c>
      <c r="K65" s="17" t="s">
        <v>438</v>
      </c>
      <c r="L65">
        <v>0</v>
      </c>
      <c r="M65">
        <v>0</v>
      </c>
      <c r="N65">
        <v>0</v>
      </c>
      <c r="O65">
        <v>0</v>
      </c>
    </row>
    <row r="66" spans="1:15" x14ac:dyDescent="0.25">
      <c r="A66" s="17" t="s">
        <v>5938</v>
      </c>
      <c r="B66">
        <v>12</v>
      </c>
      <c r="C66">
        <v>0</v>
      </c>
      <c r="D66">
        <v>0</v>
      </c>
      <c r="E66">
        <v>53066.01</v>
      </c>
      <c r="F66">
        <v>0</v>
      </c>
      <c r="G66">
        <v>53066.01</v>
      </c>
      <c r="H66">
        <v>0</v>
      </c>
      <c r="I66" s="17" t="s">
        <v>5939</v>
      </c>
      <c r="J66" s="17" t="s">
        <v>653</v>
      </c>
      <c r="K66" s="17" t="s">
        <v>438</v>
      </c>
      <c r="L66">
        <v>0</v>
      </c>
      <c r="M66">
        <v>0</v>
      </c>
      <c r="N66">
        <v>0</v>
      </c>
      <c r="O66">
        <v>0</v>
      </c>
    </row>
    <row r="67" spans="1:15" x14ac:dyDescent="0.25">
      <c r="A67" s="17" t="s">
        <v>4040</v>
      </c>
      <c r="B67">
        <v>12</v>
      </c>
      <c r="C67">
        <v>0</v>
      </c>
      <c r="D67">
        <v>0</v>
      </c>
      <c r="E67">
        <v>16503.650000000001</v>
      </c>
      <c r="F67">
        <v>0</v>
      </c>
      <c r="G67">
        <v>16503.650000000001</v>
      </c>
      <c r="H67">
        <v>0</v>
      </c>
      <c r="I67" s="17" t="s">
        <v>4041</v>
      </c>
      <c r="J67" s="17" t="s">
        <v>653</v>
      </c>
      <c r="K67" s="17" t="s">
        <v>438</v>
      </c>
      <c r="L67">
        <v>0</v>
      </c>
      <c r="M67">
        <v>0</v>
      </c>
      <c r="N67">
        <v>0</v>
      </c>
      <c r="O67">
        <v>0</v>
      </c>
    </row>
    <row r="68" spans="1:15" x14ac:dyDescent="0.25">
      <c r="A68" s="17" t="s">
        <v>5940</v>
      </c>
      <c r="B68">
        <v>12</v>
      </c>
      <c r="C68">
        <v>0</v>
      </c>
      <c r="D68">
        <v>0</v>
      </c>
      <c r="E68">
        <v>451.4</v>
      </c>
      <c r="F68">
        <v>0</v>
      </c>
      <c r="G68">
        <v>451.4</v>
      </c>
      <c r="H68">
        <v>0</v>
      </c>
      <c r="I68" s="17" t="s">
        <v>5941</v>
      </c>
      <c r="J68" s="17" t="s">
        <v>653</v>
      </c>
      <c r="K68" s="17" t="s">
        <v>438</v>
      </c>
      <c r="L68">
        <v>0</v>
      </c>
      <c r="M68">
        <v>0</v>
      </c>
      <c r="N68">
        <v>0</v>
      </c>
      <c r="O68">
        <v>0</v>
      </c>
    </row>
    <row r="69" spans="1:15" x14ac:dyDescent="0.25">
      <c r="A69" s="17" t="s">
        <v>4042</v>
      </c>
      <c r="B69">
        <v>12</v>
      </c>
      <c r="C69">
        <v>0</v>
      </c>
      <c r="D69">
        <v>0</v>
      </c>
      <c r="E69">
        <v>513917.32</v>
      </c>
      <c r="F69">
        <v>0</v>
      </c>
      <c r="G69">
        <v>513917.32</v>
      </c>
      <c r="H69">
        <v>0</v>
      </c>
      <c r="I69" s="17" t="s">
        <v>4043</v>
      </c>
      <c r="J69" s="17" t="s">
        <v>653</v>
      </c>
      <c r="K69" s="17" t="s">
        <v>438</v>
      </c>
      <c r="L69">
        <v>0</v>
      </c>
      <c r="M69">
        <v>0</v>
      </c>
      <c r="N69">
        <v>0</v>
      </c>
      <c r="O69">
        <v>0</v>
      </c>
    </row>
    <row r="70" spans="1:15" x14ac:dyDescent="0.25">
      <c r="A70" s="17" t="s">
        <v>4044</v>
      </c>
      <c r="B70">
        <v>12</v>
      </c>
      <c r="C70">
        <v>0</v>
      </c>
      <c r="D70">
        <v>0</v>
      </c>
      <c r="E70">
        <v>0</v>
      </c>
      <c r="F70">
        <v>672966.57</v>
      </c>
      <c r="G70">
        <v>0</v>
      </c>
      <c r="H70">
        <v>672966.57</v>
      </c>
      <c r="I70" s="17" t="s">
        <v>4045</v>
      </c>
      <c r="J70" s="17" t="s">
        <v>653</v>
      </c>
      <c r="K70" s="17" t="s">
        <v>438</v>
      </c>
      <c r="L70">
        <v>0</v>
      </c>
      <c r="M70">
        <v>0</v>
      </c>
      <c r="N70">
        <v>0</v>
      </c>
      <c r="O70">
        <v>0</v>
      </c>
    </row>
    <row r="71" spans="1:15" x14ac:dyDescent="0.25">
      <c r="A71" s="17" t="s">
        <v>4046</v>
      </c>
      <c r="B71">
        <v>12</v>
      </c>
      <c r="C71">
        <v>0</v>
      </c>
      <c r="D71">
        <v>0</v>
      </c>
      <c r="E71">
        <v>204946.33</v>
      </c>
      <c r="F71">
        <v>1104256.4099999999</v>
      </c>
      <c r="G71">
        <v>0</v>
      </c>
      <c r="H71">
        <v>899310.07999999996</v>
      </c>
      <c r="I71" s="17" t="s">
        <v>4047</v>
      </c>
      <c r="J71" s="17" t="s">
        <v>653</v>
      </c>
      <c r="K71" s="17" t="s">
        <v>438</v>
      </c>
      <c r="L71">
        <v>0</v>
      </c>
      <c r="M71">
        <v>0</v>
      </c>
      <c r="N71">
        <v>0</v>
      </c>
      <c r="O71">
        <v>0</v>
      </c>
    </row>
    <row r="72" spans="1:15" x14ac:dyDescent="0.25">
      <c r="A72" s="17" t="s">
        <v>5899</v>
      </c>
      <c r="B72">
        <v>12</v>
      </c>
      <c r="C72">
        <v>0</v>
      </c>
      <c r="D72">
        <v>0</v>
      </c>
      <c r="E72">
        <v>0</v>
      </c>
      <c r="F72">
        <v>6868</v>
      </c>
      <c r="G72">
        <v>0</v>
      </c>
      <c r="H72">
        <v>6868</v>
      </c>
      <c r="I72" s="17" t="s">
        <v>5900</v>
      </c>
      <c r="J72" s="17" t="s">
        <v>653</v>
      </c>
      <c r="K72" s="17" t="s">
        <v>438</v>
      </c>
      <c r="L72">
        <v>0</v>
      </c>
      <c r="M72">
        <v>0</v>
      </c>
      <c r="N72">
        <v>0</v>
      </c>
      <c r="O72">
        <v>0</v>
      </c>
    </row>
    <row r="73" spans="1:15" x14ac:dyDescent="0.25">
      <c r="A73" s="17" t="s">
        <v>4048</v>
      </c>
      <c r="B73">
        <v>12</v>
      </c>
      <c r="C73">
        <v>0</v>
      </c>
      <c r="D73">
        <v>0</v>
      </c>
      <c r="E73">
        <v>138546.14000000001</v>
      </c>
      <c r="F73">
        <v>1005154.55</v>
      </c>
      <c r="G73">
        <v>0</v>
      </c>
      <c r="H73">
        <v>866608.41</v>
      </c>
      <c r="I73" s="17" t="s">
        <v>4049</v>
      </c>
      <c r="J73" s="17" t="s">
        <v>653</v>
      </c>
      <c r="K73" s="17" t="s">
        <v>438</v>
      </c>
      <c r="L73">
        <v>0</v>
      </c>
      <c r="M73">
        <v>0</v>
      </c>
      <c r="N73">
        <v>0</v>
      </c>
      <c r="O73">
        <v>0</v>
      </c>
    </row>
    <row r="74" spans="1:15" x14ac:dyDescent="0.25">
      <c r="A74" s="17" t="s">
        <v>4050</v>
      </c>
      <c r="B74">
        <v>12</v>
      </c>
      <c r="C74">
        <v>0</v>
      </c>
      <c r="D74">
        <v>0</v>
      </c>
      <c r="E74">
        <v>0</v>
      </c>
      <c r="F74">
        <v>216736.02</v>
      </c>
      <c r="G74">
        <v>0</v>
      </c>
      <c r="H74">
        <v>216736.02</v>
      </c>
      <c r="I74" s="17" t="s">
        <v>4051</v>
      </c>
      <c r="J74" s="17" t="s">
        <v>653</v>
      </c>
      <c r="K74" s="17" t="s">
        <v>438</v>
      </c>
      <c r="L74">
        <v>0</v>
      </c>
      <c r="M74">
        <v>0</v>
      </c>
      <c r="N74">
        <v>0</v>
      </c>
      <c r="O74">
        <v>0</v>
      </c>
    </row>
    <row r="75" spans="1:15" x14ac:dyDescent="0.25">
      <c r="A75" s="17" t="s">
        <v>3941</v>
      </c>
      <c r="B75">
        <v>12</v>
      </c>
      <c r="C75">
        <v>0</v>
      </c>
      <c r="D75">
        <v>0</v>
      </c>
      <c r="E75">
        <v>0</v>
      </c>
      <c r="F75">
        <v>1624444.54</v>
      </c>
      <c r="G75">
        <v>0</v>
      </c>
      <c r="H75">
        <v>1624444.54</v>
      </c>
      <c r="I75" s="17" t="s">
        <v>4052</v>
      </c>
      <c r="J75" s="17" t="s">
        <v>653</v>
      </c>
      <c r="K75" s="17" t="s">
        <v>438</v>
      </c>
      <c r="L75">
        <v>0</v>
      </c>
      <c r="M75">
        <v>0</v>
      </c>
      <c r="N75">
        <v>0</v>
      </c>
      <c r="O75">
        <v>0</v>
      </c>
    </row>
    <row r="76" spans="1:15" x14ac:dyDescent="0.25">
      <c r="A76" s="17" t="s">
        <v>4053</v>
      </c>
      <c r="B76">
        <v>12</v>
      </c>
      <c r="C76">
        <v>0</v>
      </c>
      <c r="D76">
        <v>0</v>
      </c>
      <c r="E76">
        <v>5691911</v>
      </c>
      <c r="F76">
        <v>0</v>
      </c>
      <c r="G76">
        <v>5691911</v>
      </c>
      <c r="H76">
        <v>0</v>
      </c>
      <c r="I76" s="17" t="s">
        <v>4054</v>
      </c>
      <c r="J76" s="17" t="s">
        <v>653</v>
      </c>
      <c r="K76" s="17" t="s">
        <v>438</v>
      </c>
      <c r="L76">
        <v>0</v>
      </c>
      <c r="M76">
        <v>0</v>
      </c>
      <c r="N76">
        <v>0</v>
      </c>
      <c r="O76">
        <v>0</v>
      </c>
    </row>
    <row r="77" spans="1:15" x14ac:dyDescent="0.25">
      <c r="A77" s="17" t="s">
        <v>4055</v>
      </c>
      <c r="B77">
        <v>12</v>
      </c>
      <c r="C77">
        <v>0</v>
      </c>
      <c r="D77">
        <v>0</v>
      </c>
      <c r="E77">
        <v>5691911</v>
      </c>
      <c r="F77">
        <v>0</v>
      </c>
      <c r="G77">
        <v>5691911</v>
      </c>
      <c r="H77">
        <v>0</v>
      </c>
      <c r="I77" s="17" t="s">
        <v>4056</v>
      </c>
      <c r="J77" s="17" t="s">
        <v>653</v>
      </c>
      <c r="K77" s="17" t="s">
        <v>438</v>
      </c>
      <c r="L77">
        <v>0</v>
      </c>
      <c r="M77">
        <v>0</v>
      </c>
      <c r="N77">
        <v>0</v>
      </c>
      <c r="O77">
        <v>0</v>
      </c>
    </row>
    <row r="78" spans="1:15" x14ac:dyDescent="0.25">
      <c r="A78" s="17" t="s">
        <v>4057</v>
      </c>
      <c r="B78">
        <v>12</v>
      </c>
      <c r="C78">
        <v>0</v>
      </c>
      <c r="D78">
        <v>0</v>
      </c>
      <c r="E78">
        <v>22000</v>
      </c>
      <c r="F78">
        <v>0</v>
      </c>
      <c r="G78">
        <v>22000</v>
      </c>
      <c r="H78">
        <v>0</v>
      </c>
      <c r="I78" s="17" t="s">
        <v>4058</v>
      </c>
      <c r="J78" s="17" t="s">
        <v>653</v>
      </c>
      <c r="K78" s="17" t="s">
        <v>438</v>
      </c>
      <c r="L78">
        <v>0</v>
      </c>
      <c r="M78">
        <v>0</v>
      </c>
      <c r="N78">
        <v>0</v>
      </c>
      <c r="O78">
        <v>0</v>
      </c>
    </row>
    <row r="79" spans="1:15" x14ac:dyDescent="0.25">
      <c r="A79" s="17" t="s">
        <v>4059</v>
      </c>
      <c r="B79">
        <v>12</v>
      </c>
      <c r="C79">
        <v>0</v>
      </c>
      <c r="D79">
        <v>0</v>
      </c>
      <c r="E79">
        <v>600000</v>
      </c>
      <c r="F79">
        <v>0</v>
      </c>
      <c r="G79">
        <v>600000</v>
      </c>
      <c r="H79">
        <v>0</v>
      </c>
      <c r="I79" s="17" t="s">
        <v>4060</v>
      </c>
      <c r="J79" s="17" t="s">
        <v>653</v>
      </c>
      <c r="K79" s="17" t="s">
        <v>438</v>
      </c>
      <c r="L79">
        <v>0</v>
      </c>
      <c r="M79">
        <v>0</v>
      </c>
      <c r="N79">
        <v>0</v>
      </c>
      <c r="O79">
        <v>0</v>
      </c>
    </row>
    <row r="80" spans="1:15" x14ac:dyDescent="0.25">
      <c r="A80" s="17" t="s">
        <v>4061</v>
      </c>
      <c r="B80">
        <v>12</v>
      </c>
      <c r="C80">
        <v>0</v>
      </c>
      <c r="D80">
        <v>0</v>
      </c>
      <c r="E80">
        <v>622000</v>
      </c>
      <c r="F80">
        <v>0</v>
      </c>
      <c r="G80">
        <v>622000</v>
      </c>
      <c r="H80">
        <v>0</v>
      </c>
      <c r="I80" s="17" t="s">
        <v>4062</v>
      </c>
      <c r="J80" s="17" t="s">
        <v>653</v>
      </c>
      <c r="K80" s="17" t="s">
        <v>438</v>
      </c>
      <c r="L80">
        <v>0</v>
      </c>
      <c r="M80">
        <v>0</v>
      </c>
      <c r="N80">
        <v>0</v>
      </c>
      <c r="O80">
        <v>0</v>
      </c>
    </row>
    <row r="81" spans="1:15" x14ac:dyDescent="0.25">
      <c r="A81" s="17" t="s">
        <v>4063</v>
      </c>
      <c r="B81">
        <v>12</v>
      </c>
      <c r="C81">
        <v>0</v>
      </c>
      <c r="D81">
        <v>0</v>
      </c>
      <c r="E81">
        <v>0</v>
      </c>
      <c r="F81">
        <v>622000</v>
      </c>
      <c r="G81">
        <v>0</v>
      </c>
      <c r="H81">
        <v>622000</v>
      </c>
      <c r="I81" s="17" t="s">
        <v>4064</v>
      </c>
      <c r="J81" s="17" t="s">
        <v>653</v>
      </c>
      <c r="K81" s="17" t="s">
        <v>438</v>
      </c>
      <c r="L81">
        <v>0</v>
      </c>
      <c r="M81">
        <v>0</v>
      </c>
      <c r="N81">
        <v>0</v>
      </c>
      <c r="O81">
        <v>0</v>
      </c>
    </row>
    <row r="82" spans="1:15" x14ac:dyDescent="0.25">
      <c r="A82" s="17" t="s">
        <v>4065</v>
      </c>
      <c r="B82">
        <v>12</v>
      </c>
      <c r="C82">
        <v>0</v>
      </c>
      <c r="D82">
        <v>0</v>
      </c>
      <c r="E82">
        <v>0</v>
      </c>
      <c r="F82">
        <v>622000</v>
      </c>
      <c r="G82">
        <v>0</v>
      </c>
      <c r="H82">
        <v>622000</v>
      </c>
      <c r="I82" s="17" t="s">
        <v>4066</v>
      </c>
      <c r="J82" s="17" t="s">
        <v>653</v>
      </c>
      <c r="K82" s="17" t="s">
        <v>438</v>
      </c>
      <c r="L82">
        <v>0</v>
      </c>
      <c r="M82">
        <v>0</v>
      </c>
      <c r="N82">
        <v>0</v>
      </c>
      <c r="O82">
        <v>0</v>
      </c>
    </row>
    <row r="83" spans="1:15" x14ac:dyDescent="0.25">
      <c r="A83" s="17" t="s">
        <v>4067</v>
      </c>
      <c r="B83">
        <v>12</v>
      </c>
      <c r="C83">
        <v>0</v>
      </c>
      <c r="D83">
        <v>0</v>
      </c>
      <c r="E83">
        <v>2511700.6800000002</v>
      </c>
      <c r="F83">
        <v>0</v>
      </c>
      <c r="G83">
        <v>2511700.6800000002</v>
      </c>
      <c r="H83">
        <v>0</v>
      </c>
      <c r="I83" s="17" t="s">
        <v>4068</v>
      </c>
      <c r="J83" s="17" t="s">
        <v>653</v>
      </c>
      <c r="K83" s="17" t="s">
        <v>438</v>
      </c>
      <c r="L83">
        <v>0</v>
      </c>
      <c r="M83">
        <v>0</v>
      </c>
      <c r="N83">
        <v>0</v>
      </c>
      <c r="O83">
        <v>0</v>
      </c>
    </row>
    <row r="84" spans="1:15" x14ac:dyDescent="0.25">
      <c r="A84" s="17" t="s">
        <v>5942</v>
      </c>
      <c r="B84">
        <v>12</v>
      </c>
      <c r="C84">
        <v>0</v>
      </c>
      <c r="D84">
        <v>0</v>
      </c>
      <c r="E84">
        <v>78.040000000000006</v>
      </c>
      <c r="F84">
        <v>0</v>
      </c>
      <c r="G84">
        <v>78.040000000000006</v>
      </c>
      <c r="H84">
        <v>0</v>
      </c>
      <c r="I84" s="17" t="s">
        <v>5943</v>
      </c>
      <c r="J84" s="17" t="s">
        <v>653</v>
      </c>
      <c r="K84" s="17" t="s">
        <v>438</v>
      </c>
      <c r="L84">
        <v>0</v>
      </c>
      <c r="M84">
        <v>0</v>
      </c>
      <c r="N84">
        <v>0</v>
      </c>
      <c r="O84">
        <v>0</v>
      </c>
    </row>
    <row r="85" spans="1:15" x14ac:dyDescent="0.25">
      <c r="A85" s="17" t="s">
        <v>4069</v>
      </c>
      <c r="B85">
        <v>12</v>
      </c>
      <c r="C85">
        <v>0</v>
      </c>
      <c r="D85">
        <v>0</v>
      </c>
      <c r="E85">
        <v>0</v>
      </c>
      <c r="F85">
        <v>638</v>
      </c>
      <c r="G85">
        <v>0</v>
      </c>
      <c r="H85">
        <v>638</v>
      </c>
      <c r="I85" s="17" t="s">
        <v>4070</v>
      </c>
      <c r="J85" s="17" t="s">
        <v>653</v>
      </c>
      <c r="K85" s="17" t="s">
        <v>438</v>
      </c>
      <c r="L85">
        <v>0</v>
      </c>
      <c r="M85">
        <v>0</v>
      </c>
      <c r="N85">
        <v>0</v>
      </c>
      <c r="O85">
        <v>0</v>
      </c>
    </row>
    <row r="86" spans="1:15" x14ac:dyDescent="0.25">
      <c r="A86" s="17" t="s">
        <v>4071</v>
      </c>
      <c r="B86">
        <v>12</v>
      </c>
      <c r="C86">
        <v>0</v>
      </c>
      <c r="D86">
        <v>0</v>
      </c>
      <c r="E86">
        <v>26510</v>
      </c>
      <c r="F86">
        <v>0</v>
      </c>
      <c r="G86">
        <v>26510</v>
      </c>
      <c r="H86">
        <v>0</v>
      </c>
      <c r="I86" s="17" t="s">
        <v>4072</v>
      </c>
      <c r="J86" s="17" t="s">
        <v>653</v>
      </c>
      <c r="K86" s="17" t="s">
        <v>438</v>
      </c>
      <c r="L86">
        <v>0</v>
      </c>
      <c r="M86">
        <v>0</v>
      </c>
      <c r="N86">
        <v>0</v>
      </c>
      <c r="O86">
        <v>0</v>
      </c>
    </row>
    <row r="87" spans="1:15" x14ac:dyDescent="0.25">
      <c r="A87" s="17" t="s">
        <v>4073</v>
      </c>
      <c r="B87">
        <v>12</v>
      </c>
      <c r="C87">
        <v>26510</v>
      </c>
      <c r="D87">
        <v>0</v>
      </c>
      <c r="E87">
        <v>0</v>
      </c>
      <c r="F87">
        <v>26510</v>
      </c>
      <c r="G87">
        <v>0</v>
      </c>
      <c r="H87">
        <v>0</v>
      </c>
      <c r="I87" s="17" t="s">
        <v>4074</v>
      </c>
      <c r="J87" s="17" t="s">
        <v>653</v>
      </c>
      <c r="K87" s="17" t="s">
        <v>438</v>
      </c>
      <c r="L87">
        <v>0</v>
      </c>
      <c r="M87">
        <v>0</v>
      </c>
      <c r="N87">
        <v>0</v>
      </c>
      <c r="O87">
        <v>0</v>
      </c>
    </row>
    <row r="88" spans="1:15" x14ac:dyDescent="0.25">
      <c r="A88" s="17" t="s">
        <v>4075</v>
      </c>
      <c r="B88">
        <v>12</v>
      </c>
      <c r="C88">
        <v>0</v>
      </c>
      <c r="D88">
        <v>0</v>
      </c>
      <c r="E88">
        <v>3860770.71</v>
      </c>
      <c r="F88">
        <v>5744977.0099999998</v>
      </c>
      <c r="G88">
        <v>0</v>
      </c>
      <c r="H88">
        <v>1884206.3</v>
      </c>
      <c r="I88" s="17" t="s">
        <v>4076</v>
      </c>
      <c r="J88" s="17" t="s">
        <v>653</v>
      </c>
      <c r="K88" s="17" t="s">
        <v>438</v>
      </c>
      <c r="L88">
        <v>0</v>
      </c>
      <c r="M88">
        <v>0</v>
      </c>
      <c r="N88">
        <v>0</v>
      </c>
      <c r="O88">
        <v>0</v>
      </c>
    </row>
    <row r="89" spans="1:15" x14ac:dyDescent="0.25">
      <c r="A89" s="17" t="s">
        <v>4077</v>
      </c>
      <c r="B89">
        <v>12</v>
      </c>
      <c r="C89">
        <v>0</v>
      </c>
      <c r="D89">
        <v>0</v>
      </c>
      <c r="E89">
        <v>0</v>
      </c>
      <c r="F89">
        <v>3860770.71</v>
      </c>
      <c r="G89">
        <v>0</v>
      </c>
      <c r="H89">
        <v>3860770.71</v>
      </c>
      <c r="I89" s="17" t="s">
        <v>4078</v>
      </c>
      <c r="J89" s="17" t="s">
        <v>653</v>
      </c>
      <c r="K89" s="17" t="s">
        <v>438</v>
      </c>
      <c r="L89">
        <v>0</v>
      </c>
      <c r="M89">
        <v>0</v>
      </c>
      <c r="N89">
        <v>0</v>
      </c>
      <c r="O89">
        <v>0</v>
      </c>
    </row>
    <row r="90" spans="1:15" x14ac:dyDescent="0.25">
      <c r="A90" s="17" t="s">
        <v>5944</v>
      </c>
      <c r="B90">
        <v>12</v>
      </c>
      <c r="C90">
        <v>0</v>
      </c>
      <c r="D90">
        <v>0</v>
      </c>
      <c r="E90">
        <v>53066.01</v>
      </c>
      <c r="F90">
        <v>0</v>
      </c>
      <c r="G90">
        <v>53066.01</v>
      </c>
      <c r="H90">
        <v>0</v>
      </c>
      <c r="I90" s="17" t="s">
        <v>5945</v>
      </c>
      <c r="J90" s="17" t="s">
        <v>653</v>
      </c>
      <c r="K90" s="17" t="s">
        <v>438</v>
      </c>
      <c r="L90">
        <v>0</v>
      </c>
      <c r="M90">
        <v>0</v>
      </c>
      <c r="N90">
        <v>0</v>
      </c>
      <c r="O90">
        <v>0</v>
      </c>
    </row>
    <row r="91" spans="1:15" x14ac:dyDescent="0.25">
      <c r="A91" s="17" t="s">
        <v>4079</v>
      </c>
      <c r="B91">
        <v>12</v>
      </c>
      <c r="C91">
        <v>0</v>
      </c>
      <c r="D91">
        <v>0</v>
      </c>
      <c r="E91">
        <v>3133778.72</v>
      </c>
      <c r="F91">
        <v>6314549</v>
      </c>
      <c r="G91">
        <v>0</v>
      </c>
      <c r="H91">
        <v>3180770.28</v>
      </c>
      <c r="I91" s="17" t="s">
        <v>4080</v>
      </c>
      <c r="J91" s="17" t="s">
        <v>653</v>
      </c>
      <c r="K91" s="17" t="s">
        <v>438</v>
      </c>
      <c r="L91">
        <v>0</v>
      </c>
      <c r="M91">
        <v>0</v>
      </c>
      <c r="N91">
        <v>0</v>
      </c>
      <c r="O91">
        <v>0</v>
      </c>
    </row>
    <row r="92" spans="1:15" x14ac:dyDescent="0.25">
      <c r="A92" s="17" t="s">
        <v>4081</v>
      </c>
      <c r="B92">
        <v>12</v>
      </c>
      <c r="C92">
        <v>0</v>
      </c>
      <c r="D92">
        <v>0</v>
      </c>
      <c r="E92">
        <v>2421891.73</v>
      </c>
      <c r="F92">
        <v>2512378.7200000002</v>
      </c>
      <c r="G92">
        <v>0</v>
      </c>
      <c r="H92">
        <v>90486.99</v>
      </c>
      <c r="I92" s="17" t="s">
        <v>4082</v>
      </c>
      <c r="J92" s="17" t="s">
        <v>653</v>
      </c>
      <c r="K92" s="17" t="s">
        <v>438</v>
      </c>
      <c r="L92">
        <v>0</v>
      </c>
      <c r="M92">
        <v>0</v>
      </c>
      <c r="N92">
        <v>0</v>
      </c>
      <c r="O92">
        <v>0</v>
      </c>
    </row>
    <row r="93" spans="1:15" x14ac:dyDescent="0.25">
      <c r="A93" s="17" t="s">
        <v>4083</v>
      </c>
      <c r="B93">
        <v>12</v>
      </c>
      <c r="C93">
        <v>0</v>
      </c>
      <c r="D93">
        <v>0</v>
      </c>
      <c r="E93">
        <v>2419536.73</v>
      </c>
      <c r="F93">
        <v>2421253.73</v>
      </c>
      <c r="G93">
        <v>0</v>
      </c>
      <c r="H93">
        <v>1717</v>
      </c>
      <c r="I93" s="17" t="s">
        <v>4084</v>
      </c>
      <c r="J93" s="17" t="s">
        <v>653</v>
      </c>
      <c r="K93" s="17" t="s">
        <v>438</v>
      </c>
      <c r="L93">
        <v>0</v>
      </c>
      <c r="M93">
        <v>0</v>
      </c>
      <c r="N93">
        <v>0</v>
      </c>
      <c r="O93">
        <v>0</v>
      </c>
    </row>
    <row r="94" spans="1:15" x14ac:dyDescent="0.25">
      <c r="A94" s="17" t="s">
        <v>4085</v>
      </c>
      <c r="B94">
        <v>12</v>
      </c>
      <c r="C94">
        <v>0</v>
      </c>
      <c r="D94">
        <v>0</v>
      </c>
      <c r="E94">
        <v>0</v>
      </c>
      <c r="F94">
        <v>2418936.73</v>
      </c>
      <c r="G94">
        <v>0</v>
      </c>
      <c r="H94">
        <v>2418936.73</v>
      </c>
      <c r="I94" s="17" t="s">
        <v>4086</v>
      </c>
      <c r="J94" s="17" t="s">
        <v>653</v>
      </c>
      <c r="K94" s="17" t="s">
        <v>438</v>
      </c>
      <c r="L94">
        <v>0</v>
      </c>
      <c r="M94">
        <v>0</v>
      </c>
      <c r="N94">
        <v>0</v>
      </c>
      <c r="O94">
        <v>0</v>
      </c>
    </row>
    <row r="95" spans="1:15" x14ac:dyDescent="0.25">
      <c r="A95" s="17" t="s">
        <v>4087</v>
      </c>
      <c r="B95">
        <v>12</v>
      </c>
      <c r="C95">
        <v>0</v>
      </c>
      <c r="D95">
        <v>0</v>
      </c>
      <c r="E95">
        <v>2421891.73</v>
      </c>
      <c r="F95">
        <v>2512378.7200000002</v>
      </c>
      <c r="G95">
        <v>0</v>
      </c>
      <c r="H95">
        <v>90486.99</v>
      </c>
      <c r="I95" s="17" t="s">
        <v>4088</v>
      </c>
      <c r="J95" s="17" t="s">
        <v>653</v>
      </c>
      <c r="K95" s="17" t="s">
        <v>438</v>
      </c>
      <c r="L95">
        <v>0</v>
      </c>
      <c r="M95">
        <v>0</v>
      </c>
      <c r="N95">
        <v>0</v>
      </c>
      <c r="O95">
        <v>0</v>
      </c>
    </row>
    <row r="96" spans="1:15" x14ac:dyDescent="0.25">
      <c r="A96" s="17" t="s">
        <v>4089</v>
      </c>
      <c r="B96">
        <v>12</v>
      </c>
      <c r="C96">
        <v>0</v>
      </c>
      <c r="D96">
        <v>0</v>
      </c>
      <c r="E96">
        <v>2419536.73</v>
      </c>
      <c r="F96">
        <v>2421253.73</v>
      </c>
      <c r="G96">
        <v>0</v>
      </c>
      <c r="H96">
        <v>1717</v>
      </c>
      <c r="I96" s="17" t="s">
        <v>4090</v>
      </c>
      <c r="J96" s="17" t="s">
        <v>653</v>
      </c>
      <c r="K96" s="17" t="s">
        <v>438</v>
      </c>
      <c r="L96">
        <v>0</v>
      </c>
      <c r="M96">
        <v>0</v>
      </c>
      <c r="N96">
        <v>0</v>
      </c>
      <c r="O96">
        <v>0</v>
      </c>
    </row>
    <row r="97" spans="1:15" x14ac:dyDescent="0.25">
      <c r="A97" s="17" t="s">
        <v>4091</v>
      </c>
      <c r="B97">
        <v>12</v>
      </c>
      <c r="C97">
        <v>0</v>
      </c>
      <c r="D97">
        <v>0</v>
      </c>
      <c r="E97">
        <v>0</v>
      </c>
      <c r="F97">
        <v>2418936.73</v>
      </c>
      <c r="G97">
        <v>0</v>
      </c>
      <c r="H97">
        <v>2418936.73</v>
      </c>
      <c r="I97" s="17" t="s">
        <v>4092</v>
      </c>
      <c r="J97" s="17" t="s">
        <v>653</v>
      </c>
      <c r="K97" s="17" t="s">
        <v>438</v>
      </c>
      <c r="L97">
        <v>0</v>
      </c>
      <c r="M97">
        <v>0</v>
      </c>
      <c r="N97">
        <v>0</v>
      </c>
      <c r="O97">
        <v>0</v>
      </c>
    </row>
    <row r="98" spans="1:15" x14ac:dyDescent="0.25">
      <c r="A98" s="17" t="s">
        <v>4093</v>
      </c>
      <c r="B98">
        <v>12</v>
      </c>
      <c r="C98">
        <v>0</v>
      </c>
      <c r="D98">
        <v>0</v>
      </c>
      <c r="E98">
        <v>26510</v>
      </c>
      <c r="F98">
        <v>26510</v>
      </c>
      <c r="G98">
        <v>0</v>
      </c>
      <c r="H98">
        <v>0</v>
      </c>
      <c r="I98" s="17" t="s">
        <v>4094</v>
      </c>
      <c r="J98" s="17" t="s">
        <v>653</v>
      </c>
      <c r="K98" s="17" t="s">
        <v>438</v>
      </c>
      <c r="L98">
        <v>0</v>
      </c>
      <c r="M98">
        <v>0</v>
      </c>
      <c r="N98">
        <v>0</v>
      </c>
      <c r="O98">
        <v>0</v>
      </c>
    </row>
    <row r="99" spans="1:15" x14ac:dyDescent="0.25">
      <c r="A99" s="17" t="s">
        <v>4095</v>
      </c>
      <c r="B99">
        <v>12</v>
      </c>
      <c r="C99">
        <v>0</v>
      </c>
      <c r="D99">
        <v>0</v>
      </c>
      <c r="E99">
        <v>26510</v>
      </c>
      <c r="F99">
        <v>26510</v>
      </c>
      <c r="G99">
        <v>0</v>
      </c>
      <c r="H99">
        <v>0</v>
      </c>
      <c r="I99" s="17" t="s">
        <v>4096</v>
      </c>
      <c r="J99" s="17" t="s">
        <v>653</v>
      </c>
      <c r="K99" s="17" t="s">
        <v>438</v>
      </c>
      <c r="L99">
        <v>0</v>
      </c>
      <c r="M99">
        <v>0</v>
      </c>
      <c r="N99">
        <v>0</v>
      </c>
      <c r="O99">
        <v>0</v>
      </c>
    </row>
    <row r="100" spans="1:15" x14ac:dyDescent="0.25">
      <c r="A100" s="17" t="s">
        <v>4097</v>
      </c>
      <c r="B100">
        <v>12</v>
      </c>
      <c r="C100">
        <v>0</v>
      </c>
      <c r="D100">
        <v>0</v>
      </c>
      <c r="E100">
        <v>0</v>
      </c>
      <c r="F100">
        <v>26510</v>
      </c>
      <c r="G100">
        <v>0</v>
      </c>
      <c r="H100">
        <v>26510</v>
      </c>
      <c r="I100" s="17" t="s">
        <v>4098</v>
      </c>
      <c r="J100" s="17" t="s">
        <v>653</v>
      </c>
      <c r="K100" s="17" t="s">
        <v>438</v>
      </c>
      <c r="L100">
        <v>0</v>
      </c>
      <c r="M100">
        <v>0</v>
      </c>
      <c r="N100">
        <v>0</v>
      </c>
      <c r="O100">
        <v>0</v>
      </c>
    </row>
    <row r="101" spans="1:15" x14ac:dyDescent="0.25">
      <c r="A101" s="17" t="s">
        <v>4099</v>
      </c>
      <c r="B101">
        <v>12</v>
      </c>
      <c r="C101">
        <v>0</v>
      </c>
      <c r="D101">
        <v>26510</v>
      </c>
      <c r="E101">
        <v>26510</v>
      </c>
      <c r="F101">
        <v>0</v>
      </c>
      <c r="G101">
        <v>0</v>
      </c>
      <c r="H101">
        <v>0</v>
      </c>
      <c r="I101" s="17" t="s">
        <v>4100</v>
      </c>
      <c r="J101" s="17" t="s">
        <v>653</v>
      </c>
      <c r="K101" s="17" t="s">
        <v>438</v>
      </c>
      <c r="L101">
        <v>0</v>
      </c>
      <c r="M101">
        <v>0</v>
      </c>
      <c r="N101">
        <v>0</v>
      </c>
      <c r="O101">
        <v>0</v>
      </c>
    </row>
    <row r="102" spans="1:15" x14ac:dyDescent="0.25">
      <c r="A102" s="17" t="s">
        <v>4101</v>
      </c>
      <c r="B102">
        <v>12</v>
      </c>
      <c r="C102">
        <v>45363295.710000001</v>
      </c>
      <c r="D102">
        <v>0</v>
      </c>
      <c r="E102">
        <v>0</v>
      </c>
      <c r="F102">
        <v>13126418.279999999</v>
      </c>
      <c r="G102">
        <v>32236877.43</v>
      </c>
      <c r="H102">
        <v>0</v>
      </c>
      <c r="I102" s="17" t="s">
        <v>4102</v>
      </c>
      <c r="J102" s="17" t="s">
        <v>653</v>
      </c>
      <c r="K102" s="17" t="s">
        <v>438</v>
      </c>
      <c r="L102">
        <v>0</v>
      </c>
      <c r="M102">
        <v>0</v>
      </c>
      <c r="N102">
        <v>0</v>
      </c>
      <c r="O102">
        <v>0</v>
      </c>
    </row>
    <row r="103" spans="1:15" x14ac:dyDescent="0.25">
      <c r="A103" s="17" t="s">
        <v>4103</v>
      </c>
      <c r="B103">
        <v>12</v>
      </c>
      <c r="C103">
        <v>27129.67</v>
      </c>
      <c r="D103">
        <v>0</v>
      </c>
      <c r="E103">
        <v>42770</v>
      </c>
      <c r="F103">
        <v>0</v>
      </c>
      <c r="G103">
        <v>69899.67</v>
      </c>
      <c r="H103">
        <v>0</v>
      </c>
      <c r="I103" s="17" t="s">
        <v>4104</v>
      </c>
      <c r="J103" s="17" t="s">
        <v>653</v>
      </c>
      <c r="K103" s="17" t="s">
        <v>438</v>
      </c>
      <c r="L103">
        <v>0</v>
      </c>
      <c r="M103">
        <v>0</v>
      </c>
      <c r="N103">
        <v>0</v>
      </c>
      <c r="O103">
        <v>0</v>
      </c>
    </row>
    <row r="104" spans="1:15" x14ac:dyDescent="0.25">
      <c r="A104" s="17" t="s">
        <v>4106</v>
      </c>
      <c r="B104">
        <v>12</v>
      </c>
      <c r="C104">
        <v>19813836.960000001</v>
      </c>
      <c r="D104">
        <v>0</v>
      </c>
      <c r="E104">
        <v>0</v>
      </c>
      <c r="F104">
        <v>0</v>
      </c>
      <c r="G104">
        <v>19813836.960000001</v>
      </c>
      <c r="H104">
        <v>0</v>
      </c>
      <c r="I104" s="17" t="s">
        <v>4105</v>
      </c>
      <c r="J104" s="17" t="s">
        <v>653</v>
      </c>
      <c r="K104" s="17" t="s">
        <v>438</v>
      </c>
      <c r="L104">
        <v>0</v>
      </c>
      <c r="M104">
        <v>0</v>
      </c>
      <c r="N104">
        <v>0</v>
      </c>
      <c r="O104">
        <v>0</v>
      </c>
    </row>
    <row r="105" spans="1:15" x14ac:dyDescent="0.25">
      <c r="A105" s="17" t="s">
        <v>4107</v>
      </c>
      <c r="B105">
        <v>12</v>
      </c>
      <c r="C105">
        <v>8492192.6199999992</v>
      </c>
      <c r="D105">
        <v>0</v>
      </c>
      <c r="E105">
        <v>23674607.670000002</v>
      </c>
      <c r="F105">
        <v>19883406.620000001</v>
      </c>
      <c r="G105">
        <v>12283393.67</v>
      </c>
      <c r="H105">
        <v>0</v>
      </c>
      <c r="I105" s="17" t="s">
        <v>4108</v>
      </c>
      <c r="J105" s="17" t="s">
        <v>653</v>
      </c>
      <c r="K105" s="17" t="s">
        <v>438</v>
      </c>
      <c r="L105">
        <v>0</v>
      </c>
      <c r="M105">
        <v>0</v>
      </c>
      <c r="N105">
        <v>0</v>
      </c>
      <c r="O105">
        <v>0</v>
      </c>
    </row>
    <row r="106" spans="1:15" x14ac:dyDescent="0.25">
      <c r="A106" s="17" t="s">
        <v>5901</v>
      </c>
      <c r="B106">
        <v>12</v>
      </c>
      <c r="C106">
        <v>0</v>
      </c>
      <c r="D106">
        <v>0</v>
      </c>
      <c r="E106">
        <v>496.7</v>
      </c>
      <c r="F106">
        <v>0</v>
      </c>
      <c r="G106">
        <v>496.7</v>
      </c>
      <c r="H106">
        <v>0</v>
      </c>
      <c r="I106" s="17" t="s">
        <v>5902</v>
      </c>
      <c r="J106" s="17" t="s">
        <v>653</v>
      </c>
      <c r="K106" s="17" t="s">
        <v>438</v>
      </c>
      <c r="L106">
        <v>0</v>
      </c>
      <c r="M106">
        <v>0</v>
      </c>
      <c r="N106">
        <v>0</v>
      </c>
      <c r="O106">
        <v>0</v>
      </c>
    </row>
    <row r="107" spans="1:15" x14ac:dyDescent="0.25">
      <c r="A107" s="17" t="s">
        <v>4109</v>
      </c>
      <c r="B107">
        <v>12</v>
      </c>
      <c r="C107">
        <v>0</v>
      </c>
      <c r="D107">
        <v>0</v>
      </c>
      <c r="E107">
        <v>730</v>
      </c>
      <c r="F107">
        <v>0</v>
      </c>
      <c r="G107">
        <v>730</v>
      </c>
      <c r="H107">
        <v>0</v>
      </c>
      <c r="I107" s="17" t="s">
        <v>4110</v>
      </c>
      <c r="J107" s="17" t="s">
        <v>653</v>
      </c>
      <c r="K107" s="17" t="s">
        <v>438</v>
      </c>
      <c r="L107">
        <v>0</v>
      </c>
      <c r="M107">
        <v>0</v>
      </c>
      <c r="N107">
        <v>0</v>
      </c>
      <c r="O107">
        <v>0</v>
      </c>
    </row>
    <row r="108" spans="1:15" x14ac:dyDescent="0.25">
      <c r="A108" s="17" t="s">
        <v>4111</v>
      </c>
      <c r="B108">
        <v>12</v>
      </c>
      <c r="C108">
        <v>0</v>
      </c>
      <c r="D108">
        <v>0</v>
      </c>
      <c r="E108">
        <v>28279519.579999998</v>
      </c>
      <c r="F108">
        <v>28279519.579999998</v>
      </c>
      <c r="G108">
        <v>0</v>
      </c>
      <c r="H108">
        <v>0</v>
      </c>
      <c r="I108" s="17" t="s">
        <v>4112</v>
      </c>
      <c r="J108" s="17" t="s">
        <v>653</v>
      </c>
      <c r="K108" s="17" t="s">
        <v>438</v>
      </c>
      <c r="L108">
        <v>0</v>
      </c>
      <c r="M108">
        <v>0</v>
      </c>
      <c r="N108">
        <v>0</v>
      </c>
      <c r="O108">
        <v>0</v>
      </c>
    </row>
    <row r="109" spans="1:15" x14ac:dyDescent="0.25">
      <c r="A109" s="17" t="s">
        <v>4113</v>
      </c>
      <c r="B109">
        <v>12</v>
      </c>
      <c r="C109">
        <v>0</v>
      </c>
      <c r="D109">
        <v>45363295.710000001</v>
      </c>
      <c r="E109">
        <v>13126418.279999999</v>
      </c>
      <c r="F109">
        <v>0</v>
      </c>
      <c r="G109">
        <v>0</v>
      </c>
      <c r="H109">
        <v>32236877.43</v>
      </c>
      <c r="I109" s="17" t="s">
        <v>4102</v>
      </c>
      <c r="J109" s="17" t="s">
        <v>653</v>
      </c>
      <c r="K109" s="17" t="s">
        <v>438</v>
      </c>
      <c r="L109">
        <v>0</v>
      </c>
      <c r="M109">
        <v>0</v>
      </c>
      <c r="N109">
        <v>0</v>
      </c>
      <c r="O109">
        <v>0</v>
      </c>
    </row>
    <row r="110" spans="1:15" x14ac:dyDescent="0.25">
      <c r="A110" s="17" t="s">
        <v>4114</v>
      </c>
      <c r="B110">
        <v>12</v>
      </c>
      <c r="C110">
        <v>0</v>
      </c>
      <c r="D110">
        <v>27129.67</v>
      </c>
      <c r="E110">
        <v>38390</v>
      </c>
      <c r="F110">
        <v>42770</v>
      </c>
      <c r="G110">
        <v>0</v>
      </c>
      <c r="H110">
        <v>31509.67</v>
      </c>
      <c r="I110" s="17" t="s">
        <v>4115</v>
      </c>
      <c r="J110" s="17" t="s">
        <v>653</v>
      </c>
      <c r="K110" s="17" t="s">
        <v>438</v>
      </c>
      <c r="L110">
        <v>0</v>
      </c>
      <c r="M110">
        <v>0</v>
      </c>
      <c r="N110">
        <v>0</v>
      </c>
      <c r="O110">
        <v>0</v>
      </c>
    </row>
    <row r="111" spans="1:15" x14ac:dyDescent="0.25">
      <c r="A111" s="17" t="s">
        <v>4116</v>
      </c>
      <c r="B111">
        <v>12</v>
      </c>
      <c r="C111">
        <v>0</v>
      </c>
      <c r="D111">
        <v>0</v>
      </c>
      <c r="E111">
        <v>0</v>
      </c>
      <c r="F111">
        <v>38390</v>
      </c>
      <c r="G111">
        <v>0</v>
      </c>
      <c r="H111">
        <v>38390</v>
      </c>
      <c r="I111" s="17" t="s">
        <v>4117</v>
      </c>
      <c r="J111" s="17" t="s">
        <v>653</v>
      </c>
      <c r="K111" s="17" t="s">
        <v>438</v>
      </c>
      <c r="L111">
        <v>0</v>
      </c>
      <c r="M111">
        <v>0</v>
      </c>
      <c r="N111">
        <v>0</v>
      </c>
      <c r="O111">
        <v>0</v>
      </c>
    </row>
    <row r="112" spans="1:15" x14ac:dyDescent="0.25">
      <c r="A112" s="17" t="s">
        <v>4118</v>
      </c>
      <c r="B112">
        <v>12</v>
      </c>
      <c r="C112">
        <v>0</v>
      </c>
      <c r="D112">
        <v>28279519.579999998</v>
      </c>
      <c r="E112">
        <v>2581348.38</v>
      </c>
      <c r="F112">
        <v>3861408.71</v>
      </c>
      <c r="G112">
        <v>0</v>
      </c>
      <c r="H112">
        <v>29559579.91</v>
      </c>
      <c r="I112" s="17" t="s">
        <v>4108</v>
      </c>
      <c r="J112" s="17" t="s">
        <v>653</v>
      </c>
      <c r="K112" s="17" t="s">
        <v>438</v>
      </c>
      <c r="L112">
        <v>50</v>
      </c>
      <c r="M112">
        <v>0</v>
      </c>
      <c r="N112">
        <v>0</v>
      </c>
      <c r="O112">
        <v>0</v>
      </c>
    </row>
    <row r="113" spans="1:15" x14ac:dyDescent="0.25">
      <c r="A113" s="17" t="s">
        <v>4119</v>
      </c>
      <c r="B113">
        <v>12</v>
      </c>
      <c r="C113">
        <v>0</v>
      </c>
      <c r="D113">
        <v>26510</v>
      </c>
      <c r="E113">
        <v>2448401.73</v>
      </c>
      <c r="F113">
        <v>2512378.7200000002</v>
      </c>
      <c r="G113">
        <v>0</v>
      </c>
      <c r="H113">
        <v>90486.99</v>
      </c>
      <c r="I113" s="17" t="s">
        <v>4120</v>
      </c>
      <c r="J113" s="17" t="s">
        <v>653</v>
      </c>
      <c r="K113" s="17" t="s">
        <v>438</v>
      </c>
      <c r="L113">
        <v>0</v>
      </c>
      <c r="M113">
        <v>0</v>
      </c>
      <c r="N113">
        <v>0</v>
      </c>
      <c r="O113">
        <v>0</v>
      </c>
    </row>
    <row r="114" spans="1:15" x14ac:dyDescent="0.25">
      <c r="A114" s="17" t="s">
        <v>4121</v>
      </c>
      <c r="B114">
        <v>12</v>
      </c>
      <c r="C114">
        <v>0</v>
      </c>
      <c r="D114">
        <v>0</v>
      </c>
      <c r="E114">
        <v>2446046.73</v>
      </c>
      <c r="F114">
        <v>2447763.73</v>
      </c>
      <c r="G114">
        <v>0</v>
      </c>
      <c r="H114">
        <v>1717</v>
      </c>
      <c r="I114" s="17" t="s">
        <v>4108</v>
      </c>
      <c r="J114" s="17" t="s">
        <v>653</v>
      </c>
      <c r="K114" s="17" t="s">
        <v>438</v>
      </c>
      <c r="L114">
        <v>0</v>
      </c>
      <c r="M114">
        <v>0</v>
      </c>
      <c r="N114">
        <v>0</v>
      </c>
      <c r="O114">
        <v>0</v>
      </c>
    </row>
    <row r="115" spans="1:15" x14ac:dyDescent="0.25">
      <c r="A115" s="17" t="s">
        <v>5903</v>
      </c>
      <c r="B115">
        <v>12</v>
      </c>
      <c r="C115">
        <v>0</v>
      </c>
      <c r="D115">
        <v>0</v>
      </c>
      <c r="E115">
        <v>496.7</v>
      </c>
      <c r="F115">
        <v>496.7</v>
      </c>
      <c r="G115">
        <v>0</v>
      </c>
      <c r="H115">
        <v>0</v>
      </c>
      <c r="I115" s="17" t="s">
        <v>5902</v>
      </c>
      <c r="J115" s="17" t="s">
        <v>653</v>
      </c>
      <c r="K115" s="17" t="s">
        <v>438</v>
      </c>
      <c r="L115">
        <v>0</v>
      </c>
      <c r="M115">
        <v>0</v>
      </c>
      <c r="N115">
        <v>0</v>
      </c>
      <c r="O115">
        <v>0</v>
      </c>
    </row>
    <row r="116" spans="1:15" x14ac:dyDescent="0.25">
      <c r="A116" s="17" t="s">
        <v>4122</v>
      </c>
      <c r="B116">
        <v>12</v>
      </c>
      <c r="C116">
        <v>0</v>
      </c>
      <c r="D116">
        <v>0</v>
      </c>
      <c r="E116">
        <v>16503.650000000001</v>
      </c>
      <c r="F116">
        <v>2461950.38</v>
      </c>
      <c r="G116">
        <v>0</v>
      </c>
      <c r="H116">
        <v>2445446.73</v>
      </c>
      <c r="I116" s="17" t="s">
        <v>4108</v>
      </c>
      <c r="J116" s="17" t="s">
        <v>653</v>
      </c>
      <c r="K116" s="17" t="s">
        <v>438</v>
      </c>
      <c r="L116">
        <v>0</v>
      </c>
      <c r="M116">
        <v>0</v>
      </c>
      <c r="N116">
        <v>0</v>
      </c>
      <c r="O116">
        <v>0</v>
      </c>
    </row>
    <row r="117" spans="1:15" x14ac:dyDescent="0.25">
      <c r="A117" s="17" t="s">
        <v>5904</v>
      </c>
      <c r="B117">
        <v>12</v>
      </c>
      <c r="C117">
        <v>0</v>
      </c>
      <c r="D117">
        <v>0</v>
      </c>
      <c r="E117">
        <v>0</v>
      </c>
      <c r="F117">
        <v>496.7</v>
      </c>
      <c r="G117">
        <v>0</v>
      </c>
      <c r="H117">
        <v>496.7</v>
      </c>
      <c r="I117" s="17" t="s">
        <v>5902</v>
      </c>
      <c r="J117" s="17" t="s">
        <v>653</v>
      </c>
      <c r="K117" s="17" t="s">
        <v>438</v>
      </c>
      <c r="L117">
        <v>0</v>
      </c>
      <c r="M117">
        <v>0</v>
      </c>
      <c r="N117">
        <v>0</v>
      </c>
      <c r="O117">
        <v>0</v>
      </c>
    </row>
    <row r="118" spans="1:15" x14ac:dyDescent="0.25">
      <c r="A118" s="17" t="s">
        <v>4123</v>
      </c>
      <c r="B118">
        <v>12</v>
      </c>
      <c r="C118">
        <v>0</v>
      </c>
      <c r="D118">
        <v>0</v>
      </c>
      <c r="E118">
        <v>0</v>
      </c>
      <c r="F118">
        <v>730</v>
      </c>
      <c r="G118">
        <v>0</v>
      </c>
      <c r="H118">
        <v>730</v>
      </c>
      <c r="I118" s="17" t="s">
        <v>4110</v>
      </c>
      <c r="J118" s="17" t="s">
        <v>653</v>
      </c>
      <c r="K118" s="17" t="s">
        <v>438</v>
      </c>
      <c r="L118">
        <v>0</v>
      </c>
      <c r="M118">
        <v>0</v>
      </c>
      <c r="N118">
        <v>0</v>
      </c>
      <c r="O118">
        <v>0</v>
      </c>
    </row>
    <row r="119" spans="1:15" x14ac:dyDescent="0.25">
      <c r="A119" s="17" t="s">
        <v>4124</v>
      </c>
      <c r="B119">
        <v>12</v>
      </c>
      <c r="C119">
        <v>0</v>
      </c>
      <c r="D119">
        <v>0</v>
      </c>
      <c r="E119">
        <v>28279519.579999998</v>
      </c>
      <c r="F119">
        <v>28279519.579999998</v>
      </c>
      <c r="G119">
        <v>0</v>
      </c>
      <c r="H119">
        <v>0</v>
      </c>
      <c r="I119" s="17" t="s">
        <v>4125</v>
      </c>
      <c r="J119" s="17" t="s">
        <v>653</v>
      </c>
      <c r="K119" s="17" t="s">
        <v>438</v>
      </c>
      <c r="L119">
        <v>0</v>
      </c>
      <c r="M119">
        <v>0</v>
      </c>
      <c r="N119">
        <v>0</v>
      </c>
      <c r="O119">
        <v>0</v>
      </c>
    </row>
  </sheetData>
  <pageMargins left="0.511811024" right="0.511811024" top="0.78740157499999996" bottom="0.78740157499999996" header="0.31496062000000002" footer="0.3149606200000000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E0706-A845-4C19-88FF-FD6059AD3FD6}">
  <dimension ref="A1:S154"/>
  <sheetViews>
    <sheetView topLeftCell="A119" workbookViewId="0">
      <selection activeCell="C153" sqref="C153"/>
    </sheetView>
  </sheetViews>
  <sheetFormatPr defaultRowHeight="15" x14ac:dyDescent="0.25"/>
  <cols>
    <col min="1" max="1" width="20.140625" bestFit="1" customWidth="1"/>
    <col min="2" max="2" width="21.42578125" bestFit="1" customWidth="1"/>
    <col min="3" max="3" width="17.42578125" bestFit="1" customWidth="1"/>
    <col min="4" max="4" width="18" bestFit="1" customWidth="1"/>
    <col min="5" max="5" width="12.85546875" bestFit="1" customWidth="1"/>
    <col min="6" max="6" width="16.28515625" bestFit="1" customWidth="1"/>
    <col min="7" max="7" width="8.28515625" bestFit="1" customWidth="1"/>
    <col min="8" max="8" width="11.5703125" bestFit="1" customWidth="1"/>
    <col min="9" max="9" width="9.28515625" bestFit="1" customWidth="1"/>
    <col min="10" max="10" width="12.42578125" bestFit="1" customWidth="1"/>
    <col min="11" max="11" width="11.7109375" bestFit="1" customWidth="1"/>
    <col min="12" max="12" width="10.140625" bestFit="1" customWidth="1"/>
    <col min="13" max="13" width="20.28515625" bestFit="1" customWidth="1"/>
    <col min="14" max="14" width="19.7109375" bestFit="1" customWidth="1"/>
    <col min="15" max="15" width="33" bestFit="1" customWidth="1"/>
    <col min="16" max="16" width="9" bestFit="1" customWidth="1"/>
    <col min="17" max="17" width="32" bestFit="1" customWidth="1"/>
    <col min="18" max="18" width="33.5703125" bestFit="1" customWidth="1"/>
    <col min="19" max="19" width="7" bestFit="1" customWidth="1"/>
  </cols>
  <sheetData>
    <row r="1" spans="1:19" x14ac:dyDescent="0.25">
      <c r="A1" t="s">
        <v>416</v>
      </c>
      <c r="B1" t="s">
        <v>4126</v>
      </c>
      <c r="C1" t="s">
        <v>4127</v>
      </c>
      <c r="D1" t="s">
        <v>4128</v>
      </c>
      <c r="E1" t="s">
        <v>419</v>
      </c>
      <c r="F1" t="s">
        <v>434</v>
      </c>
      <c r="G1" t="s">
        <v>2</v>
      </c>
      <c r="H1" t="s">
        <v>3</v>
      </c>
      <c r="I1" t="s">
        <v>409</v>
      </c>
      <c r="J1" t="s">
        <v>410</v>
      </c>
      <c r="K1" t="s">
        <v>411</v>
      </c>
      <c r="L1" t="s">
        <v>413</v>
      </c>
      <c r="M1" t="s">
        <v>414</v>
      </c>
      <c r="N1" t="s">
        <v>23</v>
      </c>
      <c r="O1" t="s">
        <v>415</v>
      </c>
      <c r="P1" t="s">
        <v>420</v>
      </c>
      <c r="Q1" t="s">
        <v>422</v>
      </c>
      <c r="R1" t="s">
        <v>24</v>
      </c>
      <c r="S1" t="s">
        <v>3917</v>
      </c>
    </row>
    <row r="2" spans="1:19" x14ac:dyDescent="0.25">
      <c r="A2" s="17" t="s">
        <v>3248</v>
      </c>
      <c r="B2" s="17" t="s">
        <v>4129</v>
      </c>
      <c r="C2" s="1">
        <v>44615</v>
      </c>
      <c r="D2">
        <v>27487.25</v>
      </c>
      <c r="E2" s="17" t="s">
        <v>437</v>
      </c>
      <c r="F2">
        <v>2022</v>
      </c>
      <c r="G2">
        <v>12</v>
      </c>
      <c r="H2">
        <v>1201</v>
      </c>
      <c r="I2">
        <v>9</v>
      </c>
      <c r="J2">
        <v>272</v>
      </c>
      <c r="K2">
        <v>20</v>
      </c>
      <c r="L2">
        <v>2</v>
      </c>
      <c r="M2" s="17" t="s">
        <v>1138</v>
      </c>
      <c r="N2">
        <v>50</v>
      </c>
      <c r="O2">
        <v>0</v>
      </c>
      <c r="P2">
        <v>213</v>
      </c>
      <c r="Q2">
        <v>0</v>
      </c>
      <c r="R2">
        <v>0</v>
      </c>
      <c r="S2" s="17">
        <f>MONTH(LIQUIDACAO[[#This Row],[data_liquidacao]])</f>
        <v>2</v>
      </c>
    </row>
    <row r="3" spans="1:19" x14ac:dyDescent="0.25">
      <c r="A3" s="17" t="s">
        <v>3250</v>
      </c>
      <c r="B3" s="17" t="s">
        <v>4130</v>
      </c>
      <c r="C3" s="1">
        <v>44615</v>
      </c>
      <c r="D3">
        <v>18551.11</v>
      </c>
      <c r="E3" s="17" t="s">
        <v>437</v>
      </c>
      <c r="F3">
        <v>2022</v>
      </c>
      <c r="G3">
        <v>12</v>
      </c>
      <c r="H3">
        <v>1201</v>
      </c>
      <c r="I3">
        <v>9</v>
      </c>
      <c r="J3">
        <v>272</v>
      </c>
      <c r="K3">
        <v>20</v>
      </c>
      <c r="L3">
        <v>2</v>
      </c>
      <c r="M3" s="17" t="s">
        <v>1138</v>
      </c>
      <c r="N3">
        <v>50</v>
      </c>
      <c r="O3">
        <v>0</v>
      </c>
      <c r="P3">
        <v>213</v>
      </c>
      <c r="Q3">
        <v>0</v>
      </c>
      <c r="R3">
        <v>0</v>
      </c>
      <c r="S3" s="17">
        <f>MONTH(LIQUIDACAO[[#This Row],[data_liquidacao]])</f>
        <v>2</v>
      </c>
    </row>
    <row r="4" spans="1:19" x14ac:dyDescent="0.25">
      <c r="A4" s="17" t="s">
        <v>3252</v>
      </c>
      <c r="B4" s="17" t="s">
        <v>4131</v>
      </c>
      <c r="C4" s="1">
        <v>44615</v>
      </c>
      <c r="D4">
        <v>5886.43</v>
      </c>
      <c r="E4" s="17" t="s">
        <v>437</v>
      </c>
      <c r="F4">
        <v>2022</v>
      </c>
      <c r="G4">
        <v>12</v>
      </c>
      <c r="H4">
        <v>1201</v>
      </c>
      <c r="I4">
        <v>9</v>
      </c>
      <c r="J4">
        <v>272</v>
      </c>
      <c r="K4">
        <v>20</v>
      </c>
      <c r="L4">
        <v>2</v>
      </c>
      <c r="M4" s="17" t="s">
        <v>1138</v>
      </c>
      <c r="N4">
        <v>50</v>
      </c>
      <c r="O4">
        <v>0</v>
      </c>
      <c r="P4">
        <v>213</v>
      </c>
      <c r="Q4">
        <v>0</v>
      </c>
      <c r="R4">
        <v>0</v>
      </c>
      <c r="S4" s="17">
        <f>MONTH(LIQUIDACAO[[#This Row],[data_liquidacao]])</f>
        <v>2</v>
      </c>
    </row>
    <row r="5" spans="1:19" x14ac:dyDescent="0.25">
      <c r="A5" s="17" t="s">
        <v>3254</v>
      </c>
      <c r="B5" s="17" t="s">
        <v>4132</v>
      </c>
      <c r="C5" s="1">
        <v>44615</v>
      </c>
      <c r="D5">
        <v>96076.65</v>
      </c>
      <c r="E5" s="17" t="s">
        <v>437</v>
      </c>
      <c r="F5">
        <v>2022</v>
      </c>
      <c r="G5">
        <v>12</v>
      </c>
      <c r="H5">
        <v>1201</v>
      </c>
      <c r="I5">
        <v>9</v>
      </c>
      <c r="J5">
        <v>272</v>
      </c>
      <c r="K5">
        <v>20</v>
      </c>
      <c r="L5">
        <v>2</v>
      </c>
      <c r="M5" s="17" t="s">
        <v>1138</v>
      </c>
      <c r="N5">
        <v>50</v>
      </c>
      <c r="O5">
        <v>0</v>
      </c>
      <c r="P5">
        <v>213</v>
      </c>
      <c r="Q5">
        <v>0</v>
      </c>
      <c r="R5">
        <v>0</v>
      </c>
      <c r="S5" s="17">
        <f>MONTH(LIQUIDACAO[[#This Row],[data_liquidacao]])</f>
        <v>2</v>
      </c>
    </row>
    <row r="6" spans="1:19" x14ac:dyDescent="0.25">
      <c r="A6" s="17" t="s">
        <v>3256</v>
      </c>
      <c r="B6" s="17" t="s">
        <v>4133</v>
      </c>
      <c r="C6" s="1">
        <v>44615</v>
      </c>
      <c r="D6">
        <v>1668.97</v>
      </c>
      <c r="E6" s="17" t="s">
        <v>437</v>
      </c>
      <c r="F6">
        <v>2022</v>
      </c>
      <c r="G6">
        <v>12</v>
      </c>
      <c r="H6">
        <v>1201</v>
      </c>
      <c r="I6">
        <v>9</v>
      </c>
      <c r="J6">
        <v>272</v>
      </c>
      <c r="K6">
        <v>20</v>
      </c>
      <c r="L6">
        <v>2</v>
      </c>
      <c r="M6" s="17" t="s">
        <v>1138</v>
      </c>
      <c r="N6">
        <v>50</v>
      </c>
      <c r="O6">
        <v>0</v>
      </c>
      <c r="P6">
        <v>213</v>
      </c>
      <c r="Q6">
        <v>0</v>
      </c>
      <c r="R6">
        <v>0</v>
      </c>
      <c r="S6" s="17">
        <f>MONTH(LIQUIDACAO[[#This Row],[data_liquidacao]])</f>
        <v>2</v>
      </c>
    </row>
    <row r="7" spans="1:19" x14ac:dyDescent="0.25">
      <c r="A7" s="17" t="s">
        <v>3258</v>
      </c>
      <c r="B7" s="17" t="s">
        <v>4134</v>
      </c>
      <c r="C7" s="1">
        <v>44615</v>
      </c>
      <c r="D7">
        <v>18160.86</v>
      </c>
      <c r="E7" s="17" t="s">
        <v>437</v>
      </c>
      <c r="F7">
        <v>2022</v>
      </c>
      <c r="G7">
        <v>12</v>
      </c>
      <c r="H7">
        <v>1201</v>
      </c>
      <c r="I7">
        <v>9</v>
      </c>
      <c r="J7">
        <v>272</v>
      </c>
      <c r="K7">
        <v>20</v>
      </c>
      <c r="L7">
        <v>2</v>
      </c>
      <c r="M7" s="17" t="s">
        <v>1138</v>
      </c>
      <c r="N7">
        <v>50</v>
      </c>
      <c r="O7">
        <v>0</v>
      </c>
      <c r="P7">
        <v>213</v>
      </c>
      <c r="Q7">
        <v>0</v>
      </c>
      <c r="R7">
        <v>0</v>
      </c>
      <c r="S7" s="17">
        <f>MONTH(LIQUIDACAO[[#This Row],[data_liquidacao]])</f>
        <v>2</v>
      </c>
    </row>
    <row r="8" spans="1:19" x14ac:dyDescent="0.25">
      <c r="A8" s="17" t="s">
        <v>3260</v>
      </c>
      <c r="B8" s="17" t="s">
        <v>4135</v>
      </c>
      <c r="C8" s="1">
        <v>44615</v>
      </c>
      <c r="D8">
        <v>7272</v>
      </c>
      <c r="E8" s="17" t="s">
        <v>437</v>
      </c>
      <c r="F8">
        <v>2022</v>
      </c>
      <c r="G8">
        <v>12</v>
      </c>
      <c r="H8">
        <v>1201</v>
      </c>
      <c r="I8">
        <v>9</v>
      </c>
      <c r="J8">
        <v>272</v>
      </c>
      <c r="K8">
        <v>20</v>
      </c>
      <c r="L8">
        <v>2</v>
      </c>
      <c r="M8" s="17" t="s">
        <v>1138</v>
      </c>
      <c r="N8">
        <v>50</v>
      </c>
      <c r="O8">
        <v>0</v>
      </c>
      <c r="P8">
        <v>213</v>
      </c>
      <c r="Q8">
        <v>0</v>
      </c>
      <c r="R8">
        <v>0</v>
      </c>
      <c r="S8" s="17">
        <f>MONTH(LIQUIDACAO[[#This Row],[data_liquidacao]])</f>
        <v>2</v>
      </c>
    </row>
    <row r="9" spans="1:19" x14ac:dyDescent="0.25">
      <c r="A9" s="17" t="s">
        <v>3262</v>
      </c>
      <c r="B9" s="17" t="s">
        <v>4136</v>
      </c>
      <c r="C9" s="1">
        <v>44615</v>
      </c>
      <c r="D9">
        <v>16920.080000000002</v>
      </c>
      <c r="E9" s="17" t="s">
        <v>437</v>
      </c>
      <c r="F9">
        <v>2022</v>
      </c>
      <c r="G9">
        <v>12</v>
      </c>
      <c r="H9">
        <v>1201</v>
      </c>
      <c r="I9">
        <v>9</v>
      </c>
      <c r="J9">
        <v>272</v>
      </c>
      <c r="K9">
        <v>20</v>
      </c>
      <c r="L9">
        <v>2</v>
      </c>
      <c r="M9" s="17" t="s">
        <v>1138</v>
      </c>
      <c r="N9">
        <v>50</v>
      </c>
      <c r="O9">
        <v>0</v>
      </c>
      <c r="P9">
        <v>213</v>
      </c>
      <c r="Q9">
        <v>0</v>
      </c>
      <c r="R9">
        <v>0</v>
      </c>
      <c r="S9" s="17">
        <f>MONTH(LIQUIDACAO[[#This Row],[data_liquidacao]])</f>
        <v>2</v>
      </c>
    </row>
    <row r="10" spans="1:19" x14ac:dyDescent="0.25">
      <c r="A10" s="17" t="s">
        <v>3268</v>
      </c>
      <c r="B10" s="17" t="s">
        <v>4137</v>
      </c>
      <c r="C10" s="1">
        <v>44615</v>
      </c>
      <c r="D10">
        <v>6513.93</v>
      </c>
      <c r="E10" s="17" t="s">
        <v>437</v>
      </c>
      <c r="F10">
        <v>2022</v>
      </c>
      <c r="G10">
        <v>12</v>
      </c>
      <c r="H10">
        <v>1201</v>
      </c>
      <c r="I10">
        <v>9</v>
      </c>
      <c r="J10">
        <v>272</v>
      </c>
      <c r="K10">
        <v>20</v>
      </c>
      <c r="L10">
        <v>2</v>
      </c>
      <c r="M10" s="17" t="s">
        <v>1162</v>
      </c>
      <c r="N10">
        <v>50</v>
      </c>
      <c r="O10">
        <v>0</v>
      </c>
      <c r="P10">
        <v>213</v>
      </c>
      <c r="Q10">
        <v>0</v>
      </c>
      <c r="R10">
        <v>0</v>
      </c>
      <c r="S10" s="17">
        <f>MONTH(LIQUIDACAO[[#This Row],[data_liquidacao]])</f>
        <v>2</v>
      </c>
    </row>
    <row r="11" spans="1:19" x14ac:dyDescent="0.25">
      <c r="A11" s="17" t="s">
        <v>3270</v>
      </c>
      <c r="B11" s="17" t="s">
        <v>4138</v>
      </c>
      <c r="C11" s="1">
        <v>44615</v>
      </c>
      <c r="D11">
        <v>34674.839999999997</v>
      </c>
      <c r="E11" s="17" t="s">
        <v>437</v>
      </c>
      <c r="F11">
        <v>2022</v>
      </c>
      <c r="G11">
        <v>12</v>
      </c>
      <c r="H11">
        <v>1201</v>
      </c>
      <c r="I11">
        <v>9</v>
      </c>
      <c r="J11">
        <v>272</v>
      </c>
      <c r="K11">
        <v>20</v>
      </c>
      <c r="L11">
        <v>2</v>
      </c>
      <c r="M11" s="17" t="s">
        <v>1162</v>
      </c>
      <c r="N11">
        <v>50</v>
      </c>
      <c r="O11">
        <v>0</v>
      </c>
      <c r="P11">
        <v>213</v>
      </c>
      <c r="Q11">
        <v>0</v>
      </c>
      <c r="R11">
        <v>0</v>
      </c>
      <c r="S11" s="17">
        <f>MONTH(LIQUIDACAO[[#This Row],[data_liquidacao]])</f>
        <v>2</v>
      </c>
    </row>
    <row r="12" spans="1:19" x14ac:dyDescent="0.25">
      <c r="A12" s="17" t="s">
        <v>3274</v>
      </c>
      <c r="B12" s="17" t="s">
        <v>4139</v>
      </c>
      <c r="C12" s="1">
        <v>44615</v>
      </c>
      <c r="D12">
        <v>12513.23</v>
      </c>
      <c r="E12" s="17" t="s">
        <v>437</v>
      </c>
      <c r="F12">
        <v>2022</v>
      </c>
      <c r="G12">
        <v>12</v>
      </c>
      <c r="H12">
        <v>1201</v>
      </c>
      <c r="I12">
        <v>9</v>
      </c>
      <c r="J12">
        <v>272</v>
      </c>
      <c r="K12">
        <v>20</v>
      </c>
      <c r="L12">
        <v>4</v>
      </c>
      <c r="M12" s="17" t="s">
        <v>1162</v>
      </c>
      <c r="N12">
        <v>50</v>
      </c>
      <c r="O12">
        <v>0</v>
      </c>
      <c r="P12">
        <v>213</v>
      </c>
      <c r="Q12">
        <v>0</v>
      </c>
      <c r="R12">
        <v>0</v>
      </c>
      <c r="S12" s="17">
        <f>MONTH(LIQUIDACAO[[#This Row],[data_liquidacao]])</f>
        <v>2</v>
      </c>
    </row>
    <row r="13" spans="1:19" x14ac:dyDescent="0.25">
      <c r="A13" s="17" t="s">
        <v>3276</v>
      </c>
      <c r="B13" s="17" t="s">
        <v>4140</v>
      </c>
      <c r="C13" s="1">
        <v>44615</v>
      </c>
      <c r="D13">
        <v>618.36</v>
      </c>
      <c r="E13" s="17" t="s">
        <v>437</v>
      </c>
      <c r="F13">
        <v>2022</v>
      </c>
      <c r="G13">
        <v>12</v>
      </c>
      <c r="H13">
        <v>1201</v>
      </c>
      <c r="I13">
        <v>9</v>
      </c>
      <c r="J13">
        <v>272</v>
      </c>
      <c r="K13">
        <v>20</v>
      </c>
      <c r="L13">
        <v>4</v>
      </c>
      <c r="M13" s="17" t="s">
        <v>1162</v>
      </c>
      <c r="N13">
        <v>50</v>
      </c>
      <c r="O13">
        <v>0</v>
      </c>
      <c r="P13">
        <v>213</v>
      </c>
      <c r="Q13">
        <v>0</v>
      </c>
      <c r="R13">
        <v>0</v>
      </c>
      <c r="S13" s="17">
        <f>MONTH(LIQUIDACAO[[#This Row],[data_liquidacao]])</f>
        <v>2</v>
      </c>
    </row>
    <row r="14" spans="1:19" x14ac:dyDescent="0.25">
      <c r="A14" s="17" t="s">
        <v>3272</v>
      </c>
      <c r="B14" s="17" t="s">
        <v>4141</v>
      </c>
      <c r="C14" s="1">
        <v>44615</v>
      </c>
      <c r="D14">
        <v>1212</v>
      </c>
      <c r="E14" s="17" t="s">
        <v>437</v>
      </c>
      <c r="F14">
        <v>2022</v>
      </c>
      <c r="G14">
        <v>12</v>
      </c>
      <c r="H14">
        <v>1201</v>
      </c>
      <c r="I14">
        <v>9</v>
      </c>
      <c r="J14">
        <v>272</v>
      </c>
      <c r="K14">
        <v>20</v>
      </c>
      <c r="L14">
        <v>4</v>
      </c>
      <c r="M14" s="17" t="s">
        <v>1162</v>
      </c>
      <c r="N14">
        <v>50</v>
      </c>
      <c r="O14">
        <v>0</v>
      </c>
      <c r="P14">
        <v>213</v>
      </c>
      <c r="Q14">
        <v>0</v>
      </c>
      <c r="R14">
        <v>0</v>
      </c>
      <c r="S14" s="17">
        <f>MONTH(LIQUIDACAO[[#This Row],[data_liquidacao]])</f>
        <v>2</v>
      </c>
    </row>
    <row r="15" spans="1:19" x14ac:dyDescent="0.25">
      <c r="A15" s="17" t="s">
        <v>3266</v>
      </c>
      <c r="B15" s="17" t="s">
        <v>4142</v>
      </c>
      <c r="C15" s="1">
        <v>44615</v>
      </c>
      <c r="D15">
        <v>3939.22</v>
      </c>
      <c r="E15" s="17" t="s">
        <v>437</v>
      </c>
      <c r="F15">
        <v>2022</v>
      </c>
      <c r="G15">
        <v>12</v>
      </c>
      <c r="H15">
        <v>1201</v>
      </c>
      <c r="I15">
        <v>9</v>
      </c>
      <c r="J15">
        <v>272</v>
      </c>
      <c r="K15">
        <v>20</v>
      </c>
      <c r="L15">
        <v>4</v>
      </c>
      <c r="M15" s="17" t="s">
        <v>1138</v>
      </c>
      <c r="N15">
        <v>50</v>
      </c>
      <c r="O15">
        <v>0</v>
      </c>
      <c r="P15">
        <v>213</v>
      </c>
      <c r="Q15">
        <v>0</v>
      </c>
      <c r="R15">
        <v>0</v>
      </c>
      <c r="S15" s="17">
        <f>MONTH(LIQUIDACAO[[#This Row],[data_liquidacao]])</f>
        <v>2</v>
      </c>
    </row>
    <row r="16" spans="1:19" x14ac:dyDescent="0.25">
      <c r="A16" s="17" t="s">
        <v>3264</v>
      </c>
      <c r="B16" s="17" t="s">
        <v>4143</v>
      </c>
      <c r="C16" s="1">
        <v>44615</v>
      </c>
      <c r="D16">
        <v>8776.02</v>
      </c>
      <c r="E16" s="17" t="s">
        <v>437</v>
      </c>
      <c r="F16">
        <v>2022</v>
      </c>
      <c r="G16">
        <v>12</v>
      </c>
      <c r="H16">
        <v>1201</v>
      </c>
      <c r="I16">
        <v>9</v>
      </c>
      <c r="J16">
        <v>272</v>
      </c>
      <c r="K16">
        <v>20</v>
      </c>
      <c r="L16">
        <v>4</v>
      </c>
      <c r="M16" s="17" t="s">
        <v>1138</v>
      </c>
      <c r="N16">
        <v>50</v>
      </c>
      <c r="O16">
        <v>0</v>
      </c>
      <c r="P16">
        <v>213</v>
      </c>
      <c r="Q16">
        <v>0</v>
      </c>
      <c r="R16">
        <v>0</v>
      </c>
      <c r="S16" s="17">
        <f>MONTH(LIQUIDACAO[[#This Row],[data_liquidacao]])</f>
        <v>2</v>
      </c>
    </row>
    <row r="17" spans="1:19" x14ac:dyDescent="0.25">
      <c r="A17" s="17" t="s">
        <v>7349</v>
      </c>
      <c r="B17" s="17" t="s">
        <v>7350</v>
      </c>
      <c r="C17" s="1">
        <v>44711</v>
      </c>
      <c r="D17">
        <v>1262.52</v>
      </c>
      <c r="E17" s="17" t="s">
        <v>437</v>
      </c>
      <c r="F17">
        <v>2022</v>
      </c>
      <c r="G17">
        <v>12</v>
      </c>
      <c r="H17">
        <v>1201</v>
      </c>
      <c r="I17">
        <v>9</v>
      </c>
      <c r="J17">
        <v>122</v>
      </c>
      <c r="K17">
        <v>1</v>
      </c>
      <c r="L17">
        <v>2066</v>
      </c>
      <c r="M17" s="17" t="s">
        <v>1708</v>
      </c>
      <c r="N17">
        <v>50</v>
      </c>
      <c r="O17">
        <v>0</v>
      </c>
      <c r="P17">
        <v>6</v>
      </c>
      <c r="Q17">
        <v>0</v>
      </c>
      <c r="R17">
        <v>0</v>
      </c>
      <c r="S17" s="17">
        <f>MONTH(LIQUIDACAO[[#This Row],[data_liquidacao]])</f>
        <v>5</v>
      </c>
    </row>
    <row r="18" spans="1:19" x14ac:dyDescent="0.25">
      <c r="A18" s="17" t="s">
        <v>7351</v>
      </c>
      <c r="B18" s="17" t="s">
        <v>7352</v>
      </c>
      <c r="C18" s="1">
        <v>44711</v>
      </c>
      <c r="D18">
        <v>454.48</v>
      </c>
      <c r="E18" s="17" t="s">
        <v>437</v>
      </c>
      <c r="F18">
        <v>2022</v>
      </c>
      <c r="G18">
        <v>12</v>
      </c>
      <c r="H18">
        <v>1201</v>
      </c>
      <c r="I18">
        <v>9</v>
      </c>
      <c r="J18">
        <v>122</v>
      </c>
      <c r="K18">
        <v>1</v>
      </c>
      <c r="L18">
        <v>2066</v>
      </c>
      <c r="M18" s="17" t="s">
        <v>1708</v>
      </c>
      <c r="N18">
        <v>50</v>
      </c>
      <c r="O18">
        <v>0</v>
      </c>
      <c r="P18">
        <v>6</v>
      </c>
      <c r="Q18">
        <v>0</v>
      </c>
      <c r="R18">
        <v>0</v>
      </c>
      <c r="S18" s="17">
        <f>MONTH(LIQUIDACAO[[#This Row],[data_liquidacao]])</f>
        <v>5</v>
      </c>
    </row>
    <row r="19" spans="1:19" x14ac:dyDescent="0.25">
      <c r="A19" s="17" t="s">
        <v>3437</v>
      </c>
      <c r="B19" s="17" t="s">
        <v>4144</v>
      </c>
      <c r="C19" s="1">
        <v>44615</v>
      </c>
      <c r="D19">
        <v>1262.52</v>
      </c>
      <c r="E19" s="17" t="s">
        <v>437</v>
      </c>
      <c r="F19">
        <v>2022</v>
      </c>
      <c r="G19">
        <v>12</v>
      </c>
      <c r="H19">
        <v>1201</v>
      </c>
      <c r="I19">
        <v>9</v>
      </c>
      <c r="J19">
        <v>122</v>
      </c>
      <c r="K19">
        <v>1</v>
      </c>
      <c r="L19">
        <v>2066</v>
      </c>
      <c r="M19" s="17" t="s">
        <v>2478</v>
      </c>
      <c r="N19">
        <v>50</v>
      </c>
      <c r="O19">
        <v>0</v>
      </c>
      <c r="P19">
        <v>6</v>
      </c>
      <c r="Q19">
        <v>0</v>
      </c>
      <c r="R19">
        <v>0</v>
      </c>
      <c r="S19" s="17">
        <f>MONTH(LIQUIDACAO[[#This Row],[data_liquidacao]])</f>
        <v>2</v>
      </c>
    </row>
    <row r="20" spans="1:19" x14ac:dyDescent="0.25">
      <c r="A20" s="17" t="s">
        <v>3439</v>
      </c>
      <c r="B20" s="17" t="s">
        <v>4145</v>
      </c>
      <c r="C20" s="1">
        <v>44615</v>
      </c>
      <c r="D20">
        <v>454.48</v>
      </c>
      <c r="E20" s="17" t="s">
        <v>437</v>
      </c>
      <c r="F20">
        <v>2022</v>
      </c>
      <c r="G20">
        <v>12</v>
      </c>
      <c r="H20">
        <v>1201</v>
      </c>
      <c r="I20">
        <v>9</v>
      </c>
      <c r="J20">
        <v>122</v>
      </c>
      <c r="K20">
        <v>1</v>
      </c>
      <c r="L20">
        <v>2066</v>
      </c>
      <c r="M20" s="17" t="s">
        <v>2478</v>
      </c>
      <c r="N20">
        <v>50</v>
      </c>
      <c r="O20">
        <v>0</v>
      </c>
      <c r="P20">
        <v>6</v>
      </c>
      <c r="Q20">
        <v>0</v>
      </c>
      <c r="R20">
        <v>0</v>
      </c>
      <c r="S20" s="17">
        <f>MONTH(LIQUIDACAO[[#This Row],[data_liquidacao]])</f>
        <v>2</v>
      </c>
    </row>
    <row r="21" spans="1:19" x14ac:dyDescent="0.25">
      <c r="A21" s="17" t="s">
        <v>3466</v>
      </c>
      <c r="B21" s="17" t="s">
        <v>4146</v>
      </c>
      <c r="C21" s="1">
        <v>44615</v>
      </c>
      <c r="D21">
        <v>7481.16</v>
      </c>
      <c r="E21" s="17" t="s">
        <v>437</v>
      </c>
      <c r="F21">
        <v>2022</v>
      </c>
      <c r="G21">
        <v>12</v>
      </c>
      <c r="H21">
        <v>1201</v>
      </c>
      <c r="I21">
        <v>28</v>
      </c>
      <c r="J21">
        <v>845</v>
      </c>
      <c r="K21">
        <v>0</v>
      </c>
      <c r="L21">
        <v>22</v>
      </c>
      <c r="M21" s="17" t="s">
        <v>914</v>
      </c>
      <c r="N21">
        <v>50</v>
      </c>
      <c r="O21">
        <v>0</v>
      </c>
      <c r="P21">
        <v>155</v>
      </c>
      <c r="Q21">
        <v>0</v>
      </c>
      <c r="R21">
        <v>0</v>
      </c>
      <c r="S21" s="17">
        <f>MONTH(LIQUIDACAO[[#This Row],[data_liquidacao]])</f>
        <v>2</v>
      </c>
    </row>
    <row r="22" spans="1:19" x14ac:dyDescent="0.25">
      <c r="A22" s="17" t="s">
        <v>4276</v>
      </c>
      <c r="B22" s="17" t="s">
        <v>5905</v>
      </c>
      <c r="C22" s="1">
        <v>44629</v>
      </c>
      <c r="D22">
        <v>424</v>
      </c>
      <c r="E22" s="17" t="s">
        <v>437</v>
      </c>
      <c r="F22">
        <v>2022</v>
      </c>
      <c r="G22">
        <v>12</v>
      </c>
      <c r="H22">
        <v>1201</v>
      </c>
      <c r="I22">
        <v>9</v>
      </c>
      <c r="J22">
        <v>122</v>
      </c>
      <c r="K22">
        <v>1</v>
      </c>
      <c r="L22">
        <v>2066</v>
      </c>
      <c r="M22" s="17" t="s">
        <v>779</v>
      </c>
      <c r="N22">
        <v>50</v>
      </c>
      <c r="O22">
        <v>0</v>
      </c>
      <c r="P22">
        <v>5044</v>
      </c>
      <c r="Q22">
        <v>0</v>
      </c>
      <c r="R22">
        <v>0</v>
      </c>
      <c r="S22" s="17">
        <f>MONTH(LIQUIDACAO[[#This Row],[data_liquidacao]])</f>
        <v>3</v>
      </c>
    </row>
    <row r="23" spans="1:19" x14ac:dyDescent="0.25">
      <c r="A23" s="17" t="s">
        <v>4274</v>
      </c>
      <c r="B23" s="17" t="s">
        <v>5906</v>
      </c>
      <c r="C23" s="1">
        <v>44629</v>
      </c>
      <c r="D23">
        <v>424</v>
      </c>
      <c r="E23" s="17" t="s">
        <v>437</v>
      </c>
      <c r="F23">
        <v>2022</v>
      </c>
      <c r="G23">
        <v>12</v>
      </c>
      <c r="H23">
        <v>1201</v>
      </c>
      <c r="I23">
        <v>9</v>
      </c>
      <c r="J23">
        <v>122</v>
      </c>
      <c r="K23">
        <v>1</v>
      </c>
      <c r="L23">
        <v>2066</v>
      </c>
      <c r="M23" s="17" t="s">
        <v>779</v>
      </c>
      <c r="N23">
        <v>50</v>
      </c>
      <c r="O23">
        <v>0</v>
      </c>
      <c r="P23">
        <v>5044</v>
      </c>
      <c r="Q23">
        <v>0</v>
      </c>
      <c r="R23">
        <v>0</v>
      </c>
      <c r="S23" s="17">
        <f>MONTH(LIQUIDACAO[[#This Row],[data_liquidacao]])</f>
        <v>3</v>
      </c>
    </row>
    <row r="24" spans="1:19" x14ac:dyDescent="0.25">
      <c r="A24" s="17" t="s">
        <v>7412</v>
      </c>
      <c r="B24" s="17" t="s">
        <v>10299</v>
      </c>
      <c r="C24" s="1">
        <v>44726</v>
      </c>
      <c r="D24">
        <v>882</v>
      </c>
      <c r="E24" s="17" t="s">
        <v>437</v>
      </c>
      <c r="F24">
        <v>2022</v>
      </c>
      <c r="G24">
        <v>12</v>
      </c>
      <c r="H24">
        <v>1201</v>
      </c>
      <c r="I24">
        <v>9</v>
      </c>
      <c r="J24">
        <v>122</v>
      </c>
      <c r="K24">
        <v>1</v>
      </c>
      <c r="L24">
        <v>2066</v>
      </c>
      <c r="M24" s="17" t="s">
        <v>779</v>
      </c>
      <c r="N24">
        <v>50</v>
      </c>
      <c r="O24">
        <v>0</v>
      </c>
      <c r="P24">
        <v>6989</v>
      </c>
      <c r="Q24">
        <v>0</v>
      </c>
      <c r="R24">
        <v>0</v>
      </c>
      <c r="S24" s="17">
        <f>MONTH(LIQUIDACAO[[#This Row],[data_liquidacao]])</f>
        <v>6</v>
      </c>
    </row>
    <row r="25" spans="1:19" x14ac:dyDescent="0.25">
      <c r="A25" s="17" t="s">
        <v>2768</v>
      </c>
      <c r="B25" s="17" t="s">
        <v>5907</v>
      </c>
      <c r="C25" s="1">
        <v>44642</v>
      </c>
      <c r="D25">
        <v>730</v>
      </c>
      <c r="E25" s="17" t="s">
        <v>437</v>
      </c>
      <c r="F25">
        <v>2022</v>
      </c>
      <c r="G25">
        <v>12</v>
      </c>
      <c r="H25">
        <v>1201</v>
      </c>
      <c r="I25">
        <v>9</v>
      </c>
      <c r="J25">
        <v>122</v>
      </c>
      <c r="K25">
        <v>1</v>
      </c>
      <c r="L25">
        <v>2066</v>
      </c>
      <c r="M25" s="17" t="s">
        <v>611</v>
      </c>
      <c r="N25">
        <v>50</v>
      </c>
      <c r="O25">
        <v>0</v>
      </c>
      <c r="P25">
        <v>6989</v>
      </c>
      <c r="Q25">
        <v>0</v>
      </c>
      <c r="R25">
        <v>0</v>
      </c>
      <c r="S25" s="17">
        <f>MONTH(LIQUIDACAO[[#This Row],[data_liquidacao]])</f>
        <v>3</v>
      </c>
    </row>
    <row r="26" spans="1:19" x14ac:dyDescent="0.25">
      <c r="A26" s="17" t="s">
        <v>5490</v>
      </c>
      <c r="B26" s="17" t="s">
        <v>5908</v>
      </c>
      <c r="C26" s="1">
        <v>44648</v>
      </c>
      <c r="D26">
        <v>600</v>
      </c>
      <c r="E26" s="17" t="s">
        <v>437</v>
      </c>
      <c r="F26">
        <v>2022</v>
      </c>
      <c r="G26">
        <v>12</v>
      </c>
      <c r="H26">
        <v>1201</v>
      </c>
      <c r="I26">
        <v>9</v>
      </c>
      <c r="J26">
        <v>122</v>
      </c>
      <c r="K26">
        <v>1</v>
      </c>
      <c r="L26">
        <v>2066</v>
      </c>
      <c r="M26" s="17" t="s">
        <v>483</v>
      </c>
      <c r="N26">
        <v>50</v>
      </c>
      <c r="O26">
        <v>0</v>
      </c>
      <c r="P26">
        <v>213</v>
      </c>
      <c r="Q26">
        <v>0</v>
      </c>
      <c r="R26">
        <v>0</v>
      </c>
      <c r="S26" s="17">
        <f>MONTH(LIQUIDACAO[[#This Row],[data_liquidacao]])</f>
        <v>3</v>
      </c>
    </row>
    <row r="27" spans="1:19" x14ac:dyDescent="0.25">
      <c r="A27" s="17" t="s">
        <v>5460</v>
      </c>
      <c r="B27" s="17" t="s">
        <v>5909</v>
      </c>
      <c r="C27" s="1">
        <v>44648</v>
      </c>
      <c r="D27">
        <v>28888.400000000001</v>
      </c>
      <c r="E27" s="17" t="s">
        <v>437</v>
      </c>
      <c r="F27">
        <v>2022</v>
      </c>
      <c r="G27">
        <v>12</v>
      </c>
      <c r="H27">
        <v>1201</v>
      </c>
      <c r="I27">
        <v>9</v>
      </c>
      <c r="J27">
        <v>272</v>
      </c>
      <c r="K27">
        <v>20</v>
      </c>
      <c r="L27">
        <v>2</v>
      </c>
      <c r="M27" s="17" t="s">
        <v>1138</v>
      </c>
      <c r="N27">
        <v>50</v>
      </c>
      <c r="O27">
        <v>0</v>
      </c>
      <c r="P27">
        <v>213</v>
      </c>
      <c r="Q27">
        <v>0</v>
      </c>
      <c r="R27">
        <v>0</v>
      </c>
      <c r="S27" s="17">
        <f>MONTH(LIQUIDACAO[[#This Row],[data_liquidacao]])</f>
        <v>3</v>
      </c>
    </row>
    <row r="28" spans="1:19" x14ac:dyDescent="0.25">
      <c r="A28" s="17" t="s">
        <v>5462</v>
      </c>
      <c r="B28" s="17" t="s">
        <v>5910</v>
      </c>
      <c r="C28" s="1">
        <v>44648</v>
      </c>
      <c r="D28">
        <v>18551.11</v>
      </c>
      <c r="E28" s="17" t="s">
        <v>437</v>
      </c>
      <c r="F28">
        <v>2022</v>
      </c>
      <c r="G28">
        <v>12</v>
      </c>
      <c r="H28">
        <v>1201</v>
      </c>
      <c r="I28">
        <v>9</v>
      </c>
      <c r="J28">
        <v>272</v>
      </c>
      <c r="K28">
        <v>20</v>
      </c>
      <c r="L28">
        <v>2</v>
      </c>
      <c r="M28" s="17" t="s">
        <v>1138</v>
      </c>
      <c r="N28">
        <v>50</v>
      </c>
      <c r="O28">
        <v>0</v>
      </c>
      <c r="P28">
        <v>213</v>
      </c>
      <c r="Q28">
        <v>0</v>
      </c>
      <c r="R28">
        <v>0</v>
      </c>
      <c r="S28" s="17">
        <f>MONTH(LIQUIDACAO[[#This Row],[data_liquidacao]])</f>
        <v>3</v>
      </c>
    </row>
    <row r="29" spans="1:19" x14ac:dyDescent="0.25">
      <c r="A29" s="17" t="s">
        <v>5464</v>
      </c>
      <c r="B29" s="17" t="s">
        <v>5911</v>
      </c>
      <c r="C29" s="1">
        <v>44648</v>
      </c>
      <c r="D29">
        <v>5886.43</v>
      </c>
      <c r="E29" s="17" t="s">
        <v>437</v>
      </c>
      <c r="F29">
        <v>2022</v>
      </c>
      <c r="G29">
        <v>12</v>
      </c>
      <c r="H29">
        <v>1201</v>
      </c>
      <c r="I29">
        <v>9</v>
      </c>
      <c r="J29">
        <v>272</v>
      </c>
      <c r="K29">
        <v>20</v>
      </c>
      <c r="L29">
        <v>2</v>
      </c>
      <c r="M29" s="17" t="s">
        <v>1138</v>
      </c>
      <c r="N29">
        <v>50</v>
      </c>
      <c r="O29">
        <v>0</v>
      </c>
      <c r="P29">
        <v>213</v>
      </c>
      <c r="Q29">
        <v>0</v>
      </c>
      <c r="R29">
        <v>0</v>
      </c>
      <c r="S29" s="17">
        <f>MONTH(LIQUIDACAO[[#This Row],[data_liquidacao]])</f>
        <v>3</v>
      </c>
    </row>
    <row r="30" spans="1:19" x14ac:dyDescent="0.25">
      <c r="A30" s="17" t="s">
        <v>5466</v>
      </c>
      <c r="B30" s="17" t="s">
        <v>5912</v>
      </c>
      <c r="C30" s="1">
        <v>44648</v>
      </c>
      <c r="D30">
        <v>97456.59</v>
      </c>
      <c r="E30" s="17" t="s">
        <v>437</v>
      </c>
      <c r="F30">
        <v>2022</v>
      </c>
      <c r="G30">
        <v>12</v>
      </c>
      <c r="H30">
        <v>1201</v>
      </c>
      <c r="I30">
        <v>9</v>
      </c>
      <c r="J30">
        <v>272</v>
      </c>
      <c r="K30">
        <v>20</v>
      </c>
      <c r="L30">
        <v>2</v>
      </c>
      <c r="M30" s="17" t="s">
        <v>1138</v>
      </c>
      <c r="N30">
        <v>50</v>
      </c>
      <c r="O30">
        <v>0</v>
      </c>
      <c r="P30">
        <v>213</v>
      </c>
      <c r="Q30">
        <v>0</v>
      </c>
      <c r="R30">
        <v>0</v>
      </c>
      <c r="S30" s="17">
        <f>MONTH(LIQUIDACAO[[#This Row],[data_liquidacao]])</f>
        <v>3</v>
      </c>
    </row>
    <row r="31" spans="1:19" x14ac:dyDescent="0.25">
      <c r="A31" s="17" t="s">
        <v>5468</v>
      </c>
      <c r="B31" s="17" t="s">
        <v>5913</v>
      </c>
      <c r="C31" s="1">
        <v>44648</v>
      </c>
      <c r="D31">
        <v>1668.97</v>
      </c>
      <c r="E31" s="17" t="s">
        <v>437</v>
      </c>
      <c r="F31">
        <v>2022</v>
      </c>
      <c r="G31">
        <v>12</v>
      </c>
      <c r="H31">
        <v>1201</v>
      </c>
      <c r="I31">
        <v>9</v>
      </c>
      <c r="J31">
        <v>272</v>
      </c>
      <c r="K31">
        <v>20</v>
      </c>
      <c r="L31">
        <v>2</v>
      </c>
      <c r="M31" s="17" t="s">
        <v>1138</v>
      </c>
      <c r="N31">
        <v>50</v>
      </c>
      <c r="O31">
        <v>0</v>
      </c>
      <c r="P31">
        <v>213</v>
      </c>
      <c r="Q31">
        <v>0</v>
      </c>
      <c r="R31">
        <v>0</v>
      </c>
      <c r="S31" s="17">
        <f>MONTH(LIQUIDACAO[[#This Row],[data_liquidacao]])</f>
        <v>3</v>
      </c>
    </row>
    <row r="32" spans="1:19" x14ac:dyDescent="0.25">
      <c r="A32" s="17" t="s">
        <v>5470</v>
      </c>
      <c r="B32" s="17" t="s">
        <v>5914</v>
      </c>
      <c r="C32" s="1">
        <v>44648</v>
      </c>
      <c r="D32">
        <v>18160.86</v>
      </c>
      <c r="E32" s="17" t="s">
        <v>437</v>
      </c>
      <c r="F32">
        <v>2022</v>
      </c>
      <c r="G32">
        <v>12</v>
      </c>
      <c r="H32">
        <v>1201</v>
      </c>
      <c r="I32">
        <v>9</v>
      </c>
      <c r="J32">
        <v>272</v>
      </c>
      <c r="K32">
        <v>20</v>
      </c>
      <c r="L32">
        <v>2</v>
      </c>
      <c r="M32" s="17" t="s">
        <v>1138</v>
      </c>
      <c r="N32">
        <v>50</v>
      </c>
      <c r="O32">
        <v>0</v>
      </c>
      <c r="P32">
        <v>213</v>
      </c>
      <c r="Q32">
        <v>0</v>
      </c>
      <c r="R32">
        <v>0</v>
      </c>
      <c r="S32" s="17">
        <f>MONTH(LIQUIDACAO[[#This Row],[data_liquidacao]])</f>
        <v>3</v>
      </c>
    </row>
    <row r="33" spans="1:19" x14ac:dyDescent="0.25">
      <c r="A33" s="17" t="s">
        <v>5472</v>
      </c>
      <c r="B33" s="17" t="s">
        <v>5915</v>
      </c>
      <c r="C33" s="1">
        <v>44648</v>
      </c>
      <c r="D33">
        <v>7272</v>
      </c>
      <c r="E33" s="17" t="s">
        <v>437</v>
      </c>
      <c r="F33">
        <v>2022</v>
      </c>
      <c r="G33">
        <v>12</v>
      </c>
      <c r="H33">
        <v>1201</v>
      </c>
      <c r="I33">
        <v>9</v>
      </c>
      <c r="J33">
        <v>272</v>
      </c>
      <c r="K33">
        <v>20</v>
      </c>
      <c r="L33">
        <v>2</v>
      </c>
      <c r="M33" s="17" t="s">
        <v>1138</v>
      </c>
      <c r="N33">
        <v>50</v>
      </c>
      <c r="O33">
        <v>0</v>
      </c>
      <c r="P33">
        <v>213</v>
      </c>
      <c r="Q33">
        <v>0</v>
      </c>
      <c r="R33">
        <v>0</v>
      </c>
      <c r="S33" s="17">
        <f>MONTH(LIQUIDACAO[[#This Row],[data_liquidacao]])</f>
        <v>3</v>
      </c>
    </row>
    <row r="34" spans="1:19" x14ac:dyDescent="0.25">
      <c r="A34" s="17" t="s">
        <v>5707</v>
      </c>
      <c r="B34" s="17" t="s">
        <v>5916</v>
      </c>
      <c r="C34" s="1">
        <v>44650</v>
      </c>
      <c r="D34">
        <v>1262.52</v>
      </c>
      <c r="E34" s="17" t="s">
        <v>437</v>
      </c>
      <c r="F34">
        <v>2022</v>
      </c>
      <c r="G34">
        <v>12</v>
      </c>
      <c r="H34">
        <v>1201</v>
      </c>
      <c r="I34">
        <v>9</v>
      </c>
      <c r="J34">
        <v>122</v>
      </c>
      <c r="K34">
        <v>1</v>
      </c>
      <c r="L34">
        <v>2066</v>
      </c>
      <c r="M34" s="17" t="s">
        <v>1708</v>
      </c>
      <c r="N34">
        <v>50</v>
      </c>
      <c r="O34">
        <v>0</v>
      </c>
      <c r="P34">
        <v>6</v>
      </c>
      <c r="Q34">
        <v>0</v>
      </c>
      <c r="R34">
        <v>0</v>
      </c>
      <c r="S34" s="17">
        <f>MONTH(LIQUIDACAO[[#This Row],[data_liquidacao]])</f>
        <v>3</v>
      </c>
    </row>
    <row r="35" spans="1:19" x14ac:dyDescent="0.25">
      <c r="A35" s="17" t="s">
        <v>5710</v>
      </c>
      <c r="B35" s="17" t="s">
        <v>5917</v>
      </c>
      <c r="C35" s="1">
        <v>44650</v>
      </c>
      <c r="D35">
        <v>454.48</v>
      </c>
      <c r="E35" s="17" t="s">
        <v>437</v>
      </c>
      <c r="F35">
        <v>2022</v>
      </c>
      <c r="G35">
        <v>12</v>
      </c>
      <c r="H35">
        <v>1201</v>
      </c>
      <c r="I35">
        <v>9</v>
      </c>
      <c r="J35">
        <v>122</v>
      </c>
      <c r="K35">
        <v>1</v>
      </c>
      <c r="L35">
        <v>2066</v>
      </c>
      <c r="M35" s="17" t="s">
        <v>5709</v>
      </c>
      <c r="N35">
        <v>50</v>
      </c>
      <c r="O35">
        <v>0</v>
      </c>
      <c r="P35">
        <v>6</v>
      </c>
      <c r="Q35">
        <v>0</v>
      </c>
      <c r="R35">
        <v>0</v>
      </c>
      <c r="S35" s="17">
        <f>MONTH(LIQUIDACAO[[#This Row],[data_liquidacao]])</f>
        <v>3</v>
      </c>
    </row>
    <row r="36" spans="1:19" x14ac:dyDescent="0.25">
      <c r="A36" s="17" t="s">
        <v>5474</v>
      </c>
      <c r="B36" s="17" t="s">
        <v>5918</v>
      </c>
      <c r="C36" s="1">
        <v>44648</v>
      </c>
      <c r="D36">
        <v>16920.080000000002</v>
      </c>
      <c r="E36" s="17" t="s">
        <v>437</v>
      </c>
      <c r="F36">
        <v>2022</v>
      </c>
      <c r="G36">
        <v>12</v>
      </c>
      <c r="H36">
        <v>1201</v>
      </c>
      <c r="I36">
        <v>9</v>
      </c>
      <c r="J36">
        <v>272</v>
      </c>
      <c r="K36">
        <v>20</v>
      </c>
      <c r="L36">
        <v>2</v>
      </c>
      <c r="M36" s="17" t="s">
        <v>1138</v>
      </c>
      <c r="N36">
        <v>50</v>
      </c>
      <c r="O36">
        <v>0</v>
      </c>
      <c r="P36">
        <v>213</v>
      </c>
      <c r="Q36">
        <v>0</v>
      </c>
      <c r="R36">
        <v>0</v>
      </c>
      <c r="S36" s="17">
        <f>MONTH(LIQUIDACAO[[#This Row],[data_liquidacao]])</f>
        <v>3</v>
      </c>
    </row>
    <row r="37" spans="1:19" x14ac:dyDescent="0.25">
      <c r="A37" s="17" t="s">
        <v>5476</v>
      </c>
      <c r="B37" s="17" t="s">
        <v>5919</v>
      </c>
      <c r="C37" s="1">
        <v>44648</v>
      </c>
      <c r="D37">
        <v>8776.02</v>
      </c>
      <c r="E37" s="17" t="s">
        <v>437</v>
      </c>
      <c r="F37">
        <v>2022</v>
      </c>
      <c r="G37">
        <v>12</v>
      </c>
      <c r="H37">
        <v>1201</v>
      </c>
      <c r="I37">
        <v>9</v>
      </c>
      <c r="J37">
        <v>272</v>
      </c>
      <c r="K37">
        <v>20</v>
      </c>
      <c r="L37">
        <v>4</v>
      </c>
      <c r="M37" s="17" t="s">
        <v>1138</v>
      </c>
      <c r="N37">
        <v>50</v>
      </c>
      <c r="O37">
        <v>0</v>
      </c>
      <c r="P37">
        <v>213</v>
      </c>
      <c r="Q37">
        <v>0</v>
      </c>
      <c r="R37">
        <v>0</v>
      </c>
      <c r="S37" s="17">
        <f>MONTH(LIQUIDACAO[[#This Row],[data_liquidacao]])</f>
        <v>3</v>
      </c>
    </row>
    <row r="38" spans="1:19" x14ac:dyDescent="0.25">
      <c r="A38" s="17" t="s">
        <v>5478</v>
      </c>
      <c r="B38" s="17" t="s">
        <v>5920</v>
      </c>
      <c r="C38" s="1">
        <v>44648</v>
      </c>
      <c r="D38">
        <v>3939.22</v>
      </c>
      <c r="E38" s="17" t="s">
        <v>437</v>
      </c>
      <c r="F38">
        <v>2022</v>
      </c>
      <c r="G38">
        <v>12</v>
      </c>
      <c r="H38">
        <v>1201</v>
      </c>
      <c r="I38">
        <v>9</v>
      </c>
      <c r="J38">
        <v>272</v>
      </c>
      <c r="K38">
        <v>20</v>
      </c>
      <c r="L38">
        <v>4</v>
      </c>
      <c r="M38" s="17" t="s">
        <v>1138</v>
      </c>
      <c r="N38">
        <v>50</v>
      </c>
      <c r="O38">
        <v>0</v>
      </c>
      <c r="P38">
        <v>213</v>
      </c>
      <c r="Q38">
        <v>0</v>
      </c>
      <c r="R38">
        <v>0</v>
      </c>
      <c r="S38" s="17">
        <f>MONTH(LIQUIDACAO[[#This Row],[data_liquidacao]])</f>
        <v>3</v>
      </c>
    </row>
    <row r="39" spans="1:19" x14ac:dyDescent="0.25">
      <c r="A39" s="17" t="s">
        <v>5480</v>
      </c>
      <c r="B39" s="17" t="s">
        <v>5921</v>
      </c>
      <c r="C39" s="1">
        <v>44648</v>
      </c>
      <c r="D39">
        <v>6513.93</v>
      </c>
      <c r="E39" s="17" t="s">
        <v>437</v>
      </c>
      <c r="F39">
        <v>2022</v>
      </c>
      <c r="G39">
        <v>12</v>
      </c>
      <c r="H39">
        <v>1201</v>
      </c>
      <c r="I39">
        <v>9</v>
      </c>
      <c r="J39">
        <v>272</v>
      </c>
      <c r="K39">
        <v>20</v>
      </c>
      <c r="L39">
        <v>2</v>
      </c>
      <c r="M39" s="17" t="s">
        <v>1162</v>
      </c>
      <c r="N39">
        <v>50</v>
      </c>
      <c r="O39">
        <v>0</v>
      </c>
      <c r="P39">
        <v>213</v>
      </c>
      <c r="Q39">
        <v>0</v>
      </c>
      <c r="R39">
        <v>0</v>
      </c>
      <c r="S39" s="17">
        <f>MONTH(LIQUIDACAO[[#This Row],[data_liquidacao]])</f>
        <v>3</v>
      </c>
    </row>
    <row r="40" spans="1:19" x14ac:dyDescent="0.25">
      <c r="A40" s="17" t="s">
        <v>5482</v>
      </c>
      <c r="B40" s="17" t="s">
        <v>5922</v>
      </c>
      <c r="C40" s="1">
        <v>44648</v>
      </c>
      <c r="D40">
        <v>34674.839999999997</v>
      </c>
      <c r="E40" s="17" t="s">
        <v>437</v>
      </c>
      <c r="F40">
        <v>2022</v>
      </c>
      <c r="G40">
        <v>12</v>
      </c>
      <c r="H40">
        <v>1201</v>
      </c>
      <c r="I40">
        <v>9</v>
      </c>
      <c r="J40">
        <v>272</v>
      </c>
      <c r="K40">
        <v>20</v>
      </c>
      <c r="L40">
        <v>2</v>
      </c>
      <c r="M40" s="17" t="s">
        <v>1162</v>
      </c>
      <c r="N40">
        <v>50</v>
      </c>
      <c r="O40">
        <v>0</v>
      </c>
      <c r="P40">
        <v>213</v>
      </c>
      <c r="Q40">
        <v>0</v>
      </c>
      <c r="R40">
        <v>0</v>
      </c>
      <c r="S40" s="17">
        <f>MONTH(LIQUIDACAO[[#This Row],[data_liquidacao]])</f>
        <v>3</v>
      </c>
    </row>
    <row r="41" spans="1:19" x14ac:dyDescent="0.25">
      <c r="A41" s="17" t="s">
        <v>5484</v>
      </c>
      <c r="B41" s="17" t="s">
        <v>5923</v>
      </c>
      <c r="C41" s="1">
        <v>44648</v>
      </c>
      <c r="D41">
        <v>1212</v>
      </c>
      <c r="E41" s="17" t="s">
        <v>437</v>
      </c>
      <c r="F41">
        <v>2022</v>
      </c>
      <c r="G41">
        <v>12</v>
      </c>
      <c r="H41">
        <v>1201</v>
      </c>
      <c r="I41">
        <v>9</v>
      </c>
      <c r="J41">
        <v>272</v>
      </c>
      <c r="K41">
        <v>20</v>
      </c>
      <c r="L41">
        <v>4</v>
      </c>
      <c r="M41" s="17" t="s">
        <v>1162</v>
      </c>
      <c r="N41">
        <v>50</v>
      </c>
      <c r="O41">
        <v>0</v>
      </c>
      <c r="P41">
        <v>213</v>
      </c>
      <c r="Q41">
        <v>0</v>
      </c>
      <c r="R41">
        <v>0</v>
      </c>
      <c r="S41" s="17">
        <f>MONTH(LIQUIDACAO[[#This Row],[data_liquidacao]])</f>
        <v>3</v>
      </c>
    </row>
    <row r="42" spans="1:19" x14ac:dyDescent="0.25">
      <c r="A42" s="17" t="s">
        <v>5486</v>
      </c>
      <c r="B42" s="17" t="s">
        <v>5924</v>
      </c>
      <c r="C42" s="1">
        <v>44648</v>
      </c>
      <c r="D42">
        <v>12513.23</v>
      </c>
      <c r="E42" s="17" t="s">
        <v>437</v>
      </c>
      <c r="F42">
        <v>2022</v>
      </c>
      <c r="G42">
        <v>12</v>
      </c>
      <c r="H42">
        <v>1201</v>
      </c>
      <c r="I42">
        <v>9</v>
      </c>
      <c r="J42">
        <v>272</v>
      </c>
      <c r="K42">
        <v>20</v>
      </c>
      <c r="L42">
        <v>4</v>
      </c>
      <c r="M42" s="17" t="s">
        <v>1162</v>
      </c>
      <c r="N42">
        <v>50</v>
      </c>
      <c r="O42">
        <v>0</v>
      </c>
      <c r="P42">
        <v>213</v>
      </c>
      <c r="Q42">
        <v>0</v>
      </c>
      <c r="R42">
        <v>0</v>
      </c>
      <c r="S42" s="17">
        <f>MONTH(LIQUIDACAO[[#This Row],[data_liquidacao]])</f>
        <v>3</v>
      </c>
    </row>
    <row r="43" spans="1:19" x14ac:dyDescent="0.25">
      <c r="A43" s="17" t="s">
        <v>5488</v>
      </c>
      <c r="B43" s="17" t="s">
        <v>5925</v>
      </c>
      <c r="C43" s="1">
        <v>44648</v>
      </c>
      <c r="D43">
        <v>618.36</v>
      </c>
      <c r="E43" s="17" t="s">
        <v>437</v>
      </c>
      <c r="F43">
        <v>2022</v>
      </c>
      <c r="G43">
        <v>12</v>
      </c>
      <c r="H43">
        <v>1201</v>
      </c>
      <c r="I43">
        <v>9</v>
      </c>
      <c r="J43">
        <v>272</v>
      </c>
      <c r="K43">
        <v>20</v>
      </c>
      <c r="L43">
        <v>4</v>
      </c>
      <c r="M43" s="17" t="s">
        <v>1162</v>
      </c>
      <c r="N43">
        <v>50</v>
      </c>
      <c r="O43">
        <v>0</v>
      </c>
      <c r="P43">
        <v>213</v>
      </c>
      <c r="Q43">
        <v>0</v>
      </c>
      <c r="R43">
        <v>0</v>
      </c>
      <c r="S43" s="17">
        <f>MONTH(LIQUIDACAO[[#This Row],[data_liquidacao]])</f>
        <v>3</v>
      </c>
    </row>
    <row r="44" spans="1:19" x14ac:dyDescent="0.25">
      <c r="A44" s="17" t="s">
        <v>9452</v>
      </c>
      <c r="B44" s="17" t="s">
        <v>10300</v>
      </c>
      <c r="C44" s="1">
        <v>44739</v>
      </c>
      <c r="D44">
        <v>34073.24</v>
      </c>
      <c r="E44" s="17" t="s">
        <v>437</v>
      </c>
      <c r="F44">
        <v>2022</v>
      </c>
      <c r="G44">
        <v>12</v>
      </c>
      <c r="H44">
        <v>1201</v>
      </c>
      <c r="I44">
        <v>9</v>
      </c>
      <c r="J44">
        <v>272</v>
      </c>
      <c r="K44">
        <v>20</v>
      </c>
      <c r="L44">
        <v>2</v>
      </c>
      <c r="M44" s="17" t="s">
        <v>1138</v>
      </c>
      <c r="N44">
        <v>50</v>
      </c>
      <c r="O44">
        <v>0</v>
      </c>
      <c r="P44">
        <v>213</v>
      </c>
      <c r="Q44">
        <v>0</v>
      </c>
      <c r="R44">
        <v>0</v>
      </c>
      <c r="S44" s="17">
        <f>MONTH(LIQUIDACAO[[#This Row],[data_liquidacao]])</f>
        <v>6</v>
      </c>
    </row>
    <row r="45" spans="1:19" x14ac:dyDescent="0.25">
      <c r="A45" s="17" t="s">
        <v>9454</v>
      </c>
      <c r="B45" s="17" t="s">
        <v>10301</v>
      </c>
      <c r="C45" s="1">
        <v>44739</v>
      </c>
      <c r="D45">
        <v>24161.88</v>
      </c>
      <c r="E45" s="17" t="s">
        <v>437</v>
      </c>
      <c r="F45">
        <v>2022</v>
      </c>
      <c r="G45">
        <v>12</v>
      </c>
      <c r="H45">
        <v>1201</v>
      </c>
      <c r="I45">
        <v>9</v>
      </c>
      <c r="J45">
        <v>272</v>
      </c>
      <c r="K45">
        <v>20</v>
      </c>
      <c r="L45">
        <v>2</v>
      </c>
      <c r="M45" s="17" t="s">
        <v>1138</v>
      </c>
      <c r="N45">
        <v>50</v>
      </c>
      <c r="O45">
        <v>0</v>
      </c>
      <c r="P45">
        <v>213</v>
      </c>
      <c r="Q45">
        <v>0</v>
      </c>
      <c r="R45">
        <v>0</v>
      </c>
      <c r="S45" s="17">
        <f>MONTH(LIQUIDACAO[[#This Row],[data_liquidacao]])</f>
        <v>6</v>
      </c>
    </row>
    <row r="46" spans="1:19" x14ac:dyDescent="0.25">
      <c r="A46" s="17" t="s">
        <v>9456</v>
      </c>
      <c r="B46" s="17" t="s">
        <v>10302</v>
      </c>
      <c r="C46" s="1">
        <v>44739</v>
      </c>
      <c r="D46">
        <v>6059.55</v>
      </c>
      <c r="E46" s="17" t="s">
        <v>437</v>
      </c>
      <c r="F46">
        <v>2022</v>
      </c>
      <c r="G46">
        <v>12</v>
      </c>
      <c r="H46">
        <v>1201</v>
      </c>
      <c r="I46">
        <v>9</v>
      </c>
      <c r="J46">
        <v>272</v>
      </c>
      <c r="K46">
        <v>20</v>
      </c>
      <c r="L46">
        <v>2</v>
      </c>
      <c r="M46" s="17" t="s">
        <v>1138</v>
      </c>
      <c r="N46">
        <v>50</v>
      </c>
      <c r="O46">
        <v>0</v>
      </c>
      <c r="P46">
        <v>213</v>
      </c>
      <c r="Q46">
        <v>0</v>
      </c>
      <c r="R46">
        <v>0</v>
      </c>
      <c r="S46" s="17">
        <f>MONTH(LIQUIDACAO[[#This Row],[data_liquidacao]])</f>
        <v>6</v>
      </c>
    </row>
    <row r="47" spans="1:19" x14ac:dyDescent="0.25">
      <c r="A47" s="17" t="s">
        <v>9458</v>
      </c>
      <c r="B47" s="17" t="s">
        <v>10303</v>
      </c>
      <c r="C47" s="1">
        <v>44739</v>
      </c>
      <c r="D47">
        <v>98522.8</v>
      </c>
      <c r="E47" s="17" t="s">
        <v>437</v>
      </c>
      <c r="F47">
        <v>2022</v>
      </c>
      <c r="G47">
        <v>12</v>
      </c>
      <c r="H47">
        <v>1201</v>
      </c>
      <c r="I47">
        <v>9</v>
      </c>
      <c r="J47">
        <v>272</v>
      </c>
      <c r="K47">
        <v>20</v>
      </c>
      <c r="L47">
        <v>2</v>
      </c>
      <c r="M47" s="17" t="s">
        <v>1138</v>
      </c>
      <c r="N47">
        <v>50</v>
      </c>
      <c r="O47">
        <v>0</v>
      </c>
      <c r="P47">
        <v>213</v>
      </c>
      <c r="Q47">
        <v>0</v>
      </c>
      <c r="R47">
        <v>0</v>
      </c>
      <c r="S47" s="17">
        <f>MONTH(LIQUIDACAO[[#This Row],[data_liquidacao]])</f>
        <v>6</v>
      </c>
    </row>
    <row r="48" spans="1:19" x14ac:dyDescent="0.25">
      <c r="A48" s="17" t="s">
        <v>9460</v>
      </c>
      <c r="B48" s="17" t="s">
        <v>10304</v>
      </c>
      <c r="C48" s="1">
        <v>44739</v>
      </c>
      <c r="D48">
        <v>1668.97</v>
      </c>
      <c r="E48" s="17" t="s">
        <v>437</v>
      </c>
      <c r="F48">
        <v>2022</v>
      </c>
      <c r="G48">
        <v>12</v>
      </c>
      <c r="H48">
        <v>1201</v>
      </c>
      <c r="I48">
        <v>9</v>
      </c>
      <c r="J48">
        <v>272</v>
      </c>
      <c r="K48">
        <v>20</v>
      </c>
      <c r="L48">
        <v>2</v>
      </c>
      <c r="M48" s="17" t="s">
        <v>1138</v>
      </c>
      <c r="N48">
        <v>50</v>
      </c>
      <c r="O48">
        <v>0</v>
      </c>
      <c r="P48">
        <v>213</v>
      </c>
      <c r="Q48">
        <v>0</v>
      </c>
      <c r="R48">
        <v>0</v>
      </c>
      <c r="S48" s="17">
        <f>MONTH(LIQUIDACAO[[#This Row],[data_liquidacao]])</f>
        <v>6</v>
      </c>
    </row>
    <row r="49" spans="1:19" x14ac:dyDescent="0.25">
      <c r="A49" s="17" t="s">
        <v>9462</v>
      </c>
      <c r="B49" s="17" t="s">
        <v>10305</v>
      </c>
      <c r="C49" s="1">
        <v>44739</v>
      </c>
      <c r="D49">
        <v>18160.86</v>
      </c>
      <c r="E49" s="17" t="s">
        <v>437</v>
      </c>
      <c r="F49">
        <v>2022</v>
      </c>
      <c r="G49">
        <v>12</v>
      </c>
      <c r="H49">
        <v>1201</v>
      </c>
      <c r="I49">
        <v>9</v>
      </c>
      <c r="J49">
        <v>272</v>
      </c>
      <c r="K49">
        <v>20</v>
      </c>
      <c r="L49">
        <v>2</v>
      </c>
      <c r="M49" s="17" t="s">
        <v>1138</v>
      </c>
      <c r="N49">
        <v>50</v>
      </c>
      <c r="O49">
        <v>0</v>
      </c>
      <c r="P49">
        <v>213</v>
      </c>
      <c r="Q49">
        <v>0</v>
      </c>
      <c r="R49">
        <v>0</v>
      </c>
      <c r="S49" s="17">
        <f>MONTH(LIQUIDACAO[[#This Row],[data_liquidacao]])</f>
        <v>6</v>
      </c>
    </row>
    <row r="50" spans="1:19" x14ac:dyDescent="0.25">
      <c r="A50" s="17" t="s">
        <v>9464</v>
      </c>
      <c r="B50" s="17" t="s">
        <v>10306</v>
      </c>
      <c r="C50" s="1">
        <v>44739</v>
      </c>
      <c r="D50">
        <v>7272</v>
      </c>
      <c r="E50" s="17" t="s">
        <v>437</v>
      </c>
      <c r="F50">
        <v>2022</v>
      </c>
      <c r="G50">
        <v>12</v>
      </c>
      <c r="H50">
        <v>1201</v>
      </c>
      <c r="I50">
        <v>9</v>
      </c>
      <c r="J50">
        <v>272</v>
      </c>
      <c r="K50">
        <v>20</v>
      </c>
      <c r="L50">
        <v>2</v>
      </c>
      <c r="M50" s="17" t="s">
        <v>1138</v>
      </c>
      <c r="N50">
        <v>50</v>
      </c>
      <c r="O50">
        <v>0</v>
      </c>
      <c r="P50">
        <v>213</v>
      </c>
      <c r="Q50">
        <v>0</v>
      </c>
      <c r="R50">
        <v>0</v>
      </c>
      <c r="S50" s="17">
        <f>MONTH(LIQUIDACAO[[#This Row],[data_liquidacao]])</f>
        <v>6</v>
      </c>
    </row>
    <row r="51" spans="1:19" x14ac:dyDescent="0.25">
      <c r="A51" s="17" t="s">
        <v>9466</v>
      </c>
      <c r="B51" s="17" t="s">
        <v>10307</v>
      </c>
      <c r="C51" s="1">
        <v>44739</v>
      </c>
      <c r="D51">
        <v>16920.080000000002</v>
      </c>
      <c r="E51" s="17" t="s">
        <v>437</v>
      </c>
      <c r="F51">
        <v>2022</v>
      </c>
      <c r="G51">
        <v>12</v>
      </c>
      <c r="H51">
        <v>1201</v>
      </c>
      <c r="I51">
        <v>9</v>
      </c>
      <c r="J51">
        <v>272</v>
      </c>
      <c r="K51">
        <v>20</v>
      </c>
      <c r="L51">
        <v>2</v>
      </c>
      <c r="M51" s="17" t="s">
        <v>1138</v>
      </c>
      <c r="N51">
        <v>50</v>
      </c>
      <c r="O51">
        <v>0</v>
      </c>
      <c r="P51">
        <v>213</v>
      </c>
      <c r="Q51">
        <v>0</v>
      </c>
      <c r="R51">
        <v>0</v>
      </c>
      <c r="S51" s="17">
        <f>MONTH(LIQUIDACAO[[#This Row],[data_liquidacao]])</f>
        <v>6</v>
      </c>
    </row>
    <row r="52" spans="1:19" x14ac:dyDescent="0.25">
      <c r="A52" s="17" t="s">
        <v>9468</v>
      </c>
      <c r="B52" s="17" t="s">
        <v>10308</v>
      </c>
      <c r="C52" s="1">
        <v>44739</v>
      </c>
      <c r="D52">
        <v>8829.8799999999992</v>
      </c>
      <c r="E52" s="17" t="s">
        <v>437</v>
      </c>
      <c r="F52">
        <v>2022</v>
      </c>
      <c r="G52">
        <v>12</v>
      </c>
      <c r="H52">
        <v>1201</v>
      </c>
      <c r="I52">
        <v>9</v>
      </c>
      <c r="J52">
        <v>272</v>
      </c>
      <c r="K52">
        <v>20</v>
      </c>
      <c r="L52">
        <v>4</v>
      </c>
      <c r="M52" s="17" t="s">
        <v>1138</v>
      </c>
      <c r="N52">
        <v>50</v>
      </c>
      <c r="O52">
        <v>0</v>
      </c>
      <c r="P52">
        <v>213</v>
      </c>
      <c r="Q52">
        <v>0</v>
      </c>
      <c r="R52">
        <v>0</v>
      </c>
      <c r="S52" s="17">
        <f>MONTH(LIQUIDACAO[[#This Row],[data_liquidacao]])</f>
        <v>6</v>
      </c>
    </row>
    <row r="53" spans="1:19" x14ac:dyDescent="0.25">
      <c r="A53" s="17" t="s">
        <v>9470</v>
      </c>
      <c r="B53" s="17" t="s">
        <v>10309</v>
      </c>
      <c r="C53" s="1">
        <v>44739</v>
      </c>
      <c r="D53">
        <v>4136.18</v>
      </c>
      <c r="E53" s="17" t="s">
        <v>437</v>
      </c>
      <c r="F53">
        <v>2022</v>
      </c>
      <c r="G53">
        <v>12</v>
      </c>
      <c r="H53">
        <v>1201</v>
      </c>
      <c r="I53">
        <v>9</v>
      </c>
      <c r="J53">
        <v>272</v>
      </c>
      <c r="K53">
        <v>20</v>
      </c>
      <c r="L53">
        <v>4</v>
      </c>
      <c r="M53" s="17" t="s">
        <v>1138</v>
      </c>
      <c r="N53">
        <v>50</v>
      </c>
      <c r="O53">
        <v>0</v>
      </c>
      <c r="P53">
        <v>213</v>
      </c>
      <c r="Q53">
        <v>0</v>
      </c>
      <c r="R53">
        <v>0</v>
      </c>
      <c r="S53" s="17">
        <f>MONTH(LIQUIDACAO[[#This Row],[data_liquidacao]])</f>
        <v>6</v>
      </c>
    </row>
    <row r="54" spans="1:19" x14ac:dyDescent="0.25">
      <c r="A54" s="17" t="s">
        <v>9472</v>
      </c>
      <c r="B54" s="17" t="s">
        <v>10310</v>
      </c>
      <c r="C54" s="1">
        <v>44739</v>
      </c>
      <c r="D54">
        <v>6839.62</v>
      </c>
      <c r="E54" s="17" t="s">
        <v>437</v>
      </c>
      <c r="F54">
        <v>2022</v>
      </c>
      <c r="G54">
        <v>12</v>
      </c>
      <c r="H54">
        <v>1201</v>
      </c>
      <c r="I54">
        <v>9</v>
      </c>
      <c r="J54">
        <v>272</v>
      </c>
      <c r="K54">
        <v>20</v>
      </c>
      <c r="L54">
        <v>2</v>
      </c>
      <c r="M54" s="17" t="s">
        <v>1162</v>
      </c>
      <c r="N54">
        <v>50</v>
      </c>
      <c r="O54">
        <v>0</v>
      </c>
      <c r="P54">
        <v>213</v>
      </c>
      <c r="Q54">
        <v>0</v>
      </c>
      <c r="R54">
        <v>0</v>
      </c>
      <c r="S54" s="17">
        <f>MONTH(LIQUIDACAO[[#This Row],[data_liquidacao]])</f>
        <v>6</v>
      </c>
    </row>
    <row r="55" spans="1:19" x14ac:dyDescent="0.25">
      <c r="A55" s="17" t="s">
        <v>9474</v>
      </c>
      <c r="B55" s="17" t="s">
        <v>10311</v>
      </c>
      <c r="C55" s="1">
        <v>44739</v>
      </c>
      <c r="D55">
        <v>34674.839999999997</v>
      </c>
      <c r="E55" s="17" t="s">
        <v>437</v>
      </c>
      <c r="F55">
        <v>2022</v>
      </c>
      <c r="G55">
        <v>12</v>
      </c>
      <c r="H55">
        <v>1201</v>
      </c>
      <c r="I55">
        <v>9</v>
      </c>
      <c r="J55">
        <v>272</v>
      </c>
      <c r="K55">
        <v>20</v>
      </c>
      <c r="L55">
        <v>2</v>
      </c>
      <c r="M55" s="17" t="s">
        <v>1162</v>
      </c>
      <c r="N55">
        <v>50</v>
      </c>
      <c r="O55">
        <v>0</v>
      </c>
      <c r="P55">
        <v>213</v>
      </c>
      <c r="Q55">
        <v>0</v>
      </c>
      <c r="R55">
        <v>0</v>
      </c>
      <c r="S55" s="17">
        <f>MONTH(LIQUIDACAO[[#This Row],[data_liquidacao]])</f>
        <v>6</v>
      </c>
    </row>
    <row r="56" spans="1:19" x14ac:dyDescent="0.25">
      <c r="A56" s="17" t="s">
        <v>9476</v>
      </c>
      <c r="B56" s="17" t="s">
        <v>10312</v>
      </c>
      <c r="C56" s="1">
        <v>44739</v>
      </c>
      <c r="D56">
        <v>1212</v>
      </c>
      <c r="E56" s="17" t="s">
        <v>437</v>
      </c>
      <c r="F56">
        <v>2022</v>
      </c>
      <c r="G56">
        <v>12</v>
      </c>
      <c r="H56">
        <v>1201</v>
      </c>
      <c r="I56">
        <v>9</v>
      </c>
      <c r="J56">
        <v>272</v>
      </c>
      <c r="K56">
        <v>20</v>
      </c>
      <c r="L56">
        <v>4</v>
      </c>
      <c r="M56" s="17" t="s">
        <v>1162</v>
      </c>
      <c r="N56">
        <v>50</v>
      </c>
      <c r="O56">
        <v>0</v>
      </c>
      <c r="P56">
        <v>213</v>
      </c>
      <c r="Q56">
        <v>0</v>
      </c>
      <c r="R56">
        <v>0</v>
      </c>
      <c r="S56" s="17">
        <f>MONTH(LIQUIDACAO[[#This Row],[data_liquidacao]])</f>
        <v>6</v>
      </c>
    </row>
    <row r="57" spans="1:19" x14ac:dyDescent="0.25">
      <c r="A57" s="17" t="s">
        <v>9478</v>
      </c>
      <c r="B57" s="17" t="s">
        <v>10313</v>
      </c>
      <c r="C57" s="1">
        <v>44739</v>
      </c>
      <c r="D57">
        <v>13007.69</v>
      </c>
      <c r="E57" s="17" t="s">
        <v>437</v>
      </c>
      <c r="F57">
        <v>2022</v>
      </c>
      <c r="G57">
        <v>12</v>
      </c>
      <c r="H57">
        <v>1201</v>
      </c>
      <c r="I57">
        <v>9</v>
      </c>
      <c r="J57">
        <v>272</v>
      </c>
      <c r="K57">
        <v>20</v>
      </c>
      <c r="L57">
        <v>4</v>
      </c>
      <c r="M57" s="17" t="s">
        <v>1162</v>
      </c>
      <c r="N57">
        <v>50</v>
      </c>
      <c r="O57">
        <v>0</v>
      </c>
      <c r="P57">
        <v>213</v>
      </c>
      <c r="Q57">
        <v>0</v>
      </c>
      <c r="R57">
        <v>0</v>
      </c>
      <c r="S57" s="17">
        <f>MONTH(LIQUIDACAO[[#This Row],[data_liquidacao]])</f>
        <v>6</v>
      </c>
    </row>
    <row r="58" spans="1:19" x14ac:dyDescent="0.25">
      <c r="A58" s="17" t="s">
        <v>9480</v>
      </c>
      <c r="B58" s="17" t="s">
        <v>10314</v>
      </c>
      <c r="C58" s="1">
        <v>44739</v>
      </c>
      <c r="D58">
        <v>649.28</v>
      </c>
      <c r="E58" s="17" t="s">
        <v>437</v>
      </c>
      <c r="F58">
        <v>2022</v>
      </c>
      <c r="G58">
        <v>12</v>
      </c>
      <c r="H58">
        <v>1201</v>
      </c>
      <c r="I58">
        <v>9</v>
      </c>
      <c r="J58">
        <v>272</v>
      </c>
      <c r="K58">
        <v>20</v>
      </c>
      <c r="L58">
        <v>4</v>
      </c>
      <c r="M58" s="17" t="s">
        <v>1162</v>
      </c>
      <c r="N58">
        <v>50</v>
      </c>
      <c r="O58">
        <v>0</v>
      </c>
      <c r="P58">
        <v>213</v>
      </c>
      <c r="Q58">
        <v>0</v>
      </c>
      <c r="R58">
        <v>0</v>
      </c>
      <c r="S58" s="17">
        <f>MONTH(LIQUIDACAO[[#This Row],[data_liquidacao]])</f>
        <v>6</v>
      </c>
    </row>
    <row r="59" spans="1:19" x14ac:dyDescent="0.25">
      <c r="A59" s="17" t="s">
        <v>3466</v>
      </c>
      <c r="B59" s="17" t="s">
        <v>10315</v>
      </c>
      <c r="C59" s="1">
        <v>44740</v>
      </c>
      <c r="D59">
        <v>7481.16</v>
      </c>
      <c r="E59" s="17" t="s">
        <v>437</v>
      </c>
      <c r="F59">
        <v>2022</v>
      </c>
      <c r="G59">
        <v>12</v>
      </c>
      <c r="H59">
        <v>1201</v>
      </c>
      <c r="I59">
        <v>28</v>
      </c>
      <c r="J59">
        <v>845</v>
      </c>
      <c r="K59">
        <v>0</v>
      </c>
      <c r="L59">
        <v>22</v>
      </c>
      <c r="M59" s="17" t="s">
        <v>914</v>
      </c>
      <c r="N59">
        <v>50</v>
      </c>
      <c r="O59">
        <v>0</v>
      </c>
      <c r="P59">
        <v>155</v>
      </c>
      <c r="Q59">
        <v>0</v>
      </c>
      <c r="R59">
        <v>0</v>
      </c>
      <c r="S59" s="17">
        <f>MONTH(LIQUIDACAO[[#This Row],[data_liquidacao]])</f>
        <v>6</v>
      </c>
    </row>
    <row r="60" spans="1:19" x14ac:dyDescent="0.25">
      <c r="A60" s="17" t="s">
        <v>9989</v>
      </c>
      <c r="B60" s="17" t="s">
        <v>10316</v>
      </c>
      <c r="C60" s="1">
        <v>44739</v>
      </c>
      <c r="D60">
        <v>1200.99</v>
      </c>
      <c r="E60" s="17" t="s">
        <v>437</v>
      </c>
      <c r="F60">
        <v>2022</v>
      </c>
      <c r="G60">
        <v>12</v>
      </c>
      <c r="H60">
        <v>1201</v>
      </c>
      <c r="I60">
        <v>9</v>
      </c>
      <c r="J60">
        <v>122</v>
      </c>
      <c r="K60">
        <v>1</v>
      </c>
      <c r="L60">
        <v>2066</v>
      </c>
      <c r="M60" s="17" t="s">
        <v>483</v>
      </c>
      <c r="N60">
        <v>50</v>
      </c>
      <c r="O60">
        <v>0</v>
      </c>
      <c r="P60">
        <v>213</v>
      </c>
      <c r="Q60">
        <v>0</v>
      </c>
      <c r="R60">
        <v>0</v>
      </c>
      <c r="S60" s="17">
        <f>MONTH(LIQUIDACAO[[#This Row],[data_liquidacao]])</f>
        <v>6</v>
      </c>
    </row>
    <row r="61" spans="1:19" x14ac:dyDescent="0.25">
      <c r="A61" s="17" t="s">
        <v>10154</v>
      </c>
      <c r="B61" s="17" t="s">
        <v>10317</v>
      </c>
      <c r="C61" s="1">
        <v>44741</v>
      </c>
      <c r="D61">
        <v>1262.52</v>
      </c>
      <c r="E61" s="17" t="s">
        <v>437</v>
      </c>
      <c r="F61">
        <v>2022</v>
      </c>
      <c r="G61">
        <v>12</v>
      </c>
      <c r="H61">
        <v>1201</v>
      </c>
      <c r="I61">
        <v>9</v>
      </c>
      <c r="J61">
        <v>122</v>
      </c>
      <c r="K61">
        <v>1</v>
      </c>
      <c r="L61">
        <v>2066</v>
      </c>
      <c r="M61" s="17" t="s">
        <v>1708</v>
      </c>
      <c r="N61">
        <v>50</v>
      </c>
      <c r="O61">
        <v>0</v>
      </c>
      <c r="P61">
        <v>6</v>
      </c>
      <c r="Q61">
        <v>0</v>
      </c>
      <c r="R61">
        <v>0</v>
      </c>
      <c r="S61" s="17">
        <f>MONTH(LIQUIDACAO[[#This Row],[data_liquidacao]])</f>
        <v>6</v>
      </c>
    </row>
    <row r="62" spans="1:19" x14ac:dyDescent="0.25">
      <c r="A62" s="17" t="s">
        <v>10156</v>
      </c>
      <c r="B62" s="17" t="s">
        <v>10318</v>
      </c>
      <c r="C62" s="1">
        <v>44741</v>
      </c>
      <c r="D62">
        <v>454.48</v>
      </c>
      <c r="E62" s="17" t="s">
        <v>437</v>
      </c>
      <c r="F62">
        <v>2022</v>
      </c>
      <c r="G62">
        <v>12</v>
      </c>
      <c r="H62">
        <v>1201</v>
      </c>
      <c r="I62">
        <v>9</v>
      </c>
      <c r="J62">
        <v>122</v>
      </c>
      <c r="K62">
        <v>1</v>
      </c>
      <c r="L62">
        <v>2066</v>
      </c>
      <c r="M62" s="17" t="s">
        <v>1708</v>
      </c>
      <c r="N62">
        <v>50</v>
      </c>
      <c r="O62">
        <v>0</v>
      </c>
      <c r="P62">
        <v>6</v>
      </c>
      <c r="Q62">
        <v>0</v>
      </c>
      <c r="R62">
        <v>0</v>
      </c>
      <c r="S62" s="17">
        <f>MONTH(LIQUIDACAO[[#This Row],[data_liquidacao]])</f>
        <v>6</v>
      </c>
    </row>
    <row r="63" spans="1:19" x14ac:dyDescent="0.25">
      <c r="A63" s="17" t="s">
        <v>8906</v>
      </c>
      <c r="B63" s="17" t="s">
        <v>11949</v>
      </c>
      <c r="C63" s="1">
        <v>44743</v>
      </c>
      <c r="D63">
        <v>730</v>
      </c>
      <c r="E63" s="17" t="s">
        <v>437</v>
      </c>
      <c r="F63">
        <v>2022</v>
      </c>
      <c r="G63">
        <v>12</v>
      </c>
      <c r="H63">
        <v>1201</v>
      </c>
      <c r="I63">
        <v>9</v>
      </c>
      <c r="J63">
        <v>122</v>
      </c>
      <c r="K63">
        <v>1</v>
      </c>
      <c r="L63">
        <v>2066</v>
      </c>
      <c r="M63" s="17" t="s">
        <v>611</v>
      </c>
      <c r="N63">
        <v>50</v>
      </c>
      <c r="O63">
        <v>0</v>
      </c>
      <c r="P63">
        <v>6989</v>
      </c>
      <c r="Q63">
        <v>0</v>
      </c>
      <c r="R63">
        <v>0</v>
      </c>
      <c r="S63" s="17">
        <f>MONTH(LIQUIDACAO[[#This Row],[data_liquidacao]])</f>
        <v>7</v>
      </c>
    </row>
    <row r="64" spans="1:19" x14ac:dyDescent="0.25">
      <c r="A64" s="17" t="s">
        <v>1139</v>
      </c>
      <c r="B64" s="17" t="s">
        <v>4147</v>
      </c>
      <c r="C64" s="1">
        <v>44588</v>
      </c>
      <c r="D64">
        <v>27487.25</v>
      </c>
      <c r="E64" s="17" t="s">
        <v>437</v>
      </c>
      <c r="F64">
        <v>2022</v>
      </c>
      <c r="G64">
        <v>12</v>
      </c>
      <c r="H64">
        <v>1201</v>
      </c>
      <c r="I64">
        <v>9</v>
      </c>
      <c r="J64">
        <v>272</v>
      </c>
      <c r="K64">
        <v>20</v>
      </c>
      <c r="L64">
        <v>2</v>
      </c>
      <c r="M64" s="17" t="s">
        <v>1138</v>
      </c>
      <c r="N64">
        <v>50</v>
      </c>
      <c r="O64">
        <v>0</v>
      </c>
      <c r="P64">
        <v>213</v>
      </c>
      <c r="Q64">
        <v>0</v>
      </c>
      <c r="R64">
        <v>0</v>
      </c>
      <c r="S64" s="17">
        <f>MONTH(LIQUIDACAO[[#This Row],[data_liquidacao]])</f>
        <v>1</v>
      </c>
    </row>
    <row r="65" spans="1:19" x14ac:dyDescent="0.25">
      <c r="A65" s="17" t="s">
        <v>1141</v>
      </c>
      <c r="B65" s="17" t="s">
        <v>4148</v>
      </c>
      <c r="C65" s="1">
        <v>44588</v>
      </c>
      <c r="D65">
        <v>15319.57</v>
      </c>
      <c r="E65" s="17" t="s">
        <v>437</v>
      </c>
      <c r="F65">
        <v>2022</v>
      </c>
      <c r="G65">
        <v>12</v>
      </c>
      <c r="H65">
        <v>1201</v>
      </c>
      <c r="I65">
        <v>9</v>
      </c>
      <c r="J65">
        <v>272</v>
      </c>
      <c r="K65">
        <v>20</v>
      </c>
      <c r="L65">
        <v>2</v>
      </c>
      <c r="M65" s="17" t="s">
        <v>1138</v>
      </c>
      <c r="N65">
        <v>50</v>
      </c>
      <c r="O65">
        <v>0</v>
      </c>
      <c r="P65">
        <v>213</v>
      </c>
      <c r="Q65">
        <v>0</v>
      </c>
      <c r="R65">
        <v>0</v>
      </c>
      <c r="S65" s="17">
        <f>MONTH(LIQUIDACAO[[#This Row],[data_liquidacao]])</f>
        <v>1</v>
      </c>
    </row>
    <row r="66" spans="1:19" x14ac:dyDescent="0.25">
      <c r="A66" s="17" t="s">
        <v>1143</v>
      </c>
      <c r="B66" s="17" t="s">
        <v>4149</v>
      </c>
      <c r="C66" s="1">
        <v>44588</v>
      </c>
      <c r="D66">
        <v>5886.43</v>
      </c>
      <c r="E66" s="17" t="s">
        <v>437</v>
      </c>
      <c r="F66">
        <v>2022</v>
      </c>
      <c r="G66">
        <v>12</v>
      </c>
      <c r="H66">
        <v>1201</v>
      </c>
      <c r="I66">
        <v>9</v>
      </c>
      <c r="J66">
        <v>272</v>
      </c>
      <c r="K66">
        <v>20</v>
      </c>
      <c r="L66">
        <v>2</v>
      </c>
      <c r="M66" s="17" t="s">
        <v>1138</v>
      </c>
      <c r="N66">
        <v>50</v>
      </c>
      <c r="O66">
        <v>0</v>
      </c>
      <c r="P66">
        <v>213</v>
      </c>
      <c r="Q66">
        <v>0</v>
      </c>
      <c r="R66">
        <v>0</v>
      </c>
      <c r="S66" s="17">
        <f>MONTH(LIQUIDACAO[[#This Row],[data_liquidacao]])</f>
        <v>1</v>
      </c>
    </row>
    <row r="67" spans="1:19" x14ac:dyDescent="0.25">
      <c r="A67" s="17" t="s">
        <v>1146</v>
      </c>
      <c r="B67" s="17" t="s">
        <v>4150</v>
      </c>
      <c r="C67" s="1">
        <v>44588</v>
      </c>
      <c r="D67">
        <v>200</v>
      </c>
      <c r="E67" s="17" t="s">
        <v>437</v>
      </c>
      <c r="F67">
        <v>2022</v>
      </c>
      <c r="G67">
        <v>12</v>
      </c>
      <c r="H67">
        <v>1201</v>
      </c>
      <c r="I67">
        <v>9</v>
      </c>
      <c r="J67">
        <v>122</v>
      </c>
      <c r="K67">
        <v>1</v>
      </c>
      <c r="L67">
        <v>2066</v>
      </c>
      <c r="M67" s="17" t="s">
        <v>1145</v>
      </c>
      <c r="N67">
        <v>50</v>
      </c>
      <c r="O67">
        <v>0</v>
      </c>
      <c r="P67">
        <v>213</v>
      </c>
      <c r="Q67">
        <v>0</v>
      </c>
      <c r="R67">
        <v>0</v>
      </c>
      <c r="S67" s="17">
        <f>MONTH(LIQUIDACAO[[#This Row],[data_liquidacao]])</f>
        <v>1</v>
      </c>
    </row>
    <row r="68" spans="1:19" x14ac:dyDescent="0.25">
      <c r="A68" s="17" t="s">
        <v>1148</v>
      </c>
      <c r="B68" s="17" t="s">
        <v>4151</v>
      </c>
      <c r="C68" s="1">
        <v>44588</v>
      </c>
      <c r="D68">
        <v>96076.65</v>
      </c>
      <c r="E68" s="17" t="s">
        <v>437</v>
      </c>
      <c r="F68">
        <v>2022</v>
      </c>
      <c r="G68">
        <v>12</v>
      </c>
      <c r="H68">
        <v>1201</v>
      </c>
      <c r="I68">
        <v>9</v>
      </c>
      <c r="J68">
        <v>272</v>
      </c>
      <c r="K68">
        <v>20</v>
      </c>
      <c r="L68">
        <v>2</v>
      </c>
      <c r="M68" s="17" t="s">
        <v>1138</v>
      </c>
      <c r="N68">
        <v>50</v>
      </c>
      <c r="O68">
        <v>0</v>
      </c>
      <c r="P68">
        <v>213</v>
      </c>
      <c r="Q68">
        <v>0</v>
      </c>
      <c r="R68">
        <v>0</v>
      </c>
      <c r="S68" s="17">
        <f>MONTH(LIQUIDACAO[[#This Row],[data_liquidacao]])</f>
        <v>1</v>
      </c>
    </row>
    <row r="69" spans="1:19" x14ac:dyDescent="0.25">
      <c r="A69" s="17" t="s">
        <v>1150</v>
      </c>
      <c r="B69" s="17" t="s">
        <v>4152</v>
      </c>
      <c r="C69" s="1">
        <v>44588</v>
      </c>
      <c r="D69">
        <v>1668.97</v>
      </c>
      <c r="E69" s="17" t="s">
        <v>437</v>
      </c>
      <c r="F69">
        <v>2022</v>
      </c>
      <c r="G69">
        <v>12</v>
      </c>
      <c r="H69">
        <v>1201</v>
      </c>
      <c r="I69">
        <v>9</v>
      </c>
      <c r="J69">
        <v>272</v>
      </c>
      <c r="K69">
        <v>20</v>
      </c>
      <c r="L69">
        <v>2</v>
      </c>
      <c r="M69" s="17" t="s">
        <v>1138</v>
      </c>
      <c r="N69">
        <v>50</v>
      </c>
      <c r="O69">
        <v>0</v>
      </c>
      <c r="P69">
        <v>213</v>
      </c>
      <c r="Q69">
        <v>0</v>
      </c>
      <c r="R69">
        <v>0</v>
      </c>
      <c r="S69" s="17">
        <f>MONTH(LIQUIDACAO[[#This Row],[data_liquidacao]])</f>
        <v>1</v>
      </c>
    </row>
    <row r="70" spans="1:19" x14ac:dyDescent="0.25">
      <c r="A70" s="17" t="s">
        <v>1152</v>
      </c>
      <c r="B70" s="17" t="s">
        <v>4153</v>
      </c>
      <c r="C70" s="1">
        <v>44588</v>
      </c>
      <c r="D70">
        <v>14265.6</v>
      </c>
      <c r="E70" s="17" t="s">
        <v>437</v>
      </c>
      <c r="F70">
        <v>2022</v>
      </c>
      <c r="G70">
        <v>12</v>
      </c>
      <c r="H70">
        <v>1201</v>
      </c>
      <c r="I70">
        <v>9</v>
      </c>
      <c r="J70">
        <v>272</v>
      </c>
      <c r="K70">
        <v>20</v>
      </c>
      <c r="L70">
        <v>2</v>
      </c>
      <c r="M70" s="17" t="s">
        <v>1138</v>
      </c>
      <c r="N70">
        <v>50</v>
      </c>
      <c r="O70">
        <v>0</v>
      </c>
      <c r="P70">
        <v>213</v>
      </c>
      <c r="Q70">
        <v>0</v>
      </c>
      <c r="R70">
        <v>0</v>
      </c>
      <c r="S70" s="17">
        <f>MONTH(LIQUIDACAO[[#This Row],[data_liquidacao]])</f>
        <v>1</v>
      </c>
    </row>
    <row r="71" spans="1:19" x14ac:dyDescent="0.25">
      <c r="A71" s="17" t="s">
        <v>1154</v>
      </c>
      <c r="B71" s="17" t="s">
        <v>4154</v>
      </c>
      <c r="C71" s="1">
        <v>44588</v>
      </c>
      <c r="D71">
        <v>7272</v>
      </c>
      <c r="E71" s="17" t="s">
        <v>437</v>
      </c>
      <c r="F71">
        <v>2022</v>
      </c>
      <c r="G71">
        <v>12</v>
      </c>
      <c r="H71">
        <v>1201</v>
      </c>
      <c r="I71">
        <v>9</v>
      </c>
      <c r="J71">
        <v>272</v>
      </c>
      <c r="K71">
        <v>20</v>
      </c>
      <c r="L71">
        <v>2</v>
      </c>
      <c r="M71" s="17" t="s">
        <v>1138</v>
      </c>
      <c r="N71">
        <v>50</v>
      </c>
      <c r="O71">
        <v>0</v>
      </c>
      <c r="P71">
        <v>213</v>
      </c>
      <c r="Q71">
        <v>0</v>
      </c>
      <c r="R71">
        <v>0</v>
      </c>
      <c r="S71" s="17">
        <f>MONTH(LIQUIDACAO[[#This Row],[data_liquidacao]])</f>
        <v>1</v>
      </c>
    </row>
    <row r="72" spans="1:19" x14ac:dyDescent="0.25">
      <c r="A72" s="17" t="s">
        <v>1156</v>
      </c>
      <c r="B72" s="17" t="s">
        <v>4155</v>
      </c>
      <c r="C72" s="1">
        <v>44588</v>
      </c>
      <c r="D72">
        <v>16920.080000000002</v>
      </c>
      <c r="E72" s="17" t="s">
        <v>437</v>
      </c>
      <c r="F72">
        <v>2022</v>
      </c>
      <c r="G72">
        <v>12</v>
      </c>
      <c r="H72">
        <v>1201</v>
      </c>
      <c r="I72">
        <v>9</v>
      </c>
      <c r="J72">
        <v>272</v>
      </c>
      <c r="K72">
        <v>20</v>
      </c>
      <c r="L72">
        <v>2</v>
      </c>
      <c r="M72" s="17" t="s">
        <v>1138</v>
      </c>
      <c r="N72">
        <v>50</v>
      </c>
      <c r="O72">
        <v>0</v>
      </c>
      <c r="P72">
        <v>213</v>
      </c>
      <c r="Q72">
        <v>0</v>
      </c>
      <c r="R72">
        <v>0</v>
      </c>
      <c r="S72" s="17">
        <f>MONTH(LIQUIDACAO[[#This Row],[data_liquidacao]])</f>
        <v>1</v>
      </c>
    </row>
    <row r="73" spans="1:19" x14ac:dyDescent="0.25">
      <c r="A73" s="17" t="s">
        <v>484</v>
      </c>
      <c r="B73" s="17" t="s">
        <v>4156</v>
      </c>
      <c r="C73" s="1">
        <v>44565</v>
      </c>
      <c r="D73">
        <v>-600</v>
      </c>
      <c r="E73" s="17" t="s">
        <v>451</v>
      </c>
      <c r="F73">
        <v>2022</v>
      </c>
      <c r="G73">
        <v>12</v>
      </c>
      <c r="H73">
        <v>1201</v>
      </c>
      <c r="I73">
        <v>9</v>
      </c>
      <c r="J73">
        <v>122</v>
      </c>
      <c r="K73">
        <v>1</v>
      </c>
      <c r="L73">
        <v>2066</v>
      </c>
      <c r="M73" s="17" t="s">
        <v>483</v>
      </c>
      <c r="N73">
        <v>50</v>
      </c>
      <c r="O73">
        <v>0</v>
      </c>
      <c r="P73">
        <v>213</v>
      </c>
      <c r="Q73">
        <v>0</v>
      </c>
      <c r="R73">
        <v>0</v>
      </c>
      <c r="S73" s="17">
        <f>MONTH(LIQUIDACAO[[#This Row],[data_liquidacao]])</f>
        <v>1</v>
      </c>
    </row>
    <row r="74" spans="1:19" x14ac:dyDescent="0.25">
      <c r="A74" s="17" t="s">
        <v>484</v>
      </c>
      <c r="B74" s="17" t="s">
        <v>4157</v>
      </c>
      <c r="C74" s="1">
        <v>44565</v>
      </c>
      <c r="D74">
        <v>600</v>
      </c>
      <c r="E74" s="17" t="s">
        <v>437</v>
      </c>
      <c r="F74">
        <v>2022</v>
      </c>
      <c r="G74">
        <v>12</v>
      </c>
      <c r="H74">
        <v>1201</v>
      </c>
      <c r="I74">
        <v>9</v>
      </c>
      <c r="J74">
        <v>122</v>
      </c>
      <c r="K74">
        <v>1</v>
      </c>
      <c r="L74">
        <v>2066</v>
      </c>
      <c r="M74" s="17" t="s">
        <v>483</v>
      </c>
      <c r="N74">
        <v>50</v>
      </c>
      <c r="O74">
        <v>0</v>
      </c>
      <c r="P74">
        <v>213</v>
      </c>
      <c r="Q74">
        <v>0</v>
      </c>
      <c r="R74">
        <v>0</v>
      </c>
      <c r="S74" s="17">
        <f>MONTH(LIQUIDACAO[[#This Row],[data_liquidacao]])</f>
        <v>1</v>
      </c>
    </row>
    <row r="75" spans="1:19" x14ac:dyDescent="0.25">
      <c r="A75" s="17" t="s">
        <v>780</v>
      </c>
      <c r="B75" s="17" t="s">
        <v>4158</v>
      </c>
      <c r="C75" s="1">
        <v>44573</v>
      </c>
      <c r="D75">
        <v>342</v>
      </c>
      <c r="E75" s="17" t="s">
        <v>437</v>
      </c>
      <c r="F75">
        <v>2022</v>
      </c>
      <c r="G75">
        <v>12</v>
      </c>
      <c r="H75">
        <v>1201</v>
      </c>
      <c r="I75">
        <v>9</v>
      </c>
      <c r="J75">
        <v>122</v>
      </c>
      <c r="K75">
        <v>1</v>
      </c>
      <c r="L75">
        <v>2066</v>
      </c>
      <c r="M75" s="17" t="s">
        <v>779</v>
      </c>
      <c r="N75">
        <v>50</v>
      </c>
      <c r="O75">
        <v>0</v>
      </c>
      <c r="P75">
        <v>5288</v>
      </c>
      <c r="Q75">
        <v>0</v>
      </c>
      <c r="R75">
        <v>0</v>
      </c>
      <c r="S75" s="17">
        <f>MONTH(LIQUIDACAO[[#This Row],[data_liquidacao]])</f>
        <v>1</v>
      </c>
    </row>
    <row r="76" spans="1:19" x14ac:dyDescent="0.25">
      <c r="A76" s="17" t="s">
        <v>1158</v>
      </c>
      <c r="B76" s="17" t="s">
        <v>4159</v>
      </c>
      <c r="C76" s="1">
        <v>44588</v>
      </c>
      <c r="D76">
        <v>8776.02</v>
      </c>
      <c r="E76" s="17" t="s">
        <v>437</v>
      </c>
      <c r="F76">
        <v>2022</v>
      </c>
      <c r="G76">
        <v>12</v>
      </c>
      <c r="H76">
        <v>1201</v>
      </c>
      <c r="I76">
        <v>9</v>
      </c>
      <c r="J76">
        <v>272</v>
      </c>
      <c r="K76">
        <v>20</v>
      </c>
      <c r="L76">
        <v>4</v>
      </c>
      <c r="M76" s="17" t="s">
        <v>1138</v>
      </c>
      <c r="N76">
        <v>50</v>
      </c>
      <c r="O76">
        <v>0</v>
      </c>
      <c r="P76">
        <v>213</v>
      </c>
      <c r="Q76">
        <v>0</v>
      </c>
      <c r="R76">
        <v>0</v>
      </c>
      <c r="S76" s="17">
        <f>MONTH(LIQUIDACAO[[#This Row],[data_liquidacao]])</f>
        <v>1</v>
      </c>
    </row>
    <row r="77" spans="1:19" x14ac:dyDescent="0.25">
      <c r="A77" s="17" t="s">
        <v>1160</v>
      </c>
      <c r="B77" s="17" t="s">
        <v>4160</v>
      </c>
      <c r="C77" s="1">
        <v>44588</v>
      </c>
      <c r="D77">
        <v>3939.22</v>
      </c>
      <c r="E77" s="17" t="s">
        <v>437</v>
      </c>
      <c r="F77">
        <v>2022</v>
      </c>
      <c r="G77">
        <v>12</v>
      </c>
      <c r="H77">
        <v>1201</v>
      </c>
      <c r="I77">
        <v>9</v>
      </c>
      <c r="J77">
        <v>272</v>
      </c>
      <c r="K77">
        <v>20</v>
      </c>
      <c r="L77">
        <v>4</v>
      </c>
      <c r="M77" s="17" t="s">
        <v>1138</v>
      </c>
      <c r="N77">
        <v>50</v>
      </c>
      <c r="O77">
        <v>0</v>
      </c>
      <c r="P77">
        <v>213</v>
      </c>
      <c r="Q77">
        <v>0</v>
      </c>
      <c r="R77">
        <v>0</v>
      </c>
      <c r="S77" s="17">
        <f>MONTH(LIQUIDACAO[[#This Row],[data_liquidacao]])</f>
        <v>1</v>
      </c>
    </row>
    <row r="78" spans="1:19" x14ac:dyDescent="0.25">
      <c r="A78" s="17" t="s">
        <v>1163</v>
      </c>
      <c r="B78" s="17" t="s">
        <v>4161</v>
      </c>
      <c r="C78" s="1">
        <v>44588</v>
      </c>
      <c r="D78">
        <v>6513.93</v>
      </c>
      <c r="E78" s="17" t="s">
        <v>437</v>
      </c>
      <c r="F78">
        <v>2022</v>
      </c>
      <c r="G78">
        <v>12</v>
      </c>
      <c r="H78">
        <v>1201</v>
      </c>
      <c r="I78">
        <v>9</v>
      </c>
      <c r="J78">
        <v>272</v>
      </c>
      <c r="K78">
        <v>20</v>
      </c>
      <c r="L78">
        <v>2</v>
      </c>
      <c r="M78" s="17" t="s">
        <v>1162</v>
      </c>
      <c r="N78">
        <v>50</v>
      </c>
      <c r="O78">
        <v>0</v>
      </c>
      <c r="P78">
        <v>213</v>
      </c>
      <c r="Q78">
        <v>0</v>
      </c>
      <c r="R78">
        <v>0</v>
      </c>
      <c r="S78" s="17">
        <f>MONTH(LIQUIDACAO[[#This Row],[data_liquidacao]])</f>
        <v>1</v>
      </c>
    </row>
    <row r="79" spans="1:19" x14ac:dyDescent="0.25">
      <c r="A79" s="17" t="s">
        <v>1165</v>
      </c>
      <c r="B79" s="17" t="s">
        <v>4162</v>
      </c>
      <c r="C79" s="1">
        <v>44588</v>
      </c>
      <c r="D79">
        <v>34674.839999999997</v>
      </c>
      <c r="E79" s="17" t="s">
        <v>437</v>
      </c>
      <c r="F79">
        <v>2022</v>
      </c>
      <c r="G79">
        <v>12</v>
      </c>
      <c r="H79">
        <v>1201</v>
      </c>
      <c r="I79">
        <v>9</v>
      </c>
      <c r="J79">
        <v>272</v>
      </c>
      <c r="K79">
        <v>20</v>
      </c>
      <c r="L79">
        <v>2</v>
      </c>
      <c r="M79" s="17" t="s">
        <v>1162</v>
      </c>
      <c r="N79">
        <v>50</v>
      </c>
      <c r="O79">
        <v>0</v>
      </c>
      <c r="P79">
        <v>213</v>
      </c>
      <c r="Q79">
        <v>0</v>
      </c>
      <c r="R79">
        <v>0</v>
      </c>
      <c r="S79" s="17">
        <f>MONTH(LIQUIDACAO[[#This Row],[data_liquidacao]])</f>
        <v>1</v>
      </c>
    </row>
    <row r="80" spans="1:19" x14ac:dyDescent="0.25">
      <c r="A80" s="17" t="s">
        <v>1167</v>
      </c>
      <c r="B80" s="17" t="s">
        <v>4163</v>
      </c>
      <c r="C80" s="1">
        <v>44588</v>
      </c>
      <c r="D80">
        <v>1212</v>
      </c>
      <c r="E80" s="17" t="s">
        <v>437</v>
      </c>
      <c r="F80">
        <v>2022</v>
      </c>
      <c r="G80">
        <v>12</v>
      </c>
      <c r="H80">
        <v>1201</v>
      </c>
      <c r="I80">
        <v>9</v>
      </c>
      <c r="J80">
        <v>272</v>
      </c>
      <c r="K80">
        <v>20</v>
      </c>
      <c r="L80">
        <v>4</v>
      </c>
      <c r="M80" s="17" t="s">
        <v>1162</v>
      </c>
      <c r="N80">
        <v>50</v>
      </c>
      <c r="O80">
        <v>0</v>
      </c>
      <c r="P80">
        <v>213</v>
      </c>
      <c r="Q80">
        <v>0</v>
      </c>
      <c r="R80">
        <v>0</v>
      </c>
      <c r="S80" s="17">
        <f>MONTH(LIQUIDACAO[[#This Row],[data_liquidacao]])</f>
        <v>1</v>
      </c>
    </row>
    <row r="81" spans="1:19" x14ac:dyDescent="0.25">
      <c r="A81" s="17" t="s">
        <v>1169</v>
      </c>
      <c r="B81" s="17" t="s">
        <v>4164</v>
      </c>
      <c r="C81" s="1">
        <v>44588</v>
      </c>
      <c r="D81">
        <v>13725.23</v>
      </c>
      <c r="E81" s="17" t="s">
        <v>437</v>
      </c>
      <c r="F81">
        <v>2022</v>
      </c>
      <c r="G81">
        <v>12</v>
      </c>
      <c r="H81">
        <v>1201</v>
      </c>
      <c r="I81">
        <v>9</v>
      </c>
      <c r="J81">
        <v>272</v>
      </c>
      <c r="K81">
        <v>20</v>
      </c>
      <c r="L81">
        <v>4</v>
      </c>
      <c r="M81" s="17" t="s">
        <v>1162</v>
      </c>
      <c r="N81">
        <v>50</v>
      </c>
      <c r="O81">
        <v>0</v>
      </c>
      <c r="P81">
        <v>213</v>
      </c>
      <c r="Q81">
        <v>0</v>
      </c>
      <c r="R81">
        <v>0</v>
      </c>
      <c r="S81" s="17">
        <f>MONTH(LIQUIDACAO[[#This Row],[data_liquidacao]])</f>
        <v>1</v>
      </c>
    </row>
    <row r="82" spans="1:19" x14ac:dyDescent="0.25">
      <c r="A82" s="17" t="s">
        <v>1171</v>
      </c>
      <c r="B82" s="17" t="s">
        <v>4165</v>
      </c>
      <c r="C82" s="1">
        <v>44588</v>
      </c>
      <c r="D82">
        <v>618.36</v>
      </c>
      <c r="E82" s="17" t="s">
        <v>437</v>
      </c>
      <c r="F82">
        <v>2022</v>
      </c>
      <c r="G82">
        <v>12</v>
      </c>
      <c r="H82">
        <v>1201</v>
      </c>
      <c r="I82">
        <v>9</v>
      </c>
      <c r="J82">
        <v>272</v>
      </c>
      <c r="K82">
        <v>20</v>
      </c>
      <c r="L82">
        <v>4</v>
      </c>
      <c r="M82" s="17" t="s">
        <v>1162</v>
      </c>
      <c r="N82">
        <v>50</v>
      </c>
      <c r="O82">
        <v>0</v>
      </c>
      <c r="P82">
        <v>213</v>
      </c>
      <c r="Q82">
        <v>0</v>
      </c>
      <c r="R82">
        <v>0</v>
      </c>
      <c r="S82" s="17">
        <f>MONTH(LIQUIDACAO[[#This Row],[data_liquidacao]])</f>
        <v>1</v>
      </c>
    </row>
    <row r="83" spans="1:19" x14ac:dyDescent="0.25">
      <c r="A83" s="17" t="s">
        <v>915</v>
      </c>
      <c r="B83" s="17" t="s">
        <v>4166</v>
      </c>
      <c r="C83" s="1">
        <v>44578</v>
      </c>
      <c r="D83">
        <v>476511.52</v>
      </c>
      <c r="E83" s="17" t="s">
        <v>437</v>
      </c>
      <c r="F83">
        <v>2022</v>
      </c>
      <c r="G83">
        <v>12</v>
      </c>
      <c r="H83">
        <v>1201</v>
      </c>
      <c r="I83">
        <v>28</v>
      </c>
      <c r="J83">
        <v>845</v>
      </c>
      <c r="K83">
        <v>0</v>
      </c>
      <c r="L83">
        <v>22</v>
      </c>
      <c r="M83" s="17" t="s">
        <v>914</v>
      </c>
      <c r="N83">
        <v>50</v>
      </c>
      <c r="O83">
        <v>0</v>
      </c>
      <c r="P83">
        <v>155</v>
      </c>
      <c r="Q83">
        <v>0</v>
      </c>
      <c r="R83">
        <v>0</v>
      </c>
      <c r="S83" s="17">
        <f>MONTH(LIQUIDACAO[[#This Row],[data_liquidacao]])</f>
        <v>1</v>
      </c>
    </row>
    <row r="84" spans="1:19" x14ac:dyDescent="0.25">
      <c r="A84" s="17" t="s">
        <v>1681</v>
      </c>
      <c r="B84" s="17" t="s">
        <v>4167</v>
      </c>
      <c r="C84" s="1">
        <v>44588</v>
      </c>
      <c r="D84">
        <v>1000</v>
      </c>
      <c r="E84" s="17" t="s">
        <v>437</v>
      </c>
      <c r="F84">
        <v>2022</v>
      </c>
      <c r="G84">
        <v>12</v>
      </c>
      <c r="H84">
        <v>1201</v>
      </c>
      <c r="I84">
        <v>9</v>
      </c>
      <c r="J84">
        <v>122</v>
      </c>
      <c r="K84">
        <v>1</v>
      </c>
      <c r="L84">
        <v>2066</v>
      </c>
      <c r="M84" s="17" t="s">
        <v>483</v>
      </c>
      <c r="N84">
        <v>50</v>
      </c>
      <c r="O84">
        <v>0</v>
      </c>
      <c r="P84">
        <v>213</v>
      </c>
      <c r="Q84">
        <v>0</v>
      </c>
      <c r="R84">
        <v>0</v>
      </c>
      <c r="S84" s="17">
        <f>MONTH(LIQUIDACAO[[#This Row],[data_liquidacao]])</f>
        <v>1</v>
      </c>
    </row>
    <row r="85" spans="1:19" x14ac:dyDescent="0.25">
      <c r="A85" s="17" t="s">
        <v>1952</v>
      </c>
      <c r="B85" s="17" t="s">
        <v>4168</v>
      </c>
      <c r="C85" s="1">
        <v>44593</v>
      </c>
      <c r="D85">
        <v>1262.52</v>
      </c>
      <c r="E85" s="17" t="s">
        <v>437</v>
      </c>
      <c r="F85">
        <v>2022</v>
      </c>
      <c r="G85">
        <v>12</v>
      </c>
      <c r="H85">
        <v>1201</v>
      </c>
      <c r="I85">
        <v>9</v>
      </c>
      <c r="J85">
        <v>122</v>
      </c>
      <c r="K85">
        <v>1</v>
      </c>
      <c r="L85">
        <v>2066</v>
      </c>
      <c r="M85" s="17" t="s">
        <v>1708</v>
      </c>
      <c r="N85">
        <v>50</v>
      </c>
      <c r="O85">
        <v>0</v>
      </c>
      <c r="P85">
        <v>6</v>
      </c>
      <c r="Q85">
        <v>0</v>
      </c>
      <c r="R85">
        <v>0</v>
      </c>
      <c r="S85" s="17">
        <f>MONTH(LIQUIDACAO[[#This Row],[data_liquidacao]])</f>
        <v>2</v>
      </c>
    </row>
    <row r="86" spans="1:19" x14ac:dyDescent="0.25">
      <c r="A86" s="17" t="s">
        <v>1955</v>
      </c>
      <c r="B86" s="17" t="s">
        <v>4169</v>
      </c>
      <c r="C86" s="1">
        <v>44593</v>
      </c>
      <c r="D86">
        <v>454.48</v>
      </c>
      <c r="E86" s="17" t="s">
        <v>437</v>
      </c>
      <c r="F86">
        <v>2022</v>
      </c>
      <c r="G86">
        <v>12</v>
      </c>
      <c r="H86">
        <v>1201</v>
      </c>
      <c r="I86">
        <v>9</v>
      </c>
      <c r="J86">
        <v>122</v>
      </c>
      <c r="K86">
        <v>1</v>
      </c>
      <c r="L86">
        <v>2066</v>
      </c>
      <c r="M86" s="17" t="s">
        <v>1954</v>
      </c>
      <c r="N86">
        <v>50</v>
      </c>
      <c r="O86">
        <v>0</v>
      </c>
      <c r="P86">
        <v>6</v>
      </c>
      <c r="Q86">
        <v>0</v>
      </c>
      <c r="R86">
        <v>0</v>
      </c>
      <c r="S86" s="17">
        <f>MONTH(LIQUIDACAO[[#This Row],[data_liquidacao]])</f>
        <v>2</v>
      </c>
    </row>
    <row r="87" spans="1:19" x14ac:dyDescent="0.25">
      <c r="A87" s="17" t="s">
        <v>2114</v>
      </c>
      <c r="B87" s="17" t="s">
        <v>4170</v>
      </c>
      <c r="C87" s="1">
        <v>44595</v>
      </c>
      <c r="D87">
        <v>730</v>
      </c>
      <c r="E87" s="17" t="s">
        <v>437</v>
      </c>
      <c r="F87">
        <v>2022</v>
      </c>
      <c r="G87">
        <v>12</v>
      </c>
      <c r="H87">
        <v>1201</v>
      </c>
      <c r="I87">
        <v>9</v>
      </c>
      <c r="J87">
        <v>122</v>
      </c>
      <c r="K87">
        <v>1</v>
      </c>
      <c r="L87">
        <v>2066</v>
      </c>
      <c r="M87" s="17" t="s">
        <v>611</v>
      </c>
      <c r="N87">
        <v>50</v>
      </c>
      <c r="O87">
        <v>0</v>
      </c>
      <c r="P87">
        <v>6989</v>
      </c>
      <c r="Q87">
        <v>0</v>
      </c>
      <c r="R87">
        <v>0</v>
      </c>
      <c r="S87" s="17">
        <f>MONTH(LIQUIDACAO[[#This Row],[data_liquidacao]])</f>
        <v>2</v>
      </c>
    </row>
    <row r="88" spans="1:19" x14ac:dyDescent="0.25">
      <c r="A88" s="17" t="s">
        <v>2768</v>
      </c>
      <c r="B88" s="17" t="s">
        <v>4171</v>
      </c>
      <c r="C88" s="1">
        <v>44614</v>
      </c>
      <c r="D88">
        <v>730</v>
      </c>
      <c r="E88" s="17" t="s">
        <v>437</v>
      </c>
      <c r="F88">
        <v>2022</v>
      </c>
      <c r="G88">
        <v>12</v>
      </c>
      <c r="H88">
        <v>1201</v>
      </c>
      <c r="I88">
        <v>9</v>
      </c>
      <c r="J88">
        <v>122</v>
      </c>
      <c r="K88">
        <v>1</v>
      </c>
      <c r="L88">
        <v>2066</v>
      </c>
      <c r="M88" s="17" t="s">
        <v>611</v>
      </c>
      <c r="N88">
        <v>50</v>
      </c>
      <c r="O88">
        <v>0</v>
      </c>
      <c r="P88">
        <v>6989</v>
      </c>
      <c r="Q88">
        <v>0</v>
      </c>
      <c r="R88">
        <v>0</v>
      </c>
      <c r="S88" s="17">
        <f>MONTH(LIQUIDACAO[[#This Row],[data_liquidacao]])</f>
        <v>2</v>
      </c>
    </row>
    <row r="89" spans="1:19" x14ac:dyDescent="0.25">
      <c r="A89" s="17" t="s">
        <v>3466</v>
      </c>
      <c r="B89" s="17" t="s">
        <v>5926</v>
      </c>
      <c r="C89" s="1">
        <v>44642</v>
      </c>
      <c r="D89">
        <v>7481.16</v>
      </c>
      <c r="E89" s="17" t="s">
        <v>437</v>
      </c>
      <c r="F89">
        <v>2022</v>
      </c>
      <c r="G89">
        <v>12</v>
      </c>
      <c r="H89">
        <v>1201</v>
      </c>
      <c r="I89">
        <v>28</v>
      </c>
      <c r="J89">
        <v>845</v>
      </c>
      <c r="K89">
        <v>0</v>
      </c>
      <c r="L89">
        <v>22</v>
      </c>
      <c r="M89" s="17" t="s">
        <v>914</v>
      </c>
      <c r="N89">
        <v>50</v>
      </c>
      <c r="O89">
        <v>0</v>
      </c>
      <c r="P89">
        <v>155</v>
      </c>
      <c r="Q89">
        <v>0</v>
      </c>
      <c r="R89">
        <v>0</v>
      </c>
      <c r="S89" s="17">
        <f>MONTH(LIQUIDACAO[[#This Row],[data_liquidacao]])</f>
        <v>3</v>
      </c>
    </row>
    <row r="90" spans="1:19" x14ac:dyDescent="0.25">
      <c r="A90" s="17" t="s">
        <v>6126</v>
      </c>
      <c r="B90" s="17" t="s">
        <v>7319</v>
      </c>
      <c r="C90" s="1">
        <v>44658</v>
      </c>
      <c r="D90">
        <v>465</v>
      </c>
      <c r="E90" s="17" t="s">
        <v>437</v>
      </c>
      <c r="F90">
        <v>2022</v>
      </c>
      <c r="G90">
        <v>12</v>
      </c>
      <c r="H90">
        <v>1201</v>
      </c>
      <c r="I90">
        <v>9</v>
      </c>
      <c r="J90">
        <v>122</v>
      </c>
      <c r="K90">
        <v>1</v>
      </c>
      <c r="L90">
        <v>2066</v>
      </c>
      <c r="M90" s="17" t="s">
        <v>445</v>
      </c>
      <c r="N90">
        <v>50</v>
      </c>
      <c r="O90">
        <v>0</v>
      </c>
      <c r="P90">
        <v>3792</v>
      </c>
      <c r="Q90">
        <v>0</v>
      </c>
      <c r="R90">
        <v>0</v>
      </c>
      <c r="S90" s="17">
        <f>MONTH(LIQUIDACAO[[#This Row],[data_liquidacao]])</f>
        <v>4</v>
      </c>
    </row>
    <row r="91" spans="1:19" x14ac:dyDescent="0.25">
      <c r="A91" s="17" t="s">
        <v>6128</v>
      </c>
      <c r="B91" s="17" t="s">
        <v>7320</v>
      </c>
      <c r="C91" s="1">
        <v>44658</v>
      </c>
      <c r="D91">
        <v>78.040000000000006</v>
      </c>
      <c r="E91" s="17" t="s">
        <v>437</v>
      </c>
      <c r="F91">
        <v>2022</v>
      </c>
      <c r="G91">
        <v>12</v>
      </c>
      <c r="H91">
        <v>1201</v>
      </c>
      <c r="I91">
        <v>9</v>
      </c>
      <c r="J91">
        <v>122</v>
      </c>
      <c r="K91">
        <v>1</v>
      </c>
      <c r="L91">
        <v>2066</v>
      </c>
      <c r="M91" s="17" t="s">
        <v>4533</v>
      </c>
      <c r="N91">
        <v>50</v>
      </c>
      <c r="O91">
        <v>0</v>
      </c>
      <c r="P91">
        <v>3792</v>
      </c>
      <c r="Q91">
        <v>0</v>
      </c>
      <c r="R91">
        <v>0</v>
      </c>
      <c r="S91" s="17">
        <f>MONTH(LIQUIDACAO[[#This Row],[data_liquidacao]])</f>
        <v>4</v>
      </c>
    </row>
    <row r="92" spans="1:19" x14ac:dyDescent="0.25">
      <c r="A92" s="17" t="s">
        <v>6082</v>
      </c>
      <c r="B92" s="17" t="s">
        <v>7321</v>
      </c>
      <c r="C92" s="1">
        <v>44656</v>
      </c>
      <c r="D92">
        <v>373.36</v>
      </c>
      <c r="E92" s="17" t="s">
        <v>437</v>
      </c>
      <c r="F92">
        <v>2022</v>
      </c>
      <c r="G92">
        <v>12</v>
      </c>
      <c r="H92">
        <v>1201</v>
      </c>
      <c r="I92">
        <v>9</v>
      </c>
      <c r="J92">
        <v>122</v>
      </c>
      <c r="K92">
        <v>1</v>
      </c>
      <c r="L92">
        <v>2066</v>
      </c>
      <c r="M92" s="17" t="s">
        <v>4533</v>
      </c>
      <c r="N92">
        <v>50</v>
      </c>
      <c r="O92">
        <v>0</v>
      </c>
      <c r="P92">
        <v>3792</v>
      </c>
      <c r="Q92">
        <v>0</v>
      </c>
      <c r="R92">
        <v>0</v>
      </c>
      <c r="S92" s="17">
        <f>MONTH(LIQUIDACAO[[#This Row],[data_liquidacao]])</f>
        <v>4</v>
      </c>
    </row>
    <row r="93" spans="1:19" x14ac:dyDescent="0.25">
      <c r="A93" s="17" t="s">
        <v>3466</v>
      </c>
      <c r="B93" s="17" t="s">
        <v>7322</v>
      </c>
      <c r="C93" s="1">
        <v>44676</v>
      </c>
      <c r="D93">
        <v>7481.16</v>
      </c>
      <c r="E93" s="17" t="s">
        <v>437</v>
      </c>
      <c r="F93">
        <v>2022</v>
      </c>
      <c r="G93">
        <v>12</v>
      </c>
      <c r="H93">
        <v>1201</v>
      </c>
      <c r="I93">
        <v>28</v>
      </c>
      <c r="J93">
        <v>845</v>
      </c>
      <c r="K93">
        <v>0</v>
      </c>
      <c r="L93">
        <v>22</v>
      </c>
      <c r="M93" s="17" t="s">
        <v>914</v>
      </c>
      <c r="N93">
        <v>50</v>
      </c>
      <c r="O93">
        <v>0</v>
      </c>
      <c r="P93">
        <v>155</v>
      </c>
      <c r="Q93">
        <v>0</v>
      </c>
      <c r="R93">
        <v>0</v>
      </c>
      <c r="S93" s="17">
        <f>MONTH(LIQUIDACAO[[#This Row],[data_liquidacao]])</f>
        <v>4</v>
      </c>
    </row>
    <row r="94" spans="1:19" x14ac:dyDescent="0.25">
      <c r="A94" s="17" t="s">
        <v>4419</v>
      </c>
      <c r="B94" s="17" t="s">
        <v>7323</v>
      </c>
      <c r="C94" s="1">
        <v>44678</v>
      </c>
      <c r="D94">
        <v>250</v>
      </c>
      <c r="E94" s="17" t="s">
        <v>437</v>
      </c>
      <c r="F94">
        <v>2022</v>
      </c>
      <c r="G94">
        <v>12</v>
      </c>
      <c r="H94">
        <v>1201</v>
      </c>
      <c r="I94">
        <v>9</v>
      </c>
      <c r="J94">
        <v>122</v>
      </c>
      <c r="K94">
        <v>1</v>
      </c>
      <c r="L94">
        <v>2066</v>
      </c>
      <c r="M94" s="17" t="s">
        <v>779</v>
      </c>
      <c r="N94">
        <v>50</v>
      </c>
      <c r="O94">
        <v>0</v>
      </c>
      <c r="P94">
        <v>6989</v>
      </c>
      <c r="Q94">
        <v>0</v>
      </c>
      <c r="R94">
        <v>0</v>
      </c>
      <c r="S94" s="17">
        <f>MONTH(LIQUIDACAO[[#This Row],[data_liquidacao]])</f>
        <v>4</v>
      </c>
    </row>
    <row r="95" spans="1:19" x14ac:dyDescent="0.25">
      <c r="A95" s="17" t="s">
        <v>6955</v>
      </c>
      <c r="B95" s="17" t="s">
        <v>7324</v>
      </c>
      <c r="C95" s="1">
        <v>44677</v>
      </c>
      <c r="D95">
        <v>29858.02</v>
      </c>
      <c r="E95" s="17" t="s">
        <v>437</v>
      </c>
      <c r="F95">
        <v>2022</v>
      </c>
      <c r="G95">
        <v>12</v>
      </c>
      <c r="H95">
        <v>1201</v>
      </c>
      <c r="I95">
        <v>9</v>
      </c>
      <c r="J95">
        <v>272</v>
      </c>
      <c r="K95">
        <v>20</v>
      </c>
      <c r="L95">
        <v>2</v>
      </c>
      <c r="M95" s="17" t="s">
        <v>1138</v>
      </c>
      <c r="N95">
        <v>50</v>
      </c>
      <c r="O95">
        <v>0</v>
      </c>
      <c r="P95">
        <v>213</v>
      </c>
      <c r="Q95">
        <v>0</v>
      </c>
      <c r="R95">
        <v>0</v>
      </c>
      <c r="S95" s="17">
        <f>MONTH(LIQUIDACAO[[#This Row],[data_liquidacao]])</f>
        <v>4</v>
      </c>
    </row>
    <row r="96" spans="1:19" x14ac:dyDescent="0.25">
      <c r="A96" s="17" t="s">
        <v>6957</v>
      </c>
      <c r="B96" s="17" t="s">
        <v>7325</v>
      </c>
      <c r="C96" s="1">
        <v>44677</v>
      </c>
      <c r="D96">
        <v>21477.01</v>
      </c>
      <c r="E96" s="17" t="s">
        <v>437</v>
      </c>
      <c r="F96">
        <v>2022</v>
      </c>
      <c r="G96">
        <v>12</v>
      </c>
      <c r="H96">
        <v>1201</v>
      </c>
      <c r="I96">
        <v>9</v>
      </c>
      <c r="J96">
        <v>272</v>
      </c>
      <c r="K96">
        <v>20</v>
      </c>
      <c r="L96">
        <v>2</v>
      </c>
      <c r="M96" s="17" t="s">
        <v>1138</v>
      </c>
      <c r="N96">
        <v>50</v>
      </c>
      <c r="O96">
        <v>0</v>
      </c>
      <c r="P96">
        <v>213</v>
      </c>
      <c r="Q96">
        <v>0</v>
      </c>
      <c r="R96">
        <v>0</v>
      </c>
      <c r="S96" s="17">
        <f>MONTH(LIQUIDACAO[[#This Row],[data_liquidacao]])</f>
        <v>4</v>
      </c>
    </row>
    <row r="97" spans="1:19" x14ac:dyDescent="0.25">
      <c r="A97" s="17" t="s">
        <v>6959</v>
      </c>
      <c r="B97" s="17" t="s">
        <v>7326</v>
      </c>
      <c r="C97" s="1">
        <v>44677</v>
      </c>
      <c r="D97">
        <v>5886.43</v>
      </c>
      <c r="E97" s="17" t="s">
        <v>437</v>
      </c>
      <c r="F97">
        <v>2022</v>
      </c>
      <c r="G97">
        <v>12</v>
      </c>
      <c r="H97">
        <v>1201</v>
      </c>
      <c r="I97">
        <v>9</v>
      </c>
      <c r="J97">
        <v>272</v>
      </c>
      <c r="K97">
        <v>20</v>
      </c>
      <c r="L97">
        <v>2</v>
      </c>
      <c r="M97" s="17" t="s">
        <v>1138</v>
      </c>
      <c r="N97">
        <v>50</v>
      </c>
      <c r="O97">
        <v>0</v>
      </c>
      <c r="P97">
        <v>213</v>
      </c>
      <c r="Q97">
        <v>0</v>
      </c>
      <c r="R97">
        <v>0</v>
      </c>
      <c r="S97" s="17">
        <f>MONTH(LIQUIDACAO[[#This Row],[data_liquidacao]])</f>
        <v>4</v>
      </c>
    </row>
    <row r="98" spans="1:19" x14ac:dyDescent="0.25">
      <c r="A98" s="17" t="s">
        <v>6961</v>
      </c>
      <c r="B98" s="17" t="s">
        <v>7327</v>
      </c>
      <c r="C98" s="1">
        <v>44677</v>
      </c>
      <c r="D98">
        <v>96536.62</v>
      </c>
      <c r="E98" s="17" t="s">
        <v>437</v>
      </c>
      <c r="F98">
        <v>2022</v>
      </c>
      <c r="G98">
        <v>12</v>
      </c>
      <c r="H98">
        <v>1201</v>
      </c>
      <c r="I98">
        <v>9</v>
      </c>
      <c r="J98">
        <v>272</v>
      </c>
      <c r="K98">
        <v>20</v>
      </c>
      <c r="L98">
        <v>2</v>
      </c>
      <c r="M98" s="17" t="s">
        <v>1138</v>
      </c>
      <c r="N98">
        <v>50</v>
      </c>
      <c r="O98">
        <v>0</v>
      </c>
      <c r="P98">
        <v>213</v>
      </c>
      <c r="Q98">
        <v>0</v>
      </c>
      <c r="R98">
        <v>0</v>
      </c>
      <c r="S98" s="17">
        <f>MONTH(LIQUIDACAO[[#This Row],[data_liquidacao]])</f>
        <v>4</v>
      </c>
    </row>
    <row r="99" spans="1:19" x14ac:dyDescent="0.25">
      <c r="A99" s="17" t="s">
        <v>6963</v>
      </c>
      <c r="B99" s="17" t="s">
        <v>7328</v>
      </c>
      <c r="C99" s="1">
        <v>44677</v>
      </c>
      <c r="D99">
        <v>1668.97</v>
      </c>
      <c r="E99" s="17" t="s">
        <v>437</v>
      </c>
      <c r="F99">
        <v>2022</v>
      </c>
      <c r="G99">
        <v>12</v>
      </c>
      <c r="H99">
        <v>1201</v>
      </c>
      <c r="I99">
        <v>9</v>
      </c>
      <c r="J99">
        <v>272</v>
      </c>
      <c r="K99">
        <v>20</v>
      </c>
      <c r="L99">
        <v>2</v>
      </c>
      <c r="M99" s="17" t="s">
        <v>1138</v>
      </c>
      <c r="N99">
        <v>50</v>
      </c>
      <c r="O99">
        <v>0</v>
      </c>
      <c r="P99">
        <v>213</v>
      </c>
      <c r="Q99">
        <v>0</v>
      </c>
      <c r="R99">
        <v>0</v>
      </c>
      <c r="S99" s="17">
        <f>MONTH(LIQUIDACAO[[#This Row],[data_liquidacao]])</f>
        <v>4</v>
      </c>
    </row>
    <row r="100" spans="1:19" x14ac:dyDescent="0.25">
      <c r="A100" s="17" t="s">
        <v>6965</v>
      </c>
      <c r="B100" s="17" t="s">
        <v>7329</v>
      </c>
      <c r="C100" s="1">
        <v>44677</v>
      </c>
      <c r="D100">
        <v>18160.86</v>
      </c>
      <c r="E100" s="17" t="s">
        <v>437</v>
      </c>
      <c r="F100">
        <v>2022</v>
      </c>
      <c r="G100">
        <v>12</v>
      </c>
      <c r="H100">
        <v>1201</v>
      </c>
      <c r="I100">
        <v>9</v>
      </c>
      <c r="J100">
        <v>272</v>
      </c>
      <c r="K100">
        <v>20</v>
      </c>
      <c r="L100">
        <v>2</v>
      </c>
      <c r="M100" s="17" t="s">
        <v>1138</v>
      </c>
      <c r="N100">
        <v>50</v>
      </c>
      <c r="O100">
        <v>0</v>
      </c>
      <c r="P100">
        <v>213</v>
      </c>
      <c r="Q100">
        <v>0</v>
      </c>
      <c r="R100">
        <v>0</v>
      </c>
      <c r="S100" s="17">
        <f>MONTH(LIQUIDACAO[[#This Row],[data_liquidacao]])</f>
        <v>4</v>
      </c>
    </row>
    <row r="101" spans="1:19" x14ac:dyDescent="0.25">
      <c r="A101" s="17" t="s">
        <v>6967</v>
      </c>
      <c r="B101" s="17" t="s">
        <v>7330</v>
      </c>
      <c r="C101" s="1">
        <v>44677</v>
      </c>
      <c r="D101">
        <v>7272</v>
      </c>
      <c r="E101" s="17" t="s">
        <v>437</v>
      </c>
      <c r="F101">
        <v>2022</v>
      </c>
      <c r="G101">
        <v>12</v>
      </c>
      <c r="H101">
        <v>1201</v>
      </c>
      <c r="I101">
        <v>9</v>
      </c>
      <c r="J101">
        <v>272</v>
      </c>
      <c r="K101">
        <v>20</v>
      </c>
      <c r="L101">
        <v>2</v>
      </c>
      <c r="M101" s="17" t="s">
        <v>1138</v>
      </c>
      <c r="N101">
        <v>50</v>
      </c>
      <c r="O101">
        <v>0</v>
      </c>
      <c r="P101">
        <v>213</v>
      </c>
      <c r="Q101">
        <v>0</v>
      </c>
      <c r="R101">
        <v>0</v>
      </c>
      <c r="S101" s="17">
        <f>MONTH(LIQUIDACAO[[#This Row],[data_liquidacao]])</f>
        <v>4</v>
      </c>
    </row>
    <row r="102" spans="1:19" x14ac:dyDescent="0.25">
      <c r="A102" s="17" t="s">
        <v>6969</v>
      </c>
      <c r="B102" s="17" t="s">
        <v>7331</v>
      </c>
      <c r="C102" s="1">
        <v>44677</v>
      </c>
      <c r="D102">
        <v>16920.080000000002</v>
      </c>
      <c r="E102" s="17" t="s">
        <v>437</v>
      </c>
      <c r="F102">
        <v>2022</v>
      </c>
      <c r="G102">
        <v>12</v>
      </c>
      <c r="H102">
        <v>1201</v>
      </c>
      <c r="I102">
        <v>9</v>
      </c>
      <c r="J102">
        <v>272</v>
      </c>
      <c r="K102">
        <v>20</v>
      </c>
      <c r="L102">
        <v>2</v>
      </c>
      <c r="M102" s="17" t="s">
        <v>1138</v>
      </c>
      <c r="N102">
        <v>50</v>
      </c>
      <c r="O102">
        <v>0</v>
      </c>
      <c r="P102">
        <v>213</v>
      </c>
      <c r="Q102">
        <v>0</v>
      </c>
      <c r="R102">
        <v>0</v>
      </c>
      <c r="S102" s="17">
        <f>MONTH(LIQUIDACAO[[#This Row],[data_liquidacao]])</f>
        <v>4</v>
      </c>
    </row>
    <row r="103" spans="1:19" x14ac:dyDescent="0.25">
      <c r="A103" s="17" t="s">
        <v>6971</v>
      </c>
      <c r="B103" s="17" t="s">
        <v>7332</v>
      </c>
      <c r="C103" s="1">
        <v>44677</v>
      </c>
      <c r="D103">
        <v>8776.02</v>
      </c>
      <c r="E103" s="17" t="s">
        <v>437</v>
      </c>
      <c r="F103">
        <v>2022</v>
      </c>
      <c r="G103">
        <v>12</v>
      </c>
      <c r="H103">
        <v>1201</v>
      </c>
      <c r="I103">
        <v>9</v>
      </c>
      <c r="J103">
        <v>272</v>
      </c>
      <c r="K103">
        <v>20</v>
      </c>
      <c r="L103">
        <v>4</v>
      </c>
      <c r="M103" s="17" t="s">
        <v>1138</v>
      </c>
      <c r="N103">
        <v>50</v>
      </c>
      <c r="O103">
        <v>0</v>
      </c>
      <c r="P103">
        <v>213</v>
      </c>
      <c r="Q103">
        <v>0</v>
      </c>
      <c r="R103">
        <v>0</v>
      </c>
      <c r="S103" s="17">
        <f>MONTH(LIQUIDACAO[[#This Row],[data_liquidacao]])</f>
        <v>4</v>
      </c>
    </row>
    <row r="104" spans="1:19" x14ac:dyDescent="0.25">
      <c r="A104" s="17" t="s">
        <v>6973</v>
      </c>
      <c r="B104" s="17" t="s">
        <v>7333</v>
      </c>
      <c r="C104" s="1">
        <v>44677</v>
      </c>
      <c r="D104">
        <v>3939.22</v>
      </c>
      <c r="E104" s="17" t="s">
        <v>437</v>
      </c>
      <c r="F104">
        <v>2022</v>
      </c>
      <c r="G104">
        <v>12</v>
      </c>
      <c r="H104">
        <v>1201</v>
      </c>
      <c r="I104">
        <v>9</v>
      </c>
      <c r="J104">
        <v>272</v>
      </c>
      <c r="K104">
        <v>20</v>
      </c>
      <c r="L104">
        <v>4</v>
      </c>
      <c r="M104" s="17" t="s">
        <v>1138</v>
      </c>
      <c r="N104">
        <v>50</v>
      </c>
      <c r="O104">
        <v>0</v>
      </c>
      <c r="P104">
        <v>213</v>
      </c>
      <c r="Q104">
        <v>0</v>
      </c>
      <c r="R104">
        <v>0</v>
      </c>
      <c r="S104" s="17">
        <f>MONTH(LIQUIDACAO[[#This Row],[data_liquidacao]])</f>
        <v>4</v>
      </c>
    </row>
    <row r="105" spans="1:19" x14ac:dyDescent="0.25">
      <c r="A105" s="17" t="s">
        <v>6975</v>
      </c>
      <c r="B105" s="17" t="s">
        <v>7334</v>
      </c>
      <c r="C105" s="1">
        <v>44677</v>
      </c>
      <c r="D105">
        <v>6513.93</v>
      </c>
      <c r="E105" s="17" t="s">
        <v>437</v>
      </c>
      <c r="F105">
        <v>2022</v>
      </c>
      <c r="G105">
        <v>12</v>
      </c>
      <c r="H105">
        <v>1201</v>
      </c>
      <c r="I105">
        <v>9</v>
      </c>
      <c r="J105">
        <v>272</v>
      </c>
      <c r="K105">
        <v>20</v>
      </c>
      <c r="L105">
        <v>2</v>
      </c>
      <c r="M105" s="17" t="s">
        <v>1162</v>
      </c>
      <c r="N105">
        <v>50</v>
      </c>
      <c r="O105">
        <v>0</v>
      </c>
      <c r="P105">
        <v>213</v>
      </c>
      <c r="Q105">
        <v>0</v>
      </c>
      <c r="R105">
        <v>0</v>
      </c>
      <c r="S105" s="17">
        <f>MONTH(LIQUIDACAO[[#This Row],[data_liquidacao]])</f>
        <v>4</v>
      </c>
    </row>
    <row r="106" spans="1:19" x14ac:dyDescent="0.25">
      <c r="A106" s="17" t="s">
        <v>6977</v>
      </c>
      <c r="B106" s="17" t="s">
        <v>7335</v>
      </c>
      <c r="C106" s="1">
        <v>44677</v>
      </c>
      <c r="D106">
        <v>34674.839999999997</v>
      </c>
      <c r="E106" s="17" t="s">
        <v>437</v>
      </c>
      <c r="F106">
        <v>2022</v>
      </c>
      <c r="G106">
        <v>12</v>
      </c>
      <c r="H106">
        <v>1201</v>
      </c>
      <c r="I106">
        <v>9</v>
      </c>
      <c r="J106">
        <v>272</v>
      </c>
      <c r="K106">
        <v>20</v>
      </c>
      <c r="L106">
        <v>2</v>
      </c>
      <c r="M106" s="17" t="s">
        <v>1162</v>
      </c>
      <c r="N106">
        <v>50</v>
      </c>
      <c r="O106">
        <v>0</v>
      </c>
      <c r="P106">
        <v>213</v>
      </c>
      <c r="Q106">
        <v>0</v>
      </c>
      <c r="R106">
        <v>0</v>
      </c>
      <c r="S106" s="17">
        <f>MONTH(LIQUIDACAO[[#This Row],[data_liquidacao]])</f>
        <v>4</v>
      </c>
    </row>
    <row r="107" spans="1:19" x14ac:dyDescent="0.25">
      <c r="A107" s="17" t="s">
        <v>6979</v>
      </c>
      <c r="B107" s="17" t="s">
        <v>7336</v>
      </c>
      <c r="C107" s="1">
        <v>44677</v>
      </c>
      <c r="D107">
        <v>1212</v>
      </c>
      <c r="E107" s="17" t="s">
        <v>437</v>
      </c>
      <c r="F107">
        <v>2022</v>
      </c>
      <c r="G107">
        <v>12</v>
      </c>
      <c r="H107">
        <v>1201</v>
      </c>
      <c r="I107">
        <v>9</v>
      </c>
      <c r="J107">
        <v>272</v>
      </c>
      <c r="K107">
        <v>20</v>
      </c>
      <c r="L107">
        <v>4</v>
      </c>
      <c r="M107" s="17" t="s">
        <v>1162</v>
      </c>
      <c r="N107">
        <v>50</v>
      </c>
      <c r="O107">
        <v>0</v>
      </c>
      <c r="P107">
        <v>213</v>
      </c>
      <c r="Q107">
        <v>0</v>
      </c>
      <c r="R107">
        <v>0</v>
      </c>
      <c r="S107" s="17">
        <f>MONTH(LIQUIDACAO[[#This Row],[data_liquidacao]])</f>
        <v>4</v>
      </c>
    </row>
    <row r="108" spans="1:19" x14ac:dyDescent="0.25">
      <c r="A108" s="17" t="s">
        <v>6981</v>
      </c>
      <c r="B108" s="17" t="s">
        <v>7337</v>
      </c>
      <c r="C108" s="1">
        <v>44677</v>
      </c>
      <c r="D108">
        <v>12513.23</v>
      </c>
      <c r="E108" s="17" t="s">
        <v>437</v>
      </c>
      <c r="F108">
        <v>2022</v>
      </c>
      <c r="G108">
        <v>12</v>
      </c>
      <c r="H108">
        <v>1201</v>
      </c>
      <c r="I108">
        <v>9</v>
      </c>
      <c r="J108">
        <v>272</v>
      </c>
      <c r="K108">
        <v>20</v>
      </c>
      <c r="L108">
        <v>4</v>
      </c>
      <c r="M108" s="17" t="s">
        <v>1162</v>
      </c>
      <c r="N108">
        <v>50</v>
      </c>
      <c r="O108">
        <v>0</v>
      </c>
      <c r="P108">
        <v>213</v>
      </c>
      <c r="Q108">
        <v>0</v>
      </c>
      <c r="R108">
        <v>0</v>
      </c>
      <c r="S108" s="17">
        <f>MONTH(LIQUIDACAO[[#This Row],[data_liquidacao]])</f>
        <v>4</v>
      </c>
    </row>
    <row r="109" spans="1:19" x14ac:dyDescent="0.25">
      <c r="A109" s="17" t="s">
        <v>6983</v>
      </c>
      <c r="B109" s="17" t="s">
        <v>7338</v>
      </c>
      <c r="C109" s="1">
        <v>44677</v>
      </c>
      <c r="D109">
        <v>618.36</v>
      </c>
      <c r="E109" s="17" t="s">
        <v>437</v>
      </c>
      <c r="F109">
        <v>2022</v>
      </c>
      <c r="G109">
        <v>12</v>
      </c>
      <c r="H109">
        <v>1201</v>
      </c>
      <c r="I109">
        <v>9</v>
      </c>
      <c r="J109">
        <v>272</v>
      </c>
      <c r="K109">
        <v>20</v>
      </c>
      <c r="L109">
        <v>4</v>
      </c>
      <c r="M109" s="17" t="s">
        <v>1162</v>
      </c>
      <c r="N109">
        <v>50</v>
      </c>
      <c r="O109">
        <v>0</v>
      </c>
      <c r="P109">
        <v>213</v>
      </c>
      <c r="Q109">
        <v>0</v>
      </c>
      <c r="R109">
        <v>0</v>
      </c>
      <c r="S109" s="17">
        <f>MONTH(LIQUIDACAO[[#This Row],[data_liquidacao]])</f>
        <v>4</v>
      </c>
    </row>
    <row r="110" spans="1:19" x14ac:dyDescent="0.25">
      <c r="A110" s="17" t="s">
        <v>6985</v>
      </c>
      <c r="B110" s="17" t="s">
        <v>7339</v>
      </c>
      <c r="C110" s="1">
        <v>44677</v>
      </c>
      <c r="D110">
        <v>2058.84</v>
      </c>
      <c r="E110" s="17" t="s">
        <v>437</v>
      </c>
      <c r="F110">
        <v>2022</v>
      </c>
      <c r="G110">
        <v>12</v>
      </c>
      <c r="H110">
        <v>1201</v>
      </c>
      <c r="I110">
        <v>9</v>
      </c>
      <c r="J110">
        <v>122</v>
      </c>
      <c r="K110">
        <v>1</v>
      </c>
      <c r="L110">
        <v>2066</v>
      </c>
      <c r="M110" s="17" t="s">
        <v>483</v>
      </c>
      <c r="N110">
        <v>50</v>
      </c>
      <c r="O110">
        <v>0</v>
      </c>
      <c r="P110">
        <v>213</v>
      </c>
      <c r="Q110">
        <v>0</v>
      </c>
      <c r="R110">
        <v>0</v>
      </c>
      <c r="S110" s="17">
        <f>MONTH(LIQUIDACAO[[#This Row],[data_liquidacao]])</f>
        <v>4</v>
      </c>
    </row>
    <row r="111" spans="1:19" x14ac:dyDescent="0.25">
      <c r="A111" s="17" t="s">
        <v>7179</v>
      </c>
      <c r="B111" s="17" t="s">
        <v>7340</v>
      </c>
      <c r="C111" s="1">
        <v>44679</v>
      </c>
      <c r="D111">
        <v>1262.52</v>
      </c>
      <c r="E111" s="17" t="s">
        <v>437</v>
      </c>
      <c r="F111">
        <v>2022</v>
      </c>
      <c r="G111">
        <v>12</v>
      </c>
      <c r="H111">
        <v>1201</v>
      </c>
      <c r="I111">
        <v>9</v>
      </c>
      <c r="J111">
        <v>122</v>
      </c>
      <c r="K111">
        <v>1</v>
      </c>
      <c r="L111">
        <v>2066</v>
      </c>
      <c r="M111" s="17" t="s">
        <v>2478</v>
      </c>
      <c r="N111">
        <v>50</v>
      </c>
      <c r="O111">
        <v>0</v>
      </c>
      <c r="P111">
        <v>6</v>
      </c>
      <c r="Q111">
        <v>0</v>
      </c>
      <c r="R111">
        <v>0</v>
      </c>
      <c r="S111" s="17">
        <f>MONTH(LIQUIDACAO[[#This Row],[data_liquidacao]])</f>
        <v>4</v>
      </c>
    </row>
    <row r="112" spans="1:19" x14ac:dyDescent="0.25">
      <c r="A112" s="17" t="s">
        <v>7181</v>
      </c>
      <c r="B112" s="17" t="s">
        <v>7341</v>
      </c>
      <c r="C112" s="1">
        <v>44679</v>
      </c>
      <c r="D112">
        <v>454.48</v>
      </c>
      <c r="E112" s="17" t="s">
        <v>437</v>
      </c>
      <c r="F112">
        <v>2022</v>
      </c>
      <c r="G112">
        <v>12</v>
      </c>
      <c r="H112">
        <v>1201</v>
      </c>
      <c r="I112">
        <v>9</v>
      </c>
      <c r="J112">
        <v>122</v>
      </c>
      <c r="K112">
        <v>1</v>
      </c>
      <c r="L112">
        <v>2066</v>
      </c>
      <c r="M112" s="17" t="s">
        <v>2478</v>
      </c>
      <c r="N112">
        <v>50</v>
      </c>
      <c r="O112">
        <v>0</v>
      </c>
      <c r="P112">
        <v>6</v>
      </c>
      <c r="Q112">
        <v>0</v>
      </c>
      <c r="R112">
        <v>0</v>
      </c>
      <c r="S112" s="17">
        <f>MONTH(LIQUIDACAO[[#This Row],[data_liquidacao]])</f>
        <v>4</v>
      </c>
    </row>
    <row r="113" spans="1:19" x14ac:dyDescent="0.25">
      <c r="A113" s="17" t="s">
        <v>2768</v>
      </c>
      <c r="B113" s="17" t="s">
        <v>7353</v>
      </c>
      <c r="C113" s="1">
        <v>44684</v>
      </c>
      <c r="D113">
        <v>730</v>
      </c>
      <c r="E113" s="17" t="s">
        <v>437</v>
      </c>
      <c r="F113">
        <v>2022</v>
      </c>
      <c r="G113">
        <v>12</v>
      </c>
      <c r="H113">
        <v>1201</v>
      </c>
      <c r="I113">
        <v>9</v>
      </c>
      <c r="J113">
        <v>122</v>
      </c>
      <c r="K113">
        <v>1</v>
      </c>
      <c r="L113">
        <v>2066</v>
      </c>
      <c r="M113" s="17" t="s">
        <v>611</v>
      </c>
      <c r="N113">
        <v>50</v>
      </c>
      <c r="O113">
        <v>0</v>
      </c>
      <c r="P113">
        <v>6989</v>
      </c>
      <c r="Q113">
        <v>0</v>
      </c>
      <c r="R113">
        <v>0</v>
      </c>
      <c r="S113" s="17">
        <f>MONTH(LIQUIDACAO[[#This Row],[data_liquidacao]])</f>
        <v>5</v>
      </c>
    </row>
    <row r="114" spans="1:19" x14ac:dyDescent="0.25">
      <c r="A114" s="17" t="s">
        <v>3466</v>
      </c>
      <c r="B114" s="17" t="s">
        <v>7354</v>
      </c>
      <c r="C114" s="1">
        <v>44704</v>
      </c>
      <c r="D114">
        <v>7481.16</v>
      </c>
      <c r="E114" s="17" t="s">
        <v>437</v>
      </c>
      <c r="F114">
        <v>2022</v>
      </c>
      <c r="G114">
        <v>12</v>
      </c>
      <c r="H114">
        <v>1201</v>
      </c>
      <c r="I114">
        <v>28</v>
      </c>
      <c r="J114">
        <v>845</v>
      </c>
      <c r="K114">
        <v>0</v>
      </c>
      <c r="L114">
        <v>22</v>
      </c>
      <c r="M114" s="17" t="s">
        <v>914</v>
      </c>
      <c r="N114">
        <v>50</v>
      </c>
      <c r="O114">
        <v>0</v>
      </c>
      <c r="P114">
        <v>155</v>
      </c>
      <c r="Q114">
        <v>0</v>
      </c>
      <c r="R114">
        <v>0</v>
      </c>
      <c r="S114" s="17">
        <f>MONTH(LIQUIDACAO[[#This Row],[data_liquidacao]])</f>
        <v>5</v>
      </c>
    </row>
    <row r="115" spans="1:19" x14ac:dyDescent="0.25">
      <c r="A115" s="17" t="s">
        <v>5531</v>
      </c>
      <c r="B115" s="17" t="s">
        <v>7355</v>
      </c>
      <c r="C115" s="1">
        <v>44706</v>
      </c>
      <c r="D115">
        <v>7500</v>
      </c>
      <c r="E115" s="17" t="s">
        <v>437</v>
      </c>
      <c r="F115">
        <v>2022</v>
      </c>
      <c r="G115">
        <v>12</v>
      </c>
      <c r="H115">
        <v>1201</v>
      </c>
      <c r="I115">
        <v>9</v>
      </c>
      <c r="J115">
        <v>122</v>
      </c>
      <c r="K115">
        <v>1</v>
      </c>
      <c r="L115">
        <v>2066</v>
      </c>
      <c r="M115" s="17" t="s">
        <v>779</v>
      </c>
      <c r="N115">
        <v>50</v>
      </c>
      <c r="O115">
        <v>0</v>
      </c>
      <c r="P115">
        <v>8240</v>
      </c>
      <c r="Q115">
        <v>0</v>
      </c>
      <c r="R115">
        <v>0</v>
      </c>
      <c r="S115" s="17">
        <f>MONTH(LIQUIDACAO[[#This Row],[data_liquidacao]])</f>
        <v>5</v>
      </c>
    </row>
    <row r="116" spans="1:19" x14ac:dyDescent="0.25">
      <c r="A116" s="17" t="s">
        <v>7356</v>
      </c>
      <c r="B116" s="17" t="s">
        <v>7357</v>
      </c>
      <c r="C116" s="1">
        <v>44706</v>
      </c>
      <c r="D116">
        <v>34073.24</v>
      </c>
      <c r="E116" s="17" t="s">
        <v>437</v>
      </c>
      <c r="F116">
        <v>2022</v>
      </c>
      <c r="G116">
        <v>12</v>
      </c>
      <c r="H116">
        <v>1201</v>
      </c>
      <c r="I116">
        <v>9</v>
      </c>
      <c r="J116">
        <v>272</v>
      </c>
      <c r="K116">
        <v>20</v>
      </c>
      <c r="L116">
        <v>2</v>
      </c>
      <c r="M116" s="17" t="s">
        <v>1138</v>
      </c>
      <c r="N116">
        <v>50</v>
      </c>
      <c r="O116">
        <v>0</v>
      </c>
      <c r="P116">
        <v>213</v>
      </c>
      <c r="Q116">
        <v>0</v>
      </c>
      <c r="R116">
        <v>0</v>
      </c>
      <c r="S116" s="17">
        <f>MONTH(LIQUIDACAO[[#This Row],[data_liquidacao]])</f>
        <v>5</v>
      </c>
    </row>
    <row r="117" spans="1:19" x14ac:dyDescent="0.25">
      <c r="A117" s="17" t="s">
        <v>7358</v>
      </c>
      <c r="B117" s="17" t="s">
        <v>7359</v>
      </c>
      <c r="C117" s="1">
        <v>44706</v>
      </c>
      <c r="D117">
        <v>24161.88</v>
      </c>
      <c r="E117" s="17" t="s">
        <v>437</v>
      </c>
      <c r="F117">
        <v>2022</v>
      </c>
      <c r="G117">
        <v>12</v>
      </c>
      <c r="H117">
        <v>1201</v>
      </c>
      <c r="I117">
        <v>9</v>
      </c>
      <c r="J117">
        <v>272</v>
      </c>
      <c r="K117">
        <v>20</v>
      </c>
      <c r="L117">
        <v>2</v>
      </c>
      <c r="M117" s="17" t="s">
        <v>1138</v>
      </c>
      <c r="N117">
        <v>50</v>
      </c>
      <c r="O117">
        <v>0</v>
      </c>
      <c r="P117">
        <v>213</v>
      </c>
      <c r="Q117">
        <v>0</v>
      </c>
      <c r="R117">
        <v>0</v>
      </c>
      <c r="S117" s="17">
        <f>MONTH(LIQUIDACAO[[#This Row],[data_liquidacao]])</f>
        <v>5</v>
      </c>
    </row>
    <row r="118" spans="1:19" x14ac:dyDescent="0.25">
      <c r="A118" s="17" t="s">
        <v>7360</v>
      </c>
      <c r="B118" s="17" t="s">
        <v>7361</v>
      </c>
      <c r="C118" s="1">
        <v>44706</v>
      </c>
      <c r="D118">
        <v>6059.55</v>
      </c>
      <c r="E118" s="17" t="s">
        <v>437</v>
      </c>
      <c r="F118">
        <v>2022</v>
      </c>
      <c r="G118">
        <v>12</v>
      </c>
      <c r="H118">
        <v>1201</v>
      </c>
      <c r="I118">
        <v>9</v>
      </c>
      <c r="J118">
        <v>272</v>
      </c>
      <c r="K118">
        <v>20</v>
      </c>
      <c r="L118">
        <v>2</v>
      </c>
      <c r="M118" s="17" t="s">
        <v>1138</v>
      </c>
      <c r="N118">
        <v>50</v>
      </c>
      <c r="O118">
        <v>0</v>
      </c>
      <c r="P118">
        <v>213</v>
      </c>
      <c r="Q118">
        <v>0</v>
      </c>
      <c r="R118">
        <v>0</v>
      </c>
      <c r="S118" s="17">
        <f>MONTH(LIQUIDACAO[[#This Row],[data_liquidacao]])</f>
        <v>5</v>
      </c>
    </row>
    <row r="119" spans="1:19" x14ac:dyDescent="0.25">
      <c r="A119" s="17" t="s">
        <v>7362</v>
      </c>
      <c r="B119" s="17" t="s">
        <v>7363</v>
      </c>
      <c r="C119" s="1">
        <v>44706</v>
      </c>
      <c r="D119">
        <v>98522.8</v>
      </c>
      <c r="E119" s="17" t="s">
        <v>437</v>
      </c>
      <c r="F119">
        <v>2022</v>
      </c>
      <c r="G119">
        <v>12</v>
      </c>
      <c r="H119">
        <v>1201</v>
      </c>
      <c r="I119">
        <v>9</v>
      </c>
      <c r="J119">
        <v>272</v>
      </c>
      <c r="K119">
        <v>20</v>
      </c>
      <c r="L119">
        <v>2</v>
      </c>
      <c r="M119" s="17" t="s">
        <v>1138</v>
      </c>
      <c r="N119">
        <v>50</v>
      </c>
      <c r="O119">
        <v>0</v>
      </c>
      <c r="P119">
        <v>213</v>
      </c>
      <c r="Q119">
        <v>0</v>
      </c>
      <c r="R119">
        <v>0</v>
      </c>
      <c r="S119" s="17">
        <f>MONTH(LIQUIDACAO[[#This Row],[data_liquidacao]])</f>
        <v>5</v>
      </c>
    </row>
    <row r="120" spans="1:19" x14ac:dyDescent="0.25">
      <c r="A120" s="17" t="s">
        <v>7364</v>
      </c>
      <c r="B120" s="17" t="s">
        <v>7365</v>
      </c>
      <c r="C120" s="1">
        <v>44706</v>
      </c>
      <c r="D120">
        <v>1668.97</v>
      </c>
      <c r="E120" s="17" t="s">
        <v>437</v>
      </c>
      <c r="F120">
        <v>2022</v>
      </c>
      <c r="G120">
        <v>12</v>
      </c>
      <c r="H120">
        <v>1201</v>
      </c>
      <c r="I120">
        <v>9</v>
      </c>
      <c r="J120">
        <v>272</v>
      </c>
      <c r="K120">
        <v>20</v>
      </c>
      <c r="L120">
        <v>2</v>
      </c>
      <c r="M120" s="17" t="s">
        <v>1138</v>
      </c>
      <c r="N120">
        <v>50</v>
      </c>
      <c r="O120">
        <v>0</v>
      </c>
      <c r="P120">
        <v>213</v>
      </c>
      <c r="Q120">
        <v>0</v>
      </c>
      <c r="R120">
        <v>0</v>
      </c>
      <c r="S120" s="17">
        <f>MONTH(LIQUIDACAO[[#This Row],[data_liquidacao]])</f>
        <v>5</v>
      </c>
    </row>
    <row r="121" spans="1:19" x14ac:dyDescent="0.25">
      <c r="A121" s="17" t="s">
        <v>7366</v>
      </c>
      <c r="B121" s="17" t="s">
        <v>7367</v>
      </c>
      <c r="C121" s="1">
        <v>44706</v>
      </c>
      <c r="D121">
        <v>18160.86</v>
      </c>
      <c r="E121" s="17" t="s">
        <v>437</v>
      </c>
      <c r="F121">
        <v>2022</v>
      </c>
      <c r="G121">
        <v>12</v>
      </c>
      <c r="H121">
        <v>1201</v>
      </c>
      <c r="I121">
        <v>9</v>
      </c>
      <c r="J121">
        <v>272</v>
      </c>
      <c r="K121">
        <v>20</v>
      </c>
      <c r="L121">
        <v>2</v>
      </c>
      <c r="M121" s="17" t="s">
        <v>1138</v>
      </c>
      <c r="N121">
        <v>50</v>
      </c>
      <c r="O121">
        <v>0</v>
      </c>
      <c r="P121">
        <v>213</v>
      </c>
      <c r="Q121">
        <v>0</v>
      </c>
      <c r="R121">
        <v>0</v>
      </c>
      <c r="S121" s="17">
        <f>MONTH(LIQUIDACAO[[#This Row],[data_liquidacao]])</f>
        <v>5</v>
      </c>
    </row>
    <row r="122" spans="1:19" x14ac:dyDescent="0.25">
      <c r="A122" s="17" t="s">
        <v>7368</v>
      </c>
      <c r="B122" s="17" t="s">
        <v>7369</v>
      </c>
      <c r="C122" s="1">
        <v>44706</v>
      </c>
      <c r="D122">
        <v>7272</v>
      </c>
      <c r="E122" s="17" t="s">
        <v>437</v>
      </c>
      <c r="F122">
        <v>2022</v>
      </c>
      <c r="G122">
        <v>12</v>
      </c>
      <c r="H122">
        <v>1201</v>
      </c>
      <c r="I122">
        <v>9</v>
      </c>
      <c r="J122">
        <v>272</v>
      </c>
      <c r="K122">
        <v>20</v>
      </c>
      <c r="L122">
        <v>2</v>
      </c>
      <c r="M122" s="17" t="s">
        <v>1138</v>
      </c>
      <c r="N122">
        <v>50</v>
      </c>
      <c r="O122">
        <v>0</v>
      </c>
      <c r="P122">
        <v>213</v>
      </c>
      <c r="Q122">
        <v>0</v>
      </c>
      <c r="R122">
        <v>0</v>
      </c>
      <c r="S122" s="17">
        <f>MONTH(LIQUIDACAO[[#This Row],[data_liquidacao]])</f>
        <v>5</v>
      </c>
    </row>
    <row r="123" spans="1:19" x14ac:dyDescent="0.25">
      <c r="A123" s="17" t="s">
        <v>7370</v>
      </c>
      <c r="B123" s="17" t="s">
        <v>7371</v>
      </c>
      <c r="C123" s="1">
        <v>44706</v>
      </c>
      <c r="D123">
        <v>16920.080000000002</v>
      </c>
      <c r="E123" s="17" t="s">
        <v>437</v>
      </c>
      <c r="F123">
        <v>2022</v>
      </c>
      <c r="G123">
        <v>12</v>
      </c>
      <c r="H123">
        <v>1201</v>
      </c>
      <c r="I123">
        <v>9</v>
      </c>
      <c r="J123">
        <v>272</v>
      </c>
      <c r="K123">
        <v>20</v>
      </c>
      <c r="L123">
        <v>2</v>
      </c>
      <c r="M123" s="17" t="s">
        <v>1138</v>
      </c>
      <c r="N123">
        <v>50</v>
      </c>
      <c r="O123">
        <v>0</v>
      </c>
      <c r="P123">
        <v>213</v>
      </c>
      <c r="Q123">
        <v>0</v>
      </c>
      <c r="R123">
        <v>0</v>
      </c>
      <c r="S123" s="17">
        <f>MONTH(LIQUIDACAO[[#This Row],[data_liquidacao]])</f>
        <v>5</v>
      </c>
    </row>
    <row r="124" spans="1:19" x14ac:dyDescent="0.25">
      <c r="A124" s="17" t="s">
        <v>7372</v>
      </c>
      <c r="B124" s="17" t="s">
        <v>7373</v>
      </c>
      <c r="C124" s="1">
        <v>44706</v>
      </c>
      <c r="D124">
        <v>8829.8799999999992</v>
      </c>
      <c r="E124" s="17" t="s">
        <v>437</v>
      </c>
      <c r="F124">
        <v>2022</v>
      </c>
      <c r="G124">
        <v>12</v>
      </c>
      <c r="H124">
        <v>1201</v>
      </c>
      <c r="I124">
        <v>9</v>
      </c>
      <c r="J124">
        <v>272</v>
      </c>
      <c r="K124">
        <v>20</v>
      </c>
      <c r="L124">
        <v>4</v>
      </c>
      <c r="M124" s="17" t="s">
        <v>1138</v>
      </c>
      <c r="N124">
        <v>50</v>
      </c>
      <c r="O124">
        <v>0</v>
      </c>
      <c r="P124">
        <v>213</v>
      </c>
      <c r="Q124">
        <v>0</v>
      </c>
      <c r="R124">
        <v>0</v>
      </c>
      <c r="S124" s="17">
        <f>MONTH(LIQUIDACAO[[#This Row],[data_liquidacao]])</f>
        <v>5</v>
      </c>
    </row>
    <row r="125" spans="1:19" x14ac:dyDescent="0.25">
      <c r="A125" s="17" t="s">
        <v>7374</v>
      </c>
      <c r="B125" s="17" t="s">
        <v>7375</v>
      </c>
      <c r="C125" s="1">
        <v>44706</v>
      </c>
      <c r="D125">
        <v>4136.18</v>
      </c>
      <c r="E125" s="17" t="s">
        <v>437</v>
      </c>
      <c r="F125">
        <v>2022</v>
      </c>
      <c r="G125">
        <v>12</v>
      </c>
      <c r="H125">
        <v>1201</v>
      </c>
      <c r="I125">
        <v>9</v>
      </c>
      <c r="J125">
        <v>272</v>
      </c>
      <c r="K125">
        <v>20</v>
      </c>
      <c r="L125">
        <v>4</v>
      </c>
      <c r="M125" s="17" t="s">
        <v>1138</v>
      </c>
      <c r="N125">
        <v>50</v>
      </c>
      <c r="O125">
        <v>0</v>
      </c>
      <c r="P125">
        <v>213</v>
      </c>
      <c r="Q125">
        <v>0</v>
      </c>
      <c r="R125">
        <v>0</v>
      </c>
      <c r="S125" s="17">
        <f>MONTH(LIQUIDACAO[[#This Row],[data_liquidacao]])</f>
        <v>5</v>
      </c>
    </row>
    <row r="126" spans="1:19" x14ac:dyDescent="0.25">
      <c r="A126" s="17" t="s">
        <v>7376</v>
      </c>
      <c r="B126" s="17" t="s">
        <v>7377</v>
      </c>
      <c r="C126" s="1">
        <v>44706</v>
      </c>
      <c r="D126">
        <v>6839.62</v>
      </c>
      <c r="E126" s="17" t="s">
        <v>437</v>
      </c>
      <c r="F126">
        <v>2022</v>
      </c>
      <c r="G126">
        <v>12</v>
      </c>
      <c r="H126">
        <v>1201</v>
      </c>
      <c r="I126">
        <v>9</v>
      </c>
      <c r="J126">
        <v>272</v>
      </c>
      <c r="K126">
        <v>20</v>
      </c>
      <c r="L126">
        <v>2</v>
      </c>
      <c r="M126" s="17" t="s">
        <v>1162</v>
      </c>
      <c r="N126">
        <v>50</v>
      </c>
      <c r="O126">
        <v>0</v>
      </c>
      <c r="P126">
        <v>213</v>
      </c>
      <c r="Q126">
        <v>0</v>
      </c>
      <c r="R126">
        <v>0</v>
      </c>
      <c r="S126" s="17">
        <f>MONTH(LIQUIDACAO[[#This Row],[data_liquidacao]])</f>
        <v>5</v>
      </c>
    </row>
    <row r="127" spans="1:19" x14ac:dyDescent="0.25">
      <c r="A127" s="17" t="s">
        <v>7378</v>
      </c>
      <c r="B127" s="17" t="s">
        <v>7379</v>
      </c>
      <c r="C127" s="1">
        <v>44706</v>
      </c>
      <c r="D127">
        <v>34674.839999999997</v>
      </c>
      <c r="E127" s="17" t="s">
        <v>437</v>
      </c>
      <c r="F127">
        <v>2022</v>
      </c>
      <c r="G127">
        <v>12</v>
      </c>
      <c r="H127">
        <v>1201</v>
      </c>
      <c r="I127">
        <v>9</v>
      </c>
      <c r="J127">
        <v>272</v>
      </c>
      <c r="K127">
        <v>20</v>
      </c>
      <c r="L127">
        <v>2</v>
      </c>
      <c r="M127" s="17" t="s">
        <v>1162</v>
      </c>
      <c r="N127">
        <v>50</v>
      </c>
      <c r="O127">
        <v>0</v>
      </c>
      <c r="P127">
        <v>213</v>
      </c>
      <c r="Q127">
        <v>0</v>
      </c>
      <c r="R127">
        <v>0</v>
      </c>
      <c r="S127" s="17">
        <f>MONTH(LIQUIDACAO[[#This Row],[data_liquidacao]])</f>
        <v>5</v>
      </c>
    </row>
    <row r="128" spans="1:19" x14ac:dyDescent="0.25">
      <c r="A128" s="17" t="s">
        <v>7380</v>
      </c>
      <c r="B128" s="17" t="s">
        <v>7381</v>
      </c>
      <c r="C128" s="1">
        <v>44706</v>
      </c>
      <c r="D128">
        <v>1212</v>
      </c>
      <c r="E128" s="17" t="s">
        <v>437</v>
      </c>
      <c r="F128">
        <v>2022</v>
      </c>
      <c r="G128">
        <v>12</v>
      </c>
      <c r="H128">
        <v>1201</v>
      </c>
      <c r="I128">
        <v>9</v>
      </c>
      <c r="J128">
        <v>272</v>
      </c>
      <c r="K128">
        <v>20</v>
      </c>
      <c r="L128">
        <v>4</v>
      </c>
      <c r="M128" s="17" t="s">
        <v>1162</v>
      </c>
      <c r="N128">
        <v>50</v>
      </c>
      <c r="O128">
        <v>0</v>
      </c>
      <c r="P128">
        <v>213</v>
      </c>
      <c r="Q128">
        <v>0</v>
      </c>
      <c r="R128">
        <v>0</v>
      </c>
      <c r="S128" s="17">
        <f>MONTH(LIQUIDACAO[[#This Row],[data_liquidacao]])</f>
        <v>5</v>
      </c>
    </row>
    <row r="129" spans="1:19" x14ac:dyDescent="0.25">
      <c r="A129" s="17" t="s">
        <v>7382</v>
      </c>
      <c r="B129" s="17" t="s">
        <v>7383</v>
      </c>
      <c r="C129" s="1">
        <v>44706</v>
      </c>
      <c r="D129">
        <v>13007.69</v>
      </c>
      <c r="E129" s="17" t="s">
        <v>437</v>
      </c>
      <c r="F129">
        <v>2022</v>
      </c>
      <c r="G129">
        <v>12</v>
      </c>
      <c r="H129">
        <v>1201</v>
      </c>
      <c r="I129">
        <v>9</v>
      </c>
      <c r="J129">
        <v>272</v>
      </c>
      <c r="K129">
        <v>20</v>
      </c>
      <c r="L129">
        <v>4</v>
      </c>
      <c r="M129" s="17" t="s">
        <v>1162</v>
      </c>
      <c r="N129">
        <v>50</v>
      </c>
      <c r="O129">
        <v>0</v>
      </c>
      <c r="P129">
        <v>213</v>
      </c>
      <c r="Q129">
        <v>0</v>
      </c>
      <c r="R129">
        <v>0</v>
      </c>
      <c r="S129" s="17">
        <f>MONTH(LIQUIDACAO[[#This Row],[data_liquidacao]])</f>
        <v>5</v>
      </c>
    </row>
    <row r="130" spans="1:19" x14ac:dyDescent="0.25">
      <c r="A130" s="17" t="s">
        <v>7384</v>
      </c>
      <c r="B130" s="17" t="s">
        <v>7385</v>
      </c>
      <c r="C130" s="1">
        <v>44706</v>
      </c>
      <c r="D130">
        <v>649.28</v>
      </c>
      <c r="E130" s="17" t="s">
        <v>437</v>
      </c>
      <c r="F130">
        <v>2022</v>
      </c>
      <c r="G130">
        <v>12</v>
      </c>
      <c r="H130">
        <v>1201</v>
      </c>
      <c r="I130">
        <v>9</v>
      </c>
      <c r="J130">
        <v>272</v>
      </c>
      <c r="K130">
        <v>20</v>
      </c>
      <c r="L130">
        <v>4</v>
      </c>
      <c r="M130" s="17" t="s">
        <v>1162</v>
      </c>
      <c r="N130">
        <v>50</v>
      </c>
      <c r="O130">
        <v>0</v>
      </c>
      <c r="P130">
        <v>213</v>
      </c>
      <c r="Q130">
        <v>0</v>
      </c>
      <c r="R130">
        <v>0</v>
      </c>
      <c r="S130" s="17">
        <f>MONTH(LIQUIDACAO[[#This Row],[data_liquidacao]])</f>
        <v>5</v>
      </c>
    </row>
    <row r="131" spans="1:19" x14ac:dyDescent="0.25">
      <c r="A131" s="17" t="s">
        <v>7386</v>
      </c>
      <c r="B131" s="17" t="s">
        <v>7387</v>
      </c>
      <c r="C131" s="1">
        <v>44706</v>
      </c>
      <c r="D131">
        <v>1200.99</v>
      </c>
      <c r="E131" s="17" t="s">
        <v>437</v>
      </c>
      <c r="F131">
        <v>2022</v>
      </c>
      <c r="G131">
        <v>12</v>
      </c>
      <c r="H131">
        <v>1201</v>
      </c>
      <c r="I131">
        <v>9</v>
      </c>
      <c r="J131">
        <v>122</v>
      </c>
      <c r="K131">
        <v>1</v>
      </c>
      <c r="L131">
        <v>2066</v>
      </c>
      <c r="M131" s="17" t="s">
        <v>483</v>
      </c>
      <c r="N131">
        <v>50</v>
      </c>
      <c r="O131">
        <v>0</v>
      </c>
      <c r="P131">
        <v>213</v>
      </c>
      <c r="Q131">
        <v>0</v>
      </c>
      <c r="R131">
        <v>0</v>
      </c>
      <c r="S131" s="17">
        <f>MONTH(LIQUIDACAO[[#This Row],[data_liquidacao]])</f>
        <v>5</v>
      </c>
    </row>
    <row r="132" spans="1:19" x14ac:dyDescent="0.25">
      <c r="A132" s="17" t="s">
        <v>2768</v>
      </c>
      <c r="B132" s="17" t="s">
        <v>10319</v>
      </c>
      <c r="C132" s="1">
        <v>44714</v>
      </c>
      <c r="D132">
        <v>559.66999999999996</v>
      </c>
      <c r="E132" s="17" t="s">
        <v>437</v>
      </c>
      <c r="F132">
        <v>2022</v>
      </c>
      <c r="G132">
        <v>12</v>
      </c>
      <c r="H132">
        <v>1201</v>
      </c>
      <c r="I132">
        <v>9</v>
      </c>
      <c r="J132">
        <v>122</v>
      </c>
      <c r="K132">
        <v>1</v>
      </c>
      <c r="L132">
        <v>2066</v>
      </c>
      <c r="M132" s="17" t="s">
        <v>611</v>
      </c>
      <c r="N132">
        <v>50</v>
      </c>
      <c r="O132">
        <v>0</v>
      </c>
      <c r="P132">
        <v>6989</v>
      </c>
      <c r="Q132">
        <v>0</v>
      </c>
      <c r="R132">
        <v>0</v>
      </c>
      <c r="S132" s="17">
        <f>MONTH(LIQUIDACAO[[#This Row],[data_liquidacao]])</f>
        <v>6</v>
      </c>
    </row>
    <row r="133" spans="1:19" x14ac:dyDescent="0.25">
      <c r="A133" s="17" t="s">
        <v>8906</v>
      </c>
      <c r="B133" s="17" t="s">
        <v>10320</v>
      </c>
      <c r="C133" s="1">
        <v>44714</v>
      </c>
      <c r="D133">
        <v>170.33</v>
      </c>
      <c r="E133" s="17" t="s">
        <v>437</v>
      </c>
      <c r="F133">
        <v>2022</v>
      </c>
      <c r="G133">
        <v>12</v>
      </c>
      <c r="H133">
        <v>1201</v>
      </c>
      <c r="I133">
        <v>9</v>
      </c>
      <c r="J133">
        <v>122</v>
      </c>
      <c r="K133">
        <v>1</v>
      </c>
      <c r="L133">
        <v>2066</v>
      </c>
      <c r="M133" s="17" t="s">
        <v>611</v>
      </c>
      <c r="N133">
        <v>50</v>
      </c>
      <c r="O133">
        <v>0</v>
      </c>
      <c r="P133">
        <v>6989</v>
      </c>
      <c r="Q133">
        <v>0</v>
      </c>
      <c r="R133">
        <v>0</v>
      </c>
      <c r="S133" s="17">
        <f>MONTH(LIQUIDACAO[[#This Row],[data_liquidacao]])</f>
        <v>6</v>
      </c>
    </row>
    <row r="134" spans="1:19" x14ac:dyDescent="0.25">
      <c r="A134" s="17" t="s">
        <v>10763</v>
      </c>
      <c r="B134" s="17" t="s">
        <v>11950</v>
      </c>
      <c r="C134" s="1">
        <v>44767</v>
      </c>
      <c r="D134">
        <v>207</v>
      </c>
      <c r="E134" s="17" t="s">
        <v>437</v>
      </c>
      <c r="F134">
        <v>2022</v>
      </c>
      <c r="G134">
        <v>12</v>
      </c>
      <c r="H134">
        <v>1201</v>
      </c>
      <c r="I134">
        <v>9</v>
      </c>
      <c r="J134">
        <v>122</v>
      </c>
      <c r="K134">
        <v>1</v>
      </c>
      <c r="L134">
        <v>2066</v>
      </c>
      <c r="M134" s="17" t="s">
        <v>779</v>
      </c>
      <c r="N134">
        <v>50</v>
      </c>
      <c r="O134">
        <v>0</v>
      </c>
      <c r="P134">
        <v>8726</v>
      </c>
      <c r="Q134">
        <v>0</v>
      </c>
      <c r="R134">
        <v>0</v>
      </c>
      <c r="S134" s="17">
        <f>MONTH(LIQUIDACAO[[#This Row],[data_liquidacao]])</f>
        <v>7</v>
      </c>
    </row>
    <row r="135" spans="1:19" x14ac:dyDescent="0.25">
      <c r="A135" s="17" t="s">
        <v>11027</v>
      </c>
      <c r="B135" s="17" t="s">
        <v>11951</v>
      </c>
      <c r="C135" s="1">
        <v>44767</v>
      </c>
      <c r="D135">
        <v>34073.24</v>
      </c>
      <c r="E135" s="17" t="s">
        <v>437</v>
      </c>
      <c r="F135">
        <v>2022</v>
      </c>
      <c r="G135">
        <v>12</v>
      </c>
      <c r="H135">
        <v>1201</v>
      </c>
      <c r="I135">
        <v>9</v>
      </c>
      <c r="J135">
        <v>272</v>
      </c>
      <c r="K135">
        <v>20</v>
      </c>
      <c r="L135">
        <v>2</v>
      </c>
      <c r="M135" s="17" t="s">
        <v>1138</v>
      </c>
      <c r="N135">
        <v>50</v>
      </c>
      <c r="O135">
        <v>0</v>
      </c>
      <c r="P135">
        <v>213</v>
      </c>
      <c r="Q135">
        <v>0</v>
      </c>
      <c r="R135">
        <v>0</v>
      </c>
      <c r="S135" s="17">
        <f>MONTH(LIQUIDACAO[[#This Row],[data_liquidacao]])</f>
        <v>7</v>
      </c>
    </row>
    <row r="136" spans="1:19" x14ac:dyDescent="0.25">
      <c r="A136" s="17" t="s">
        <v>11029</v>
      </c>
      <c r="B136" s="17" t="s">
        <v>11952</v>
      </c>
      <c r="C136" s="1">
        <v>44767</v>
      </c>
      <c r="D136">
        <v>24161.88</v>
      </c>
      <c r="E136" s="17" t="s">
        <v>437</v>
      </c>
      <c r="F136">
        <v>2022</v>
      </c>
      <c r="G136">
        <v>12</v>
      </c>
      <c r="H136">
        <v>1201</v>
      </c>
      <c r="I136">
        <v>9</v>
      </c>
      <c r="J136">
        <v>272</v>
      </c>
      <c r="K136">
        <v>20</v>
      </c>
      <c r="L136">
        <v>2</v>
      </c>
      <c r="M136" s="17" t="s">
        <v>1138</v>
      </c>
      <c r="N136">
        <v>50</v>
      </c>
      <c r="O136">
        <v>0</v>
      </c>
      <c r="P136">
        <v>213</v>
      </c>
      <c r="Q136">
        <v>0</v>
      </c>
      <c r="R136">
        <v>0</v>
      </c>
      <c r="S136" s="17">
        <f>MONTH(LIQUIDACAO[[#This Row],[data_liquidacao]])</f>
        <v>7</v>
      </c>
    </row>
    <row r="137" spans="1:19" x14ac:dyDescent="0.25">
      <c r="A137" s="17" t="s">
        <v>11031</v>
      </c>
      <c r="B137" s="17" t="s">
        <v>11953</v>
      </c>
      <c r="C137" s="1">
        <v>44767</v>
      </c>
      <c r="D137">
        <v>6059.55</v>
      </c>
      <c r="E137" s="17" t="s">
        <v>437</v>
      </c>
      <c r="F137">
        <v>2022</v>
      </c>
      <c r="G137">
        <v>12</v>
      </c>
      <c r="H137">
        <v>1201</v>
      </c>
      <c r="I137">
        <v>9</v>
      </c>
      <c r="J137">
        <v>272</v>
      </c>
      <c r="K137">
        <v>20</v>
      </c>
      <c r="L137">
        <v>2</v>
      </c>
      <c r="M137" s="17" t="s">
        <v>1138</v>
      </c>
      <c r="N137">
        <v>50</v>
      </c>
      <c r="O137">
        <v>0</v>
      </c>
      <c r="P137">
        <v>213</v>
      </c>
      <c r="Q137">
        <v>0</v>
      </c>
      <c r="R137">
        <v>0</v>
      </c>
      <c r="S137" s="17">
        <f>MONTH(LIQUIDACAO[[#This Row],[data_liquidacao]])</f>
        <v>7</v>
      </c>
    </row>
    <row r="138" spans="1:19" x14ac:dyDescent="0.25">
      <c r="A138" s="17" t="s">
        <v>11033</v>
      </c>
      <c r="B138" s="17" t="s">
        <v>11954</v>
      </c>
      <c r="C138" s="1">
        <v>44767</v>
      </c>
      <c r="D138">
        <v>98522.8</v>
      </c>
      <c r="E138" s="17" t="s">
        <v>437</v>
      </c>
      <c r="F138">
        <v>2022</v>
      </c>
      <c r="G138">
        <v>12</v>
      </c>
      <c r="H138">
        <v>1201</v>
      </c>
      <c r="I138">
        <v>9</v>
      </c>
      <c r="J138">
        <v>272</v>
      </c>
      <c r="K138">
        <v>20</v>
      </c>
      <c r="L138">
        <v>2</v>
      </c>
      <c r="M138" s="17" t="s">
        <v>1138</v>
      </c>
      <c r="N138">
        <v>50</v>
      </c>
      <c r="O138">
        <v>0</v>
      </c>
      <c r="P138">
        <v>213</v>
      </c>
      <c r="Q138">
        <v>0</v>
      </c>
      <c r="R138">
        <v>0</v>
      </c>
      <c r="S138" s="17">
        <f>MONTH(LIQUIDACAO[[#This Row],[data_liquidacao]])</f>
        <v>7</v>
      </c>
    </row>
    <row r="139" spans="1:19" x14ac:dyDescent="0.25">
      <c r="A139" s="17" t="s">
        <v>11035</v>
      </c>
      <c r="B139" s="17" t="s">
        <v>11955</v>
      </c>
      <c r="C139" s="1">
        <v>44767</v>
      </c>
      <c r="D139">
        <v>1668.97</v>
      </c>
      <c r="E139" s="17" t="s">
        <v>437</v>
      </c>
      <c r="F139">
        <v>2022</v>
      </c>
      <c r="G139">
        <v>12</v>
      </c>
      <c r="H139">
        <v>1201</v>
      </c>
      <c r="I139">
        <v>9</v>
      </c>
      <c r="J139">
        <v>272</v>
      </c>
      <c r="K139">
        <v>20</v>
      </c>
      <c r="L139">
        <v>2</v>
      </c>
      <c r="M139" s="17" t="s">
        <v>1138</v>
      </c>
      <c r="N139">
        <v>50</v>
      </c>
      <c r="O139">
        <v>0</v>
      </c>
      <c r="P139">
        <v>213</v>
      </c>
      <c r="Q139">
        <v>0</v>
      </c>
      <c r="R139">
        <v>0</v>
      </c>
      <c r="S139" s="17">
        <f>MONTH(LIQUIDACAO[[#This Row],[data_liquidacao]])</f>
        <v>7</v>
      </c>
    </row>
    <row r="140" spans="1:19" x14ac:dyDescent="0.25">
      <c r="A140" s="17" t="s">
        <v>11037</v>
      </c>
      <c r="B140" s="17" t="s">
        <v>11956</v>
      </c>
      <c r="C140" s="1">
        <v>44767</v>
      </c>
      <c r="D140">
        <v>18160.86</v>
      </c>
      <c r="E140" s="17" t="s">
        <v>437</v>
      </c>
      <c r="F140">
        <v>2022</v>
      </c>
      <c r="G140">
        <v>12</v>
      </c>
      <c r="H140">
        <v>1201</v>
      </c>
      <c r="I140">
        <v>9</v>
      </c>
      <c r="J140">
        <v>272</v>
      </c>
      <c r="K140">
        <v>20</v>
      </c>
      <c r="L140">
        <v>2</v>
      </c>
      <c r="M140" s="17" t="s">
        <v>1138</v>
      </c>
      <c r="N140">
        <v>50</v>
      </c>
      <c r="O140">
        <v>0</v>
      </c>
      <c r="P140">
        <v>213</v>
      </c>
      <c r="Q140">
        <v>0</v>
      </c>
      <c r="R140">
        <v>0</v>
      </c>
      <c r="S140" s="17">
        <f>MONTH(LIQUIDACAO[[#This Row],[data_liquidacao]])</f>
        <v>7</v>
      </c>
    </row>
    <row r="141" spans="1:19" x14ac:dyDescent="0.25">
      <c r="A141" s="17" t="s">
        <v>11039</v>
      </c>
      <c r="B141" s="17" t="s">
        <v>11957</v>
      </c>
      <c r="C141" s="1">
        <v>44767</v>
      </c>
      <c r="D141">
        <v>7272</v>
      </c>
      <c r="E141" s="17" t="s">
        <v>437</v>
      </c>
      <c r="F141">
        <v>2022</v>
      </c>
      <c r="G141">
        <v>12</v>
      </c>
      <c r="H141">
        <v>1201</v>
      </c>
      <c r="I141">
        <v>9</v>
      </c>
      <c r="J141">
        <v>272</v>
      </c>
      <c r="K141">
        <v>20</v>
      </c>
      <c r="L141">
        <v>2</v>
      </c>
      <c r="M141" s="17" t="s">
        <v>1138</v>
      </c>
      <c r="N141">
        <v>50</v>
      </c>
      <c r="O141">
        <v>0</v>
      </c>
      <c r="P141">
        <v>213</v>
      </c>
      <c r="Q141">
        <v>0</v>
      </c>
      <c r="R141">
        <v>0</v>
      </c>
      <c r="S141" s="17">
        <f>MONTH(LIQUIDACAO[[#This Row],[data_liquidacao]])</f>
        <v>7</v>
      </c>
    </row>
    <row r="142" spans="1:19" x14ac:dyDescent="0.25">
      <c r="A142" s="17" t="s">
        <v>11041</v>
      </c>
      <c r="B142" s="17" t="s">
        <v>11958</v>
      </c>
      <c r="C142" s="1">
        <v>44767</v>
      </c>
      <c r="D142">
        <v>16920.080000000002</v>
      </c>
      <c r="E142" s="17" t="s">
        <v>437</v>
      </c>
      <c r="F142">
        <v>2022</v>
      </c>
      <c r="G142">
        <v>12</v>
      </c>
      <c r="H142">
        <v>1201</v>
      </c>
      <c r="I142">
        <v>9</v>
      </c>
      <c r="J142">
        <v>272</v>
      </c>
      <c r="K142">
        <v>20</v>
      </c>
      <c r="L142">
        <v>2</v>
      </c>
      <c r="M142" s="17" t="s">
        <v>1138</v>
      </c>
      <c r="N142">
        <v>50</v>
      </c>
      <c r="O142">
        <v>0</v>
      </c>
      <c r="P142">
        <v>213</v>
      </c>
      <c r="Q142">
        <v>0</v>
      </c>
      <c r="R142">
        <v>0</v>
      </c>
      <c r="S142" s="17">
        <f>MONTH(LIQUIDACAO[[#This Row],[data_liquidacao]])</f>
        <v>7</v>
      </c>
    </row>
    <row r="143" spans="1:19" x14ac:dyDescent="0.25">
      <c r="A143" s="17" t="s">
        <v>11043</v>
      </c>
      <c r="B143" s="17" t="s">
        <v>11959</v>
      </c>
      <c r="C143" s="1">
        <v>44767</v>
      </c>
      <c r="D143">
        <v>8829.8799999999992</v>
      </c>
      <c r="E143" s="17" t="s">
        <v>437</v>
      </c>
      <c r="F143">
        <v>2022</v>
      </c>
      <c r="G143">
        <v>12</v>
      </c>
      <c r="H143">
        <v>1201</v>
      </c>
      <c r="I143">
        <v>9</v>
      </c>
      <c r="J143">
        <v>272</v>
      </c>
      <c r="K143">
        <v>20</v>
      </c>
      <c r="L143">
        <v>4</v>
      </c>
      <c r="M143" s="17" t="s">
        <v>1138</v>
      </c>
      <c r="N143">
        <v>50</v>
      </c>
      <c r="O143">
        <v>0</v>
      </c>
      <c r="P143">
        <v>213</v>
      </c>
      <c r="Q143">
        <v>0</v>
      </c>
      <c r="R143">
        <v>0</v>
      </c>
      <c r="S143" s="17">
        <f>MONTH(LIQUIDACAO[[#This Row],[data_liquidacao]])</f>
        <v>7</v>
      </c>
    </row>
    <row r="144" spans="1:19" x14ac:dyDescent="0.25">
      <c r="A144" s="17" t="s">
        <v>11045</v>
      </c>
      <c r="B144" s="17" t="s">
        <v>11960</v>
      </c>
      <c r="C144" s="1">
        <v>44767</v>
      </c>
      <c r="D144">
        <v>4136.18</v>
      </c>
      <c r="E144" s="17" t="s">
        <v>437</v>
      </c>
      <c r="F144">
        <v>2022</v>
      </c>
      <c r="G144">
        <v>12</v>
      </c>
      <c r="H144">
        <v>1201</v>
      </c>
      <c r="I144">
        <v>9</v>
      </c>
      <c r="J144">
        <v>272</v>
      </c>
      <c r="K144">
        <v>20</v>
      </c>
      <c r="L144">
        <v>4</v>
      </c>
      <c r="M144" s="17" t="s">
        <v>1138</v>
      </c>
      <c r="N144">
        <v>50</v>
      </c>
      <c r="O144">
        <v>0</v>
      </c>
      <c r="P144">
        <v>213</v>
      </c>
      <c r="Q144">
        <v>0</v>
      </c>
      <c r="R144">
        <v>0</v>
      </c>
      <c r="S144" s="17">
        <f>MONTH(LIQUIDACAO[[#This Row],[data_liquidacao]])</f>
        <v>7</v>
      </c>
    </row>
    <row r="145" spans="1:19" x14ac:dyDescent="0.25">
      <c r="A145" s="17" t="s">
        <v>11047</v>
      </c>
      <c r="B145" s="17" t="s">
        <v>11961</v>
      </c>
      <c r="C145" s="1">
        <v>44767</v>
      </c>
      <c r="D145">
        <v>6839.62</v>
      </c>
      <c r="E145" s="17" t="s">
        <v>437</v>
      </c>
      <c r="F145">
        <v>2022</v>
      </c>
      <c r="G145">
        <v>12</v>
      </c>
      <c r="H145">
        <v>1201</v>
      </c>
      <c r="I145">
        <v>9</v>
      </c>
      <c r="J145">
        <v>272</v>
      </c>
      <c r="K145">
        <v>20</v>
      </c>
      <c r="L145">
        <v>2</v>
      </c>
      <c r="M145" s="17" t="s">
        <v>1162</v>
      </c>
      <c r="N145">
        <v>50</v>
      </c>
      <c r="O145">
        <v>0</v>
      </c>
      <c r="P145">
        <v>213</v>
      </c>
      <c r="Q145">
        <v>0</v>
      </c>
      <c r="R145">
        <v>0</v>
      </c>
      <c r="S145" s="17">
        <f>MONTH(LIQUIDACAO[[#This Row],[data_liquidacao]])</f>
        <v>7</v>
      </c>
    </row>
    <row r="146" spans="1:19" x14ac:dyDescent="0.25">
      <c r="A146" s="17" t="s">
        <v>11049</v>
      </c>
      <c r="B146" s="17" t="s">
        <v>11962</v>
      </c>
      <c r="C146" s="1">
        <v>44767</v>
      </c>
      <c r="D146">
        <v>34674.839999999997</v>
      </c>
      <c r="E146" s="17" t="s">
        <v>437</v>
      </c>
      <c r="F146">
        <v>2022</v>
      </c>
      <c r="G146">
        <v>12</v>
      </c>
      <c r="H146">
        <v>1201</v>
      </c>
      <c r="I146">
        <v>9</v>
      </c>
      <c r="J146">
        <v>272</v>
      </c>
      <c r="K146">
        <v>20</v>
      </c>
      <c r="L146">
        <v>2</v>
      </c>
      <c r="M146" s="17" t="s">
        <v>1162</v>
      </c>
      <c r="N146">
        <v>50</v>
      </c>
      <c r="O146">
        <v>0</v>
      </c>
      <c r="P146">
        <v>213</v>
      </c>
      <c r="Q146">
        <v>0</v>
      </c>
      <c r="R146">
        <v>0</v>
      </c>
      <c r="S146" s="17">
        <f>MONTH(LIQUIDACAO[[#This Row],[data_liquidacao]])</f>
        <v>7</v>
      </c>
    </row>
    <row r="147" spans="1:19" x14ac:dyDescent="0.25">
      <c r="A147" s="17" t="s">
        <v>11051</v>
      </c>
      <c r="B147" s="17" t="s">
        <v>11963</v>
      </c>
      <c r="C147" s="1">
        <v>44767</v>
      </c>
      <c r="D147">
        <v>1212</v>
      </c>
      <c r="E147" s="17" t="s">
        <v>437</v>
      </c>
      <c r="F147">
        <v>2022</v>
      </c>
      <c r="G147">
        <v>12</v>
      </c>
      <c r="H147">
        <v>1201</v>
      </c>
      <c r="I147">
        <v>9</v>
      </c>
      <c r="J147">
        <v>272</v>
      </c>
      <c r="K147">
        <v>20</v>
      </c>
      <c r="L147">
        <v>4</v>
      </c>
      <c r="M147" s="17" t="s">
        <v>1162</v>
      </c>
      <c r="N147">
        <v>50</v>
      </c>
      <c r="O147">
        <v>0</v>
      </c>
      <c r="P147">
        <v>213</v>
      </c>
      <c r="Q147">
        <v>0</v>
      </c>
      <c r="R147">
        <v>0</v>
      </c>
      <c r="S147" s="17">
        <f>MONTH(LIQUIDACAO[[#This Row],[data_liquidacao]])</f>
        <v>7</v>
      </c>
    </row>
    <row r="148" spans="1:19" x14ac:dyDescent="0.25">
      <c r="A148" s="17" t="s">
        <v>11053</v>
      </c>
      <c r="B148" s="17" t="s">
        <v>11964</v>
      </c>
      <c r="C148" s="1">
        <v>44767</v>
      </c>
      <c r="D148">
        <v>13007.69</v>
      </c>
      <c r="E148" s="17" t="s">
        <v>437</v>
      </c>
      <c r="F148">
        <v>2022</v>
      </c>
      <c r="G148">
        <v>12</v>
      </c>
      <c r="H148">
        <v>1201</v>
      </c>
      <c r="I148">
        <v>9</v>
      </c>
      <c r="J148">
        <v>272</v>
      </c>
      <c r="K148">
        <v>20</v>
      </c>
      <c r="L148">
        <v>4</v>
      </c>
      <c r="M148" s="17" t="s">
        <v>1162</v>
      </c>
      <c r="N148">
        <v>50</v>
      </c>
      <c r="O148">
        <v>0</v>
      </c>
      <c r="P148">
        <v>213</v>
      </c>
      <c r="Q148">
        <v>0</v>
      </c>
      <c r="R148">
        <v>0</v>
      </c>
      <c r="S148" s="17">
        <f>MONTH(LIQUIDACAO[[#This Row],[data_liquidacao]])</f>
        <v>7</v>
      </c>
    </row>
    <row r="149" spans="1:19" x14ac:dyDescent="0.25">
      <c r="A149" s="17" t="s">
        <v>11055</v>
      </c>
      <c r="B149" s="17" t="s">
        <v>11965</v>
      </c>
      <c r="C149" s="1">
        <v>44767</v>
      </c>
      <c r="D149">
        <v>649.28</v>
      </c>
      <c r="E149" s="17" t="s">
        <v>437</v>
      </c>
      <c r="F149">
        <v>2022</v>
      </c>
      <c r="G149">
        <v>12</v>
      </c>
      <c r="H149">
        <v>1201</v>
      </c>
      <c r="I149">
        <v>9</v>
      </c>
      <c r="J149">
        <v>272</v>
      </c>
      <c r="K149">
        <v>20</v>
      </c>
      <c r="L149">
        <v>4</v>
      </c>
      <c r="M149" s="17" t="s">
        <v>1162</v>
      </c>
      <c r="N149">
        <v>50</v>
      </c>
      <c r="O149">
        <v>0</v>
      </c>
      <c r="P149">
        <v>213</v>
      </c>
      <c r="Q149">
        <v>0</v>
      </c>
      <c r="R149">
        <v>0</v>
      </c>
      <c r="S149" s="17">
        <f>MONTH(LIQUIDACAO[[#This Row],[data_liquidacao]])</f>
        <v>7</v>
      </c>
    </row>
    <row r="150" spans="1:19" x14ac:dyDescent="0.25">
      <c r="A150" s="17" t="s">
        <v>11607</v>
      </c>
      <c r="B150" s="17" t="s">
        <v>11966</v>
      </c>
      <c r="C150" s="1">
        <v>44767</v>
      </c>
      <c r="D150">
        <v>857.85</v>
      </c>
      <c r="E150" s="17" t="s">
        <v>437</v>
      </c>
      <c r="F150">
        <v>2022</v>
      </c>
      <c r="G150">
        <v>12</v>
      </c>
      <c r="H150">
        <v>1201</v>
      </c>
      <c r="I150">
        <v>9</v>
      </c>
      <c r="J150">
        <v>122</v>
      </c>
      <c r="K150">
        <v>1</v>
      </c>
      <c r="L150">
        <v>2066</v>
      </c>
      <c r="M150" s="17" t="s">
        <v>483</v>
      </c>
      <c r="N150">
        <v>50</v>
      </c>
      <c r="O150">
        <v>0</v>
      </c>
      <c r="P150">
        <v>213</v>
      </c>
      <c r="Q150">
        <v>0</v>
      </c>
      <c r="R150">
        <v>0</v>
      </c>
      <c r="S150" s="17">
        <f>MONTH(LIQUIDACAO[[#This Row],[data_liquidacao]])</f>
        <v>7</v>
      </c>
    </row>
    <row r="151" spans="1:19" x14ac:dyDescent="0.25">
      <c r="A151" s="17" t="s">
        <v>11770</v>
      </c>
      <c r="B151" s="17" t="s">
        <v>11967</v>
      </c>
      <c r="C151" s="1">
        <v>44769</v>
      </c>
      <c r="D151">
        <v>1262.52</v>
      </c>
      <c r="E151" s="17" t="s">
        <v>437</v>
      </c>
      <c r="F151">
        <v>2022</v>
      </c>
      <c r="G151">
        <v>12</v>
      </c>
      <c r="H151">
        <v>1201</v>
      </c>
      <c r="I151">
        <v>9</v>
      </c>
      <c r="J151">
        <v>122</v>
      </c>
      <c r="K151">
        <v>1</v>
      </c>
      <c r="L151">
        <v>2066</v>
      </c>
      <c r="M151" s="17" t="s">
        <v>1708</v>
      </c>
      <c r="N151">
        <v>50</v>
      </c>
      <c r="O151">
        <v>0</v>
      </c>
      <c r="P151">
        <v>6</v>
      </c>
      <c r="Q151">
        <v>0</v>
      </c>
      <c r="R151">
        <v>0</v>
      </c>
      <c r="S151" s="17">
        <f>MONTH(LIQUIDACAO[[#This Row],[data_liquidacao]])</f>
        <v>7</v>
      </c>
    </row>
    <row r="152" spans="1:19" x14ac:dyDescent="0.25">
      <c r="A152" s="17" t="s">
        <v>11772</v>
      </c>
      <c r="B152" s="17" t="s">
        <v>11968</v>
      </c>
      <c r="C152" s="1">
        <v>44769</v>
      </c>
      <c r="D152">
        <v>454.48</v>
      </c>
      <c r="E152" s="17" t="s">
        <v>437</v>
      </c>
      <c r="F152">
        <v>2022</v>
      </c>
      <c r="G152">
        <v>12</v>
      </c>
      <c r="H152">
        <v>1201</v>
      </c>
      <c r="I152">
        <v>9</v>
      </c>
      <c r="J152">
        <v>122</v>
      </c>
      <c r="K152">
        <v>1</v>
      </c>
      <c r="L152">
        <v>2066</v>
      </c>
      <c r="M152" s="17" t="s">
        <v>1708</v>
      </c>
      <c r="N152">
        <v>50</v>
      </c>
      <c r="O152">
        <v>0</v>
      </c>
      <c r="P152">
        <v>6</v>
      </c>
      <c r="Q152">
        <v>0</v>
      </c>
      <c r="R152">
        <v>0</v>
      </c>
      <c r="S152" s="17">
        <f>MONTH(LIQUIDACAO[[#This Row],[data_liquidacao]])</f>
        <v>7</v>
      </c>
    </row>
    <row r="153" spans="1:19" x14ac:dyDescent="0.25">
      <c r="A153" s="17" t="s">
        <v>3677</v>
      </c>
      <c r="B153" s="17" t="s">
        <v>7388</v>
      </c>
      <c r="C153" s="1">
        <v>44705</v>
      </c>
      <c r="D153">
        <v>9500</v>
      </c>
      <c r="E153" s="17" t="s">
        <v>437</v>
      </c>
      <c r="F153">
        <v>2021</v>
      </c>
      <c r="G153">
        <v>12</v>
      </c>
      <c r="H153">
        <v>1201</v>
      </c>
      <c r="I153">
        <v>9</v>
      </c>
      <c r="J153">
        <v>122</v>
      </c>
      <c r="K153">
        <v>1</v>
      </c>
      <c r="L153">
        <v>2107</v>
      </c>
      <c r="M153" s="17" t="s">
        <v>611</v>
      </c>
      <c r="N153">
        <v>50</v>
      </c>
      <c r="O153">
        <v>0</v>
      </c>
      <c r="P153">
        <v>5504</v>
      </c>
      <c r="Q153">
        <v>0</v>
      </c>
      <c r="R153">
        <v>0</v>
      </c>
      <c r="S153" s="17">
        <f>MONTH(LIQUIDACAO[[#This Row],[data_liquidacao]])</f>
        <v>5</v>
      </c>
    </row>
    <row r="154" spans="1:19" x14ac:dyDescent="0.25">
      <c r="A154" s="17" t="s">
        <v>3706</v>
      </c>
      <c r="B154" s="17" t="s">
        <v>4172</v>
      </c>
      <c r="C154" s="1">
        <v>44572</v>
      </c>
      <c r="D154">
        <v>17010</v>
      </c>
      <c r="E154" s="17" t="s">
        <v>437</v>
      </c>
      <c r="F154">
        <v>2021</v>
      </c>
      <c r="G154">
        <v>12</v>
      </c>
      <c r="H154">
        <v>1201</v>
      </c>
      <c r="I154">
        <v>9</v>
      </c>
      <c r="J154">
        <v>122</v>
      </c>
      <c r="K154">
        <v>1</v>
      </c>
      <c r="L154">
        <v>2107</v>
      </c>
      <c r="M154" s="17" t="s">
        <v>629</v>
      </c>
      <c r="N154">
        <v>50</v>
      </c>
      <c r="O154">
        <v>0</v>
      </c>
      <c r="P154">
        <v>8240</v>
      </c>
      <c r="Q154">
        <v>0</v>
      </c>
      <c r="R154">
        <v>0</v>
      </c>
      <c r="S154" s="17">
        <f>MONTH(LIQUIDACAO[[#This Row],[data_liquidacao]])</f>
        <v>1</v>
      </c>
    </row>
  </sheetData>
  <pageMargins left="0.511811024" right="0.511811024" top="0.78740157499999996" bottom="0.78740157499999996" header="0.31496062000000002" footer="0.31496062000000002"/>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C3B76-3D6B-4FE3-8B2F-42C6603F24CA}">
  <sheetPr>
    <tabColor rgb="FF00B050"/>
    <pageSetUpPr fitToPage="1"/>
  </sheetPr>
  <dimension ref="A1:A2"/>
  <sheetViews>
    <sheetView zoomScaleNormal="100" workbookViewId="0">
      <selection activeCell="A2" sqref="A2"/>
    </sheetView>
  </sheetViews>
  <sheetFormatPr defaultRowHeight="15" x14ac:dyDescent="0.25"/>
  <cols>
    <col min="1" max="1" width="14.5703125" bestFit="1" customWidth="1"/>
    <col min="2" max="2" width="17.42578125" bestFit="1" customWidth="1"/>
    <col min="3" max="3" width="16.28515625" customWidth="1"/>
    <col min="4" max="4" width="18.140625" customWidth="1"/>
  </cols>
  <sheetData>
    <row r="1" spans="1:1" x14ac:dyDescent="0.25">
      <c r="A1" t="s">
        <v>10321</v>
      </c>
    </row>
    <row r="2" spans="1:1" x14ac:dyDescent="0.25">
      <c r="A2" s="16">
        <f>MAX(RECEITA_ALT[data_final])</f>
        <v>44773</v>
      </c>
    </row>
  </sheetData>
  <printOptions horizontalCentered="1"/>
  <pageMargins left="1.1811023622047245" right="0.59055118110236227" top="0.98425196850393704" bottom="0.78740157480314965" header="0.19685039370078741" footer="0.19685039370078741"/>
  <pageSetup paperSize="9" orientation="portrait" r:id="rId1"/>
  <headerFooter>
    <oddHeader>&amp;C&amp;"-,Itálico"Estado do Rio Grande do Sul&amp;"-,Regular"
&amp;"-,Negrito"MUNICÍPIO DE INDEPENDÊNCIA
Secretaria da Fazenda / Setor de Contabilidade</oddHeader>
    <oddFooter>&amp;LImpresso em &amp;D, às &amp;T&amp;RPágina &amp;P de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73CD5-6BB8-4201-9469-329BEC076047}">
  <sheetPr>
    <tabColor rgb="FF00B050"/>
    <pageSetUpPr fitToPage="1"/>
  </sheetPr>
  <dimension ref="A1:G13"/>
  <sheetViews>
    <sheetView workbookViewId="0">
      <selection activeCell="D8" sqref="D8"/>
    </sheetView>
  </sheetViews>
  <sheetFormatPr defaultRowHeight="15" x14ac:dyDescent="0.25"/>
  <cols>
    <col min="1" max="1" width="10.7109375" bestFit="1" customWidth="1"/>
    <col min="2" max="2" width="14.28515625" bestFit="1" customWidth="1"/>
    <col min="3" max="3" width="13.5703125" bestFit="1" customWidth="1"/>
    <col min="4" max="4" width="11.42578125" bestFit="1" customWidth="1"/>
    <col min="5" max="5" width="16.5703125" bestFit="1" customWidth="1"/>
    <col min="6" max="6" width="17.5703125" bestFit="1" customWidth="1"/>
    <col min="7" max="7" width="16.5703125" bestFit="1" customWidth="1"/>
  </cols>
  <sheetData>
    <row r="1" spans="1:7" x14ac:dyDescent="0.25">
      <c r="A1" t="s">
        <v>10321</v>
      </c>
      <c r="B1" t="s">
        <v>10322</v>
      </c>
      <c r="C1" t="s">
        <v>10325</v>
      </c>
      <c r="D1" t="s">
        <v>10326</v>
      </c>
      <c r="E1" t="s">
        <v>10323</v>
      </c>
      <c r="F1" t="s">
        <v>10324</v>
      </c>
      <c r="G1" t="s">
        <v>10327</v>
      </c>
    </row>
    <row r="2" spans="1:7" x14ac:dyDescent="0.25">
      <c r="A2" s="1">
        <v>44592</v>
      </c>
      <c r="B2" s="15">
        <v>8505.31</v>
      </c>
      <c r="C2" s="15">
        <v>258095.28</v>
      </c>
      <c r="D2" s="2">
        <f>SUMIF(RECEITA_ALT[recurso_vinculado],50,RECEITA_ALT[receita_realizada_jan])</f>
        <v>219212.79999999999</v>
      </c>
      <c r="E2" s="2">
        <f>B2</f>
        <v>8505.31</v>
      </c>
      <c r="F2" s="2">
        <f t="shared" ref="F2:G2" si="0">C2</f>
        <v>258095.28</v>
      </c>
      <c r="G2" s="2">
        <f t="shared" si="0"/>
        <v>219212.79999999999</v>
      </c>
    </row>
    <row r="3" spans="1:7" x14ac:dyDescent="0.25">
      <c r="A3" s="1">
        <v>44620</v>
      </c>
      <c r="B3" s="15">
        <v>228547.28</v>
      </c>
      <c r="C3" s="15">
        <v>468348.71</v>
      </c>
      <c r="D3" s="2">
        <f>SUMIF(RECEITA_ALT[recurso_vinculado],50,RECEITA_ALT[receita_realizada_fev])</f>
        <v>599919.07000000007</v>
      </c>
      <c r="E3" s="2">
        <f>E2+B3</f>
        <v>237052.59</v>
      </c>
      <c r="F3" s="2">
        <f t="shared" ref="F3" si="1">F2+C3</f>
        <v>726443.99</v>
      </c>
      <c r="G3" s="2">
        <f>IF(D3&lt;&gt;0,G2+D3,"")</f>
        <v>819131.87000000011</v>
      </c>
    </row>
    <row r="4" spans="1:7" x14ac:dyDescent="0.25">
      <c r="A4" s="1">
        <v>44651</v>
      </c>
      <c r="B4" s="15">
        <v>200905.89</v>
      </c>
      <c r="C4" s="15">
        <v>350130.26</v>
      </c>
      <c r="D4" s="2">
        <f>SUMIF(RECEITA_ALT[recurso_vinculado],50,RECEITA_ALT[receita_realizada_mar])</f>
        <v>803574.46000000008</v>
      </c>
      <c r="E4" s="2">
        <f t="shared" ref="E4:E13" si="2">E3+B4</f>
        <v>437958.48</v>
      </c>
      <c r="F4" s="2">
        <f t="shared" ref="F4:F13" si="3">F3+C4</f>
        <v>1076574.25</v>
      </c>
      <c r="G4" s="2">
        <f>IF(D4&lt;&gt;0,G3+D4,NA())</f>
        <v>1622706.33</v>
      </c>
    </row>
    <row r="5" spans="1:7" x14ac:dyDescent="0.25">
      <c r="A5" s="1">
        <v>44681</v>
      </c>
      <c r="B5" s="15">
        <v>746199.68</v>
      </c>
      <c r="C5" s="15">
        <v>404726.83</v>
      </c>
      <c r="D5" s="2">
        <f>SUMIF(RECEITA_ALT[recurso_vinculado],50,RECEITA_ALT[receita_realizada_abr])</f>
        <v>596050.01</v>
      </c>
      <c r="E5" s="2">
        <f t="shared" si="2"/>
        <v>1184158.1600000001</v>
      </c>
      <c r="F5" s="2">
        <f t="shared" si="3"/>
        <v>1481301.08</v>
      </c>
      <c r="G5" s="2">
        <f t="shared" ref="G5:G13" si="4">IF(D5&lt;&gt;0,G4+D5,NA())</f>
        <v>2218756.34</v>
      </c>
    </row>
    <row r="6" spans="1:7" x14ac:dyDescent="0.25">
      <c r="A6" s="1">
        <v>44712</v>
      </c>
      <c r="B6" s="15">
        <v>421192.76</v>
      </c>
      <c r="C6" s="15">
        <v>455578.17</v>
      </c>
      <c r="D6" s="2">
        <f>SUMIF(RECEITA_ALT[recurso_vinculado],50,RECEITA_ALT[receita_realizada_mai])</f>
        <v>597682.47000000009</v>
      </c>
      <c r="E6" s="2">
        <f t="shared" si="2"/>
        <v>1605350.9200000002</v>
      </c>
      <c r="F6" s="2">
        <f t="shared" si="3"/>
        <v>1936879.25</v>
      </c>
      <c r="G6" s="2">
        <f t="shared" si="4"/>
        <v>2816438.81</v>
      </c>
    </row>
    <row r="7" spans="1:7" x14ac:dyDescent="0.25">
      <c r="A7" s="1">
        <v>44742</v>
      </c>
      <c r="B7" s="15">
        <v>273657.52</v>
      </c>
      <c r="C7" s="15">
        <v>425425.93</v>
      </c>
      <c r="D7" s="2">
        <f>SUMIF(RECEITA_ALT[recurso_vinculado],50,RECEITA_ALT[receita_realizada_jun])</f>
        <v>525609.18999999994</v>
      </c>
      <c r="E7" s="2">
        <f t="shared" si="2"/>
        <v>1879008.4400000002</v>
      </c>
      <c r="F7" s="2">
        <f t="shared" si="3"/>
        <v>2362305.1800000002</v>
      </c>
      <c r="G7" s="2">
        <f t="shared" si="4"/>
        <v>3342048</v>
      </c>
    </row>
    <row r="8" spans="1:7" x14ac:dyDescent="0.25">
      <c r="A8" s="1">
        <v>44773</v>
      </c>
      <c r="B8" s="15">
        <v>257133.62</v>
      </c>
      <c r="C8" s="15">
        <v>453162.74</v>
      </c>
      <c r="D8" s="2">
        <f>SUMIF(RECEITA_ALT[recurso_vinculado],50,RECEITA_ALT[receita_realizada_jul])</f>
        <v>465656.70000000007</v>
      </c>
      <c r="E8" s="2">
        <f t="shared" si="2"/>
        <v>2136142.06</v>
      </c>
      <c r="F8" s="2">
        <f t="shared" si="3"/>
        <v>2815467.92</v>
      </c>
      <c r="G8" s="2">
        <f t="shared" si="4"/>
        <v>3807704.7</v>
      </c>
    </row>
    <row r="9" spans="1:7" x14ac:dyDescent="0.25">
      <c r="A9" s="1">
        <v>44804</v>
      </c>
      <c r="B9" s="15">
        <v>288494.38</v>
      </c>
      <c r="C9" s="15">
        <v>332664.96999999997</v>
      </c>
      <c r="D9" s="2">
        <f>SUMIF(RECEITA_ALT[recurso_vinculado],50,RECEITA_ALT[receita_realizada_ago])</f>
        <v>0</v>
      </c>
      <c r="E9" s="2">
        <f t="shared" si="2"/>
        <v>2424636.44</v>
      </c>
      <c r="F9" s="2">
        <f t="shared" si="3"/>
        <v>3148132.8899999997</v>
      </c>
      <c r="G9" s="2" t="e">
        <f t="shared" si="4"/>
        <v>#N/A</v>
      </c>
    </row>
    <row r="10" spans="1:7" x14ac:dyDescent="0.25">
      <c r="A10" s="1">
        <v>44834</v>
      </c>
      <c r="B10" s="15">
        <v>453287.26</v>
      </c>
      <c r="C10" s="15">
        <v>402965.55</v>
      </c>
      <c r="D10" s="2">
        <f>SUMIF(RECEITA_ALT[recurso_vinculado],50,RECEITA_ALT[receita_realizada_set])</f>
        <v>0</v>
      </c>
      <c r="E10" s="2">
        <f t="shared" si="2"/>
        <v>2877923.7</v>
      </c>
      <c r="F10" s="2">
        <f t="shared" si="3"/>
        <v>3551098.4399999995</v>
      </c>
      <c r="G10" s="2" t="e">
        <f t="shared" si="4"/>
        <v>#N/A</v>
      </c>
    </row>
    <row r="11" spans="1:7" x14ac:dyDescent="0.25">
      <c r="A11" s="1">
        <v>44865</v>
      </c>
      <c r="B11" s="15">
        <v>97189.8</v>
      </c>
      <c r="C11" s="15">
        <v>483720.05</v>
      </c>
      <c r="D11" s="2">
        <f>SUMIF(RECEITA_ALT[recurso_vinculado],50,RECEITA_ALT[receita_realizada_out])</f>
        <v>0</v>
      </c>
      <c r="E11" s="2">
        <f t="shared" si="2"/>
        <v>2975113.5</v>
      </c>
      <c r="F11" s="2">
        <f t="shared" si="3"/>
        <v>4034818.4899999993</v>
      </c>
      <c r="G11" s="2" t="e">
        <f t="shared" si="4"/>
        <v>#N/A</v>
      </c>
    </row>
    <row r="12" spans="1:7" x14ac:dyDescent="0.25">
      <c r="A12" s="1">
        <v>44895</v>
      </c>
      <c r="B12" s="15">
        <v>797135.48</v>
      </c>
      <c r="C12" s="15">
        <v>469046.23</v>
      </c>
      <c r="D12" s="2">
        <f>SUMIF(RECEITA_ALT[recurso_vinculado],50,RECEITA_ALT[receita_realizada_nov])</f>
        <v>0</v>
      </c>
      <c r="E12" s="2">
        <f t="shared" si="2"/>
        <v>3772248.98</v>
      </c>
      <c r="F12" s="2">
        <f t="shared" si="3"/>
        <v>4503864.7199999988</v>
      </c>
      <c r="G12" s="2" t="e">
        <f t="shared" si="4"/>
        <v>#N/A</v>
      </c>
    </row>
    <row r="13" spans="1:7" x14ac:dyDescent="0.25">
      <c r="A13" s="1">
        <v>44926</v>
      </c>
      <c r="B13" s="15">
        <v>1117469.43</v>
      </c>
      <c r="C13" s="15">
        <v>1188046.28</v>
      </c>
      <c r="D13" s="2">
        <f>SUMIF(RECEITA_ALT[recurso_vinculado],50,RECEITA_ALT[receita_realizada_dez])</f>
        <v>0</v>
      </c>
      <c r="E13" s="2">
        <f t="shared" si="2"/>
        <v>4889718.41</v>
      </c>
      <c r="F13" s="2">
        <f t="shared" si="3"/>
        <v>5691910.9999999991</v>
      </c>
      <c r="G13" s="2" t="e">
        <f t="shared" si="4"/>
        <v>#N/A</v>
      </c>
    </row>
  </sheetData>
  <printOptions horizontalCentered="1"/>
  <pageMargins left="1.1811023622047245" right="0.59055118110236227" top="0.98425196850393704" bottom="0.78740157480314965" header="0.19685039370078741" footer="0.19685039370078741"/>
  <pageSetup paperSize="9" scale="64" orientation="portrait" r:id="rId1"/>
  <headerFooter>
    <oddHeader>&amp;C&amp;"-,Itálico"Estado do Rio Grande do Sul&amp;"-,Regular"
&amp;"-,Negrito"MUNICÍPIO DE INDEPENDÊNCIA
Secretaria da Fazenda / Setor de Contabilidade</oddHeader>
    <oddFooter>&amp;LImpresso em &amp;D, às &amp;T&amp;RPágina &amp;P de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3AC94-1922-4C21-814E-3FFC7032C0A5}">
  <sheetPr>
    <tabColor rgb="FF00B050"/>
    <pageSetUpPr fitToPage="1"/>
  </sheetPr>
  <dimension ref="A1:G13"/>
  <sheetViews>
    <sheetView workbookViewId="0">
      <selection activeCell="D8" sqref="D8"/>
    </sheetView>
  </sheetViews>
  <sheetFormatPr defaultRowHeight="15" x14ac:dyDescent="0.25"/>
  <cols>
    <col min="1" max="1" width="10.7109375" bestFit="1" customWidth="1"/>
    <col min="2" max="2" width="14.28515625" bestFit="1" customWidth="1"/>
    <col min="3" max="3" width="13.5703125" bestFit="1" customWidth="1"/>
    <col min="4" max="4" width="11.42578125" bestFit="1" customWidth="1"/>
    <col min="5" max="5" width="16.5703125" bestFit="1" customWidth="1"/>
    <col min="6" max="6" width="17.5703125" bestFit="1" customWidth="1"/>
    <col min="7" max="7" width="16.5703125" bestFit="1" customWidth="1"/>
  </cols>
  <sheetData>
    <row r="1" spans="1:7" x14ac:dyDescent="0.25">
      <c r="A1" t="s">
        <v>10321</v>
      </c>
      <c r="B1" t="s">
        <v>10322</v>
      </c>
      <c r="C1" t="s">
        <v>10325</v>
      </c>
      <c r="D1" t="s">
        <v>10326</v>
      </c>
      <c r="E1" t="s">
        <v>10323</v>
      </c>
      <c r="F1" t="s">
        <v>10324</v>
      </c>
      <c r="G1" t="s">
        <v>10327</v>
      </c>
    </row>
    <row r="2" spans="1:7" x14ac:dyDescent="0.25">
      <c r="A2" s="1">
        <v>44592</v>
      </c>
      <c r="B2" s="15">
        <v>0</v>
      </c>
      <c r="C2" s="15">
        <v>0</v>
      </c>
      <c r="D2" s="2">
        <f>SUMIFS(RECEITA_ALT[receita_realizada_jan],RECEITA_ALT[recurso_vinculado],50,RECEITA_ALT[codigo_receita],"1.2.1.8.01.*")</f>
        <v>0</v>
      </c>
      <c r="E2" s="2">
        <f>B2</f>
        <v>0</v>
      </c>
      <c r="F2" s="2">
        <f t="shared" ref="F2:G2" si="0">C2</f>
        <v>0</v>
      </c>
      <c r="G2" s="2">
        <f t="shared" si="0"/>
        <v>0</v>
      </c>
    </row>
    <row r="3" spans="1:7" x14ac:dyDescent="0.25">
      <c r="A3" s="1">
        <v>44620</v>
      </c>
      <c r="B3" s="15">
        <v>95849.97</v>
      </c>
      <c r="C3" s="15">
        <v>95243.88</v>
      </c>
      <c r="D3" s="2">
        <f>SUMIFS(RECEITA_ALT[receita_realizada_fev],RECEITA_ALT[recurso_vinculado],50,RECEITA_ALT[codigo_receita],"1.2.1.8.01.*")</f>
        <v>96966.040000000008</v>
      </c>
      <c r="E3" s="2">
        <f>E2+B3</f>
        <v>95849.97</v>
      </c>
      <c r="F3" s="2">
        <f t="shared" ref="F3:F13" si="1">F2+C3</f>
        <v>95243.88</v>
      </c>
      <c r="G3" s="2">
        <f>IF(D3&lt;&gt;0,G2+D3,"")</f>
        <v>96966.040000000008</v>
      </c>
    </row>
    <row r="4" spans="1:7" x14ac:dyDescent="0.25">
      <c r="A4" s="1">
        <v>44651</v>
      </c>
      <c r="B4" s="15">
        <v>80974.649999999994</v>
      </c>
      <c r="C4" s="15">
        <v>80253.59</v>
      </c>
      <c r="D4" s="2">
        <f>SUMIFS(RECEITA_ALT[receita_realizada_mar],RECEITA_ALT[recurso_vinculado],50,RECEITA_ALT[codigo_receita],"1.2.1.8.01.*")</f>
        <v>94320.73000000001</v>
      </c>
      <c r="E4" s="2">
        <f t="shared" ref="E4:E13" si="2">E3+B4</f>
        <v>176824.62</v>
      </c>
      <c r="F4" s="2">
        <f t="shared" si="1"/>
        <v>175497.47</v>
      </c>
      <c r="G4" s="2">
        <f>IF(D4&lt;&gt;0,G3+D4,NA())</f>
        <v>191286.77000000002</v>
      </c>
    </row>
    <row r="5" spans="1:7" x14ac:dyDescent="0.25">
      <c r="A5" s="1">
        <v>44681</v>
      </c>
      <c r="B5" s="15">
        <v>79577.600000000006</v>
      </c>
      <c r="C5" s="15">
        <v>79925.759999999995</v>
      </c>
      <c r="D5" s="2">
        <f>SUMIFS(RECEITA_ALT[receita_realizada_abr],RECEITA_ALT[recurso_vinculado],50,RECEITA_ALT[codigo_receita],"1.2.1.8.01.*")</f>
        <v>93586.77</v>
      </c>
      <c r="E5" s="2">
        <f t="shared" si="2"/>
        <v>256402.22</v>
      </c>
      <c r="F5" s="2">
        <f t="shared" si="1"/>
        <v>255423.22999999998</v>
      </c>
      <c r="G5" s="2">
        <f t="shared" ref="G5:G13" si="3">IF(D5&lt;&gt;0,G4+D5,NA())</f>
        <v>284873.54000000004</v>
      </c>
    </row>
    <row r="6" spans="1:7" x14ac:dyDescent="0.25">
      <c r="A6" s="1">
        <v>44712</v>
      </c>
      <c r="B6" s="15">
        <v>78437.37</v>
      </c>
      <c r="C6" s="15">
        <v>80379.28</v>
      </c>
      <c r="D6" s="2">
        <f>SUMIFS(RECEITA_ALT[receita_realizada_mai],RECEITA_ALT[recurso_vinculado],50,RECEITA_ALT[codigo_receita],"1.2.1.8.01.*")</f>
        <v>93077.35</v>
      </c>
      <c r="E6" s="2">
        <f t="shared" si="2"/>
        <v>334839.58999999997</v>
      </c>
      <c r="F6" s="2">
        <f t="shared" si="1"/>
        <v>335802.51</v>
      </c>
      <c r="G6" s="2">
        <f t="shared" si="3"/>
        <v>377950.89</v>
      </c>
    </row>
    <row r="7" spans="1:7" x14ac:dyDescent="0.25">
      <c r="A7" s="1">
        <v>44742</v>
      </c>
      <c r="B7" s="15">
        <v>79030.59</v>
      </c>
      <c r="C7" s="15">
        <v>80541.210000000006</v>
      </c>
      <c r="D7" s="2">
        <f>SUMIFS(RECEITA_ALT[receita_realizada_jun],RECEITA_ALT[recurso_vinculado],50,RECEITA_ALT[codigo_receita],"1.2.1.8.01.*")</f>
        <v>96450.49</v>
      </c>
      <c r="E7" s="2">
        <f t="shared" si="2"/>
        <v>413870.17999999993</v>
      </c>
      <c r="F7" s="2">
        <f t="shared" si="1"/>
        <v>416343.72000000003</v>
      </c>
      <c r="G7" s="2">
        <f t="shared" si="3"/>
        <v>474401.38</v>
      </c>
    </row>
    <row r="8" spans="1:7" x14ac:dyDescent="0.25">
      <c r="A8" s="1">
        <v>44773</v>
      </c>
      <c r="B8" s="15">
        <v>78466.33</v>
      </c>
      <c r="C8" s="15">
        <v>80515.58</v>
      </c>
      <c r="D8" s="2">
        <f>SUMIFS(RECEITA_ALT[receita_realizada_jul],RECEITA_ALT[recurso_vinculado],50,RECEITA_ALT[codigo_receita],"1.2.1.8.01.*")</f>
        <v>97902.74</v>
      </c>
      <c r="E8" s="2">
        <f t="shared" si="2"/>
        <v>492336.50999999995</v>
      </c>
      <c r="F8" s="2">
        <f t="shared" si="1"/>
        <v>496859.30000000005</v>
      </c>
      <c r="G8" s="2">
        <f t="shared" si="3"/>
        <v>572304.12</v>
      </c>
    </row>
    <row r="9" spans="1:7" x14ac:dyDescent="0.25">
      <c r="A9" s="1">
        <v>44804</v>
      </c>
      <c r="B9" s="15">
        <v>77153.89</v>
      </c>
      <c r="C9" s="15">
        <v>87639.24</v>
      </c>
      <c r="D9" s="2">
        <f>SUMIFS(RECEITA_ALT[receita_realizada_ago],RECEITA_ALT[recurso_vinculado],50,RECEITA_ALT[codigo_receita],"1.2.1.8.01.*")</f>
        <v>0</v>
      </c>
      <c r="E9" s="2">
        <f t="shared" si="2"/>
        <v>569490.39999999991</v>
      </c>
      <c r="F9" s="2">
        <f t="shared" si="1"/>
        <v>584498.54</v>
      </c>
      <c r="G9" s="2" t="e">
        <f t="shared" si="3"/>
        <v>#N/A</v>
      </c>
    </row>
    <row r="10" spans="1:7" x14ac:dyDescent="0.25">
      <c r="A10" s="1">
        <v>44834</v>
      </c>
      <c r="B10" s="15">
        <v>77815.67</v>
      </c>
      <c r="C10" s="15">
        <v>88365.5</v>
      </c>
      <c r="D10" s="2">
        <f>SUMIFS(RECEITA_ALT[receita_realizada_set],RECEITA_ALT[recurso_vinculado],50,RECEITA_ALT[codigo_receita],"1.2.1.8.01.*")</f>
        <v>0</v>
      </c>
      <c r="E10" s="2">
        <f t="shared" si="2"/>
        <v>647306.06999999995</v>
      </c>
      <c r="F10" s="2">
        <f t="shared" si="1"/>
        <v>672864.04</v>
      </c>
      <c r="G10" s="2" t="e">
        <f t="shared" si="3"/>
        <v>#N/A</v>
      </c>
    </row>
    <row r="11" spans="1:7" x14ac:dyDescent="0.25">
      <c r="A11" s="1">
        <v>44865</v>
      </c>
      <c r="B11" s="15">
        <v>77335.429999999993</v>
      </c>
      <c r="C11" s="15">
        <v>86862.69</v>
      </c>
      <c r="D11" s="2">
        <f>SUMIFS(RECEITA_ALT[receita_realizada_out],RECEITA_ALT[recurso_vinculado],50,RECEITA_ALT[codigo_receita],"1.2.1.8.01.*")</f>
        <v>0</v>
      </c>
      <c r="E11" s="2">
        <f t="shared" si="2"/>
        <v>724641.5</v>
      </c>
      <c r="F11" s="2">
        <f t="shared" si="1"/>
        <v>759726.73</v>
      </c>
      <c r="G11" s="2" t="e">
        <f t="shared" si="3"/>
        <v>#N/A</v>
      </c>
    </row>
    <row r="12" spans="1:7" x14ac:dyDescent="0.25">
      <c r="A12" s="1">
        <v>44895</v>
      </c>
      <c r="B12" s="15">
        <v>75847.39</v>
      </c>
      <c r="C12" s="15">
        <v>87059.02</v>
      </c>
      <c r="D12" s="2">
        <f>SUMIFS(RECEITA_ALT[receita_realizada_nov],RECEITA_ALT[recurso_vinculado],50,RECEITA_ALT[codigo_receita],"1.2.1.8.01.*")</f>
        <v>0</v>
      </c>
      <c r="E12" s="2">
        <f t="shared" si="2"/>
        <v>800488.89</v>
      </c>
      <c r="F12" s="2">
        <f t="shared" si="1"/>
        <v>846785.75</v>
      </c>
      <c r="G12" s="2" t="e">
        <f t="shared" si="3"/>
        <v>#N/A</v>
      </c>
    </row>
    <row r="13" spans="1:7" x14ac:dyDescent="0.25">
      <c r="A13" s="1">
        <v>44926</v>
      </c>
      <c r="B13" s="15">
        <v>240185.71</v>
      </c>
      <c r="C13" s="15">
        <v>267222.25</v>
      </c>
      <c r="D13" s="2">
        <f>SUMIFS(RECEITA_ALT[receita_realizada_dez],RECEITA_ALT[recurso_vinculado],50,RECEITA_ALT[codigo_receita],"1.2.1.8.01.*")</f>
        <v>0</v>
      </c>
      <c r="E13" s="2">
        <f t="shared" si="2"/>
        <v>1040674.6</v>
      </c>
      <c r="F13" s="2">
        <f t="shared" si="1"/>
        <v>1114008</v>
      </c>
      <c r="G13" s="2" t="e">
        <f t="shared" si="3"/>
        <v>#N/A</v>
      </c>
    </row>
  </sheetData>
  <printOptions horizontalCentered="1"/>
  <pageMargins left="1.1811023622047245" right="0.59055118110236227" top="0.98425196850393704" bottom="0.78740157480314965" header="0.19685039370078741" footer="0.19685039370078741"/>
  <pageSetup paperSize="9" scale="64" orientation="portrait" r:id="rId1"/>
  <headerFooter>
    <oddHeader>&amp;C&amp;"-,Itálico"Estado do Rio Grande do Sul&amp;"-,Regular"
&amp;"-,Negrito"MUNICÍPIO DE INDEPENDÊNCIA
Secretaria da Fazenda / Setor de Contabilidade</oddHeader>
    <oddFooter>&amp;LImpresso em &amp;D, às &amp;T&amp;RPágina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2 d c 9 c f a - a 7 0 c - 4 9 9 9 - 8 e b 6 - f 9 c c 5 9 a 7 0 c d 2 "   x m l n s = " h t t p : / / s c h e m a s . m i c r o s o f t . c o m / D a t a M a s h u p " > A A A A A N 4 H A A B Q S w M E F A A C A A g A G V Y P V e L + f R u j A A A A 9 g A A A B I A H A B D b 2 5 m a W c v U G F j a 2 F n Z S 5 4 b W w g o h g A K K A U A A A A A A A A A A A A A A A A A A A A A A A A A A A A h Y 8 x D o I w G I W v Q r r T l j p o y E 9 J d J X E a G J c m 1 K h A Q q h x X I 3 B 4 / k F c Q o 6 u b 4 v v c N 7 9 2 v N 0 j H p g 4 u q r e 6 N Q m K M E W B M r L N t S k S N L h z u E I p h 5 2 Q l S h U M M n G x q P N E 1 Q 6 1 8 W E e O + x X + C 2 L w i j N C K n b H u Q p W o E + s j 6 v x x q Y 5 0 w U i E O x 9 c Y z n B E l 5 j R a R O Q G U K m z V d g U / d s f y B s h t o N v e K d C 9 d 7 I H M E 8 v 7 A H 1 B L A w Q U A A I A C A A Z V g 9 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V Y P V b J P w W b Z B A A A f x o A A B M A H A B G b 3 J t d W x h c y 9 T Z W N 0 a W 9 u M S 5 t I K I Y A C i g F A A A A A A A A A A A A A A A A A A A A A A A A A A A A O 1 X b U / j R h D + j s R / s N w v Q Y q s B g L t F e V D G n I 6 J H r H k V z 7 g S B r Y g / J o v V u u r t 2 e R G / p z + k f 6 y z j p 0 4 i R 1 M B e 1 d 7 5 A g Z O e Z 2 d l 5 e W Z X Y 2 C Y F M 5 g / t k 6 3 t 3 Z 3 d F T U B g 6 F / 1 e / 3 T Y 9 b t n Q 6 f j c D S 7 O w 7 9 v J X C I C 3 0 d O K d y C C O U J j G W 8 b R 6 1 m J M L r h 9 n 4 a f d K o 9 K i f o D J S j D 4 I P F E s w d G 5 w m t k J l Y w O u + e j D g Y 1 G Z U 2 M o L d O L u N S 9 P k L O I G V Q d 9 9 h t O j 3 J 4 0 j o z s F + 0 + m L Q I Z M T D q t / U P 6 + j G W B g f m j m N n + a / 3 X g q 8 2 m v O f f 7 O 7 c E Y / / o T + F R q 5 1 z J S C Y s l N q l c w x h T P B 0 z e A 7 h J D 8 b q S H b D q X 2 X K X 8 0 E A H J T u G B U X 7 Q 7 Z T D p d T n 5 C K J f m h g q E v p Y q m v s 9 v J u h b l R 6 0 X x 4 c K W a g K S D n g p z 1 P a s w m P T e X B j w a Q K I N q U K A w o k O A r B M 7 u I Q T / B o S N V K w U i u B u G / I a k 5 r I C F R N J I z r I i N g N Z E 3 c d 0 T 3 c S 8 r p 8 T W R O p 0 d R E y r g u U s i 6 k Q / x v h Q Z I c F a Y x Z V S / e 3 S g + 2 S t t b p Y d b p U d V 0 g A U B N Q j T B s W g D / D I O Y M l J + d u r S 4 Y 6 W l n z B B U N t a G 5 B A R j O O l n 2 k X w N + b T t 6 A d R G b E L A m g Q x h b l R v C V w A N J P G 5 C W Q L E S V 0 O g k z P B A g a 2 B A 2 t O 7 R W E F 4 z U S W a E G 8 E a d 8 v h Y 9 7 u z t M l B N M k Z / 7 v 5 z 3 3 7 / 7 8 N r c n G 3 z F C / / + I 2 X s 0 K L R V C m o e N x l W i m 5 E R B V F J c c q w l Z V e 2 S p V u w L D k H z a P M A p m o A w L o U 7 7 p N W K 0 Q z F V G 6 U c g J c q o K 0 h A C o Y K U q 8 a O C G E L U l J m S g A i q a S V 9 T u 1 m o D S Y I L a K x 6 D R 5 z h J O / I z p R R 7 h G U 0 P x e + M Q H 6 7 V a r 9 d q E k + / z B O P s H 3 5 j n E J m O Y h 5 S V W 0 Z 9 W t 4 0 s Y s 4 + F 7 F E U B W j n A t O Q Q S F x 6 R J m 5 d F Y T 0 i T N l a / x y y x T r u 0 D S m H a P 8 P x O z G f q 4 1 y G o v r b e d y 0 R I j E W k 5 u t 4 R k o J M y l Y 0 I 1 G p f o C q L L x 3 m r Z / O d m D b n l h 1 m v p C t T Y j + p W D D X m h P c 3 N d F Q v P l F b 2 c C 6 k s i 1 + L h U A Z p t Z L y E 8 7 Q Z Y 1 V I j o G a N U a I e a l i b C S k A H y O l Z e C H / S A t 2 I / B N B y G Y O p d p v V 6 R V m u / 2 m q r w u z G 7 p n V I d 4 a b 0 C 1 Y P R v z E w b l 3 Z i g Z / + H T N + R Y c 5 8 I 6 8 l v c D / b 5 5 4 7 l 7 j l R 1 t N p e 2 z s k n Z b 3 / U F 9 r V a q 8 S x 4 m + A r z L o Z k i K 7 / t w 9 8 3 / t X 7 w 2 u W b b P M W t R 1 8 X t 2 r g I f W c s D c R a W 8 f Y 2 b K L z J r S H u v q Y L a f V M + s + S 2 x e Q K b p v B b G 8 T A 6 / h Y g r b Z u 7 r I v 9 1 / i 5 h 9 w L 3 5 z O h O C c K 4 6 O C 2 o u 3 9 Z y O B f U i X / D + 4 t u X w 8 S X q A O V 8 k g w N + 4 O 3 G f w 2 t n p x 0 + n J 9 1 e 9 9 U f q s u d n m C 3 d v t / y m 7 z i y C j M g 0 3 b v n L d 9 o K Y J M W 7 O N j / j w 0 J S 2 e V X U O 8 O m y / s z 3 y 3 / 7 o P 5 3 X 8 0 v 9 u x 9 B h G / E F 8 q n J B 3 l O o Z 7 W f r y y l 7 e 2 + 8 t p e X 2 U I F u C l J 5 k W T I 1 d e 4 m 5 2 d N + m l E l B c y A F L W z 7 6 e C g y P M p k U z O 0 Z a z q X x Z e h H f g n 1 R 9 l + h e U s j E 5 p f s 6 X 6 M g Q r r e b i L Q m w 2 F w V 7 b S + n A e 6 + D 0 z J m R 6 E B 3 M T 5 I P n d V V Y l G 2 A U 3 n 0 c L i a 4 2 h b Y P C P f 4 b U E s B A i 0 A F A A C A A g A G V Y P V e L + f R u j A A A A 9 g A A A B I A A A A A A A A A A A A A A A A A A A A A A E N v b m Z p Z y 9 Q Y W N r Y W d l L n h t b F B L A Q I t A B Q A A g A I A B l W D 1 U P y u m r p A A A A O k A A A A T A A A A A A A A A A A A A A A A A O 8 A A A B b Q 2 9 u d G V u d F 9 U e X B l c 1 0 u e G 1 s U E s B A i 0 A F A A C A A g A G V Y P V b J P w W b Z B A A A f x o A A B M A A A A A A A A A A A A A A A A A 4 A E A A E Z v c m 1 1 b G F z L 1 N l Y 3 R p b 2 4 x L m 1 Q S w U G A A A A A A M A A w D C A A A A B g 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H Q A A A A A A A C W 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k V D R U l U Q V 9 B T F 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c O n w 6 N v I i A v P j x F b n R y e S B U e X B l P S J G a W x s V G F y Z 2 V 0 I i B W Y W x 1 Z T 0 i c 1 J F Q 0 V J V E F f Q U x U I i A v P j x F b n R y e S B U e X B l P S J G a W x s Z W R D b 2 1 w b G V 0 Z V J l c 3 V s d F R v V 2 9 y a 3 N o Z W V 0 I i B W Y W x 1 Z T 0 i b D E i I C 8 + P E V u d H J 5 I F R 5 c G U 9 I k Z p b G x D b 2 x 1 b W 5 U e X B l c y I g V m F s d W U 9 I n N C Z 0 1 E R V J F U k V S R V J F U k V S R V J F U k V S R V J F U k V S Q X d N R E F 3 T U p D U W t H Q m d Z P S I g L z 4 8 R W 5 0 c n k g V H l w Z T 0 i R m l s b E x h c 3 R V c G R h d G V k I i B W Y W x 1 Z T 0 i Z D I w M j I t M D g t M T V U M T M 6 N D g 6 M j k u M T Y 1 N j U 0 N 1 o i I C 8 + P E V u d H J 5 I F R 5 c G U 9 I k Z p b G x F c n J v c k N v d W 5 0 I i B W Y W x 1 Z T 0 i b D A i I C 8 + P E V u d H J 5 I F R 5 c G U 9 I k Z p b G x F c n J v c k N v Z G U i I F Z h b H V l P S J z V W 5 r b m 9 3 b i I g L z 4 8 R W 5 0 c n k g V H l w Z T 0 i U X V l c n l J R C I g V m F s d W U 9 I n M y N 2 Q 1 O W U 3 Y i 0 1 M j I 0 L T Q 5 Z G Y t Y W I 2 Z i 0 2 O T I z O T Q 0 Y z d m Y j M i I C 8 + P E V u d H J 5 I F R 5 c G U 9 I k Z p b G x D b 2 x 1 b W 5 O Y W 1 l c y I g V m F s d W U 9 I n N b J n F 1 b 3 Q 7 Y 2 9 k a W d v X 3 J l Y 2 V p d G E m c X V v d D s s J n F 1 b 3 Q 7 b 3 J n Y W 8 m c X V v d D s s J n F 1 b 3 Q 7 d W 5 p b 3 J j Y W 0 m c X V v d D s s J n F 1 b 3 Q 7 c m V j Z W l 0 Y V 9 y Z W F s a X p h Z G F f a m F u J n F 1 b 3 Q 7 L C Z x d W 9 0 O 3 J l Y 2 V p d G F f c m V h b G l 6 Y W R h X 2 Z l d i Z x d W 9 0 O y w m c X V v d D t y Z W N l a X R h X 3 J l Y W x p e m F k Y V 9 t Y X I m c X V v d D s s J n F 1 b 3 Q 7 c m V j Z W l 0 Y V 9 y Z W F s a X p h Z G F f Y W J y J n F 1 b 3 Q 7 L C Z x d W 9 0 O 3 J l Y 2 V p d G F f c m V h b G l 6 Y W R h X 2 1 h a S Z x d W 9 0 O y w m c X V v d D t y Z W N l a X R h X 3 J l Y W x p e m F k Y V 9 q d W 4 m c X V v d D s s J n F 1 b 3 Q 7 c m V j Z W l 0 Y V 9 y Z W F s a X p h Z G F f a n V s J n F 1 b 3 Q 7 L C Z x d W 9 0 O 3 J l Y 2 V p d G F f c m V h b G l 6 Y W R h X 2 F n b y Z x d W 9 0 O y w m c X V v d D t y Z W N l a X R h X 3 J l Y W x p e m F k Y V 9 z Z X Q m c X V v d D s s J n F 1 b 3 Q 7 c m V j Z W l 0 Y V 9 y Z W F s a X p h Z G F f b 3 V 0 J n F 1 b 3 Q 7 L C Z x d W 9 0 O 3 J l Y 2 V p d G F f c m V h b G l 6 Y W R h X 2 5 v d i Z x d W 9 0 O y w m c X V v d D t y Z W N l a X R h X 3 J l Y W x p e m F k Y V 9 k Z X o m c X V v d D s s J n F 1 b 3 Q 7 b W V 0 Y V 8 x Y m l t J n F 1 b 3 Q 7 L C Z x d W 9 0 O 2 1 l d G F f M m J p b S Z x d W 9 0 O y w m c X V v d D t t Z X R h X z N i a W 0 m c X V v d D s s J n F 1 b 3 Q 7 b W V 0 Y V 8 0 Y m l t J n F 1 b 3 Q 7 L C Z x d W 9 0 O 2 1 l d G F f N W J p b S Z x d W 9 0 O y w m c X V v d D t t Z X R h X z Z i a W 0 m c X V v d D s s J n F 1 b 3 Q 7 Y 2 F y Y W N 0 Z X J p c 3 R p Y 2 F f c G V j d W x p Y X J f c m V j Z W l 0 Y S Z x d W 9 0 O y w m c X V v d D t y Z W N 1 c n N v X 3 Z p b m N 1 b G F k b y Z x d W 9 0 O y w m c X V v d D t j b 2 1 w b G V t Z W 5 0 b 1 9 y Z W N 1 c n N v X 3 Z p b m N 1 b G F k b y Z x d W 9 0 O y w m c X V v d D t m b 2 5 0 Z V 9 y Z W N 1 c n N v X 3 N 0 b i Z x d W 9 0 O y w m c X V v d D t h Y 2 9 t c G F u a G F t Z W 5 0 b 1 9 l e G V j d W N h b 1 9 v c m N h b W V u d G F y a W E m c X V v d D s s J n F 1 b 3 Q 7 Z G F 0 Y V 9 p b m l j a W F s J n F 1 b 3 Q 7 L C Z x d W 9 0 O 2 R h d G F f Z m l u Y W w m c X V v d D s s J n F 1 b 3 Q 7 Z G F 0 Y V 9 n Z X J h Y 2 F v J n F 1 b 3 Q 7 L C Z x d W 9 0 O 2 N u c G o m c X V v d D s s J n F 1 b 3 Q 7 Z W 5 0 a W R h Z G U m c X V v d D s s J n F 1 b 3 Q 7 Y X J x d W l 2 b y Z x d W 9 0 O 1 0 i I C 8 + P E V u d H J 5 I F R 5 c G U 9 I k Z p b G x D b 3 V u d C I g V m F s d W U 9 I m w 1 M D Y i I C 8 + P E V u d H J 5 I F R 5 c G U 9 I k Z p b G x T d G F 0 d X M i I F Z h b H V l P S J z Q 2 9 t c G x l d G U i I C 8 + P E V u d H J 5 I F R 5 c G U 9 I k F k Z G V k V G 9 E Y X R h T W 9 k Z W w i I F Z h b H V l P S J s M C I g L z 4 8 R W 5 0 c n k g V H l w Z T 0 i U m V s Y X R p b 2 5 z a G l w S W 5 m b 0 N v b n R h a W 5 l c i I g V m F s d W U 9 I n N 7 J n F 1 b 3 Q 7 Y 2 9 s d W 1 u Q 2 9 1 b n Q m c X V v d D s 6 M z I s J n F 1 b 3 Q 7 a 2 V 5 Q 2 9 s d W 1 u T m F t Z X M m c X V v d D s 6 W 1 0 s J n F 1 b 3 Q 7 c X V l c n l S Z W x h d G l v b n N o a X B z J n F 1 b 3 Q 7 O l t d L C Z x d W 9 0 O 2 N v b H V t b k l k Z W 5 0 a X R p Z X M m c X V v d D s 6 W y Z x d W 9 0 O 1 N l Y 3 R p b 2 4 x L 1 J F Q 0 V J V E F f Q U x U L 0 F 1 d G 9 S Z W 1 v d m V k Q 2 9 s d W 1 u c z E u e 2 N v Z G l n b 1 9 y Z W N l a X R h L D B 9 J n F 1 b 3 Q 7 L C Z x d W 9 0 O 1 N l Y 3 R p b 2 4 x L 1 J F Q 0 V J V E F f Q U x U L 0 F 1 d G 9 S Z W 1 v d m V k Q 2 9 s d W 1 u c z E u e 2 9 y Z 2 F v L D F 9 J n F 1 b 3 Q 7 L C Z x d W 9 0 O 1 N l Y 3 R p b 2 4 x L 1 J F Q 0 V J V E F f Q U x U L 0 F 1 d G 9 S Z W 1 v d m V k Q 2 9 s d W 1 u c z E u e 3 V u a W 9 y Y 2 F t L D J 9 J n F 1 b 3 Q 7 L C Z x d W 9 0 O 1 N l Y 3 R p b 2 4 x L 1 J F Q 0 V J V E F f Q U x U L 0 F 1 d G 9 S Z W 1 v d m V k Q 2 9 s d W 1 u c z E u e 3 J l Y 2 V p d G F f c m V h b G l 6 Y W R h X 2 p h b i w z f S Z x d W 9 0 O y w m c X V v d D t T Z W N 0 a W 9 u M S 9 S R U N F S V R B X 0 F M V C 9 B d X R v U m V t b 3 Z l Z E N v b H V t b n M x L n t y Z W N l a X R h X 3 J l Y W x p e m F k Y V 9 m Z X Y s N H 0 m c X V v d D s s J n F 1 b 3 Q 7 U 2 V j d G l v b j E v U k V D R U l U Q V 9 B T F Q v Q X V 0 b 1 J l b W 9 2 Z W R D b 2 x 1 b W 5 z M S 5 7 c m V j Z W l 0 Y V 9 y Z W F s a X p h Z G F f b W F y L D V 9 J n F 1 b 3 Q 7 L C Z x d W 9 0 O 1 N l Y 3 R p b 2 4 x L 1 J F Q 0 V J V E F f Q U x U L 0 F 1 d G 9 S Z W 1 v d m V k Q 2 9 s d W 1 u c z E u e 3 J l Y 2 V p d G F f c m V h b G l 6 Y W R h X 2 F i c i w 2 f S Z x d W 9 0 O y w m c X V v d D t T Z W N 0 a W 9 u M S 9 S R U N F S V R B X 0 F M V C 9 B d X R v U m V t b 3 Z l Z E N v b H V t b n M x L n t y Z W N l a X R h X 3 J l Y W x p e m F k Y V 9 t Y W k s N 3 0 m c X V v d D s s J n F 1 b 3 Q 7 U 2 V j d G l v b j E v U k V D R U l U Q V 9 B T F Q v Q X V 0 b 1 J l b W 9 2 Z W R D b 2 x 1 b W 5 z M S 5 7 c m V j Z W l 0 Y V 9 y Z W F s a X p h Z G F f a n V u L D h 9 J n F 1 b 3 Q 7 L C Z x d W 9 0 O 1 N l Y 3 R p b 2 4 x L 1 J F Q 0 V J V E F f Q U x U L 0 F 1 d G 9 S Z W 1 v d m V k Q 2 9 s d W 1 u c z E u e 3 J l Y 2 V p d G F f c m V h b G l 6 Y W R h X 2 p 1 b C w 5 f S Z x d W 9 0 O y w m c X V v d D t T Z W N 0 a W 9 u M S 9 S R U N F S V R B X 0 F M V C 9 B d X R v U m V t b 3 Z l Z E N v b H V t b n M x L n t y Z W N l a X R h X 3 J l Y W x p e m F k Y V 9 h Z 2 8 s M T B 9 J n F 1 b 3 Q 7 L C Z x d W 9 0 O 1 N l Y 3 R p b 2 4 x L 1 J F Q 0 V J V E F f Q U x U L 0 F 1 d G 9 S Z W 1 v d m V k Q 2 9 s d W 1 u c z E u e 3 J l Y 2 V p d G F f c m V h b G l 6 Y W R h X 3 N l d C w x M X 0 m c X V v d D s s J n F 1 b 3 Q 7 U 2 V j d G l v b j E v U k V D R U l U Q V 9 B T F Q v Q X V 0 b 1 J l b W 9 2 Z W R D b 2 x 1 b W 5 z M S 5 7 c m V j Z W l 0 Y V 9 y Z W F s a X p h Z G F f b 3 V 0 L D E y f S Z x d W 9 0 O y w m c X V v d D t T Z W N 0 a W 9 u M S 9 S R U N F S V R B X 0 F M V C 9 B d X R v U m V t b 3 Z l Z E N v b H V t b n M x L n t y Z W N l a X R h X 3 J l Y W x p e m F k Y V 9 u b 3 Y s M T N 9 J n F 1 b 3 Q 7 L C Z x d W 9 0 O 1 N l Y 3 R p b 2 4 x L 1 J F Q 0 V J V E F f Q U x U L 0 F 1 d G 9 S Z W 1 v d m V k Q 2 9 s d W 1 u c z E u e 3 J l Y 2 V p d G F f c m V h b G l 6 Y W R h X 2 R l e i w x N H 0 m c X V v d D s s J n F 1 b 3 Q 7 U 2 V j d G l v b j E v U k V D R U l U Q V 9 B T F Q v Q X V 0 b 1 J l b W 9 2 Z W R D b 2 x 1 b W 5 z M S 5 7 b W V 0 Y V 8 x Y m l t L D E 1 f S Z x d W 9 0 O y w m c X V v d D t T Z W N 0 a W 9 u M S 9 S R U N F S V R B X 0 F M V C 9 B d X R v U m V t b 3 Z l Z E N v b H V t b n M x L n t t Z X R h X z J i a W 0 s M T Z 9 J n F 1 b 3 Q 7 L C Z x d W 9 0 O 1 N l Y 3 R p b 2 4 x L 1 J F Q 0 V J V E F f Q U x U L 0 F 1 d G 9 S Z W 1 v d m V k Q 2 9 s d W 1 u c z E u e 2 1 l d G F f M 2 J p b S w x N 3 0 m c X V v d D s s J n F 1 b 3 Q 7 U 2 V j d G l v b j E v U k V D R U l U Q V 9 B T F Q v Q X V 0 b 1 J l b W 9 2 Z W R D b 2 x 1 b W 5 z M S 5 7 b W V 0 Y V 8 0 Y m l t L D E 4 f S Z x d W 9 0 O y w m c X V v d D t T Z W N 0 a W 9 u M S 9 S R U N F S V R B X 0 F M V C 9 B d X R v U m V t b 3 Z l Z E N v b H V t b n M x L n t t Z X R h X z V i a W 0 s M T l 9 J n F 1 b 3 Q 7 L C Z x d W 9 0 O 1 N l Y 3 R p b 2 4 x L 1 J F Q 0 V J V E F f Q U x U L 0 F 1 d G 9 S Z W 1 v d m V k Q 2 9 s d W 1 u c z E u e 2 1 l d G F f N m J p b S w y M H 0 m c X V v d D s s J n F 1 b 3 Q 7 U 2 V j d G l v b j E v U k V D R U l U Q V 9 B T F Q v Q X V 0 b 1 J l b W 9 2 Z W R D b 2 x 1 b W 5 z M S 5 7 Y 2 F y Y W N 0 Z X J p c 3 R p Y 2 F f c G V j d W x p Y X J f c m V j Z W l 0 Y S w y M X 0 m c X V v d D s s J n F 1 b 3 Q 7 U 2 V j d G l v b j E v U k V D R U l U Q V 9 B T F Q v Q X V 0 b 1 J l b W 9 2 Z W R D b 2 x 1 b W 5 z M S 5 7 c m V j d X J z b 1 9 2 a W 5 j d W x h Z G 8 s M j J 9 J n F 1 b 3 Q 7 L C Z x d W 9 0 O 1 N l Y 3 R p b 2 4 x L 1 J F Q 0 V J V E F f Q U x U L 0 F 1 d G 9 S Z W 1 v d m V k Q 2 9 s d W 1 u c z E u e 2 N v b X B s Z W 1 l b n R v X 3 J l Y 3 V y c 2 9 f d m l u Y 3 V s Y W R v L D I z f S Z x d W 9 0 O y w m c X V v d D t T Z W N 0 a W 9 u M S 9 S R U N F S V R B X 0 F M V C 9 B d X R v U m V t b 3 Z l Z E N v b H V t b n M x L n t m b 2 5 0 Z V 9 y Z W N 1 c n N v X 3 N 0 b i w y N H 0 m c X V v d D s s J n F 1 b 3 Q 7 U 2 V j d G l v b j E v U k V D R U l U Q V 9 B T F Q v Q X V 0 b 1 J l b W 9 2 Z W R D b 2 x 1 b W 5 z M S 5 7 Y W N v b X B h b m h h b W V u d G 9 f Z X h l Y 3 V j Y W 9 f b 3 J j Y W 1 l b n R h c m l h L D I 1 f S Z x d W 9 0 O y w m c X V v d D t T Z W N 0 a W 9 u M S 9 S R U N F S V R B X 0 F M V C 9 B d X R v U m V t b 3 Z l Z E N v b H V t b n M x L n t k Y X R h X 2 l u a W N p Y W w s M j Z 9 J n F 1 b 3 Q 7 L C Z x d W 9 0 O 1 N l Y 3 R p b 2 4 x L 1 J F Q 0 V J V E F f Q U x U L 0 F 1 d G 9 S Z W 1 v d m V k Q 2 9 s d W 1 u c z E u e 2 R h d G F f Z m l u Y W w s M j d 9 J n F 1 b 3 Q 7 L C Z x d W 9 0 O 1 N l Y 3 R p b 2 4 x L 1 J F Q 0 V J V E F f Q U x U L 0 F 1 d G 9 S Z W 1 v d m V k Q 2 9 s d W 1 u c z E u e 2 R h d G F f Z 2 V y Y W N h b y w y O H 0 m c X V v d D s s J n F 1 b 3 Q 7 U 2 V j d G l v b j E v U k V D R U l U Q V 9 B T F Q v Q X V 0 b 1 J l b W 9 2 Z W R D b 2 x 1 b W 5 z M S 5 7 Y 2 5 w a i w y O X 0 m c X V v d D s s J n F 1 b 3 Q 7 U 2 V j d G l v b j E v U k V D R U l U Q V 9 B T F Q v Q X V 0 b 1 J l b W 9 2 Z W R D b 2 x 1 b W 5 z M S 5 7 Z W 5 0 a W R h Z G U s M z B 9 J n F 1 b 3 Q 7 L C Z x d W 9 0 O 1 N l Y 3 R p b 2 4 x L 1 J F Q 0 V J V E F f Q U x U L 0 F 1 d G 9 S Z W 1 v d m V k Q 2 9 s d W 1 u c z E u e 2 F y c X V p d m 8 s M z F 9 J n F 1 b 3 Q 7 X S w m c X V v d D t D b 2 x 1 b W 5 D b 3 V u d C Z x d W 9 0 O z o z M i w m c X V v d D t L Z X l D b 2 x 1 b W 5 O Y W 1 l c y Z x d W 9 0 O z p b X S w m c X V v d D t D b 2 x 1 b W 5 J Z G V u d G l 0 a W V z J n F 1 b 3 Q 7 O l s m c X V v d D t T Z W N 0 a W 9 u M S 9 S R U N F S V R B X 0 F M V C 9 B d X R v U m V t b 3 Z l Z E N v b H V t b n M x L n t j b 2 R p Z 2 9 f c m V j Z W l 0 Y S w w f S Z x d W 9 0 O y w m c X V v d D t T Z W N 0 a W 9 u M S 9 S R U N F S V R B X 0 F M V C 9 B d X R v U m V t b 3 Z l Z E N v b H V t b n M x L n t v c m d h b y w x f S Z x d W 9 0 O y w m c X V v d D t T Z W N 0 a W 9 u M S 9 S R U N F S V R B X 0 F M V C 9 B d X R v U m V t b 3 Z l Z E N v b H V t b n M x L n t 1 b m l v c m N h b S w y f S Z x d W 9 0 O y w m c X V v d D t T Z W N 0 a W 9 u M S 9 S R U N F S V R B X 0 F M V C 9 B d X R v U m V t b 3 Z l Z E N v b H V t b n M x L n t y Z W N l a X R h X 3 J l Y W x p e m F k Y V 9 q Y W 4 s M 3 0 m c X V v d D s s J n F 1 b 3 Q 7 U 2 V j d G l v b j E v U k V D R U l U Q V 9 B T F Q v Q X V 0 b 1 J l b W 9 2 Z W R D b 2 x 1 b W 5 z M S 5 7 c m V j Z W l 0 Y V 9 y Z W F s a X p h Z G F f Z m V 2 L D R 9 J n F 1 b 3 Q 7 L C Z x d W 9 0 O 1 N l Y 3 R p b 2 4 x L 1 J F Q 0 V J V E F f Q U x U L 0 F 1 d G 9 S Z W 1 v d m V k Q 2 9 s d W 1 u c z E u e 3 J l Y 2 V p d G F f c m V h b G l 6 Y W R h X 2 1 h c i w 1 f S Z x d W 9 0 O y w m c X V v d D t T Z W N 0 a W 9 u M S 9 S R U N F S V R B X 0 F M V C 9 B d X R v U m V t b 3 Z l Z E N v b H V t b n M x L n t y Z W N l a X R h X 3 J l Y W x p e m F k Y V 9 h Y n I s N n 0 m c X V v d D s s J n F 1 b 3 Q 7 U 2 V j d G l v b j E v U k V D R U l U Q V 9 B T F Q v Q X V 0 b 1 J l b W 9 2 Z W R D b 2 x 1 b W 5 z M S 5 7 c m V j Z W l 0 Y V 9 y Z W F s a X p h Z G F f b W F p L D d 9 J n F 1 b 3 Q 7 L C Z x d W 9 0 O 1 N l Y 3 R p b 2 4 x L 1 J F Q 0 V J V E F f Q U x U L 0 F 1 d G 9 S Z W 1 v d m V k Q 2 9 s d W 1 u c z E u e 3 J l Y 2 V p d G F f c m V h b G l 6 Y W R h X 2 p 1 b i w 4 f S Z x d W 9 0 O y w m c X V v d D t T Z W N 0 a W 9 u M S 9 S R U N F S V R B X 0 F M V C 9 B d X R v U m V t b 3 Z l Z E N v b H V t b n M x L n t y Z W N l a X R h X 3 J l Y W x p e m F k Y V 9 q d W w s O X 0 m c X V v d D s s J n F 1 b 3 Q 7 U 2 V j d G l v b j E v U k V D R U l U Q V 9 B T F Q v Q X V 0 b 1 J l b W 9 2 Z W R D b 2 x 1 b W 5 z M S 5 7 c m V j Z W l 0 Y V 9 y Z W F s a X p h Z G F f Y W d v L D E w f S Z x d W 9 0 O y w m c X V v d D t T Z W N 0 a W 9 u M S 9 S R U N F S V R B X 0 F M V C 9 B d X R v U m V t b 3 Z l Z E N v b H V t b n M x L n t y Z W N l a X R h X 3 J l Y W x p e m F k Y V 9 z Z X Q s M T F 9 J n F 1 b 3 Q 7 L C Z x d W 9 0 O 1 N l Y 3 R p b 2 4 x L 1 J F Q 0 V J V E F f Q U x U L 0 F 1 d G 9 S Z W 1 v d m V k Q 2 9 s d W 1 u c z E u e 3 J l Y 2 V p d G F f c m V h b G l 6 Y W R h X 2 9 1 d C w x M n 0 m c X V v d D s s J n F 1 b 3 Q 7 U 2 V j d G l v b j E v U k V D R U l U Q V 9 B T F Q v Q X V 0 b 1 J l b W 9 2 Z W R D b 2 x 1 b W 5 z M S 5 7 c m V j Z W l 0 Y V 9 y Z W F s a X p h Z G F f b m 9 2 L D E z f S Z x d W 9 0 O y w m c X V v d D t T Z W N 0 a W 9 u M S 9 S R U N F S V R B X 0 F M V C 9 B d X R v U m V t b 3 Z l Z E N v b H V t b n M x L n t y Z W N l a X R h X 3 J l Y W x p e m F k Y V 9 k Z X o s M T R 9 J n F 1 b 3 Q 7 L C Z x d W 9 0 O 1 N l Y 3 R p b 2 4 x L 1 J F Q 0 V J V E F f Q U x U L 0 F 1 d G 9 S Z W 1 v d m V k Q 2 9 s d W 1 u c z E u e 2 1 l d G F f M W J p b S w x N X 0 m c X V v d D s s J n F 1 b 3 Q 7 U 2 V j d G l v b j E v U k V D R U l U Q V 9 B T F Q v Q X V 0 b 1 J l b W 9 2 Z W R D b 2 x 1 b W 5 z M S 5 7 b W V 0 Y V 8 y Y m l t L D E 2 f S Z x d W 9 0 O y w m c X V v d D t T Z W N 0 a W 9 u M S 9 S R U N F S V R B X 0 F M V C 9 B d X R v U m V t b 3 Z l Z E N v b H V t b n M x L n t t Z X R h X z N i a W 0 s M T d 9 J n F 1 b 3 Q 7 L C Z x d W 9 0 O 1 N l Y 3 R p b 2 4 x L 1 J F Q 0 V J V E F f Q U x U L 0 F 1 d G 9 S Z W 1 v d m V k Q 2 9 s d W 1 u c z E u e 2 1 l d G F f N G J p b S w x O H 0 m c X V v d D s s J n F 1 b 3 Q 7 U 2 V j d G l v b j E v U k V D R U l U Q V 9 B T F Q v Q X V 0 b 1 J l b W 9 2 Z W R D b 2 x 1 b W 5 z M S 5 7 b W V 0 Y V 8 1 Y m l t L D E 5 f S Z x d W 9 0 O y w m c X V v d D t T Z W N 0 a W 9 u M S 9 S R U N F S V R B X 0 F M V C 9 B d X R v U m V t b 3 Z l Z E N v b H V t b n M x L n t t Z X R h X z Z i a W 0 s M j B 9 J n F 1 b 3 Q 7 L C Z x d W 9 0 O 1 N l Y 3 R p b 2 4 x L 1 J F Q 0 V J V E F f Q U x U L 0 F 1 d G 9 S Z W 1 v d m V k Q 2 9 s d W 1 u c z E u e 2 N h c m F j d G V y a X N 0 a W N h X 3 B l Y 3 V s a W F y X 3 J l Y 2 V p d G E s M j F 9 J n F 1 b 3 Q 7 L C Z x d W 9 0 O 1 N l Y 3 R p b 2 4 x L 1 J F Q 0 V J V E F f Q U x U L 0 F 1 d G 9 S Z W 1 v d m V k Q 2 9 s d W 1 u c z E u e 3 J l Y 3 V y c 2 9 f d m l u Y 3 V s Y W R v L D I y f S Z x d W 9 0 O y w m c X V v d D t T Z W N 0 a W 9 u M S 9 S R U N F S V R B X 0 F M V C 9 B d X R v U m V t b 3 Z l Z E N v b H V t b n M x L n t j b 2 1 w b G V t Z W 5 0 b 1 9 y Z W N 1 c n N v X 3 Z p b m N 1 b G F k b y w y M 3 0 m c X V v d D s s J n F 1 b 3 Q 7 U 2 V j d G l v b j E v U k V D R U l U Q V 9 B T F Q v Q X V 0 b 1 J l b W 9 2 Z W R D b 2 x 1 b W 5 z M S 5 7 Z m 9 u d G V f c m V j d X J z b 1 9 z d G 4 s M j R 9 J n F 1 b 3 Q 7 L C Z x d W 9 0 O 1 N l Y 3 R p b 2 4 x L 1 J F Q 0 V J V E F f Q U x U L 0 F 1 d G 9 S Z W 1 v d m V k Q 2 9 s d W 1 u c z E u e 2 F j b 2 1 w Y W 5 o Y W 1 l b n R v X 2 V 4 Z W N 1 Y 2 F v X 2 9 y Y 2 F t Z W 5 0 Y X J p Y S w y N X 0 m c X V v d D s s J n F 1 b 3 Q 7 U 2 V j d G l v b j E v U k V D R U l U Q V 9 B T F Q v Q X V 0 b 1 J l b W 9 2 Z W R D b 2 x 1 b W 5 z M S 5 7 Z G F 0 Y V 9 p b m l j a W F s L D I 2 f S Z x d W 9 0 O y w m c X V v d D t T Z W N 0 a W 9 u M S 9 S R U N F S V R B X 0 F M V C 9 B d X R v U m V t b 3 Z l Z E N v b H V t b n M x L n t k Y X R h X 2 Z p b m F s L D I 3 f S Z x d W 9 0 O y w m c X V v d D t T Z W N 0 a W 9 u M S 9 S R U N F S V R B X 0 F M V C 9 B d X R v U m V t b 3 Z l Z E N v b H V t b n M x L n t k Y X R h X 2 d l c m F j Y W 8 s M j h 9 J n F 1 b 3 Q 7 L C Z x d W 9 0 O 1 N l Y 3 R p b 2 4 x L 1 J F Q 0 V J V E F f Q U x U L 0 F 1 d G 9 S Z W 1 v d m V k Q 2 9 s d W 1 u c z E u e 2 N u c G o s M j l 9 J n F 1 b 3 Q 7 L C Z x d W 9 0 O 1 N l Y 3 R p b 2 4 x L 1 J F Q 0 V J V E F f Q U x U L 0 F 1 d G 9 S Z W 1 v d m V k Q 2 9 s d W 1 u c z E u e 2 V u d G l k Y W R l L D M w f S Z x d W 9 0 O y w m c X V v d D t T Z W N 0 a W 9 u M S 9 S R U N F S V R B X 0 F M V C 9 B d X R v U m V t b 3 Z l Z E N v b H V t b n M x L n t h c n F 1 a X Z v L D M x f S Z x d W 9 0 O 1 0 s J n F 1 b 3 Q 7 U m V s Y X R p b 2 5 z a G l w S W 5 m b y Z x d W 9 0 O z p b X X 0 i I C 8 + P C 9 T d G F i b G V F b n R y a W V z P j w v S X R l b T 4 8 S X R l b T 4 8 S X R l b U x v Y 2 F 0 a W 9 u P j x J d G V t V H l w Z T 5 G b 3 J t d W x h P C 9 J d G V t V H l w Z T 4 8 S X R l b V B h d G g + U 2 V j d G l v b j E v U k V D R U l U Q V 9 B T F Q v R m 9 u d G U 8 L 0 l 0 Z W 1 Q Y X R o P j w v S X R l b U x v Y 2 F 0 a W 9 u P j x T d G F i b G V F b n R y a W V z I C 8 + P C 9 J d G V t P j x J d G V t P j x J d G V t T G 9 j Y X R p b 2 4 + P E l 0 Z W 1 U e X B l P k Z v c m 1 1 b G E 8 L 0 l 0 Z W 1 U e X B l P j x J d G V t U G F 0 a D 5 T Z W N 0 a W 9 u M S 9 S R U N F S V R B X 0 F M V C 9 D Y W J l J U M z J U E 3 Y W x o b 3 M l M j B Q c m 9 t b 3 Z p Z G 9 z P C 9 J d G V t U G F 0 a D 4 8 L 0 l 0 Z W 1 M b 2 N h d G l v b j 4 8 U 3 R h Y m x l R W 5 0 c m l l c y A v P j w v S X R l b T 4 8 S X R l b T 4 8 S X R l b U x v Y 2 F 0 a W 9 u P j x J d G V t V H l w Z T 5 G b 3 J t d W x h P C 9 J d G V t V H l w Z T 4 8 S X R l b V B h d G g + U 2 V j d G l v b j E v U k V D R U l U Q V 9 B T F Q v V G l w b y U y M E F s d G V y Y W R v P C 9 J d G V t U G F 0 a D 4 8 L 0 l 0 Z W 1 M b 2 N h d G l v b j 4 8 U 3 R h Y m x l R W 5 0 c m l l c y A v P j w v S X R l b T 4 8 S X R l b T 4 8 S X R l b U x v Y 2 F 0 a W 9 u P j x J d G V t V H l w Z T 5 G b 3 J t d W x h P C 9 J d G V t V H l w Z T 4 8 S X R l b V B h d G g + U 2 V j d G l v b j E v R U 1 Q R U 5 I T 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Z W d h w 6 f D o 2 8 i I C 8 + P E V u d H J 5 I F R 5 c G U 9 I k Z p b G x U Y X J n Z X Q i I F Z h b H V l P S J z R U 1 Q R U 5 I T y I g L z 4 8 R W 5 0 c n k g V H l w Z T 0 i R m l s b G V k Q 2 9 t c G x l d G V S Z X N 1 b H R U b 1 d v c m t z a G V l d C I g V m F s d W U 9 I m w x I i A v P j x F b n R y e S B U e X B l P S J G a W x s Q 2 9 s d W 1 u V H l w Z X M i I F Z h b H V l P S J z Q X d N R E F 3 T U R B d 1 l E Q X d Z S k V R W U R C Z 0 1 H Q m d Z R E F 3 W U d B d 1 l H Q m d N R E F 3 T U p D U W t H Q m d Z P S I g L z 4 8 R W 5 0 c n k g V H l w Z T 0 i R m l s b E x h c 3 R V c G R h d G V k I i B W Y W x 1 Z T 0 i Z D I w M j I t M D g t M T V U M T M 6 N D g 6 M z Q u N D c 5 O D A 4 M l o i I C 8 + P E V u d H J 5 I F R 5 c G U 9 I k Z p b G x F c n J v c k N v d W 5 0 I i B W Y W x 1 Z T 0 i b D A i I C 8 + P E V u d H J 5 I F R 5 c G U 9 I k Z p b G x F c n J v c k N v Z G U i I F Z h b H V l P S J z V W 5 r b m 9 3 b i I g L z 4 8 R W 5 0 c n k g V H l w Z T 0 i U X V l c n l J R C I g V m F s d W U 9 I n M 5 M W Z h Y j V j M C 0 5 M T h l L T R i Z T k t Y j E y M C 0 3 Z j M 0 Y 2 M x M T F k M W Y i I C 8 + P E V u d H J 5 I F R 5 c G U 9 I k Z p b G x D b 2 x 1 b W 5 O Y W 1 l c y I g V m F s d W U 9 I n N b J n F 1 b 3 Q 7 b 3 J n Y W 8 m c X V v d D s s J n F 1 b 3 Q 7 d W 5 p b 3 J j Y W 0 m c X V v d D s s J n F 1 b 3 Q 7 Z n V u Y 2 F v J n F 1 b 3 Q 7 L C Z x d W 9 0 O 3 N 1 Y m Z 1 b m N h b y Z x d W 9 0 O y w m c X V v d D t w c m 9 n c m F t Y S Z x d W 9 0 O y w m c X V v d D t v Y n N v b G V 0 b z E m c X V v d D s s J n F 1 b 3 Q 7 c H J v a m F 0 a X Y m c X V v d D s s J n F 1 b 3 Q 7 c n V i c m l j Y S Z x d W 9 0 O y w m c X V v d D t y Z W N 1 c n N v X 3 Z p b m N 1 b G F k b y Z x d W 9 0 O y w m c X V v d D t j b 2 5 0 c m F w Y X J 0 a W R h X 3 J l Y 3 V y c 2 9 f d m l u Y 3 V s Y W R v J n F 1 b 3 Q 7 L C Z x d W 9 0 O 2 5 1 b W V y b 1 9 l b X B l b m h v J n F 1 b 3 Q 7 L C Z x d W 9 0 O 2 R h d G F f Z W 1 w Z W 5 o b y Z x d W 9 0 O y w m c X V v d D t 2 Y W x v c l 9 l b X B l b m h v J n F 1 b 3 Q 7 L C Z x d W 9 0 O 3 N p b m F s X 3 Z h b G 9 y J n F 1 b 3 Q 7 L C Z x d W 9 0 O 2 N y Z W R v c i Z x d W 9 0 O y w m c X V v d D t v Y n N v b G V 0 b z I m c X V v d D s s J n F 1 b 3 Q 7 Y 2 F y Y W N 0 Z X J p c 3 R p Y 2 F f c G V j d W x p Y X J f Z G V z c G V z Y S Z x d W 9 0 O y w m c X V v d D t v Y n N v b G V 0 b z M m c X V v d D s s J n F 1 b 3 Q 7 c m V n a X N 0 c m 9 f c H J l Y 2 9 z J n F 1 b 3 Q 7 L C Z x d W 9 0 O 2 9 i c 2 9 s Z X R v N C Z x d W 9 0 O y w m c X V v d D t u d W 1 l c m 9 f b G l j a X R h Y 2 F v J n F 1 b 3 Q 7 L C Z x d W 9 0 O 2 F u b 1 9 s a W N p d G F j Y W 8 m c X V v d D s s J n F 1 b 3 Q 7 a G l z d G 9 y a W N v X 2 V t c G V u a G 8 m c X V v d D s s J n F 1 b 3 Q 7 Z m 9 y b W F f Y 2 9 u d H J h d G F j Y W 8 m c X V v d D s s J n F 1 b 3 Q 7 Y m F z Z V 9 s Z W d h b C Z x d W 9 0 O y w m c X V v d D t k Z X N w Z X N h X 2 Z 1 b m N p b 2 5 h c m l v J n F 1 b 3 Q 7 L C Z x d W 9 0 O 2 x p Y 2 l 0 Y W N h b 1 9 j b 2 1 w Y X J 0 a W x o Y W R h J n F 1 b 3 Q 7 L C Z x d W 9 0 O 2 N u c G p f Z 2 V y Z W 5 j a W F k b 3 J f b G l j a X R h Y 2 F v X 2 N v b X B h c n R p b G h h Z G E m c X V v d D s s J n F 1 b 3 Q 7 Y 2 9 t c G x l b W V u d G 9 f c m V j d X J z b 1 9 2 a W 5 j d W x h Z G 8 m c X V v d D s s J n F 1 b 3 Q 7 Z m 9 u d G V f c m V j d X J z b 1 9 z d G 4 m c X V v d D s s J n F 1 b 3 Q 7 Y W N v b X B h b m h h b W V u d G 9 f Z X h l Y 3 V j Y W 9 f b 3 J j Y W 1 l b n R h c m l h J n F 1 b 3 Q 7 L C Z x d W 9 0 O 2 F u b 1 9 l b X B l b m h v J n F 1 b 3 Q 7 L C Z x d W 9 0 O 2 R h d G F f a W 5 p Y 2 l h b C Z x d W 9 0 O y w m c X V v d D t k Y X R h X 2 Z p b m F s J n F 1 b 3 Q 7 L C Z x d W 9 0 O 2 R h d G F f Z 2 V y Y W N h b y Z x d W 9 0 O y w m c X V v d D t j b n B q J n F 1 b 3 Q 7 L C Z x d W 9 0 O 2 V u d G l k Y W R l J n F 1 b 3 Q 7 L C Z x d W 9 0 O 2 F y c X V p d m 8 m c X V v d D t d I i A v P j x F b n R y e S B U e X B l P S J G a W x s Q 2 9 1 b n Q i I F Z h b H V l P S J s N T c 3 M S I g L z 4 8 R W 5 0 c n k g V H l w Z T 0 i R m l s b F N 0 Y X R 1 c y I g V m F s d W U 9 I n N D b 2 1 w b G V 0 Z S I g L z 4 8 R W 5 0 c n k g V H l w Z T 0 i Q W R k Z W R U b 0 R h d G F N b 2 R l b C I g V m F s d W U 9 I m w w I i A v P j x F b n R y e S B U e X B l P S J S Z W x h d G l v b n N o a X B J b m Z v Q 2 9 u d G F p b m V y I i B W Y W x 1 Z T 0 i c 3 s m c X V v d D t j b 2 x 1 b W 5 D b 3 V u d C Z x d W 9 0 O z o z O C w m c X V v d D t r Z X l D b 2 x 1 b W 5 O Y W 1 l c y Z x d W 9 0 O z p b X S w m c X V v d D t x d W V y e V J l b G F 0 a W 9 u c 2 h p c H M m c X V v d D s 6 W 1 0 s J n F 1 b 3 Q 7 Y 2 9 s d W 1 u S W R l b n R p d G l l c y Z x d W 9 0 O z p b J n F 1 b 3 Q 7 U 2 V j d G l v b j E v R U 1 Q R U 5 I T y 9 B d X R v U m V t b 3 Z l Z E N v b H V t b n M x L n t v c m d h b y w w f S Z x d W 9 0 O y w m c X V v d D t T Z W N 0 a W 9 u M S 9 F T V B F T k h P L 0 F 1 d G 9 S Z W 1 v d m V k Q 2 9 s d W 1 u c z E u e 3 V u a W 9 y Y 2 F t L D F 9 J n F 1 b 3 Q 7 L C Z x d W 9 0 O 1 N l Y 3 R p b 2 4 x L 0 V N U E V O S E 8 v Q X V 0 b 1 J l b W 9 2 Z W R D b 2 x 1 b W 5 z M S 5 7 Z n V u Y 2 F v L D J 9 J n F 1 b 3 Q 7 L C Z x d W 9 0 O 1 N l Y 3 R p b 2 4 x L 0 V N U E V O S E 8 v Q X V 0 b 1 J l b W 9 2 Z W R D b 2 x 1 b W 5 z M S 5 7 c 3 V i Z n V u Y 2 F v L D N 9 J n F 1 b 3 Q 7 L C Z x d W 9 0 O 1 N l Y 3 R p b 2 4 x L 0 V N U E V O S E 8 v Q X V 0 b 1 J l b W 9 2 Z W R D b 2 x 1 b W 5 z M S 5 7 c H J v Z 3 J h b W E s N H 0 m c X V v d D s s J n F 1 b 3 Q 7 U 2 V j d G l v b j E v R U 1 Q R U 5 I T y 9 B d X R v U m V t b 3 Z l Z E N v b H V t b n M x L n t v Y n N v b G V 0 b z E s N X 0 m c X V v d D s s J n F 1 b 3 Q 7 U 2 V j d G l v b j E v R U 1 Q R U 5 I T y 9 B d X R v U m V t b 3 Z l Z E N v b H V t b n M x L n t w c m 9 q Y X R p d i w 2 f S Z x d W 9 0 O y w m c X V v d D t T Z W N 0 a W 9 u M S 9 F T V B F T k h P L 0 F 1 d G 9 S Z W 1 v d m V k Q 2 9 s d W 1 u c z E u e 3 J 1 Y n J p Y 2 E s N 3 0 m c X V v d D s s J n F 1 b 3 Q 7 U 2 V j d G l v b j E v R U 1 Q R U 5 I T y 9 B d X R v U m V t b 3 Z l Z E N v b H V t b n M x L n t y Z W N 1 c n N v X 3 Z p b m N 1 b G F k b y w 4 f S Z x d W 9 0 O y w m c X V v d D t T Z W N 0 a W 9 u M S 9 F T V B F T k h P L 0 F 1 d G 9 S Z W 1 v d m V k Q 2 9 s d W 1 u c z E u e 2 N v b n R y Y X B h c n R p Z G F f c m V j d X J z b 1 9 2 a W 5 j d W x h Z G 8 s O X 0 m c X V v d D s s J n F 1 b 3 Q 7 U 2 V j d G l v b j E v R U 1 Q R U 5 I T y 9 B d X R v U m V t b 3 Z l Z E N v b H V t b n M x L n t u d W 1 l c m 9 f Z W 1 w Z W 5 o b y w x M H 0 m c X V v d D s s J n F 1 b 3 Q 7 U 2 V j d G l v b j E v R U 1 Q R U 5 I T y 9 B d X R v U m V t b 3 Z l Z E N v b H V t b n M x L n t k Y X R h X 2 V t c G V u a G 8 s M T F 9 J n F 1 b 3 Q 7 L C Z x d W 9 0 O 1 N l Y 3 R p b 2 4 x L 0 V N U E V O S E 8 v Q X V 0 b 1 J l b W 9 2 Z W R D b 2 x 1 b W 5 z M S 5 7 d m F s b 3 J f Z W 1 w Z W 5 o b y w x M n 0 m c X V v d D s s J n F 1 b 3 Q 7 U 2 V j d G l v b j E v R U 1 Q R U 5 I T y 9 B d X R v U m V t b 3 Z l Z E N v b H V t b n M x L n t z a W 5 h b F 9 2 Y W x v c i w x M 3 0 m c X V v d D s s J n F 1 b 3 Q 7 U 2 V j d G l v b j E v R U 1 Q R U 5 I T y 9 B d X R v U m V t b 3 Z l Z E N v b H V t b n M x L n t j c m V k b 3 I s M T R 9 J n F 1 b 3 Q 7 L C Z x d W 9 0 O 1 N l Y 3 R p b 2 4 x L 0 V N U E V O S E 8 v Q X V 0 b 1 J l b W 9 2 Z W R D b 2 x 1 b W 5 z M S 5 7 b 2 J z b 2 x l d G 8 y L D E 1 f S Z x d W 9 0 O y w m c X V v d D t T Z W N 0 a W 9 u M S 9 F T V B F T k h P L 0 F 1 d G 9 S Z W 1 v d m V k Q 2 9 s d W 1 u c z E u e 2 N h c m F j d G V y a X N 0 a W N h X 3 B l Y 3 V s a W F y X 2 R l c 3 B l c 2 E s M T Z 9 J n F 1 b 3 Q 7 L C Z x d W 9 0 O 1 N l Y 3 R p b 2 4 x L 0 V N U E V O S E 8 v Q X V 0 b 1 J l b W 9 2 Z W R D b 2 x 1 b W 5 z M S 5 7 b 2 J z b 2 x l d G 8 z L D E 3 f S Z x d W 9 0 O y w m c X V v d D t T Z W N 0 a W 9 u M S 9 F T V B F T k h P L 0 F 1 d G 9 S Z W 1 v d m V k Q 2 9 s d W 1 u c z E u e 3 J l Z 2 l z d H J v X 3 B y Z W N v c y w x O H 0 m c X V v d D s s J n F 1 b 3 Q 7 U 2 V j d G l v b j E v R U 1 Q R U 5 I T y 9 B d X R v U m V t b 3 Z l Z E N v b H V t b n M x L n t v Y n N v b G V 0 b z Q s M T l 9 J n F 1 b 3 Q 7 L C Z x d W 9 0 O 1 N l Y 3 R p b 2 4 x L 0 V N U E V O S E 8 v Q X V 0 b 1 J l b W 9 2 Z W R D b 2 x 1 b W 5 z M S 5 7 b n V t Z X J v X 2 x p Y 2 l 0 Y W N h b y w y M H 0 m c X V v d D s s J n F 1 b 3 Q 7 U 2 V j d G l v b j E v R U 1 Q R U 5 I T y 9 B d X R v U m V t b 3 Z l Z E N v b H V t b n M x L n t h b m 9 f b G l j a X R h Y 2 F v L D I x f S Z x d W 9 0 O y w m c X V v d D t T Z W N 0 a W 9 u M S 9 F T V B F T k h P L 0 F 1 d G 9 S Z W 1 v d m V k Q 2 9 s d W 1 u c z E u e 2 h p c 3 R v c m l j b 1 9 l b X B l b m h v L D I y f S Z x d W 9 0 O y w m c X V v d D t T Z W N 0 a W 9 u M S 9 F T V B F T k h P L 0 F 1 d G 9 S Z W 1 v d m V k Q 2 9 s d W 1 u c z E u e 2 Z v c m 1 h X 2 N v b n R y Y X R h Y 2 F v L D I z f S Z x d W 9 0 O y w m c X V v d D t T Z W N 0 a W 9 u M S 9 F T V B F T k h P L 0 F 1 d G 9 S Z W 1 v d m V k Q 2 9 s d W 1 u c z E u e 2 J h c 2 V f b G V n Y W w s M j R 9 J n F 1 b 3 Q 7 L C Z x d W 9 0 O 1 N l Y 3 R p b 2 4 x L 0 V N U E V O S E 8 v Q X V 0 b 1 J l b W 9 2 Z W R D b 2 x 1 b W 5 z M S 5 7 Z G V z c G V z Y V 9 m d W 5 j a W 9 u Y X J p b y w y N X 0 m c X V v d D s s J n F 1 b 3 Q 7 U 2 V j d G l v b j E v R U 1 Q R U 5 I T y 9 B d X R v U m V t b 3 Z l Z E N v b H V t b n M x L n t s a W N p d G F j Y W 9 f Y 2 9 t c G F y d G l s a G F k Y S w y N n 0 m c X V v d D s s J n F 1 b 3 Q 7 U 2 V j d G l v b j E v R U 1 Q R U 5 I T y 9 B d X R v U m V t b 3 Z l Z E N v b H V t b n M x L n t j b n B q X 2 d l c m V u Y 2 l h Z G 9 y X 2 x p Y 2 l 0 Y W N h b 1 9 j b 2 1 w Y X J 0 a W x o Y W R h L D I 3 f S Z x d W 9 0 O y w m c X V v d D t T Z W N 0 a W 9 u M S 9 F T V B F T k h P L 0 F 1 d G 9 S Z W 1 v d m V k Q 2 9 s d W 1 u c z E u e 2 N v b X B s Z W 1 l b n R v X 3 J l Y 3 V y c 2 9 f d m l u Y 3 V s Y W R v L D I 4 f S Z x d W 9 0 O y w m c X V v d D t T Z W N 0 a W 9 u M S 9 F T V B F T k h P L 0 F 1 d G 9 S Z W 1 v d m V k Q 2 9 s d W 1 u c z E u e 2 Z v b n R l X 3 J l Y 3 V y c 2 9 f c 3 R u L D I 5 f S Z x d W 9 0 O y w m c X V v d D t T Z W N 0 a W 9 u M S 9 F T V B F T k h P L 0 F 1 d G 9 S Z W 1 v d m V k Q 2 9 s d W 1 u c z E u e 2 F j b 2 1 w Y W 5 o Y W 1 l b n R v X 2 V 4 Z W N 1 Y 2 F v X 2 9 y Y 2 F t Z W 5 0 Y X J p Y S w z M H 0 m c X V v d D s s J n F 1 b 3 Q 7 U 2 V j d G l v b j E v R U 1 Q R U 5 I T y 9 B d X R v U m V t b 3 Z l Z E N v b H V t b n M x L n t h b m 9 f Z W 1 w Z W 5 o b y w z M X 0 m c X V v d D s s J n F 1 b 3 Q 7 U 2 V j d G l v b j E v R U 1 Q R U 5 I T y 9 B d X R v U m V t b 3 Z l Z E N v b H V t b n M x L n t k Y X R h X 2 l u a W N p Y W w s M z J 9 J n F 1 b 3 Q 7 L C Z x d W 9 0 O 1 N l Y 3 R p b 2 4 x L 0 V N U E V O S E 8 v Q X V 0 b 1 J l b W 9 2 Z W R D b 2 x 1 b W 5 z M S 5 7 Z G F 0 Y V 9 m a W 5 h b C w z M 3 0 m c X V v d D s s J n F 1 b 3 Q 7 U 2 V j d G l v b j E v R U 1 Q R U 5 I T y 9 B d X R v U m V t b 3 Z l Z E N v b H V t b n M x L n t k Y X R h X 2 d l c m F j Y W 8 s M z R 9 J n F 1 b 3 Q 7 L C Z x d W 9 0 O 1 N l Y 3 R p b 2 4 x L 0 V N U E V O S E 8 v Q X V 0 b 1 J l b W 9 2 Z W R D b 2 x 1 b W 5 z M S 5 7 Y 2 5 w a i w z N X 0 m c X V v d D s s J n F 1 b 3 Q 7 U 2 V j d G l v b j E v R U 1 Q R U 5 I T y 9 B d X R v U m V t b 3 Z l Z E N v b H V t b n M x L n t l b n R p Z G F k Z S w z N n 0 m c X V v d D s s J n F 1 b 3 Q 7 U 2 V j d G l v b j E v R U 1 Q R U 5 I T y 9 B d X R v U m V t b 3 Z l Z E N v b H V t b n M x L n t h c n F 1 a X Z v L D M 3 f S Z x d W 9 0 O 1 0 s J n F 1 b 3 Q 7 Q 2 9 s d W 1 u Q 2 9 1 b n Q m c X V v d D s 6 M z g s J n F 1 b 3 Q 7 S 2 V 5 Q 2 9 s d W 1 u T m F t Z X M m c X V v d D s 6 W 1 0 s J n F 1 b 3 Q 7 Q 2 9 s d W 1 u S W R l b n R p d G l l c y Z x d W 9 0 O z p b J n F 1 b 3 Q 7 U 2 V j d G l v b j E v R U 1 Q R U 5 I T y 9 B d X R v U m V t b 3 Z l Z E N v b H V t b n M x L n t v c m d h b y w w f S Z x d W 9 0 O y w m c X V v d D t T Z W N 0 a W 9 u M S 9 F T V B F T k h P L 0 F 1 d G 9 S Z W 1 v d m V k Q 2 9 s d W 1 u c z E u e 3 V u a W 9 y Y 2 F t L D F 9 J n F 1 b 3 Q 7 L C Z x d W 9 0 O 1 N l Y 3 R p b 2 4 x L 0 V N U E V O S E 8 v Q X V 0 b 1 J l b W 9 2 Z W R D b 2 x 1 b W 5 z M S 5 7 Z n V u Y 2 F v L D J 9 J n F 1 b 3 Q 7 L C Z x d W 9 0 O 1 N l Y 3 R p b 2 4 x L 0 V N U E V O S E 8 v Q X V 0 b 1 J l b W 9 2 Z W R D b 2 x 1 b W 5 z M S 5 7 c 3 V i Z n V u Y 2 F v L D N 9 J n F 1 b 3 Q 7 L C Z x d W 9 0 O 1 N l Y 3 R p b 2 4 x L 0 V N U E V O S E 8 v Q X V 0 b 1 J l b W 9 2 Z W R D b 2 x 1 b W 5 z M S 5 7 c H J v Z 3 J h b W E s N H 0 m c X V v d D s s J n F 1 b 3 Q 7 U 2 V j d G l v b j E v R U 1 Q R U 5 I T y 9 B d X R v U m V t b 3 Z l Z E N v b H V t b n M x L n t v Y n N v b G V 0 b z E s N X 0 m c X V v d D s s J n F 1 b 3 Q 7 U 2 V j d G l v b j E v R U 1 Q R U 5 I T y 9 B d X R v U m V t b 3 Z l Z E N v b H V t b n M x L n t w c m 9 q Y X R p d i w 2 f S Z x d W 9 0 O y w m c X V v d D t T Z W N 0 a W 9 u M S 9 F T V B F T k h P L 0 F 1 d G 9 S Z W 1 v d m V k Q 2 9 s d W 1 u c z E u e 3 J 1 Y n J p Y 2 E s N 3 0 m c X V v d D s s J n F 1 b 3 Q 7 U 2 V j d G l v b j E v R U 1 Q R U 5 I T y 9 B d X R v U m V t b 3 Z l Z E N v b H V t b n M x L n t y Z W N 1 c n N v X 3 Z p b m N 1 b G F k b y w 4 f S Z x d W 9 0 O y w m c X V v d D t T Z W N 0 a W 9 u M S 9 F T V B F T k h P L 0 F 1 d G 9 S Z W 1 v d m V k Q 2 9 s d W 1 u c z E u e 2 N v b n R y Y X B h c n R p Z G F f c m V j d X J z b 1 9 2 a W 5 j d W x h Z G 8 s O X 0 m c X V v d D s s J n F 1 b 3 Q 7 U 2 V j d G l v b j E v R U 1 Q R U 5 I T y 9 B d X R v U m V t b 3 Z l Z E N v b H V t b n M x L n t u d W 1 l c m 9 f Z W 1 w Z W 5 o b y w x M H 0 m c X V v d D s s J n F 1 b 3 Q 7 U 2 V j d G l v b j E v R U 1 Q R U 5 I T y 9 B d X R v U m V t b 3 Z l Z E N v b H V t b n M x L n t k Y X R h X 2 V t c G V u a G 8 s M T F 9 J n F 1 b 3 Q 7 L C Z x d W 9 0 O 1 N l Y 3 R p b 2 4 x L 0 V N U E V O S E 8 v Q X V 0 b 1 J l b W 9 2 Z W R D b 2 x 1 b W 5 z M S 5 7 d m F s b 3 J f Z W 1 w Z W 5 o b y w x M n 0 m c X V v d D s s J n F 1 b 3 Q 7 U 2 V j d G l v b j E v R U 1 Q R U 5 I T y 9 B d X R v U m V t b 3 Z l Z E N v b H V t b n M x L n t z a W 5 h b F 9 2 Y W x v c i w x M 3 0 m c X V v d D s s J n F 1 b 3 Q 7 U 2 V j d G l v b j E v R U 1 Q R U 5 I T y 9 B d X R v U m V t b 3 Z l Z E N v b H V t b n M x L n t j c m V k b 3 I s M T R 9 J n F 1 b 3 Q 7 L C Z x d W 9 0 O 1 N l Y 3 R p b 2 4 x L 0 V N U E V O S E 8 v Q X V 0 b 1 J l b W 9 2 Z W R D b 2 x 1 b W 5 z M S 5 7 b 2 J z b 2 x l d G 8 y L D E 1 f S Z x d W 9 0 O y w m c X V v d D t T Z W N 0 a W 9 u M S 9 F T V B F T k h P L 0 F 1 d G 9 S Z W 1 v d m V k Q 2 9 s d W 1 u c z E u e 2 N h c m F j d G V y a X N 0 a W N h X 3 B l Y 3 V s a W F y X 2 R l c 3 B l c 2 E s M T Z 9 J n F 1 b 3 Q 7 L C Z x d W 9 0 O 1 N l Y 3 R p b 2 4 x L 0 V N U E V O S E 8 v Q X V 0 b 1 J l b W 9 2 Z W R D b 2 x 1 b W 5 z M S 5 7 b 2 J z b 2 x l d G 8 z L D E 3 f S Z x d W 9 0 O y w m c X V v d D t T Z W N 0 a W 9 u M S 9 F T V B F T k h P L 0 F 1 d G 9 S Z W 1 v d m V k Q 2 9 s d W 1 u c z E u e 3 J l Z 2 l z d H J v X 3 B y Z W N v c y w x O H 0 m c X V v d D s s J n F 1 b 3 Q 7 U 2 V j d G l v b j E v R U 1 Q R U 5 I T y 9 B d X R v U m V t b 3 Z l Z E N v b H V t b n M x L n t v Y n N v b G V 0 b z Q s M T l 9 J n F 1 b 3 Q 7 L C Z x d W 9 0 O 1 N l Y 3 R p b 2 4 x L 0 V N U E V O S E 8 v Q X V 0 b 1 J l b W 9 2 Z W R D b 2 x 1 b W 5 z M S 5 7 b n V t Z X J v X 2 x p Y 2 l 0 Y W N h b y w y M H 0 m c X V v d D s s J n F 1 b 3 Q 7 U 2 V j d G l v b j E v R U 1 Q R U 5 I T y 9 B d X R v U m V t b 3 Z l Z E N v b H V t b n M x L n t h b m 9 f b G l j a X R h Y 2 F v L D I x f S Z x d W 9 0 O y w m c X V v d D t T Z W N 0 a W 9 u M S 9 F T V B F T k h P L 0 F 1 d G 9 S Z W 1 v d m V k Q 2 9 s d W 1 u c z E u e 2 h p c 3 R v c m l j b 1 9 l b X B l b m h v L D I y f S Z x d W 9 0 O y w m c X V v d D t T Z W N 0 a W 9 u M S 9 F T V B F T k h P L 0 F 1 d G 9 S Z W 1 v d m V k Q 2 9 s d W 1 u c z E u e 2 Z v c m 1 h X 2 N v b n R y Y X R h Y 2 F v L D I z f S Z x d W 9 0 O y w m c X V v d D t T Z W N 0 a W 9 u M S 9 F T V B F T k h P L 0 F 1 d G 9 S Z W 1 v d m V k Q 2 9 s d W 1 u c z E u e 2 J h c 2 V f b G V n Y W w s M j R 9 J n F 1 b 3 Q 7 L C Z x d W 9 0 O 1 N l Y 3 R p b 2 4 x L 0 V N U E V O S E 8 v Q X V 0 b 1 J l b W 9 2 Z W R D b 2 x 1 b W 5 z M S 5 7 Z G V z c G V z Y V 9 m d W 5 j a W 9 u Y X J p b y w y N X 0 m c X V v d D s s J n F 1 b 3 Q 7 U 2 V j d G l v b j E v R U 1 Q R U 5 I T y 9 B d X R v U m V t b 3 Z l Z E N v b H V t b n M x L n t s a W N p d G F j Y W 9 f Y 2 9 t c G F y d G l s a G F k Y S w y N n 0 m c X V v d D s s J n F 1 b 3 Q 7 U 2 V j d G l v b j E v R U 1 Q R U 5 I T y 9 B d X R v U m V t b 3 Z l Z E N v b H V t b n M x L n t j b n B q X 2 d l c m V u Y 2 l h Z G 9 y X 2 x p Y 2 l 0 Y W N h b 1 9 j b 2 1 w Y X J 0 a W x o Y W R h L D I 3 f S Z x d W 9 0 O y w m c X V v d D t T Z W N 0 a W 9 u M S 9 F T V B F T k h P L 0 F 1 d G 9 S Z W 1 v d m V k Q 2 9 s d W 1 u c z E u e 2 N v b X B s Z W 1 l b n R v X 3 J l Y 3 V y c 2 9 f d m l u Y 3 V s Y W R v L D I 4 f S Z x d W 9 0 O y w m c X V v d D t T Z W N 0 a W 9 u M S 9 F T V B F T k h P L 0 F 1 d G 9 S Z W 1 v d m V k Q 2 9 s d W 1 u c z E u e 2 Z v b n R l X 3 J l Y 3 V y c 2 9 f c 3 R u L D I 5 f S Z x d W 9 0 O y w m c X V v d D t T Z W N 0 a W 9 u M S 9 F T V B F T k h P L 0 F 1 d G 9 S Z W 1 v d m V k Q 2 9 s d W 1 u c z E u e 2 F j b 2 1 w Y W 5 o Y W 1 l b n R v X 2 V 4 Z W N 1 Y 2 F v X 2 9 y Y 2 F t Z W 5 0 Y X J p Y S w z M H 0 m c X V v d D s s J n F 1 b 3 Q 7 U 2 V j d G l v b j E v R U 1 Q R U 5 I T y 9 B d X R v U m V t b 3 Z l Z E N v b H V t b n M x L n t h b m 9 f Z W 1 w Z W 5 o b y w z M X 0 m c X V v d D s s J n F 1 b 3 Q 7 U 2 V j d G l v b j E v R U 1 Q R U 5 I T y 9 B d X R v U m V t b 3 Z l Z E N v b H V t b n M x L n t k Y X R h X 2 l u a W N p Y W w s M z J 9 J n F 1 b 3 Q 7 L C Z x d W 9 0 O 1 N l Y 3 R p b 2 4 x L 0 V N U E V O S E 8 v Q X V 0 b 1 J l b W 9 2 Z W R D b 2 x 1 b W 5 z M S 5 7 Z G F 0 Y V 9 m a W 5 h b C w z M 3 0 m c X V v d D s s J n F 1 b 3 Q 7 U 2 V j d G l v b j E v R U 1 Q R U 5 I T y 9 B d X R v U m V t b 3 Z l Z E N v b H V t b n M x L n t k Y X R h X 2 d l c m F j Y W 8 s M z R 9 J n F 1 b 3 Q 7 L C Z x d W 9 0 O 1 N l Y 3 R p b 2 4 x L 0 V N U E V O S E 8 v Q X V 0 b 1 J l b W 9 2 Z W R D b 2 x 1 b W 5 z M S 5 7 Y 2 5 w a i w z N X 0 m c X V v d D s s J n F 1 b 3 Q 7 U 2 V j d G l v b j E v R U 1 Q R U 5 I T y 9 B d X R v U m V t b 3 Z l Z E N v b H V t b n M x L n t l b n R p Z G F k Z S w z N n 0 m c X V v d D s s J n F 1 b 3 Q 7 U 2 V j d G l v b j E v R U 1 Q R U 5 I T y 9 B d X R v U m V t b 3 Z l Z E N v b H V t b n M x L n t h c n F 1 a X Z v L D M 3 f S Z x d W 9 0 O 1 0 s J n F 1 b 3 Q 7 U m V s Y X R p b 2 5 z a G l w S W 5 m b y Z x d W 9 0 O z p b X X 0 i I C 8 + P C 9 T d G F i b G V F b n R y a W V z P j w v S X R l b T 4 8 S X R l b T 4 8 S X R l b U x v Y 2 F 0 a W 9 u P j x J d G V t V H l w Z T 5 G b 3 J t d W x h P C 9 J d G V t V H l w Z T 4 8 S X R l b V B h d G g + U 2 V j d G l v b j E v R U 1 Q R U 5 I T y 9 G b 2 5 0 Z T w v S X R l b V B h d G g + P C 9 J d G V t T G 9 j Y X R p b 2 4 + P F N 0 Y W J s Z U V u d H J p Z X M g L z 4 8 L 0 l 0 Z W 0 + P E l 0 Z W 0 + P E l 0 Z W 1 M b 2 N h d G l v b j 4 8 S X R l b V R 5 c G U + R m 9 y b X V s Y T w v S X R l b V R 5 c G U + P E l 0 Z W 1 Q Y X R o P l N l Y 3 R p b 2 4 x L 0 V N U E V O S E 8 v Q 2 F i Z S V D M y V B N 2 F s a G 9 z J T I w U H J v b W 9 2 a W R v c z w v S X R l b V B h d G g + P C 9 J d G V t T G 9 j Y X R p b 2 4 + P F N 0 Y W J s Z U V u d H J p Z X M g L z 4 8 L 0 l 0 Z W 0 + P E l 0 Z W 0 + P E l 0 Z W 1 M b 2 N h d G l v b j 4 8 S X R l b V R 5 c G U + R m 9 y b X V s Y T w v S X R l b V R 5 c G U + P E l 0 Z W 1 Q Y X R o P l N l Y 3 R p b 2 4 x L 0 V N U E V O S E 8 v V G l w b y U y M E F s d G V y Y W R v P C 9 J d G V t U G F 0 a D 4 8 L 0 l 0 Z W 1 M b 2 N h d G l v b j 4 8 U 3 R h Y m x l R W 5 0 c m l l c y A v P j w v S X R l b T 4 8 S X R l b T 4 8 S X R l b U x v Y 2 F 0 a W 9 u P j x J d G V t V H l w Z T 5 G b 3 J t d W x h P C 9 J d G V t V H l w Z T 4 8 S X R l b V B h d G g + U 2 V j d G l v b j E v d G N l X z Q x M 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c O n w 6 N v I i A v P j x F b n R y e S B U e X B l P S J G a W x s V G F y Z 2 V 0 I i B W Y W x 1 Z T 0 i c 3 R j Z V 8 0 M T E x I i A v P j x F b n R y e S B U e X B l P S J G a W x s Z W R D b 2 1 w b G V 0 Z V J l c 3 V s d F R v V 2 9 y a 3 N o Z W V 0 I i B W Y W x 1 Z T 0 i b D E i I C 8 + P E V u d H J 5 I F R 5 c G U 9 I k Z p b G x D b 2 x 1 b W 5 U e X B l c y I g V m F s d W U 9 I n N C Z 0 1 K R V F Z R E F 3 T U Q i I C 8 + P E V u d H J 5 I F R 5 c G U 9 I k Z p b G x M Y X N 0 V X B k Y X R l Z C I g V m F s d W U 9 I m Q y M D I y L T A 4 L T E 1 V D E z O j Q 4 O j M 4 L j U x M T U 4 N j V a I i A v P j x F b n R y e S B U e X B l P S J G a W x s R X J y b 3 J D b 3 V u d C I g V m F s d W U 9 I m w w I i A v P j x F b n R y e S B U e X B l P S J G a W x s R X J y b 3 J D b 2 R l I i B W Y W x 1 Z T 0 i c 1 V u a 2 5 v d 2 4 i I C 8 + P E V u d H J 5 I F R 5 c G U 9 I l F 1 Z X J 5 S U Q i I F Z h b H V l P S J z M z F i O W N m O G E t Y m Z h Z C 0 0 Y z k 2 L T h h M W Y t Y j I 3 Z m V j Z D E 5 Z D c 3 I i A v P j x F b n R y e S B U e X B l P S J G a W x s Q 2 9 s d W 1 u T m F t Z X M i I F Z h b H V l P S J z W y Z x d W 9 0 O 2 N v b n R h X 2 N v b n R h Y m l s J n F 1 b 3 Q 7 L C Z x d W 9 0 O 2 9 y Z 2 F v J n F 1 b 3 Q 7 L C Z x d W 9 0 O 2 R h d G F f b G F u Y 2 F t Z W 5 0 b y Z x d W 9 0 O y w m c X V v d D t 2 Y W x v c i Z x d W 9 0 O y w m c X V v d D t 0 a X B v X 2 x h b m N h b W V u d G 8 m c X V v d D s s J n F 1 b 3 Q 7 c m V j d X J z b 1 9 2 a W 5 j d W x h Z G 8 m c X V v d D s s J n F 1 b 3 Q 7 Y 2 9 t c G x l b W V u d G 9 f c m V j d X J z b 1 9 2 a W 5 j d W x h Z G 8 m c X V v d D s s J n F 1 b 3 Q 7 Z m 9 u d G V f c m V j d X J z b 1 9 z d G 4 m c X V v d D s s J n F 1 b 3 Q 7 Y W N v b X B h b m h h b W V u d G 9 f Z X h l Y 3 V j Y W 9 f b 3 J j Y W 1 l b n R h c m l h J n F 1 b 3 Q 7 X S I g L z 4 8 R W 5 0 c n k g V H l w Z T 0 i R m l s b E N v d W 5 0 I i B W Y W x 1 Z T 0 i b D Q 0 M S I g L z 4 8 R W 5 0 c n k g V H l w Z T 0 i R m l s b F N 0 Y X R 1 c y I g V m F s d W U 9 I n N D b 2 1 w b G V 0 Z S I g L z 4 8 R W 5 0 c n k g V H l w Z T 0 i Q W R k Z W R U b 0 R h d G F N b 2 R l b C I g V m F s d W U 9 I m w w I i A v P j x F b n R y e S B U e X B l P S J S Z W x h d G l v b n N o a X B J b m Z v Q 2 9 u d G F p b m V y I i B W Y W x 1 Z T 0 i c 3 s m c X V v d D t j b 2 x 1 b W 5 D b 3 V u d C Z x d W 9 0 O z o 5 L C Z x d W 9 0 O 2 t l e U N v b H V t b k 5 h b W V z J n F 1 b 3 Q 7 O l t d L C Z x d W 9 0 O 3 F 1 Z X J 5 U m V s Y X R p b 2 5 z a G l w c y Z x d W 9 0 O z p b X S w m c X V v d D t j b 2 x 1 b W 5 J Z G V u d G l 0 a W V z J n F 1 b 3 Q 7 O l s m c X V v d D t T Z W N 0 a W 9 u M S 9 0 Y 2 V f N D E x M S 9 B d X R v U m V t b 3 Z l Z E N v b H V t b n M x L n t j b 2 5 0 Y V 9 j b 2 5 0 Y W J p b C w w f S Z x d W 9 0 O y w m c X V v d D t T Z W N 0 a W 9 u M S 9 0 Y 2 V f N D E x M S 9 B d X R v U m V t b 3 Z l Z E N v b H V t b n M x L n t v c m d h b y w x f S Z x d W 9 0 O y w m c X V v d D t T Z W N 0 a W 9 u M S 9 0 Y 2 V f N D E x M S 9 B d X R v U m V t b 3 Z l Z E N v b H V t b n M x L n t k Y X R h X 2 x h b m N h b W V u d G 8 s M n 0 m c X V v d D s s J n F 1 b 3 Q 7 U 2 V j d G l v b j E v d G N l X z Q x M T E v Q X V 0 b 1 J l b W 9 2 Z W R D b 2 x 1 b W 5 z M S 5 7 d m F s b 3 I s M 3 0 m c X V v d D s s J n F 1 b 3 Q 7 U 2 V j d G l v b j E v d G N l X z Q x M T E v Q X V 0 b 1 J l b W 9 2 Z W R D b 2 x 1 b W 5 z M S 5 7 d G l w b 1 9 s Y W 5 j Y W 1 l b n R v L D R 9 J n F 1 b 3 Q 7 L C Z x d W 9 0 O 1 N l Y 3 R p b 2 4 x L 3 R j Z V 8 0 M T E x L 0 F 1 d G 9 S Z W 1 v d m V k Q 2 9 s d W 1 u c z E u e 3 J l Y 3 V y c 2 9 f d m l u Y 3 V s Y W R v L D V 9 J n F 1 b 3 Q 7 L C Z x d W 9 0 O 1 N l Y 3 R p b 2 4 x L 3 R j Z V 8 0 M T E x L 0 F 1 d G 9 S Z W 1 v d m V k Q 2 9 s d W 1 u c z E u e 2 N v b X B s Z W 1 l b n R v X 3 J l Y 3 V y c 2 9 f d m l u Y 3 V s Y W R v L D Z 9 J n F 1 b 3 Q 7 L C Z x d W 9 0 O 1 N l Y 3 R p b 2 4 x L 3 R j Z V 8 0 M T E x L 0 F 1 d G 9 S Z W 1 v d m V k Q 2 9 s d W 1 u c z E u e 2 Z v b n R l X 3 J l Y 3 V y c 2 9 f c 3 R u L D d 9 J n F 1 b 3 Q 7 L C Z x d W 9 0 O 1 N l Y 3 R p b 2 4 x L 3 R j Z V 8 0 M T E x L 0 F 1 d G 9 S Z W 1 v d m V k Q 2 9 s d W 1 u c z E u e 2 F j b 2 1 w Y W 5 o Y W 1 l b n R v X 2 V 4 Z W N 1 Y 2 F v X 2 9 y Y 2 F t Z W 5 0 Y X J p Y S w 4 f S Z x d W 9 0 O 1 0 s J n F 1 b 3 Q 7 Q 2 9 s d W 1 u Q 2 9 1 b n Q m c X V v d D s 6 O S w m c X V v d D t L Z X l D b 2 x 1 b W 5 O Y W 1 l c y Z x d W 9 0 O z p b X S w m c X V v d D t D b 2 x 1 b W 5 J Z G V u d G l 0 a W V z J n F 1 b 3 Q 7 O l s m c X V v d D t T Z W N 0 a W 9 u M S 9 0 Y 2 V f N D E x M S 9 B d X R v U m V t b 3 Z l Z E N v b H V t b n M x L n t j b 2 5 0 Y V 9 j b 2 5 0 Y W J p b C w w f S Z x d W 9 0 O y w m c X V v d D t T Z W N 0 a W 9 u M S 9 0 Y 2 V f N D E x M S 9 B d X R v U m V t b 3 Z l Z E N v b H V t b n M x L n t v c m d h b y w x f S Z x d W 9 0 O y w m c X V v d D t T Z W N 0 a W 9 u M S 9 0 Y 2 V f N D E x M S 9 B d X R v U m V t b 3 Z l Z E N v b H V t b n M x L n t k Y X R h X 2 x h b m N h b W V u d G 8 s M n 0 m c X V v d D s s J n F 1 b 3 Q 7 U 2 V j d G l v b j E v d G N l X z Q x M T E v Q X V 0 b 1 J l b W 9 2 Z W R D b 2 x 1 b W 5 z M S 5 7 d m F s b 3 I s M 3 0 m c X V v d D s s J n F 1 b 3 Q 7 U 2 V j d G l v b j E v d G N l X z Q x M T E v Q X V 0 b 1 J l b W 9 2 Z W R D b 2 x 1 b W 5 z M S 5 7 d G l w b 1 9 s Y W 5 j Y W 1 l b n R v L D R 9 J n F 1 b 3 Q 7 L C Z x d W 9 0 O 1 N l Y 3 R p b 2 4 x L 3 R j Z V 8 0 M T E x L 0 F 1 d G 9 S Z W 1 v d m V k Q 2 9 s d W 1 u c z E u e 3 J l Y 3 V y c 2 9 f d m l u Y 3 V s Y W R v L D V 9 J n F 1 b 3 Q 7 L C Z x d W 9 0 O 1 N l Y 3 R p b 2 4 x L 3 R j Z V 8 0 M T E x L 0 F 1 d G 9 S Z W 1 v d m V k Q 2 9 s d W 1 u c z E u e 2 N v b X B s Z W 1 l b n R v X 3 J l Y 3 V y c 2 9 f d m l u Y 3 V s Y W R v L D Z 9 J n F 1 b 3 Q 7 L C Z x d W 9 0 O 1 N l Y 3 R p b 2 4 x L 3 R j Z V 8 0 M T E x L 0 F 1 d G 9 S Z W 1 v d m V k Q 2 9 s d W 1 u c z E u e 2 Z v b n R l X 3 J l Y 3 V y c 2 9 f c 3 R u L D d 9 J n F 1 b 3 Q 7 L C Z x d W 9 0 O 1 N l Y 3 R p b 2 4 x L 3 R j Z V 8 0 M T E x L 0 F 1 d G 9 S Z W 1 v d m V k Q 2 9 s d W 1 u c z E u e 2 F j b 2 1 w Y W 5 o Y W 1 l b n R v X 2 V 4 Z W N 1 Y 2 F v X 2 9 y Y 2 F t Z W 5 0 Y X J p Y S w 4 f S Z x d W 9 0 O 1 0 s J n F 1 b 3 Q 7 U m V s Y X R p b 2 5 z a G l w S W 5 m b y Z x d W 9 0 O z p b X X 0 i I C 8 + P C 9 T d G F i b G V F b n R y a W V z P j w v S X R l b T 4 8 S X R l b T 4 8 S X R l b U x v Y 2 F 0 a W 9 u P j x J d G V t V H l w Z T 5 G b 3 J t d W x h P C 9 J d G V t V H l w Z T 4 8 S X R l b V B h d G g + U 2 V j d G l v b j E v d G N l X z Q x M T E v R m 9 u d G U 8 L 0 l 0 Z W 1 Q Y X R o P j w v S X R l b U x v Y 2 F 0 a W 9 u P j x T d G F i b G V F b n R y a W V z I C 8 + P C 9 J d G V t P j x J d G V t P j x J d G V t T G 9 j Y X R p b 2 4 + P E l 0 Z W 1 U e X B l P k Z v c m 1 1 b G E 8 L 0 l 0 Z W 1 U e X B l P j x J d G V t U G F 0 a D 5 T Z W N 0 a W 9 u M S 9 0 Y 2 V f N D E x M S 9 D Y W J l J U M z J U E 3 Y W x o b 3 M l M j B Q c m 9 t b 3 Z p Z G 9 z P C 9 J d G V t U G F 0 a D 4 8 L 0 l 0 Z W 1 M b 2 N h d G l v b j 4 8 U 3 R h Y m x l R W 5 0 c m l l c y A v P j w v S X R l b T 4 8 S X R l b T 4 8 S X R l b U x v Y 2 F 0 a W 9 u P j x J d G V t V H l w Z T 5 G b 3 J t d W x h P C 9 J d G V t V H l w Z T 4 8 S X R l b V B h d G g + U 2 V j d G l v b j E v d G N l X z Q x M T E v V G l w b y U y M E F s d G V y Y W R v P C 9 J d G V t U G F 0 a D 4 8 L 0 l 0 Z W 1 M b 2 N h d G l v b j 4 8 U 3 R h Y m x l R W 5 0 c m l l c y A v P j w v S X R l b T 4 8 S X R l b T 4 8 S X R l b U x v Y 2 F 0 a W 9 u P j x J d G V t V H l w Z T 5 G b 3 J t d W x h P C 9 J d G V t V H l w Z T 4 8 S X R l b V B h d G g + U 2 V j d G l v b j E v d G N l X z Q x M T E v Q 2 9 s d W 5 h c y U y M F J l b W 9 2 a W R h c z w v S X R l b V B h d G g + P C 9 J d G V t T G 9 j Y X R p b 2 4 + P F N 0 Y W J s Z U V u d H J p Z X M g L z 4 8 L 0 l 0 Z W 0 + P E l 0 Z W 0 + P E l 0 Z W 1 M b 2 N h d G l v b j 4 8 S X R l b V R 5 c G U + R m 9 y b X V s Y T w v S X R l b V R 5 c G U + P E l 0 Z W 1 Q Y X R o P l N l Y 3 R p b 2 4 x L 3 R j Z V 8 0 M T E x L 0 x p b m h h c y U y M E Z p b H R y Y W R h c z w v S X R l b V B h d G g + P C 9 J d G V t T G 9 j Y X R p b 2 4 + P F N 0 Y W J s Z U V u d H J p Z X M g L z 4 8 L 0 l 0 Z W 0 + P E l 0 Z W 0 + P E l 0 Z W 1 M b 2 N h d G l v b j 4 8 S X R l b V R 5 c G U + R m 9 y b X V s Y T w v S X R l b V R 5 c G U + P E l 0 Z W 1 Q Y X R o P l N l Y 3 R p b 2 4 x L 3 R j Z V 8 0 M T E x L 0 x p b m h h c y U y M E Z p b H R y Y W R h c z E 8 L 0 l 0 Z W 1 Q Y X R o P j w v S X R l b U x v Y 2 F 0 a W 9 u P j x T d G F i b G V F b n R y a W V z I C 8 + P C 9 J d G V t P j x J d G V t P j x J d G V t T G 9 j Y X R p b 2 4 + P E l 0 Z W 1 U e X B l P k Z v c m 1 1 b G E 8 L 0 l 0 Z W 1 U e X B l P j x J d G V t U G F 0 a D 5 T Z W N 0 a W 9 u M S 9 C Q U x f V k V S 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l Z 2 H D p 8 O j b y I g L z 4 8 R W 5 0 c n k g V H l w Z T 0 i T m F t Z V V w Z G F 0 Z W R B Z n R l c k Z p b G w i I F Z h b H V l P S J s M C I g L z 4 8 R W 5 0 c n k g V H l w Z T 0 i U m V z d W x 0 V H l w Z S I g V m F s d W U 9 I n N U Y W J s Z S I g L z 4 8 R W 5 0 c n k g V H l w Z T 0 i Q n V m Z m V y T m V 4 d F J l Z n J l c 2 g i I F Z h b H V l P S J s M S I g L z 4 8 R W 5 0 c n k g V H l w Z T 0 i R m l s b F R h c m d l d C I g V m F s d W U 9 I n N C Q U x f V k V S I i A v P j x F b n R y e S B U e X B l P S J G a W x s Z W R D b 2 1 w b G V 0 Z V J l c 3 V s d F R v V 2 9 y a 3 N o Z W V 0 I i B W Y W x 1 Z T 0 i b D E i I C 8 + P E V u d H J 5 I F R 5 c G U 9 I k Z p b G x F c n J v c k N v Z G U i I F Z h b H V l P S J z V W 5 r b m 9 3 b i I g L z 4 8 R W 5 0 c n k g V H l w Z T 0 i R m l s b E V y c m 9 y Q 2 9 1 b n Q i I F Z h b H V l P S J s M C I g L z 4 8 R W 5 0 c n k g V H l w Z T 0 i R m l s b E x h c 3 R V c G R h d G V k I i B W Y W x 1 Z T 0 i Z D I w M j I t M D g t M T V U M T M 6 N D g 6 N D U u M T Y 5 O T M 3 M l o i I C 8 + P E V u d H J 5 I F R 5 c G U 9 I k Z p b G x D b 2 x 1 b W 5 U e X B l c y I g V m F s d W U 9 I n N C Z 0 1 S R V J F U k V S R U d C Z 1 l E Q X d N R C I g L z 4 8 R W 5 0 c n k g V H l w Z T 0 i U X V l c n l J R C I g V m F s d W U 9 I n N h Z j k z O T A x M S 1 k N m Z l L T Q 5 Y T c t O G Z h Z S 0 0 Y j J l Z m U 3 Y 2 I 4 M D U i I C 8 + P E V u d H J 5 I F R 5 c G U 9 I k Z p b G x D b 2 x 1 b W 5 O Y W 1 l c y I g V m F s d W U 9 I n N b J n F 1 b 3 Q 7 Y 2 9 u d G F f Y 2 9 u d G F i a W w m c X V v d D s s J n F 1 b 3 Q 7 b 3 J n Y W 8 m c X V v d D s s J n F 1 b 3 Q 7 c 2 F s Z G 9 f Y W 5 0 Z X J p b 3 J f Z G V i a X R v J n F 1 b 3 Q 7 L C Z x d W 9 0 O 3 N h b G R v X 2 F u d G V y a W 9 y X 2 N y Z W R p d G 8 m c X V v d D s s J n F 1 b 3 Q 7 b W 9 2 a W 1 l b n R h Y 2 F v X 2 R l Y m l 0 b y Z x d W 9 0 O y w m c X V v d D t t b 3 Z p b W V u d G F j Y W 9 f Y 3 J l Z G l 0 b y Z x d W 9 0 O y w m c X V v d D t z Y W x k b 1 9 h d H V h b F 9 k Z W J p d G 8 m c X V v d D s s J n F 1 b 3 Q 7 c 2 F s Z G 9 f Y X R 1 Y W x f Y 3 J l Z G l 0 b y Z x d W 9 0 O y w m c X V v d D t l c 3 B l Y 2 l m a W N h Y 2 F v J n F 1 b 3 Q 7 L C Z x d W 9 0 O 2 V z Y 3 J p d H V y Y W N h b y Z x d W 9 0 O y w m c X V v d D t p b m R p Y 2 F k b 3 J f c 3 V w Z X J h d m l 0 X 2 Z p b m F u Y 2 V p c m 8 m c X V v d D s s J n F 1 b 3 Q 7 c m V j d X J z b 1 9 2 a W 5 j d W x h Z G 8 m c X V v d D s s J n F 1 b 3 Q 7 Y 2 9 t c G x l b W V u d G 9 f c m V j d X J z b 1 9 2 a W 5 j d W x h Z G 8 m c X V v d D s s J n F 1 b 3 Q 7 Z m 9 u d G V f c m V j d X J z b 1 9 z d G 4 m c X V v d D s s J n F 1 b 3 Q 7 Y W N v b X B h b m h h b W V u d G 9 f Z X h l Y 3 V j Y W 9 f b 3 J j Y W 1 l b n R h c m l h J n F 1 b 3 Q 7 X S I g L z 4 8 R W 5 0 c n k g V H l w Z T 0 i R m l s b E N v d W 5 0 I i B W Y W x 1 Z T 0 i b D E x O C I g L z 4 8 R W 5 0 c n k g V H l w Z T 0 i R m l s b F N 0 Y X R 1 c y I g V m F s d W U 9 I n N D b 2 1 w b G V 0 Z S I g L z 4 8 R W 5 0 c n k g V H l w Z T 0 i Q W R k Z W R U b 0 R h d G F N b 2 R l b C I g V m F s d W U 9 I m w w I i A v P j x F b n R y e S B U e X B l P S J S Z W x h d G l v b n N o a X B J b m Z v Q 2 9 u d G F p b m V y I i B W Y W x 1 Z T 0 i c 3 s m c X V v d D t j b 2 x 1 b W 5 D b 3 V u d C Z x d W 9 0 O z o x N S w m c X V v d D t r Z X l D b 2 x 1 b W 5 O Y W 1 l c y Z x d W 9 0 O z p b X S w m c X V v d D t x d W V y e V J l b G F 0 a W 9 u c 2 h p c H M m c X V v d D s 6 W 1 0 s J n F 1 b 3 Q 7 Y 2 9 s d W 1 u S W R l b n R p d G l l c y Z x d W 9 0 O z p b J n F 1 b 3 Q 7 U 2 V j d G l v b j E v Q k F M X 1 Z F U i 9 B d X R v U m V t b 3 Z l Z E N v b H V t b n M x L n t j b 2 5 0 Y V 9 j b 2 5 0 Y W J p b C w w f S Z x d W 9 0 O y w m c X V v d D t T Z W N 0 a W 9 u M S 9 C Q U x f V k V S L 0 F 1 d G 9 S Z W 1 v d m V k Q 2 9 s d W 1 u c z E u e 2 9 y Z 2 F v L D F 9 J n F 1 b 3 Q 7 L C Z x d W 9 0 O 1 N l Y 3 R p b 2 4 x L 0 J B T F 9 W R V I v Q X V 0 b 1 J l b W 9 2 Z W R D b 2 x 1 b W 5 z M S 5 7 c 2 F s Z G 9 f Y W 5 0 Z X J p b 3 J f Z G V i a X R v L D J 9 J n F 1 b 3 Q 7 L C Z x d W 9 0 O 1 N l Y 3 R p b 2 4 x L 0 J B T F 9 W R V I v Q X V 0 b 1 J l b W 9 2 Z W R D b 2 x 1 b W 5 z M S 5 7 c 2 F s Z G 9 f Y W 5 0 Z X J p b 3 J f Y 3 J l Z G l 0 b y w z f S Z x d W 9 0 O y w m c X V v d D t T Z W N 0 a W 9 u M S 9 C Q U x f V k V S L 0 F 1 d G 9 S Z W 1 v d m V k Q 2 9 s d W 1 u c z E u e 2 1 v d m l t Z W 5 0 Y W N h b 1 9 k Z W J p d G 8 s N H 0 m c X V v d D s s J n F 1 b 3 Q 7 U 2 V j d G l v b j E v Q k F M X 1 Z F U i 9 B d X R v U m V t b 3 Z l Z E N v b H V t b n M x L n t t b 3 Z p b W V u d G F j Y W 9 f Y 3 J l Z G l 0 b y w 1 f S Z x d W 9 0 O y w m c X V v d D t T Z W N 0 a W 9 u M S 9 C Q U x f V k V S L 0 F 1 d G 9 S Z W 1 v d m V k Q 2 9 s d W 1 u c z E u e 3 N h b G R v X 2 F 0 d W F s X 2 R l Y m l 0 b y w 2 f S Z x d W 9 0 O y w m c X V v d D t T Z W N 0 a W 9 u M S 9 C Q U x f V k V S L 0 F 1 d G 9 S Z W 1 v d m V k Q 2 9 s d W 1 u c z E u e 3 N h b G R v X 2 F 0 d W F s X 2 N y Z W R p d G 8 s N 3 0 m c X V v d D s s J n F 1 b 3 Q 7 U 2 V j d G l v b j E v Q k F M X 1 Z F U i 9 B d X R v U m V t b 3 Z l Z E N v b H V t b n M x L n t l c 3 B l Y 2 l m a W N h Y 2 F v L D h 9 J n F 1 b 3 Q 7 L C Z x d W 9 0 O 1 N l Y 3 R p b 2 4 x L 0 J B T F 9 W R V I v Q X V 0 b 1 J l b W 9 2 Z W R D b 2 x 1 b W 5 z M S 5 7 Z X N j c m l 0 d X J h Y 2 F v L D l 9 J n F 1 b 3 Q 7 L C Z x d W 9 0 O 1 N l Y 3 R p b 2 4 x L 0 J B T F 9 W R V I v Q X V 0 b 1 J l b W 9 2 Z W R D b 2 x 1 b W 5 z M S 5 7 a W 5 k a W N h Z G 9 y X 3 N 1 c G V y Y X Z p d F 9 m a W 5 h b m N l a X J v L D E w f S Z x d W 9 0 O y w m c X V v d D t T Z W N 0 a W 9 u M S 9 C Q U x f V k V S L 0 F 1 d G 9 S Z W 1 v d m V k Q 2 9 s d W 1 u c z E u e 3 J l Y 3 V y c 2 9 f d m l u Y 3 V s Y W R v L D E x f S Z x d W 9 0 O y w m c X V v d D t T Z W N 0 a W 9 u M S 9 C Q U x f V k V S L 0 F 1 d G 9 S Z W 1 v d m V k Q 2 9 s d W 1 u c z E u e 2 N v b X B s Z W 1 l b n R v X 3 J l Y 3 V y c 2 9 f d m l u Y 3 V s Y W R v L D E y f S Z x d W 9 0 O y w m c X V v d D t T Z W N 0 a W 9 u M S 9 C Q U x f V k V S L 0 F 1 d G 9 S Z W 1 v d m V k Q 2 9 s d W 1 u c z E u e 2 Z v b n R l X 3 J l Y 3 V y c 2 9 f c 3 R u L D E z f S Z x d W 9 0 O y w m c X V v d D t T Z W N 0 a W 9 u M S 9 C Q U x f V k V S L 0 F 1 d G 9 S Z W 1 v d m V k Q 2 9 s d W 1 u c z E u e 2 F j b 2 1 w Y W 5 o Y W 1 l b n R v X 2 V 4 Z W N 1 Y 2 F v X 2 9 y Y 2 F t Z W 5 0 Y X J p Y S w x N H 0 m c X V v d D t d L C Z x d W 9 0 O 0 N v b H V t b k N v d W 5 0 J n F 1 b 3 Q 7 O j E 1 L C Z x d W 9 0 O 0 t l e U N v b H V t b k 5 h b W V z J n F 1 b 3 Q 7 O l t d L C Z x d W 9 0 O 0 N v b H V t b k l k Z W 5 0 a X R p Z X M m c X V v d D s 6 W y Z x d W 9 0 O 1 N l Y 3 R p b 2 4 x L 0 J B T F 9 W R V I v Q X V 0 b 1 J l b W 9 2 Z W R D b 2 x 1 b W 5 z M S 5 7 Y 2 9 u d G F f Y 2 9 u d G F i a W w s M H 0 m c X V v d D s s J n F 1 b 3 Q 7 U 2 V j d G l v b j E v Q k F M X 1 Z F U i 9 B d X R v U m V t b 3 Z l Z E N v b H V t b n M x L n t v c m d h b y w x f S Z x d W 9 0 O y w m c X V v d D t T Z W N 0 a W 9 u M S 9 C Q U x f V k V S L 0 F 1 d G 9 S Z W 1 v d m V k Q 2 9 s d W 1 u c z E u e 3 N h b G R v X 2 F u d G V y a W 9 y X 2 R l Y m l 0 b y w y f S Z x d W 9 0 O y w m c X V v d D t T Z W N 0 a W 9 u M S 9 C Q U x f V k V S L 0 F 1 d G 9 S Z W 1 v d m V k Q 2 9 s d W 1 u c z E u e 3 N h b G R v X 2 F u d G V y a W 9 y X 2 N y Z W R p d G 8 s M 3 0 m c X V v d D s s J n F 1 b 3 Q 7 U 2 V j d G l v b j E v Q k F M X 1 Z F U i 9 B d X R v U m V t b 3 Z l Z E N v b H V t b n M x L n t t b 3 Z p b W V u d G F j Y W 9 f Z G V i a X R v L D R 9 J n F 1 b 3 Q 7 L C Z x d W 9 0 O 1 N l Y 3 R p b 2 4 x L 0 J B T F 9 W R V I v Q X V 0 b 1 J l b W 9 2 Z W R D b 2 x 1 b W 5 z M S 5 7 b W 9 2 a W 1 l b n R h Y 2 F v X 2 N y Z W R p d G 8 s N X 0 m c X V v d D s s J n F 1 b 3 Q 7 U 2 V j d G l v b j E v Q k F M X 1 Z F U i 9 B d X R v U m V t b 3 Z l Z E N v b H V t b n M x L n t z Y W x k b 1 9 h d H V h b F 9 k Z W J p d G 8 s N n 0 m c X V v d D s s J n F 1 b 3 Q 7 U 2 V j d G l v b j E v Q k F M X 1 Z F U i 9 B d X R v U m V t b 3 Z l Z E N v b H V t b n M x L n t z Y W x k b 1 9 h d H V h b F 9 j c m V k a X R v L D d 9 J n F 1 b 3 Q 7 L C Z x d W 9 0 O 1 N l Y 3 R p b 2 4 x L 0 J B T F 9 W R V I v Q X V 0 b 1 J l b W 9 2 Z W R D b 2 x 1 b W 5 z M S 5 7 Z X N w Z W N p Z m l j Y W N h b y w 4 f S Z x d W 9 0 O y w m c X V v d D t T Z W N 0 a W 9 u M S 9 C Q U x f V k V S L 0 F 1 d G 9 S Z W 1 v d m V k Q 2 9 s d W 1 u c z E u e 2 V z Y 3 J p d H V y Y W N h b y w 5 f S Z x d W 9 0 O y w m c X V v d D t T Z W N 0 a W 9 u M S 9 C Q U x f V k V S L 0 F 1 d G 9 S Z W 1 v d m V k Q 2 9 s d W 1 u c z E u e 2 l u Z G l j Y W R v c l 9 z d X B l c m F 2 a X R f Z m l u Y W 5 j Z W l y b y w x M H 0 m c X V v d D s s J n F 1 b 3 Q 7 U 2 V j d G l v b j E v Q k F M X 1 Z F U i 9 B d X R v U m V t b 3 Z l Z E N v b H V t b n M x L n t y Z W N 1 c n N v X 3 Z p b m N 1 b G F k b y w x M X 0 m c X V v d D s s J n F 1 b 3 Q 7 U 2 V j d G l v b j E v Q k F M X 1 Z F U i 9 B d X R v U m V t b 3 Z l Z E N v b H V t b n M x L n t j b 2 1 w b G V t Z W 5 0 b 1 9 y Z W N 1 c n N v X 3 Z p b m N 1 b G F k b y w x M n 0 m c X V v d D s s J n F 1 b 3 Q 7 U 2 V j d G l v b j E v Q k F M X 1 Z F U i 9 B d X R v U m V t b 3 Z l Z E N v b H V t b n M x L n t m b 2 5 0 Z V 9 y Z W N 1 c n N v X 3 N 0 b i w x M 3 0 m c X V v d D s s J n F 1 b 3 Q 7 U 2 V j d G l v b j E v Q k F M X 1 Z F U i 9 B d X R v U m V t b 3 Z l Z E N v b H V t b n M x L n t h Y 2 9 t c G F u a G F t Z W 5 0 b 1 9 l e G V j d W N h b 1 9 v c m N h b W V u d G F y a W E s M T R 9 J n F 1 b 3 Q 7 X S w m c X V v d D t S Z W x h d G l v b n N o a X B J b m Z v J n F 1 b 3 Q 7 O l t d f S I g L z 4 8 L 1 N 0 Y W J s Z U V u d H J p Z X M + P C 9 J d G V t P j x J d G V t P j x J d G V t T G 9 j Y X R p b 2 4 + P E l 0 Z W 1 U e X B l P k Z v c m 1 1 b G E 8 L 0 l 0 Z W 1 U e X B l P j x J d G V t U G F 0 a D 5 T Z W N 0 a W 9 u M S 9 C Q U x f V k V S L 0 Z v b n R l P C 9 J d G V t U G F 0 a D 4 8 L 0 l 0 Z W 1 M b 2 N h d G l v b j 4 8 U 3 R h Y m x l R W 5 0 c m l l c y A v P j w v S X R l b T 4 8 S X R l b T 4 8 S X R l b U x v Y 2 F 0 a W 9 u P j x J d G V t V H l w Z T 5 G b 3 J t d W x h P C 9 J d G V t V H l w Z T 4 8 S X R l b V B h d G g + U 2 V j d G l v b j E v Q k F M X 1 Z F U i 9 D Y W J l J U M z J U E 3 Y W x o b 3 M l M j B Q c m 9 t b 3 Z p Z G 9 z P C 9 J d G V t U G F 0 a D 4 8 L 0 l 0 Z W 1 M b 2 N h d G l v b j 4 8 U 3 R h Y m x l R W 5 0 c m l l c y A v P j w v S X R l b T 4 8 S X R l b T 4 8 S X R l b U x v Y 2 F 0 a W 9 u P j x J d G V t V H l w Z T 5 G b 3 J t d W x h P C 9 J d G V t V H l w Z T 4 8 S X R l b V B h d G g + U 2 V j d G l v b j E v Q k F M X 1 Z F U i 9 U a X B v J T I w Q W x 0 Z X J h Z G 8 8 L 0 l 0 Z W 1 Q Y X R o P j w v S X R l b U x v Y 2 F 0 a W 9 u P j x T d G F i b G V F b n R y a W V z I C 8 + P C 9 J d G V t P j x J d G V t P j x J d G V t T G 9 j Y X R p b 2 4 + P E l 0 Z W 1 U e X B l P k Z v c m 1 1 b G E 8 L 0 l 0 Z W 1 U e X B l P j x J d G V t U G F 0 a D 5 T Z W N 0 a W 9 u M S 9 C Q U x f V k V S L 0 N v b H V u Y X M l M j B S Z W 1 v d m l k Y X M 8 L 0 l 0 Z W 1 Q Y X R o P j w v S X R l b U x v Y 2 F 0 a W 9 u P j x T d G F i b G V F b n R y a W V z I C 8 + P C 9 J d G V t P j x J d G V t P j x J d G V t T G 9 j Y X R p b 2 4 + P E l 0 Z W 1 U e X B l P k Z v c m 1 1 b G E 8 L 0 l 0 Z W 1 U e X B l P j x J d G V t U G F 0 a D 5 T Z W N 0 a W 9 u M S 9 C Q U x f V k V S L 0 x p b m h h c y U y M E Z p b H R y Y W R h c z w v S X R l b V B h d G g + P C 9 J d G V t T G 9 j Y X R p b 2 4 + P F N 0 Y W J s Z U V u d H J p Z X M g L z 4 8 L 0 l 0 Z W 0 + P E l 0 Z W 0 + P E l 0 Z W 1 M b 2 N h d G l v b j 4 8 S X R l b V R 5 c G U + R m 9 y b X V s Y T w v S X R l b V R 5 c G U + P E l 0 Z W 1 Q Y X R o P l N l Y 3 R p b 2 4 x L 0 J B T F 9 W R V I v T G l u a G F z J T I w R m l s d H J h Z G F z M T w v S X R l b V B h d G g + P C 9 J d G V t T G 9 j Y X R p b 2 4 + P F N 0 Y W J s Z U V u d H J p Z X M g L z 4 8 L 0 l 0 Z W 0 + P E l 0 Z W 0 + P E l 0 Z W 1 M b 2 N h d G l v b j 4 8 S X R l b V R 5 c G U + R m 9 y b X V s Y T w v S X R l b V R 5 c G U + P E l 0 Z W 1 Q Y X R o P l N l Y 3 R p b 2 4 x L 0 x J U V V J R E F D Q U 8 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c O n w 6 N v I i A v P j x F b n R y e S B U e X B l P S J G a W x s V G F y Z 2 V 0 I i B W Y W x 1 Z T 0 i c 0 x J U V V J R E F D Q U 8 i I C 8 + P E V u d H J 5 I F R 5 c G U 9 I k Z p b G x l Z E N v b X B s Z X R l U m V z d W x 0 V G 9 X b 3 J r c 2 h l Z X Q i I F Z h b H V l P S J s M S I g L z 4 8 R W 5 0 c n k g V H l w Z T 0 i R m l s b E N v b H V t b l R 5 c G V z I i B W Y W x 1 Z T 0 i c 0 J n W U p F U V l E Q X d N R E F 3 T U R C Z 0 1 E Q X d N R C I g L z 4 8 R W 5 0 c n k g V H l w Z T 0 i R m l s b E x h c 3 R V c G R h d G V k I i B W Y W x 1 Z T 0 i Z D I w M j I t M D g t M T V U M T M 6 N D g 6 N T E u N j I x O D k 1 M 1 o i I C 8 + P E V u d H J 5 I F R 5 c G U 9 I k Z p b G x F c n J v c k N v d W 5 0 I i B W Y W x 1 Z T 0 i b D A i I C 8 + P E V u d H J 5 I F R 5 c G U 9 I k Z p b G x F c n J v c k N v Z G U i I F Z h b H V l P S J z V W 5 r b m 9 3 b i I g L z 4 8 R W 5 0 c n k g V H l w Z T 0 i U X V l c n l J R C I g V m F s d W U 9 I n N m M z g z N G E y M C 1 l M j g 1 L T Q 2 M z c t O D k y M C 0 4 Y z Q 3 Z D g 4 Z G R m Z G I i I C 8 + P E V u d H J 5 I F R 5 c G U 9 I k Z p b G x D b 2 x 1 b W 5 O Y W 1 l c y I g V m F s d W U 9 I n N b J n F 1 b 3 Q 7 b n V t Z X J v X 2 V t c G V u a G 8 m c X V v d D s s J n F 1 b 3 Q 7 b n V t Z X J v X 2 x p c X V p Z G F j Y W 8 m c X V v d D s s J n F 1 b 3 Q 7 Z G F 0 Y V 9 s a X F 1 a W R h Y 2 F v J n F 1 b 3 Q 7 L C Z x d W 9 0 O 3 Z h b G 9 y X 2 x p c X V p Z G F j Y W 8 m c X V v d D s s J n F 1 b 3 Q 7 c 2 l u Y W x f d m F s b 3 I m c X V v d D s s J n F 1 b 3 Q 7 Y W 5 v X 2 V t c G V u a G 8 m c X V v d D s s J n F 1 b 3 Q 7 b 3 J n Y W 8 m c X V v d D s s J n F 1 b 3 Q 7 d W 5 p b 3 J j Y W 0 m c X V v d D s s J n F 1 b 3 Q 7 Z n V u Y 2 F v J n F 1 b 3 Q 7 L C Z x d W 9 0 O 3 N 1 Y m Z 1 b m N h b y Z x d W 9 0 O y w m c X V v d D t w c m 9 n c m F t Y S Z x d W 9 0 O y w m c X V v d D t w c m 9 q Y X R p d i Z x d W 9 0 O y w m c X V v d D t y d W J y a W N h J n F 1 b 3 Q 7 L C Z x d W 9 0 O 3 J l Y 3 V y c 2 9 f d m l u Y 3 V s Y W R v J n F 1 b 3 Q 7 L C Z x d W 9 0 O 2 N v b n R y Y X B h c n R p Z G F f c m V j d X J z b 1 9 2 a W 5 j d W x h Z G 8 m c X V v d D s s J n F 1 b 3 Q 7 Y 3 J l Z G 9 y J n F 1 b 3 Q 7 L C Z x d W 9 0 O 2 N h c m F j d G V y a X N 0 a W N h X 3 B l Y 3 V s a W F y X 2 R l c 3 B l c 2 E m c X V v d D s s J n F 1 b 3 Q 7 Y 2 9 t c G x l b W V u d G 9 f c m V j d X J z b 1 9 2 a W 5 j d W x h Z G 8 m c X V v d D t d I i A v P j x F b n R y e S B U e X B l P S J G a W x s Q 2 9 1 b n Q i I F Z h b H V l P S J s M T U z I i A v P j x F b n R y e S B U e X B l P S J G a W x s U 3 R h d H V z I i B W Y W x 1 Z T 0 i c 0 N v b X B s Z X R l I i A v P j x F b n R y e S B U e X B l P S J B Z G R l Z F R v R G F 0 Y U 1 v Z G V s I i B W Y W x 1 Z T 0 i b D A i I C 8 + P E V u d H J 5 I F R 5 c G U 9 I l J l b G F 0 a W 9 u c 2 h p c E l u Z m 9 D b 2 5 0 Y W l u Z X I i I F Z h b H V l P S J z e y Z x d W 9 0 O 2 N v b H V t b k N v d W 5 0 J n F 1 b 3 Q 7 O j E 4 L C Z x d W 9 0 O 2 t l e U N v b H V t b k 5 h b W V z J n F 1 b 3 Q 7 O l t d L C Z x d W 9 0 O 3 F 1 Z X J 5 U m V s Y X R p b 2 5 z a G l w c y Z x d W 9 0 O z p b X S w m c X V v d D t j b 2 x 1 b W 5 J Z G V u d G l 0 a W V z J n F 1 b 3 Q 7 O l s m c X V v d D t T Z W N 0 a W 9 u M S 9 M S V F V S U R B Q 0 F P L 0 F 1 d G 9 S Z W 1 v d m V k Q 2 9 s d W 1 u c z E u e 2 5 1 b W V y b 1 9 l b X B l b m h v L D B 9 J n F 1 b 3 Q 7 L C Z x d W 9 0 O 1 N l Y 3 R p b 2 4 x L 0 x J U V V J R E F D Q U 8 v Q X V 0 b 1 J l b W 9 2 Z W R D b 2 x 1 b W 5 z M S 5 7 b n V t Z X J v X 2 x p c X V p Z G F j Y W 8 s M X 0 m c X V v d D s s J n F 1 b 3 Q 7 U 2 V j d G l v b j E v T E l R V U l E Q U N B T y 9 B d X R v U m V t b 3 Z l Z E N v b H V t b n M x L n t k Y X R h X 2 x p c X V p Z G F j Y W 8 s M n 0 m c X V v d D s s J n F 1 b 3 Q 7 U 2 V j d G l v b j E v T E l R V U l E Q U N B T y 9 B d X R v U m V t b 3 Z l Z E N v b H V t b n M x L n t 2 Y W x v c l 9 s a X F 1 a W R h Y 2 F v L D N 9 J n F 1 b 3 Q 7 L C Z x d W 9 0 O 1 N l Y 3 R p b 2 4 x L 0 x J U V V J R E F D Q U 8 v Q X V 0 b 1 J l b W 9 2 Z W R D b 2 x 1 b W 5 z M S 5 7 c 2 l u Y W x f d m F s b 3 I s N H 0 m c X V v d D s s J n F 1 b 3 Q 7 U 2 V j d G l v b j E v T E l R V U l E Q U N B T y 9 B d X R v U m V t b 3 Z l Z E N v b H V t b n M x L n t h b m 9 f Z W 1 w Z W 5 o b y w 1 f S Z x d W 9 0 O y w m c X V v d D t T Z W N 0 a W 9 u M S 9 M S V F V S U R B Q 0 F P L 0 F 1 d G 9 S Z W 1 v d m V k Q 2 9 s d W 1 u c z E u e 2 9 y Z 2 F v L D Z 9 J n F 1 b 3 Q 7 L C Z x d W 9 0 O 1 N l Y 3 R p b 2 4 x L 0 x J U V V J R E F D Q U 8 v Q X V 0 b 1 J l b W 9 2 Z W R D b 2 x 1 b W 5 z M S 5 7 d W 5 p b 3 J j Y W 0 s N 3 0 m c X V v d D s s J n F 1 b 3 Q 7 U 2 V j d G l v b j E v T E l R V U l E Q U N B T y 9 B d X R v U m V t b 3 Z l Z E N v b H V t b n M x L n t m d W 5 j Y W 8 s O H 0 m c X V v d D s s J n F 1 b 3 Q 7 U 2 V j d G l v b j E v T E l R V U l E Q U N B T y 9 B d X R v U m V t b 3 Z l Z E N v b H V t b n M x L n t z d W J m d W 5 j Y W 8 s O X 0 m c X V v d D s s J n F 1 b 3 Q 7 U 2 V j d G l v b j E v T E l R V U l E Q U N B T y 9 B d X R v U m V t b 3 Z l Z E N v b H V t b n M x L n t w c m 9 n c m F t Y S w x M H 0 m c X V v d D s s J n F 1 b 3 Q 7 U 2 V j d G l v b j E v T E l R V U l E Q U N B T y 9 B d X R v U m V t b 3 Z l Z E N v b H V t b n M x L n t w c m 9 q Y X R p d i w x M X 0 m c X V v d D s s J n F 1 b 3 Q 7 U 2 V j d G l v b j E v T E l R V U l E Q U N B T y 9 B d X R v U m V t b 3 Z l Z E N v b H V t b n M x L n t y d W J y a W N h L D E y f S Z x d W 9 0 O y w m c X V v d D t T Z W N 0 a W 9 u M S 9 M S V F V S U R B Q 0 F P L 0 F 1 d G 9 S Z W 1 v d m V k Q 2 9 s d W 1 u c z E u e 3 J l Y 3 V y c 2 9 f d m l u Y 3 V s Y W R v L D E z f S Z x d W 9 0 O y w m c X V v d D t T Z W N 0 a W 9 u M S 9 M S V F V S U R B Q 0 F P L 0 F 1 d G 9 S Z W 1 v d m V k Q 2 9 s d W 1 u c z E u e 2 N v b n R y Y X B h c n R p Z G F f c m V j d X J z b 1 9 2 a W 5 j d W x h Z G 8 s M T R 9 J n F 1 b 3 Q 7 L C Z x d W 9 0 O 1 N l Y 3 R p b 2 4 x L 0 x J U V V J R E F D Q U 8 v Q X V 0 b 1 J l b W 9 2 Z W R D b 2 x 1 b W 5 z M S 5 7 Y 3 J l Z G 9 y L D E 1 f S Z x d W 9 0 O y w m c X V v d D t T Z W N 0 a W 9 u M S 9 M S V F V S U R B Q 0 F P L 0 F 1 d G 9 S Z W 1 v d m V k Q 2 9 s d W 1 u c z E u e 2 N h c m F j d G V y a X N 0 a W N h X 3 B l Y 3 V s a W F y X 2 R l c 3 B l c 2 E s M T Z 9 J n F 1 b 3 Q 7 L C Z x d W 9 0 O 1 N l Y 3 R p b 2 4 x L 0 x J U V V J R E F D Q U 8 v Q X V 0 b 1 J l b W 9 2 Z W R D b 2 x 1 b W 5 z M S 5 7 Y 2 9 t c G x l b W V u d G 9 f c m V j d X J z b 1 9 2 a W 5 j d W x h Z G 8 s M T d 9 J n F 1 b 3 Q 7 X S w m c X V v d D t D b 2 x 1 b W 5 D b 3 V u d C Z x d W 9 0 O z o x O C w m c X V v d D t L Z X l D b 2 x 1 b W 5 O Y W 1 l c y Z x d W 9 0 O z p b X S w m c X V v d D t D b 2 x 1 b W 5 J Z G V u d G l 0 a W V z J n F 1 b 3 Q 7 O l s m c X V v d D t T Z W N 0 a W 9 u M S 9 M S V F V S U R B Q 0 F P L 0 F 1 d G 9 S Z W 1 v d m V k Q 2 9 s d W 1 u c z E u e 2 5 1 b W V y b 1 9 l b X B l b m h v L D B 9 J n F 1 b 3 Q 7 L C Z x d W 9 0 O 1 N l Y 3 R p b 2 4 x L 0 x J U V V J R E F D Q U 8 v Q X V 0 b 1 J l b W 9 2 Z W R D b 2 x 1 b W 5 z M S 5 7 b n V t Z X J v X 2 x p c X V p Z G F j Y W 8 s M X 0 m c X V v d D s s J n F 1 b 3 Q 7 U 2 V j d G l v b j E v T E l R V U l E Q U N B T y 9 B d X R v U m V t b 3 Z l Z E N v b H V t b n M x L n t k Y X R h X 2 x p c X V p Z G F j Y W 8 s M n 0 m c X V v d D s s J n F 1 b 3 Q 7 U 2 V j d G l v b j E v T E l R V U l E Q U N B T y 9 B d X R v U m V t b 3 Z l Z E N v b H V t b n M x L n t 2 Y W x v c l 9 s a X F 1 a W R h Y 2 F v L D N 9 J n F 1 b 3 Q 7 L C Z x d W 9 0 O 1 N l Y 3 R p b 2 4 x L 0 x J U V V J R E F D Q U 8 v Q X V 0 b 1 J l b W 9 2 Z W R D b 2 x 1 b W 5 z M S 5 7 c 2 l u Y W x f d m F s b 3 I s N H 0 m c X V v d D s s J n F 1 b 3 Q 7 U 2 V j d G l v b j E v T E l R V U l E Q U N B T y 9 B d X R v U m V t b 3 Z l Z E N v b H V t b n M x L n t h b m 9 f Z W 1 w Z W 5 o b y w 1 f S Z x d W 9 0 O y w m c X V v d D t T Z W N 0 a W 9 u M S 9 M S V F V S U R B Q 0 F P L 0 F 1 d G 9 S Z W 1 v d m V k Q 2 9 s d W 1 u c z E u e 2 9 y Z 2 F v L D Z 9 J n F 1 b 3 Q 7 L C Z x d W 9 0 O 1 N l Y 3 R p b 2 4 x L 0 x J U V V J R E F D Q U 8 v Q X V 0 b 1 J l b W 9 2 Z W R D b 2 x 1 b W 5 z M S 5 7 d W 5 p b 3 J j Y W 0 s N 3 0 m c X V v d D s s J n F 1 b 3 Q 7 U 2 V j d G l v b j E v T E l R V U l E Q U N B T y 9 B d X R v U m V t b 3 Z l Z E N v b H V t b n M x L n t m d W 5 j Y W 8 s O H 0 m c X V v d D s s J n F 1 b 3 Q 7 U 2 V j d G l v b j E v T E l R V U l E Q U N B T y 9 B d X R v U m V t b 3 Z l Z E N v b H V t b n M x L n t z d W J m d W 5 j Y W 8 s O X 0 m c X V v d D s s J n F 1 b 3 Q 7 U 2 V j d G l v b j E v T E l R V U l E Q U N B T y 9 B d X R v U m V t b 3 Z l Z E N v b H V t b n M x L n t w c m 9 n c m F t Y S w x M H 0 m c X V v d D s s J n F 1 b 3 Q 7 U 2 V j d G l v b j E v T E l R V U l E Q U N B T y 9 B d X R v U m V t b 3 Z l Z E N v b H V t b n M x L n t w c m 9 q Y X R p d i w x M X 0 m c X V v d D s s J n F 1 b 3 Q 7 U 2 V j d G l v b j E v T E l R V U l E Q U N B T y 9 B d X R v U m V t b 3 Z l Z E N v b H V t b n M x L n t y d W J y a W N h L D E y f S Z x d W 9 0 O y w m c X V v d D t T Z W N 0 a W 9 u M S 9 M S V F V S U R B Q 0 F P L 0 F 1 d G 9 S Z W 1 v d m V k Q 2 9 s d W 1 u c z E u e 3 J l Y 3 V y c 2 9 f d m l u Y 3 V s Y W R v L D E z f S Z x d W 9 0 O y w m c X V v d D t T Z W N 0 a W 9 u M S 9 M S V F V S U R B Q 0 F P L 0 F 1 d G 9 S Z W 1 v d m V k Q 2 9 s d W 1 u c z E u e 2 N v b n R y Y X B h c n R p Z G F f c m V j d X J z b 1 9 2 a W 5 j d W x h Z G 8 s M T R 9 J n F 1 b 3 Q 7 L C Z x d W 9 0 O 1 N l Y 3 R p b 2 4 x L 0 x J U V V J R E F D Q U 8 v Q X V 0 b 1 J l b W 9 2 Z W R D b 2 x 1 b W 5 z M S 5 7 Y 3 J l Z G 9 y L D E 1 f S Z x d W 9 0 O y w m c X V v d D t T Z W N 0 a W 9 u M S 9 M S V F V S U R B Q 0 F P L 0 F 1 d G 9 S Z W 1 v d m V k Q 2 9 s d W 1 u c z E u e 2 N h c m F j d G V y a X N 0 a W N h X 3 B l Y 3 V s a W F y X 2 R l c 3 B l c 2 E s M T Z 9 J n F 1 b 3 Q 7 L C Z x d W 9 0 O 1 N l Y 3 R p b 2 4 x L 0 x J U V V J R E F D Q U 8 v Q X V 0 b 1 J l b W 9 2 Z W R D b 2 x 1 b W 5 z M S 5 7 Y 2 9 t c G x l b W V u d G 9 f c m V j d X J z b 1 9 2 a W 5 j d W x h Z G 8 s M T d 9 J n F 1 b 3 Q 7 X S w m c X V v d D t S Z W x h d G l v b n N o a X B J b m Z v J n F 1 b 3 Q 7 O l t d f S I g L z 4 8 L 1 N 0 Y W J s Z U V u d H J p Z X M + P C 9 J d G V t P j x J d G V t P j x J d G V t T G 9 j Y X R p b 2 4 + P E l 0 Z W 1 U e X B l P k Z v c m 1 1 b G E 8 L 0 l 0 Z W 1 U e X B l P j x J d G V t U G F 0 a D 5 T Z W N 0 a W 9 u M S 9 M S V F V S U R B Q 0 F P L 0 Z v b n R l P C 9 J d G V t U G F 0 a D 4 8 L 0 l 0 Z W 1 M b 2 N h d G l v b j 4 8 U 3 R h Y m x l R W 5 0 c m l l c y A v P j w v S X R l b T 4 8 S X R l b T 4 8 S X R l b U x v Y 2 F 0 a W 9 u P j x J d G V t V H l w Z T 5 G b 3 J t d W x h P C 9 J d G V t V H l w Z T 4 8 S X R l b V B h d G g + U 2 V j d G l v b j E v T E l R V U l E Q U N B T y 9 D Y W J l J U M z J U E 3 Y W x o b 3 M l M j B Q c m 9 t b 3 Z p Z G 9 z P C 9 J d G V t U G F 0 a D 4 8 L 0 l 0 Z W 1 M b 2 N h d G l v b j 4 8 U 3 R h Y m x l R W 5 0 c m l l c y A v P j w v S X R l b T 4 8 S X R l b T 4 8 S X R l b U x v Y 2 F 0 a W 9 u P j x J d G V t V H l w Z T 5 G b 3 J t d W x h P C 9 J d G V t V H l w Z T 4 8 S X R l b V B h d G g + U 2 V j d G l v b j E v T E l R V U l E Q U N B T y 9 U a X B v J T I w Q W x 0 Z X J h Z G 8 8 L 0 l 0 Z W 1 Q Y X R o P j w v S X R l b U x v Y 2 F 0 a W 9 u P j x T d G F i b G V F b n R y a W V z I C 8 + P C 9 J d G V t P j x J d G V t P j x J d G V t T G 9 j Y X R p b 2 4 + P E l 0 Z W 1 U e X B l P k Z v c m 1 1 b G E 8 L 0 l 0 Z W 1 U e X B l P j x J d G V t U G F 0 a D 5 T Z W N 0 a W 9 u M S 9 M S V F V S U R B Q 0 F P L 0 N v b H V u Y X M l M j B S Z W 1 v d m l k Y X M 8 L 0 l 0 Z W 1 Q Y X R o P j w v S X R l b U x v Y 2 F 0 a W 9 u P j x T d G F i b G V F b n R y a W V z I C 8 + P C 9 J d G V t P j x J d G V t P j x J d G V t T G 9 j Y X R p b 2 4 + P E l 0 Z W 1 U e X B l P k Z v c m 1 1 b G E 8 L 0 l 0 Z W 1 U e X B l P j x J d G V t U G F 0 a D 5 T Z W N 0 a W 9 u M S 9 M S V F V S U R B Q 0 F P L 0 x p b m h h c y U y M E Z p b H R y Y W R h c z w v S X R l b V B h d G g + P C 9 J d G V t T G 9 j Y X R p b 2 4 + P F N 0 Y W J s Z U V u d H J p Z X M g L z 4 8 L 0 l 0 Z W 0 + P C 9 J d G V t c z 4 8 L 0 x v Y 2 F s U G F j a 2 F n Z U 1 l d G F k Y X R h R m l s Z T 4 W A A A A U E s F B g A A A A A A A A A A A A A A A A A A A A A A A C Y B A A A B A A A A 0 I y d 3 w E V 0 R G M e g D A T 8 K X 6 w E A A A A Y H r J v G 9 L 4 R a 8 0 O Z p E 9 h d l A A A A A A I A A A A A A B B m A A A A A Q A A I A A A A B q w f M e 3 6 Y 5 K G 6 o O P g L 8 u / C L G R 7 4 1 R C k J p z j / 0 Q m S c O 0 A A A A A A 6 A A A A A A g A A I A A A A K P W 1 L w 1 N p X T S h x 6 P 3 x Q d u D Z + g z f 4 P n i W H O I 0 2 M H U n r 5 U A A A A I Z J 9 F a N A 7 z J v a q M p V L r f p Z s 7 4 V u F u M Y Y B n p F B Q F 4 b V A H 7 m L Y T y R 2 0 B o 1 N r G V z X N j T 7 6 4 w O E 3 C J N / z B u 9 H B A Z 5 A x Q l Y h K r s 5 N I M e g q E b T W u n Q A A A A K n z 5 t l N N W 1 6 h a y p c 5 1 6 O K 7 X B S i Y X A q C N p K U M y / + x q p U k x 4 0 d Y S 0 + e 4 V m f 9 i l h I 8 r D z H r X 3 h T h e r + 0 j y D H 1 T 8 5 M = < / D a t a M a s h u p > 
</file>

<file path=customXml/itemProps1.xml><?xml version="1.0" encoding="utf-8"?>
<ds:datastoreItem xmlns:ds="http://schemas.openxmlformats.org/officeDocument/2006/customXml" ds:itemID="{83B575D4-B0F1-487D-A06D-A6DB01C0BC9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21</vt:i4>
      </vt:variant>
      <vt:variant>
        <vt:lpstr>Intervalos Nomeados</vt:lpstr>
      </vt:variant>
      <vt:variant>
        <vt:i4>1</vt:i4>
      </vt:variant>
    </vt:vector>
  </HeadingPairs>
  <TitlesOfParts>
    <vt:vector size="22" baseType="lpstr">
      <vt:lpstr>Instruções</vt:lpstr>
      <vt:lpstr>RECEITA_ALT</vt:lpstr>
      <vt:lpstr>EMPENHO</vt:lpstr>
      <vt:lpstr>tce_4111</vt:lpstr>
      <vt:lpstr>BAL_VER</vt:lpstr>
      <vt:lpstr>LIQUIDACAO</vt:lpstr>
      <vt:lpstr>Periodo</vt:lpstr>
      <vt:lpstr>ReceitaTotal</vt:lpstr>
      <vt:lpstr>ContribServ</vt:lpstr>
      <vt:lpstr>PatronalNormal</vt:lpstr>
      <vt:lpstr>PatronalSuplementar</vt:lpstr>
      <vt:lpstr>Caixa</vt:lpstr>
      <vt:lpstr>GanhosPerdasRend</vt:lpstr>
      <vt:lpstr>DespesaTotal</vt:lpstr>
      <vt:lpstr>InativPensRPPS</vt:lpstr>
      <vt:lpstr>InativPensTesouro</vt:lpstr>
      <vt:lpstr>Manut</vt:lpstr>
      <vt:lpstr>Aposentadorias</vt:lpstr>
      <vt:lpstr>Pensoes</vt:lpstr>
      <vt:lpstr>Divida</vt:lpstr>
      <vt:lpstr>COMPREV</vt:lpstr>
      <vt:lpstr>Divida!Area_de_impressao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Everton da Rosa</dc:creator>
  <cp:lastModifiedBy>Everton da Rosa</cp:lastModifiedBy>
  <cp:lastPrinted>2022-07-12T17:03:51Z</cp:lastPrinted>
  <dcterms:created xsi:type="dcterms:W3CDTF">2022-03-23T18:33:42Z</dcterms:created>
  <dcterms:modified xsi:type="dcterms:W3CDTF">2022-08-15T13:50:48Z</dcterms:modified>
</cp:coreProperties>
</file>